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istrator\Downloads\"/>
    </mc:Choice>
  </mc:AlternateContent>
  <bookViews>
    <workbookView xWindow="0" yWindow="0" windowWidth="7140" windowHeight="9000" activeTab="4"/>
  </bookViews>
  <sheets>
    <sheet name="IP CÔNG THỨC" sheetId="5" r:id="rId1"/>
    <sheet name="IP nam" sheetId="9" r:id="rId2"/>
    <sheet name="IP bắc" sheetId="10" r:id="rId3"/>
    <sheet name="Data" sheetId="1" r:id="rId4"/>
    <sheet name="Sheet1" sheetId="2" r:id="rId5"/>
    <sheet name="dò giá" sheetId="7" r:id="rId6"/>
    <sheet name="khách hàng" sheetId="6" r:id="rId7"/>
    <sheet name="mã win" sheetId="3" r:id="rId8"/>
    <sheet name="mã sp" sheetId="4" r:id="rId9"/>
  </sheets>
  <externalReferences>
    <externalReference r:id="rId10"/>
  </externalReferences>
  <definedNames>
    <definedName name="_xlnm._FilterDatabase" localSheetId="3" hidden="1">Data!$B$1:$AI$815</definedName>
    <definedName name="_xlnm._FilterDatabase" localSheetId="5" hidden="1">'dò giá'!$A$1:$D$814</definedName>
    <definedName name="_xlnm._FilterDatabase" localSheetId="2" hidden="1">'IP bắc'!$A$1:$HX$747</definedName>
    <definedName name="_xlnm._FilterDatabase" localSheetId="1" hidden="1">'IP nam'!$A$1:$HX$649</definedName>
    <definedName name="_xlnm._FilterDatabase" localSheetId="4" hidden="1">Sheet1!$A$1:$AQ$1395</definedName>
  </definedNames>
  <calcPr calcId="162913"/>
</workbook>
</file>

<file path=xl/calcChain.xml><?xml version="1.0" encoding="utf-8"?>
<calcChain xmlns="http://schemas.openxmlformats.org/spreadsheetml/2006/main">
  <c r="AO83" i="2" l="1"/>
  <c r="I817" i="5" l="1"/>
  <c r="L817" i="5"/>
  <c r="M817" i="5"/>
  <c r="J817" i="5" s="1"/>
  <c r="N817" i="5"/>
  <c r="O817" i="5"/>
  <c r="I818" i="5"/>
  <c r="L818" i="5"/>
  <c r="M818" i="5"/>
  <c r="N818" i="5"/>
  <c r="O818" i="5"/>
  <c r="I819" i="5"/>
  <c r="L819" i="5"/>
  <c r="M819" i="5"/>
  <c r="J819" i="5" s="1"/>
  <c r="N819" i="5"/>
  <c r="O819" i="5"/>
  <c r="I820" i="5"/>
  <c r="L820" i="5"/>
  <c r="M820" i="5"/>
  <c r="N820" i="5"/>
  <c r="O820" i="5"/>
  <c r="I821" i="5"/>
  <c r="L821" i="5"/>
  <c r="M821" i="5"/>
  <c r="J821" i="5" s="1"/>
  <c r="N821" i="5"/>
  <c r="O821" i="5"/>
  <c r="I822" i="5"/>
  <c r="L822" i="5"/>
  <c r="M822" i="5"/>
  <c r="N822" i="5"/>
  <c r="O822" i="5"/>
  <c r="I823" i="5"/>
  <c r="L823" i="5"/>
  <c r="M823" i="5"/>
  <c r="J823" i="5" s="1"/>
  <c r="N823" i="5"/>
  <c r="O823" i="5"/>
  <c r="I824" i="5"/>
  <c r="L824" i="5"/>
  <c r="M824" i="5"/>
  <c r="N824" i="5"/>
  <c r="O824" i="5"/>
  <c r="I825" i="5"/>
  <c r="L825" i="5"/>
  <c r="M825" i="5"/>
  <c r="J825" i="5" s="1"/>
  <c r="N825" i="5"/>
  <c r="O825" i="5"/>
  <c r="I826" i="5"/>
  <c r="J826" i="5" s="1"/>
  <c r="L826" i="5"/>
  <c r="M826" i="5"/>
  <c r="N826" i="5"/>
  <c r="O826" i="5"/>
  <c r="I827" i="5"/>
  <c r="L827" i="5"/>
  <c r="M827" i="5"/>
  <c r="J827" i="5" s="1"/>
  <c r="N827" i="5"/>
  <c r="O827" i="5"/>
  <c r="I828" i="5"/>
  <c r="L828" i="5"/>
  <c r="M828" i="5"/>
  <c r="N828" i="5"/>
  <c r="O828" i="5"/>
  <c r="I829" i="5"/>
  <c r="L829" i="5"/>
  <c r="M829" i="5"/>
  <c r="J829" i="5" s="1"/>
  <c r="N829" i="5"/>
  <c r="O829" i="5"/>
  <c r="I830" i="5"/>
  <c r="L830" i="5"/>
  <c r="M830" i="5"/>
  <c r="N830" i="5"/>
  <c r="O830" i="5"/>
  <c r="I831" i="5"/>
  <c r="L831" i="5"/>
  <c r="M831" i="5"/>
  <c r="J831" i="5" s="1"/>
  <c r="N831" i="5"/>
  <c r="O831" i="5"/>
  <c r="I832" i="5"/>
  <c r="L832" i="5"/>
  <c r="M832" i="5"/>
  <c r="N832" i="5"/>
  <c r="O832" i="5"/>
  <c r="I833" i="5"/>
  <c r="L833" i="5"/>
  <c r="M833" i="5"/>
  <c r="J833" i="5" s="1"/>
  <c r="N833" i="5"/>
  <c r="O833" i="5"/>
  <c r="I834" i="5"/>
  <c r="L834" i="5"/>
  <c r="M834" i="5"/>
  <c r="N834" i="5"/>
  <c r="O834" i="5"/>
  <c r="I835" i="5"/>
  <c r="L835" i="5"/>
  <c r="M835" i="5"/>
  <c r="J835" i="5" s="1"/>
  <c r="N835" i="5"/>
  <c r="O835" i="5"/>
  <c r="I836" i="5"/>
  <c r="L836" i="5"/>
  <c r="M836" i="5"/>
  <c r="N836" i="5"/>
  <c r="O836" i="5"/>
  <c r="I837" i="5"/>
  <c r="L837" i="5"/>
  <c r="M837" i="5"/>
  <c r="J837" i="5" s="1"/>
  <c r="N837" i="5"/>
  <c r="O837" i="5"/>
  <c r="I838" i="5"/>
  <c r="J838" i="5" s="1"/>
  <c r="L838" i="5"/>
  <c r="M838" i="5"/>
  <c r="N838" i="5"/>
  <c r="O838" i="5"/>
  <c r="I839" i="5"/>
  <c r="L839" i="5"/>
  <c r="M839" i="5"/>
  <c r="J839" i="5" s="1"/>
  <c r="N839" i="5"/>
  <c r="O839" i="5"/>
  <c r="I840" i="5"/>
  <c r="L840" i="5"/>
  <c r="M840" i="5"/>
  <c r="N840" i="5"/>
  <c r="O840" i="5"/>
  <c r="I841" i="5"/>
  <c r="L841" i="5"/>
  <c r="M841" i="5"/>
  <c r="J841" i="5" s="1"/>
  <c r="N841" i="5"/>
  <c r="O841" i="5"/>
  <c r="I842" i="5"/>
  <c r="L842" i="5"/>
  <c r="M842" i="5"/>
  <c r="N842" i="5"/>
  <c r="O842" i="5"/>
  <c r="I843" i="5"/>
  <c r="L843" i="5"/>
  <c r="M843" i="5"/>
  <c r="J843" i="5" s="1"/>
  <c r="N843" i="5"/>
  <c r="O843" i="5"/>
  <c r="I844" i="5"/>
  <c r="L844" i="5"/>
  <c r="M844" i="5"/>
  <c r="N844" i="5"/>
  <c r="O844" i="5"/>
  <c r="I845" i="5"/>
  <c r="L845" i="5"/>
  <c r="M845" i="5"/>
  <c r="J845" i="5" s="1"/>
  <c r="N845" i="5"/>
  <c r="O845" i="5"/>
  <c r="I846" i="5"/>
  <c r="L846" i="5"/>
  <c r="M846" i="5"/>
  <c r="N846" i="5"/>
  <c r="O846" i="5"/>
  <c r="I847" i="5"/>
  <c r="L847" i="5"/>
  <c r="M847" i="5"/>
  <c r="J847" i="5" s="1"/>
  <c r="N847" i="5"/>
  <c r="O847" i="5"/>
  <c r="I848" i="5"/>
  <c r="L848" i="5"/>
  <c r="M848" i="5"/>
  <c r="N848" i="5"/>
  <c r="O848" i="5"/>
  <c r="I849" i="5"/>
  <c r="L849" i="5"/>
  <c r="M849" i="5"/>
  <c r="J849" i="5" s="1"/>
  <c r="N849" i="5"/>
  <c r="O849" i="5"/>
  <c r="I850" i="5"/>
  <c r="L850" i="5"/>
  <c r="M850" i="5"/>
  <c r="N850" i="5"/>
  <c r="O850" i="5"/>
  <c r="I851" i="5"/>
  <c r="L851" i="5"/>
  <c r="M851" i="5"/>
  <c r="J851" i="5" s="1"/>
  <c r="N851" i="5"/>
  <c r="O851" i="5"/>
  <c r="I852" i="5"/>
  <c r="J852" i="5" s="1"/>
  <c r="L852" i="5"/>
  <c r="M852" i="5"/>
  <c r="N852" i="5"/>
  <c r="O852" i="5"/>
  <c r="I853" i="5"/>
  <c r="L853" i="5"/>
  <c r="M853" i="5"/>
  <c r="J853" i="5" s="1"/>
  <c r="N853" i="5"/>
  <c r="O853" i="5"/>
  <c r="I854" i="5"/>
  <c r="L854" i="5"/>
  <c r="M854" i="5"/>
  <c r="N854" i="5"/>
  <c r="O854" i="5"/>
  <c r="I855" i="5"/>
  <c r="J855" i="5"/>
  <c r="L855" i="5"/>
  <c r="M855" i="5"/>
  <c r="N855" i="5"/>
  <c r="O855" i="5"/>
  <c r="I856" i="5"/>
  <c r="L856" i="5"/>
  <c r="M856" i="5"/>
  <c r="N856" i="5"/>
  <c r="O856" i="5"/>
  <c r="I857" i="5"/>
  <c r="L857" i="5"/>
  <c r="M857" i="5"/>
  <c r="J857" i="5" s="1"/>
  <c r="N857" i="5"/>
  <c r="O857" i="5"/>
  <c r="I858" i="5"/>
  <c r="L858" i="5"/>
  <c r="M858" i="5"/>
  <c r="N858" i="5"/>
  <c r="O858" i="5"/>
  <c r="I859" i="5"/>
  <c r="L859" i="5"/>
  <c r="M859" i="5"/>
  <c r="J859" i="5" s="1"/>
  <c r="N859" i="5"/>
  <c r="O859" i="5"/>
  <c r="I860" i="5"/>
  <c r="L860" i="5"/>
  <c r="M860" i="5"/>
  <c r="N860" i="5"/>
  <c r="O860" i="5"/>
  <c r="I861" i="5"/>
  <c r="L861" i="5"/>
  <c r="M861" i="5"/>
  <c r="J861" i="5" s="1"/>
  <c r="N861" i="5"/>
  <c r="O861" i="5"/>
  <c r="I862" i="5"/>
  <c r="L862" i="5"/>
  <c r="M862" i="5"/>
  <c r="N862" i="5"/>
  <c r="O862" i="5"/>
  <c r="I863" i="5"/>
  <c r="L863" i="5"/>
  <c r="M863" i="5"/>
  <c r="J863" i="5" s="1"/>
  <c r="N863" i="5"/>
  <c r="O863" i="5"/>
  <c r="I864" i="5"/>
  <c r="L864" i="5"/>
  <c r="M864" i="5"/>
  <c r="N864" i="5"/>
  <c r="O864" i="5"/>
  <c r="I865" i="5"/>
  <c r="J865" i="5"/>
  <c r="L865" i="5"/>
  <c r="M865" i="5"/>
  <c r="N865" i="5"/>
  <c r="O865" i="5"/>
  <c r="I866" i="5"/>
  <c r="J866" i="5" s="1"/>
  <c r="L866" i="5"/>
  <c r="M866" i="5"/>
  <c r="N866" i="5"/>
  <c r="O866" i="5"/>
  <c r="I867" i="5"/>
  <c r="J867" i="5"/>
  <c r="L867" i="5"/>
  <c r="M867" i="5"/>
  <c r="N867" i="5"/>
  <c r="O867" i="5"/>
  <c r="I868" i="5"/>
  <c r="L868" i="5"/>
  <c r="M868" i="5"/>
  <c r="N868" i="5"/>
  <c r="O868" i="5"/>
  <c r="I869" i="5"/>
  <c r="L869" i="5"/>
  <c r="M869" i="5"/>
  <c r="J869" i="5" s="1"/>
  <c r="N869" i="5"/>
  <c r="O869" i="5"/>
  <c r="I870" i="5"/>
  <c r="L870" i="5"/>
  <c r="M870" i="5"/>
  <c r="N870" i="5"/>
  <c r="O870" i="5"/>
  <c r="I871" i="5"/>
  <c r="L871" i="5"/>
  <c r="M871" i="5"/>
  <c r="J871" i="5" s="1"/>
  <c r="N871" i="5"/>
  <c r="O871" i="5"/>
  <c r="I872" i="5"/>
  <c r="L872" i="5"/>
  <c r="M872" i="5"/>
  <c r="N872" i="5"/>
  <c r="O872" i="5"/>
  <c r="I873" i="5"/>
  <c r="L873" i="5"/>
  <c r="M873" i="5"/>
  <c r="J873" i="5" s="1"/>
  <c r="N873" i="5"/>
  <c r="O873" i="5"/>
  <c r="I874" i="5"/>
  <c r="L874" i="5"/>
  <c r="M874" i="5"/>
  <c r="N874" i="5"/>
  <c r="O874" i="5"/>
  <c r="I875" i="5"/>
  <c r="L875" i="5"/>
  <c r="M875" i="5"/>
  <c r="J875" i="5" s="1"/>
  <c r="N875" i="5"/>
  <c r="O875" i="5"/>
  <c r="I876" i="5"/>
  <c r="J876" i="5" s="1"/>
  <c r="L876" i="5"/>
  <c r="M876" i="5"/>
  <c r="N876" i="5"/>
  <c r="O876" i="5"/>
  <c r="I877" i="5"/>
  <c r="L877" i="5"/>
  <c r="M877" i="5"/>
  <c r="J877" i="5" s="1"/>
  <c r="N877" i="5"/>
  <c r="O877" i="5"/>
  <c r="I878" i="5"/>
  <c r="J878" i="5" s="1"/>
  <c r="L878" i="5"/>
  <c r="M878" i="5"/>
  <c r="N878" i="5"/>
  <c r="O878" i="5"/>
  <c r="I879" i="5"/>
  <c r="J879" i="5"/>
  <c r="L879" i="5"/>
  <c r="M879" i="5"/>
  <c r="N879" i="5"/>
  <c r="O879" i="5"/>
  <c r="I880" i="5"/>
  <c r="L880" i="5"/>
  <c r="M880" i="5"/>
  <c r="N880" i="5"/>
  <c r="O880" i="5"/>
  <c r="I881" i="5"/>
  <c r="J881" i="5" s="1"/>
  <c r="L881" i="5"/>
  <c r="M881" i="5"/>
  <c r="N881" i="5"/>
  <c r="O881" i="5"/>
  <c r="I882" i="5"/>
  <c r="L882" i="5"/>
  <c r="M882" i="5"/>
  <c r="N882" i="5"/>
  <c r="O882" i="5"/>
  <c r="I883" i="5"/>
  <c r="L883" i="5"/>
  <c r="M883" i="5"/>
  <c r="J883" i="5" s="1"/>
  <c r="N883" i="5"/>
  <c r="O883" i="5"/>
  <c r="I884" i="5"/>
  <c r="L884" i="5"/>
  <c r="M884" i="5"/>
  <c r="N884" i="5"/>
  <c r="O884" i="5"/>
  <c r="I885" i="5"/>
  <c r="J885" i="5" s="1"/>
  <c r="L885" i="5"/>
  <c r="M885" i="5"/>
  <c r="N885" i="5"/>
  <c r="O885" i="5"/>
  <c r="I886" i="5"/>
  <c r="L886" i="5"/>
  <c r="M886" i="5"/>
  <c r="N886" i="5"/>
  <c r="O886" i="5"/>
  <c r="I887" i="5"/>
  <c r="J887" i="5" s="1"/>
  <c r="L887" i="5"/>
  <c r="M887" i="5"/>
  <c r="N887" i="5"/>
  <c r="O887" i="5"/>
  <c r="I888" i="5"/>
  <c r="J888" i="5" s="1"/>
  <c r="L888" i="5"/>
  <c r="M888" i="5"/>
  <c r="N888" i="5"/>
  <c r="O888" i="5"/>
  <c r="I889" i="5"/>
  <c r="J889" i="5"/>
  <c r="L889" i="5"/>
  <c r="M889" i="5"/>
  <c r="N889" i="5"/>
  <c r="O889" i="5"/>
  <c r="I890" i="5"/>
  <c r="J890" i="5" s="1"/>
  <c r="L890" i="5"/>
  <c r="M890" i="5"/>
  <c r="N890" i="5"/>
  <c r="O890" i="5"/>
  <c r="I891" i="5"/>
  <c r="J891" i="5"/>
  <c r="L891" i="5"/>
  <c r="M891" i="5"/>
  <c r="N891" i="5"/>
  <c r="O891" i="5"/>
  <c r="I892" i="5"/>
  <c r="L892" i="5"/>
  <c r="M892" i="5"/>
  <c r="N892" i="5"/>
  <c r="O892" i="5"/>
  <c r="I893" i="5"/>
  <c r="L893" i="5"/>
  <c r="M893" i="5"/>
  <c r="J893" i="5" s="1"/>
  <c r="N893" i="5"/>
  <c r="O893" i="5"/>
  <c r="I894" i="5"/>
  <c r="L894" i="5"/>
  <c r="M894" i="5"/>
  <c r="N894" i="5"/>
  <c r="O894" i="5"/>
  <c r="I895" i="5"/>
  <c r="J895" i="5" s="1"/>
  <c r="L895" i="5"/>
  <c r="M895" i="5"/>
  <c r="N895" i="5"/>
  <c r="O895" i="5"/>
  <c r="I896" i="5"/>
  <c r="L896" i="5"/>
  <c r="M896" i="5"/>
  <c r="N896" i="5"/>
  <c r="O896" i="5"/>
  <c r="I897" i="5"/>
  <c r="L897" i="5"/>
  <c r="M897" i="5"/>
  <c r="N897" i="5"/>
  <c r="O897" i="5"/>
  <c r="J897" i="5" s="1"/>
  <c r="I898" i="5"/>
  <c r="L898" i="5"/>
  <c r="M898" i="5"/>
  <c r="N898" i="5"/>
  <c r="O898" i="5"/>
  <c r="I899" i="5"/>
  <c r="J899" i="5" s="1"/>
  <c r="L899" i="5"/>
  <c r="M899" i="5"/>
  <c r="N899" i="5"/>
  <c r="O899" i="5"/>
  <c r="I900" i="5"/>
  <c r="J900" i="5" s="1"/>
  <c r="L900" i="5"/>
  <c r="M900" i="5"/>
  <c r="N900" i="5"/>
  <c r="O900" i="5"/>
  <c r="I901" i="5"/>
  <c r="J901" i="5" s="1"/>
  <c r="L901" i="5"/>
  <c r="M901" i="5"/>
  <c r="N901" i="5"/>
  <c r="O901" i="5"/>
  <c r="I902" i="5"/>
  <c r="J902" i="5" s="1"/>
  <c r="L902" i="5"/>
  <c r="M902" i="5"/>
  <c r="N902" i="5"/>
  <c r="O902" i="5"/>
  <c r="I903" i="5"/>
  <c r="J903" i="5"/>
  <c r="L903" i="5"/>
  <c r="M903" i="5"/>
  <c r="N903" i="5"/>
  <c r="O903" i="5"/>
  <c r="I904" i="5"/>
  <c r="L904" i="5"/>
  <c r="M904" i="5"/>
  <c r="N904" i="5"/>
  <c r="O904" i="5"/>
  <c r="I905" i="5"/>
  <c r="J905" i="5" s="1"/>
  <c r="L905" i="5"/>
  <c r="M905" i="5"/>
  <c r="N905" i="5"/>
  <c r="O905" i="5"/>
  <c r="I906" i="5"/>
  <c r="L906" i="5"/>
  <c r="M906" i="5"/>
  <c r="N906" i="5"/>
  <c r="O906" i="5"/>
  <c r="I907" i="5"/>
  <c r="L907" i="5"/>
  <c r="M907" i="5"/>
  <c r="J907" i="5" s="1"/>
  <c r="N907" i="5"/>
  <c r="O907" i="5"/>
  <c r="I908" i="5"/>
  <c r="L908" i="5"/>
  <c r="M908" i="5"/>
  <c r="N908" i="5"/>
  <c r="O908" i="5"/>
  <c r="I909" i="5"/>
  <c r="J909" i="5" s="1"/>
  <c r="L909" i="5"/>
  <c r="M909" i="5"/>
  <c r="N909" i="5"/>
  <c r="O909" i="5"/>
  <c r="I910" i="5"/>
  <c r="L910" i="5"/>
  <c r="M910" i="5"/>
  <c r="N910" i="5"/>
  <c r="O910" i="5"/>
  <c r="I911" i="5"/>
  <c r="J911" i="5" s="1"/>
  <c r="L911" i="5"/>
  <c r="M911" i="5"/>
  <c r="N911" i="5"/>
  <c r="O911" i="5"/>
  <c r="I912" i="5"/>
  <c r="J912" i="5" s="1"/>
  <c r="L912" i="5"/>
  <c r="M912" i="5"/>
  <c r="N912" i="5"/>
  <c r="O912" i="5"/>
  <c r="I913" i="5"/>
  <c r="J913" i="5"/>
  <c r="L913" i="5"/>
  <c r="M913" i="5"/>
  <c r="N913" i="5"/>
  <c r="O913" i="5"/>
  <c r="I914" i="5"/>
  <c r="J914" i="5" s="1"/>
  <c r="L914" i="5"/>
  <c r="M914" i="5"/>
  <c r="N914" i="5"/>
  <c r="O914" i="5"/>
  <c r="I915" i="5"/>
  <c r="J915" i="5"/>
  <c r="L915" i="5"/>
  <c r="M915" i="5"/>
  <c r="N915" i="5"/>
  <c r="O915" i="5"/>
  <c r="I916" i="5"/>
  <c r="L916" i="5"/>
  <c r="M916" i="5"/>
  <c r="N916" i="5"/>
  <c r="O916" i="5"/>
  <c r="I917" i="5"/>
  <c r="L917" i="5"/>
  <c r="M917" i="5"/>
  <c r="J917" i="5" s="1"/>
  <c r="N917" i="5"/>
  <c r="O917" i="5"/>
  <c r="I918" i="5"/>
  <c r="L918" i="5"/>
  <c r="M918" i="5"/>
  <c r="N918" i="5"/>
  <c r="O918" i="5"/>
  <c r="I919" i="5"/>
  <c r="J919" i="5" s="1"/>
  <c r="L919" i="5"/>
  <c r="M919" i="5"/>
  <c r="N919" i="5"/>
  <c r="O919" i="5"/>
  <c r="I920" i="5"/>
  <c r="L920" i="5"/>
  <c r="M920" i="5"/>
  <c r="N920" i="5"/>
  <c r="O920" i="5"/>
  <c r="I921" i="5"/>
  <c r="L921" i="5"/>
  <c r="M921" i="5"/>
  <c r="N921" i="5"/>
  <c r="O921" i="5"/>
  <c r="J921" i="5" s="1"/>
  <c r="I922" i="5"/>
  <c r="L922" i="5"/>
  <c r="M922" i="5"/>
  <c r="N922" i="5"/>
  <c r="O922" i="5"/>
  <c r="I923" i="5"/>
  <c r="J923" i="5" s="1"/>
  <c r="L923" i="5"/>
  <c r="M923" i="5"/>
  <c r="N923" i="5"/>
  <c r="O923" i="5"/>
  <c r="I924" i="5"/>
  <c r="J924" i="5" s="1"/>
  <c r="L924" i="5"/>
  <c r="M924" i="5"/>
  <c r="N924" i="5"/>
  <c r="O924" i="5"/>
  <c r="I925" i="5"/>
  <c r="J925" i="5" s="1"/>
  <c r="L925" i="5"/>
  <c r="M925" i="5"/>
  <c r="N925" i="5"/>
  <c r="O925" i="5"/>
  <c r="I926" i="5"/>
  <c r="J926" i="5" s="1"/>
  <c r="L926" i="5"/>
  <c r="M926" i="5"/>
  <c r="N926" i="5"/>
  <c r="O926" i="5"/>
  <c r="I927" i="5"/>
  <c r="J927" i="5"/>
  <c r="L927" i="5"/>
  <c r="M927" i="5"/>
  <c r="N927" i="5"/>
  <c r="O927" i="5"/>
  <c r="I928" i="5"/>
  <c r="L928" i="5"/>
  <c r="M928" i="5"/>
  <c r="N928" i="5"/>
  <c r="O928" i="5"/>
  <c r="I929" i="5"/>
  <c r="J929" i="5" s="1"/>
  <c r="L929" i="5"/>
  <c r="M929" i="5"/>
  <c r="N929" i="5"/>
  <c r="O929" i="5"/>
  <c r="I930" i="5"/>
  <c r="L930" i="5"/>
  <c r="M930" i="5"/>
  <c r="N930" i="5"/>
  <c r="O930" i="5"/>
  <c r="I931" i="5"/>
  <c r="L931" i="5"/>
  <c r="M931" i="5"/>
  <c r="J931" i="5" s="1"/>
  <c r="N931" i="5"/>
  <c r="O931" i="5"/>
  <c r="I932" i="5"/>
  <c r="L932" i="5"/>
  <c r="M932" i="5"/>
  <c r="N932" i="5"/>
  <c r="O932" i="5"/>
  <c r="I933" i="5"/>
  <c r="J933" i="5" s="1"/>
  <c r="L933" i="5"/>
  <c r="M933" i="5"/>
  <c r="N933" i="5"/>
  <c r="O933" i="5"/>
  <c r="I934" i="5"/>
  <c r="L934" i="5"/>
  <c r="M934" i="5"/>
  <c r="N934" i="5"/>
  <c r="O934" i="5"/>
  <c r="I935" i="5"/>
  <c r="J935" i="5" s="1"/>
  <c r="L935" i="5"/>
  <c r="M935" i="5"/>
  <c r="N935" i="5"/>
  <c r="O935" i="5"/>
  <c r="I936" i="5"/>
  <c r="J936" i="5" s="1"/>
  <c r="L936" i="5"/>
  <c r="M936" i="5"/>
  <c r="N936" i="5"/>
  <c r="O936" i="5"/>
  <c r="I937" i="5"/>
  <c r="J937" i="5"/>
  <c r="L937" i="5"/>
  <c r="M937" i="5"/>
  <c r="N937" i="5"/>
  <c r="O937" i="5"/>
  <c r="I938" i="5"/>
  <c r="J938" i="5" s="1"/>
  <c r="L938" i="5"/>
  <c r="M938" i="5"/>
  <c r="N938" i="5"/>
  <c r="O938" i="5"/>
  <c r="I939" i="5"/>
  <c r="J939" i="5"/>
  <c r="L939" i="5"/>
  <c r="M939" i="5"/>
  <c r="N939" i="5"/>
  <c r="O939" i="5"/>
  <c r="I940" i="5"/>
  <c r="L940" i="5"/>
  <c r="M940" i="5"/>
  <c r="N940" i="5"/>
  <c r="O940" i="5"/>
  <c r="I941" i="5"/>
  <c r="L941" i="5"/>
  <c r="M941" i="5"/>
  <c r="J941" i="5" s="1"/>
  <c r="N941" i="5"/>
  <c r="O941" i="5"/>
  <c r="I942" i="5"/>
  <c r="L942" i="5"/>
  <c r="M942" i="5"/>
  <c r="N942" i="5"/>
  <c r="O942" i="5"/>
  <c r="I943" i="5"/>
  <c r="J943" i="5" s="1"/>
  <c r="L943" i="5"/>
  <c r="M943" i="5"/>
  <c r="N943" i="5"/>
  <c r="O943" i="5"/>
  <c r="I944" i="5"/>
  <c r="L944" i="5"/>
  <c r="M944" i="5"/>
  <c r="N944" i="5"/>
  <c r="O944" i="5"/>
  <c r="I945" i="5"/>
  <c r="L945" i="5"/>
  <c r="M945" i="5"/>
  <c r="N945" i="5"/>
  <c r="O945" i="5"/>
  <c r="J945" i="5" s="1"/>
  <c r="I946" i="5"/>
  <c r="L946" i="5"/>
  <c r="M946" i="5"/>
  <c r="N946" i="5"/>
  <c r="O946" i="5"/>
  <c r="I947" i="5"/>
  <c r="J947" i="5" s="1"/>
  <c r="L947" i="5"/>
  <c r="M947" i="5"/>
  <c r="N947" i="5"/>
  <c r="O947" i="5"/>
  <c r="I948" i="5"/>
  <c r="J948" i="5" s="1"/>
  <c r="L948" i="5"/>
  <c r="M948" i="5"/>
  <c r="N948" i="5"/>
  <c r="O948" i="5"/>
  <c r="I949" i="5"/>
  <c r="J949" i="5" s="1"/>
  <c r="L949" i="5"/>
  <c r="M949" i="5"/>
  <c r="N949" i="5"/>
  <c r="O949" i="5"/>
  <c r="I950" i="5"/>
  <c r="J950" i="5" s="1"/>
  <c r="L950" i="5"/>
  <c r="M950" i="5"/>
  <c r="N950" i="5"/>
  <c r="O950" i="5"/>
  <c r="I951" i="5"/>
  <c r="J951" i="5"/>
  <c r="L951" i="5"/>
  <c r="M951" i="5"/>
  <c r="N951" i="5"/>
  <c r="O951" i="5"/>
  <c r="I952" i="5"/>
  <c r="L952" i="5"/>
  <c r="M952" i="5"/>
  <c r="N952" i="5"/>
  <c r="O952" i="5"/>
  <c r="I953" i="5"/>
  <c r="J953" i="5" s="1"/>
  <c r="L953" i="5"/>
  <c r="M953" i="5"/>
  <c r="N953" i="5"/>
  <c r="O953" i="5"/>
  <c r="I954" i="5"/>
  <c r="L954" i="5"/>
  <c r="M954" i="5"/>
  <c r="N954" i="5"/>
  <c r="O954" i="5"/>
  <c r="I955" i="5"/>
  <c r="L955" i="5"/>
  <c r="M955" i="5"/>
  <c r="J955" i="5" s="1"/>
  <c r="N955" i="5"/>
  <c r="O955" i="5"/>
  <c r="I956" i="5"/>
  <c r="L956" i="5"/>
  <c r="M956" i="5"/>
  <c r="N956" i="5"/>
  <c r="O956" i="5"/>
  <c r="I957" i="5"/>
  <c r="J957" i="5" s="1"/>
  <c r="L957" i="5"/>
  <c r="M957" i="5"/>
  <c r="N957" i="5"/>
  <c r="O957" i="5"/>
  <c r="I958" i="5"/>
  <c r="L958" i="5"/>
  <c r="M958" i="5"/>
  <c r="N958" i="5"/>
  <c r="O958" i="5"/>
  <c r="I959" i="5"/>
  <c r="J959" i="5" s="1"/>
  <c r="L959" i="5"/>
  <c r="M959" i="5"/>
  <c r="N959" i="5"/>
  <c r="O959" i="5"/>
  <c r="I960" i="5"/>
  <c r="J960" i="5" s="1"/>
  <c r="L960" i="5"/>
  <c r="M960" i="5"/>
  <c r="N960" i="5"/>
  <c r="O960" i="5"/>
  <c r="I961" i="5"/>
  <c r="J961" i="5"/>
  <c r="L961" i="5"/>
  <c r="M961" i="5"/>
  <c r="N961" i="5"/>
  <c r="O961" i="5"/>
  <c r="I962" i="5"/>
  <c r="J962" i="5" s="1"/>
  <c r="L962" i="5"/>
  <c r="M962" i="5"/>
  <c r="N962" i="5"/>
  <c r="O962" i="5"/>
  <c r="I963" i="5"/>
  <c r="J963" i="5"/>
  <c r="L963" i="5"/>
  <c r="M963" i="5"/>
  <c r="N963" i="5"/>
  <c r="O963" i="5"/>
  <c r="I964" i="5"/>
  <c r="L964" i="5"/>
  <c r="M964" i="5"/>
  <c r="N964" i="5"/>
  <c r="O964" i="5"/>
  <c r="I965" i="5"/>
  <c r="L965" i="5"/>
  <c r="M965" i="5"/>
  <c r="J965" i="5" s="1"/>
  <c r="N965" i="5"/>
  <c r="O965" i="5"/>
  <c r="I966" i="5"/>
  <c r="L966" i="5"/>
  <c r="M966" i="5"/>
  <c r="N966" i="5"/>
  <c r="O966" i="5"/>
  <c r="I967" i="5"/>
  <c r="J967" i="5" s="1"/>
  <c r="L967" i="5"/>
  <c r="M967" i="5"/>
  <c r="N967" i="5"/>
  <c r="O967" i="5"/>
  <c r="I968" i="5"/>
  <c r="L968" i="5"/>
  <c r="M968" i="5"/>
  <c r="N968" i="5"/>
  <c r="O968" i="5"/>
  <c r="I969" i="5"/>
  <c r="L969" i="5"/>
  <c r="M969" i="5"/>
  <c r="N969" i="5"/>
  <c r="O969" i="5"/>
  <c r="J969" i="5" s="1"/>
  <c r="I970" i="5"/>
  <c r="L970" i="5"/>
  <c r="M970" i="5"/>
  <c r="N970" i="5"/>
  <c r="O970" i="5"/>
  <c r="I971" i="5"/>
  <c r="J971" i="5" s="1"/>
  <c r="L971" i="5"/>
  <c r="M971" i="5"/>
  <c r="N971" i="5"/>
  <c r="O971" i="5"/>
  <c r="I972" i="5"/>
  <c r="J972" i="5" s="1"/>
  <c r="L972" i="5"/>
  <c r="M972" i="5"/>
  <c r="N972" i="5"/>
  <c r="O972" i="5"/>
  <c r="I973" i="5"/>
  <c r="J973" i="5" s="1"/>
  <c r="L973" i="5"/>
  <c r="M973" i="5"/>
  <c r="N973" i="5"/>
  <c r="O973" i="5"/>
  <c r="I974" i="5"/>
  <c r="J974" i="5" s="1"/>
  <c r="L974" i="5"/>
  <c r="M974" i="5"/>
  <c r="N974" i="5"/>
  <c r="O974" i="5"/>
  <c r="I975" i="5"/>
  <c r="J975" i="5"/>
  <c r="L975" i="5"/>
  <c r="M975" i="5"/>
  <c r="N975" i="5"/>
  <c r="O975" i="5"/>
  <c r="I976" i="5"/>
  <c r="L976" i="5"/>
  <c r="M976" i="5"/>
  <c r="N976" i="5"/>
  <c r="O976" i="5"/>
  <c r="I977" i="5"/>
  <c r="J977" i="5" s="1"/>
  <c r="L977" i="5"/>
  <c r="M977" i="5"/>
  <c r="N977" i="5"/>
  <c r="O977" i="5"/>
  <c r="I978" i="5"/>
  <c r="L978" i="5"/>
  <c r="M978" i="5"/>
  <c r="N978" i="5"/>
  <c r="O978" i="5"/>
  <c r="I979" i="5"/>
  <c r="L979" i="5"/>
  <c r="M979" i="5"/>
  <c r="J979" i="5" s="1"/>
  <c r="N979" i="5"/>
  <c r="O979" i="5"/>
  <c r="I980" i="5"/>
  <c r="L980" i="5"/>
  <c r="M980" i="5"/>
  <c r="N980" i="5"/>
  <c r="O980" i="5"/>
  <c r="I981" i="5"/>
  <c r="J981" i="5" s="1"/>
  <c r="L981" i="5"/>
  <c r="M981" i="5"/>
  <c r="N981" i="5"/>
  <c r="O981" i="5"/>
  <c r="I982" i="5"/>
  <c r="L982" i="5"/>
  <c r="M982" i="5"/>
  <c r="N982" i="5"/>
  <c r="O982" i="5"/>
  <c r="I983" i="5"/>
  <c r="J983" i="5" s="1"/>
  <c r="L983" i="5"/>
  <c r="M983" i="5"/>
  <c r="N983" i="5"/>
  <c r="O983" i="5"/>
  <c r="I984" i="5"/>
  <c r="J984" i="5" s="1"/>
  <c r="L984" i="5"/>
  <c r="M984" i="5"/>
  <c r="N984" i="5"/>
  <c r="O984" i="5"/>
  <c r="I985" i="5"/>
  <c r="J985" i="5"/>
  <c r="L985" i="5"/>
  <c r="M985" i="5"/>
  <c r="N985" i="5"/>
  <c r="O985" i="5"/>
  <c r="I986" i="5"/>
  <c r="J986" i="5" s="1"/>
  <c r="L986" i="5"/>
  <c r="M986" i="5"/>
  <c r="N986" i="5"/>
  <c r="O986" i="5"/>
  <c r="I987" i="5"/>
  <c r="J987" i="5"/>
  <c r="L987" i="5"/>
  <c r="M987" i="5"/>
  <c r="N987" i="5"/>
  <c r="O987" i="5"/>
  <c r="I988" i="5"/>
  <c r="J988" i="5"/>
  <c r="L988" i="5"/>
  <c r="M988" i="5"/>
  <c r="N988" i="5"/>
  <c r="O988" i="5"/>
  <c r="I989" i="5"/>
  <c r="J989" i="5"/>
  <c r="L989" i="5"/>
  <c r="M989" i="5"/>
  <c r="N989" i="5"/>
  <c r="O989" i="5"/>
  <c r="I990" i="5"/>
  <c r="J990" i="5"/>
  <c r="L990" i="5"/>
  <c r="M990" i="5"/>
  <c r="N990" i="5"/>
  <c r="O990" i="5"/>
  <c r="I991" i="5"/>
  <c r="J991" i="5"/>
  <c r="L991" i="5"/>
  <c r="M991" i="5"/>
  <c r="N991" i="5"/>
  <c r="O991" i="5"/>
  <c r="I992" i="5"/>
  <c r="J992" i="5"/>
  <c r="L992" i="5"/>
  <c r="M992" i="5"/>
  <c r="N992" i="5"/>
  <c r="O992" i="5"/>
  <c r="I993" i="5"/>
  <c r="J993" i="5"/>
  <c r="L993" i="5"/>
  <c r="M993" i="5"/>
  <c r="N993" i="5"/>
  <c r="O993" i="5"/>
  <c r="I994" i="5"/>
  <c r="J994" i="5"/>
  <c r="L994" i="5"/>
  <c r="M994" i="5"/>
  <c r="N994" i="5"/>
  <c r="O994" i="5"/>
  <c r="I995" i="5"/>
  <c r="J995" i="5"/>
  <c r="L995" i="5"/>
  <c r="M995" i="5"/>
  <c r="N995" i="5"/>
  <c r="O995" i="5"/>
  <c r="I996" i="5"/>
  <c r="J996" i="5"/>
  <c r="L996" i="5"/>
  <c r="M996" i="5"/>
  <c r="N996" i="5"/>
  <c r="O996" i="5"/>
  <c r="I997" i="5"/>
  <c r="J997" i="5"/>
  <c r="L997" i="5"/>
  <c r="M997" i="5"/>
  <c r="N997" i="5"/>
  <c r="O997" i="5"/>
  <c r="I998" i="5"/>
  <c r="J998" i="5"/>
  <c r="L998" i="5"/>
  <c r="M998" i="5"/>
  <c r="N998" i="5"/>
  <c r="O998" i="5"/>
  <c r="I999" i="5"/>
  <c r="J999" i="5"/>
  <c r="L999" i="5"/>
  <c r="M999" i="5"/>
  <c r="N999" i="5"/>
  <c r="O999" i="5"/>
  <c r="I1000" i="5"/>
  <c r="J1000" i="5"/>
  <c r="L1000" i="5"/>
  <c r="M1000" i="5"/>
  <c r="N1000" i="5"/>
  <c r="O1000" i="5"/>
  <c r="I1001" i="5"/>
  <c r="J1001" i="5"/>
  <c r="L1001" i="5"/>
  <c r="M1001" i="5"/>
  <c r="N1001" i="5"/>
  <c r="O1001" i="5"/>
  <c r="I1002" i="5"/>
  <c r="J1002" i="5"/>
  <c r="L1002" i="5"/>
  <c r="M1002" i="5"/>
  <c r="N1002" i="5"/>
  <c r="O1002" i="5"/>
  <c r="I1003" i="5"/>
  <c r="J1003" i="5"/>
  <c r="L1003" i="5"/>
  <c r="M1003" i="5"/>
  <c r="N1003" i="5"/>
  <c r="O1003" i="5"/>
  <c r="I1004" i="5"/>
  <c r="J1004" i="5"/>
  <c r="L1004" i="5"/>
  <c r="M1004" i="5"/>
  <c r="N1004" i="5"/>
  <c r="O1004" i="5"/>
  <c r="I1005" i="5"/>
  <c r="J1005" i="5"/>
  <c r="L1005" i="5"/>
  <c r="M1005" i="5"/>
  <c r="N1005" i="5"/>
  <c r="O1005" i="5"/>
  <c r="I1006" i="5"/>
  <c r="J1006" i="5"/>
  <c r="L1006" i="5"/>
  <c r="M1006" i="5"/>
  <c r="N1006" i="5"/>
  <c r="O1006" i="5"/>
  <c r="I1007" i="5"/>
  <c r="J1007" i="5"/>
  <c r="L1007" i="5"/>
  <c r="M1007" i="5"/>
  <c r="N1007" i="5"/>
  <c r="O1007" i="5"/>
  <c r="I1008" i="5"/>
  <c r="J1008" i="5"/>
  <c r="L1008" i="5"/>
  <c r="M1008" i="5"/>
  <c r="N1008" i="5"/>
  <c r="O1008" i="5"/>
  <c r="I1009" i="5"/>
  <c r="J1009" i="5"/>
  <c r="L1009" i="5"/>
  <c r="M1009" i="5"/>
  <c r="N1009" i="5"/>
  <c r="O1009" i="5"/>
  <c r="I1010" i="5"/>
  <c r="J1010" i="5"/>
  <c r="L1010" i="5"/>
  <c r="M1010" i="5"/>
  <c r="N1010" i="5"/>
  <c r="O1010" i="5"/>
  <c r="I1011" i="5"/>
  <c r="J1011" i="5"/>
  <c r="L1011" i="5"/>
  <c r="M1011" i="5"/>
  <c r="N1011" i="5"/>
  <c r="O1011" i="5"/>
  <c r="I1012" i="5"/>
  <c r="J1012" i="5"/>
  <c r="L1012" i="5"/>
  <c r="M1012" i="5"/>
  <c r="N1012" i="5"/>
  <c r="O1012" i="5"/>
  <c r="I1013" i="5"/>
  <c r="J1013" i="5"/>
  <c r="L1013" i="5"/>
  <c r="M1013" i="5"/>
  <c r="N1013" i="5"/>
  <c r="O1013" i="5"/>
  <c r="I1014" i="5"/>
  <c r="J1014" i="5"/>
  <c r="L1014" i="5"/>
  <c r="M1014" i="5"/>
  <c r="N1014" i="5"/>
  <c r="O1014" i="5"/>
  <c r="I1015" i="5"/>
  <c r="J1015" i="5"/>
  <c r="L1015" i="5"/>
  <c r="M1015" i="5"/>
  <c r="N1015" i="5"/>
  <c r="O1015" i="5"/>
  <c r="I1016" i="5"/>
  <c r="J1016" i="5"/>
  <c r="L1016" i="5"/>
  <c r="M1016" i="5"/>
  <c r="N1016" i="5"/>
  <c r="O1016" i="5"/>
  <c r="I1017" i="5"/>
  <c r="J1017" i="5"/>
  <c r="L1017" i="5"/>
  <c r="M1017" i="5"/>
  <c r="N1017" i="5"/>
  <c r="O1017" i="5"/>
  <c r="I1018" i="5"/>
  <c r="J1018" i="5"/>
  <c r="L1018" i="5"/>
  <c r="M1018" i="5"/>
  <c r="N1018" i="5"/>
  <c r="O1018" i="5"/>
  <c r="I1019" i="5"/>
  <c r="J1019" i="5"/>
  <c r="L1019" i="5"/>
  <c r="M1019" i="5"/>
  <c r="N1019" i="5"/>
  <c r="O1019" i="5"/>
  <c r="I1020" i="5"/>
  <c r="J1020" i="5"/>
  <c r="L1020" i="5"/>
  <c r="M1020" i="5"/>
  <c r="N1020" i="5"/>
  <c r="O1020" i="5"/>
  <c r="I1021" i="5"/>
  <c r="J1021" i="5"/>
  <c r="L1021" i="5"/>
  <c r="M1021" i="5"/>
  <c r="N1021" i="5"/>
  <c r="O1021" i="5"/>
  <c r="I1022" i="5"/>
  <c r="J1022" i="5"/>
  <c r="L1022" i="5"/>
  <c r="M1022" i="5"/>
  <c r="N1022" i="5"/>
  <c r="O1022" i="5"/>
  <c r="I1023" i="5"/>
  <c r="J1023" i="5"/>
  <c r="L1023" i="5"/>
  <c r="M1023" i="5"/>
  <c r="N1023" i="5"/>
  <c r="O1023" i="5"/>
  <c r="I1024" i="5"/>
  <c r="J1024" i="5"/>
  <c r="L1024" i="5"/>
  <c r="M1024" i="5"/>
  <c r="N1024" i="5"/>
  <c r="O1024" i="5"/>
  <c r="I1025" i="5"/>
  <c r="J1025" i="5"/>
  <c r="L1025" i="5"/>
  <c r="M1025" i="5"/>
  <c r="N1025" i="5"/>
  <c r="O1025" i="5"/>
  <c r="I1026" i="5"/>
  <c r="J1026" i="5"/>
  <c r="L1026" i="5"/>
  <c r="M1026" i="5"/>
  <c r="N1026" i="5"/>
  <c r="O1026" i="5"/>
  <c r="I1027" i="5"/>
  <c r="J1027" i="5"/>
  <c r="L1027" i="5"/>
  <c r="M1027" i="5"/>
  <c r="N1027" i="5"/>
  <c r="O1027" i="5"/>
  <c r="I1028" i="5"/>
  <c r="J1028" i="5"/>
  <c r="L1028" i="5"/>
  <c r="M1028" i="5"/>
  <c r="N1028" i="5"/>
  <c r="O1028" i="5"/>
  <c r="I1029" i="5"/>
  <c r="J1029" i="5"/>
  <c r="L1029" i="5"/>
  <c r="M1029" i="5"/>
  <c r="N1029" i="5"/>
  <c r="O1029" i="5"/>
  <c r="I1030" i="5"/>
  <c r="J1030" i="5"/>
  <c r="L1030" i="5"/>
  <c r="M1030" i="5"/>
  <c r="N1030" i="5"/>
  <c r="O1030" i="5"/>
  <c r="I1031" i="5"/>
  <c r="J1031" i="5"/>
  <c r="L1031" i="5"/>
  <c r="M1031" i="5"/>
  <c r="N1031" i="5"/>
  <c r="O1031" i="5"/>
  <c r="I1032" i="5"/>
  <c r="J1032" i="5"/>
  <c r="L1032" i="5"/>
  <c r="M1032" i="5"/>
  <c r="N1032" i="5"/>
  <c r="O1032" i="5"/>
  <c r="I1033" i="5"/>
  <c r="J1033" i="5"/>
  <c r="L1033" i="5"/>
  <c r="M1033" i="5"/>
  <c r="N1033" i="5"/>
  <c r="O1033" i="5"/>
  <c r="I1034" i="5"/>
  <c r="J1034" i="5"/>
  <c r="L1034" i="5"/>
  <c r="M1034" i="5"/>
  <c r="N1034" i="5"/>
  <c r="O1034" i="5"/>
  <c r="I1035" i="5"/>
  <c r="J1035" i="5"/>
  <c r="L1035" i="5"/>
  <c r="M1035" i="5"/>
  <c r="N1035" i="5"/>
  <c r="O1035" i="5"/>
  <c r="I1036" i="5"/>
  <c r="J1036" i="5"/>
  <c r="L1036" i="5"/>
  <c r="M1036" i="5"/>
  <c r="N1036" i="5"/>
  <c r="O1036" i="5"/>
  <c r="I1037" i="5"/>
  <c r="J1037" i="5"/>
  <c r="L1037" i="5"/>
  <c r="M1037" i="5"/>
  <c r="N1037" i="5"/>
  <c r="O1037" i="5"/>
  <c r="I1038" i="5"/>
  <c r="J1038" i="5"/>
  <c r="L1038" i="5"/>
  <c r="M1038" i="5"/>
  <c r="N1038" i="5"/>
  <c r="O1038" i="5"/>
  <c r="I1039" i="5"/>
  <c r="J1039" i="5"/>
  <c r="L1039" i="5"/>
  <c r="M1039" i="5"/>
  <c r="N1039" i="5"/>
  <c r="O1039" i="5"/>
  <c r="I1040" i="5"/>
  <c r="J1040" i="5"/>
  <c r="L1040" i="5"/>
  <c r="M1040" i="5"/>
  <c r="N1040" i="5"/>
  <c r="O1040" i="5"/>
  <c r="I1041" i="5"/>
  <c r="J1041" i="5"/>
  <c r="L1041" i="5"/>
  <c r="M1041" i="5"/>
  <c r="N1041" i="5"/>
  <c r="O1041" i="5"/>
  <c r="I1042" i="5"/>
  <c r="J1042" i="5"/>
  <c r="L1042" i="5"/>
  <c r="M1042" i="5"/>
  <c r="N1042" i="5"/>
  <c r="O1042" i="5"/>
  <c r="I1043" i="5"/>
  <c r="J1043" i="5"/>
  <c r="L1043" i="5"/>
  <c r="M1043" i="5"/>
  <c r="N1043" i="5"/>
  <c r="O1043" i="5"/>
  <c r="I1044" i="5"/>
  <c r="J1044" i="5"/>
  <c r="L1044" i="5"/>
  <c r="M1044" i="5"/>
  <c r="N1044" i="5"/>
  <c r="O1044" i="5"/>
  <c r="I1045" i="5"/>
  <c r="J1045" i="5"/>
  <c r="L1045" i="5"/>
  <c r="M1045" i="5"/>
  <c r="N1045" i="5"/>
  <c r="O1045" i="5"/>
  <c r="I1046" i="5"/>
  <c r="J1046" i="5"/>
  <c r="L1046" i="5"/>
  <c r="M1046" i="5"/>
  <c r="N1046" i="5"/>
  <c r="O1046" i="5"/>
  <c r="I1047" i="5"/>
  <c r="J1047" i="5"/>
  <c r="L1047" i="5"/>
  <c r="M1047" i="5"/>
  <c r="N1047" i="5"/>
  <c r="O1047" i="5"/>
  <c r="I1048" i="5"/>
  <c r="J1048" i="5"/>
  <c r="L1048" i="5"/>
  <c r="M1048" i="5"/>
  <c r="N1048" i="5"/>
  <c r="O1048" i="5"/>
  <c r="I1049" i="5"/>
  <c r="J1049" i="5"/>
  <c r="L1049" i="5"/>
  <c r="M1049" i="5"/>
  <c r="N1049" i="5"/>
  <c r="O1049" i="5"/>
  <c r="I1050" i="5"/>
  <c r="J1050" i="5"/>
  <c r="L1050" i="5"/>
  <c r="M1050" i="5"/>
  <c r="N1050" i="5"/>
  <c r="O1050" i="5"/>
  <c r="I1051" i="5"/>
  <c r="J1051" i="5"/>
  <c r="L1051" i="5"/>
  <c r="M1051" i="5"/>
  <c r="N1051" i="5"/>
  <c r="O1051" i="5"/>
  <c r="I1052" i="5"/>
  <c r="J1052" i="5"/>
  <c r="L1052" i="5"/>
  <c r="M1052" i="5"/>
  <c r="N1052" i="5"/>
  <c r="O1052" i="5"/>
  <c r="I1053" i="5"/>
  <c r="J1053" i="5"/>
  <c r="L1053" i="5"/>
  <c r="M1053" i="5"/>
  <c r="N1053" i="5"/>
  <c r="O1053" i="5"/>
  <c r="I1054" i="5"/>
  <c r="J1054" i="5"/>
  <c r="L1054" i="5"/>
  <c r="M1054" i="5"/>
  <c r="N1054" i="5"/>
  <c r="O1054" i="5"/>
  <c r="I1055" i="5"/>
  <c r="J1055" i="5"/>
  <c r="L1055" i="5"/>
  <c r="M1055" i="5"/>
  <c r="N1055" i="5"/>
  <c r="O1055" i="5"/>
  <c r="I1056" i="5"/>
  <c r="J1056" i="5"/>
  <c r="L1056" i="5"/>
  <c r="M1056" i="5"/>
  <c r="N1056" i="5"/>
  <c r="O1056" i="5"/>
  <c r="I1057" i="5"/>
  <c r="J1057" i="5"/>
  <c r="L1057" i="5"/>
  <c r="M1057" i="5"/>
  <c r="N1057" i="5"/>
  <c r="O1057" i="5"/>
  <c r="I1058" i="5"/>
  <c r="J1058" i="5"/>
  <c r="L1058" i="5"/>
  <c r="M1058" i="5"/>
  <c r="N1058" i="5"/>
  <c r="O1058" i="5"/>
  <c r="I1059" i="5"/>
  <c r="J1059" i="5"/>
  <c r="L1059" i="5"/>
  <c r="M1059" i="5"/>
  <c r="N1059" i="5"/>
  <c r="O1059" i="5"/>
  <c r="I1060" i="5"/>
  <c r="J1060" i="5"/>
  <c r="L1060" i="5"/>
  <c r="M1060" i="5"/>
  <c r="N1060" i="5"/>
  <c r="O1060" i="5"/>
  <c r="I1061" i="5"/>
  <c r="J1061" i="5"/>
  <c r="L1061" i="5"/>
  <c r="M1061" i="5"/>
  <c r="N1061" i="5"/>
  <c r="O1061" i="5"/>
  <c r="I1062" i="5"/>
  <c r="J1062" i="5"/>
  <c r="L1062" i="5"/>
  <c r="M1062" i="5"/>
  <c r="N1062" i="5"/>
  <c r="O1062" i="5"/>
  <c r="I1063" i="5"/>
  <c r="J1063" i="5"/>
  <c r="L1063" i="5"/>
  <c r="M1063" i="5"/>
  <c r="N1063" i="5"/>
  <c r="O1063" i="5"/>
  <c r="I1064" i="5"/>
  <c r="J1064" i="5"/>
  <c r="L1064" i="5"/>
  <c r="M1064" i="5"/>
  <c r="N1064" i="5"/>
  <c r="O1064" i="5"/>
  <c r="I1065" i="5"/>
  <c r="J1065" i="5"/>
  <c r="L1065" i="5"/>
  <c r="M1065" i="5"/>
  <c r="N1065" i="5"/>
  <c r="O1065" i="5"/>
  <c r="I1066" i="5"/>
  <c r="J1066" i="5"/>
  <c r="L1066" i="5"/>
  <c r="M1066" i="5"/>
  <c r="N1066" i="5"/>
  <c r="O1066" i="5"/>
  <c r="I1067" i="5"/>
  <c r="J1067" i="5"/>
  <c r="L1067" i="5"/>
  <c r="M1067" i="5"/>
  <c r="N1067" i="5"/>
  <c r="O1067" i="5"/>
  <c r="I1068" i="5"/>
  <c r="J1068" i="5"/>
  <c r="L1068" i="5"/>
  <c r="M1068" i="5"/>
  <c r="N1068" i="5"/>
  <c r="O1068" i="5"/>
  <c r="I1069" i="5"/>
  <c r="J1069" i="5"/>
  <c r="L1069" i="5"/>
  <c r="M1069" i="5"/>
  <c r="N1069" i="5"/>
  <c r="O1069" i="5"/>
  <c r="I1070" i="5"/>
  <c r="J1070" i="5"/>
  <c r="L1070" i="5"/>
  <c r="M1070" i="5"/>
  <c r="N1070" i="5"/>
  <c r="O1070" i="5"/>
  <c r="I1071" i="5"/>
  <c r="J1071" i="5"/>
  <c r="L1071" i="5"/>
  <c r="M1071" i="5"/>
  <c r="N1071" i="5"/>
  <c r="O1071" i="5"/>
  <c r="I1072" i="5"/>
  <c r="J1072" i="5"/>
  <c r="L1072" i="5"/>
  <c r="M1072" i="5"/>
  <c r="N1072" i="5"/>
  <c r="O1072" i="5"/>
  <c r="I1073" i="5"/>
  <c r="J1073" i="5"/>
  <c r="L1073" i="5"/>
  <c r="M1073" i="5"/>
  <c r="N1073" i="5"/>
  <c r="O1073" i="5"/>
  <c r="I1074" i="5"/>
  <c r="J1074" i="5"/>
  <c r="L1074" i="5"/>
  <c r="M1074" i="5"/>
  <c r="N1074" i="5"/>
  <c r="O1074" i="5"/>
  <c r="I1075" i="5"/>
  <c r="J1075" i="5"/>
  <c r="L1075" i="5"/>
  <c r="M1075" i="5"/>
  <c r="N1075" i="5"/>
  <c r="O1075" i="5"/>
  <c r="I1076" i="5"/>
  <c r="J1076" i="5"/>
  <c r="L1076" i="5"/>
  <c r="M1076" i="5"/>
  <c r="N1076" i="5"/>
  <c r="O1076" i="5"/>
  <c r="I1077" i="5"/>
  <c r="J1077" i="5"/>
  <c r="L1077" i="5"/>
  <c r="M1077" i="5"/>
  <c r="N1077" i="5"/>
  <c r="O1077" i="5"/>
  <c r="I1078" i="5"/>
  <c r="J1078" i="5"/>
  <c r="L1078" i="5"/>
  <c r="M1078" i="5"/>
  <c r="N1078" i="5"/>
  <c r="O1078" i="5"/>
  <c r="I1079" i="5"/>
  <c r="J1079" i="5"/>
  <c r="L1079" i="5"/>
  <c r="M1079" i="5"/>
  <c r="N1079" i="5"/>
  <c r="O1079" i="5"/>
  <c r="I1080" i="5"/>
  <c r="J1080" i="5"/>
  <c r="L1080" i="5"/>
  <c r="M1080" i="5"/>
  <c r="N1080" i="5"/>
  <c r="O1080" i="5"/>
  <c r="I1081" i="5"/>
  <c r="J1081" i="5"/>
  <c r="L1081" i="5"/>
  <c r="M1081" i="5"/>
  <c r="N1081" i="5"/>
  <c r="O1081" i="5"/>
  <c r="I1082" i="5"/>
  <c r="J1082" i="5"/>
  <c r="L1082" i="5"/>
  <c r="M1082" i="5"/>
  <c r="N1082" i="5"/>
  <c r="O1082" i="5"/>
  <c r="I1083" i="5"/>
  <c r="J1083" i="5"/>
  <c r="L1083" i="5"/>
  <c r="M1083" i="5"/>
  <c r="N1083" i="5"/>
  <c r="O1083" i="5"/>
  <c r="I1084" i="5"/>
  <c r="J1084" i="5"/>
  <c r="L1084" i="5"/>
  <c r="M1084" i="5"/>
  <c r="N1084" i="5"/>
  <c r="O1084" i="5"/>
  <c r="I1085" i="5"/>
  <c r="J1085" i="5"/>
  <c r="L1085" i="5"/>
  <c r="M1085" i="5"/>
  <c r="N1085" i="5"/>
  <c r="O1085" i="5"/>
  <c r="I1086" i="5"/>
  <c r="J1086" i="5"/>
  <c r="L1086" i="5"/>
  <c r="M1086" i="5"/>
  <c r="N1086" i="5"/>
  <c r="O1086" i="5"/>
  <c r="I1087" i="5"/>
  <c r="J1087" i="5"/>
  <c r="L1087" i="5"/>
  <c r="M1087" i="5"/>
  <c r="N1087" i="5"/>
  <c r="O1087" i="5"/>
  <c r="I1088" i="5"/>
  <c r="J1088" i="5"/>
  <c r="L1088" i="5"/>
  <c r="M1088" i="5"/>
  <c r="N1088" i="5"/>
  <c r="O1088" i="5"/>
  <c r="I1089" i="5"/>
  <c r="J1089" i="5"/>
  <c r="L1089" i="5"/>
  <c r="M1089" i="5"/>
  <c r="N1089" i="5"/>
  <c r="O1089" i="5"/>
  <c r="I1090" i="5"/>
  <c r="J1090" i="5"/>
  <c r="L1090" i="5"/>
  <c r="M1090" i="5"/>
  <c r="N1090" i="5"/>
  <c r="O1090" i="5"/>
  <c r="I1091" i="5"/>
  <c r="J1091" i="5"/>
  <c r="L1091" i="5"/>
  <c r="M1091" i="5"/>
  <c r="N1091" i="5"/>
  <c r="O1091" i="5"/>
  <c r="I1092" i="5"/>
  <c r="J1092" i="5"/>
  <c r="L1092" i="5"/>
  <c r="M1092" i="5"/>
  <c r="N1092" i="5"/>
  <c r="O1092" i="5"/>
  <c r="I1093" i="5"/>
  <c r="J1093" i="5"/>
  <c r="L1093" i="5"/>
  <c r="M1093" i="5"/>
  <c r="N1093" i="5"/>
  <c r="O1093" i="5"/>
  <c r="I1094" i="5"/>
  <c r="J1094" i="5"/>
  <c r="L1094" i="5"/>
  <c r="M1094" i="5"/>
  <c r="N1094" i="5"/>
  <c r="O1094" i="5"/>
  <c r="I1095" i="5"/>
  <c r="J1095" i="5"/>
  <c r="L1095" i="5"/>
  <c r="M1095" i="5"/>
  <c r="N1095" i="5"/>
  <c r="O1095" i="5"/>
  <c r="I1096" i="5"/>
  <c r="J1096" i="5"/>
  <c r="L1096" i="5"/>
  <c r="M1096" i="5"/>
  <c r="N1096" i="5"/>
  <c r="O1096" i="5"/>
  <c r="I1097" i="5"/>
  <c r="J1097" i="5"/>
  <c r="L1097" i="5"/>
  <c r="M1097" i="5"/>
  <c r="N1097" i="5"/>
  <c r="O1097" i="5"/>
  <c r="I1098" i="5"/>
  <c r="J1098" i="5"/>
  <c r="L1098" i="5"/>
  <c r="M1098" i="5"/>
  <c r="N1098" i="5"/>
  <c r="O1098" i="5"/>
  <c r="I1099" i="5"/>
  <c r="J1099" i="5"/>
  <c r="L1099" i="5"/>
  <c r="M1099" i="5"/>
  <c r="N1099" i="5"/>
  <c r="O1099" i="5"/>
  <c r="I1100" i="5"/>
  <c r="J1100" i="5"/>
  <c r="L1100" i="5"/>
  <c r="M1100" i="5"/>
  <c r="N1100" i="5"/>
  <c r="O1100" i="5"/>
  <c r="I1101" i="5"/>
  <c r="J1101" i="5"/>
  <c r="L1101" i="5"/>
  <c r="M1101" i="5"/>
  <c r="N1101" i="5"/>
  <c r="O1101" i="5"/>
  <c r="I1102" i="5"/>
  <c r="J1102" i="5"/>
  <c r="L1102" i="5"/>
  <c r="M1102" i="5"/>
  <c r="N1102" i="5"/>
  <c r="O1102" i="5"/>
  <c r="I1103" i="5"/>
  <c r="J1103" i="5"/>
  <c r="L1103" i="5"/>
  <c r="M1103" i="5"/>
  <c r="N1103" i="5"/>
  <c r="O1103" i="5"/>
  <c r="I1104" i="5"/>
  <c r="J1104" i="5"/>
  <c r="L1104" i="5"/>
  <c r="M1104" i="5"/>
  <c r="N1104" i="5"/>
  <c r="O1104" i="5"/>
  <c r="I1105" i="5"/>
  <c r="J1105" i="5"/>
  <c r="L1105" i="5"/>
  <c r="M1105" i="5"/>
  <c r="N1105" i="5"/>
  <c r="O1105" i="5"/>
  <c r="I1106" i="5"/>
  <c r="J1106" i="5"/>
  <c r="L1106" i="5"/>
  <c r="M1106" i="5"/>
  <c r="N1106" i="5"/>
  <c r="O1106" i="5"/>
  <c r="I1107" i="5"/>
  <c r="J1107" i="5"/>
  <c r="L1107" i="5"/>
  <c r="M1107" i="5"/>
  <c r="N1107" i="5"/>
  <c r="O1107" i="5"/>
  <c r="I1108" i="5"/>
  <c r="J1108" i="5"/>
  <c r="L1108" i="5"/>
  <c r="M1108" i="5"/>
  <c r="N1108" i="5"/>
  <c r="O1108" i="5"/>
  <c r="I1109" i="5"/>
  <c r="J1109" i="5"/>
  <c r="L1109" i="5"/>
  <c r="M1109" i="5"/>
  <c r="N1109" i="5"/>
  <c r="O1109" i="5"/>
  <c r="I1110" i="5"/>
  <c r="J1110" i="5"/>
  <c r="L1110" i="5"/>
  <c r="M1110" i="5"/>
  <c r="N1110" i="5"/>
  <c r="O1110" i="5"/>
  <c r="I1111" i="5"/>
  <c r="J1111" i="5"/>
  <c r="L1111" i="5"/>
  <c r="M1111" i="5"/>
  <c r="N1111" i="5"/>
  <c r="O1111" i="5"/>
  <c r="I1112" i="5"/>
  <c r="J1112" i="5"/>
  <c r="L1112" i="5"/>
  <c r="M1112" i="5"/>
  <c r="N1112" i="5"/>
  <c r="O1112" i="5"/>
  <c r="I1113" i="5"/>
  <c r="J1113" i="5"/>
  <c r="L1113" i="5"/>
  <c r="M1113" i="5"/>
  <c r="N1113" i="5"/>
  <c r="O1113" i="5"/>
  <c r="I1114" i="5"/>
  <c r="J1114" i="5"/>
  <c r="L1114" i="5"/>
  <c r="M1114" i="5"/>
  <c r="N1114" i="5"/>
  <c r="O1114" i="5"/>
  <c r="I1115" i="5"/>
  <c r="J1115" i="5"/>
  <c r="L1115" i="5"/>
  <c r="M1115" i="5"/>
  <c r="N1115" i="5"/>
  <c r="O1115" i="5"/>
  <c r="I1116" i="5"/>
  <c r="J1116" i="5"/>
  <c r="L1116" i="5"/>
  <c r="M1116" i="5"/>
  <c r="N1116" i="5"/>
  <c r="O1116" i="5"/>
  <c r="I1117" i="5"/>
  <c r="J1117" i="5"/>
  <c r="L1117" i="5"/>
  <c r="M1117" i="5"/>
  <c r="N1117" i="5"/>
  <c r="O1117" i="5"/>
  <c r="I1118" i="5"/>
  <c r="J1118" i="5"/>
  <c r="L1118" i="5"/>
  <c r="M1118" i="5"/>
  <c r="N1118" i="5"/>
  <c r="O1118" i="5"/>
  <c r="I1119" i="5"/>
  <c r="J1119" i="5"/>
  <c r="L1119" i="5"/>
  <c r="M1119" i="5"/>
  <c r="N1119" i="5"/>
  <c r="O1119" i="5"/>
  <c r="I1120" i="5"/>
  <c r="J1120" i="5"/>
  <c r="L1120" i="5"/>
  <c r="M1120" i="5"/>
  <c r="N1120" i="5"/>
  <c r="O1120" i="5"/>
  <c r="I1121" i="5"/>
  <c r="J1121" i="5"/>
  <c r="L1121" i="5"/>
  <c r="M1121" i="5"/>
  <c r="N1121" i="5"/>
  <c r="O1121" i="5"/>
  <c r="I1122" i="5"/>
  <c r="J1122" i="5"/>
  <c r="L1122" i="5"/>
  <c r="M1122" i="5"/>
  <c r="N1122" i="5"/>
  <c r="O1122" i="5"/>
  <c r="I1123" i="5"/>
  <c r="J1123" i="5"/>
  <c r="L1123" i="5"/>
  <c r="M1123" i="5"/>
  <c r="N1123" i="5"/>
  <c r="O1123" i="5"/>
  <c r="I1124" i="5"/>
  <c r="J1124" i="5"/>
  <c r="L1124" i="5"/>
  <c r="M1124" i="5"/>
  <c r="N1124" i="5"/>
  <c r="O1124" i="5"/>
  <c r="I1125" i="5"/>
  <c r="J1125" i="5"/>
  <c r="L1125" i="5"/>
  <c r="M1125" i="5"/>
  <c r="N1125" i="5"/>
  <c r="O1125" i="5"/>
  <c r="I1126" i="5"/>
  <c r="J1126" i="5"/>
  <c r="L1126" i="5"/>
  <c r="M1126" i="5"/>
  <c r="N1126" i="5"/>
  <c r="O1126" i="5"/>
  <c r="I1127" i="5"/>
  <c r="J1127" i="5"/>
  <c r="L1127" i="5"/>
  <c r="M1127" i="5"/>
  <c r="N1127" i="5"/>
  <c r="O1127" i="5"/>
  <c r="I1128" i="5"/>
  <c r="J1128" i="5"/>
  <c r="L1128" i="5"/>
  <c r="M1128" i="5"/>
  <c r="N1128" i="5"/>
  <c r="O1128" i="5"/>
  <c r="I1129" i="5"/>
  <c r="J1129" i="5"/>
  <c r="L1129" i="5"/>
  <c r="M1129" i="5"/>
  <c r="N1129" i="5"/>
  <c r="O1129" i="5"/>
  <c r="I1130" i="5"/>
  <c r="J1130" i="5"/>
  <c r="L1130" i="5"/>
  <c r="M1130" i="5"/>
  <c r="N1130" i="5"/>
  <c r="O1130" i="5"/>
  <c r="I1131" i="5"/>
  <c r="J1131" i="5"/>
  <c r="L1131" i="5"/>
  <c r="M1131" i="5"/>
  <c r="N1131" i="5"/>
  <c r="O1131" i="5"/>
  <c r="I1132" i="5"/>
  <c r="J1132" i="5"/>
  <c r="L1132" i="5"/>
  <c r="M1132" i="5"/>
  <c r="N1132" i="5"/>
  <c r="O1132" i="5"/>
  <c r="I1133" i="5"/>
  <c r="J1133" i="5"/>
  <c r="L1133" i="5"/>
  <c r="M1133" i="5"/>
  <c r="N1133" i="5"/>
  <c r="O1133" i="5"/>
  <c r="I1134" i="5"/>
  <c r="J1134" i="5"/>
  <c r="L1134" i="5"/>
  <c r="M1134" i="5"/>
  <c r="N1134" i="5"/>
  <c r="O1134" i="5"/>
  <c r="I1135" i="5"/>
  <c r="J1135" i="5"/>
  <c r="L1135" i="5"/>
  <c r="M1135" i="5"/>
  <c r="N1135" i="5"/>
  <c r="O1135" i="5"/>
  <c r="I1136" i="5"/>
  <c r="J1136" i="5"/>
  <c r="L1136" i="5"/>
  <c r="M1136" i="5"/>
  <c r="N1136" i="5"/>
  <c r="O1136" i="5"/>
  <c r="I1137" i="5"/>
  <c r="J1137" i="5"/>
  <c r="L1137" i="5"/>
  <c r="M1137" i="5"/>
  <c r="N1137" i="5"/>
  <c r="O1137" i="5"/>
  <c r="I1138" i="5"/>
  <c r="J1138" i="5"/>
  <c r="L1138" i="5"/>
  <c r="M1138" i="5"/>
  <c r="N1138" i="5"/>
  <c r="O1138" i="5"/>
  <c r="I1139" i="5"/>
  <c r="J1139" i="5"/>
  <c r="L1139" i="5"/>
  <c r="M1139" i="5"/>
  <c r="N1139" i="5"/>
  <c r="O1139" i="5"/>
  <c r="I1140" i="5"/>
  <c r="J1140" i="5"/>
  <c r="L1140" i="5"/>
  <c r="M1140" i="5"/>
  <c r="N1140" i="5"/>
  <c r="O1140" i="5"/>
  <c r="I1141" i="5"/>
  <c r="J1141" i="5"/>
  <c r="L1141" i="5"/>
  <c r="M1141" i="5"/>
  <c r="N1141" i="5"/>
  <c r="O1141" i="5"/>
  <c r="I1142" i="5"/>
  <c r="J1142" i="5"/>
  <c r="L1142" i="5"/>
  <c r="M1142" i="5"/>
  <c r="N1142" i="5"/>
  <c r="O1142" i="5"/>
  <c r="I1143" i="5"/>
  <c r="J1143" i="5"/>
  <c r="L1143" i="5"/>
  <c r="M1143" i="5"/>
  <c r="N1143" i="5"/>
  <c r="O1143" i="5"/>
  <c r="I1144" i="5"/>
  <c r="J1144" i="5"/>
  <c r="L1144" i="5"/>
  <c r="M1144" i="5"/>
  <c r="N1144" i="5"/>
  <c r="O1144" i="5"/>
  <c r="I1145" i="5"/>
  <c r="J1145" i="5"/>
  <c r="L1145" i="5"/>
  <c r="M1145" i="5"/>
  <c r="N1145" i="5"/>
  <c r="O1145" i="5"/>
  <c r="I1146" i="5"/>
  <c r="J1146" i="5"/>
  <c r="L1146" i="5"/>
  <c r="M1146" i="5"/>
  <c r="N1146" i="5"/>
  <c r="O1146" i="5"/>
  <c r="I1147" i="5"/>
  <c r="J1147" i="5"/>
  <c r="L1147" i="5"/>
  <c r="M1147" i="5"/>
  <c r="N1147" i="5"/>
  <c r="O1147" i="5"/>
  <c r="I1148" i="5"/>
  <c r="J1148" i="5"/>
  <c r="L1148" i="5"/>
  <c r="M1148" i="5"/>
  <c r="N1148" i="5"/>
  <c r="O1148" i="5"/>
  <c r="I1149" i="5"/>
  <c r="J1149" i="5"/>
  <c r="L1149" i="5"/>
  <c r="M1149" i="5"/>
  <c r="N1149" i="5"/>
  <c r="O1149" i="5"/>
  <c r="I1150" i="5"/>
  <c r="J1150" i="5"/>
  <c r="L1150" i="5"/>
  <c r="M1150" i="5"/>
  <c r="N1150" i="5"/>
  <c r="O1150" i="5"/>
  <c r="I1151" i="5"/>
  <c r="J1151" i="5"/>
  <c r="L1151" i="5"/>
  <c r="M1151" i="5"/>
  <c r="N1151" i="5"/>
  <c r="O1151" i="5"/>
  <c r="I1152" i="5"/>
  <c r="J1152" i="5"/>
  <c r="L1152" i="5"/>
  <c r="M1152" i="5"/>
  <c r="N1152" i="5"/>
  <c r="O1152" i="5"/>
  <c r="I1153" i="5"/>
  <c r="J1153" i="5"/>
  <c r="L1153" i="5"/>
  <c r="M1153" i="5"/>
  <c r="N1153" i="5"/>
  <c r="O1153" i="5"/>
  <c r="I1154" i="5"/>
  <c r="J1154" i="5"/>
  <c r="L1154" i="5"/>
  <c r="M1154" i="5"/>
  <c r="N1154" i="5"/>
  <c r="O1154" i="5"/>
  <c r="I1155" i="5"/>
  <c r="J1155" i="5"/>
  <c r="L1155" i="5"/>
  <c r="M1155" i="5"/>
  <c r="N1155" i="5"/>
  <c r="O1155" i="5"/>
  <c r="I1156" i="5"/>
  <c r="J1156" i="5"/>
  <c r="L1156" i="5"/>
  <c r="M1156" i="5"/>
  <c r="N1156" i="5"/>
  <c r="O1156" i="5"/>
  <c r="I1157" i="5"/>
  <c r="J1157" i="5"/>
  <c r="L1157" i="5"/>
  <c r="M1157" i="5"/>
  <c r="N1157" i="5"/>
  <c r="O1157" i="5"/>
  <c r="I1158" i="5"/>
  <c r="J1158" i="5"/>
  <c r="L1158" i="5"/>
  <c r="M1158" i="5"/>
  <c r="N1158" i="5"/>
  <c r="O1158" i="5"/>
  <c r="I1159" i="5"/>
  <c r="J1159" i="5"/>
  <c r="L1159" i="5"/>
  <c r="M1159" i="5"/>
  <c r="N1159" i="5"/>
  <c r="O1159" i="5"/>
  <c r="I1160" i="5"/>
  <c r="J1160" i="5"/>
  <c r="L1160" i="5"/>
  <c r="M1160" i="5"/>
  <c r="N1160" i="5"/>
  <c r="O1160" i="5"/>
  <c r="I1161" i="5"/>
  <c r="J1161" i="5"/>
  <c r="L1161" i="5"/>
  <c r="M1161" i="5"/>
  <c r="N1161" i="5"/>
  <c r="O1161" i="5"/>
  <c r="I1162" i="5"/>
  <c r="J1162" i="5"/>
  <c r="L1162" i="5"/>
  <c r="M1162" i="5"/>
  <c r="N1162" i="5"/>
  <c r="O1162" i="5"/>
  <c r="I1163" i="5"/>
  <c r="J1163" i="5"/>
  <c r="L1163" i="5"/>
  <c r="M1163" i="5"/>
  <c r="N1163" i="5"/>
  <c r="O1163" i="5"/>
  <c r="I1164" i="5"/>
  <c r="J1164" i="5"/>
  <c r="L1164" i="5"/>
  <c r="M1164" i="5"/>
  <c r="N1164" i="5"/>
  <c r="O1164" i="5"/>
  <c r="I1165" i="5"/>
  <c r="J1165" i="5"/>
  <c r="L1165" i="5"/>
  <c r="M1165" i="5"/>
  <c r="N1165" i="5"/>
  <c r="O1165" i="5"/>
  <c r="I1166" i="5"/>
  <c r="J1166" i="5"/>
  <c r="L1166" i="5"/>
  <c r="M1166" i="5"/>
  <c r="N1166" i="5"/>
  <c r="O1166" i="5"/>
  <c r="I1167" i="5"/>
  <c r="J1167" i="5"/>
  <c r="L1167" i="5"/>
  <c r="M1167" i="5"/>
  <c r="N1167" i="5"/>
  <c r="O1167" i="5"/>
  <c r="I1168" i="5"/>
  <c r="J1168" i="5"/>
  <c r="L1168" i="5"/>
  <c r="M1168" i="5"/>
  <c r="N1168" i="5"/>
  <c r="O1168" i="5"/>
  <c r="I1169" i="5"/>
  <c r="J1169" i="5"/>
  <c r="L1169" i="5"/>
  <c r="M1169" i="5"/>
  <c r="N1169" i="5"/>
  <c r="O1169" i="5"/>
  <c r="I1170" i="5"/>
  <c r="J1170" i="5"/>
  <c r="L1170" i="5"/>
  <c r="M1170" i="5"/>
  <c r="N1170" i="5"/>
  <c r="O1170" i="5"/>
  <c r="I1171" i="5"/>
  <c r="J1171" i="5"/>
  <c r="L1171" i="5"/>
  <c r="M1171" i="5"/>
  <c r="N1171" i="5"/>
  <c r="O1171" i="5"/>
  <c r="I1172" i="5"/>
  <c r="J1172" i="5"/>
  <c r="L1172" i="5"/>
  <c r="M1172" i="5"/>
  <c r="N1172" i="5"/>
  <c r="O1172" i="5"/>
  <c r="I1173" i="5"/>
  <c r="J1173" i="5"/>
  <c r="L1173" i="5"/>
  <c r="M1173" i="5"/>
  <c r="N1173" i="5"/>
  <c r="O1173" i="5"/>
  <c r="I1174" i="5"/>
  <c r="J1174" i="5"/>
  <c r="L1174" i="5"/>
  <c r="M1174" i="5"/>
  <c r="N1174" i="5"/>
  <c r="O1174" i="5"/>
  <c r="I1175" i="5"/>
  <c r="J1175" i="5"/>
  <c r="L1175" i="5"/>
  <c r="M1175" i="5"/>
  <c r="N1175" i="5"/>
  <c r="O1175" i="5"/>
  <c r="I1176" i="5"/>
  <c r="J1176" i="5"/>
  <c r="L1176" i="5"/>
  <c r="M1176" i="5"/>
  <c r="N1176" i="5"/>
  <c r="O1176" i="5"/>
  <c r="I1177" i="5"/>
  <c r="J1177" i="5"/>
  <c r="L1177" i="5"/>
  <c r="M1177" i="5"/>
  <c r="N1177" i="5"/>
  <c r="O1177" i="5"/>
  <c r="I1178" i="5"/>
  <c r="J1178" i="5"/>
  <c r="L1178" i="5"/>
  <c r="M1178" i="5"/>
  <c r="N1178" i="5"/>
  <c r="O1178" i="5"/>
  <c r="I1179" i="5"/>
  <c r="J1179" i="5"/>
  <c r="L1179" i="5"/>
  <c r="M1179" i="5"/>
  <c r="N1179" i="5"/>
  <c r="O1179" i="5"/>
  <c r="I1180" i="5"/>
  <c r="J1180" i="5"/>
  <c r="L1180" i="5"/>
  <c r="M1180" i="5"/>
  <c r="N1180" i="5"/>
  <c r="O1180" i="5"/>
  <c r="I1181" i="5"/>
  <c r="J1181" i="5"/>
  <c r="L1181" i="5"/>
  <c r="M1181" i="5"/>
  <c r="N1181" i="5"/>
  <c r="O1181" i="5"/>
  <c r="I1182" i="5"/>
  <c r="J1182" i="5"/>
  <c r="L1182" i="5"/>
  <c r="M1182" i="5"/>
  <c r="N1182" i="5"/>
  <c r="O1182" i="5"/>
  <c r="I1183" i="5"/>
  <c r="J1183" i="5"/>
  <c r="L1183" i="5"/>
  <c r="M1183" i="5"/>
  <c r="N1183" i="5"/>
  <c r="O1183" i="5"/>
  <c r="I1184" i="5"/>
  <c r="J1184" i="5"/>
  <c r="L1184" i="5"/>
  <c r="M1184" i="5"/>
  <c r="N1184" i="5"/>
  <c r="O1184" i="5"/>
  <c r="I1185" i="5"/>
  <c r="J1185" i="5"/>
  <c r="L1185" i="5"/>
  <c r="M1185" i="5"/>
  <c r="N1185" i="5"/>
  <c r="O1185" i="5"/>
  <c r="I1186" i="5"/>
  <c r="J1186" i="5"/>
  <c r="L1186" i="5"/>
  <c r="M1186" i="5"/>
  <c r="N1186" i="5"/>
  <c r="O1186" i="5"/>
  <c r="I1187" i="5"/>
  <c r="J1187" i="5"/>
  <c r="L1187" i="5"/>
  <c r="M1187" i="5"/>
  <c r="N1187" i="5"/>
  <c r="O1187" i="5"/>
  <c r="I1188" i="5"/>
  <c r="J1188" i="5"/>
  <c r="L1188" i="5"/>
  <c r="M1188" i="5"/>
  <c r="N1188" i="5"/>
  <c r="O1188" i="5"/>
  <c r="I1189" i="5"/>
  <c r="J1189" i="5"/>
  <c r="L1189" i="5"/>
  <c r="M1189" i="5"/>
  <c r="N1189" i="5"/>
  <c r="O1189" i="5"/>
  <c r="I1190" i="5"/>
  <c r="J1190" i="5"/>
  <c r="L1190" i="5"/>
  <c r="M1190" i="5"/>
  <c r="N1190" i="5"/>
  <c r="O1190" i="5"/>
  <c r="I1191" i="5"/>
  <c r="J1191" i="5"/>
  <c r="L1191" i="5"/>
  <c r="M1191" i="5"/>
  <c r="N1191" i="5"/>
  <c r="O1191" i="5"/>
  <c r="I1192" i="5"/>
  <c r="J1192" i="5"/>
  <c r="L1192" i="5"/>
  <c r="M1192" i="5"/>
  <c r="N1192" i="5"/>
  <c r="O1192" i="5"/>
  <c r="I1193" i="5"/>
  <c r="J1193" i="5"/>
  <c r="L1193" i="5"/>
  <c r="M1193" i="5"/>
  <c r="N1193" i="5"/>
  <c r="O1193" i="5"/>
  <c r="I1194" i="5"/>
  <c r="J1194" i="5"/>
  <c r="L1194" i="5"/>
  <c r="M1194" i="5"/>
  <c r="N1194" i="5"/>
  <c r="O1194" i="5"/>
  <c r="I1195" i="5"/>
  <c r="J1195" i="5"/>
  <c r="L1195" i="5"/>
  <c r="M1195" i="5"/>
  <c r="N1195" i="5"/>
  <c r="O1195" i="5"/>
  <c r="I1196" i="5"/>
  <c r="J1196" i="5"/>
  <c r="L1196" i="5"/>
  <c r="M1196" i="5"/>
  <c r="N1196" i="5"/>
  <c r="O1196" i="5"/>
  <c r="I1197" i="5"/>
  <c r="J1197" i="5"/>
  <c r="L1197" i="5"/>
  <c r="M1197" i="5"/>
  <c r="N1197" i="5"/>
  <c r="O1197" i="5"/>
  <c r="I1198" i="5"/>
  <c r="J1198" i="5"/>
  <c r="L1198" i="5"/>
  <c r="M1198" i="5"/>
  <c r="N1198" i="5"/>
  <c r="O1198" i="5"/>
  <c r="I1199" i="5"/>
  <c r="J1199" i="5"/>
  <c r="L1199" i="5"/>
  <c r="M1199" i="5"/>
  <c r="N1199" i="5"/>
  <c r="O1199" i="5"/>
  <c r="I1200" i="5"/>
  <c r="J1200" i="5"/>
  <c r="L1200" i="5"/>
  <c r="M1200" i="5"/>
  <c r="N1200" i="5"/>
  <c r="O1200" i="5"/>
  <c r="I1201" i="5"/>
  <c r="J1201" i="5"/>
  <c r="L1201" i="5"/>
  <c r="M1201" i="5"/>
  <c r="N1201" i="5"/>
  <c r="O1201" i="5"/>
  <c r="I1202" i="5"/>
  <c r="J1202" i="5"/>
  <c r="L1202" i="5"/>
  <c r="M1202" i="5"/>
  <c r="N1202" i="5"/>
  <c r="O1202" i="5"/>
  <c r="I1203" i="5"/>
  <c r="J1203" i="5"/>
  <c r="L1203" i="5"/>
  <c r="M1203" i="5"/>
  <c r="N1203" i="5"/>
  <c r="O1203" i="5"/>
  <c r="I1204" i="5"/>
  <c r="J1204" i="5"/>
  <c r="L1204" i="5"/>
  <c r="M1204" i="5"/>
  <c r="N1204" i="5"/>
  <c r="O1204" i="5"/>
  <c r="I1205" i="5"/>
  <c r="J1205" i="5"/>
  <c r="L1205" i="5"/>
  <c r="M1205" i="5"/>
  <c r="N1205" i="5"/>
  <c r="O1205" i="5"/>
  <c r="I1206" i="5"/>
  <c r="J1206" i="5"/>
  <c r="L1206" i="5"/>
  <c r="M1206" i="5"/>
  <c r="N1206" i="5"/>
  <c r="O1206" i="5"/>
  <c r="I1207" i="5"/>
  <c r="J1207" i="5"/>
  <c r="L1207" i="5"/>
  <c r="M1207" i="5"/>
  <c r="N1207" i="5"/>
  <c r="O1207" i="5"/>
  <c r="I1208" i="5"/>
  <c r="J1208" i="5"/>
  <c r="L1208" i="5"/>
  <c r="M1208" i="5"/>
  <c r="N1208" i="5"/>
  <c r="O1208" i="5"/>
  <c r="I1209" i="5"/>
  <c r="J1209" i="5"/>
  <c r="L1209" i="5"/>
  <c r="M1209" i="5"/>
  <c r="N1209" i="5"/>
  <c r="O1209" i="5"/>
  <c r="I1210" i="5"/>
  <c r="J1210" i="5"/>
  <c r="L1210" i="5"/>
  <c r="M1210" i="5"/>
  <c r="N1210" i="5"/>
  <c r="O1210" i="5"/>
  <c r="I1211" i="5"/>
  <c r="J1211" i="5"/>
  <c r="L1211" i="5"/>
  <c r="M1211" i="5"/>
  <c r="N1211" i="5"/>
  <c r="O1211" i="5"/>
  <c r="I1212" i="5"/>
  <c r="J1212" i="5"/>
  <c r="L1212" i="5"/>
  <c r="M1212" i="5"/>
  <c r="N1212" i="5"/>
  <c r="O1212" i="5"/>
  <c r="I1213" i="5"/>
  <c r="J1213" i="5"/>
  <c r="L1213" i="5"/>
  <c r="M1213" i="5"/>
  <c r="N1213" i="5"/>
  <c r="O1213" i="5"/>
  <c r="I1214" i="5"/>
  <c r="J1214" i="5"/>
  <c r="L1214" i="5"/>
  <c r="M1214" i="5"/>
  <c r="N1214" i="5"/>
  <c r="O1214" i="5"/>
  <c r="I1215" i="5"/>
  <c r="J1215" i="5"/>
  <c r="L1215" i="5"/>
  <c r="M1215" i="5"/>
  <c r="N1215" i="5"/>
  <c r="O1215" i="5"/>
  <c r="I1216" i="5"/>
  <c r="J1216" i="5"/>
  <c r="L1216" i="5"/>
  <c r="M1216" i="5"/>
  <c r="N1216" i="5"/>
  <c r="O1216" i="5"/>
  <c r="I1217" i="5"/>
  <c r="J1217" i="5"/>
  <c r="L1217" i="5"/>
  <c r="M1217" i="5"/>
  <c r="N1217" i="5"/>
  <c r="O1217" i="5"/>
  <c r="I1218" i="5"/>
  <c r="J1218" i="5"/>
  <c r="L1218" i="5"/>
  <c r="M1218" i="5"/>
  <c r="N1218" i="5"/>
  <c r="O1218" i="5"/>
  <c r="I1219" i="5"/>
  <c r="J1219" i="5"/>
  <c r="L1219" i="5"/>
  <c r="M1219" i="5"/>
  <c r="N1219" i="5"/>
  <c r="O1219" i="5"/>
  <c r="I1220" i="5"/>
  <c r="J1220" i="5"/>
  <c r="L1220" i="5"/>
  <c r="M1220" i="5"/>
  <c r="N1220" i="5"/>
  <c r="O1220" i="5"/>
  <c r="I1221" i="5"/>
  <c r="J1221" i="5"/>
  <c r="L1221" i="5"/>
  <c r="M1221" i="5"/>
  <c r="N1221" i="5"/>
  <c r="O1221" i="5"/>
  <c r="I1222" i="5"/>
  <c r="J1222" i="5"/>
  <c r="L1222" i="5"/>
  <c r="M1222" i="5"/>
  <c r="N1222" i="5"/>
  <c r="O1222" i="5"/>
  <c r="I1223" i="5"/>
  <c r="J1223" i="5"/>
  <c r="L1223" i="5"/>
  <c r="M1223" i="5"/>
  <c r="N1223" i="5"/>
  <c r="O1223" i="5"/>
  <c r="I1224" i="5"/>
  <c r="J1224" i="5"/>
  <c r="L1224" i="5"/>
  <c r="M1224" i="5"/>
  <c r="N1224" i="5"/>
  <c r="O1224" i="5"/>
  <c r="I1225" i="5"/>
  <c r="J1225" i="5"/>
  <c r="L1225" i="5"/>
  <c r="M1225" i="5"/>
  <c r="N1225" i="5"/>
  <c r="O1225" i="5"/>
  <c r="I1226" i="5"/>
  <c r="J1226" i="5"/>
  <c r="L1226" i="5"/>
  <c r="M1226" i="5"/>
  <c r="N1226" i="5"/>
  <c r="O1226" i="5"/>
  <c r="I1227" i="5"/>
  <c r="J1227" i="5"/>
  <c r="L1227" i="5"/>
  <c r="M1227" i="5"/>
  <c r="N1227" i="5"/>
  <c r="O1227" i="5"/>
  <c r="I1228" i="5"/>
  <c r="J1228" i="5"/>
  <c r="L1228" i="5"/>
  <c r="M1228" i="5"/>
  <c r="N1228" i="5"/>
  <c r="O1228" i="5"/>
  <c r="I1229" i="5"/>
  <c r="J1229" i="5"/>
  <c r="L1229" i="5"/>
  <c r="M1229" i="5"/>
  <c r="N1229" i="5"/>
  <c r="O1229" i="5"/>
  <c r="I1230" i="5"/>
  <c r="J1230" i="5"/>
  <c r="L1230" i="5"/>
  <c r="M1230" i="5"/>
  <c r="N1230" i="5"/>
  <c r="O1230" i="5"/>
  <c r="I1231" i="5"/>
  <c r="J1231" i="5"/>
  <c r="L1231" i="5"/>
  <c r="M1231" i="5"/>
  <c r="N1231" i="5"/>
  <c r="O1231" i="5"/>
  <c r="I1232" i="5"/>
  <c r="J1232" i="5"/>
  <c r="L1232" i="5"/>
  <c r="M1232" i="5"/>
  <c r="N1232" i="5"/>
  <c r="O1232" i="5"/>
  <c r="I1233" i="5"/>
  <c r="J1233" i="5"/>
  <c r="L1233" i="5"/>
  <c r="M1233" i="5"/>
  <c r="N1233" i="5"/>
  <c r="O1233" i="5"/>
  <c r="I1234" i="5"/>
  <c r="J1234" i="5"/>
  <c r="L1234" i="5"/>
  <c r="M1234" i="5"/>
  <c r="N1234" i="5"/>
  <c r="O1234" i="5"/>
  <c r="I1235" i="5"/>
  <c r="J1235" i="5"/>
  <c r="L1235" i="5"/>
  <c r="M1235" i="5"/>
  <c r="N1235" i="5"/>
  <c r="O1235" i="5"/>
  <c r="I1236" i="5"/>
  <c r="J1236" i="5"/>
  <c r="L1236" i="5"/>
  <c r="M1236" i="5"/>
  <c r="N1236" i="5"/>
  <c r="O1236" i="5"/>
  <c r="I1237" i="5"/>
  <c r="J1237" i="5"/>
  <c r="L1237" i="5"/>
  <c r="M1237" i="5"/>
  <c r="N1237" i="5"/>
  <c r="O1237" i="5"/>
  <c r="I1238" i="5"/>
  <c r="J1238" i="5"/>
  <c r="L1238" i="5"/>
  <c r="M1238" i="5"/>
  <c r="N1238" i="5"/>
  <c r="O1238" i="5"/>
  <c r="I1239" i="5"/>
  <c r="J1239" i="5"/>
  <c r="L1239" i="5"/>
  <c r="M1239" i="5"/>
  <c r="N1239" i="5"/>
  <c r="O1239" i="5"/>
  <c r="I1240" i="5"/>
  <c r="J1240" i="5"/>
  <c r="L1240" i="5"/>
  <c r="M1240" i="5"/>
  <c r="N1240" i="5"/>
  <c r="O1240" i="5"/>
  <c r="I1241" i="5"/>
  <c r="J1241" i="5"/>
  <c r="L1241" i="5"/>
  <c r="M1241" i="5"/>
  <c r="N1241" i="5"/>
  <c r="O1241" i="5"/>
  <c r="I1242" i="5"/>
  <c r="J1242" i="5"/>
  <c r="L1242" i="5"/>
  <c r="M1242" i="5"/>
  <c r="N1242" i="5"/>
  <c r="O1242" i="5"/>
  <c r="I1243" i="5"/>
  <c r="J1243" i="5"/>
  <c r="L1243" i="5"/>
  <c r="M1243" i="5"/>
  <c r="N1243" i="5"/>
  <c r="O1243" i="5"/>
  <c r="I1244" i="5"/>
  <c r="J1244" i="5"/>
  <c r="L1244" i="5"/>
  <c r="M1244" i="5"/>
  <c r="N1244" i="5"/>
  <c r="O1244" i="5"/>
  <c r="I1245" i="5"/>
  <c r="J1245" i="5"/>
  <c r="L1245" i="5"/>
  <c r="M1245" i="5"/>
  <c r="N1245" i="5"/>
  <c r="O1245" i="5"/>
  <c r="I1246" i="5"/>
  <c r="J1246" i="5"/>
  <c r="L1246" i="5"/>
  <c r="M1246" i="5"/>
  <c r="N1246" i="5"/>
  <c r="O1246" i="5"/>
  <c r="I1247" i="5"/>
  <c r="J1247" i="5"/>
  <c r="L1247" i="5"/>
  <c r="M1247" i="5"/>
  <c r="N1247" i="5"/>
  <c r="O1247" i="5"/>
  <c r="I1248" i="5"/>
  <c r="J1248" i="5"/>
  <c r="L1248" i="5"/>
  <c r="M1248" i="5"/>
  <c r="N1248" i="5"/>
  <c r="O1248" i="5"/>
  <c r="I1249" i="5"/>
  <c r="J1249" i="5"/>
  <c r="L1249" i="5"/>
  <c r="M1249" i="5"/>
  <c r="N1249" i="5"/>
  <c r="O1249" i="5"/>
  <c r="I1250" i="5"/>
  <c r="J1250" i="5"/>
  <c r="L1250" i="5"/>
  <c r="M1250" i="5"/>
  <c r="N1250" i="5"/>
  <c r="O1250" i="5"/>
  <c r="I1251" i="5"/>
  <c r="J1251" i="5"/>
  <c r="L1251" i="5"/>
  <c r="M1251" i="5"/>
  <c r="N1251" i="5"/>
  <c r="O1251" i="5"/>
  <c r="I1252" i="5"/>
  <c r="J1252" i="5"/>
  <c r="L1252" i="5"/>
  <c r="M1252" i="5"/>
  <c r="N1252" i="5"/>
  <c r="O1252" i="5"/>
  <c r="I1253" i="5"/>
  <c r="J1253" i="5"/>
  <c r="L1253" i="5"/>
  <c r="M1253" i="5"/>
  <c r="N1253" i="5"/>
  <c r="O1253" i="5"/>
  <c r="I1254" i="5"/>
  <c r="J1254" i="5"/>
  <c r="L1254" i="5"/>
  <c r="M1254" i="5"/>
  <c r="N1254" i="5"/>
  <c r="O1254" i="5"/>
  <c r="I1255" i="5"/>
  <c r="J1255" i="5"/>
  <c r="L1255" i="5"/>
  <c r="M1255" i="5"/>
  <c r="N1255" i="5"/>
  <c r="O1255" i="5"/>
  <c r="I1256" i="5"/>
  <c r="J1256" i="5"/>
  <c r="L1256" i="5"/>
  <c r="M1256" i="5"/>
  <c r="N1256" i="5"/>
  <c r="O1256" i="5"/>
  <c r="I1257" i="5"/>
  <c r="J1257" i="5"/>
  <c r="L1257" i="5"/>
  <c r="M1257" i="5"/>
  <c r="N1257" i="5"/>
  <c r="O1257" i="5"/>
  <c r="I1258" i="5"/>
  <c r="J1258" i="5"/>
  <c r="L1258" i="5"/>
  <c r="M1258" i="5"/>
  <c r="N1258" i="5"/>
  <c r="O1258" i="5"/>
  <c r="I1259" i="5"/>
  <c r="J1259" i="5"/>
  <c r="L1259" i="5"/>
  <c r="M1259" i="5"/>
  <c r="N1259" i="5"/>
  <c r="O1259" i="5"/>
  <c r="I1260" i="5"/>
  <c r="J1260" i="5"/>
  <c r="L1260" i="5"/>
  <c r="M1260" i="5"/>
  <c r="N1260" i="5"/>
  <c r="O1260" i="5"/>
  <c r="I1261" i="5"/>
  <c r="J1261" i="5"/>
  <c r="L1261" i="5"/>
  <c r="M1261" i="5"/>
  <c r="N1261" i="5"/>
  <c r="O1261" i="5"/>
  <c r="I1262" i="5"/>
  <c r="J1262" i="5"/>
  <c r="L1262" i="5"/>
  <c r="M1262" i="5"/>
  <c r="N1262" i="5"/>
  <c r="O1262" i="5"/>
  <c r="I1263" i="5"/>
  <c r="J1263" i="5"/>
  <c r="L1263" i="5"/>
  <c r="M1263" i="5"/>
  <c r="N1263" i="5"/>
  <c r="O1263" i="5"/>
  <c r="I1264" i="5"/>
  <c r="J1264" i="5"/>
  <c r="L1264" i="5"/>
  <c r="M1264" i="5"/>
  <c r="N1264" i="5"/>
  <c r="O1264" i="5"/>
  <c r="I1265" i="5"/>
  <c r="J1265" i="5"/>
  <c r="L1265" i="5"/>
  <c r="M1265" i="5"/>
  <c r="N1265" i="5"/>
  <c r="O1265" i="5"/>
  <c r="I1266" i="5"/>
  <c r="J1266" i="5"/>
  <c r="L1266" i="5"/>
  <c r="M1266" i="5"/>
  <c r="N1266" i="5"/>
  <c r="O1266" i="5"/>
  <c r="I1267" i="5"/>
  <c r="J1267" i="5"/>
  <c r="L1267" i="5"/>
  <c r="M1267" i="5"/>
  <c r="N1267" i="5"/>
  <c r="O1267" i="5"/>
  <c r="I1268" i="5"/>
  <c r="J1268" i="5"/>
  <c r="L1268" i="5"/>
  <c r="M1268" i="5"/>
  <c r="N1268" i="5"/>
  <c r="O1268" i="5"/>
  <c r="I1269" i="5"/>
  <c r="J1269" i="5"/>
  <c r="L1269" i="5"/>
  <c r="M1269" i="5"/>
  <c r="N1269" i="5"/>
  <c r="O1269" i="5"/>
  <c r="I1270" i="5"/>
  <c r="J1270" i="5"/>
  <c r="L1270" i="5"/>
  <c r="M1270" i="5"/>
  <c r="N1270" i="5"/>
  <c r="O1270" i="5"/>
  <c r="I1271" i="5"/>
  <c r="J1271" i="5"/>
  <c r="L1271" i="5"/>
  <c r="M1271" i="5"/>
  <c r="N1271" i="5"/>
  <c r="O1271" i="5"/>
  <c r="I1272" i="5"/>
  <c r="J1272" i="5"/>
  <c r="L1272" i="5"/>
  <c r="M1272" i="5"/>
  <c r="N1272" i="5"/>
  <c r="O1272" i="5"/>
  <c r="I1273" i="5"/>
  <c r="J1273" i="5"/>
  <c r="L1273" i="5"/>
  <c r="M1273" i="5"/>
  <c r="N1273" i="5"/>
  <c r="O1273" i="5"/>
  <c r="I1274" i="5"/>
  <c r="J1274" i="5"/>
  <c r="L1274" i="5"/>
  <c r="M1274" i="5"/>
  <c r="N1274" i="5"/>
  <c r="O1274" i="5"/>
  <c r="I1275" i="5"/>
  <c r="J1275" i="5"/>
  <c r="L1275" i="5"/>
  <c r="M1275" i="5"/>
  <c r="N1275" i="5"/>
  <c r="O1275" i="5"/>
  <c r="I1276" i="5"/>
  <c r="J1276" i="5"/>
  <c r="L1276" i="5"/>
  <c r="M1276" i="5"/>
  <c r="N1276" i="5"/>
  <c r="O1276" i="5"/>
  <c r="I1277" i="5"/>
  <c r="J1277" i="5"/>
  <c r="L1277" i="5"/>
  <c r="M1277" i="5"/>
  <c r="N1277" i="5"/>
  <c r="O1277" i="5"/>
  <c r="I1278" i="5"/>
  <c r="J1278" i="5"/>
  <c r="L1278" i="5"/>
  <c r="M1278" i="5"/>
  <c r="N1278" i="5"/>
  <c r="O1278" i="5"/>
  <c r="I1279" i="5"/>
  <c r="J1279" i="5"/>
  <c r="L1279" i="5"/>
  <c r="M1279" i="5"/>
  <c r="N1279" i="5"/>
  <c r="O1279" i="5"/>
  <c r="I1280" i="5"/>
  <c r="J1280" i="5"/>
  <c r="L1280" i="5"/>
  <c r="M1280" i="5"/>
  <c r="N1280" i="5"/>
  <c r="O1280" i="5"/>
  <c r="I1281" i="5"/>
  <c r="J1281" i="5"/>
  <c r="L1281" i="5"/>
  <c r="M1281" i="5"/>
  <c r="N1281" i="5"/>
  <c r="O1281" i="5"/>
  <c r="I1282" i="5"/>
  <c r="J1282" i="5"/>
  <c r="L1282" i="5"/>
  <c r="M1282" i="5"/>
  <c r="N1282" i="5"/>
  <c r="O1282" i="5"/>
  <c r="I1283" i="5"/>
  <c r="J1283" i="5"/>
  <c r="L1283" i="5"/>
  <c r="M1283" i="5"/>
  <c r="N1283" i="5"/>
  <c r="O1283" i="5"/>
  <c r="I1284" i="5"/>
  <c r="J1284" i="5"/>
  <c r="L1284" i="5"/>
  <c r="M1284" i="5"/>
  <c r="N1284" i="5"/>
  <c r="O1284" i="5"/>
  <c r="I1285" i="5"/>
  <c r="J1285" i="5"/>
  <c r="L1285" i="5"/>
  <c r="M1285" i="5"/>
  <c r="N1285" i="5"/>
  <c r="O1285" i="5"/>
  <c r="I1286" i="5"/>
  <c r="J1286" i="5"/>
  <c r="L1286" i="5"/>
  <c r="M1286" i="5"/>
  <c r="N1286" i="5"/>
  <c r="O1286" i="5"/>
  <c r="I1287" i="5"/>
  <c r="J1287" i="5"/>
  <c r="L1287" i="5"/>
  <c r="M1287" i="5"/>
  <c r="N1287" i="5"/>
  <c r="O1287" i="5"/>
  <c r="I1288" i="5"/>
  <c r="J1288" i="5"/>
  <c r="L1288" i="5"/>
  <c r="M1288" i="5"/>
  <c r="N1288" i="5"/>
  <c r="O1288" i="5"/>
  <c r="I1289" i="5"/>
  <c r="J1289" i="5"/>
  <c r="L1289" i="5"/>
  <c r="M1289" i="5"/>
  <c r="N1289" i="5"/>
  <c r="O1289" i="5"/>
  <c r="I1290" i="5"/>
  <c r="J1290" i="5"/>
  <c r="L1290" i="5"/>
  <c r="M1290" i="5"/>
  <c r="N1290" i="5"/>
  <c r="O1290" i="5"/>
  <c r="I1291" i="5"/>
  <c r="J1291" i="5"/>
  <c r="L1291" i="5"/>
  <c r="M1291" i="5"/>
  <c r="N1291" i="5"/>
  <c r="O1291" i="5"/>
  <c r="I1292" i="5"/>
  <c r="J1292" i="5"/>
  <c r="L1292" i="5"/>
  <c r="M1292" i="5"/>
  <c r="N1292" i="5"/>
  <c r="O1292" i="5"/>
  <c r="I1293" i="5"/>
  <c r="J1293" i="5"/>
  <c r="L1293" i="5"/>
  <c r="M1293" i="5"/>
  <c r="N1293" i="5"/>
  <c r="O1293" i="5"/>
  <c r="I1294" i="5"/>
  <c r="J1294" i="5"/>
  <c r="L1294" i="5"/>
  <c r="M1294" i="5"/>
  <c r="N1294" i="5"/>
  <c r="O1294" i="5"/>
  <c r="I1295" i="5"/>
  <c r="J1295" i="5"/>
  <c r="L1295" i="5"/>
  <c r="M1295" i="5"/>
  <c r="N1295" i="5"/>
  <c r="O1295" i="5"/>
  <c r="I1296" i="5"/>
  <c r="J1296" i="5"/>
  <c r="L1296" i="5"/>
  <c r="M1296" i="5"/>
  <c r="N1296" i="5"/>
  <c r="O1296" i="5"/>
  <c r="I1297" i="5"/>
  <c r="J1297" i="5"/>
  <c r="L1297" i="5"/>
  <c r="M1297" i="5"/>
  <c r="N1297" i="5"/>
  <c r="O1297" i="5"/>
  <c r="I1298" i="5"/>
  <c r="J1298" i="5"/>
  <c r="L1298" i="5"/>
  <c r="M1298" i="5"/>
  <c r="N1298" i="5"/>
  <c r="O1298" i="5"/>
  <c r="I1299" i="5"/>
  <c r="J1299" i="5"/>
  <c r="L1299" i="5"/>
  <c r="M1299" i="5"/>
  <c r="N1299" i="5"/>
  <c r="O1299" i="5"/>
  <c r="I1300" i="5"/>
  <c r="J1300" i="5"/>
  <c r="L1300" i="5"/>
  <c r="M1300" i="5"/>
  <c r="N1300" i="5"/>
  <c r="O1300" i="5"/>
  <c r="I1301" i="5"/>
  <c r="J1301" i="5"/>
  <c r="L1301" i="5"/>
  <c r="M1301" i="5"/>
  <c r="N1301" i="5"/>
  <c r="O1301" i="5"/>
  <c r="I1302" i="5"/>
  <c r="J1302" i="5"/>
  <c r="L1302" i="5"/>
  <c r="M1302" i="5"/>
  <c r="N1302" i="5"/>
  <c r="O1302" i="5"/>
  <c r="I1303" i="5"/>
  <c r="J1303" i="5"/>
  <c r="L1303" i="5"/>
  <c r="M1303" i="5"/>
  <c r="N1303" i="5"/>
  <c r="O1303" i="5"/>
  <c r="I1304" i="5"/>
  <c r="J1304" i="5"/>
  <c r="L1304" i="5"/>
  <c r="M1304" i="5"/>
  <c r="N1304" i="5"/>
  <c r="O1304" i="5"/>
  <c r="I1305" i="5"/>
  <c r="J1305" i="5"/>
  <c r="L1305" i="5"/>
  <c r="M1305" i="5"/>
  <c r="N1305" i="5"/>
  <c r="O1305" i="5"/>
  <c r="I1306" i="5"/>
  <c r="J1306" i="5"/>
  <c r="L1306" i="5"/>
  <c r="M1306" i="5"/>
  <c r="N1306" i="5"/>
  <c r="O1306" i="5"/>
  <c r="I1307" i="5"/>
  <c r="J1307" i="5"/>
  <c r="L1307" i="5"/>
  <c r="M1307" i="5"/>
  <c r="N1307" i="5"/>
  <c r="O1307" i="5"/>
  <c r="I1308" i="5"/>
  <c r="J1308" i="5"/>
  <c r="L1308" i="5"/>
  <c r="M1308" i="5"/>
  <c r="N1308" i="5"/>
  <c r="O1308" i="5"/>
  <c r="I1309" i="5"/>
  <c r="J1309" i="5"/>
  <c r="L1309" i="5"/>
  <c r="M1309" i="5"/>
  <c r="N1309" i="5"/>
  <c r="O1309" i="5"/>
  <c r="I1310" i="5"/>
  <c r="J1310" i="5"/>
  <c r="L1310" i="5"/>
  <c r="M1310" i="5"/>
  <c r="N1310" i="5"/>
  <c r="O1310" i="5"/>
  <c r="I1311" i="5"/>
  <c r="J1311" i="5"/>
  <c r="L1311" i="5"/>
  <c r="M1311" i="5"/>
  <c r="N1311" i="5"/>
  <c r="O1311" i="5"/>
  <c r="I1312" i="5"/>
  <c r="J1312" i="5"/>
  <c r="L1312" i="5"/>
  <c r="M1312" i="5"/>
  <c r="N1312" i="5"/>
  <c r="O1312" i="5"/>
  <c r="I1313" i="5"/>
  <c r="J1313" i="5"/>
  <c r="L1313" i="5"/>
  <c r="M1313" i="5"/>
  <c r="N1313" i="5"/>
  <c r="O1313" i="5"/>
  <c r="I1314" i="5"/>
  <c r="J1314" i="5"/>
  <c r="L1314" i="5"/>
  <c r="M1314" i="5"/>
  <c r="N1314" i="5"/>
  <c r="O1314" i="5"/>
  <c r="I1315" i="5"/>
  <c r="J1315" i="5"/>
  <c r="L1315" i="5"/>
  <c r="M1315" i="5"/>
  <c r="N1315" i="5"/>
  <c r="O1315" i="5"/>
  <c r="I1316" i="5"/>
  <c r="J1316" i="5"/>
  <c r="L1316" i="5"/>
  <c r="M1316" i="5"/>
  <c r="N1316" i="5"/>
  <c r="O1316" i="5"/>
  <c r="I1317" i="5"/>
  <c r="J1317" i="5"/>
  <c r="L1317" i="5"/>
  <c r="M1317" i="5"/>
  <c r="N1317" i="5"/>
  <c r="O1317" i="5"/>
  <c r="I1318" i="5"/>
  <c r="J1318" i="5"/>
  <c r="L1318" i="5"/>
  <c r="M1318" i="5"/>
  <c r="N1318" i="5"/>
  <c r="O1318" i="5"/>
  <c r="I1319" i="5"/>
  <c r="J1319" i="5"/>
  <c r="L1319" i="5"/>
  <c r="M1319" i="5"/>
  <c r="N1319" i="5"/>
  <c r="O1319" i="5"/>
  <c r="I1320" i="5"/>
  <c r="J1320" i="5"/>
  <c r="L1320" i="5"/>
  <c r="M1320" i="5"/>
  <c r="N1320" i="5"/>
  <c r="O1320" i="5"/>
  <c r="I1321" i="5"/>
  <c r="J1321" i="5"/>
  <c r="L1321" i="5"/>
  <c r="M1321" i="5"/>
  <c r="N1321" i="5"/>
  <c r="O1321" i="5"/>
  <c r="I1322" i="5"/>
  <c r="J1322" i="5"/>
  <c r="L1322" i="5"/>
  <c r="M1322" i="5"/>
  <c r="N1322" i="5"/>
  <c r="O1322" i="5"/>
  <c r="I1323" i="5"/>
  <c r="J1323" i="5"/>
  <c r="L1323" i="5"/>
  <c r="M1323" i="5"/>
  <c r="N1323" i="5"/>
  <c r="O1323" i="5"/>
  <c r="I1324" i="5"/>
  <c r="J1324" i="5"/>
  <c r="L1324" i="5"/>
  <c r="M1324" i="5"/>
  <c r="N1324" i="5"/>
  <c r="O1324" i="5"/>
  <c r="I1325" i="5"/>
  <c r="J1325" i="5"/>
  <c r="L1325" i="5"/>
  <c r="M1325" i="5"/>
  <c r="N1325" i="5"/>
  <c r="O1325" i="5"/>
  <c r="I1326" i="5"/>
  <c r="J1326" i="5"/>
  <c r="L1326" i="5"/>
  <c r="M1326" i="5"/>
  <c r="N1326" i="5"/>
  <c r="O1326" i="5"/>
  <c r="I1327" i="5"/>
  <c r="J1327" i="5"/>
  <c r="L1327" i="5"/>
  <c r="M1327" i="5"/>
  <c r="N1327" i="5"/>
  <c r="O1327" i="5"/>
  <c r="I1328" i="5"/>
  <c r="J1328" i="5"/>
  <c r="L1328" i="5"/>
  <c r="M1328" i="5"/>
  <c r="N1328" i="5"/>
  <c r="O1328" i="5"/>
  <c r="I1329" i="5"/>
  <c r="J1329" i="5"/>
  <c r="L1329" i="5"/>
  <c r="M1329" i="5"/>
  <c r="N1329" i="5"/>
  <c r="O1329" i="5"/>
  <c r="I1330" i="5"/>
  <c r="J1330" i="5"/>
  <c r="L1330" i="5"/>
  <c r="M1330" i="5"/>
  <c r="N1330" i="5"/>
  <c r="O1330" i="5"/>
  <c r="I1331" i="5"/>
  <c r="J1331" i="5"/>
  <c r="L1331" i="5"/>
  <c r="M1331" i="5"/>
  <c r="N1331" i="5"/>
  <c r="O1331" i="5"/>
  <c r="I1332" i="5"/>
  <c r="J1332" i="5"/>
  <c r="L1332" i="5"/>
  <c r="M1332" i="5"/>
  <c r="N1332" i="5"/>
  <c r="O1332" i="5"/>
  <c r="I1333" i="5"/>
  <c r="J1333" i="5"/>
  <c r="L1333" i="5"/>
  <c r="M1333" i="5"/>
  <c r="N1333" i="5"/>
  <c r="O1333" i="5"/>
  <c r="I1334" i="5"/>
  <c r="J1334" i="5"/>
  <c r="L1334" i="5"/>
  <c r="M1334" i="5"/>
  <c r="N1334" i="5"/>
  <c r="O1334" i="5"/>
  <c r="I1335" i="5"/>
  <c r="J1335" i="5"/>
  <c r="L1335" i="5"/>
  <c r="M1335" i="5"/>
  <c r="N1335" i="5"/>
  <c r="O1335" i="5"/>
  <c r="I1336" i="5"/>
  <c r="J1336" i="5"/>
  <c r="L1336" i="5"/>
  <c r="M1336" i="5"/>
  <c r="N1336" i="5"/>
  <c r="O1336" i="5"/>
  <c r="I1337" i="5"/>
  <c r="J1337" i="5"/>
  <c r="L1337" i="5"/>
  <c r="M1337" i="5"/>
  <c r="N1337" i="5"/>
  <c r="O1337" i="5"/>
  <c r="I1338" i="5"/>
  <c r="J1338" i="5"/>
  <c r="L1338" i="5"/>
  <c r="M1338" i="5"/>
  <c r="N1338" i="5"/>
  <c r="O1338" i="5"/>
  <c r="I1339" i="5"/>
  <c r="J1339" i="5"/>
  <c r="L1339" i="5"/>
  <c r="M1339" i="5"/>
  <c r="N1339" i="5"/>
  <c r="O1339" i="5"/>
  <c r="I1340" i="5"/>
  <c r="J1340" i="5"/>
  <c r="L1340" i="5"/>
  <c r="M1340" i="5"/>
  <c r="N1340" i="5"/>
  <c r="O1340" i="5"/>
  <c r="I1341" i="5"/>
  <c r="J1341" i="5"/>
  <c r="L1341" i="5"/>
  <c r="M1341" i="5"/>
  <c r="N1341" i="5"/>
  <c r="O1341" i="5"/>
  <c r="I1342" i="5"/>
  <c r="J1342" i="5"/>
  <c r="L1342" i="5"/>
  <c r="M1342" i="5"/>
  <c r="N1342" i="5"/>
  <c r="O1342" i="5"/>
  <c r="I1343" i="5"/>
  <c r="J1343" i="5"/>
  <c r="L1343" i="5"/>
  <c r="M1343" i="5"/>
  <c r="N1343" i="5"/>
  <c r="O1343" i="5"/>
  <c r="I1344" i="5"/>
  <c r="J1344" i="5"/>
  <c r="L1344" i="5"/>
  <c r="M1344" i="5"/>
  <c r="N1344" i="5"/>
  <c r="O1344" i="5"/>
  <c r="I1345" i="5"/>
  <c r="J1345" i="5"/>
  <c r="L1345" i="5"/>
  <c r="M1345" i="5"/>
  <c r="N1345" i="5"/>
  <c r="O1345" i="5"/>
  <c r="I1346" i="5"/>
  <c r="J1346" i="5"/>
  <c r="L1346" i="5"/>
  <c r="M1346" i="5"/>
  <c r="N1346" i="5"/>
  <c r="O1346" i="5"/>
  <c r="I1347" i="5"/>
  <c r="J1347" i="5"/>
  <c r="L1347" i="5"/>
  <c r="M1347" i="5"/>
  <c r="N1347" i="5"/>
  <c r="O1347" i="5"/>
  <c r="I1348" i="5"/>
  <c r="J1348" i="5"/>
  <c r="L1348" i="5"/>
  <c r="M1348" i="5"/>
  <c r="N1348" i="5"/>
  <c r="O1348" i="5"/>
  <c r="I1349" i="5"/>
  <c r="J1349" i="5"/>
  <c r="L1349" i="5"/>
  <c r="M1349" i="5"/>
  <c r="N1349" i="5"/>
  <c r="O1349" i="5"/>
  <c r="I1350" i="5"/>
  <c r="J1350" i="5"/>
  <c r="L1350" i="5"/>
  <c r="M1350" i="5"/>
  <c r="N1350" i="5"/>
  <c r="O1350" i="5"/>
  <c r="I1351" i="5"/>
  <c r="J1351" i="5"/>
  <c r="L1351" i="5"/>
  <c r="M1351" i="5"/>
  <c r="N1351" i="5"/>
  <c r="O1351" i="5"/>
  <c r="I1352" i="5"/>
  <c r="J1352" i="5"/>
  <c r="L1352" i="5"/>
  <c r="M1352" i="5"/>
  <c r="N1352" i="5"/>
  <c r="O1352" i="5"/>
  <c r="I1353" i="5"/>
  <c r="J1353" i="5"/>
  <c r="L1353" i="5"/>
  <c r="M1353" i="5"/>
  <c r="N1353" i="5"/>
  <c r="O1353" i="5"/>
  <c r="I1354" i="5"/>
  <c r="J1354" i="5"/>
  <c r="L1354" i="5"/>
  <c r="M1354" i="5"/>
  <c r="N1354" i="5"/>
  <c r="O1354" i="5"/>
  <c r="I1355" i="5"/>
  <c r="J1355" i="5"/>
  <c r="L1355" i="5"/>
  <c r="M1355" i="5"/>
  <c r="N1355" i="5"/>
  <c r="O1355" i="5"/>
  <c r="I1356" i="5"/>
  <c r="J1356" i="5"/>
  <c r="L1356" i="5"/>
  <c r="M1356" i="5"/>
  <c r="N1356" i="5"/>
  <c r="O1356" i="5"/>
  <c r="I1357" i="5"/>
  <c r="J1357" i="5"/>
  <c r="L1357" i="5"/>
  <c r="M1357" i="5"/>
  <c r="N1357" i="5"/>
  <c r="O1357" i="5"/>
  <c r="I1358" i="5"/>
  <c r="J1358" i="5"/>
  <c r="L1358" i="5"/>
  <c r="M1358" i="5"/>
  <c r="N1358" i="5"/>
  <c r="O1358" i="5"/>
  <c r="I1359" i="5"/>
  <c r="J1359" i="5"/>
  <c r="L1359" i="5"/>
  <c r="M1359" i="5"/>
  <c r="N1359" i="5"/>
  <c r="O1359" i="5"/>
  <c r="I1360" i="5"/>
  <c r="J1360" i="5"/>
  <c r="L1360" i="5"/>
  <c r="M1360" i="5"/>
  <c r="N1360" i="5"/>
  <c r="O1360" i="5"/>
  <c r="I1361" i="5"/>
  <c r="J1361" i="5"/>
  <c r="L1361" i="5"/>
  <c r="M1361" i="5"/>
  <c r="N1361" i="5"/>
  <c r="O1361" i="5"/>
  <c r="I1362" i="5"/>
  <c r="J1362" i="5"/>
  <c r="L1362" i="5"/>
  <c r="M1362" i="5"/>
  <c r="N1362" i="5"/>
  <c r="O1362" i="5"/>
  <c r="I1363" i="5"/>
  <c r="J1363" i="5"/>
  <c r="L1363" i="5"/>
  <c r="M1363" i="5"/>
  <c r="N1363" i="5"/>
  <c r="O1363" i="5"/>
  <c r="I1364" i="5"/>
  <c r="J1364" i="5"/>
  <c r="L1364" i="5"/>
  <c r="M1364" i="5"/>
  <c r="N1364" i="5"/>
  <c r="O1364" i="5"/>
  <c r="I1365" i="5"/>
  <c r="J1365" i="5"/>
  <c r="L1365" i="5"/>
  <c r="M1365" i="5"/>
  <c r="N1365" i="5"/>
  <c r="O1365" i="5"/>
  <c r="I1366" i="5"/>
  <c r="J1366" i="5"/>
  <c r="L1366" i="5"/>
  <c r="M1366" i="5"/>
  <c r="N1366" i="5"/>
  <c r="O1366" i="5"/>
  <c r="I1367" i="5"/>
  <c r="J1367" i="5"/>
  <c r="L1367" i="5"/>
  <c r="M1367" i="5"/>
  <c r="N1367" i="5"/>
  <c r="O1367" i="5"/>
  <c r="I1368" i="5"/>
  <c r="J1368" i="5"/>
  <c r="L1368" i="5"/>
  <c r="M1368" i="5"/>
  <c r="N1368" i="5"/>
  <c r="O1368" i="5"/>
  <c r="I1369" i="5"/>
  <c r="J1369" i="5"/>
  <c r="L1369" i="5"/>
  <c r="M1369" i="5"/>
  <c r="N1369" i="5"/>
  <c r="O1369" i="5"/>
  <c r="I1370" i="5"/>
  <c r="J1370" i="5"/>
  <c r="L1370" i="5"/>
  <c r="M1370" i="5"/>
  <c r="N1370" i="5"/>
  <c r="O1370" i="5"/>
  <c r="I1371" i="5"/>
  <c r="J1371" i="5"/>
  <c r="L1371" i="5"/>
  <c r="M1371" i="5"/>
  <c r="N1371" i="5"/>
  <c r="O1371" i="5"/>
  <c r="I1372" i="5"/>
  <c r="J1372" i="5"/>
  <c r="L1372" i="5"/>
  <c r="M1372" i="5"/>
  <c r="N1372" i="5"/>
  <c r="O1372" i="5"/>
  <c r="I1373" i="5"/>
  <c r="J1373" i="5"/>
  <c r="L1373" i="5"/>
  <c r="M1373" i="5"/>
  <c r="N1373" i="5"/>
  <c r="O1373" i="5"/>
  <c r="I1374" i="5"/>
  <c r="J1374" i="5"/>
  <c r="L1374" i="5"/>
  <c r="M1374" i="5"/>
  <c r="N1374" i="5"/>
  <c r="O1374" i="5"/>
  <c r="I1375" i="5"/>
  <c r="J1375" i="5"/>
  <c r="L1375" i="5"/>
  <c r="M1375" i="5"/>
  <c r="N1375" i="5"/>
  <c r="O1375" i="5"/>
  <c r="I1376" i="5"/>
  <c r="J1376" i="5"/>
  <c r="L1376" i="5"/>
  <c r="M1376" i="5"/>
  <c r="N1376" i="5"/>
  <c r="O1376" i="5"/>
  <c r="I1377" i="5"/>
  <c r="J1377" i="5"/>
  <c r="L1377" i="5"/>
  <c r="M1377" i="5"/>
  <c r="N1377" i="5"/>
  <c r="O1377" i="5"/>
  <c r="I1378" i="5"/>
  <c r="J1378" i="5"/>
  <c r="L1378" i="5"/>
  <c r="M1378" i="5"/>
  <c r="N1378" i="5"/>
  <c r="O1378" i="5"/>
  <c r="I1379" i="5"/>
  <c r="J1379" i="5"/>
  <c r="L1379" i="5"/>
  <c r="M1379" i="5"/>
  <c r="N1379" i="5"/>
  <c r="O1379" i="5"/>
  <c r="I1380" i="5"/>
  <c r="J1380" i="5"/>
  <c r="L1380" i="5"/>
  <c r="M1380" i="5"/>
  <c r="N1380" i="5"/>
  <c r="O1380" i="5"/>
  <c r="I1381" i="5"/>
  <c r="J1381" i="5"/>
  <c r="L1381" i="5"/>
  <c r="M1381" i="5"/>
  <c r="N1381" i="5"/>
  <c r="O1381" i="5"/>
  <c r="I1382" i="5"/>
  <c r="J1382" i="5"/>
  <c r="L1382" i="5"/>
  <c r="M1382" i="5"/>
  <c r="N1382" i="5"/>
  <c r="O1382" i="5"/>
  <c r="I1383" i="5"/>
  <c r="J1383" i="5"/>
  <c r="L1383" i="5"/>
  <c r="M1383" i="5"/>
  <c r="N1383" i="5"/>
  <c r="O1383" i="5"/>
  <c r="I1384" i="5"/>
  <c r="J1384" i="5"/>
  <c r="L1384" i="5"/>
  <c r="M1384" i="5"/>
  <c r="N1384" i="5"/>
  <c r="O1384" i="5"/>
  <c r="I1385" i="5"/>
  <c r="J1385" i="5"/>
  <c r="L1385" i="5"/>
  <c r="M1385" i="5"/>
  <c r="N1385" i="5"/>
  <c r="O1385" i="5"/>
  <c r="I1386" i="5"/>
  <c r="J1386" i="5"/>
  <c r="L1386" i="5"/>
  <c r="M1386" i="5"/>
  <c r="N1386" i="5"/>
  <c r="O1386" i="5"/>
  <c r="I1387" i="5"/>
  <c r="J1387" i="5"/>
  <c r="L1387" i="5"/>
  <c r="M1387" i="5"/>
  <c r="N1387" i="5"/>
  <c r="O1387" i="5"/>
  <c r="I1388" i="5"/>
  <c r="J1388" i="5"/>
  <c r="L1388" i="5"/>
  <c r="M1388" i="5"/>
  <c r="N1388" i="5"/>
  <c r="O1388" i="5"/>
  <c r="I1389" i="5"/>
  <c r="J1389" i="5"/>
  <c r="L1389" i="5"/>
  <c r="M1389" i="5"/>
  <c r="N1389" i="5"/>
  <c r="O1389" i="5"/>
  <c r="I1390" i="5"/>
  <c r="J1390" i="5"/>
  <c r="L1390" i="5"/>
  <c r="M1390" i="5"/>
  <c r="N1390" i="5"/>
  <c r="O1390" i="5"/>
  <c r="I1391" i="5"/>
  <c r="J1391" i="5"/>
  <c r="L1391" i="5"/>
  <c r="M1391" i="5"/>
  <c r="N1391" i="5"/>
  <c r="O1391" i="5"/>
  <c r="I1392" i="5"/>
  <c r="J1392" i="5"/>
  <c r="L1392" i="5"/>
  <c r="M1392" i="5"/>
  <c r="N1392" i="5"/>
  <c r="O1392" i="5"/>
  <c r="I1393" i="5"/>
  <c r="J1393" i="5"/>
  <c r="L1393" i="5"/>
  <c r="M1393" i="5"/>
  <c r="N1393" i="5"/>
  <c r="O1393" i="5"/>
  <c r="I1394" i="5"/>
  <c r="J1394" i="5"/>
  <c r="L1394" i="5"/>
  <c r="M1394" i="5"/>
  <c r="N1394" i="5"/>
  <c r="O1394" i="5"/>
  <c r="I1395" i="5"/>
  <c r="J1395" i="5"/>
  <c r="L1395" i="5"/>
  <c r="M1395" i="5"/>
  <c r="N1395" i="5"/>
  <c r="O1395" i="5"/>
  <c r="F817" i="5"/>
  <c r="F818" i="5"/>
  <c r="F819" i="5"/>
  <c r="F820" i="5"/>
  <c r="F821" i="5"/>
  <c r="F822" i="5"/>
  <c r="F823" i="5"/>
  <c r="F824" i="5"/>
  <c r="F825" i="5"/>
  <c r="F826" i="5"/>
  <c r="F827" i="5"/>
  <c r="F828" i="5"/>
  <c r="F829" i="5"/>
  <c r="F830" i="5"/>
  <c r="F831" i="5"/>
  <c r="F832" i="5"/>
  <c r="F833" i="5"/>
  <c r="F834" i="5"/>
  <c r="F835" i="5"/>
  <c r="F836" i="5"/>
  <c r="F837" i="5"/>
  <c r="F838" i="5"/>
  <c r="F839" i="5"/>
  <c r="F840" i="5"/>
  <c r="F841" i="5"/>
  <c r="F842" i="5"/>
  <c r="F843" i="5"/>
  <c r="F844" i="5"/>
  <c r="F845" i="5"/>
  <c r="F846" i="5"/>
  <c r="F847" i="5"/>
  <c r="F848" i="5"/>
  <c r="F849" i="5"/>
  <c r="F850" i="5"/>
  <c r="F851" i="5"/>
  <c r="F852" i="5"/>
  <c r="F853" i="5"/>
  <c r="F854" i="5"/>
  <c r="F855" i="5"/>
  <c r="F856" i="5"/>
  <c r="F857" i="5"/>
  <c r="F858" i="5"/>
  <c r="F859" i="5"/>
  <c r="F860" i="5"/>
  <c r="F861" i="5"/>
  <c r="F862" i="5"/>
  <c r="F863" i="5"/>
  <c r="F864" i="5"/>
  <c r="F865" i="5"/>
  <c r="F866" i="5"/>
  <c r="F867" i="5"/>
  <c r="F868" i="5"/>
  <c r="F869" i="5"/>
  <c r="F870" i="5"/>
  <c r="F871" i="5"/>
  <c r="F872" i="5"/>
  <c r="F873" i="5"/>
  <c r="F874" i="5"/>
  <c r="F875" i="5"/>
  <c r="F876" i="5"/>
  <c r="F877" i="5"/>
  <c r="F878" i="5"/>
  <c r="F879" i="5"/>
  <c r="F880" i="5"/>
  <c r="F881" i="5"/>
  <c r="F882" i="5"/>
  <c r="F883" i="5"/>
  <c r="F884" i="5"/>
  <c r="F885" i="5"/>
  <c r="F886" i="5"/>
  <c r="F887" i="5"/>
  <c r="F888" i="5"/>
  <c r="F889" i="5"/>
  <c r="F890" i="5"/>
  <c r="F891" i="5"/>
  <c r="F892" i="5"/>
  <c r="F893" i="5"/>
  <c r="F894" i="5"/>
  <c r="F895" i="5"/>
  <c r="F896" i="5"/>
  <c r="F897" i="5"/>
  <c r="F898" i="5"/>
  <c r="F899" i="5"/>
  <c r="F900" i="5"/>
  <c r="F901" i="5"/>
  <c r="F902" i="5"/>
  <c r="F903" i="5"/>
  <c r="F904" i="5"/>
  <c r="F905" i="5"/>
  <c r="F906" i="5"/>
  <c r="F907" i="5"/>
  <c r="F908" i="5"/>
  <c r="F909" i="5"/>
  <c r="F910" i="5"/>
  <c r="F911" i="5"/>
  <c r="F912" i="5"/>
  <c r="F913" i="5"/>
  <c r="F914" i="5"/>
  <c r="F915" i="5"/>
  <c r="F916" i="5"/>
  <c r="F917" i="5"/>
  <c r="F918" i="5"/>
  <c r="F919" i="5"/>
  <c r="F920" i="5"/>
  <c r="F921" i="5"/>
  <c r="F922" i="5"/>
  <c r="F923" i="5"/>
  <c r="F924" i="5"/>
  <c r="F925" i="5"/>
  <c r="F926" i="5"/>
  <c r="F927" i="5"/>
  <c r="F928" i="5"/>
  <c r="F929" i="5"/>
  <c r="F930" i="5"/>
  <c r="F931" i="5"/>
  <c r="F932" i="5"/>
  <c r="F933" i="5"/>
  <c r="F934" i="5"/>
  <c r="F935" i="5"/>
  <c r="F936" i="5"/>
  <c r="F937" i="5"/>
  <c r="F938" i="5"/>
  <c r="F939" i="5"/>
  <c r="F940" i="5"/>
  <c r="F941" i="5"/>
  <c r="F942" i="5"/>
  <c r="F943" i="5"/>
  <c r="F944" i="5"/>
  <c r="F945" i="5"/>
  <c r="F946" i="5"/>
  <c r="F947" i="5"/>
  <c r="F948" i="5"/>
  <c r="F949" i="5"/>
  <c r="F950" i="5"/>
  <c r="F951" i="5"/>
  <c r="F952" i="5"/>
  <c r="F953" i="5"/>
  <c r="F954" i="5"/>
  <c r="F955" i="5"/>
  <c r="F956" i="5"/>
  <c r="F957" i="5"/>
  <c r="F958" i="5"/>
  <c r="F959" i="5"/>
  <c r="F960" i="5"/>
  <c r="F961" i="5"/>
  <c r="F962" i="5"/>
  <c r="F963" i="5"/>
  <c r="F964" i="5"/>
  <c r="F965" i="5"/>
  <c r="F966" i="5"/>
  <c r="F967" i="5"/>
  <c r="F968" i="5"/>
  <c r="F969" i="5"/>
  <c r="F970" i="5"/>
  <c r="F971" i="5"/>
  <c r="F972" i="5"/>
  <c r="F973" i="5"/>
  <c r="F974" i="5"/>
  <c r="F975" i="5"/>
  <c r="F976" i="5"/>
  <c r="F977" i="5"/>
  <c r="F978" i="5"/>
  <c r="F979" i="5"/>
  <c r="F980" i="5"/>
  <c r="F981" i="5"/>
  <c r="F982" i="5"/>
  <c r="F983" i="5"/>
  <c r="F984" i="5"/>
  <c r="F985" i="5"/>
  <c r="F986" i="5"/>
  <c r="F987" i="5"/>
  <c r="F988" i="5"/>
  <c r="F989" i="5"/>
  <c r="F990" i="5"/>
  <c r="F991" i="5"/>
  <c r="F992" i="5"/>
  <c r="F993" i="5"/>
  <c r="F994" i="5"/>
  <c r="F995" i="5"/>
  <c r="F996" i="5"/>
  <c r="F997" i="5"/>
  <c r="F998" i="5"/>
  <c r="F999" i="5"/>
  <c r="F1000" i="5"/>
  <c r="F1001" i="5"/>
  <c r="F1002" i="5"/>
  <c r="F1003" i="5"/>
  <c r="F1004" i="5"/>
  <c r="F1005" i="5"/>
  <c r="F1006" i="5"/>
  <c r="F1007" i="5"/>
  <c r="F1008" i="5"/>
  <c r="F1009" i="5"/>
  <c r="F1010" i="5"/>
  <c r="F1011" i="5"/>
  <c r="F1012" i="5"/>
  <c r="F1013" i="5"/>
  <c r="F1014" i="5"/>
  <c r="F1015" i="5"/>
  <c r="F1016" i="5"/>
  <c r="F1017" i="5"/>
  <c r="F1018" i="5"/>
  <c r="F1019" i="5"/>
  <c r="F1020" i="5"/>
  <c r="F1021" i="5"/>
  <c r="F1022" i="5"/>
  <c r="F1023" i="5"/>
  <c r="F1024" i="5"/>
  <c r="F1025" i="5"/>
  <c r="F1026" i="5"/>
  <c r="F1027" i="5"/>
  <c r="F1028" i="5"/>
  <c r="F1029" i="5"/>
  <c r="F1030" i="5"/>
  <c r="F1031" i="5"/>
  <c r="F1032" i="5"/>
  <c r="F1033" i="5"/>
  <c r="F1034" i="5"/>
  <c r="F1035" i="5"/>
  <c r="F1036" i="5"/>
  <c r="F1037" i="5"/>
  <c r="F1038" i="5"/>
  <c r="F1039" i="5"/>
  <c r="F1040" i="5"/>
  <c r="F1041" i="5"/>
  <c r="F1042" i="5"/>
  <c r="F1043" i="5"/>
  <c r="F1044" i="5"/>
  <c r="F1045" i="5"/>
  <c r="F1046" i="5"/>
  <c r="F1047" i="5"/>
  <c r="F1048" i="5"/>
  <c r="F1049" i="5"/>
  <c r="F1050" i="5"/>
  <c r="F1051" i="5"/>
  <c r="F1052" i="5"/>
  <c r="F1053" i="5"/>
  <c r="F1054" i="5"/>
  <c r="F1055" i="5"/>
  <c r="F1056" i="5"/>
  <c r="F1057" i="5"/>
  <c r="F1058" i="5"/>
  <c r="F1059" i="5"/>
  <c r="F1060" i="5"/>
  <c r="F1061" i="5"/>
  <c r="F1062" i="5"/>
  <c r="F1063" i="5"/>
  <c r="F1064" i="5"/>
  <c r="F1065" i="5"/>
  <c r="F1066" i="5"/>
  <c r="F1067" i="5"/>
  <c r="F1068" i="5"/>
  <c r="F1069" i="5"/>
  <c r="F1070" i="5"/>
  <c r="F1071" i="5"/>
  <c r="F1072" i="5"/>
  <c r="F1073" i="5"/>
  <c r="F1074" i="5"/>
  <c r="F1075" i="5"/>
  <c r="F1076" i="5"/>
  <c r="F1077" i="5"/>
  <c r="F1078" i="5"/>
  <c r="F1079" i="5"/>
  <c r="F1080" i="5"/>
  <c r="F1081" i="5"/>
  <c r="F1082" i="5"/>
  <c r="F1083" i="5"/>
  <c r="F1084" i="5"/>
  <c r="F1085" i="5"/>
  <c r="F1086" i="5"/>
  <c r="F1087" i="5"/>
  <c r="F1088" i="5"/>
  <c r="F1089" i="5"/>
  <c r="F1090" i="5"/>
  <c r="F1091" i="5"/>
  <c r="F1092" i="5"/>
  <c r="F1093" i="5"/>
  <c r="F1094" i="5"/>
  <c r="F1095" i="5"/>
  <c r="F1096" i="5"/>
  <c r="F1097" i="5"/>
  <c r="F1098" i="5"/>
  <c r="F1099" i="5"/>
  <c r="F1100" i="5"/>
  <c r="F1101" i="5"/>
  <c r="F1102" i="5"/>
  <c r="F1103" i="5"/>
  <c r="F1104" i="5"/>
  <c r="F1105" i="5"/>
  <c r="F1106" i="5"/>
  <c r="F1107" i="5"/>
  <c r="F1108" i="5"/>
  <c r="F1109" i="5"/>
  <c r="F1110" i="5"/>
  <c r="F1111" i="5"/>
  <c r="F1112" i="5"/>
  <c r="F1113" i="5"/>
  <c r="F1114" i="5"/>
  <c r="F1115" i="5"/>
  <c r="F1116" i="5"/>
  <c r="F1117" i="5"/>
  <c r="F1118" i="5"/>
  <c r="F1119" i="5"/>
  <c r="F1120" i="5"/>
  <c r="F1121" i="5"/>
  <c r="F1122" i="5"/>
  <c r="F1123" i="5"/>
  <c r="F1124" i="5"/>
  <c r="F1125" i="5"/>
  <c r="F1126" i="5"/>
  <c r="F1127" i="5"/>
  <c r="F1128" i="5"/>
  <c r="F1129" i="5"/>
  <c r="F1130" i="5"/>
  <c r="F1131" i="5"/>
  <c r="F1132" i="5"/>
  <c r="F1133" i="5"/>
  <c r="F1134" i="5"/>
  <c r="F1135" i="5"/>
  <c r="F1136" i="5"/>
  <c r="F1137" i="5"/>
  <c r="F1138" i="5"/>
  <c r="F1139" i="5"/>
  <c r="F1140" i="5"/>
  <c r="F1141" i="5"/>
  <c r="F1142" i="5"/>
  <c r="F1143" i="5"/>
  <c r="F1144" i="5"/>
  <c r="F1145" i="5"/>
  <c r="F1146" i="5"/>
  <c r="F1147" i="5"/>
  <c r="F1148" i="5"/>
  <c r="F1149" i="5"/>
  <c r="F1150" i="5"/>
  <c r="F1151" i="5"/>
  <c r="F1152" i="5"/>
  <c r="F1153" i="5"/>
  <c r="F1154" i="5"/>
  <c r="F1155" i="5"/>
  <c r="F1156" i="5"/>
  <c r="F1157" i="5"/>
  <c r="F1158" i="5"/>
  <c r="F1159" i="5"/>
  <c r="F1160" i="5"/>
  <c r="F1161" i="5"/>
  <c r="F1162" i="5"/>
  <c r="F1163" i="5"/>
  <c r="F1164" i="5"/>
  <c r="F1165" i="5"/>
  <c r="F1166" i="5"/>
  <c r="F1167" i="5"/>
  <c r="F1168" i="5"/>
  <c r="F1169" i="5"/>
  <c r="F1170" i="5"/>
  <c r="F1171" i="5"/>
  <c r="F1172" i="5"/>
  <c r="F1173" i="5"/>
  <c r="F1174" i="5"/>
  <c r="F1175" i="5"/>
  <c r="F1176" i="5"/>
  <c r="F1177" i="5"/>
  <c r="F1178" i="5"/>
  <c r="F1179" i="5"/>
  <c r="F1180" i="5"/>
  <c r="F1181" i="5"/>
  <c r="F1182" i="5"/>
  <c r="F1183" i="5"/>
  <c r="F1184" i="5"/>
  <c r="F1185" i="5"/>
  <c r="F1186" i="5"/>
  <c r="F1187" i="5"/>
  <c r="F1188" i="5"/>
  <c r="F1189" i="5"/>
  <c r="F1190" i="5"/>
  <c r="F1191" i="5"/>
  <c r="F1192" i="5"/>
  <c r="F1193" i="5"/>
  <c r="F1194" i="5"/>
  <c r="F1195" i="5"/>
  <c r="F1196" i="5"/>
  <c r="F1197" i="5"/>
  <c r="F1198" i="5"/>
  <c r="F1199" i="5"/>
  <c r="F1200" i="5"/>
  <c r="F1201" i="5"/>
  <c r="F1202" i="5"/>
  <c r="F1203" i="5"/>
  <c r="F1204" i="5"/>
  <c r="F1205" i="5"/>
  <c r="F1206" i="5"/>
  <c r="F1207" i="5"/>
  <c r="F1208" i="5"/>
  <c r="F1209" i="5"/>
  <c r="F1210" i="5"/>
  <c r="F1211" i="5"/>
  <c r="F1212" i="5"/>
  <c r="F1213" i="5"/>
  <c r="F1214" i="5"/>
  <c r="F1215" i="5"/>
  <c r="F1216" i="5"/>
  <c r="F1217" i="5"/>
  <c r="F1218" i="5"/>
  <c r="F1219" i="5"/>
  <c r="F1220" i="5"/>
  <c r="F1221" i="5"/>
  <c r="F1222" i="5"/>
  <c r="F1223" i="5"/>
  <c r="F1224" i="5"/>
  <c r="F1225" i="5"/>
  <c r="F1226" i="5"/>
  <c r="F1227" i="5"/>
  <c r="F1228" i="5"/>
  <c r="F1229" i="5"/>
  <c r="F1230" i="5"/>
  <c r="F1231" i="5"/>
  <c r="F1232" i="5"/>
  <c r="F1233" i="5"/>
  <c r="F1234" i="5"/>
  <c r="F1235" i="5"/>
  <c r="F1236" i="5"/>
  <c r="F1237" i="5"/>
  <c r="F1238" i="5"/>
  <c r="F1239" i="5"/>
  <c r="F1240" i="5"/>
  <c r="F1241" i="5"/>
  <c r="F1242" i="5"/>
  <c r="F1243" i="5"/>
  <c r="F1244" i="5"/>
  <c r="F1245" i="5"/>
  <c r="F1246" i="5"/>
  <c r="F1247" i="5"/>
  <c r="F1248" i="5"/>
  <c r="F1249" i="5"/>
  <c r="F1250" i="5"/>
  <c r="F1251" i="5"/>
  <c r="F1252" i="5"/>
  <c r="F1253" i="5"/>
  <c r="F1254" i="5"/>
  <c r="F1255" i="5"/>
  <c r="F1256" i="5"/>
  <c r="F1257" i="5"/>
  <c r="F1258" i="5"/>
  <c r="F1259" i="5"/>
  <c r="F1260" i="5"/>
  <c r="F1261" i="5"/>
  <c r="F1262" i="5"/>
  <c r="F1263" i="5"/>
  <c r="F1264" i="5"/>
  <c r="F1265" i="5"/>
  <c r="F1266" i="5"/>
  <c r="F1267" i="5"/>
  <c r="F1268" i="5"/>
  <c r="F1269" i="5"/>
  <c r="F1270" i="5"/>
  <c r="F1271" i="5"/>
  <c r="F1272" i="5"/>
  <c r="F1273" i="5"/>
  <c r="F1274" i="5"/>
  <c r="F1275" i="5"/>
  <c r="F1276" i="5"/>
  <c r="F1277" i="5"/>
  <c r="F1278" i="5"/>
  <c r="F1279" i="5"/>
  <c r="F1280" i="5"/>
  <c r="F1281" i="5"/>
  <c r="F1282" i="5"/>
  <c r="F1283" i="5"/>
  <c r="F1284" i="5"/>
  <c r="F1285" i="5"/>
  <c r="F1286" i="5"/>
  <c r="F1287" i="5"/>
  <c r="F1288" i="5"/>
  <c r="F1289" i="5"/>
  <c r="F1290" i="5"/>
  <c r="F1291" i="5"/>
  <c r="F1292" i="5"/>
  <c r="F1293" i="5"/>
  <c r="F1294" i="5"/>
  <c r="F1295" i="5"/>
  <c r="F1296" i="5"/>
  <c r="F1297" i="5"/>
  <c r="F1298" i="5"/>
  <c r="F1299" i="5"/>
  <c r="F1300" i="5"/>
  <c r="F1301" i="5"/>
  <c r="F1302" i="5"/>
  <c r="F1303" i="5"/>
  <c r="F1304" i="5"/>
  <c r="F1305" i="5"/>
  <c r="F1306" i="5"/>
  <c r="F1307" i="5"/>
  <c r="F1308" i="5"/>
  <c r="F1309" i="5"/>
  <c r="F1310" i="5"/>
  <c r="F1311" i="5"/>
  <c r="F1312" i="5"/>
  <c r="F1313" i="5"/>
  <c r="F1314" i="5"/>
  <c r="F1315" i="5"/>
  <c r="F1316" i="5"/>
  <c r="F1317" i="5"/>
  <c r="F1318" i="5"/>
  <c r="F1319" i="5"/>
  <c r="F1320" i="5"/>
  <c r="F1321" i="5"/>
  <c r="F1322" i="5"/>
  <c r="F1323" i="5"/>
  <c r="F1324" i="5"/>
  <c r="F1325" i="5"/>
  <c r="F1326" i="5"/>
  <c r="F1327" i="5"/>
  <c r="F1328" i="5"/>
  <c r="F1329" i="5"/>
  <c r="F1330" i="5"/>
  <c r="F1331" i="5"/>
  <c r="F1332" i="5"/>
  <c r="F1333" i="5"/>
  <c r="F1334" i="5"/>
  <c r="F1335" i="5"/>
  <c r="F1336" i="5"/>
  <c r="F1337" i="5"/>
  <c r="F1338" i="5"/>
  <c r="F1339" i="5"/>
  <c r="F1340" i="5"/>
  <c r="F1341" i="5"/>
  <c r="F1342" i="5"/>
  <c r="F1343" i="5"/>
  <c r="F1344" i="5"/>
  <c r="F1345" i="5"/>
  <c r="F1346" i="5"/>
  <c r="F1347" i="5"/>
  <c r="F1348" i="5"/>
  <c r="F1349" i="5"/>
  <c r="F1350" i="5"/>
  <c r="F1351" i="5"/>
  <c r="F1352" i="5"/>
  <c r="F1353" i="5"/>
  <c r="F1354" i="5"/>
  <c r="F1355" i="5"/>
  <c r="F1356" i="5"/>
  <c r="F1357" i="5"/>
  <c r="F1358" i="5"/>
  <c r="F1359" i="5"/>
  <c r="F1360" i="5"/>
  <c r="F1361" i="5"/>
  <c r="F1362" i="5"/>
  <c r="F1363" i="5"/>
  <c r="F1364" i="5"/>
  <c r="F1365" i="5"/>
  <c r="F1366" i="5"/>
  <c r="F1367" i="5"/>
  <c r="F1368" i="5"/>
  <c r="F1369" i="5"/>
  <c r="F1370" i="5"/>
  <c r="F1371" i="5"/>
  <c r="F1372" i="5"/>
  <c r="F1373" i="5"/>
  <c r="F1374" i="5"/>
  <c r="F1375" i="5"/>
  <c r="F1376" i="5"/>
  <c r="F1377" i="5"/>
  <c r="F1378" i="5"/>
  <c r="F1379" i="5"/>
  <c r="F1380" i="5"/>
  <c r="F1381" i="5"/>
  <c r="F1382" i="5"/>
  <c r="F1383" i="5"/>
  <c r="F1384" i="5"/>
  <c r="F1385" i="5"/>
  <c r="F1386" i="5"/>
  <c r="F1387" i="5"/>
  <c r="F1388" i="5"/>
  <c r="F1389" i="5"/>
  <c r="F1390" i="5"/>
  <c r="F1391" i="5"/>
  <c r="F1392" i="5"/>
  <c r="F1393" i="5"/>
  <c r="F1394" i="5"/>
  <c r="F1395"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J968" i="5" l="1"/>
  <c r="J944" i="5"/>
  <c r="J920" i="5"/>
  <c r="J896" i="5"/>
  <c r="J872" i="5"/>
  <c r="J848" i="5"/>
  <c r="J836" i="5"/>
  <c r="J824" i="5"/>
  <c r="J970" i="5"/>
  <c r="J946" i="5"/>
  <c r="J922" i="5"/>
  <c r="J898" i="5"/>
  <c r="J874" i="5"/>
  <c r="J850" i="5"/>
  <c r="J854" i="5"/>
  <c r="J976" i="5"/>
  <c r="J952" i="5"/>
  <c r="J928" i="5"/>
  <c r="J904" i="5"/>
  <c r="J880" i="5"/>
  <c r="J856" i="5"/>
  <c r="J840" i="5"/>
  <c r="J828" i="5"/>
  <c r="J978" i="5"/>
  <c r="J954" i="5"/>
  <c r="J930" i="5"/>
  <c r="J906" i="5"/>
  <c r="J882" i="5"/>
  <c r="J858" i="5"/>
  <c r="J980" i="5"/>
  <c r="J956" i="5"/>
  <c r="J932" i="5"/>
  <c r="J908" i="5"/>
  <c r="J884" i="5"/>
  <c r="J860" i="5"/>
  <c r="J842" i="5"/>
  <c r="J830" i="5"/>
  <c r="J818" i="5"/>
  <c r="J982" i="5"/>
  <c r="J958" i="5"/>
  <c r="J934" i="5"/>
  <c r="J910" i="5"/>
  <c r="J886" i="5"/>
  <c r="J862" i="5"/>
  <c r="J864" i="5"/>
  <c r="J844" i="5"/>
  <c r="J832" i="5"/>
  <c r="J820" i="5"/>
  <c r="J964" i="5"/>
  <c r="J940" i="5"/>
  <c r="J916" i="5"/>
  <c r="J892" i="5"/>
  <c r="J868" i="5"/>
  <c r="J846" i="5"/>
  <c r="J834" i="5"/>
  <c r="J822" i="5"/>
  <c r="J966" i="5"/>
  <c r="J942" i="5"/>
  <c r="J918" i="5"/>
  <c r="J894" i="5"/>
  <c r="J870" i="5"/>
  <c r="C3" i="7" l="1"/>
  <c r="D3" i="7" s="1"/>
  <c r="C4" i="7"/>
  <c r="D4" i="7" s="1"/>
  <c r="C5" i="7"/>
  <c r="D5" i="7" s="1"/>
  <c r="C6" i="7"/>
  <c r="D6" i="7" s="1"/>
  <c r="C7" i="7"/>
  <c r="D7" i="7" s="1"/>
  <c r="C8" i="7"/>
  <c r="D8" i="7" s="1"/>
  <c r="C9" i="7"/>
  <c r="D9" i="7" s="1"/>
  <c r="C10" i="7"/>
  <c r="D10" i="7" s="1"/>
  <c r="C11" i="7"/>
  <c r="D11" i="7" s="1"/>
  <c r="C12" i="7"/>
  <c r="D12" i="7" s="1"/>
  <c r="C13" i="7"/>
  <c r="D13" i="7" s="1"/>
  <c r="C14" i="7"/>
  <c r="D14" i="7" s="1"/>
  <c r="C15" i="7"/>
  <c r="D15" i="7" s="1"/>
  <c r="C16" i="7"/>
  <c r="D16" i="7" s="1"/>
  <c r="C17" i="7"/>
  <c r="D17" i="7" s="1"/>
  <c r="C18" i="7"/>
  <c r="D18" i="7" s="1"/>
  <c r="C19" i="7"/>
  <c r="D19" i="7" s="1"/>
  <c r="C20" i="7"/>
  <c r="D20" i="7" s="1"/>
  <c r="C21" i="7"/>
  <c r="D21" i="7" s="1"/>
  <c r="C22" i="7"/>
  <c r="D22" i="7" s="1"/>
  <c r="C23" i="7"/>
  <c r="D23" i="7" s="1"/>
  <c r="C24" i="7"/>
  <c r="D24" i="7" s="1"/>
  <c r="C25" i="7"/>
  <c r="D25" i="7" s="1"/>
  <c r="C26" i="7"/>
  <c r="D26" i="7" s="1"/>
  <c r="C27" i="7"/>
  <c r="D27" i="7" s="1"/>
  <c r="C28" i="7"/>
  <c r="D28" i="7" s="1"/>
  <c r="C29" i="7"/>
  <c r="D29" i="7" s="1"/>
  <c r="C30" i="7"/>
  <c r="D30" i="7" s="1"/>
  <c r="C31" i="7"/>
  <c r="D31" i="7" s="1"/>
  <c r="C32" i="7"/>
  <c r="D32" i="7" s="1"/>
  <c r="C33" i="7"/>
  <c r="D33" i="7" s="1"/>
  <c r="C34" i="7"/>
  <c r="D34" i="7" s="1"/>
  <c r="C35" i="7"/>
  <c r="D35" i="7" s="1"/>
  <c r="C36" i="7"/>
  <c r="D36" i="7" s="1"/>
  <c r="C37" i="7"/>
  <c r="D37" i="7" s="1"/>
  <c r="C38" i="7"/>
  <c r="D38" i="7" s="1"/>
  <c r="C39" i="7"/>
  <c r="D39" i="7" s="1"/>
  <c r="C40" i="7"/>
  <c r="D40" i="7" s="1"/>
  <c r="C41" i="7"/>
  <c r="D41" i="7" s="1"/>
  <c r="C42" i="7"/>
  <c r="D42" i="7" s="1"/>
  <c r="C43" i="7"/>
  <c r="D43" i="7" s="1"/>
  <c r="C44" i="7"/>
  <c r="D44" i="7" s="1"/>
  <c r="C45" i="7"/>
  <c r="D45" i="7" s="1"/>
  <c r="C46" i="7"/>
  <c r="D46" i="7" s="1"/>
  <c r="C47" i="7"/>
  <c r="D47" i="7" s="1"/>
  <c r="C48" i="7"/>
  <c r="D48" i="7" s="1"/>
  <c r="C49" i="7"/>
  <c r="D49" i="7" s="1"/>
  <c r="C50" i="7"/>
  <c r="D50" i="7" s="1"/>
  <c r="C51" i="7"/>
  <c r="D51" i="7" s="1"/>
  <c r="C52" i="7"/>
  <c r="D52" i="7" s="1"/>
  <c r="C53" i="7"/>
  <c r="D53" i="7" s="1"/>
  <c r="C54" i="7"/>
  <c r="D54" i="7" s="1"/>
  <c r="C55" i="7"/>
  <c r="D55" i="7" s="1"/>
  <c r="C56" i="7"/>
  <c r="D56" i="7" s="1"/>
  <c r="C57" i="7"/>
  <c r="D57" i="7" s="1"/>
  <c r="C58" i="7"/>
  <c r="D58" i="7" s="1"/>
  <c r="C59" i="7"/>
  <c r="D59" i="7" s="1"/>
  <c r="C60" i="7"/>
  <c r="D60" i="7" s="1"/>
  <c r="C61" i="7"/>
  <c r="D61" i="7" s="1"/>
  <c r="C62" i="7"/>
  <c r="D62" i="7" s="1"/>
  <c r="C63" i="7"/>
  <c r="D63" i="7" s="1"/>
  <c r="C64" i="7"/>
  <c r="D64" i="7" s="1"/>
  <c r="C65" i="7"/>
  <c r="D65" i="7" s="1"/>
  <c r="C66" i="7"/>
  <c r="D66" i="7" s="1"/>
  <c r="C67" i="7"/>
  <c r="D67" i="7" s="1"/>
  <c r="C68" i="7"/>
  <c r="D68" i="7" s="1"/>
  <c r="C69" i="7"/>
  <c r="D69" i="7" s="1"/>
  <c r="C70" i="7"/>
  <c r="D70" i="7" s="1"/>
  <c r="C71" i="7"/>
  <c r="D71" i="7" s="1"/>
  <c r="C72" i="7"/>
  <c r="D72" i="7" s="1"/>
  <c r="C73" i="7"/>
  <c r="D73" i="7" s="1"/>
  <c r="C74" i="7"/>
  <c r="D74" i="7" s="1"/>
  <c r="C75" i="7"/>
  <c r="D75" i="7" s="1"/>
  <c r="C76" i="7"/>
  <c r="D76" i="7" s="1"/>
  <c r="C77" i="7"/>
  <c r="D77" i="7" s="1"/>
  <c r="C78" i="7"/>
  <c r="D78" i="7" s="1"/>
  <c r="C79" i="7"/>
  <c r="D79" i="7" s="1"/>
  <c r="C80" i="7"/>
  <c r="D80" i="7" s="1"/>
  <c r="C81" i="7"/>
  <c r="D81" i="7" s="1"/>
  <c r="C82" i="7"/>
  <c r="D82" i="7" s="1"/>
  <c r="C83" i="7"/>
  <c r="D83" i="7" s="1"/>
  <c r="C84" i="7"/>
  <c r="D84" i="7" s="1"/>
  <c r="C85" i="7"/>
  <c r="D85" i="7" s="1"/>
  <c r="C86" i="7"/>
  <c r="D86" i="7" s="1"/>
  <c r="C87" i="7"/>
  <c r="D87" i="7" s="1"/>
  <c r="C88" i="7"/>
  <c r="D88" i="7" s="1"/>
  <c r="C89" i="7"/>
  <c r="D89" i="7" s="1"/>
  <c r="C90" i="7"/>
  <c r="D90" i="7" s="1"/>
  <c r="C91" i="7"/>
  <c r="D91" i="7" s="1"/>
  <c r="C92" i="7"/>
  <c r="D92" i="7" s="1"/>
  <c r="C93" i="7"/>
  <c r="D93" i="7" s="1"/>
  <c r="C94" i="7"/>
  <c r="D94" i="7" s="1"/>
  <c r="C95" i="7"/>
  <c r="D95" i="7" s="1"/>
  <c r="C96" i="7"/>
  <c r="D96" i="7" s="1"/>
  <c r="C97" i="7"/>
  <c r="D97" i="7" s="1"/>
  <c r="C98" i="7"/>
  <c r="D98" i="7" s="1"/>
  <c r="C99" i="7"/>
  <c r="D99" i="7" s="1"/>
  <c r="C100" i="7"/>
  <c r="D100" i="7" s="1"/>
  <c r="C101" i="7"/>
  <c r="D101" i="7" s="1"/>
  <c r="C102" i="7"/>
  <c r="D102" i="7" s="1"/>
  <c r="C103" i="7"/>
  <c r="D103" i="7" s="1"/>
  <c r="C104" i="7"/>
  <c r="D104" i="7" s="1"/>
  <c r="C105" i="7"/>
  <c r="D105" i="7" s="1"/>
  <c r="C106" i="7"/>
  <c r="D106" i="7" s="1"/>
  <c r="C107" i="7"/>
  <c r="D107" i="7" s="1"/>
  <c r="C108" i="7"/>
  <c r="D108" i="7" s="1"/>
  <c r="C109" i="7"/>
  <c r="D109" i="7" s="1"/>
  <c r="C110" i="7"/>
  <c r="D110" i="7" s="1"/>
  <c r="C111" i="7"/>
  <c r="D111" i="7" s="1"/>
  <c r="C112" i="7"/>
  <c r="D112" i="7" s="1"/>
  <c r="C113" i="7"/>
  <c r="D113" i="7" s="1"/>
  <c r="C114" i="7"/>
  <c r="D114" i="7" s="1"/>
  <c r="C115" i="7"/>
  <c r="D115" i="7" s="1"/>
  <c r="C116" i="7"/>
  <c r="D116" i="7" s="1"/>
  <c r="C117" i="7"/>
  <c r="D117" i="7" s="1"/>
  <c r="C118" i="7"/>
  <c r="D118" i="7" s="1"/>
  <c r="C119" i="7"/>
  <c r="D119" i="7" s="1"/>
  <c r="C120" i="7"/>
  <c r="D120" i="7" s="1"/>
  <c r="C121" i="7"/>
  <c r="D121" i="7" s="1"/>
  <c r="C122" i="7"/>
  <c r="D122" i="7" s="1"/>
  <c r="C123" i="7"/>
  <c r="D123" i="7" s="1"/>
  <c r="C124" i="7"/>
  <c r="D124" i="7" s="1"/>
  <c r="C125" i="7"/>
  <c r="D125" i="7" s="1"/>
  <c r="C126" i="7"/>
  <c r="D126" i="7" s="1"/>
  <c r="C127" i="7"/>
  <c r="D127" i="7" s="1"/>
  <c r="C128" i="7"/>
  <c r="D128" i="7" s="1"/>
  <c r="C129" i="7"/>
  <c r="D129" i="7" s="1"/>
  <c r="C130" i="7"/>
  <c r="D130" i="7" s="1"/>
  <c r="C131" i="7"/>
  <c r="D131" i="7" s="1"/>
  <c r="C132" i="7"/>
  <c r="D132" i="7" s="1"/>
  <c r="C133" i="7"/>
  <c r="D133" i="7" s="1"/>
  <c r="C134" i="7"/>
  <c r="D134" i="7" s="1"/>
  <c r="C135" i="7"/>
  <c r="D135" i="7" s="1"/>
  <c r="C136" i="7"/>
  <c r="D136" i="7" s="1"/>
  <c r="C137" i="7"/>
  <c r="D137" i="7" s="1"/>
  <c r="C138" i="7"/>
  <c r="D138" i="7" s="1"/>
  <c r="C139" i="7"/>
  <c r="D139" i="7" s="1"/>
  <c r="C140" i="7"/>
  <c r="D140" i="7" s="1"/>
  <c r="C141" i="7"/>
  <c r="D141" i="7" s="1"/>
  <c r="C142" i="7"/>
  <c r="D142" i="7" s="1"/>
  <c r="C143" i="7"/>
  <c r="D143" i="7" s="1"/>
  <c r="C144" i="7"/>
  <c r="D144" i="7" s="1"/>
  <c r="C145" i="7"/>
  <c r="D145" i="7" s="1"/>
  <c r="C146" i="7"/>
  <c r="D146" i="7" s="1"/>
  <c r="C147" i="7"/>
  <c r="D147" i="7" s="1"/>
  <c r="C148" i="7"/>
  <c r="D148" i="7" s="1"/>
  <c r="C149" i="7"/>
  <c r="D149" i="7" s="1"/>
  <c r="C150" i="7"/>
  <c r="D150" i="7" s="1"/>
  <c r="C151" i="7"/>
  <c r="D151" i="7" s="1"/>
  <c r="C152" i="7"/>
  <c r="D152" i="7" s="1"/>
  <c r="C153" i="7"/>
  <c r="D153" i="7" s="1"/>
  <c r="C154" i="7"/>
  <c r="D154" i="7" s="1"/>
  <c r="C155" i="7"/>
  <c r="D155" i="7" s="1"/>
  <c r="C156" i="7"/>
  <c r="D156" i="7" s="1"/>
  <c r="C157" i="7"/>
  <c r="D157" i="7" s="1"/>
  <c r="C158" i="7"/>
  <c r="D158" i="7" s="1"/>
  <c r="C159" i="7"/>
  <c r="D159" i="7" s="1"/>
  <c r="C160" i="7"/>
  <c r="D160" i="7" s="1"/>
  <c r="C161" i="7"/>
  <c r="D161" i="7" s="1"/>
  <c r="C162" i="7"/>
  <c r="D162" i="7" s="1"/>
  <c r="C163" i="7"/>
  <c r="D163" i="7" s="1"/>
  <c r="C164" i="7"/>
  <c r="D164" i="7" s="1"/>
  <c r="C165" i="7"/>
  <c r="D165" i="7" s="1"/>
  <c r="C166" i="7"/>
  <c r="D166" i="7" s="1"/>
  <c r="C167" i="7"/>
  <c r="D167" i="7" s="1"/>
  <c r="C168" i="7"/>
  <c r="D168" i="7" s="1"/>
  <c r="C169" i="7"/>
  <c r="D169" i="7" s="1"/>
  <c r="C170" i="7"/>
  <c r="D170" i="7" s="1"/>
  <c r="C171" i="7"/>
  <c r="D171" i="7" s="1"/>
  <c r="C172" i="7"/>
  <c r="D172" i="7" s="1"/>
  <c r="C173" i="7"/>
  <c r="D173" i="7" s="1"/>
  <c r="C174" i="7"/>
  <c r="D174" i="7" s="1"/>
  <c r="C175" i="7"/>
  <c r="D175" i="7" s="1"/>
  <c r="C176" i="7"/>
  <c r="D176" i="7" s="1"/>
  <c r="C177" i="7"/>
  <c r="D177" i="7" s="1"/>
  <c r="C178" i="7"/>
  <c r="D178" i="7" s="1"/>
  <c r="C179" i="7"/>
  <c r="D179" i="7" s="1"/>
  <c r="C180" i="7"/>
  <c r="D180" i="7" s="1"/>
  <c r="C181" i="7"/>
  <c r="D181" i="7" s="1"/>
  <c r="C182" i="7"/>
  <c r="D182" i="7" s="1"/>
  <c r="C183" i="7"/>
  <c r="D183" i="7" s="1"/>
  <c r="C184" i="7"/>
  <c r="D184" i="7" s="1"/>
  <c r="C185" i="7"/>
  <c r="D185" i="7" s="1"/>
  <c r="C186" i="7"/>
  <c r="D186" i="7" s="1"/>
  <c r="C187" i="7"/>
  <c r="D187" i="7" s="1"/>
  <c r="C188" i="7"/>
  <c r="D188" i="7" s="1"/>
  <c r="C189" i="7"/>
  <c r="D189" i="7" s="1"/>
  <c r="C190" i="7"/>
  <c r="D190" i="7" s="1"/>
  <c r="C191" i="7"/>
  <c r="D191" i="7" s="1"/>
  <c r="C192" i="7"/>
  <c r="D192" i="7" s="1"/>
  <c r="C193" i="7"/>
  <c r="D193" i="7" s="1"/>
  <c r="C194" i="7"/>
  <c r="D194" i="7" s="1"/>
  <c r="C195" i="7"/>
  <c r="D195" i="7" s="1"/>
  <c r="C196" i="7"/>
  <c r="D196" i="7" s="1"/>
  <c r="C197" i="7"/>
  <c r="D197" i="7" s="1"/>
  <c r="C198" i="7"/>
  <c r="D198" i="7" s="1"/>
  <c r="C199" i="7"/>
  <c r="D199" i="7" s="1"/>
  <c r="C200" i="7"/>
  <c r="D200" i="7" s="1"/>
  <c r="C201" i="7"/>
  <c r="D201" i="7" s="1"/>
  <c r="C202" i="7"/>
  <c r="D202" i="7" s="1"/>
  <c r="C203" i="7"/>
  <c r="D203" i="7" s="1"/>
  <c r="C204" i="7"/>
  <c r="D204" i="7" s="1"/>
  <c r="C205" i="7"/>
  <c r="D205" i="7" s="1"/>
  <c r="C206" i="7"/>
  <c r="D206" i="7" s="1"/>
  <c r="C207" i="7"/>
  <c r="D207" i="7" s="1"/>
  <c r="C208" i="7"/>
  <c r="D208" i="7" s="1"/>
  <c r="C209" i="7"/>
  <c r="D209" i="7" s="1"/>
  <c r="C210" i="7"/>
  <c r="D210" i="7" s="1"/>
  <c r="C211" i="7"/>
  <c r="D211" i="7" s="1"/>
  <c r="C212" i="7"/>
  <c r="D212" i="7" s="1"/>
  <c r="C213" i="7"/>
  <c r="D213" i="7" s="1"/>
  <c r="C214" i="7"/>
  <c r="D214" i="7" s="1"/>
  <c r="C215" i="7"/>
  <c r="D215" i="7" s="1"/>
  <c r="C216" i="7"/>
  <c r="D216" i="7" s="1"/>
  <c r="C217" i="7"/>
  <c r="D217" i="7" s="1"/>
  <c r="C218" i="7"/>
  <c r="D218" i="7" s="1"/>
  <c r="C219" i="7"/>
  <c r="D219" i="7" s="1"/>
  <c r="C220" i="7"/>
  <c r="D220" i="7" s="1"/>
  <c r="C221" i="7"/>
  <c r="D221" i="7" s="1"/>
  <c r="C222" i="7"/>
  <c r="D222" i="7" s="1"/>
  <c r="C223" i="7"/>
  <c r="D223" i="7" s="1"/>
  <c r="C224" i="7"/>
  <c r="D224" i="7" s="1"/>
  <c r="C225" i="7"/>
  <c r="D225" i="7" s="1"/>
  <c r="C226" i="7"/>
  <c r="D226" i="7" s="1"/>
  <c r="C227" i="7"/>
  <c r="D227" i="7" s="1"/>
  <c r="C228" i="7"/>
  <c r="D228" i="7" s="1"/>
  <c r="C229" i="7"/>
  <c r="D229" i="7" s="1"/>
  <c r="C230" i="7"/>
  <c r="D230" i="7" s="1"/>
  <c r="C231" i="7"/>
  <c r="D231" i="7" s="1"/>
  <c r="C232" i="7"/>
  <c r="D232" i="7" s="1"/>
  <c r="C233" i="7"/>
  <c r="D233" i="7" s="1"/>
  <c r="C234" i="7"/>
  <c r="D234" i="7" s="1"/>
  <c r="C235" i="7"/>
  <c r="D235" i="7" s="1"/>
  <c r="C236" i="7"/>
  <c r="D236" i="7" s="1"/>
  <c r="C237" i="7"/>
  <c r="D237" i="7" s="1"/>
  <c r="C238" i="7"/>
  <c r="D238" i="7" s="1"/>
  <c r="C239" i="7"/>
  <c r="D239" i="7" s="1"/>
  <c r="C240" i="7"/>
  <c r="D240" i="7" s="1"/>
  <c r="C241" i="7"/>
  <c r="D241" i="7" s="1"/>
  <c r="C242" i="7"/>
  <c r="D242" i="7" s="1"/>
  <c r="C243" i="7"/>
  <c r="D243" i="7" s="1"/>
  <c r="C244" i="7"/>
  <c r="D244" i="7" s="1"/>
  <c r="C245" i="7"/>
  <c r="D245" i="7" s="1"/>
  <c r="C246" i="7"/>
  <c r="D246" i="7" s="1"/>
  <c r="C247" i="7"/>
  <c r="D247" i="7" s="1"/>
  <c r="C248" i="7"/>
  <c r="D248" i="7" s="1"/>
  <c r="C249" i="7"/>
  <c r="D249" i="7" s="1"/>
  <c r="C250" i="7"/>
  <c r="D250" i="7" s="1"/>
  <c r="C251" i="7"/>
  <c r="D251" i="7" s="1"/>
  <c r="C252" i="7"/>
  <c r="D252" i="7" s="1"/>
  <c r="C253" i="7"/>
  <c r="D253" i="7" s="1"/>
  <c r="C254" i="7"/>
  <c r="D254" i="7" s="1"/>
  <c r="C255" i="7"/>
  <c r="D255" i="7" s="1"/>
  <c r="C256" i="7"/>
  <c r="D256" i="7" s="1"/>
  <c r="C257" i="7"/>
  <c r="D257" i="7" s="1"/>
  <c r="C258" i="7"/>
  <c r="D258" i="7" s="1"/>
  <c r="C259" i="7"/>
  <c r="D259" i="7" s="1"/>
  <c r="C260" i="7"/>
  <c r="D260" i="7" s="1"/>
  <c r="C261" i="7"/>
  <c r="D261" i="7" s="1"/>
  <c r="C262" i="7"/>
  <c r="D262" i="7" s="1"/>
  <c r="C263" i="7"/>
  <c r="D263" i="7" s="1"/>
  <c r="C264" i="7"/>
  <c r="D264" i="7" s="1"/>
  <c r="C265" i="7"/>
  <c r="D265" i="7" s="1"/>
  <c r="C266" i="7"/>
  <c r="D266" i="7" s="1"/>
  <c r="C267" i="7"/>
  <c r="D267" i="7" s="1"/>
  <c r="C268" i="7"/>
  <c r="D268" i="7" s="1"/>
  <c r="C269" i="7"/>
  <c r="D269" i="7" s="1"/>
  <c r="C270" i="7"/>
  <c r="D270" i="7" s="1"/>
  <c r="C271" i="7"/>
  <c r="D271" i="7" s="1"/>
  <c r="C272" i="7"/>
  <c r="D272" i="7" s="1"/>
  <c r="C273" i="7"/>
  <c r="D273" i="7" s="1"/>
  <c r="C274" i="7"/>
  <c r="D274" i="7" s="1"/>
  <c r="C275" i="7"/>
  <c r="D275" i="7" s="1"/>
  <c r="C276" i="7"/>
  <c r="D276" i="7" s="1"/>
  <c r="C277" i="7"/>
  <c r="D277" i="7" s="1"/>
  <c r="C278" i="7"/>
  <c r="D278" i="7" s="1"/>
  <c r="C279" i="7"/>
  <c r="D279" i="7" s="1"/>
  <c r="C280" i="7"/>
  <c r="D280" i="7" s="1"/>
  <c r="C281" i="7"/>
  <c r="D281" i="7" s="1"/>
  <c r="C282" i="7"/>
  <c r="D282" i="7" s="1"/>
  <c r="C283" i="7"/>
  <c r="D283" i="7" s="1"/>
  <c r="C284" i="7"/>
  <c r="D284" i="7" s="1"/>
  <c r="C285" i="7"/>
  <c r="D285" i="7" s="1"/>
  <c r="C286" i="7"/>
  <c r="D286" i="7" s="1"/>
  <c r="C287" i="7"/>
  <c r="D287" i="7" s="1"/>
  <c r="C288" i="7"/>
  <c r="D288" i="7" s="1"/>
  <c r="C289" i="7"/>
  <c r="D289" i="7" s="1"/>
  <c r="C290" i="7"/>
  <c r="D290" i="7" s="1"/>
  <c r="C291" i="7"/>
  <c r="D291" i="7" s="1"/>
  <c r="C292" i="7"/>
  <c r="D292" i="7" s="1"/>
  <c r="C293" i="7"/>
  <c r="D293" i="7" s="1"/>
  <c r="C294" i="7"/>
  <c r="D294" i="7" s="1"/>
  <c r="C295" i="7"/>
  <c r="D295" i="7" s="1"/>
  <c r="C296" i="7"/>
  <c r="D296" i="7" s="1"/>
  <c r="C297" i="7"/>
  <c r="D297" i="7" s="1"/>
  <c r="C298" i="7"/>
  <c r="D298" i="7" s="1"/>
  <c r="C299" i="7"/>
  <c r="D299" i="7" s="1"/>
  <c r="C300" i="7"/>
  <c r="D300" i="7" s="1"/>
  <c r="C301" i="7"/>
  <c r="D301" i="7" s="1"/>
  <c r="C302" i="7"/>
  <c r="D302" i="7" s="1"/>
  <c r="C303" i="7"/>
  <c r="D303" i="7" s="1"/>
  <c r="C304" i="7"/>
  <c r="D304" i="7" s="1"/>
  <c r="C305" i="7"/>
  <c r="D305" i="7" s="1"/>
  <c r="C306" i="7"/>
  <c r="D306" i="7" s="1"/>
  <c r="C307" i="7"/>
  <c r="D307" i="7" s="1"/>
  <c r="C308" i="7"/>
  <c r="D308" i="7" s="1"/>
  <c r="C309" i="7"/>
  <c r="D309" i="7" s="1"/>
  <c r="C310" i="7"/>
  <c r="D310" i="7" s="1"/>
  <c r="C311" i="7"/>
  <c r="D311" i="7" s="1"/>
  <c r="C312" i="7"/>
  <c r="D312" i="7" s="1"/>
  <c r="C313" i="7"/>
  <c r="D313" i="7" s="1"/>
  <c r="C314" i="7"/>
  <c r="D314" i="7" s="1"/>
  <c r="C315" i="7"/>
  <c r="D315" i="7" s="1"/>
  <c r="C316" i="7"/>
  <c r="D316" i="7" s="1"/>
  <c r="C317" i="7"/>
  <c r="D317" i="7" s="1"/>
  <c r="C318" i="7"/>
  <c r="D318" i="7" s="1"/>
  <c r="C319" i="7"/>
  <c r="D319" i="7" s="1"/>
  <c r="C320" i="7"/>
  <c r="D320" i="7" s="1"/>
  <c r="C321" i="7"/>
  <c r="D321" i="7" s="1"/>
  <c r="C322" i="7"/>
  <c r="D322" i="7" s="1"/>
  <c r="C323" i="7"/>
  <c r="D323" i="7" s="1"/>
  <c r="C324" i="7"/>
  <c r="D324" i="7" s="1"/>
  <c r="C325" i="7"/>
  <c r="D325" i="7" s="1"/>
  <c r="C326" i="7"/>
  <c r="D326" i="7" s="1"/>
  <c r="C327" i="7"/>
  <c r="D327" i="7" s="1"/>
  <c r="C328" i="7"/>
  <c r="D328" i="7" s="1"/>
  <c r="C329" i="7"/>
  <c r="D329" i="7" s="1"/>
  <c r="C330" i="7"/>
  <c r="D330" i="7" s="1"/>
  <c r="C331" i="7"/>
  <c r="D331" i="7" s="1"/>
  <c r="C332" i="7"/>
  <c r="D332" i="7" s="1"/>
  <c r="C333" i="7"/>
  <c r="D333" i="7" s="1"/>
  <c r="C334" i="7"/>
  <c r="D334" i="7" s="1"/>
  <c r="C335" i="7"/>
  <c r="D335" i="7" s="1"/>
  <c r="C336" i="7"/>
  <c r="D336" i="7" s="1"/>
  <c r="C337" i="7"/>
  <c r="D337" i="7" s="1"/>
  <c r="C338" i="7"/>
  <c r="D338" i="7" s="1"/>
  <c r="C339" i="7"/>
  <c r="D339" i="7" s="1"/>
  <c r="C340" i="7"/>
  <c r="D340" i="7" s="1"/>
  <c r="C341" i="7"/>
  <c r="D341" i="7" s="1"/>
  <c r="C342" i="7"/>
  <c r="D342" i="7" s="1"/>
  <c r="C343" i="7"/>
  <c r="D343" i="7" s="1"/>
  <c r="C344" i="7"/>
  <c r="D344" i="7" s="1"/>
  <c r="C345" i="7"/>
  <c r="D345" i="7" s="1"/>
  <c r="C346" i="7"/>
  <c r="D346" i="7" s="1"/>
  <c r="C347" i="7"/>
  <c r="D347" i="7" s="1"/>
  <c r="C348" i="7"/>
  <c r="D348" i="7" s="1"/>
  <c r="C349" i="7"/>
  <c r="D349" i="7" s="1"/>
  <c r="C350" i="7"/>
  <c r="D350" i="7" s="1"/>
  <c r="C351" i="7"/>
  <c r="D351" i="7" s="1"/>
  <c r="C352" i="7"/>
  <c r="D352" i="7" s="1"/>
  <c r="C353" i="7"/>
  <c r="D353" i="7" s="1"/>
  <c r="C354" i="7"/>
  <c r="D354" i="7" s="1"/>
  <c r="C355" i="7"/>
  <c r="D355" i="7" s="1"/>
  <c r="C356" i="7"/>
  <c r="D356" i="7" s="1"/>
  <c r="C357" i="7"/>
  <c r="D357" i="7" s="1"/>
  <c r="C358" i="7"/>
  <c r="D358" i="7" s="1"/>
  <c r="C359" i="7"/>
  <c r="D359" i="7" s="1"/>
  <c r="C360" i="7"/>
  <c r="D360" i="7" s="1"/>
  <c r="C361" i="7"/>
  <c r="D361" i="7" s="1"/>
  <c r="C362" i="7"/>
  <c r="D362" i="7" s="1"/>
  <c r="C363" i="7"/>
  <c r="D363" i="7" s="1"/>
  <c r="C364" i="7"/>
  <c r="D364" i="7" s="1"/>
  <c r="C365" i="7"/>
  <c r="D365" i="7" s="1"/>
  <c r="C366" i="7"/>
  <c r="D366" i="7" s="1"/>
  <c r="C367" i="7"/>
  <c r="D367" i="7" s="1"/>
  <c r="C368" i="7"/>
  <c r="D368" i="7" s="1"/>
  <c r="C369" i="7"/>
  <c r="D369" i="7" s="1"/>
  <c r="C370" i="7"/>
  <c r="D370" i="7" s="1"/>
  <c r="C371" i="7"/>
  <c r="D371" i="7" s="1"/>
  <c r="C372" i="7"/>
  <c r="D372" i="7" s="1"/>
  <c r="C373" i="7"/>
  <c r="D373" i="7" s="1"/>
  <c r="C374" i="7"/>
  <c r="D374" i="7" s="1"/>
  <c r="C375" i="7"/>
  <c r="D375" i="7" s="1"/>
  <c r="C376" i="7"/>
  <c r="D376" i="7" s="1"/>
  <c r="C377" i="7"/>
  <c r="D377" i="7" s="1"/>
  <c r="C378" i="7"/>
  <c r="D378" i="7" s="1"/>
  <c r="C379" i="7"/>
  <c r="D379" i="7" s="1"/>
  <c r="C380" i="7"/>
  <c r="D380" i="7" s="1"/>
  <c r="C381" i="7"/>
  <c r="D381" i="7" s="1"/>
  <c r="C382" i="7"/>
  <c r="D382" i="7" s="1"/>
  <c r="C383" i="7"/>
  <c r="D383" i="7" s="1"/>
  <c r="C384" i="7"/>
  <c r="D384" i="7" s="1"/>
  <c r="C385" i="7"/>
  <c r="D385" i="7" s="1"/>
  <c r="C386" i="7"/>
  <c r="D386" i="7" s="1"/>
  <c r="C387" i="7"/>
  <c r="D387" i="7" s="1"/>
  <c r="C388" i="7"/>
  <c r="D388" i="7" s="1"/>
  <c r="C389" i="7"/>
  <c r="D389" i="7" s="1"/>
  <c r="C390" i="7"/>
  <c r="D390" i="7" s="1"/>
  <c r="C391" i="7"/>
  <c r="D391" i="7" s="1"/>
  <c r="C392" i="7"/>
  <c r="D392" i="7" s="1"/>
  <c r="C393" i="7"/>
  <c r="D393" i="7" s="1"/>
  <c r="C394" i="7"/>
  <c r="D394" i="7" s="1"/>
  <c r="C395" i="7"/>
  <c r="D395" i="7" s="1"/>
  <c r="C396" i="7"/>
  <c r="D396" i="7" s="1"/>
  <c r="C397" i="7"/>
  <c r="D397" i="7" s="1"/>
  <c r="C398" i="7"/>
  <c r="D398" i="7" s="1"/>
  <c r="C399" i="7"/>
  <c r="D399" i="7" s="1"/>
  <c r="C400" i="7"/>
  <c r="D400" i="7" s="1"/>
  <c r="C401" i="7"/>
  <c r="D401" i="7" s="1"/>
  <c r="C402" i="7"/>
  <c r="D402" i="7" s="1"/>
  <c r="C403" i="7"/>
  <c r="D403" i="7" s="1"/>
  <c r="C404" i="7"/>
  <c r="D404" i="7" s="1"/>
  <c r="C405" i="7"/>
  <c r="D405" i="7" s="1"/>
  <c r="C406" i="7"/>
  <c r="D406" i="7" s="1"/>
  <c r="C407" i="7"/>
  <c r="D407" i="7" s="1"/>
  <c r="C408" i="7"/>
  <c r="D408" i="7" s="1"/>
  <c r="C409" i="7"/>
  <c r="D409" i="7" s="1"/>
  <c r="C410" i="7"/>
  <c r="D410" i="7" s="1"/>
  <c r="C411" i="7"/>
  <c r="D411" i="7" s="1"/>
  <c r="C412" i="7"/>
  <c r="D412" i="7" s="1"/>
  <c r="C413" i="7"/>
  <c r="D413" i="7" s="1"/>
  <c r="C414" i="7"/>
  <c r="D414" i="7" s="1"/>
  <c r="C415" i="7"/>
  <c r="D415" i="7" s="1"/>
  <c r="C416" i="7"/>
  <c r="D416" i="7" s="1"/>
  <c r="C417" i="7"/>
  <c r="D417" i="7" s="1"/>
  <c r="C418" i="7"/>
  <c r="D418" i="7" s="1"/>
  <c r="C419" i="7"/>
  <c r="D419" i="7" s="1"/>
  <c r="C420" i="7"/>
  <c r="D420" i="7" s="1"/>
  <c r="C421" i="7"/>
  <c r="D421" i="7" s="1"/>
  <c r="C422" i="7"/>
  <c r="D422" i="7" s="1"/>
  <c r="C423" i="7"/>
  <c r="D423" i="7" s="1"/>
  <c r="C424" i="7"/>
  <c r="D424" i="7" s="1"/>
  <c r="C425" i="7"/>
  <c r="D425" i="7" s="1"/>
  <c r="C426" i="7"/>
  <c r="D426" i="7" s="1"/>
  <c r="C427" i="7"/>
  <c r="D427" i="7" s="1"/>
  <c r="C428" i="7"/>
  <c r="D428" i="7" s="1"/>
  <c r="C429" i="7"/>
  <c r="D429" i="7" s="1"/>
  <c r="C430" i="7"/>
  <c r="D430" i="7" s="1"/>
  <c r="C431" i="7"/>
  <c r="D431" i="7" s="1"/>
  <c r="C432" i="7"/>
  <c r="D432" i="7" s="1"/>
  <c r="C433" i="7"/>
  <c r="D433" i="7" s="1"/>
  <c r="C434" i="7"/>
  <c r="D434" i="7" s="1"/>
  <c r="C435" i="7"/>
  <c r="D435" i="7" s="1"/>
  <c r="C436" i="7"/>
  <c r="D436" i="7" s="1"/>
  <c r="C437" i="7"/>
  <c r="D437" i="7" s="1"/>
  <c r="C438" i="7"/>
  <c r="D438" i="7" s="1"/>
  <c r="C439" i="7"/>
  <c r="D439" i="7" s="1"/>
  <c r="C440" i="7"/>
  <c r="D440" i="7" s="1"/>
  <c r="C441" i="7"/>
  <c r="D441" i="7" s="1"/>
  <c r="C442" i="7"/>
  <c r="D442" i="7" s="1"/>
  <c r="C443" i="7"/>
  <c r="D443" i="7" s="1"/>
  <c r="C444" i="7"/>
  <c r="D444" i="7" s="1"/>
  <c r="C445" i="7"/>
  <c r="D445" i="7" s="1"/>
  <c r="C446" i="7"/>
  <c r="D446" i="7" s="1"/>
  <c r="C447" i="7"/>
  <c r="D447" i="7" s="1"/>
  <c r="C448" i="7"/>
  <c r="D448" i="7" s="1"/>
  <c r="C449" i="7"/>
  <c r="D449" i="7" s="1"/>
  <c r="C450" i="7"/>
  <c r="D450" i="7" s="1"/>
  <c r="C451" i="7"/>
  <c r="D451" i="7" s="1"/>
  <c r="C452" i="7"/>
  <c r="D452" i="7" s="1"/>
  <c r="C453" i="7"/>
  <c r="D453" i="7" s="1"/>
  <c r="C454" i="7"/>
  <c r="D454" i="7" s="1"/>
  <c r="C455" i="7"/>
  <c r="D455" i="7" s="1"/>
  <c r="C456" i="7"/>
  <c r="D456" i="7" s="1"/>
  <c r="C457" i="7"/>
  <c r="D457" i="7" s="1"/>
  <c r="C458" i="7"/>
  <c r="D458" i="7" s="1"/>
  <c r="C459" i="7"/>
  <c r="D459" i="7" s="1"/>
  <c r="C460" i="7"/>
  <c r="D460" i="7" s="1"/>
  <c r="C461" i="7"/>
  <c r="D461" i="7" s="1"/>
  <c r="C462" i="7"/>
  <c r="D462" i="7" s="1"/>
  <c r="C463" i="7"/>
  <c r="D463" i="7" s="1"/>
  <c r="C464" i="7"/>
  <c r="D464" i="7" s="1"/>
  <c r="C465" i="7"/>
  <c r="D465" i="7" s="1"/>
  <c r="C466" i="7"/>
  <c r="D466" i="7" s="1"/>
  <c r="C467" i="7"/>
  <c r="D467" i="7" s="1"/>
  <c r="C468" i="7"/>
  <c r="D468" i="7" s="1"/>
  <c r="C469" i="7"/>
  <c r="D469" i="7" s="1"/>
  <c r="C470" i="7"/>
  <c r="D470" i="7" s="1"/>
  <c r="C471" i="7"/>
  <c r="D471" i="7" s="1"/>
  <c r="C472" i="7"/>
  <c r="D472" i="7" s="1"/>
  <c r="C473" i="7"/>
  <c r="D473" i="7" s="1"/>
  <c r="C474" i="7"/>
  <c r="D474" i="7" s="1"/>
  <c r="C475" i="7"/>
  <c r="D475" i="7" s="1"/>
  <c r="C476" i="7"/>
  <c r="D476" i="7" s="1"/>
  <c r="C477" i="7"/>
  <c r="D477" i="7" s="1"/>
  <c r="C478" i="7"/>
  <c r="D478" i="7" s="1"/>
  <c r="C479" i="7"/>
  <c r="D479" i="7" s="1"/>
  <c r="C480" i="7"/>
  <c r="D480" i="7" s="1"/>
  <c r="C481" i="7"/>
  <c r="D481" i="7" s="1"/>
  <c r="C482" i="7"/>
  <c r="D482" i="7" s="1"/>
  <c r="C483" i="7"/>
  <c r="D483" i="7" s="1"/>
  <c r="C484" i="7"/>
  <c r="D484" i="7" s="1"/>
  <c r="C485" i="7"/>
  <c r="D485" i="7" s="1"/>
  <c r="C486" i="7"/>
  <c r="D486" i="7" s="1"/>
  <c r="C487" i="7"/>
  <c r="D487" i="7" s="1"/>
  <c r="C488" i="7"/>
  <c r="D488" i="7" s="1"/>
  <c r="C489" i="7"/>
  <c r="D489" i="7" s="1"/>
  <c r="C490" i="7"/>
  <c r="D490" i="7" s="1"/>
  <c r="C491" i="7"/>
  <c r="D491" i="7" s="1"/>
  <c r="C492" i="7"/>
  <c r="D492" i="7" s="1"/>
  <c r="C493" i="7"/>
  <c r="D493" i="7" s="1"/>
  <c r="C494" i="7"/>
  <c r="D494" i="7" s="1"/>
  <c r="C495" i="7"/>
  <c r="D495" i="7" s="1"/>
  <c r="C496" i="7"/>
  <c r="D496" i="7" s="1"/>
  <c r="C497" i="7"/>
  <c r="D497" i="7" s="1"/>
  <c r="C498" i="7"/>
  <c r="D498" i="7" s="1"/>
  <c r="C499" i="7"/>
  <c r="D499" i="7" s="1"/>
  <c r="C500" i="7"/>
  <c r="D500" i="7" s="1"/>
  <c r="C501" i="7"/>
  <c r="D501" i="7" s="1"/>
  <c r="C502" i="7"/>
  <c r="D502" i="7" s="1"/>
  <c r="C503" i="7"/>
  <c r="D503" i="7" s="1"/>
  <c r="C504" i="7"/>
  <c r="D504" i="7" s="1"/>
  <c r="C505" i="7"/>
  <c r="D505" i="7" s="1"/>
  <c r="C506" i="7"/>
  <c r="D506" i="7" s="1"/>
  <c r="C507" i="7"/>
  <c r="D507" i="7" s="1"/>
  <c r="C508" i="7"/>
  <c r="D508" i="7" s="1"/>
  <c r="C509" i="7"/>
  <c r="D509" i="7" s="1"/>
  <c r="C510" i="7"/>
  <c r="D510" i="7" s="1"/>
  <c r="C511" i="7"/>
  <c r="D511" i="7" s="1"/>
  <c r="C512" i="7"/>
  <c r="D512" i="7" s="1"/>
  <c r="C513" i="7"/>
  <c r="D513" i="7" s="1"/>
  <c r="C514" i="7"/>
  <c r="D514" i="7" s="1"/>
  <c r="C515" i="7"/>
  <c r="D515" i="7" s="1"/>
  <c r="C516" i="7"/>
  <c r="D516" i="7" s="1"/>
  <c r="C517" i="7"/>
  <c r="D517" i="7" s="1"/>
  <c r="C518" i="7"/>
  <c r="D518" i="7" s="1"/>
  <c r="C519" i="7"/>
  <c r="D519" i="7" s="1"/>
  <c r="C520" i="7"/>
  <c r="D520" i="7" s="1"/>
  <c r="C521" i="7"/>
  <c r="D521" i="7" s="1"/>
  <c r="C522" i="7"/>
  <c r="D522" i="7" s="1"/>
  <c r="C523" i="7"/>
  <c r="D523" i="7" s="1"/>
  <c r="C524" i="7"/>
  <c r="D524" i="7" s="1"/>
  <c r="C525" i="7"/>
  <c r="D525" i="7" s="1"/>
  <c r="C526" i="7"/>
  <c r="D526" i="7" s="1"/>
  <c r="C527" i="7"/>
  <c r="D527" i="7" s="1"/>
  <c r="C528" i="7"/>
  <c r="D528" i="7" s="1"/>
  <c r="C529" i="7"/>
  <c r="D529" i="7" s="1"/>
  <c r="C530" i="7"/>
  <c r="D530" i="7" s="1"/>
  <c r="C531" i="7"/>
  <c r="D531" i="7" s="1"/>
  <c r="C532" i="7"/>
  <c r="D532" i="7" s="1"/>
  <c r="C533" i="7"/>
  <c r="D533" i="7" s="1"/>
  <c r="C534" i="7"/>
  <c r="D534" i="7" s="1"/>
  <c r="C535" i="7"/>
  <c r="D535" i="7" s="1"/>
  <c r="C536" i="7"/>
  <c r="D536" i="7" s="1"/>
  <c r="C537" i="7"/>
  <c r="D537" i="7" s="1"/>
  <c r="C538" i="7"/>
  <c r="D538" i="7" s="1"/>
  <c r="C539" i="7"/>
  <c r="D539" i="7" s="1"/>
  <c r="C540" i="7"/>
  <c r="D540" i="7" s="1"/>
  <c r="C541" i="7"/>
  <c r="D541" i="7" s="1"/>
  <c r="C542" i="7"/>
  <c r="D542" i="7" s="1"/>
  <c r="C543" i="7"/>
  <c r="D543" i="7" s="1"/>
  <c r="C544" i="7"/>
  <c r="D544" i="7" s="1"/>
  <c r="C545" i="7"/>
  <c r="D545" i="7" s="1"/>
  <c r="C546" i="7"/>
  <c r="D546" i="7" s="1"/>
  <c r="C547" i="7"/>
  <c r="D547" i="7" s="1"/>
  <c r="C548" i="7"/>
  <c r="D548" i="7" s="1"/>
  <c r="C549" i="7"/>
  <c r="D549" i="7" s="1"/>
  <c r="C550" i="7"/>
  <c r="D550" i="7" s="1"/>
  <c r="C551" i="7"/>
  <c r="D551" i="7" s="1"/>
  <c r="C552" i="7"/>
  <c r="D552" i="7" s="1"/>
  <c r="C553" i="7"/>
  <c r="D553" i="7" s="1"/>
  <c r="C554" i="7"/>
  <c r="D554" i="7" s="1"/>
  <c r="C555" i="7"/>
  <c r="D555" i="7" s="1"/>
  <c r="C556" i="7"/>
  <c r="D556" i="7" s="1"/>
  <c r="C557" i="7"/>
  <c r="D557" i="7" s="1"/>
  <c r="C558" i="7"/>
  <c r="D558" i="7" s="1"/>
  <c r="C559" i="7"/>
  <c r="D559" i="7" s="1"/>
  <c r="C560" i="7"/>
  <c r="D560" i="7" s="1"/>
  <c r="C561" i="7"/>
  <c r="D561" i="7" s="1"/>
  <c r="C562" i="7"/>
  <c r="D562" i="7" s="1"/>
  <c r="C563" i="7"/>
  <c r="D563" i="7" s="1"/>
  <c r="C564" i="7"/>
  <c r="D564" i="7" s="1"/>
  <c r="C565" i="7"/>
  <c r="D565" i="7" s="1"/>
  <c r="C566" i="7"/>
  <c r="D566" i="7" s="1"/>
  <c r="C567" i="7"/>
  <c r="D567" i="7" s="1"/>
  <c r="C568" i="7"/>
  <c r="D568" i="7" s="1"/>
  <c r="C569" i="7"/>
  <c r="D569" i="7" s="1"/>
  <c r="C570" i="7"/>
  <c r="D570" i="7" s="1"/>
  <c r="C571" i="7"/>
  <c r="D571" i="7" s="1"/>
  <c r="C572" i="7"/>
  <c r="D572" i="7" s="1"/>
  <c r="C573" i="7"/>
  <c r="D573" i="7" s="1"/>
  <c r="C574" i="7"/>
  <c r="D574" i="7" s="1"/>
  <c r="C575" i="7"/>
  <c r="D575" i="7" s="1"/>
  <c r="C576" i="7"/>
  <c r="D576" i="7" s="1"/>
  <c r="C577" i="7"/>
  <c r="D577" i="7" s="1"/>
  <c r="C578" i="7"/>
  <c r="D578" i="7" s="1"/>
  <c r="C579" i="7"/>
  <c r="D579" i="7" s="1"/>
  <c r="C580" i="7"/>
  <c r="D580" i="7" s="1"/>
  <c r="C581" i="7"/>
  <c r="D581" i="7" s="1"/>
  <c r="C582" i="7"/>
  <c r="D582" i="7" s="1"/>
  <c r="C583" i="7"/>
  <c r="D583" i="7" s="1"/>
  <c r="C584" i="7"/>
  <c r="D584" i="7" s="1"/>
  <c r="C585" i="7"/>
  <c r="D585" i="7" s="1"/>
  <c r="C586" i="7"/>
  <c r="D586" i="7" s="1"/>
  <c r="C587" i="7"/>
  <c r="D587" i="7" s="1"/>
  <c r="C588" i="7"/>
  <c r="D588" i="7" s="1"/>
  <c r="C589" i="7"/>
  <c r="D589" i="7" s="1"/>
  <c r="C590" i="7"/>
  <c r="D590" i="7" s="1"/>
  <c r="C591" i="7"/>
  <c r="D591" i="7" s="1"/>
  <c r="C592" i="7"/>
  <c r="D592" i="7" s="1"/>
  <c r="C593" i="7"/>
  <c r="D593" i="7" s="1"/>
  <c r="C594" i="7"/>
  <c r="D594" i="7" s="1"/>
  <c r="C595" i="7"/>
  <c r="D595" i="7" s="1"/>
  <c r="C596" i="7"/>
  <c r="D596" i="7" s="1"/>
  <c r="C597" i="7"/>
  <c r="D597" i="7" s="1"/>
  <c r="C598" i="7"/>
  <c r="D598" i="7" s="1"/>
  <c r="C599" i="7"/>
  <c r="D599" i="7" s="1"/>
  <c r="C600" i="7"/>
  <c r="D600" i="7" s="1"/>
  <c r="C601" i="7"/>
  <c r="D601" i="7" s="1"/>
  <c r="C602" i="7"/>
  <c r="D602" i="7" s="1"/>
  <c r="C603" i="7"/>
  <c r="D603" i="7" s="1"/>
  <c r="C604" i="7"/>
  <c r="D604" i="7" s="1"/>
  <c r="C605" i="7"/>
  <c r="D605" i="7" s="1"/>
  <c r="C606" i="7"/>
  <c r="D606" i="7" s="1"/>
  <c r="C607" i="7"/>
  <c r="D607" i="7" s="1"/>
  <c r="C608" i="7"/>
  <c r="D608" i="7" s="1"/>
  <c r="C609" i="7"/>
  <c r="D609" i="7" s="1"/>
  <c r="C610" i="7"/>
  <c r="D610" i="7" s="1"/>
  <c r="C611" i="7"/>
  <c r="D611" i="7" s="1"/>
  <c r="C612" i="7"/>
  <c r="D612" i="7" s="1"/>
  <c r="C613" i="7"/>
  <c r="D613" i="7" s="1"/>
  <c r="C614" i="7"/>
  <c r="D614" i="7" s="1"/>
  <c r="C615" i="7"/>
  <c r="D615" i="7" s="1"/>
  <c r="C616" i="7"/>
  <c r="D616" i="7" s="1"/>
  <c r="C617" i="7"/>
  <c r="D617" i="7" s="1"/>
  <c r="C618" i="7"/>
  <c r="D618" i="7" s="1"/>
  <c r="C619" i="7"/>
  <c r="D619" i="7" s="1"/>
  <c r="C620" i="7"/>
  <c r="D620" i="7" s="1"/>
  <c r="C621" i="7"/>
  <c r="D621" i="7" s="1"/>
  <c r="C622" i="7"/>
  <c r="D622" i="7" s="1"/>
  <c r="C623" i="7"/>
  <c r="D623" i="7" s="1"/>
  <c r="C624" i="7"/>
  <c r="D624" i="7" s="1"/>
  <c r="C625" i="7"/>
  <c r="D625" i="7" s="1"/>
  <c r="C626" i="7"/>
  <c r="D626" i="7" s="1"/>
  <c r="C627" i="7"/>
  <c r="D627" i="7" s="1"/>
  <c r="C628" i="7"/>
  <c r="D628" i="7" s="1"/>
  <c r="C629" i="7"/>
  <c r="D629" i="7" s="1"/>
  <c r="C630" i="7"/>
  <c r="D630" i="7" s="1"/>
  <c r="C631" i="7"/>
  <c r="D631" i="7" s="1"/>
  <c r="C632" i="7"/>
  <c r="D632" i="7" s="1"/>
  <c r="C633" i="7"/>
  <c r="D633" i="7" s="1"/>
  <c r="C634" i="7"/>
  <c r="D634" i="7" s="1"/>
  <c r="C635" i="7"/>
  <c r="D635" i="7" s="1"/>
  <c r="C636" i="7"/>
  <c r="D636" i="7" s="1"/>
  <c r="C637" i="7"/>
  <c r="D637" i="7" s="1"/>
  <c r="C638" i="7"/>
  <c r="D638" i="7" s="1"/>
  <c r="C639" i="7"/>
  <c r="D639" i="7" s="1"/>
  <c r="C640" i="7"/>
  <c r="D640" i="7" s="1"/>
  <c r="C641" i="7"/>
  <c r="D641" i="7" s="1"/>
  <c r="C642" i="7"/>
  <c r="D642" i="7" s="1"/>
  <c r="C643" i="7"/>
  <c r="D643" i="7" s="1"/>
  <c r="C644" i="7"/>
  <c r="D644" i="7" s="1"/>
  <c r="C645" i="7"/>
  <c r="D645" i="7" s="1"/>
  <c r="C646" i="7"/>
  <c r="D646" i="7" s="1"/>
  <c r="C647" i="7"/>
  <c r="D647" i="7" s="1"/>
  <c r="C648" i="7"/>
  <c r="D648" i="7" s="1"/>
  <c r="C649" i="7"/>
  <c r="D649" i="7" s="1"/>
  <c r="C650" i="7"/>
  <c r="D650" i="7" s="1"/>
  <c r="C651" i="7"/>
  <c r="D651" i="7" s="1"/>
  <c r="C652" i="7"/>
  <c r="D652" i="7" s="1"/>
  <c r="C653" i="7"/>
  <c r="D653" i="7" s="1"/>
  <c r="C654" i="7"/>
  <c r="D654" i="7" s="1"/>
  <c r="C655" i="7"/>
  <c r="D655" i="7" s="1"/>
  <c r="C656" i="7"/>
  <c r="D656" i="7" s="1"/>
  <c r="C657" i="7"/>
  <c r="D657" i="7" s="1"/>
  <c r="C658" i="7"/>
  <c r="D658" i="7" s="1"/>
  <c r="C659" i="7"/>
  <c r="D659" i="7" s="1"/>
  <c r="C660" i="7"/>
  <c r="D660" i="7" s="1"/>
  <c r="C661" i="7"/>
  <c r="D661" i="7" s="1"/>
  <c r="C662" i="7"/>
  <c r="D662" i="7" s="1"/>
  <c r="C663" i="7"/>
  <c r="D663" i="7" s="1"/>
  <c r="C664" i="7"/>
  <c r="D664" i="7" s="1"/>
  <c r="C665" i="7"/>
  <c r="D665" i="7" s="1"/>
  <c r="C666" i="7"/>
  <c r="D666" i="7" s="1"/>
  <c r="C667" i="7"/>
  <c r="D667" i="7" s="1"/>
  <c r="C668" i="7"/>
  <c r="D668" i="7" s="1"/>
  <c r="C669" i="7"/>
  <c r="D669" i="7" s="1"/>
  <c r="C670" i="7"/>
  <c r="D670" i="7" s="1"/>
  <c r="C671" i="7"/>
  <c r="D671" i="7" s="1"/>
  <c r="C672" i="7"/>
  <c r="D672" i="7" s="1"/>
  <c r="C673" i="7"/>
  <c r="D673" i="7" s="1"/>
  <c r="C674" i="7"/>
  <c r="D674" i="7" s="1"/>
  <c r="C675" i="7"/>
  <c r="D675" i="7" s="1"/>
  <c r="C676" i="7"/>
  <c r="D676" i="7" s="1"/>
  <c r="C677" i="7"/>
  <c r="D677" i="7" s="1"/>
  <c r="C678" i="7"/>
  <c r="D678" i="7" s="1"/>
  <c r="C679" i="7"/>
  <c r="D679" i="7" s="1"/>
  <c r="C680" i="7"/>
  <c r="D680" i="7" s="1"/>
  <c r="C681" i="7"/>
  <c r="D681" i="7" s="1"/>
  <c r="C682" i="7"/>
  <c r="D682" i="7" s="1"/>
  <c r="C683" i="7"/>
  <c r="D683" i="7" s="1"/>
  <c r="C684" i="7"/>
  <c r="D684" i="7" s="1"/>
  <c r="C685" i="7"/>
  <c r="D685" i="7" s="1"/>
  <c r="C686" i="7"/>
  <c r="D686" i="7" s="1"/>
  <c r="C687" i="7"/>
  <c r="D687" i="7" s="1"/>
  <c r="C688" i="7"/>
  <c r="D688" i="7" s="1"/>
  <c r="C689" i="7"/>
  <c r="D689" i="7" s="1"/>
  <c r="C690" i="7"/>
  <c r="D690" i="7" s="1"/>
  <c r="C691" i="7"/>
  <c r="D691" i="7" s="1"/>
  <c r="C692" i="7"/>
  <c r="D692" i="7" s="1"/>
  <c r="C693" i="7"/>
  <c r="D693" i="7" s="1"/>
  <c r="C694" i="7"/>
  <c r="D694" i="7" s="1"/>
  <c r="C695" i="7"/>
  <c r="D695" i="7" s="1"/>
  <c r="C696" i="7"/>
  <c r="D696" i="7" s="1"/>
  <c r="C697" i="7"/>
  <c r="D697" i="7" s="1"/>
  <c r="C698" i="7"/>
  <c r="D698" i="7" s="1"/>
  <c r="C699" i="7"/>
  <c r="D699" i="7" s="1"/>
  <c r="C700" i="7"/>
  <c r="D700" i="7" s="1"/>
  <c r="C701" i="7"/>
  <c r="D701" i="7" s="1"/>
  <c r="C702" i="7"/>
  <c r="D702" i="7" s="1"/>
  <c r="C703" i="7"/>
  <c r="D703" i="7" s="1"/>
  <c r="C704" i="7"/>
  <c r="D704" i="7" s="1"/>
  <c r="C705" i="7"/>
  <c r="D705" i="7" s="1"/>
  <c r="C706" i="7"/>
  <c r="D706" i="7" s="1"/>
  <c r="C707" i="7"/>
  <c r="D707" i="7" s="1"/>
  <c r="C708" i="7"/>
  <c r="D708" i="7" s="1"/>
  <c r="C709" i="7"/>
  <c r="D709" i="7" s="1"/>
  <c r="C710" i="7"/>
  <c r="D710" i="7" s="1"/>
  <c r="C711" i="7"/>
  <c r="D711" i="7" s="1"/>
  <c r="C712" i="7"/>
  <c r="D712" i="7" s="1"/>
  <c r="C713" i="7"/>
  <c r="D713" i="7" s="1"/>
  <c r="C714" i="7"/>
  <c r="D714" i="7" s="1"/>
  <c r="C715" i="7"/>
  <c r="D715" i="7" s="1"/>
  <c r="C716" i="7"/>
  <c r="D716" i="7" s="1"/>
  <c r="C717" i="7"/>
  <c r="D717" i="7" s="1"/>
  <c r="C718" i="7"/>
  <c r="D718" i="7" s="1"/>
  <c r="C719" i="7"/>
  <c r="D719" i="7" s="1"/>
  <c r="C720" i="7"/>
  <c r="D720" i="7" s="1"/>
  <c r="C721" i="7"/>
  <c r="D721" i="7" s="1"/>
  <c r="C722" i="7"/>
  <c r="D722" i="7" s="1"/>
  <c r="C723" i="7"/>
  <c r="D723" i="7" s="1"/>
  <c r="C724" i="7"/>
  <c r="D724" i="7" s="1"/>
  <c r="C725" i="7"/>
  <c r="D725" i="7" s="1"/>
  <c r="C726" i="7"/>
  <c r="D726" i="7" s="1"/>
  <c r="C727" i="7"/>
  <c r="D727" i="7" s="1"/>
  <c r="C728" i="7"/>
  <c r="D728" i="7" s="1"/>
  <c r="C729" i="7"/>
  <c r="D729" i="7" s="1"/>
  <c r="C730" i="7"/>
  <c r="D730" i="7" s="1"/>
  <c r="C731" i="7"/>
  <c r="D731" i="7" s="1"/>
  <c r="C732" i="7"/>
  <c r="D732" i="7" s="1"/>
  <c r="C733" i="7"/>
  <c r="D733" i="7" s="1"/>
  <c r="C734" i="7"/>
  <c r="D734" i="7" s="1"/>
  <c r="C735" i="7"/>
  <c r="D735" i="7" s="1"/>
  <c r="C736" i="7"/>
  <c r="D736" i="7" s="1"/>
  <c r="C737" i="7"/>
  <c r="D737" i="7" s="1"/>
  <c r="C738" i="7"/>
  <c r="D738" i="7" s="1"/>
  <c r="C739" i="7"/>
  <c r="D739" i="7" s="1"/>
  <c r="C740" i="7"/>
  <c r="D740" i="7" s="1"/>
  <c r="C741" i="7"/>
  <c r="D741" i="7" s="1"/>
  <c r="C742" i="7"/>
  <c r="D742" i="7" s="1"/>
  <c r="C743" i="7"/>
  <c r="D743" i="7" s="1"/>
  <c r="C744" i="7"/>
  <c r="D744" i="7" s="1"/>
  <c r="C745" i="7"/>
  <c r="D745" i="7" s="1"/>
  <c r="C746" i="7"/>
  <c r="D746" i="7" s="1"/>
  <c r="C747" i="7"/>
  <c r="D747" i="7" s="1"/>
  <c r="C748" i="7"/>
  <c r="D748" i="7" s="1"/>
  <c r="C749" i="7"/>
  <c r="D749" i="7" s="1"/>
  <c r="C750" i="7"/>
  <c r="D750" i="7" s="1"/>
  <c r="C751" i="7"/>
  <c r="D751" i="7" s="1"/>
  <c r="C752" i="7"/>
  <c r="D752" i="7" s="1"/>
  <c r="C753" i="7"/>
  <c r="D753" i="7" s="1"/>
  <c r="C754" i="7"/>
  <c r="D754" i="7" s="1"/>
  <c r="C755" i="7"/>
  <c r="D755" i="7" s="1"/>
  <c r="C756" i="7"/>
  <c r="D756" i="7" s="1"/>
  <c r="C757" i="7"/>
  <c r="D757" i="7" s="1"/>
  <c r="C758" i="7"/>
  <c r="D758" i="7" s="1"/>
  <c r="C759" i="7"/>
  <c r="D759" i="7" s="1"/>
  <c r="C760" i="7"/>
  <c r="D760" i="7" s="1"/>
  <c r="C761" i="7"/>
  <c r="D761" i="7" s="1"/>
  <c r="C762" i="7"/>
  <c r="D762" i="7" s="1"/>
  <c r="C763" i="7"/>
  <c r="D763" i="7" s="1"/>
  <c r="C764" i="7"/>
  <c r="D764" i="7" s="1"/>
  <c r="C765" i="7"/>
  <c r="D765" i="7" s="1"/>
  <c r="C766" i="7"/>
  <c r="D766" i="7" s="1"/>
  <c r="C767" i="7"/>
  <c r="D767" i="7" s="1"/>
  <c r="C768" i="7"/>
  <c r="D768" i="7" s="1"/>
  <c r="C769" i="7"/>
  <c r="D769" i="7" s="1"/>
  <c r="C770" i="7"/>
  <c r="D770" i="7" s="1"/>
  <c r="C771" i="7"/>
  <c r="D771" i="7" s="1"/>
  <c r="C772" i="7"/>
  <c r="D772" i="7" s="1"/>
  <c r="C773" i="7"/>
  <c r="D773" i="7" s="1"/>
  <c r="C774" i="7"/>
  <c r="D774" i="7" s="1"/>
  <c r="C775" i="7"/>
  <c r="D775" i="7" s="1"/>
  <c r="C776" i="7"/>
  <c r="D776" i="7" s="1"/>
  <c r="C777" i="7"/>
  <c r="D777" i="7" s="1"/>
  <c r="C778" i="7"/>
  <c r="D778" i="7" s="1"/>
  <c r="C779" i="7"/>
  <c r="D779" i="7" s="1"/>
  <c r="C780" i="7"/>
  <c r="D780" i="7" s="1"/>
  <c r="C781" i="7"/>
  <c r="D781" i="7" s="1"/>
  <c r="C782" i="7"/>
  <c r="D782" i="7" s="1"/>
  <c r="C783" i="7"/>
  <c r="D783" i="7" s="1"/>
  <c r="C784" i="7"/>
  <c r="D784" i="7" s="1"/>
  <c r="C785" i="7"/>
  <c r="D785" i="7" s="1"/>
  <c r="C786" i="7"/>
  <c r="D786" i="7" s="1"/>
  <c r="C787" i="7"/>
  <c r="D787" i="7" s="1"/>
  <c r="C788" i="7"/>
  <c r="D788" i="7" s="1"/>
  <c r="C789" i="7"/>
  <c r="D789" i="7" s="1"/>
  <c r="C790" i="7"/>
  <c r="D790" i="7" s="1"/>
  <c r="C791" i="7"/>
  <c r="D791" i="7" s="1"/>
  <c r="C792" i="7"/>
  <c r="D792" i="7" s="1"/>
  <c r="C793" i="7"/>
  <c r="D793" i="7" s="1"/>
  <c r="C794" i="7"/>
  <c r="D794" i="7" s="1"/>
  <c r="C795" i="7"/>
  <c r="D795" i="7" s="1"/>
  <c r="C796" i="7"/>
  <c r="D796" i="7" s="1"/>
  <c r="C797" i="7"/>
  <c r="D797" i="7" s="1"/>
  <c r="C798" i="7"/>
  <c r="D798" i="7" s="1"/>
  <c r="C799" i="7"/>
  <c r="D799" i="7" s="1"/>
  <c r="C800" i="7"/>
  <c r="D800" i="7" s="1"/>
  <c r="C801" i="7"/>
  <c r="D801" i="7" s="1"/>
  <c r="C802" i="7"/>
  <c r="D802" i="7" s="1"/>
  <c r="C803" i="7"/>
  <c r="D803" i="7" s="1"/>
  <c r="C804" i="7"/>
  <c r="D804" i="7" s="1"/>
  <c r="C805" i="7"/>
  <c r="D805" i="7" s="1"/>
  <c r="C806" i="7"/>
  <c r="D806" i="7" s="1"/>
  <c r="C807" i="7"/>
  <c r="D807" i="7" s="1"/>
  <c r="C808" i="7"/>
  <c r="D808" i="7" s="1"/>
  <c r="C809" i="7"/>
  <c r="D809" i="7" s="1"/>
  <c r="C810" i="7"/>
  <c r="D810" i="7" s="1"/>
  <c r="C811" i="7"/>
  <c r="D811" i="7" s="1"/>
  <c r="C812" i="7"/>
  <c r="D812" i="7" s="1"/>
  <c r="C813" i="7"/>
  <c r="D813" i="7" s="1"/>
  <c r="C814" i="7"/>
  <c r="D814" i="7" s="1"/>
  <c r="C2" i="7"/>
  <c r="D2" i="7" s="1"/>
  <c r="AR3" i="2"/>
  <c r="AR4" i="2"/>
  <c r="AR5" i="2"/>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R110" i="2"/>
  <c r="AR111" i="2"/>
  <c r="AR112" i="2"/>
  <c r="AR113" i="2"/>
  <c r="AR114" i="2"/>
  <c r="AR115" i="2"/>
  <c r="AR116" i="2"/>
  <c r="AR117" i="2"/>
  <c r="AR118" i="2"/>
  <c r="AR119" i="2"/>
  <c r="AR120" i="2"/>
  <c r="AR121" i="2"/>
  <c r="AR122" i="2"/>
  <c r="AR123" i="2"/>
  <c r="AR124" i="2"/>
  <c r="AR125" i="2"/>
  <c r="AR126" i="2"/>
  <c r="AR127" i="2"/>
  <c r="AR128" i="2"/>
  <c r="AR129" i="2"/>
  <c r="AR130" i="2"/>
  <c r="AR131" i="2"/>
  <c r="AR132" i="2"/>
  <c r="AR133" i="2"/>
  <c r="AR134" i="2"/>
  <c r="AR135" i="2"/>
  <c r="AR136" i="2"/>
  <c r="AR137" i="2"/>
  <c r="AR138" i="2"/>
  <c r="AR139" i="2"/>
  <c r="AR140" i="2"/>
  <c r="AR141" i="2"/>
  <c r="AR142" i="2"/>
  <c r="AR143" i="2"/>
  <c r="AR144" i="2"/>
  <c r="AR145" i="2"/>
  <c r="AR146" i="2"/>
  <c r="AR147" i="2"/>
  <c r="AR148" i="2"/>
  <c r="AR149" i="2"/>
  <c r="AR150" i="2"/>
  <c r="AR151" i="2"/>
  <c r="AR152" i="2"/>
  <c r="AR153" i="2"/>
  <c r="AR154" i="2"/>
  <c r="AR155" i="2"/>
  <c r="AR156" i="2"/>
  <c r="AR157" i="2"/>
  <c r="AR158" i="2"/>
  <c r="AR159" i="2"/>
  <c r="AR160" i="2"/>
  <c r="AR161" i="2"/>
  <c r="AR162" i="2"/>
  <c r="AR163" i="2"/>
  <c r="AR164" i="2"/>
  <c r="AR165" i="2"/>
  <c r="AR166" i="2"/>
  <c r="AR167" i="2"/>
  <c r="AR168" i="2"/>
  <c r="AR169" i="2"/>
  <c r="AR170" i="2"/>
  <c r="AR171" i="2"/>
  <c r="AR172" i="2"/>
  <c r="AR173" i="2"/>
  <c r="AR174" i="2"/>
  <c r="AR175" i="2"/>
  <c r="AR176" i="2"/>
  <c r="AR177" i="2"/>
  <c r="AR178" i="2"/>
  <c r="AR179" i="2"/>
  <c r="AR180" i="2"/>
  <c r="AR181" i="2"/>
  <c r="AR182" i="2"/>
  <c r="AR183" i="2"/>
  <c r="AR184" i="2"/>
  <c r="AR185" i="2"/>
  <c r="AR186" i="2"/>
  <c r="AR187" i="2"/>
  <c r="AR188" i="2"/>
  <c r="AR189" i="2"/>
  <c r="AR190" i="2"/>
  <c r="AR191" i="2"/>
  <c r="AR192" i="2"/>
  <c r="AR193" i="2"/>
  <c r="AR194" i="2"/>
  <c r="AR195" i="2"/>
  <c r="AR196" i="2"/>
  <c r="AR197" i="2"/>
  <c r="AR198" i="2"/>
  <c r="AR199" i="2"/>
  <c r="AR200" i="2"/>
  <c r="AR201" i="2"/>
  <c r="AR202" i="2"/>
  <c r="AR203" i="2"/>
  <c r="AR204" i="2"/>
  <c r="AR205" i="2"/>
  <c r="AR206" i="2"/>
  <c r="AR207" i="2"/>
  <c r="AR208" i="2"/>
  <c r="AR209" i="2"/>
  <c r="AR210" i="2"/>
  <c r="AR211" i="2"/>
  <c r="AR212" i="2"/>
  <c r="AR213" i="2"/>
  <c r="AR214" i="2"/>
  <c r="AR215" i="2"/>
  <c r="AR216" i="2"/>
  <c r="AR217" i="2"/>
  <c r="AR218" i="2"/>
  <c r="AR219" i="2"/>
  <c r="AR220" i="2"/>
  <c r="AR221" i="2"/>
  <c r="AR222" i="2"/>
  <c r="AR223" i="2"/>
  <c r="AR224" i="2"/>
  <c r="AR225" i="2"/>
  <c r="AR226" i="2"/>
  <c r="AR227" i="2"/>
  <c r="AR228" i="2"/>
  <c r="AR229" i="2"/>
  <c r="AR230" i="2"/>
  <c r="AR231" i="2"/>
  <c r="AR232" i="2"/>
  <c r="AR233" i="2"/>
  <c r="AR234" i="2"/>
  <c r="AR235" i="2"/>
  <c r="AR236" i="2"/>
  <c r="AR237" i="2"/>
  <c r="AR238" i="2"/>
  <c r="AR239" i="2"/>
  <c r="AR240" i="2"/>
  <c r="AR241" i="2"/>
  <c r="AR242" i="2"/>
  <c r="AR243" i="2"/>
  <c r="AR244" i="2"/>
  <c r="AR245" i="2"/>
  <c r="AR246" i="2"/>
  <c r="AR247" i="2"/>
  <c r="AR248" i="2"/>
  <c r="AR249" i="2"/>
  <c r="AR250" i="2"/>
  <c r="AR251" i="2"/>
  <c r="AR252" i="2"/>
  <c r="AR253" i="2"/>
  <c r="AR254" i="2"/>
  <c r="AR255" i="2"/>
  <c r="AR256" i="2"/>
  <c r="AR257" i="2"/>
  <c r="AR258" i="2"/>
  <c r="AR259" i="2"/>
  <c r="AR260" i="2"/>
  <c r="AR261" i="2"/>
  <c r="AR262" i="2"/>
  <c r="AR263" i="2"/>
  <c r="AR264" i="2"/>
  <c r="AR265" i="2"/>
  <c r="AR266" i="2"/>
  <c r="AR267" i="2"/>
  <c r="AR268" i="2"/>
  <c r="AR269" i="2"/>
  <c r="AR270" i="2"/>
  <c r="AR271" i="2"/>
  <c r="AR272" i="2"/>
  <c r="AR273" i="2"/>
  <c r="AR274" i="2"/>
  <c r="AR275" i="2"/>
  <c r="AR276" i="2"/>
  <c r="AR277" i="2"/>
  <c r="AR278" i="2"/>
  <c r="AR279" i="2"/>
  <c r="AR280" i="2"/>
  <c r="AR281" i="2"/>
  <c r="AR282" i="2"/>
  <c r="AR283" i="2"/>
  <c r="AR284" i="2"/>
  <c r="AR285" i="2"/>
  <c r="AR286" i="2"/>
  <c r="AR287" i="2"/>
  <c r="AR288" i="2"/>
  <c r="AR289" i="2"/>
  <c r="AR290" i="2"/>
  <c r="AR291" i="2"/>
  <c r="AR292" i="2"/>
  <c r="AR293" i="2"/>
  <c r="AR294" i="2"/>
  <c r="AR295" i="2"/>
  <c r="AR296" i="2"/>
  <c r="AR297" i="2"/>
  <c r="AR298" i="2"/>
  <c r="AR299" i="2"/>
  <c r="AR300" i="2"/>
  <c r="AR301" i="2"/>
  <c r="AR302" i="2"/>
  <c r="AR303" i="2"/>
  <c r="AR304" i="2"/>
  <c r="AR305" i="2"/>
  <c r="AR306" i="2"/>
  <c r="AR307" i="2"/>
  <c r="AR308" i="2"/>
  <c r="AR309" i="2"/>
  <c r="AR310" i="2"/>
  <c r="AR311" i="2"/>
  <c r="AR312" i="2"/>
  <c r="AR313" i="2"/>
  <c r="AR314" i="2"/>
  <c r="AR315" i="2"/>
  <c r="AR316" i="2"/>
  <c r="AR317" i="2"/>
  <c r="AR318" i="2"/>
  <c r="AR319" i="2"/>
  <c r="AR320" i="2"/>
  <c r="AR321" i="2"/>
  <c r="AR322" i="2"/>
  <c r="AR323" i="2"/>
  <c r="AR324" i="2"/>
  <c r="AR325" i="2"/>
  <c r="AR326" i="2"/>
  <c r="AR327" i="2"/>
  <c r="AR328" i="2"/>
  <c r="AR329" i="2"/>
  <c r="AR330" i="2"/>
  <c r="AR331" i="2"/>
  <c r="AR332" i="2"/>
  <c r="AR333" i="2"/>
  <c r="AR334" i="2"/>
  <c r="AR335" i="2"/>
  <c r="AR336" i="2"/>
  <c r="AR337" i="2"/>
  <c r="AR338" i="2"/>
  <c r="AR339" i="2"/>
  <c r="AR340" i="2"/>
  <c r="AR341" i="2"/>
  <c r="AR342" i="2"/>
  <c r="AR343" i="2"/>
  <c r="AR344" i="2"/>
  <c r="AR345" i="2"/>
  <c r="AR346" i="2"/>
  <c r="AR347" i="2"/>
  <c r="AR348" i="2"/>
  <c r="AR349" i="2"/>
  <c r="AR350" i="2"/>
  <c r="AR351" i="2"/>
  <c r="AR352" i="2"/>
  <c r="AR353" i="2"/>
  <c r="AR354" i="2"/>
  <c r="AR355" i="2"/>
  <c r="AR356" i="2"/>
  <c r="AR357" i="2"/>
  <c r="AR358" i="2"/>
  <c r="AR359" i="2"/>
  <c r="AR360" i="2"/>
  <c r="AR361" i="2"/>
  <c r="AR362" i="2"/>
  <c r="AR363" i="2"/>
  <c r="AR364" i="2"/>
  <c r="AR365" i="2"/>
  <c r="AR366" i="2"/>
  <c r="AR367" i="2"/>
  <c r="AR368" i="2"/>
  <c r="AR369" i="2"/>
  <c r="AR370" i="2"/>
  <c r="AR371" i="2"/>
  <c r="AR372" i="2"/>
  <c r="AR373" i="2"/>
  <c r="AR374" i="2"/>
  <c r="AR375" i="2"/>
  <c r="AR376" i="2"/>
  <c r="AR377" i="2"/>
  <c r="AR378" i="2"/>
  <c r="AR379" i="2"/>
  <c r="AR380" i="2"/>
  <c r="AR381" i="2"/>
  <c r="AR382" i="2"/>
  <c r="AR383" i="2"/>
  <c r="AR384" i="2"/>
  <c r="AR385" i="2"/>
  <c r="AR386" i="2"/>
  <c r="AR387" i="2"/>
  <c r="AR388" i="2"/>
  <c r="AR389" i="2"/>
  <c r="AR390" i="2"/>
  <c r="AR391" i="2"/>
  <c r="AR392" i="2"/>
  <c r="AR393" i="2"/>
  <c r="AR394" i="2"/>
  <c r="AR395" i="2"/>
  <c r="AR396" i="2"/>
  <c r="AR397" i="2"/>
  <c r="AR398" i="2"/>
  <c r="AR399" i="2"/>
  <c r="AR400" i="2"/>
  <c r="AR401" i="2"/>
  <c r="AR402" i="2"/>
  <c r="AR403" i="2"/>
  <c r="AR404" i="2"/>
  <c r="AR405" i="2"/>
  <c r="AR406" i="2"/>
  <c r="AR407" i="2"/>
  <c r="AR408" i="2"/>
  <c r="AR409" i="2"/>
  <c r="AR410" i="2"/>
  <c r="AR411" i="2"/>
  <c r="AR412" i="2"/>
  <c r="AR413" i="2"/>
  <c r="AR414" i="2"/>
  <c r="AR415" i="2"/>
  <c r="AR416" i="2"/>
  <c r="AR417" i="2"/>
  <c r="AR418" i="2"/>
  <c r="AR419" i="2"/>
  <c r="AR420" i="2"/>
  <c r="AR421" i="2"/>
  <c r="AR422" i="2"/>
  <c r="AR423" i="2"/>
  <c r="AR424" i="2"/>
  <c r="AR425" i="2"/>
  <c r="AR426" i="2"/>
  <c r="AR427" i="2"/>
  <c r="AR428" i="2"/>
  <c r="AR429" i="2"/>
  <c r="AR430" i="2"/>
  <c r="AR431" i="2"/>
  <c r="AR432" i="2"/>
  <c r="AR433" i="2"/>
  <c r="AR434" i="2"/>
  <c r="AR435" i="2"/>
  <c r="AR436" i="2"/>
  <c r="AR437" i="2"/>
  <c r="AR438" i="2"/>
  <c r="AR439" i="2"/>
  <c r="AR440" i="2"/>
  <c r="AR441" i="2"/>
  <c r="AR442" i="2"/>
  <c r="AR443" i="2"/>
  <c r="AR444" i="2"/>
  <c r="AR445" i="2"/>
  <c r="AR446" i="2"/>
  <c r="AR447" i="2"/>
  <c r="AR448" i="2"/>
  <c r="AR449" i="2"/>
  <c r="AR450" i="2"/>
  <c r="AR451" i="2"/>
  <c r="AR452" i="2"/>
  <c r="AR453" i="2"/>
  <c r="AR454" i="2"/>
  <c r="AR455" i="2"/>
  <c r="AR456" i="2"/>
  <c r="AR457" i="2"/>
  <c r="AR458" i="2"/>
  <c r="AR459" i="2"/>
  <c r="AR460" i="2"/>
  <c r="AR461" i="2"/>
  <c r="AR462" i="2"/>
  <c r="AR463" i="2"/>
  <c r="AR464" i="2"/>
  <c r="AR465" i="2"/>
  <c r="AR466" i="2"/>
  <c r="AR467" i="2"/>
  <c r="AR468" i="2"/>
  <c r="AR469" i="2"/>
  <c r="AR470" i="2"/>
  <c r="AR471" i="2"/>
  <c r="AR472" i="2"/>
  <c r="AR473" i="2"/>
  <c r="AR474" i="2"/>
  <c r="AR475" i="2"/>
  <c r="AR476" i="2"/>
  <c r="AR477" i="2"/>
  <c r="AR478" i="2"/>
  <c r="AR479" i="2"/>
  <c r="AR480" i="2"/>
  <c r="AR481" i="2"/>
  <c r="AR482" i="2"/>
  <c r="AR483" i="2"/>
  <c r="AR484" i="2"/>
  <c r="AR485" i="2"/>
  <c r="AR486" i="2"/>
  <c r="AR487" i="2"/>
  <c r="AR488" i="2"/>
  <c r="AR489" i="2"/>
  <c r="AR490" i="2"/>
  <c r="AR491" i="2"/>
  <c r="AR492" i="2"/>
  <c r="AR493" i="2"/>
  <c r="AR494" i="2"/>
  <c r="AR495" i="2"/>
  <c r="AR496" i="2"/>
  <c r="AR497" i="2"/>
  <c r="AR498" i="2"/>
  <c r="AR499" i="2"/>
  <c r="AR500" i="2"/>
  <c r="AR501" i="2"/>
  <c r="AR502" i="2"/>
  <c r="AR503" i="2"/>
  <c r="AR504" i="2"/>
  <c r="AR505" i="2"/>
  <c r="AR506" i="2"/>
  <c r="AR507" i="2"/>
  <c r="AR508" i="2"/>
  <c r="AR509" i="2"/>
  <c r="AR510" i="2"/>
  <c r="AR511" i="2"/>
  <c r="AR512" i="2"/>
  <c r="AR513" i="2"/>
  <c r="AR514" i="2"/>
  <c r="AR515" i="2"/>
  <c r="AR516" i="2"/>
  <c r="AR517" i="2"/>
  <c r="AR518" i="2"/>
  <c r="AR519" i="2"/>
  <c r="AR520" i="2"/>
  <c r="AR521" i="2"/>
  <c r="AR522" i="2"/>
  <c r="AR523" i="2"/>
  <c r="AR524" i="2"/>
  <c r="AR525" i="2"/>
  <c r="AR526" i="2"/>
  <c r="AR527" i="2"/>
  <c r="AR528" i="2"/>
  <c r="AR529" i="2"/>
  <c r="AR530" i="2"/>
  <c r="AR531" i="2"/>
  <c r="AR532" i="2"/>
  <c r="AR533" i="2"/>
  <c r="AR534" i="2"/>
  <c r="AR535" i="2"/>
  <c r="AR536" i="2"/>
  <c r="AR537" i="2"/>
  <c r="AR538" i="2"/>
  <c r="AR539" i="2"/>
  <c r="AR540" i="2"/>
  <c r="AR541" i="2"/>
  <c r="AR542" i="2"/>
  <c r="AR543" i="2"/>
  <c r="AR544" i="2"/>
  <c r="AR545" i="2"/>
  <c r="AR546" i="2"/>
  <c r="AR547" i="2"/>
  <c r="AR548" i="2"/>
  <c r="AR549" i="2"/>
  <c r="AR550" i="2"/>
  <c r="AR551" i="2"/>
  <c r="AR552" i="2"/>
  <c r="AR553" i="2"/>
  <c r="AR554" i="2"/>
  <c r="AR555" i="2"/>
  <c r="AR556" i="2"/>
  <c r="AR557" i="2"/>
  <c r="AR558" i="2"/>
  <c r="AR559" i="2"/>
  <c r="AR560" i="2"/>
  <c r="AR561" i="2"/>
  <c r="AR562" i="2"/>
  <c r="AR563" i="2"/>
  <c r="AR564" i="2"/>
  <c r="AR565" i="2"/>
  <c r="AR566" i="2"/>
  <c r="AR567" i="2"/>
  <c r="AR568" i="2"/>
  <c r="AR569" i="2"/>
  <c r="AR570" i="2"/>
  <c r="AR571" i="2"/>
  <c r="AR572" i="2"/>
  <c r="AR573" i="2"/>
  <c r="AR574" i="2"/>
  <c r="AR575" i="2"/>
  <c r="AR576" i="2"/>
  <c r="AR577" i="2"/>
  <c r="AR578" i="2"/>
  <c r="AR579" i="2"/>
  <c r="AR580" i="2"/>
  <c r="AR581" i="2"/>
  <c r="AR582" i="2"/>
  <c r="AR583" i="2"/>
  <c r="AR584" i="2"/>
  <c r="AR585" i="2"/>
  <c r="AR586" i="2"/>
  <c r="AR587" i="2"/>
  <c r="AR588" i="2"/>
  <c r="AR589" i="2"/>
  <c r="AR590" i="2"/>
  <c r="AR591" i="2"/>
  <c r="AR592" i="2"/>
  <c r="AR593" i="2"/>
  <c r="AR594" i="2"/>
  <c r="AR595" i="2"/>
  <c r="AR596" i="2"/>
  <c r="AR597" i="2"/>
  <c r="AR598" i="2"/>
  <c r="AR599" i="2"/>
  <c r="AR600" i="2"/>
  <c r="AR601" i="2"/>
  <c r="AR602" i="2"/>
  <c r="AR603" i="2"/>
  <c r="AR604" i="2"/>
  <c r="AR605" i="2"/>
  <c r="AR606" i="2"/>
  <c r="AR607" i="2"/>
  <c r="AR608" i="2"/>
  <c r="AR609" i="2"/>
  <c r="AR610" i="2"/>
  <c r="AR611" i="2"/>
  <c r="AR612" i="2"/>
  <c r="AR613" i="2"/>
  <c r="AR614" i="2"/>
  <c r="AR615" i="2"/>
  <c r="AR616" i="2"/>
  <c r="AR617" i="2"/>
  <c r="AR618" i="2"/>
  <c r="AR619" i="2"/>
  <c r="AR620" i="2"/>
  <c r="AR621" i="2"/>
  <c r="AR622" i="2"/>
  <c r="AR623" i="2"/>
  <c r="AR624" i="2"/>
  <c r="AR625" i="2"/>
  <c r="AR626" i="2"/>
  <c r="AR627" i="2"/>
  <c r="AR628" i="2"/>
  <c r="AR629" i="2"/>
  <c r="AR630" i="2"/>
  <c r="AR631" i="2"/>
  <c r="AR632" i="2"/>
  <c r="AR633" i="2"/>
  <c r="AR634" i="2"/>
  <c r="AR635" i="2"/>
  <c r="AR636" i="2"/>
  <c r="AR637" i="2"/>
  <c r="AR638" i="2"/>
  <c r="AR639" i="2"/>
  <c r="AR640" i="2"/>
  <c r="AR641" i="2"/>
  <c r="AR642" i="2"/>
  <c r="AR643" i="2"/>
  <c r="AR644" i="2"/>
  <c r="AR645" i="2"/>
  <c r="AR646" i="2"/>
  <c r="AR647" i="2"/>
  <c r="AR648" i="2"/>
  <c r="AR649" i="2"/>
  <c r="AR650" i="2"/>
  <c r="AR651" i="2"/>
  <c r="AR652" i="2"/>
  <c r="AR653" i="2"/>
  <c r="AR654" i="2"/>
  <c r="AR655" i="2"/>
  <c r="AR656" i="2"/>
  <c r="AR657" i="2"/>
  <c r="AR658" i="2"/>
  <c r="AR659" i="2"/>
  <c r="AR660" i="2"/>
  <c r="AR661" i="2"/>
  <c r="AR662" i="2"/>
  <c r="AR663" i="2"/>
  <c r="AR664" i="2"/>
  <c r="AR665" i="2"/>
  <c r="AR666" i="2"/>
  <c r="AR667" i="2"/>
  <c r="AR668" i="2"/>
  <c r="AR669" i="2"/>
  <c r="AR670" i="2"/>
  <c r="AR671" i="2"/>
  <c r="AR672" i="2"/>
  <c r="AR673" i="2"/>
  <c r="AR674" i="2"/>
  <c r="AR675" i="2"/>
  <c r="AR676" i="2"/>
  <c r="AR677" i="2"/>
  <c r="AR678" i="2"/>
  <c r="AR679" i="2"/>
  <c r="AR680" i="2"/>
  <c r="AR681" i="2"/>
  <c r="AR682" i="2"/>
  <c r="AR683" i="2"/>
  <c r="AR684" i="2"/>
  <c r="AR685" i="2"/>
  <c r="AR686" i="2"/>
  <c r="AR687" i="2"/>
  <c r="AR688" i="2"/>
  <c r="AR689" i="2"/>
  <c r="AR690" i="2"/>
  <c r="AR691" i="2"/>
  <c r="AR692" i="2"/>
  <c r="AR693" i="2"/>
  <c r="AR694" i="2"/>
  <c r="AR695" i="2"/>
  <c r="AR696" i="2"/>
  <c r="AR697" i="2"/>
  <c r="AR698" i="2"/>
  <c r="AR699" i="2"/>
  <c r="AR700" i="2"/>
  <c r="AR701" i="2"/>
  <c r="AR702" i="2"/>
  <c r="AR703" i="2"/>
  <c r="AR704" i="2"/>
  <c r="AR705" i="2"/>
  <c r="AR706" i="2"/>
  <c r="AR707" i="2"/>
  <c r="AR708" i="2"/>
  <c r="AR709" i="2"/>
  <c r="AR710" i="2"/>
  <c r="AR711" i="2"/>
  <c r="AR712" i="2"/>
  <c r="AR713" i="2"/>
  <c r="AR714" i="2"/>
  <c r="AR715" i="2"/>
  <c r="AR716" i="2"/>
  <c r="AR717" i="2"/>
  <c r="AR718" i="2"/>
  <c r="AR719" i="2"/>
  <c r="AR720" i="2"/>
  <c r="AR721" i="2"/>
  <c r="AR722" i="2"/>
  <c r="AR723" i="2"/>
  <c r="AR724" i="2"/>
  <c r="AR725" i="2"/>
  <c r="AR726" i="2"/>
  <c r="AR727" i="2"/>
  <c r="AR728" i="2"/>
  <c r="AR729" i="2"/>
  <c r="AR730" i="2"/>
  <c r="AR731" i="2"/>
  <c r="AR732" i="2"/>
  <c r="AR733" i="2"/>
  <c r="AR734" i="2"/>
  <c r="AR735" i="2"/>
  <c r="AR736" i="2"/>
  <c r="AR737" i="2"/>
  <c r="AR738" i="2"/>
  <c r="AR739" i="2"/>
  <c r="AR740" i="2"/>
  <c r="AR741" i="2"/>
  <c r="AR742" i="2"/>
  <c r="AR743" i="2"/>
  <c r="AR744" i="2"/>
  <c r="AR745" i="2"/>
  <c r="AR746" i="2"/>
  <c r="AR747" i="2"/>
  <c r="AR748" i="2"/>
  <c r="AR749" i="2"/>
  <c r="AR750" i="2"/>
  <c r="AR751" i="2"/>
  <c r="AR752" i="2"/>
  <c r="AR753" i="2"/>
  <c r="AR754" i="2"/>
  <c r="AR755" i="2"/>
  <c r="AR756" i="2"/>
  <c r="AR757" i="2"/>
  <c r="AR758" i="2"/>
  <c r="AR759" i="2"/>
  <c r="AR760" i="2"/>
  <c r="AR761" i="2"/>
  <c r="AR762" i="2"/>
  <c r="AR763" i="2"/>
  <c r="AR764" i="2"/>
  <c r="AR765" i="2"/>
  <c r="AR766" i="2"/>
  <c r="AR767" i="2"/>
  <c r="AR768" i="2"/>
  <c r="AR769" i="2"/>
  <c r="AR770" i="2"/>
  <c r="AR771" i="2"/>
  <c r="AR772" i="2"/>
  <c r="AR773" i="2"/>
  <c r="AR774" i="2"/>
  <c r="AR775" i="2"/>
  <c r="AR776" i="2"/>
  <c r="AR777" i="2"/>
  <c r="AR778" i="2"/>
  <c r="AR779" i="2"/>
  <c r="AR780" i="2"/>
  <c r="AR781" i="2"/>
  <c r="AR782" i="2"/>
  <c r="AR783" i="2"/>
  <c r="AR784" i="2"/>
  <c r="AR785" i="2"/>
  <c r="AR786" i="2"/>
  <c r="AR787" i="2"/>
  <c r="AR788" i="2"/>
  <c r="AR789" i="2"/>
  <c r="AR790" i="2"/>
  <c r="AR791" i="2"/>
  <c r="AR792" i="2"/>
  <c r="AR793" i="2"/>
  <c r="AR794" i="2"/>
  <c r="AR795" i="2"/>
  <c r="AR796" i="2"/>
  <c r="AR797" i="2"/>
  <c r="AR798" i="2"/>
  <c r="AR799" i="2"/>
  <c r="AR800" i="2"/>
  <c r="AR801" i="2"/>
  <c r="AR802" i="2"/>
  <c r="AR803" i="2"/>
  <c r="AR804" i="2"/>
  <c r="AR805" i="2"/>
  <c r="AR806" i="2"/>
  <c r="AR807" i="2"/>
  <c r="AR808" i="2"/>
  <c r="AR809" i="2"/>
  <c r="AR810" i="2"/>
  <c r="AR811" i="2"/>
  <c r="AR812" i="2"/>
  <c r="AR813" i="2"/>
  <c r="AR814" i="2"/>
  <c r="AR815" i="2"/>
  <c r="AR816" i="2"/>
  <c r="AR817" i="2"/>
  <c r="AR818" i="2"/>
  <c r="AR819" i="2"/>
  <c r="AR820" i="2"/>
  <c r="AR821" i="2"/>
  <c r="AR822" i="2"/>
  <c r="AR823" i="2"/>
  <c r="AR824" i="2"/>
  <c r="AR825" i="2"/>
  <c r="AR826" i="2"/>
  <c r="AR827" i="2"/>
  <c r="AR828" i="2"/>
  <c r="AR829" i="2"/>
  <c r="AR830" i="2"/>
  <c r="AR831" i="2"/>
  <c r="AR832" i="2"/>
  <c r="AR833" i="2"/>
  <c r="AR834" i="2"/>
  <c r="AR835" i="2"/>
  <c r="AR836" i="2"/>
  <c r="AR837" i="2"/>
  <c r="AR838" i="2"/>
  <c r="AR839" i="2"/>
  <c r="AR840" i="2"/>
  <c r="AR841" i="2"/>
  <c r="AR842" i="2"/>
  <c r="AR843" i="2"/>
  <c r="AR844" i="2"/>
  <c r="AR845" i="2"/>
  <c r="AR846" i="2"/>
  <c r="AR847" i="2"/>
  <c r="AR848" i="2"/>
  <c r="AR849" i="2"/>
  <c r="AR850" i="2"/>
  <c r="AR851" i="2"/>
  <c r="AR852" i="2"/>
  <c r="AR853" i="2"/>
  <c r="AR854" i="2"/>
  <c r="AR855" i="2"/>
  <c r="AR856" i="2"/>
  <c r="AR857" i="2"/>
  <c r="AR858" i="2"/>
  <c r="AR859" i="2"/>
  <c r="AR860" i="2"/>
  <c r="AR861" i="2"/>
  <c r="AR862" i="2"/>
  <c r="AR863" i="2"/>
  <c r="AR864" i="2"/>
  <c r="AR865" i="2"/>
  <c r="AR866" i="2"/>
  <c r="AR867" i="2"/>
  <c r="AR868" i="2"/>
  <c r="AR869" i="2"/>
  <c r="AR870" i="2"/>
  <c r="AR871" i="2"/>
  <c r="AR872" i="2"/>
  <c r="AR873" i="2"/>
  <c r="AR874" i="2"/>
  <c r="AR875" i="2"/>
  <c r="AR876" i="2"/>
  <c r="AR877" i="2"/>
  <c r="AR878" i="2"/>
  <c r="AR879" i="2"/>
  <c r="AR880" i="2"/>
  <c r="AR881" i="2"/>
  <c r="AR882" i="2"/>
  <c r="AR883" i="2"/>
  <c r="AR884" i="2"/>
  <c r="AR885" i="2"/>
  <c r="AR886" i="2"/>
  <c r="AR887" i="2"/>
  <c r="AR888" i="2"/>
  <c r="AR889" i="2"/>
  <c r="AR890" i="2"/>
  <c r="AR891" i="2"/>
  <c r="AR892" i="2"/>
  <c r="AR893" i="2"/>
  <c r="AR894" i="2"/>
  <c r="AR895" i="2"/>
  <c r="AR896" i="2"/>
  <c r="AR897" i="2"/>
  <c r="AR898" i="2"/>
  <c r="AR899" i="2"/>
  <c r="AR900" i="2"/>
  <c r="AR901" i="2"/>
  <c r="AR902" i="2"/>
  <c r="AR903" i="2"/>
  <c r="AR904" i="2"/>
  <c r="AR905" i="2"/>
  <c r="AR906" i="2"/>
  <c r="AR907" i="2"/>
  <c r="AR908" i="2"/>
  <c r="AR909" i="2"/>
  <c r="AR910" i="2"/>
  <c r="AR911" i="2"/>
  <c r="AR912" i="2"/>
  <c r="AR913" i="2"/>
  <c r="AR914" i="2"/>
  <c r="AR915" i="2"/>
  <c r="AR916" i="2"/>
  <c r="AR917" i="2"/>
  <c r="AR918" i="2"/>
  <c r="AR919" i="2"/>
  <c r="AR920" i="2"/>
  <c r="AR921" i="2"/>
  <c r="AR922" i="2"/>
  <c r="AR923" i="2"/>
  <c r="AR924" i="2"/>
  <c r="AR925" i="2"/>
  <c r="AR926" i="2"/>
  <c r="AR927" i="2"/>
  <c r="AR928" i="2"/>
  <c r="AR929" i="2"/>
  <c r="AR930" i="2"/>
  <c r="AR931" i="2"/>
  <c r="AR932" i="2"/>
  <c r="AR933" i="2"/>
  <c r="AR934" i="2"/>
  <c r="AR935" i="2"/>
  <c r="AR936" i="2"/>
  <c r="AR937" i="2"/>
  <c r="AR938" i="2"/>
  <c r="AR939" i="2"/>
  <c r="AR940" i="2"/>
  <c r="AR941" i="2"/>
  <c r="AR942" i="2"/>
  <c r="AR943" i="2"/>
  <c r="AR944" i="2"/>
  <c r="AR945" i="2"/>
  <c r="AR946" i="2"/>
  <c r="AR947" i="2"/>
  <c r="AR948" i="2"/>
  <c r="AR949" i="2"/>
  <c r="AR950" i="2"/>
  <c r="AR951" i="2"/>
  <c r="AR952" i="2"/>
  <c r="AR953" i="2"/>
  <c r="AR954" i="2"/>
  <c r="AR955" i="2"/>
  <c r="AR956" i="2"/>
  <c r="AR957" i="2"/>
  <c r="AR958" i="2"/>
  <c r="AR959" i="2"/>
  <c r="AR960" i="2"/>
  <c r="AR961" i="2"/>
  <c r="AR962" i="2"/>
  <c r="AR963" i="2"/>
  <c r="AR964" i="2"/>
  <c r="AR965" i="2"/>
  <c r="AR966" i="2"/>
  <c r="AR967" i="2"/>
  <c r="AR968" i="2"/>
  <c r="AR969" i="2"/>
  <c r="AR970" i="2"/>
  <c r="AR971" i="2"/>
  <c r="AR972" i="2"/>
  <c r="AR973" i="2"/>
  <c r="AR974" i="2"/>
  <c r="AR975" i="2"/>
  <c r="AR976" i="2"/>
  <c r="AR977" i="2"/>
  <c r="AR978" i="2"/>
  <c r="AR979" i="2"/>
  <c r="AR980" i="2"/>
  <c r="AR981" i="2"/>
  <c r="AR982" i="2"/>
  <c r="AR983" i="2"/>
  <c r="AR984" i="2"/>
  <c r="AR985" i="2"/>
  <c r="AR986" i="2"/>
  <c r="AR987" i="2"/>
  <c r="AR988" i="2"/>
  <c r="AR989" i="2"/>
  <c r="AR990" i="2"/>
  <c r="AR991" i="2"/>
  <c r="AR992" i="2"/>
  <c r="AR993" i="2"/>
  <c r="AR994" i="2"/>
  <c r="AR995" i="2"/>
  <c r="AR996" i="2"/>
  <c r="AR997" i="2"/>
  <c r="AR998" i="2"/>
  <c r="AR999" i="2"/>
  <c r="AR1000" i="2"/>
  <c r="AR1001" i="2"/>
  <c r="AR1002" i="2"/>
  <c r="AR1003" i="2"/>
  <c r="AR1004" i="2"/>
  <c r="AR1005" i="2"/>
  <c r="AR1006" i="2"/>
  <c r="AR1007" i="2"/>
  <c r="AR1008" i="2"/>
  <c r="AR1009" i="2"/>
  <c r="AR1010" i="2"/>
  <c r="AR1011" i="2"/>
  <c r="AR1012" i="2"/>
  <c r="AR1013" i="2"/>
  <c r="AR1014" i="2"/>
  <c r="AR1015" i="2"/>
  <c r="AR1016" i="2"/>
  <c r="AR1017" i="2"/>
  <c r="AR1018" i="2"/>
  <c r="AR1019" i="2"/>
  <c r="AR1020" i="2"/>
  <c r="AR1021" i="2"/>
  <c r="AR1022" i="2"/>
  <c r="AR1023" i="2"/>
  <c r="AR1024" i="2"/>
  <c r="AR1025" i="2"/>
  <c r="AR1026" i="2"/>
  <c r="AR1027" i="2"/>
  <c r="AR1028" i="2"/>
  <c r="AR1029" i="2"/>
  <c r="AR1030" i="2"/>
  <c r="AR1031" i="2"/>
  <c r="AR1032" i="2"/>
  <c r="AR1033" i="2"/>
  <c r="AR1034" i="2"/>
  <c r="AR1035" i="2"/>
  <c r="AR1036" i="2"/>
  <c r="AR1037" i="2"/>
  <c r="AR1038" i="2"/>
  <c r="AR1039" i="2"/>
  <c r="AR1040" i="2"/>
  <c r="AR1041" i="2"/>
  <c r="AR1042" i="2"/>
  <c r="AR1043" i="2"/>
  <c r="AR1044" i="2"/>
  <c r="AR1045" i="2"/>
  <c r="AR1046" i="2"/>
  <c r="AR1047" i="2"/>
  <c r="AR1048" i="2"/>
  <c r="AR1049" i="2"/>
  <c r="AR1050" i="2"/>
  <c r="AR1051" i="2"/>
  <c r="AR1052" i="2"/>
  <c r="AR1053" i="2"/>
  <c r="AR1054" i="2"/>
  <c r="AR1055" i="2"/>
  <c r="AR1056" i="2"/>
  <c r="AR1057" i="2"/>
  <c r="AR1058" i="2"/>
  <c r="AR1059" i="2"/>
  <c r="AR1060" i="2"/>
  <c r="AR1061" i="2"/>
  <c r="AR1062" i="2"/>
  <c r="AR1063" i="2"/>
  <c r="AR1064" i="2"/>
  <c r="AR1065" i="2"/>
  <c r="AR1066" i="2"/>
  <c r="AR1067" i="2"/>
  <c r="AR1068" i="2"/>
  <c r="AR1069" i="2"/>
  <c r="AR1070" i="2"/>
  <c r="AR1071" i="2"/>
  <c r="AR1072" i="2"/>
  <c r="AR1073" i="2"/>
  <c r="AR1074" i="2"/>
  <c r="AR1075" i="2"/>
  <c r="AR1076" i="2"/>
  <c r="AR1077" i="2"/>
  <c r="AR1078" i="2"/>
  <c r="AR1079" i="2"/>
  <c r="AR1080" i="2"/>
  <c r="AR1081" i="2"/>
  <c r="AR1082" i="2"/>
  <c r="AR1083" i="2"/>
  <c r="AR1084" i="2"/>
  <c r="AR1085" i="2"/>
  <c r="AR1086" i="2"/>
  <c r="AR1087" i="2"/>
  <c r="AR1088" i="2"/>
  <c r="AR1089" i="2"/>
  <c r="AR1090" i="2"/>
  <c r="AR1091" i="2"/>
  <c r="AR1092" i="2"/>
  <c r="AR1093" i="2"/>
  <c r="AR1094" i="2"/>
  <c r="AR1095" i="2"/>
  <c r="AR1096" i="2"/>
  <c r="AR1097" i="2"/>
  <c r="AR1098" i="2"/>
  <c r="AR1099" i="2"/>
  <c r="AR1100" i="2"/>
  <c r="AR1101" i="2"/>
  <c r="AR1102" i="2"/>
  <c r="AR1103" i="2"/>
  <c r="AR1104" i="2"/>
  <c r="AR1105" i="2"/>
  <c r="AR1106" i="2"/>
  <c r="AR1107" i="2"/>
  <c r="AR1108" i="2"/>
  <c r="AR1109" i="2"/>
  <c r="AR1110" i="2"/>
  <c r="AR1111" i="2"/>
  <c r="AR1112" i="2"/>
  <c r="AR1113" i="2"/>
  <c r="AR1114" i="2"/>
  <c r="AR1115" i="2"/>
  <c r="AR1116" i="2"/>
  <c r="AR1117" i="2"/>
  <c r="AR1118" i="2"/>
  <c r="AR1119" i="2"/>
  <c r="AR1120" i="2"/>
  <c r="AR1121" i="2"/>
  <c r="AR1122" i="2"/>
  <c r="AR1123" i="2"/>
  <c r="AR1124" i="2"/>
  <c r="AR1125" i="2"/>
  <c r="AR1126" i="2"/>
  <c r="AR1127" i="2"/>
  <c r="AR1128" i="2"/>
  <c r="AR1129" i="2"/>
  <c r="AR1130" i="2"/>
  <c r="AR1131" i="2"/>
  <c r="AR1132" i="2"/>
  <c r="AR1133" i="2"/>
  <c r="AR1134" i="2"/>
  <c r="AR1135" i="2"/>
  <c r="AR1136" i="2"/>
  <c r="AR1137" i="2"/>
  <c r="AR1138" i="2"/>
  <c r="AR1139" i="2"/>
  <c r="AR1140" i="2"/>
  <c r="AR1141" i="2"/>
  <c r="AR1142" i="2"/>
  <c r="AR1143" i="2"/>
  <c r="AR1144" i="2"/>
  <c r="AR1145" i="2"/>
  <c r="AR1146" i="2"/>
  <c r="AR1147" i="2"/>
  <c r="AR1148" i="2"/>
  <c r="AR1149" i="2"/>
  <c r="AR1150" i="2"/>
  <c r="AR1151" i="2"/>
  <c r="AR1152" i="2"/>
  <c r="AR1153" i="2"/>
  <c r="AR1154" i="2"/>
  <c r="AR1155" i="2"/>
  <c r="AR1156" i="2"/>
  <c r="AR1157" i="2"/>
  <c r="AR1158" i="2"/>
  <c r="AR1159" i="2"/>
  <c r="AR1160" i="2"/>
  <c r="AR1161" i="2"/>
  <c r="AR1162" i="2"/>
  <c r="AR1163" i="2"/>
  <c r="AR1164" i="2"/>
  <c r="AR1165" i="2"/>
  <c r="AR1166" i="2"/>
  <c r="AR1167" i="2"/>
  <c r="AR1168" i="2"/>
  <c r="AR1169" i="2"/>
  <c r="AR1170" i="2"/>
  <c r="AR1171" i="2"/>
  <c r="AR1172" i="2"/>
  <c r="AR1173" i="2"/>
  <c r="AR1174" i="2"/>
  <c r="AR1175" i="2"/>
  <c r="AR1176" i="2"/>
  <c r="AR1177" i="2"/>
  <c r="AR1178" i="2"/>
  <c r="AR1179" i="2"/>
  <c r="AR1180" i="2"/>
  <c r="AR1181" i="2"/>
  <c r="AR1182" i="2"/>
  <c r="AR1183" i="2"/>
  <c r="AR1184" i="2"/>
  <c r="AR1185" i="2"/>
  <c r="AR1186" i="2"/>
  <c r="AR1187" i="2"/>
  <c r="AR1188" i="2"/>
  <c r="AR1189" i="2"/>
  <c r="AR1190" i="2"/>
  <c r="AR1191" i="2"/>
  <c r="AR1192" i="2"/>
  <c r="AR1193" i="2"/>
  <c r="AR1194" i="2"/>
  <c r="AR1195" i="2"/>
  <c r="AR1196" i="2"/>
  <c r="AR1197" i="2"/>
  <c r="AR1198" i="2"/>
  <c r="AR1199" i="2"/>
  <c r="AR1200" i="2"/>
  <c r="AR1201" i="2"/>
  <c r="AR1202" i="2"/>
  <c r="AR1203" i="2"/>
  <c r="AR1204" i="2"/>
  <c r="AR1205" i="2"/>
  <c r="AR1206" i="2"/>
  <c r="AR1207" i="2"/>
  <c r="AR1208" i="2"/>
  <c r="AR1209" i="2"/>
  <c r="AR1210" i="2"/>
  <c r="AR1211" i="2"/>
  <c r="AR1212" i="2"/>
  <c r="AR1213" i="2"/>
  <c r="AR1214" i="2"/>
  <c r="AR1215" i="2"/>
  <c r="AR1216" i="2"/>
  <c r="AR1217" i="2"/>
  <c r="AR1218" i="2"/>
  <c r="AR1219" i="2"/>
  <c r="AR1220" i="2"/>
  <c r="AR1221" i="2"/>
  <c r="AR1222" i="2"/>
  <c r="AR1223" i="2"/>
  <c r="AR1224" i="2"/>
  <c r="AR1225" i="2"/>
  <c r="AR1226" i="2"/>
  <c r="AR1227" i="2"/>
  <c r="AR1228" i="2"/>
  <c r="AR1229" i="2"/>
  <c r="AR1230" i="2"/>
  <c r="AR1231" i="2"/>
  <c r="AR1232" i="2"/>
  <c r="AR1233" i="2"/>
  <c r="AR1234" i="2"/>
  <c r="AR1235" i="2"/>
  <c r="AR1236" i="2"/>
  <c r="AR1237" i="2"/>
  <c r="AR1238" i="2"/>
  <c r="AR1239" i="2"/>
  <c r="AR1240" i="2"/>
  <c r="AR1241" i="2"/>
  <c r="AR1242" i="2"/>
  <c r="AR1243" i="2"/>
  <c r="AR1244" i="2"/>
  <c r="AR1245" i="2"/>
  <c r="AR1246" i="2"/>
  <c r="AR1247" i="2"/>
  <c r="AR1248" i="2"/>
  <c r="AR1249" i="2"/>
  <c r="AR1250" i="2"/>
  <c r="AR1251" i="2"/>
  <c r="AR1252" i="2"/>
  <c r="AR1253" i="2"/>
  <c r="AR1254" i="2"/>
  <c r="AR1255" i="2"/>
  <c r="AR1256" i="2"/>
  <c r="AR1257" i="2"/>
  <c r="AR1258" i="2"/>
  <c r="AR1259" i="2"/>
  <c r="AR1260" i="2"/>
  <c r="AR1261" i="2"/>
  <c r="AR1262" i="2"/>
  <c r="AR1263" i="2"/>
  <c r="AR1264" i="2"/>
  <c r="AR1265" i="2"/>
  <c r="AR1266" i="2"/>
  <c r="AR1267" i="2"/>
  <c r="AR1268" i="2"/>
  <c r="AR1269" i="2"/>
  <c r="AR1270" i="2"/>
  <c r="AR1271" i="2"/>
  <c r="AR1272" i="2"/>
  <c r="AR1273" i="2"/>
  <c r="AR1274" i="2"/>
  <c r="AR1275" i="2"/>
  <c r="AR1276" i="2"/>
  <c r="AR1277" i="2"/>
  <c r="AR1278" i="2"/>
  <c r="AR1279" i="2"/>
  <c r="AR1280" i="2"/>
  <c r="AR1281" i="2"/>
  <c r="AR1282" i="2"/>
  <c r="AR1283" i="2"/>
  <c r="AR1284" i="2"/>
  <c r="AR1285" i="2"/>
  <c r="AR1286" i="2"/>
  <c r="AR1287" i="2"/>
  <c r="AR1288" i="2"/>
  <c r="AR1289" i="2"/>
  <c r="AR1290" i="2"/>
  <c r="AR1291" i="2"/>
  <c r="AR1292" i="2"/>
  <c r="AR1293" i="2"/>
  <c r="AR1294" i="2"/>
  <c r="AR1295" i="2"/>
  <c r="AR1296" i="2"/>
  <c r="AR1297" i="2"/>
  <c r="AR1298" i="2"/>
  <c r="AR1299" i="2"/>
  <c r="AR1300" i="2"/>
  <c r="AR1301" i="2"/>
  <c r="AR1302" i="2"/>
  <c r="AR1303" i="2"/>
  <c r="AR1304" i="2"/>
  <c r="AR1305" i="2"/>
  <c r="AR1306" i="2"/>
  <c r="AR1307" i="2"/>
  <c r="AR1308" i="2"/>
  <c r="AR1309" i="2"/>
  <c r="AR1310" i="2"/>
  <c r="AR1311" i="2"/>
  <c r="AR1312" i="2"/>
  <c r="AR1313" i="2"/>
  <c r="AR1314" i="2"/>
  <c r="AR1315" i="2"/>
  <c r="AR1316" i="2"/>
  <c r="AR1317" i="2"/>
  <c r="AR1318" i="2"/>
  <c r="AR1319" i="2"/>
  <c r="AR1320" i="2"/>
  <c r="AR1321" i="2"/>
  <c r="AR1322" i="2"/>
  <c r="AR1323" i="2"/>
  <c r="AR1324" i="2"/>
  <c r="AR1325" i="2"/>
  <c r="AR1326" i="2"/>
  <c r="AR1327" i="2"/>
  <c r="AR1328" i="2"/>
  <c r="AR1329" i="2"/>
  <c r="AR1330" i="2"/>
  <c r="AR1331" i="2"/>
  <c r="AR1332" i="2"/>
  <c r="AR1333" i="2"/>
  <c r="AR1334" i="2"/>
  <c r="AR1335" i="2"/>
  <c r="AR1336" i="2"/>
  <c r="AR1337" i="2"/>
  <c r="AR1338" i="2"/>
  <c r="AR1339" i="2"/>
  <c r="AR1340" i="2"/>
  <c r="AR1341" i="2"/>
  <c r="AR1342" i="2"/>
  <c r="AR1343" i="2"/>
  <c r="AR1344" i="2"/>
  <c r="AR1345" i="2"/>
  <c r="AR1346" i="2"/>
  <c r="AR1347" i="2"/>
  <c r="AR1348" i="2"/>
  <c r="AR1349" i="2"/>
  <c r="AR1350" i="2"/>
  <c r="AR1351" i="2"/>
  <c r="AR1352" i="2"/>
  <c r="AR1353" i="2"/>
  <c r="AR1354" i="2"/>
  <c r="AR1355" i="2"/>
  <c r="AR1356" i="2"/>
  <c r="AR1357" i="2"/>
  <c r="AR1358" i="2"/>
  <c r="AR1359" i="2"/>
  <c r="AR1360" i="2"/>
  <c r="AR1361" i="2"/>
  <c r="AR1362" i="2"/>
  <c r="AR1363" i="2"/>
  <c r="AR1364" i="2"/>
  <c r="AR1365" i="2"/>
  <c r="AR1366" i="2"/>
  <c r="AR1367" i="2"/>
  <c r="AR1368" i="2"/>
  <c r="AR1369" i="2"/>
  <c r="AR1370" i="2"/>
  <c r="AR1371" i="2"/>
  <c r="AR1372" i="2"/>
  <c r="AR1373" i="2"/>
  <c r="AR1374" i="2"/>
  <c r="AR1375" i="2"/>
  <c r="AR1376" i="2"/>
  <c r="AR1377" i="2"/>
  <c r="AR1378" i="2"/>
  <c r="AR1379" i="2"/>
  <c r="AR1380" i="2"/>
  <c r="AR1381" i="2"/>
  <c r="AR1382" i="2"/>
  <c r="AR1383" i="2"/>
  <c r="AR1384" i="2"/>
  <c r="AR1385" i="2"/>
  <c r="AR1386" i="2"/>
  <c r="AR1387" i="2"/>
  <c r="AR1388" i="2"/>
  <c r="AR1389" i="2"/>
  <c r="AR1390" i="2"/>
  <c r="AR1391" i="2"/>
  <c r="AR1392" i="2"/>
  <c r="AR1393" i="2"/>
  <c r="AR1394" i="2"/>
  <c r="AR1395" i="2"/>
  <c r="AR2" i="2"/>
  <c r="AG3" i="5" l="1"/>
  <c r="AG4" i="5"/>
  <c r="AG5" i="5"/>
  <c r="AG6" i="5"/>
  <c r="AG7" i="5"/>
  <c r="AG8" i="5"/>
  <c r="AG9" i="5"/>
  <c r="AG10" i="5"/>
  <c r="AG11" i="5"/>
  <c r="AG12"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4" i="5"/>
  <c r="AG765" i="5"/>
  <c r="AG766" i="5"/>
  <c r="AG767" i="5"/>
  <c r="AG768" i="5"/>
  <c r="AG769" i="5"/>
  <c r="AG770" i="5"/>
  <c r="AG771" i="5"/>
  <c r="AG772" i="5"/>
  <c r="AG773" i="5"/>
  <c r="AG774" i="5"/>
  <c r="AG775" i="5"/>
  <c r="AG776" i="5"/>
  <c r="AG777" i="5"/>
  <c r="AG778" i="5"/>
  <c r="AG779" i="5"/>
  <c r="AG780" i="5"/>
  <c r="AG781" i="5"/>
  <c r="AG782" i="5"/>
  <c r="AG783" i="5"/>
  <c r="AG784" i="5"/>
  <c r="AG785" i="5"/>
  <c r="AG786" i="5"/>
  <c r="AG787" i="5"/>
  <c r="AG788" i="5"/>
  <c r="AG789" i="5"/>
  <c r="AG790" i="5"/>
  <c r="AG791" i="5"/>
  <c r="AG792" i="5"/>
  <c r="AG793" i="5"/>
  <c r="AG794" i="5"/>
  <c r="AG795"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7"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866" i="5"/>
  <c r="AG867" i="5"/>
  <c r="AG868" i="5"/>
  <c r="AG869" i="5"/>
  <c r="AG870" i="5"/>
  <c r="AG871" i="5"/>
  <c r="AG872"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899" i="5"/>
  <c r="AG900" i="5"/>
  <c r="AG901" i="5"/>
  <c r="AG902" i="5"/>
  <c r="AG903" i="5"/>
  <c r="AG904" i="5"/>
  <c r="AG905" i="5"/>
  <c r="AG906" i="5"/>
  <c r="AG907" i="5"/>
  <c r="AG908" i="5"/>
  <c r="AG909" i="5"/>
  <c r="AG910" i="5"/>
  <c r="AG911" i="5"/>
  <c r="AG912" i="5"/>
  <c r="AG913" i="5"/>
  <c r="AG914" i="5"/>
  <c r="AG915"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3" i="5"/>
  <c r="AG954" i="5"/>
  <c r="AG955" i="5"/>
  <c r="AG956" i="5"/>
  <c r="AG957" i="5"/>
  <c r="AG958" i="5"/>
  <c r="AG959" i="5"/>
  <c r="AG960" i="5"/>
  <c r="AG961" i="5"/>
  <c r="AG962" i="5"/>
  <c r="AG963" i="5"/>
  <c r="AG964" i="5"/>
  <c r="AG965" i="5"/>
  <c r="AG966" i="5"/>
  <c r="AG967" i="5"/>
  <c r="AG968" i="5"/>
  <c r="AG969" i="5"/>
  <c r="AG970" i="5"/>
  <c r="AG971" i="5"/>
  <c r="AG972" i="5"/>
  <c r="AG973" i="5"/>
  <c r="AG974" i="5"/>
  <c r="AG975" i="5"/>
  <c r="AG976" i="5"/>
  <c r="AG977" i="5"/>
  <c r="AG978" i="5"/>
  <c r="AG979" i="5"/>
  <c r="AG980" i="5"/>
  <c r="AG981" i="5"/>
  <c r="AG982" i="5"/>
  <c r="AG983" i="5"/>
  <c r="AG984" i="5"/>
  <c r="AG985" i="5"/>
  <c r="AG986" i="5"/>
  <c r="AG987" i="5"/>
  <c r="AG988" i="5"/>
  <c r="AG989" i="5"/>
  <c r="AG990" i="5"/>
  <c r="AG991" i="5"/>
  <c r="AG992" i="5"/>
  <c r="AG99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018" i="5"/>
  <c r="AG1019" i="5"/>
  <c r="AG1020" i="5"/>
  <c r="AG1021" i="5"/>
  <c r="AG1022" i="5"/>
  <c r="AG1023" i="5"/>
  <c r="AG1024" i="5"/>
  <c r="AG1025" i="5"/>
  <c r="AG1026" i="5"/>
  <c r="AG1027" i="5"/>
  <c r="AG1028" i="5"/>
  <c r="AG1029" i="5"/>
  <c r="AG1030" i="5"/>
  <c r="AG1031" i="5"/>
  <c r="AG1032" i="5"/>
  <c r="AG1033" i="5"/>
  <c r="AG1034" i="5"/>
  <c r="AG1035" i="5"/>
  <c r="AG1036" i="5"/>
  <c r="AG1037" i="5"/>
  <c r="AG1038" i="5"/>
  <c r="AG1039" i="5"/>
  <c r="AG1040" i="5"/>
  <c r="AG1041" i="5"/>
  <c r="AG1042" i="5"/>
  <c r="AG1043" i="5"/>
  <c r="AG1044" i="5"/>
  <c r="AG1045" i="5"/>
  <c r="AG1046" i="5"/>
  <c r="AG1047" i="5"/>
  <c r="AG1048" i="5"/>
  <c r="AG1049" i="5"/>
  <c r="AG1050" i="5"/>
  <c r="AG1051" i="5"/>
  <c r="AG1052" i="5"/>
  <c r="AG1053" i="5"/>
  <c r="AG1054" i="5"/>
  <c r="AG1055" i="5"/>
  <c r="AG1056" i="5"/>
  <c r="AG1057" i="5"/>
  <c r="AG1058" i="5"/>
  <c r="AG1059" i="5"/>
  <c r="AG1060" i="5"/>
  <c r="AG1061" i="5"/>
  <c r="AG1062" i="5"/>
  <c r="AG1063" i="5"/>
  <c r="AG1064" i="5"/>
  <c r="AG1065" i="5"/>
  <c r="AG1066" i="5"/>
  <c r="AG1067"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G1089" i="5"/>
  <c r="AG1090" i="5"/>
  <c r="AG1091" i="5"/>
  <c r="AG1092" i="5"/>
  <c r="AG1093" i="5"/>
  <c r="AG1094" i="5"/>
  <c r="AG1095" i="5"/>
  <c r="AG1096" i="5"/>
  <c r="AG1097" i="5"/>
  <c r="AG1098" i="5"/>
  <c r="AG1099" i="5"/>
  <c r="AG1100" i="5"/>
  <c r="AG1101" i="5"/>
  <c r="AG1102" i="5"/>
  <c r="AG1103" i="5"/>
  <c r="AG1104" i="5"/>
  <c r="AG1105" i="5"/>
  <c r="AG1106" i="5"/>
  <c r="AG1107" i="5"/>
  <c r="AG1108" i="5"/>
  <c r="AG1109" i="5"/>
  <c r="AG1110" i="5"/>
  <c r="AG1111" i="5"/>
  <c r="AG1112" i="5"/>
  <c r="AG1113" i="5"/>
  <c r="AG1114" i="5"/>
  <c r="AG1115" i="5"/>
  <c r="AG1116" i="5"/>
  <c r="AG1117" i="5"/>
  <c r="AG1118" i="5"/>
  <c r="AG1119" i="5"/>
  <c r="AG1120" i="5"/>
  <c r="AG1121" i="5"/>
  <c r="AG1122" i="5"/>
  <c r="AG1123" i="5"/>
  <c r="AG1124" i="5"/>
  <c r="AG1125" i="5"/>
  <c r="AG1126" i="5"/>
  <c r="AG1127" i="5"/>
  <c r="AG1128" i="5"/>
  <c r="AG1129" i="5"/>
  <c r="AG1130" i="5"/>
  <c r="AG1131" i="5"/>
  <c r="AG1132" i="5"/>
  <c r="AG1133" i="5"/>
  <c r="AG1134" i="5"/>
  <c r="AG1135" i="5"/>
  <c r="AG1136" i="5"/>
  <c r="AG1137" i="5"/>
  <c r="AG1138" i="5"/>
  <c r="AG1139" i="5"/>
  <c r="AG1140" i="5"/>
  <c r="AG1141" i="5"/>
  <c r="AG1142"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G1249" i="5"/>
  <c r="AG1250" i="5"/>
  <c r="AG1251" i="5"/>
  <c r="AG1252" i="5"/>
  <c r="AG1253" i="5"/>
  <c r="AG1254" i="5"/>
  <c r="AG1255" i="5"/>
  <c r="AG1256" i="5"/>
  <c r="AG1257" i="5"/>
  <c r="AG1258" i="5"/>
  <c r="AG1259" i="5"/>
  <c r="AG1260" i="5"/>
  <c r="AG1261" i="5"/>
  <c r="AG1262" i="5"/>
  <c r="AG1263" i="5"/>
  <c r="AG1264" i="5"/>
  <c r="AG1265" i="5"/>
  <c r="AG1266" i="5"/>
  <c r="AG1267" i="5"/>
  <c r="AG1268" i="5"/>
  <c r="AG1269" i="5"/>
  <c r="AG1270" i="5"/>
  <c r="AG1271" i="5"/>
  <c r="AG1272" i="5"/>
  <c r="AG1273" i="5"/>
  <c r="AG1274" i="5"/>
  <c r="AG1275" i="5"/>
  <c r="AG1276" i="5"/>
  <c r="AG1277" i="5"/>
  <c r="AG1278" i="5"/>
  <c r="AG1279" i="5"/>
  <c r="AG1280" i="5"/>
  <c r="AG1281" i="5"/>
  <c r="AG1282" i="5"/>
  <c r="AG1283" i="5"/>
  <c r="AG1284" i="5"/>
  <c r="AG1285" i="5"/>
  <c r="AG1286" i="5"/>
  <c r="AG1287" i="5"/>
  <c r="AG1288" i="5"/>
  <c r="AG1289" i="5"/>
  <c r="AG1290" i="5"/>
  <c r="AG1291" i="5"/>
  <c r="AG1292" i="5"/>
  <c r="AG1293" i="5"/>
  <c r="AG1294" i="5"/>
  <c r="AG1295" i="5"/>
  <c r="AG1296" i="5"/>
  <c r="AG1297" i="5"/>
  <c r="AG1298" i="5"/>
  <c r="AG1299" i="5"/>
  <c r="AG1300" i="5"/>
  <c r="AG1301" i="5"/>
  <c r="AG1302" i="5"/>
  <c r="AG1303" i="5"/>
  <c r="AG1304" i="5"/>
  <c r="AG1305" i="5"/>
  <c r="AG1306" i="5"/>
  <c r="AG1307" i="5"/>
  <c r="AG1308" i="5"/>
  <c r="AG1309" i="5"/>
  <c r="AG1310" i="5"/>
  <c r="AG1311" i="5"/>
  <c r="AG1312" i="5"/>
  <c r="AG1313" i="5"/>
  <c r="AG1314" i="5"/>
  <c r="AG1315" i="5"/>
  <c r="AG1316" i="5"/>
  <c r="AG1317" i="5"/>
  <c r="AG1318" i="5"/>
  <c r="AG1319" i="5"/>
  <c r="AG1320" i="5"/>
  <c r="AG1321" i="5"/>
  <c r="AG1322" i="5"/>
  <c r="AG1323" i="5"/>
  <c r="AG1324" i="5"/>
  <c r="AG1325" i="5"/>
  <c r="AG1326" i="5"/>
  <c r="AG1327" i="5"/>
  <c r="AG1328" i="5"/>
  <c r="AG1329" i="5"/>
  <c r="AG1330" i="5"/>
  <c r="AG1331" i="5"/>
  <c r="AG1332" i="5"/>
  <c r="AG1333" i="5"/>
  <c r="AG1334" i="5"/>
  <c r="AG1335" i="5"/>
  <c r="AG1336" i="5"/>
  <c r="AG1337" i="5"/>
  <c r="AG1338" i="5"/>
  <c r="AG1339" i="5"/>
  <c r="AG1340" i="5"/>
  <c r="AG1341" i="5"/>
  <c r="AG1342" i="5"/>
  <c r="AG1343" i="5"/>
  <c r="AG1344" i="5"/>
  <c r="AG1345" i="5"/>
  <c r="AG1346" i="5"/>
  <c r="AG1347" i="5"/>
  <c r="AG1348" i="5"/>
  <c r="AG1349" i="5"/>
  <c r="AG1350" i="5"/>
  <c r="AG1351" i="5"/>
  <c r="AG1352" i="5"/>
  <c r="AG1353" i="5"/>
  <c r="AG1354" i="5"/>
  <c r="AG1355"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79" i="5"/>
  <c r="AG1380" i="5"/>
  <c r="AG1381" i="5"/>
  <c r="AG1382" i="5"/>
  <c r="AG1383" i="5"/>
  <c r="AG1384" i="5"/>
  <c r="AG1385" i="5"/>
  <c r="AG1386" i="5"/>
  <c r="AG1387" i="5"/>
  <c r="AG1388" i="5"/>
  <c r="AG1389" i="5"/>
  <c r="AG1390" i="5"/>
  <c r="AG1391" i="5"/>
  <c r="AG1392" i="5"/>
  <c r="AG1393" i="5"/>
  <c r="AG1394" i="5"/>
  <c r="AG1395" i="5"/>
  <c r="AE3" i="5"/>
  <c r="AE4" i="5"/>
  <c r="AE5" i="5"/>
  <c r="AE6" i="5"/>
  <c r="AE7" i="5"/>
  <c r="AE8" i="5"/>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10" i="5"/>
  <c r="AE811" i="5"/>
  <c r="AE812" i="5"/>
  <c r="AE813" i="5"/>
  <c r="AE814" i="5"/>
  <c r="AE815" i="5"/>
  <c r="AE816" i="5"/>
  <c r="AE817" i="5"/>
  <c r="AE818" i="5"/>
  <c r="AE819" i="5"/>
  <c r="AE820" i="5"/>
  <c r="AE821" i="5"/>
  <c r="AE822" i="5"/>
  <c r="AE823" i="5"/>
  <c r="AE824" i="5"/>
  <c r="AE825" i="5"/>
  <c r="AE826" i="5"/>
  <c r="AE827" i="5"/>
  <c r="AE828" i="5"/>
  <c r="AE829" i="5"/>
  <c r="AE830" i="5"/>
  <c r="AE831" i="5"/>
  <c r="AE832" i="5"/>
  <c r="AE833" i="5"/>
  <c r="AE834" i="5"/>
  <c r="AE835" i="5"/>
  <c r="AE836" i="5"/>
  <c r="AE837" i="5"/>
  <c r="AE838" i="5"/>
  <c r="AE839" i="5"/>
  <c r="AE840" i="5"/>
  <c r="AE841" i="5"/>
  <c r="AE842" i="5"/>
  <c r="AE843" i="5"/>
  <c r="AE844" i="5"/>
  <c r="AE845" i="5"/>
  <c r="AE846" i="5"/>
  <c r="AE847" i="5"/>
  <c r="AE848" i="5"/>
  <c r="AE849" i="5"/>
  <c r="AE850" i="5"/>
  <c r="AE851" i="5"/>
  <c r="AE852" i="5"/>
  <c r="AE853" i="5"/>
  <c r="AE854" i="5"/>
  <c r="AE855" i="5"/>
  <c r="AE856" i="5"/>
  <c r="AE857" i="5"/>
  <c r="AE858" i="5"/>
  <c r="AE859" i="5"/>
  <c r="AE860" i="5"/>
  <c r="AE861" i="5"/>
  <c r="AE862" i="5"/>
  <c r="AE863" i="5"/>
  <c r="AE864" i="5"/>
  <c r="AE865" i="5"/>
  <c r="AE866" i="5"/>
  <c r="AE867" i="5"/>
  <c r="AE868" i="5"/>
  <c r="AE869" i="5"/>
  <c r="AE870" i="5"/>
  <c r="AE871" i="5"/>
  <c r="AE872"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E900" i="5"/>
  <c r="AE901" i="5"/>
  <c r="AE902" i="5"/>
  <c r="AE903" i="5"/>
  <c r="AE904" i="5"/>
  <c r="AE905" i="5"/>
  <c r="AE906" i="5"/>
  <c r="AE907" i="5"/>
  <c r="AE908" i="5"/>
  <c r="AE909" i="5"/>
  <c r="AE910" i="5"/>
  <c r="AE911" i="5"/>
  <c r="AE912" i="5"/>
  <c r="AE913" i="5"/>
  <c r="AE914" i="5"/>
  <c r="AE915"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E978" i="5"/>
  <c r="AE979" i="5"/>
  <c r="AE980" i="5"/>
  <c r="AE981" i="5"/>
  <c r="AE982" i="5"/>
  <c r="AE983" i="5"/>
  <c r="AE984" i="5"/>
  <c r="AE985" i="5"/>
  <c r="AE986" i="5"/>
  <c r="AE987" i="5"/>
  <c r="AE988" i="5"/>
  <c r="AE989" i="5"/>
  <c r="AE990" i="5"/>
  <c r="AE991" i="5"/>
  <c r="AE992" i="5"/>
  <c r="AE993"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6" i="5"/>
  <c r="AE1017" i="5"/>
  <c r="AE1018" i="5"/>
  <c r="AE1019" i="5"/>
  <c r="AE1020" i="5"/>
  <c r="AE1021" i="5"/>
  <c r="AE1022" i="5"/>
  <c r="AE1023" i="5"/>
  <c r="AE1024" i="5"/>
  <c r="AE1025" i="5"/>
  <c r="AE1026" i="5"/>
  <c r="AE1027" i="5"/>
  <c r="AE1028" i="5"/>
  <c r="AE1029" i="5"/>
  <c r="AE1030" i="5"/>
  <c r="AE1031" i="5"/>
  <c r="AE1032" i="5"/>
  <c r="AE1033" i="5"/>
  <c r="AE1034" i="5"/>
  <c r="AE1035" i="5"/>
  <c r="AE1036" i="5"/>
  <c r="AE1037" i="5"/>
  <c r="AE1038" i="5"/>
  <c r="AE1039" i="5"/>
  <c r="AE1040" i="5"/>
  <c r="AE1041" i="5"/>
  <c r="AE1042" i="5"/>
  <c r="AE1043" i="5"/>
  <c r="AE1044" i="5"/>
  <c r="AE1045" i="5"/>
  <c r="AE1046" i="5"/>
  <c r="AE1047" i="5"/>
  <c r="AE1048" i="5"/>
  <c r="AE1049" i="5"/>
  <c r="AE1050" i="5"/>
  <c r="AE1051" i="5"/>
  <c r="AE1052" i="5"/>
  <c r="AE1053" i="5"/>
  <c r="AE1054" i="5"/>
  <c r="AE1055" i="5"/>
  <c r="AE1056" i="5"/>
  <c r="AE1057" i="5"/>
  <c r="AE1058" i="5"/>
  <c r="AE1059" i="5"/>
  <c r="AE1060" i="5"/>
  <c r="AE1061" i="5"/>
  <c r="AE1062" i="5"/>
  <c r="AE1063" i="5"/>
  <c r="AE1064" i="5"/>
  <c r="AE1065" i="5"/>
  <c r="AE1066" i="5"/>
  <c r="AE1067"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E1090" i="5"/>
  <c r="AE1091" i="5"/>
  <c r="AE1092" i="5"/>
  <c r="AE1093" i="5"/>
  <c r="AE1094" i="5"/>
  <c r="AE1095" i="5"/>
  <c r="AE1096" i="5"/>
  <c r="AE1097" i="5"/>
  <c r="AE1098" i="5"/>
  <c r="AE1099" i="5"/>
  <c r="AE1100" i="5"/>
  <c r="AE1101" i="5"/>
  <c r="AE1102" i="5"/>
  <c r="AE1103" i="5"/>
  <c r="AE1104" i="5"/>
  <c r="AE1105"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27" i="5"/>
  <c r="AE1128" i="5"/>
  <c r="AE1129" i="5"/>
  <c r="AE1130" i="5"/>
  <c r="AE1131" i="5"/>
  <c r="AE1132" i="5"/>
  <c r="AE1133" i="5"/>
  <c r="AE1134" i="5"/>
  <c r="AE1135" i="5"/>
  <c r="AE1136" i="5"/>
  <c r="AE1137" i="5"/>
  <c r="AE1138" i="5"/>
  <c r="AE1139" i="5"/>
  <c r="AE1140" i="5"/>
  <c r="AE1141" i="5"/>
  <c r="AE1142"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250" i="5"/>
  <c r="AE1251" i="5"/>
  <c r="AE1252" i="5"/>
  <c r="AE1253" i="5"/>
  <c r="AE1254" i="5"/>
  <c r="AE1255" i="5"/>
  <c r="AE1256" i="5"/>
  <c r="AE1257" i="5"/>
  <c r="AE1258" i="5"/>
  <c r="AE1259" i="5"/>
  <c r="AE1260" i="5"/>
  <c r="AE1261" i="5"/>
  <c r="AE1262" i="5"/>
  <c r="AE1263" i="5"/>
  <c r="AE1264" i="5"/>
  <c r="AE1265" i="5"/>
  <c r="AE1266" i="5"/>
  <c r="AE1267" i="5"/>
  <c r="AE1268" i="5"/>
  <c r="AE1269" i="5"/>
  <c r="AE1270" i="5"/>
  <c r="AE1271" i="5"/>
  <c r="AE1272" i="5"/>
  <c r="AE1273" i="5"/>
  <c r="AE1274" i="5"/>
  <c r="AE1275" i="5"/>
  <c r="AE1276" i="5"/>
  <c r="AE1277" i="5"/>
  <c r="AE1278" i="5"/>
  <c r="AE1279" i="5"/>
  <c r="AE1280" i="5"/>
  <c r="AE1281" i="5"/>
  <c r="AE1282" i="5"/>
  <c r="AE1283" i="5"/>
  <c r="AE1284" i="5"/>
  <c r="AE1285" i="5"/>
  <c r="AE1286" i="5"/>
  <c r="AE1287" i="5"/>
  <c r="AE1288" i="5"/>
  <c r="AE1289" i="5"/>
  <c r="AE1290" i="5"/>
  <c r="AE1291" i="5"/>
  <c r="AE1292" i="5"/>
  <c r="AE1293" i="5"/>
  <c r="AE1294" i="5"/>
  <c r="AE1295" i="5"/>
  <c r="AE1296" i="5"/>
  <c r="AE1297" i="5"/>
  <c r="AE1298" i="5"/>
  <c r="AE1299" i="5"/>
  <c r="AE1300" i="5"/>
  <c r="AE1301" i="5"/>
  <c r="AE1302" i="5"/>
  <c r="AE1303" i="5"/>
  <c r="AE1304" i="5"/>
  <c r="AE1305" i="5"/>
  <c r="AE1306" i="5"/>
  <c r="AE1307" i="5"/>
  <c r="AE1308" i="5"/>
  <c r="AE1309" i="5"/>
  <c r="AE1310" i="5"/>
  <c r="AE1311" i="5"/>
  <c r="AE1312" i="5"/>
  <c r="AE1313" i="5"/>
  <c r="AE1314" i="5"/>
  <c r="AE1315" i="5"/>
  <c r="AE1316" i="5"/>
  <c r="AE1317"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E1340" i="5"/>
  <c r="AE1341" i="5"/>
  <c r="AE1342" i="5"/>
  <c r="AE1343" i="5"/>
  <c r="AE1344" i="5"/>
  <c r="AE1345" i="5"/>
  <c r="AE1346" i="5"/>
  <c r="AE1347" i="5"/>
  <c r="AE1348" i="5"/>
  <c r="AE1349" i="5"/>
  <c r="AE1350" i="5"/>
  <c r="AE1351" i="5"/>
  <c r="AE1352" i="5"/>
  <c r="AE1353" i="5"/>
  <c r="AE1354" i="5"/>
  <c r="AE1355" i="5"/>
  <c r="AE1356" i="5"/>
  <c r="AE1357" i="5"/>
  <c r="AE1358" i="5"/>
  <c r="AE1359" i="5"/>
  <c r="AE1360" i="5"/>
  <c r="AE1361" i="5"/>
  <c r="AE1362" i="5"/>
  <c r="AE1363" i="5"/>
  <c r="AE1364" i="5"/>
  <c r="AE1365" i="5"/>
  <c r="AE1366" i="5"/>
  <c r="AE1367" i="5"/>
  <c r="AE1368" i="5"/>
  <c r="AE1369" i="5"/>
  <c r="AE1370" i="5"/>
  <c r="AE1371" i="5"/>
  <c r="AE1372" i="5"/>
  <c r="AE1373" i="5"/>
  <c r="AE1374" i="5"/>
  <c r="AE1375" i="5"/>
  <c r="AE1376" i="5"/>
  <c r="AE1377" i="5"/>
  <c r="AE1378" i="5"/>
  <c r="AE1379" i="5"/>
  <c r="AE1380" i="5"/>
  <c r="AE1381" i="5"/>
  <c r="AE1382" i="5"/>
  <c r="AE1383" i="5"/>
  <c r="AE1384" i="5"/>
  <c r="AE1385" i="5"/>
  <c r="AE1386" i="5"/>
  <c r="AE1387" i="5"/>
  <c r="AE1388" i="5"/>
  <c r="AE1389" i="5"/>
  <c r="AE1390" i="5"/>
  <c r="AE1391" i="5"/>
  <c r="AE1392" i="5"/>
  <c r="AE1393" i="5"/>
  <c r="AE1394" i="5"/>
  <c r="AE1395" i="5"/>
  <c r="AB3" i="5"/>
  <c r="AB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Y3" i="5"/>
  <c r="Y4" i="5"/>
  <c r="Y5" i="5"/>
  <c r="Y6" i="5"/>
  <c r="Y7" i="5"/>
  <c r="Y8" i="5"/>
  <c r="Y9" i="5"/>
  <c r="Y10" i="5"/>
  <c r="Y11" i="5"/>
  <c r="Y12"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Y705" i="5"/>
  <c r="Y706" i="5"/>
  <c r="Y707" i="5"/>
  <c r="Y708" i="5"/>
  <c r="Y709" i="5"/>
  <c r="Y710" i="5"/>
  <c r="Y711" i="5"/>
  <c r="Y712" i="5"/>
  <c r="Y713" i="5"/>
  <c r="Y714" i="5"/>
  <c r="Y715" i="5"/>
  <c r="Y716" i="5"/>
  <c r="Y717" i="5"/>
  <c r="Y718" i="5"/>
  <c r="Y719" i="5"/>
  <c r="Y720" i="5"/>
  <c r="Y721" i="5"/>
  <c r="Y722" i="5"/>
  <c r="Y723" i="5"/>
  <c r="Y724" i="5"/>
  <c r="Y725" i="5"/>
  <c r="Y726" i="5"/>
  <c r="Y727" i="5"/>
  <c r="Y728" i="5"/>
  <c r="Y729" i="5"/>
  <c r="Y730" i="5"/>
  <c r="Y731" i="5"/>
  <c r="Y732" i="5"/>
  <c r="Y733" i="5"/>
  <c r="Y734" i="5"/>
  <c r="Y735" i="5"/>
  <c r="Y736" i="5"/>
  <c r="Y737" i="5"/>
  <c r="Y738" i="5"/>
  <c r="Y739" i="5"/>
  <c r="Y740" i="5"/>
  <c r="Y741" i="5"/>
  <c r="Y742" i="5"/>
  <c r="Y743" i="5"/>
  <c r="Y744" i="5"/>
  <c r="Y745" i="5"/>
  <c r="Y746" i="5"/>
  <c r="Y747" i="5"/>
  <c r="Y748" i="5"/>
  <c r="Y749" i="5"/>
  <c r="Y750" i="5"/>
  <c r="Y751" i="5"/>
  <c r="Y752" i="5"/>
  <c r="Y753" i="5"/>
  <c r="Y754" i="5"/>
  <c r="Y755" i="5"/>
  <c r="Y756" i="5"/>
  <c r="Y757" i="5"/>
  <c r="Y758" i="5"/>
  <c r="Y759" i="5"/>
  <c r="Y760" i="5"/>
  <c r="Y761" i="5"/>
  <c r="Y762" i="5"/>
  <c r="Y763" i="5"/>
  <c r="Y764" i="5"/>
  <c r="Y765" i="5"/>
  <c r="Y766" i="5"/>
  <c r="Y767" i="5"/>
  <c r="Y768" i="5"/>
  <c r="Y769" i="5"/>
  <c r="Y770" i="5"/>
  <c r="Y771" i="5"/>
  <c r="Y772" i="5"/>
  <c r="Y773" i="5"/>
  <c r="Y774" i="5"/>
  <c r="Y775" i="5"/>
  <c r="Y776" i="5"/>
  <c r="Y777" i="5"/>
  <c r="Y778" i="5"/>
  <c r="Y779" i="5"/>
  <c r="Y780" i="5"/>
  <c r="Y781" i="5"/>
  <c r="Y782" i="5"/>
  <c r="Y783" i="5"/>
  <c r="Y784" i="5"/>
  <c r="Y785" i="5"/>
  <c r="Y786" i="5"/>
  <c r="Y787" i="5"/>
  <c r="Y788" i="5"/>
  <c r="Y789" i="5"/>
  <c r="Y790" i="5"/>
  <c r="Y791" i="5"/>
  <c r="Y792" i="5"/>
  <c r="Y793" i="5"/>
  <c r="Y794" i="5"/>
  <c r="Y795" i="5"/>
  <c r="Y796" i="5"/>
  <c r="Y797" i="5"/>
  <c r="Y798" i="5"/>
  <c r="Y799" i="5"/>
  <c r="Y800" i="5"/>
  <c r="Y801" i="5"/>
  <c r="Y802" i="5"/>
  <c r="Y803" i="5"/>
  <c r="Y804" i="5"/>
  <c r="Y805" i="5"/>
  <c r="Y806" i="5"/>
  <c r="Y807" i="5"/>
  <c r="Y808" i="5"/>
  <c r="Y809" i="5"/>
  <c r="Y810" i="5"/>
  <c r="Y811" i="5"/>
  <c r="Y812" i="5"/>
  <c r="Y813" i="5"/>
  <c r="Y814" i="5"/>
  <c r="Y815" i="5"/>
  <c r="Y816" i="5"/>
  <c r="Y817" i="5"/>
  <c r="Y818" i="5"/>
  <c r="Y819" i="5"/>
  <c r="Y820" i="5"/>
  <c r="Y821" i="5"/>
  <c r="Y822" i="5"/>
  <c r="Y823" i="5"/>
  <c r="Y824" i="5"/>
  <c r="Y825" i="5"/>
  <c r="Y826" i="5"/>
  <c r="Y827" i="5"/>
  <c r="Y828" i="5"/>
  <c r="Y829" i="5"/>
  <c r="Y830" i="5"/>
  <c r="Y831" i="5"/>
  <c r="Y832" i="5"/>
  <c r="Y833" i="5"/>
  <c r="Y834" i="5"/>
  <c r="Y835" i="5"/>
  <c r="Y836" i="5"/>
  <c r="Y837" i="5"/>
  <c r="Y838" i="5"/>
  <c r="Y839" i="5"/>
  <c r="Y840" i="5"/>
  <c r="Y841" i="5"/>
  <c r="Y842" i="5"/>
  <c r="Y843" i="5"/>
  <c r="Y844" i="5"/>
  <c r="Y845" i="5"/>
  <c r="Y846" i="5"/>
  <c r="Y847" i="5"/>
  <c r="Y848" i="5"/>
  <c r="Y849" i="5"/>
  <c r="Y850" i="5"/>
  <c r="Y851" i="5"/>
  <c r="Y852" i="5"/>
  <c r="Y853" i="5"/>
  <c r="Y854" i="5"/>
  <c r="Y855" i="5"/>
  <c r="Y856" i="5"/>
  <c r="Y857" i="5"/>
  <c r="Y858" i="5"/>
  <c r="Y859" i="5"/>
  <c r="Y860" i="5"/>
  <c r="Y861" i="5"/>
  <c r="Y862" i="5"/>
  <c r="Y863" i="5"/>
  <c r="Y864" i="5"/>
  <c r="Y865" i="5"/>
  <c r="Y866" i="5"/>
  <c r="Y867" i="5"/>
  <c r="Y868" i="5"/>
  <c r="Y869" i="5"/>
  <c r="Y870" i="5"/>
  <c r="Y871" i="5"/>
  <c r="Y872" i="5"/>
  <c r="Y873" i="5"/>
  <c r="Y874" i="5"/>
  <c r="Y875" i="5"/>
  <c r="Y876" i="5"/>
  <c r="Y877" i="5"/>
  <c r="Y878" i="5"/>
  <c r="Y879" i="5"/>
  <c r="Y880" i="5"/>
  <c r="Y881" i="5"/>
  <c r="Y882" i="5"/>
  <c r="Y883" i="5"/>
  <c r="Y884" i="5"/>
  <c r="Y885" i="5"/>
  <c r="Y886" i="5"/>
  <c r="Y887" i="5"/>
  <c r="Y888" i="5"/>
  <c r="Y889" i="5"/>
  <c r="Y890" i="5"/>
  <c r="Y891" i="5"/>
  <c r="Y892" i="5"/>
  <c r="Y893" i="5"/>
  <c r="Y894" i="5"/>
  <c r="Y895" i="5"/>
  <c r="Y896" i="5"/>
  <c r="Y897" i="5"/>
  <c r="Y898" i="5"/>
  <c r="Y899" i="5"/>
  <c r="Y900" i="5"/>
  <c r="Y901" i="5"/>
  <c r="Y902" i="5"/>
  <c r="Y903" i="5"/>
  <c r="Y904" i="5"/>
  <c r="Y905" i="5"/>
  <c r="Y906" i="5"/>
  <c r="Y907" i="5"/>
  <c r="Y908" i="5"/>
  <c r="Y909" i="5"/>
  <c r="Y910" i="5"/>
  <c r="Y911" i="5"/>
  <c r="Y912" i="5"/>
  <c r="Y913" i="5"/>
  <c r="Y914" i="5"/>
  <c r="Y915" i="5"/>
  <c r="Y916" i="5"/>
  <c r="Y917" i="5"/>
  <c r="Y918" i="5"/>
  <c r="Y919" i="5"/>
  <c r="Y920" i="5"/>
  <c r="Y921" i="5"/>
  <c r="Y922" i="5"/>
  <c r="Y923" i="5"/>
  <c r="Y924" i="5"/>
  <c r="Y925" i="5"/>
  <c r="Y926" i="5"/>
  <c r="Y927" i="5"/>
  <c r="Y928" i="5"/>
  <c r="Y929" i="5"/>
  <c r="Y930" i="5"/>
  <c r="Y931" i="5"/>
  <c r="Y932" i="5"/>
  <c r="Y933" i="5"/>
  <c r="Y934" i="5"/>
  <c r="Y935" i="5"/>
  <c r="Y936" i="5"/>
  <c r="Y937" i="5"/>
  <c r="Y938" i="5"/>
  <c r="Y939" i="5"/>
  <c r="Y940" i="5"/>
  <c r="Y941" i="5"/>
  <c r="Y942" i="5"/>
  <c r="Y943" i="5"/>
  <c r="Y944" i="5"/>
  <c r="Y945" i="5"/>
  <c r="Y946" i="5"/>
  <c r="Y947" i="5"/>
  <c r="Y948" i="5"/>
  <c r="Y949" i="5"/>
  <c r="Y950" i="5"/>
  <c r="Y951" i="5"/>
  <c r="Y952" i="5"/>
  <c r="Y953" i="5"/>
  <c r="Y954" i="5"/>
  <c r="Y955" i="5"/>
  <c r="Y956" i="5"/>
  <c r="Y957" i="5"/>
  <c r="Y958" i="5"/>
  <c r="Y959" i="5"/>
  <c r="Y960" i="5"/>
  <c r="Y961" i="5"/>
  <c r="Y962" i="5"/>
  <c r="Y963" i="5"/>
  <c r="Y964" i="5"/>
  <c r="Y965" i="5"/>
  <c r="Y966" i="5"/>
  <c r="Y967" i="5"/>
  <c r="Y968" i="5"/>
  <c r="Y969" i="5"/>
  <c r="Y970" i="5"/>
  <c r="Y971" i="5"/>
  <c r="Y972" i="5"/>
  <c r="Y973" i="5"/>
  <c r="Y974" i="5"/>
  <c r="Y975" i="5"/>
  <c r="Y976" i="5"/>
  <c r="Y977" i="5"/>
  <c r="Y978" i="5"/>
  <c r="Y979" i="5"/>
  <c r="Y980" i="5"/>
  <c r="Y981" i="5"/>
  <c r="Y982" i="5"/>
  <c r="Y983" i="5"/>
  <c r="Y984" i="5"/>
  <c r="Y985" i="5"/>
  <c r="Y986" i="5"/>
  <c r="Y987" i="5"/>
  <c r="Y988" i="5"/>
  <c r="Y989" i="5"/>
  <c r="Y990" i="5"/>
  <c r="Y991" i="5"/>
  <c r="Y992" i="5"/>
  <c r="Y993" i="5"/>
  <c r="Y994" i="5"/>
  <c r="Y995" i="5"/>
  <c r="Y996" i="5"/>
  <c r="Y997" i="5"/>
  <c r="Y998" i="5"/>
  <c r="Y999" i="5"/>
  <c r="Y1000" i="5"/>
  <c r="Y1001" i="5"/>
  <c r="Y1002" i="5"/>
  <c r="Y1003" i="5"/>
  <c r="Y1004" i="5"/>
  <c r="Y1005" i="5"/>
  <c r="Y1006" i="5"/>
  <c r="Y1007" i="5"/>
  <c r="Y1008" i="5"/>
  <c r="Y1009" i="5"/>
  <c r="Y1010" i="5"/>
  <c r="Y1011" i="5"/>
  <c r="Y1012" i="5"/>
  <c r="Y1013" i="5"/>
  <c r="Y1014" i="5"/>
  <c r="Y1015" i="5"/>
  <c r="Y1016" i="5"/>
  <c r="Y1017" i="5"/>
  <c r="Y1018" i="5"/>
  <c r="Y1019" i="5"/>
  <c r="Y1020" i="5"/>
  <c r="Y1021" i="5"/>
  <c r="Y1022" i="5"/>
  <c r="Y1023" i="5"/>
  <c r="Y1024" i="5"/>
  <c r="Y1025" i="5"/>
  <c r="Y1026" i="5"/>
  <c r="Y1027" i="5"/>
  <c r="Y1028" i="5"/>
  <c r="Y1029" i="5"/>
  <c r="Y1030" i="5"/>
  <c r="Y1031" i="5"/>
  <c r="Y1032" i="5"/>
  <c r="Y1033" i="5"/>
  <c r="Y1034" i="5"/>
  <c r="Y1035" i="5"/>
  <c r="Y1036" i="5"/>
  <c r="Y1037" i="5"/>
  <c r="Y1038" i="5"/>
  <c r="Y1039" i="5"/>
  <c r="Y1040" i="5"/>
  <c r="Y1041" i="5"/>
  <c r="Y1042" i="5"/>
  <c r="Y1043" i="5"/>
  <c r="Y1044" i="5"/>
  <c r="Y1045" i="5"/>
  <c r="Y1046" i="5"/>
  <c r="Y1047" i="5"/>
  <c r="Y1048" i="5"/>
  <c r="Y1049" i="5"/>
  <c r="Y1050" i="5"/>
  <c r="Y1051" i="5"/>
  <c r="Y1052" i="5"/>
  <c r="Y1053" i="5"/>
  <c r="Y1054" i="5"/>
  <c r="Y1055" i="5"/>
  <c r="Y1056" i="5"/>
  <c r="Y1057" i="5"/>
  <c r="Y1058" i="5"/>
  <c r="Y1059" i="5"/>
  <c r="Y1060" i="5"/>
  <c r="Y1061" i="5"/>
  <c r="Y1062" i="5"/>
  <c r="Y1063" i="5"/>
  <c r="Y1064" i="5"/>
  <c r="Y1065" i="5"/>
  <c r="Y1066" i="5"/>
  <c r="Y1067" i="5"/>
  <c r="Y1068" i="5"/>
  <c r="Y1069" i="5"/>
  <c r="Y1070" i="5"/>
  <c r="Y1071" i="5"/>
  <c r="Y1072" i="5"/>
  <c r="Y1073" i="5"/>
  <c r="Y1074" i="5"/>
  <c r="Y1075" i="5"/>
  <c r="Y1076" i="5"/>
  <c r="Y1077" i="5"/>
  <c r="Y1078" i="5"/>
  <c r="Y1079" i="5"/>
  <c r="Y1080" i="5"/>
  <c r="Y1081" i="5"/>
  <c r="Y1082" i="5"/>
  <c r="Y1083" i="5"/>
  <c r="Y1084" i="5"/>
  <c r="Y1085" i="5"/>
  <c r="Y1086" i="5"/>
  <c r="Y1087" i="5"/>
  <c r="Y1088" i="5"/>
  <c r="Y1089" i="5"/>
  <c r="Y1090" i="5"/>
  <c r="Y1091" i="5"/>
  <c r="Y1092" i="5"/>
  <c r="Y1093" i="5"/>
  <c r="Y1094" i="5"/>
  <c r="Y1095" i="5"/>
  <c r="Y1096" i="5"/>
  <c r="Y1097" i="5"/>
  <c r="Y1098" i="5"/>
  <c r="Y1099" i="5"/>
  <c r="Y1100" i="5"/>
  <c r="Y1101" i="5"/>
  <c r="Y1102" i="5"/>
  <c r="Y1103" i="5"/>
  <c r="Y1104" i="5"/>
  <c r="Y1105" i="5"/>
  <c r="Y1106" i="5"/>
  <c r="Y1107" i="5"/>
  <c r="Y1108" i="5"/>
  <c r="Y1109" i="5"/>
  <c r="Y1110" i="5"/>
  <c r="Y1111" i="5"/>
  <c r="Y1112" i="5"/>
  <c r="Y1113" i="5"/>
  <c r="Y1114" i="5"/>
  <c r="Y1115" i="5"/>
  <c r="Y1116" i="5"/>
  <c r="Y1117" i="5"/>
  <c r="Y1118" i="5"/>
  <c r="Y1119" i="5"/>
  <c r="Y1120" i="5"/>
  <c r="Y1121" i="5"/>
  <c r="Y1122" i="5"/>
  <c r="Y1123" i="5"/>
  <c r="Y1124" i="5"/>
  <c r="Y1125" i="5"/>
  <c r="Y1126" i="5"/>
  <c r="Y1127" i="5"/>
  <c r="Y1128" i="5"/>
  <c r="Y1129" i="5"/>
  <c r="Y1130" i="5"/>
  <c r="Y1131" i="5"/>
  <c r="Y1132" i="5"/>
  <c r="Y1133" i="5"/>
  <c r="Y1134" i="5"/>
  <c r="Y1135" i="5"/>
  <c r="Y1136" i="5"/>
  <c r="Y1137" i="5"/>
  <c r="Y1138" i="5"/>
  <c r="Y1139" i="5"/>
  <c r="Y1140" i="5"/>
  <c r="Y1141" i="5"/>
  <c r="Y1142" i="5"/>
  <c r="Y1143" i="5"/>
  <c r="Y1144" i="5"/>
  <c r="Y1145" i="5"/>
  <c r="Y1146" i="5"/>
  <c r="Y1147" i="5"/>
  <c r="Y1148" i="5"/>
  <c r="Y1149" i="5"/>
  <c r="Y1150" i="5"/>
  <c r="Y1151" i="5"/>
  <c r="Y1152" i="5"/>
  <c r="Y1153" i="5"/>
  <c r="Y1154" i="5"/>
  <c r="Y1155" i="5"/>
  <c r="Y1156" i="5"/>
  <c r="Y1157" i="5"/>
  <c r="Y1158" i="5"/>
  <c r="Y1159" i="5"/>
  <c r="Y1160" i="5"/>
  <c r="Y1161" i="5"/>
  <c r="Y1162" i="5"/>
  <c r="Y1163" i="5"/>
  <c r="Y1164" i="5"/>
  <c r="Y1165" i="5"/>
  <c r="Y1166" i="5"/>
  <c r="Y1167" i="5"/>
  <c r="Y1168" i="5"/>
  <c r="Y1169" i="5"/>
  <c r="Y1170" i="5"/>
  <c r="Y1171" i="5"/>
  <c r="Y1172" i="5"/>
  <c r="Y1173" i="5"/>
  <c r="Y1174" i="5"/>
  <c r="Y1175" i="5"/>
  <c r="Y1176" i="5"/>
  <c r="Y1177" i="5"/>
  <c r="Y1178" i="5"/>
  <c r="Y1179" i="5"/>
  <c r="Y1180" i="5"/>
  <c r="Y1181" i="5"/>
  <c r="Y1182" i="5"/>
  <c r="Y1183" i="5"/>
  <c r="Y1184" i="5"/>
  <c r="Y1185" i="5"/>
  <c r="Y1186" i="5"/>
  <c r="Y1187" i="5"/>
  <c r="Y1188" i="5"/>
  <c r="Y1189" i="5"/>
  <c r="Y1190" i="5"/>
  <c r="Y1191" i="5"/>
  <c r="Y1192" i="5"/>
  <c r="Y1193" i="5"/>
  <c r="Y1194" i="5"/>
  <c r="Y1195" i="5"/>
  <c r="Y1196" i="5"/>
  <c r="Y1197" i="5"/>
  <c r="Y1198" i="5"/>
  <c r="Y1199" i="5"/>
  <c r="Y1200" i="5"/>
  <c r="Y1201" i="5"/>
  <c r="Y1202" i="5"/>
  <c r="Y1203" i="5"/>
  <c r="Y1204" i="5"/>
  <c r="Y1205" i="5"/>
  <c r="Y1206" i="5"/>
  <c r="Y1207" i="5"/>
  <c r="Y1208" i="5"/>
  <c r="Y1209" i="5"/>
  <c r="Y1210" i="5"/>
  <c r="Y1211" i="5"/>
  <c r="Y1212" i="5"/>
  <c r="Y1213" i="5"/>
  <c r="Y1214" i="5"/>
  <c r="Y1215" i="5"/>
  <c r="Y1216" i="5"/>
  <c r="Y1217" i="5"/>
  <c r="Y1218" i="5"/>
  <c r="Y1219" i="5"/>
  <c r="Y1220" i="5"/>
  <c r="Y1221" i="5"/>
  <c r="Y1222" i="5"/>
  <c r="Y1223" i="5"/>
  <c r="Y1224" i="5"/>
  <c r="Y1225" i="5"/>
  <c r="Y1226" i="5"/>
  <c r="Y1227" i="5"/>
  <c r="Y1228" i="5"/>
  <c r="Y1229" i="5"/>
  <c r="Y1230" i="5"/>
  <c r="Y1231" i="5"/>
  <c r="Y1232" i="5"/>
  <c r="Y1233" i="5"/>
  <c r="Y1234" i="5"/>
  <c r="Y1235" i="5"/>
  <c r="Y1236" i="5"/>
  <c r="Y1237" i="5"/>
  <c r="Y1238" i="5"/>
  <c r="Y1239" i="5"/>
  <c r="Y1240" i="5"/>
  <c r="Y1241" i="5"/>
  <c r="Y1242" i="5"/>
  <c r="Y1243" i="5"/>
  <c r="Y1244" i="5"/>
  <c r="Y1245" i="5"/>
  <c r="Y1246" i="5"/>
  <c r="Y1247" i="5"/>
  <c r="Y1248" i="5"/>
  <c r="Y1249" i="5"/>
  <c r="Y1250" i="5"/>
  <c r="Y1251" i="5"/>
  <c r="Y1252" i="5"/>
  <c r="Y1253" i="5"/>
  <c r="Y1254" i="5"/>
  <c r="Y1255" i="5"/>
  <c r="Y1256" i="5"/>
  <c r="Y1257" i="5"/>
  <c r="Y1258" i="5"/>
  <c r="Y1259" i="5"/>
  <c r="Y1260" i="5"/>
  <c r="Y1261" i="5"/>
  <c r="Y1262" i="5"/>
  <c r="Y1263" i="5"/>
  <c r="Y1264" i="5"/>
  <c r="Y1265" i="5"/>
  <c r="Y1266" i="5"/>
  <c r="Y1267" i="5"/>
  <c r="Y1268" i="5"/>
  <c r="Y1269" i="5"/>
  <c r="Y1270" i="5"/>
  <c r="Y1271" i="5"/>
  <c r="Y1272" i="5"/>
  <c r="Y1273" i="5"/>
  <c r="Y1274" i="5"/>
  <c r="Y1275" i="5"/>
  <c r="Y1276" i="5"/>
  <c r="Y1277" i="5"/>
  <c r="Y1278" i="5"/>
  <c r="Y1279" i="5"/>
  <c r="Y1280" i="5"/>
  <c r="Y1281" i="5"/>
  <c r="Y1282" i="5"/>
  <c r="Y1283" i="5"/>
  <c r="Y1284" i="5"/>
  <c r="Y1285" i="5"/>
  <c r="Y1286" i="5"/>
  <c r="Y1287" i="5"/>
  <c r="Y1288" i="5"/>
  <c r="Y1289" i="5"/>
  <c r="Y1290" i="5"/>
  <c r="Y1291" i="5"/>
  <c r="Y1292" i="5"/>
  <c r="Y1293" i="5"/>
  <c r="Y1294" i="5"/>
  <c r="Y1295" i="5"/>
  <c r="Y1296" i="5"/>
  <c r="Y1297" i="5"/>
  <c r="Y1298" i="5"/>
  <c r="Y1299" i="5"/>
  <c r="Y1300" i="5"/>
  <c r="Y1301" i="5"/>
  <c r="Y1302" i="5"/>
  <c r="Y1303" i="5"/>
  <c r="Y1304" i="5"/>
  <c r="Y1305" i="5"/>
  <c r="Y1306" i="5"/>
  <c r="Y1307" i="5"/>
  <c r="Y1308" i="5"/>
  <c r="Y1309" i="5"/>
  <c r="Y1310" i="5"/>
  <c r="Y1311" i="5"/>
  <c r="Y1312" i="5"/>
  <c r="Y1313" i="5"/>
  <c r="Y1314" i="5"/>
  <c r="Y1315" i="5"/>
  <c r="Y1316" i="5"/>
  <c r="Y1317" i="5"/>
  <c r="Y1318" i="5"/>
  <c r="Y1319" i="5"/>
  <c r="Y1320" i="5"/>
  <c r="Y1321" i="5"/>
  <c r="Y1322" i="5"/>
  <c r="Y1323" i="5"/>
  <c r="Y1324" i="5"/>
  <c r="Y1325" i="5"/>
  <c r="Y1326" i="5"/>
  <c r="Y1327" i="5"/>
  <c r="Y1328" i="5"/>
  <c r="Y1329" i="5"/>
  <c r="Y1330" i="5"/>
  <c r="Y1331" i="5"/>
  <c r="Y1332" i="5"/>
  <c r="Y1333" i="5"/>
  <c r="Y1334" i="5"/>
  <c r="Y1335" i="5"/>
  <c r="Y1336" i="5"/>
  <c r="Y1337" i="5"/>
  <c r="Y1338" i="5"/>
  <c r="Y1339" i="5"/>
  <c r="Y1340" i="5"/>
  <c r="Y1341" i="5"/>
  <c r="Y1342" i="5"/>
  <c r="Y1343" i="5"/>
  <c r="Y1344" i="5"/>
  <c r="Y1345" i="5"/>
  <c r="Y1346" i="5"/>
  <c r="Y1347" i="5"/>
  <c r="Y1348" i="5"/>
  <c r="Y1349" i="5"/>
  <c r="Y1350" i="5"/>
  <c r="Y1351" i="5"/>
  <c r="Y1352" i="5"/>
  <c r="Y1353" i="5"/>
  <c r="Y1354" i="5"/>
  <c r="Y1355" i="5"/>
  <c r="Y1356" i="5"/>
  <c r="Y1357" i="5"/>
  <c r="Y1358" i="5"/>
  <c r="Y1359" i="5"/>
  <c r="Y1360" i="5"/>
  <c r="Y1361" i="5"/>
  <c r="Y1362" i="5"/>
  <c r="Y1363" i="5"/>
  <c r="Y1364" i="5"/>
  <c r="Y1365" i="5"/>
  <c r="Y1366" i="5"/>
  <c r="Y1367" i="5"/>
  <c r="Y1368" i="5"/>
  <c r="Y1369" i="5"/>
  <c r="Y1370" i="5"/>
  <c r="Y1371" i="5"/>
  <c r="Y1372" i="5"/>
  <c r="Y1373" i="5"/>
  <c r="Y1374" i="5"/>
  <c r="Y1375" i="5"/>
  <c r="Y1376" i="5"/>
  <c r="Y1377" i="5"/>
  <c r="Y1378" i="5"/>
  <c r="Y1379" i="5"/>
  <c r="Y1380" i="5"/>
  <c r="Y1381" i="5"/>
  <c r="Y1382" i="5"/>
  <c r="Y1383" i="5"/>
  <c r="Y1384" i="5"/>
  <c r="Y1385" i="5"/>
  <c r="Y1386" i="5"/>
  <c r="Y1387" i="5"/>
  <c r="Y1388" i="5"/>
  <c r="Y1389" i="5"/>
  <c r="Y1390" i="5"/>
  <c r="Y1391" i="5"/>
  <c r="Y1392" i="5"/>
  <c r="Y1393" i="5"/>
  <c r="Y1394" i="5"/>
  <c r="Y1395" i="5"/>
  <c r="S3"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1" i="5"/>
  <c r="S142" i="5"/>
  <c r="S143" i="5"/>
  <c r="S144" i="5"/>
  <c r="S145" i="5"/>
  <c r="S146" i="5"/>
  <c r="S147" i="5"/>
  <c r="S148" i="5"/>
  <c r="S149" i="5"/>
  <c r="S150" i="5"/>
  <c r="S151" i="5"/>
  <c r="S152" i="5"/>
  <c r="S153" i="5"/>
  <c r="S154" i="5"/>
  <c r="S155" i="5"/>
  <c r="S156"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S190" i="5"/>
  <c r="S191" i="5"/>
  <c r="S192" i="5"/>
  <c r="S193" i="5"/>
  <c r="S194" i="5"/>
  <c r="S195" i="5"/>
  <c r="S196" i="5"/>
  <c r="S197" i="5"/>
  <c r="S198" i="5"/>
  <c r="S199" i="5"/>
  <c r="S200" i="5"/>
  <c r="S201" i="5"/>
  <c r="S202" i="5"/>
  <c r="S203" i="5"/>
  <c r="S204" i="5"/>
  <c r="S205" i="5"/>
  <c r="S206" i="5"/>
  <c r="S207" i="5"/>
  <c r="S208" i="5"/>
  <c r="S209" i="5"/>
  <c r="S210" i="5"/>
  <c r="S211" i="5"/>
  <c r="S212" i="5"/>
  <c r="S213" i="5"/>
  <c r="S214" i="5"/>
  <c r="S215" i="5"/>
  <c r="S216" i="5"/>
  <c r="S217" i="5"/>
  <c r="S218" i="5"/>
  <c r="S219" i="5"/>
  <c r="S220" i="5"/>
  <c r="S221" i="5"/>
  <c r="S222" i="5"/>
  <c r="S223" i="5"/>
  <c r="S224" i="5"/>
  <c r="S225" i="5"/>
  <c r="S226" i="5"/>
  <c r="S227" i="5"/>
  <c r="S228" i="5"/>
  <c r="S229" i="5"/>
  <c r="S230" i="5"/>
  <c r="S231" i="5"/>
  <c r="S232" i="5"/>
  <c r="S233" i="5"/>
  <c r="S234" i="5"/>
  <c r="S235" i="5"/>
  <c r="S236" i="5"/>
  <c r="S237" i="5"/>
  <c r="S238" i="5"/>
  <c r="S239" i="5"/>
  <c r="S240" i="5"/>
  <c r="S241" i="5"/>
  <c r="S242" i="5"/>
  <c r="S243" i="5"/>
  <c r="S244" i="5"/>
  <c r="S245" i="5"/>
  <c r="S246" i="5"/>
  <c r="S247" i="5"/>
  <c r="S248" i="5"/>
  <c r="S249" i="5"/>
  <c r="S250" i="5"/>
  <c r="S251" i="5"/>
  <c r="S252" i="5"/>
  <c r="S253" i="5"/>
  <c r="S254" i="5"/>
  <c r="S255" i="5"/>
  <c r="S256" i="5"/>
  <c r="S257" i="5"/>
  <c r="S258" i="5"/>
  <c r="S259" i="5"/>
  <c r="S260" i="5"/>
  <c r="S261" i="5"/>
  <c r="S262" i="5"/>
  <c r="S263" i="5"/>
  <c r="S264" i="5"/>
  <c r="S265" i="5"/>
  <c r="S266" i="5"/>
  <c r="S267" i="5"/>
  <c r="S268" i="5"/>
  <c r="S269" i="5"/>
  <c r="S270" i="5"/>
  <c r="S271" i="5"/>
  <c r="S272" i="5"/>
  <c r="S273" i="5"/>
  <c r="S274" i="5"/>
  <c r="S275" i="5"/>
  <c r="S276" i="5"/>
  <c r="S277" i="5"/>
  <c r="S278" i="5"/>
  <c r="S279" i="5"/>
  <c r="S280" i="5"/>
  <c r="S281" i="5"/>
  <c r="S282" i="5"/>
  <c r="S283" i="5"/>
  <c r="S284" i="5"/>
  <c r="S285" i="5"/>
  <c r="S286" i="5"/>
  <c r="S287" i="5"/>
  <c r="S288" i="5"/>
  <c r="S289" i="5"/>
  <c r="S290" i="5"/>
  <c r="S291" i="5"/>
  <c r="S292" i="5"/>
  <c r="S293" i="5"/>
  <c r="S294" i="5"/>
  <c r="S295" i="5"/>
  <c r="S296" i="5"/>
  <c r="S297" i="5"/>
  <c r="S298" i="5"/>
  <c r="S299" i="5"/>
  <c r="S300" i="5"/>
  <c r="S301" i="5"/>
  <c r="S302" i="5"/>
  <c r="S303" i="5"/>
  <c r="S304" i="5"/>
  <c r="S305" i="5"/>
  <c r="S306" i="5"/>
  <c r="S307" i="5"/>
  <c r="S308" i="5"/>
  <c r="S309" i="5"/>
  <c r="S310" i="5"/>
  <c r="S311" i="5"/>
  <c r="S312" i="5"/>
  <c r="S313" i="5"/>
  <c r="S314" i="5"/>
  <c r="S315" i="5"/>
  <c r="S316" i="5"/>
  <c r="S317" i="5"/>
  <c r="S318" i="5"/>
  <c r="S319" i="5"/>
  <c r="S320" i="5"/>
  <c r="S321" i="5"/>
  <c r="S322" i="5"/>
  <c r="S323" i="5"/>
  <c r="S324" i="5"/>
  <c r="S325" i="5"/>
  <c r="S326" i="5"/>
  <c r="S327" i="5"/>
  <c r="S328" i="5"/>
  <c r="S329" i="5"/>
  <c r="S330" i="5"/>
  <c r="S331" i="5"/>
  <c r="S332" i="5"/>
  <c r="S333" i="5"/>
  <c r="S334" i="5"/>
  <c r="S335" i="5"/>
  <c r="S336" i="5"/>
  <c r="S337" i="5"/>
  <c r="S338" i="5"/>
  <c r="S339" i="5"/>
  <c r="S340" i="5"/>
  <c r="S341" i="5"/>
  <c r="S342" i="5"/>
  <c r="S343" i="5"/>
  <c r="S344" i="5"/>
  <c r="S345" i="5"/>
  <c r="S346" i="5"/>
  <c r="S347" i="5"/>
  <c r="S348" i="5"/>
  <c r="S349" i="5"/>
  <c r="S350" i="5"/>
  <c r="S351" i="5"/>
  <c r="S352" i="5"/>
  <c r="S353" i="5"/>
  <c r="S354" i="5"/>
  <c r="S355" i="5"/>
  <c r="S356" i="5"/>
  <c r="S357" i="5"/>
  <c r="S358" i="5"/>
  <c r="S359" i="5"/>
  <c r="S360" i="5"/>
  <c r="S361" i="5"/>
  <c r="S362" i="5"/>
  <c r="S363" i="5"/>
  <c r="S364" i="5"/>
  <c r="S365" i="5"/>
  <c r="S366" i="5"/>
  <c r="S367" i="5"/>
  <c r="S368" i="5"/>
  <c r="S369" i="5"/>
  <c r="S370" i="5"/>
  <c r="S371" i="5"/>
  <c r="S372" i="5"/>
  <c r="S373" i="5"/>
  <c r="S374" i="5"/>
  <c r="S375" i="5"/>
  <c r="S376" i="5"/>
  <c r="S377" i="5"/>
  <c r="S378" i="5"/>
  <c r="S379" i="5"/>
  <c r="S380" i="5"/>
  <c r="S381" i="5"/>
  <c r="S382" i="5"/>
  <c r="S383" i="5"/>
  <c r="S384" i="5"/>
  <c r="S385" i="5"/>
  <c r="S386" i="5"/>
  <c r="S387" i="5"/>
  <c r="S388" i="5"/>
  <c r="S389" i="5"/>
  <c r="S390" i="5"/>
  <c r="S391" i="5"/>
  <c r="S392" i="5"/>
  <c r="S393" i="5"/>
  <c r="S394" i="5"/>
  <c r="S395" i="5"/>
  <c r="S396" i="5"/>
  <c r="S397" i="5"/>
  <c r="S398" i="5"/>
  <c r="S399" i="5"/>
  <c r="S400" i="5"/>
  <c r="S401" i="5"/>
  <c r="S402" i="5"/>
  <c r="S403" i="5"/>
  <c r="S404" i="5"/>
  <c r="S405" i="5"/>
  <c r="S406" i="5"/>
  <c r="S407" i="5"/>
  <c r="S408" i="5"/>
  <c r="S409" i="5"/>
  <c r="S410" i="5"/>
  <c r="S411" i="5"/>
  <c r="S412" i="5"/>
  <c r="S413" i="5"/>
  <c r="S414" i="5"/>
  <c r="S415" i="5"/>
  <c r="S416" i="5"/>
  <c r="S417" i="5"/>
  <c r="S418" i="5"/>
  <c r="S419" i="5"/>
  <c r="S420" i="5"/>
  <c r="S421" i="5"/>
  <c r="S422" i="5"/>
  <c r="S423" i="5"/>
  <c r="S424" i="5"/>
  <c r="S425" i="5"/>
  <c r="S426" i="5"/>
  <c r="S427" i="5"/>
  <c r="S428" i="5"/>
  <c r="S429" i="5"/>
  <c r="S430" i="5"/>
  <c r="S431" i="5"/>
  <c r="S432" i="5"/>
  <c r="S433" i="5"/>
  <c r="S434" i="5"/>
  <c r="S435" i="5"/>
  <c r="S436" i="5"/>
  <c r="S437" i="5"/>
  <c r="S438" i="5"/>
  <c r="S439" i="5"/>
  <c r="S440" i="5"/>
  <c r="S441" i="5"/>
  <c r="S442" i="5"/>
  <c r="S443" i="5"/>
  <c r="S444" i="5"/>
  <c r="S445" i="5"/>
  <c r="S446" i="5"/>
  <c r="S447" i="5"/>
  <c r="S448" i="5"/>
  <c r="S449" i="5"/>
  <c r="S450" i="5"/>
  <c r="S451" i="5"/>
  <c r="S452" i="5"/>
  <c r="S453" i="5"/>
  <c r="S454" i="5"/>
  <c r="S455" i="5"/>
  <c r="S456" i="5"/>
  <c r="S457" i="5"/>
  <c r="S458" i="5"/>
  <c r="S459" i="5"/>
  <c r="S460" i="5"/>
  <c r="S461" i="5"/>
  <c r="S462" i="5"/>
  <c r="S463" i="5"/>
  <c r="S464" i="5"/>
  <c r="S465" i="5"/>
  <c r="S466" i="5"/>
  <c r="S467" i="5"/>
  <c r="S468" i="5"/>
  <c r="S469" i="5"/>
  <c r="S470" i="5"/>
  <c r="S471" i="5"/>
  <c r="S472" i="5"/>
  <c r="S473" i="5"/>
  <c r="S474" i="5"/>
  <c r="S475" i="5"/>
  <c r="S476" i="5"/>
  <c r="S477" i="5"/>
  <c r="S478" i="5"/>
  <c r="S479" i="5"/>
  <c r="S480" i="5"/>
  <c r="S481" i="5"/>
  <c r="S482" i="5"/>
  <c r="S483" i="5"/>
  <c r="S484" i="5"/>
  <c r="S485" i="5"/>
  <c r="S486" i="5"/>
  <c r="S487" i="5"/>
  <c r="S488" i="5"/>
  <c r="S489" i="5"/>
  <c r="S490" i="5"/>
  <c r="S491" i="5"/>
  <c r="S492" i="5"/>
  <c r="S493" i="5"/>
  <c r="S494" i="5"/>
  <c r="S495" i="5"/>
  <c r="S496" i="5"/>
  <c r="S497" i="5"/>
  <c r="S498" i="5"/>
  <c r="S499" i="5"/>
  <c r="S500" i="5"/>
  <c r="S501" i="5"/>
  <c r="S502" i="5"/>
  <c r="S503" i="5"/>
  <c r="S504" i="5"/>
  <c r="S505" i="5"/>
  <c r="S506" i="5"/>
  <c r="S507" i="5"/>
  <c r="S508" i="5"/>
  <c r="S509" i="5"/>
  <c r="S510" i="5"/>
  <c r="S511" i="5"/>
  <c r="S512" i="5"/>
  <c r="S513" i="5"/>
  <c r="S514" i="5"/>
  <c r="S515" i="5"/>
  <c r="S516" i="5"/>
  <c r="S517" i="5"/>
  <c r="S518" i="5"/>
  <c r="S519" i="5"/>
  <c r="S520" i="5"/>
  <c r="S521" i="5"/>
  <c r="S522" i="5"/>
  <c r="S523" i="5"/>
  <c r="S524" i="5"/>
  <c r="S525" i="5"/>
  <c r="S526" i="5"/>
  <c r="S527" i="5"/>
  <c r="S528" i="5"/>
  <c r="S529" i="5"/>
  <c r="S530" i="5"/>
  <c r="S531" i="5"/>
  <c r="S532" i="5"/>
  <c r="S533" i="5"/>
  <c r="S534" i="5"/>
  <c r="S535" i="5"/>
  <c r="S536" i="5"/>
  <c r="S537" i="5"/>
  <c r="S538" i="5"/>
  <c r="S539" i="5"/>
  <c r="S540" i="5"/>
  <c r="S541" i="5"/>
  <c r="S542" i="5"/>
  <c r="S543" i="5"/>
  <c r="S544" i="5"/>
  <c r="S545" i="5"/>
  <c r="S546" i="5"/>
  <c r="S547" i="5"/>
  <c r="S548" i="5"/>
  <c r="S549" i="5"/>
  <c r="S550" i="5"/>
  <c r="S551" i="5"/>
  <c r="S552" i="5"/>
  <c r="S553" i="5"/>
  <c r="S554" i="5"/>
  <c r="S555" i="5"/>
  <c r="S556" i="5"/>
  <c r="S557" i="5"/>
  <c r="S558" i="5"/>
  <c r="S559" i="5"/>
  <c r="S560" i="5"/>
  <c r="S561" i="5"/>
  <c r="S562" i="5"/>
  <c r="S563" i="5"/>
  <c r="S564" i="5"/>
  <c r="S565" i="5"/>
  <c r="S566" i="5"/>
  <c r="S567" i="5"/>
  <c r="S568" i="5"/>
  <c r="S569" i="5"/>
  <c r="S570" i="5"/>
  <c r="S571" i="5"/>
  <c r="S572" i="5"/>
  <c r="S573" i="5"/>
  <c r="S574" i="5"/>
  <c r="S575" i="5"/>
  <c r="S576" i="5"/>
  <c r="S577" i="5"/>
  <c r="S578" i="5"/>
  <c r="S579" i="5"/>
  <c r="S580" i="5"/>
  <c r="S581" i="5"/>
  <c r="S582" i="5"/>
  <c r="S583" i="5"/>
  <c r="S584" i="5"/>
  <c r="S585" i="5"/>
  <c r="S586" i="5"/>
  <c r="S587" i="5"/>
  <c r="S588" i="5"/>
  <c r="S589" i="5"/>
  <c r="S590" i="5"/>
  <c r="S591" i="5"/>
  <c r="S592" i="5"/>
  <c r="S593" i="5"/>
  <c r="S594" i="5"/>
  <c r="S595" i="5"/>
  <c r="S596" i="5"/>
  <c r="S597" i="5"/>
  <c r="S598" i="5"/>
  <c r="S599" i="5"/>
  <c r="S600" i="5"/>
  <c r="S601" i="5"/>
  <c r="S602" i="5"/>
  <c r="S603" i="5"/>
  <c r="S604" i="5"/>
  <c r="S605" i="5"/>
  <c r="S606" i="5"/>
  <c r="S607" i="5"/>
  <c r="S608" i="5"/>
  <c r="S609" i="5"/>
  <c r="S610" i="5"/>
  <c r="S611" i="5"/>
  <c r="S612" i="5"/>
  <c r="S613" i="5"/>
  <c r="S614" i="5"/>
  <c r="S615" i="5"/>
  <c r="S616" i="5"/>
  <c r="S617" i="5"/>
  <c r="S618" i="5"/>
  <c r="S619" i="5"/>
  <c r="S620" i="5"/>
  <c r="S621" i="5"/>
  <c r="S622" i="5"/>
  <c r="S623" i="5"/>
  <c r="S624" i="5"/>
  <c r="S625" i="5"/>
  <c r="S626" i="5"/>
  <c r="S627" i="5"/>
  <c r="S628" i="5"/>
  <c r="S629" i="5"/>
  <c r="S630" i="5"/>
  <c r="S631" i="5"/>
  <c r="S632" i="5"/>
  <c r="S633" i="5"/>
  <c r="S634" i="5"/>
  <c r="S635" i="5"/>
  <c r="S636" i="5"/>
  <c r="S637" i="5"/>
  <c r="S638" i="5"/>
  <c r="S639" i="5"/>
  <c r="S640" i="5"/>
  <c r="S641" i="5"/>
  <c r="S642" i="5"/>
  <c r="S643" i="5"/>
  <c r="S644" i="5"/>
  <c r="S645" i="5"/>
  <c r="S646" i="5"/>
  <c r="S647" i="5"/>
  <c r="S648" i="5"/>
  <c r="S649" i="5"/>
  <c r="S650" i="5"/>
  <c r="S651" i="5"/>
  <c r="S652" i="5"/>
  <c r="S653" i="5"/>
  <c r="S654" i="5"/>
  <c r="S655" i="5"/>
  <c r="S656" i="5"/>
  <c r="S657" i="5"/>
  <c r="S658" i="5"/>
  <c r="S659" i="5"/>
  <c r="S660" i="5"/>
  <c r="S661" i="5"/>
  <c r="S662" i="5"/>
  <c r="S663" i="5"/>
  <c r="S664" i="5"/>
  <c r="S665" i="5"/>
  <c r="S666" i="5"/>
  <c r="S667" i="5"/>
  <c r="S668" i="5"/>
  <c r="S669" i="5"/>
  <c r="S670" i="5"/>
  <c r="S671" i="5"/>
  <c r="S672" i="5"/>
  <c r="S673" i="5"/>
  <c r="S674" i="5"/>
  <c r="S675" i="5"/>
  <c r="S676" i="5"/>
  <c r="S677" i="5"/>
  <c r="S678" i="5"/>
  <c r="S679" i="5"/>
  <c r="S680" i="5"/>
  <c r="S681" i="5"/>
  <c r="S682" i="5"/>
  <c r="S683" i="5"/>
  <c r="S684" i="5"/>
  <c r="S685" i="5"/>
  <c r="S686" i="5"/>
  <c r="S687" i="5"/>
  <c r="S688" i="5"/>
  <c r="S689" i="5"/>
  <c r="S690" i="5"/>
  <c r="S691" i="5"/>
  <c r="S692" i="5"/>
  <c r="S693" i="5"/>
  <c r="S694" i="5"/>
  <c r="S695" i="5"/>
  <c r="S696" i="5"/>
  <c r="S697" i="5"/>
  <c r="S698" i="5"/>
  <c r="S699" i="5"/>
  <c r="S700" i="5"/>
  <c r="S701" i="5"/>
  <c r="S702" i="5"/>
  <c r="S703" i="5"/>
  <c r="S704" i="5"/>
  <c r="S705" i="5"/>
  <c r="S706" i="5"/>
  <c r="S707" i="5"/>
  <c r="S708" i="5"/>
  <c r="S709" i="5"/>
  <c r="S710" i="5"/>
  <c r="S711" i="5"/>
  <c r="S712" i="5"/>
  <c r="S713" i="5"/>
  <c r="S714" i="5"/>
  <c r="S715" i="5"/>
  <c r="S716" i="5"/>
  <c r="S717" i="5"/>
  <c r="S718" i="5"/>
  <c r="S719" i="5"/>
  <c r="S720" i="5"/>
  <c r="S721" i="5"/>
  <c r="S722" i="5"/>
  <c r="S723" i="5"/>
  <c r="S724" i="5"/>
  <c r="S725" i="5"/>
  <c r="S726" i="5"/>
  <c r="S727" i="5"/>
  <c r="S728" i="5"/>
  <c r="S729" i="5"/>
  <c r="S730" i="5"/>
  <c r="S731" i="5"/>
  <c r="S732" i="5"/>
  <c r="S733" i="5"/>
  <c r="S734" i="5"/>
  <c r="S735" i="5"/>
  <c r="S736" i="5"/>
  <c r="S737" i="5"/>
  <c r="S738" i="5"/>
  <c r="S739" i="5"/>
  <c r="S740" i="5"/>
  <c r="S741" i="5"/>
  <c r="S742" i="5"/>
  <c r="S743" i="5"/>
  <c r="S744" i="5"/>
  <c r="S745" i="5"/>
  <c r="S746" i="5"/>
  <c r="S747" i="5"/>
  <c r="S748" i="5"/>
  <c r="S749" i="5"/>
  <c r="S750" i="5"/>
  <c r="S751" i="5"/>
  <c r="S752" i="5"/>
  <c r="S753" i="5"/>
  <c r="S754" i="5"/>
  <c r="S755" i="5"/>
  <c r="S756" i="5"/>
  <c r="S757" i="5"/>
  <c r="S758" i="5"/>
  <c r="S759" i="5"/>
  <c r="S760" i="5"/>
  <c r="S761" i="5"/>
  <c r="S762" i="5"/>
  <c r="S763" i="5"/>
  <c r="S764" i="5"/>
  <c r="S765" i="5"/>
  <c r="S766" i="5"/>
  <c r="S767" i="5"/>
  <c r="S768" i="5"/>
  <c r="S769" i="5"/>
  <c r="S770" i="5"/>
  <c r="S771" i="5"/>
  <c r="S772" i="5"/>
  <c r="S773" i="5"/>
  <c r="S774" i="5"/>
  <c r="S775" i="5"/>
  <c r="S776" i="5"/>
  <c r="S777" i="5"/>
  <c r="S778" i="5"/>
  <c r="S779" i="5"/>
  <c r="S780" i="5"/>
  <c r="S781" i="5"/>
  <c r="S782" i="5"/>
  <c r="S783" i="5"/>
  <c r="S784" i="5"/>
  <c r="S785" i="5"/>
  <c r="S786" i="5"/>
  <c r="S787" i="5"/>
  <c r="S788" i="5"/>
  <c r="S789" i="5"/>
  <c r="S790" i="5"/>
  <c r="S791" i="5"/>
  <c r="S792" i="5"/>
  <c r="S793" i="5"/>
  <c r="S794" i="5"/>
  <c r="S795" i="5"/>
  <c r="S796" i="5"/>
  <c r="S797" i="5"/>
  <c r="S798" i="5"/>
  <c r="S799" i="5"/>
  <c r="S800" i="5"/>
  <c r="S801" i="5"/>
  <c r="S802" i="5"/>
  <c r="S803" i="5"/>
  <c r="S804" i="5"/>
  <c r="S805" i="5"/>
  <c r="S806" i="5"/>
  <c r="S807" i="5"/>
  <c r="S808" i="5"/>
  <c r="S809" i="5"/>
  <c r="S810" i="5"/>
  <c r="S811" i="5"/>
  <c r="S812" i="5"/>
  <c r="S813" i="5"/>
  <c r="S814" i="5"/>
  <c r="S815" i="5"/>
  <c r="S816" i="5"/>
  <c r="S817" i="5"/>
  <c r="S818" i="5"/>
  <c r="S819" i="5"/>
  <c r="S820" i="5"/>
  <c r="S821" i="5"/>
  <c r="S822" i="5"/>
  <c r="S823" i="5"/>
  <c r="S824" i="5"/>
  <c r="S825" i="5"/>
  <c r="S826" i="5"/>
  <c r="S827" i="5"/>
  <c r="S828" i="5"/>
  <c r="S829" i="5"/>
  <c r="S830" i="5"/>
  <c r="S831" i="5"/>
  <c r="S832" i="5"/>
  <c r="S833" i="5"/>
  <c r="S834" i="5"/>
  <c r="S835" i="5"/>
  <c r="S836" i="5"/>
  <c r="S837" i="5"/>
  <c r="S838" i="5"/>
  <c r="S839" i="5"/>
  <c r="S840" i="5"/>
  <c r="S841" i="5"/>
  <c r="S842" i="5"/>
  <c r="S843" i="5"/>
  <c r="S844" i="5"/>
  <c r="S845" i="5"/>
  <c r="S846" i="5"/>
  <c r="S847" i="5"/>
  <c r="S848" i="5"/>
  <c r="S849" i="5"/>
  <c r="S850" i="5"/>
  <c r="S851" i="5"/>
  <c r="S852" i="5"/>
  <c r="S853" i="5"/>
  <c r="S854" i="5"/>
  <c r="S855" i="5"/>
  <c r="S856" i="5"/>
  <c r="S857" i="5"/>
  <c r="S858" i="5"/>
  <c r="S859" i="5"/>
  <c r="S860" i="5"/>
  <c r="S861" i="5"/>
  <c r="S862" i="5"/>
  <c r="S863" i="5"/>
  <c r="S864" i="5"/>
  <c r="S865" i="5"/>
  <c r="S866" i="5"/>
  <c r="S867" i="5"/>
  <c r="S868" i="5"/>
  <c r="S869" i="5"/>
  <c r="S870" i="5"/>
  <c r="S871" i="5"/>
  <c r="S872" i="5"/>
  <c r="S873" i="5"/>
  <c r="S874" i="5"/>
  <c r="S875" i="5"/>
  <c r="S876" i="5"/>
  <c r="S877" i="5"/>
  <c r="S878" i="5"/>
  <c r="S879" i="5"/>
  <c r="S880" i="5"/>
  <c r="S881" i="5"/>
  <c r="S882" i="5"/>
  <c r="S883" i="5"/>
  <c r="S884" i="5"/>
  <c r="S885" i="5"/>
  <c r="S886" i="5"/>
  <c r="S887" i="5"/>
  <c r="S888" i="5"/>
  <c r="S889" i="5"/>
  <c r="S890" i="5"/>
  <c r="S891" i="5"/>
  <c r="S892" i="5"/>
  <c r="S893" i="5"/>
  <c r="S894" i="5"/>
  <c r="S895" i="5"/>
  <c r="S896" i="5"/>
  <c r="S897" i="5"/>
  <c r="S898" i="5"/>
  <c r="S899" i="5"/>
  <c r="S900" i="5"/>
  <c r="S901" i="5"/>
  <c r="S902" i="5"/>
  <c r="S903" i="5"/>
  <c r="S904" i="5"/>
  <c r="S905" i="5"/>
  <c r="S906" i="5"/>
  <c r="S907" i="5"/>
  <c r="S908" i="5"/>
  <c r="S909" i="5"/>
  <c r="S910" i="5"/>
  <c r="S911" i="5"/>
  <c r="S912" i="5"/>
  <c r="S913" i="5"/>
  <c r="S914" i="5"/>
  <c r="S915" i="5"/>
  <c r="S916" i="5"/>
  <c r="S917" i="5"/>
  <c r="S918" i="5"/>
  <c r="S919" i="5"/>
  <c r="S920" i="5"/>
  <c r="S921" i="5"/>
  <c r="S922" i="5"/>
  <c r="S923" i="5"/>
  <c r="S924" i="5"/>
  <c r="S925" i="5"/>
  <c r="S926" i="5"/>
  <c r="S927" i="5"/>
  <c r="S928" i="5"/>
  <c r="S929" i="5"/>
  <c r="S930" i="5"/>
  <c r="S931" i="5"/>
  <c r="S932" i="5"/>
  <c r="S933" i="5"/>
  <c r="S934" i="5"/>
  <c r="S935" i="5"/>
  <c r="S936" i="5"/>
  <c r="S937" i="5"/>
  <c r="S938" i="5"/>
  <c r="S939" i="5"/>
  <c r="S940" i="5"/>
  <c r="S941" i="5"/>
  <c r="S942" i="5"/>
  <c r="S943" i="5"/>
  <c r="S944" i="5"/>
  <c r="S945" i="5"/>
  <c r="S946" i="5"/>
  <c r="S947" i="5"/>
  <c r="S948" i="5"/>
  <c r="S949" i="5"/>
  <c r="S950" i="5"/>
  <c r="S951" i="5"/>
  <c r="S952" i="5"/>
  <c r="S953" i="5"/>
  <c r="S954" i="5"/>
  <c r="S955" i="5"/>
  <c r="S956" i="5"/>
  <c r="S957" i="5"/>
  <c r="S958" i="5"/>
  <c r="S959" i="5"/>
  <c r="S960" i="5"/>
  <c r="S961" i="5"/>
  <c r="S962" i="5"/>
  <c r="S963" i="5"/>
  <c r="S964" i="5"/>
  <c r="S965" i="5"/>
  <c r="S966" i="5"/>
  <c r="S967" i="5"/>
  <c r="S968" i="5"/>
  <c r="S969" i="5"/>
  <c r="S970" i="5"/>
  <c r="S971" i="5"/>
  <c r="S972" i="5"/>
  <c r="S973" i="5"/>
  <c r="S974" i="5"/>
  <c r="S975" i="5"/>
  <c r="S976" i="5"/>
  <c r="S977" i="5"/>
  <c r="S978" i="5"/>
  <c r="S979" i="5"/>
  <c r="S980" i="5"/>
  <c r="S981" i="5"/>
  <c r="S982" i="5"/>
  <c r="S983" i="5"/>
  <c r="S984" i="5"/>
  <c r="S985" i="5"/>
  <c r="S986" i="5"/>
  <c r="S987" i="5"/>
  <c r="S988" i="5"/>
  <c r="S989" i="5"/>
  <c r="S990" i="5"/>
  <c r="S991" i="5"/>
  <c r="S992" i="5"/>
  <c r="S993" i="5"/>
  <c r="S994" i="5"/>
  <c r="S995" i="5"/>
  <c r="S996" i="5"/>
  <c r="S997" i="5"/>
  <c r="S998" i="5"/>
  <c r="S999" i="5"/>
  <c r="S1000" i="5"/>
  <c r="S1001" i="5"/>
  <c r="S1002" i="5"/>
  <c r="S1003" i="5"/>
  <c r="S1004" i="5"/>
  <c r="S1005" i="5"/>
  <c r="S1006" i="5"/>
  <c r="S1007" i="5"/>
  <c r="S1008" i="5"/>
  <c r="S1009" i="5"/>
  <c r="S1010" i="5"/>
  <c r="S1011" i="5"/>
  <c r="S1012" i="5"/>
  <c r="S1013" i="5"/>
  <c r="S1014" i="5"/>
  <c r="S1015" i="5"/>
  <c r="S1016" i="5"/>
  <c r="S1017" i="5"/>
  <c r="S1018" i="5"/>
  <c r="S1019" i="5"/>
  <c r="S1020" i="5"/>
  <c r="S1021" i="5"/>
  <c r="S1022" i="5"/>
  <c r="S1023" i="5"/>
  <c r="S1024" i="5"/>
  <c r="S1025" i="5"/>
  <c r="S1026" i="5"/>
  <c r="S1027" i="5"/>
  <c r="S1028" i="5"/>
  <c r="S1029" i="5"/>
  <c r="S1030" i="5"/>
  <c r="S1031" i="5"/>
  <c r="S1032" i="5"/>
  <c r="S1033" i="5"/>
  <c r="S1034" i="5"/>
  <c r="S1035" i="5"/>
  <c r="S1036" i="5"/>
  <c r="S1037" i="5"/>
  <c r="S1038" i="5"/>
  <c r="S1039" i="5"/>
  <c r="S1040" i="5"/>
  <c r="S1041" i="5"/>
  <c r="S1042" i="5"/>
  <c r="S1043" i="5"/>
  <c r="S1044" i="5"/>
  <c r="S1045" i="5"/>
  <c r="S1046" i="5"/>
  <c r="S1047" i="5"/>
  <c r="S1048" i="5"/>
  <c r="S1049" i="5"/>
  <c r="S1050" i="5"/>
  <c r="S1051" i="5"/>
  <c r="S1052" i="5"/>
  <c r="S1053" i="5"/>
  <c r="S1054" i="5"/>
  <c r="S1055" i="5"/>
  <c r="S1056" i="5"/>
  <c r="S1057" i="5"/>
  <c r="S1058" i="5"/>
  <c r="S1059" i="5"/>
  <c r="S1060" i="5"/>
  <c r="S1061" i="5"/>
  <c r="S1062" i="5"/>
  <c r="S1063" i="5"/>
  <c r="S1064" i="5"/>
  <c r="S1065" i="5"/>
  <c r="S1066" i="5"/>
  <c r="S1067" i="5"/>
  <c r="S1068" i="5"/>
  <c r="S1069" i="5"/>
  <c r="S1070" i="5"/>
  <c r="S1071" i="5"/>
  <c r="S1072" i="5"/>
  <c r="S1073" i="5"/>
  <c r="S1074" i="5"/>
  <c r="S1075" i="5"/>
  <c r="S1076" i="5"/>
  <c r="S1077" i="5"/>
  <c r="S1078" i="5"/>
  <c r="S1079" i="5"/>
  <c r="S1080" i="5"/>
  <c r="S1081" i="5"/>
  <c r="S1082" i="5"/>
  <c r="S1083" i="5"/>
  <c r="S1084" i="5"/>
  <c r="S1085" i="5"/>
  <c r="S1086" i="5"/>
  <c r="S1087" i="5"/>
  <c r="S1088" i="5"/>
  <c r="S1089" i="5"/>
  <c r="S1090" i="5"/>
  <c r="S1091" i="5"/>
  <c r="S1092" i="5"/>
  <c r="S1093" i="5"/>
  <c r="S1094" i="5"/>
  <c r="S1095" i="5"/>
  <c r="S1096" i="5"/>
  <c r="S1097" i="5"/>
  <c r="S1098" i="5"/>
  <c r="S1099" i="5"/>
  <c r="S1100" i="5"/>
  <c r="S1101" i="5"/>
  <c r="S1102" i="5"/>
  <c r="S1103" i="5"/>
  <c r="S1104" i="5"/>
  <c r="S1105" i="5"/>
  <c r="S1106" i="5"/>
  <c r="S1107" i="5"/>
  <c r="S1108" i="5"/>
  <c r="S1109" i="5"/>
  <c r="S1110" i="5"/>
  <c r="S1111" i="5"/>
  <c r="S1112" i="5"/>
  <c r="S1113" i="5"/>
  <c r="S1114" i="5"/>
  <c r="S1115" i="5"/>
  <c r="S1116" i="5"/>
  <c r="S1117" i="5"/>
  <c r="S1118" i="5"/>
  <c r="S1119" i="5"/>
  <c r="S1120" i="5"/>
  <c r="S1121" i="5"/>
  <c r="S1122" i="5"/>
  <c r="S1123" i="5"/>
  <c r="S1124" i="5"/>
  <c r="S1125" i="5"/>
  <c r="S1126" i="5"/>
  <c r="S1127" i="5"/>
  <c r="S1128" i="5"/>
  <c r="S1129" i="5"/>
  <c r="S1130" i="5"/>
  <c r="S1131" i="5"/>
  <c r="S1132" i="5"/>
  <c r="S1133" i="5"/>
  <c r="S1134" i="5"/>
  <c r="S1135" i="5"/>
  <c r="S1136" i="5"/>
  <c r="S1137" i="5"/>
  <c r="S1138" i="5"/>
  <c r="S1139" i="5"/>
  <c r="S1140" i="5"/>
  <c r="S1141" i="5"/>
  <c r="S1142" i="5"/>
  <c r="S1143" i="5"/>
  <c r="S1144" i="5"/>
  <c r="S1145" i="5"/>
  <c r="S1146" i="5"/>
  <c r="S1147" i="5"/>
  <c r="S1148" i="5"/>
  <c r="S1149" i="5"/>
  <c r="S1150" i="5"/>
  <c r="S1151" i="5"/>
  <c r="S1152" i="5"/>
  <c r="S1153" i="5"/>
  <c r="S1154" i="5"/>
  <c r="S1155" i="5"/>
  <c r="S1156" i="5"/>
  <c r="S1157" i="5"/>
  <c r="S1158" i="5"/>
  <c r="S1159" i="5"/>
  <c r="S1160" i="5"/>
  <c r="S1161" i="5"/>
  <c r="S1162" i="5"/>
  <c r="S1163" i="5"/>
  <c r="S1164" i="5"/>
  <c r="S1165" i="5"/>
  <c r="S1166" i="5"/>
  <c r="S1167" i="5"/>
  <c r="S1168" i="5"/>
  <c r="S1169" i="5"/>
  <c r="S1170" i="5"/>
  <c r="S1171" i="5"/>
  <c r="S1172" i="5"/>
  <c r="S1173" i="5"/>
  <c r="S1174" i="5"/>
  <c r="S1175" i="5"/>
  <c r="S1176" i="5"/>
  <c r="S1177" i="5"/>
  <c r="S1178" i="5"/>
  <c r="S1179" i="5"/>
  <c r="S1180" i="5"/>
  <c r="S1181" i="5"/>
  <c r="S1182" i="5"/>
  <c r="S1183" i="5"/>
  <c r="S1184" i="5"/>
  <c r="S1185" i="5"/>
  <c r="S1186" i="5"/>
  <c r="S1187" i="5"/>
  <c r="S1188" i="5"/>
  <c r="S1189" i="5"/>
  <c r="S1190" i="5"/>
  <c r="S1191" i="5"/>
  <c r="S1192" i="5"/>
  <c r="S1193" i="5"/>
  <c r="S1194" i="5"/>
  <c r="S1195" i="5"/>
  <c r="S1196" i="5"/>
  <c r="S1197" i="5"/>
  <c r="S1198" i="5"/>
  <c r="S1199" i="5"/>
  <c r="S1200" i="5"/>
  <c r="S1201" i="5"/>
  <c r="S1202" i="5"/>
  <c r="S1203" i="5"/>
  <c r="S1204" i="5"/>
  <c r="S1205" i="5"/>
  <c r="S1206" i="5"/>
  <c r="S1207" i="5"/>
  <c r="S1208" i="5"/>
  <c r="S1209" i="5"/>
  <c r="S1210" i="5"/>
  <c r="S1211" i="5"/>
  <c r="S1212" i="5"/>
  <c r="S1213" i="5"/>
  <c r="S1214" i="5"/>
  <c r="S1215" i="5"/>
  <c r="S1216" i="5"/>
  <c r="S1217" i="5"/>
  <c r="S1218" i="5"/>
  <c r="S1219" i="5"/>
  <c r="S1220" i="5"/>
  <c r="S1221" i="5"/>
  <c r="S1222" i="5"/>
  <c r="S1223" i="5"/>
  <c r="S1224" i="5"/>
  <c r="S1225" i="5"/>
  <c r="S1226" i="5"/>
  <c r="S1227" i="5"/>
  <c r="S1228" i="5"/>
  <c r="S1229" i="5"/>
  <c r="S1230" i="5"/>
  <c r="S1231" i="5"/>
  <c r="S1232" i="5"/>
  <c r="S1233" i="5"/>
  <c r="S1234" i="5"/>
  <c r="S1235" i="5"/>
  <c r="S1236" i="5"/>
  <c r="S1237" i="5"/>
  <c r="S1238" i="5"/>
  <c r="S1239" i="5"/>
  <c r="S1240" i="5"/>
  <c r="S1241" i="5"/>
  <c r="S1242" i="5"/>
  <c r="S1243" i="5"/>
  <c r="S1244" i="5"/>
  <c r="S1245" i="5"/>
  <c r="S1246" i="5"/>
  <c r="S1247" i="5"/>
  <c r="S1248" i="5"/>
  <c r="S1249" i="5"/>
  <c r="S1250" i="5"/>
  <c r="S1251" i="5"/>
  <c r="S1252" i="5"/>
  <c r="S1253" i="5"/>
  <c r="S1254" i="5"/>
  <c r="S1255" i="5"/>
  <c r="S1256" i="5"/>
  <c r="S1257" i="5"/>
  <c r="S1258" i="5"/>
  <c r="S1259" i="5"/>
  <c r="S1260" i="5"/>
  <c r="S1261" i="5"/>
  <c r="S1262" i="5"/>
  <c r="S1263" i="5"/>
  <c r="S1264" i="5"/>
  <c r="S1265" i="5"/>
  <c r="S1266" i="5"/>
  <c r="S1267" i="5"/>
  <c r="S1268" i="5"/>
  <c r="S1269" i="5"/>
  <c r="S1270" i="5"/>
  <c r="S1271" i="5"/>
  <c r="S1272" i="5"/>
  <c r="S1273" i="5"/>
  <c r="S1274" i="5"/>
  <c r="S1275" i="5"/>
  <c r="S1276" i="5"/>
  <c r="S1277" i="5"/>
  <c r="S1278" i="5"/>
  <c r="S1279" i="5"/>
  <c r="S1280" i="5"/>
  <c r="S1281" i="5"/>
  <c r="S1282" i="5"/>
  <c r="S1283" i="5"/>
  <c r="S1284" i="5"/>
  <c r="S1285" i="5"/>
  <c r="S1286" i="5"/>
  <c r="S1287" i="5"/>
  <c r="S1288" i="5"/>
  <c r="S1289" i="5"/>
  <c r="S1290" i="5"/>
  <c r="S1291" i="5"/>
  <c r="S1292" i="5"/>
  <c r="S1293" i="5"/>
  <c r="S1294" i="5"/>
  <c r="S1295" i="5"/>
  <c r="S1296" i="5"/>
  <c r="S1297" i="5"/>
  <c r="S1298" i="5"/>
  <c r="S1299" i="5"/>
  <c r="S1300" i="5"/>
  <c r="S1301" i="5"/>
  <c r="S1302" i="5"/>
  <c r="S1303" i="5"/>
  <c r="S1304" i="5"/>
  <c r="S1305" i="5"/>
  <c r="S1306" i="5"/>
  <c r="S1307" i="5"/>
  <c r="S1308" i="5"/>
  <c r="S1309" i="5"/>
  <c r="S1310" i="5"/>
  <c r="S1311" i="5"/>
  <c r="S1312" i="5"/>
  <c r="S1313" i="5"/>
  <c r="S1314" i="5"/>
  <c r="S1315" i="5"/>
  <c r="S1316" i="5"/>
  <c r="S1317" i="5"/>
  <c r="S1318" i="5"/>
  <c r="S1319" i="5"/>
  <c r="S1320" i="5"/>
  <c r="S1321" i="5"/>
  <c r="S1322" i="5"/>
  <c r="S1323" i="5"/>
  <c r="S1324" i="5"/>
  <c r="S1325" i="5"/>
  <c r="S1326" i="5"/>
  <c r="S1327" i="5"/>
  <c r="S1328" i="5"/>
  <c r="S1329" i="5"/>
  <c r="S1330" i="5"/>
  <c r="S1331" i="5"/>
  <c r="S1332" i="5"/>
  <c r="S1333" i="5"/>
  <c r="S1334" i="5"/>
  <c r="S1335" i="5"/>
  <c r="S1336" i="5"/>
  <c r="S1337" i="5"/>
  <c r="S1338" i="5"/>
  <c r="S1339" i="5"/>
  <c r="S1340" i="5"/>
  <c r="S1341" i="5"/>
  <c r="S1342" i="5"/>
  <c r="S1343" i="5"/>
  <c r="S1344" i="5"/>
  <c r="S1345" i="5"/>
  <c r="S1346" i="5"/>
  <c r="S1347" i="5"/>
  <c r="S1348" i="5"/>
  <c r="S1349" i="5"/>
  <c r="S1350" i="5"/>
  <c r="S1351" i="5"/>
  <c r="S1352" i="5"/>
  <c r="S1353" i="5"/>
  <c r="S1354" i="5"/>
  <c r="S1355" i="5"/>
  <c r="S1356" i="5"/>
  <c r="S1357" i="5"/>
  <c r="S1358" i="5"/>
  <c r="S1359" i="5"/>
  <c r="S1360" i="5"/>
  <c r="S1361" i="5"/>
  <c r="S1362" i="5"/>
  <c r="S1363" i="5"/>
  <c r="S1364" i="5"/>
  <c r="S1365" i="5"/>
  <c r="S1366" i="5"/>
  <c r="S1367" i="5"/>
  <c r="S1368" i="5"/>
  <c r="S1369" i="5"/>
  <c r="S1370" i="5"/>
  <c r="S1371" i="5"/>
  <c r="S1372" i="5"/>
  <c r="S1373" i="5"/>
  <c r="S1374" i="5"/>
  <c r="S1375" i="5"/>
  <c r="S1376" i="5"/>
  <c r="S1377" i="5"/>
  <c r="S1378" i="5"/>
  <c r="S1379" i="5"/>
  <c r="S1380" i="5"/>
  <c r="S1381" i="5"/>
  <c r="S1382" i="5"/>
  <c r="S1383" i="5"/>
  <c r="S1384" i="5"/>
  <c r="S1385" i="5"/>
  <c r="S1386" i="5"/>
  <c r="S1387" i="5"/>
  <c r="S1388" i="5"/>
  <c r="S1389" i="5"/>
  <c r="S1390" i="5"/>
  <c r="S1391" i="5"/>
  <c r="S1392" i="5"/>
  <c r="S1393" i="5"/>
  <c r="S1394" i="5"/>
  <c r="S1395" i="5"/>
  <c r="V3" i="5"/>
  <c r="V4" i="5"/>
  <c r="V5"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V356" i="5"/>
  <c r="V357" i="5"/>
  <c r="V358" i="5"/>
  <c r="V359" i="5"/>
  <c r="V360" i="5"/>
  <c r="V361" i="5"/>
  <c r="V362" i="5"/>
  <c r="V363" i="5"/>
  <c r="V364" i="5"/>
  <c r="V365" i="5"/>
  <c r="V366" i="5"/>
  <c r="V367" i="5"/>
  <c r="V368" i="5"/>
  <c r="V369" i="5"/>
  <c r="V370" i="5"/>
  <c r="V371" i="5"/>
  <c r="V372" i="5"/>
  <c r="V373" i="5"/>
  <c r="V374" i="5"/>
  <c r="V375" i="5"/>
  <c r="V376" i="5"/>
  <c r="V377" i="5"/>
  <c r="V378" i="5"/>
  <c r="V379" i="5"/>
  <c r="V380" i="5"/>
  <c r="V381" i="5"/>
  <c r="V382" i="5"/>
  <c r="V383" i="5"/>
  <c r="V384" i="5"/>
  <c r="V385" i="5"/>
  <c r="V386" i="5"/>
  <c r="V387" i="5"/>
  <c r="V388" i="5"/>
  <c r="V389" i="5"/>
  <c r="V390" i="5"/>
  <c r="V391" i="5"/>
  <c r="V392" i="5"/>
  <c r="V393" i="5"/>
  <c r="V394" i="5"/>
  <c r="V395" i="5"/>
  <c r="V396" i="5"/>
  <c r="V397" i="5"/>
  <c r="V398" i="5"/>
  <c r="V399" i="5"/>
  <c r="V400" i="5"/>
  <c r="V401" i="5"/>
  <c r="V402" i="5"/>
  <c r="V403" i="5"/>
  <c r="V404" i="5"/>
  <c r="V405" i="5"/>
  <c r="V406" i="5"/>
  <c r="V407" i="5"/>
  <c r="V408" i="5"/>
  <c r="V409" i="5"/>
  <c r="V410" i="5"/>
  <c r="V411" i="5"/>
  <c r="V412" i="5"/>
  <c r="V413" i="5"/>
  <c r="V414" i="5"/>
  <c r="V415" i="5"/>
  <c r="V416" i="5"/>
  <c r="V417" i="5"/>
  <c r="V418" i="5"/>
  <c r="V419" i="5"/>
  <c r="V420" i="5"/>
  <c r="V421" i="5"/>
  <c r="V422" i="5"/>
  <c r="V423" i="5"/>
  <c r="V424" i="5"/>
  <c r="V425" i="5"/>
  <c r="V426" i="5"/>
  <c r="V427" i="5"/>
  <c r="V428" i="5"/>
  <c r="V429" i="5"/>
  <c r="V430" i="5"/>
  <c r="V431" i="5"/>
  <c r="V432" i="5"/>
  <c r="V433" i="5"/>
  <c r="V434" i="5"/>
  <c r="V435" i="5"/>
  <c r="V436" i="5"/>
  <c r="V437" i="5"/>
  <c r="V438" i="5"/>
  <c r="V439" i="5"/>
  <c r="V440" i="5"/>
  <c r="V441" i="5"/>
  <c r="V442" i="5"/>
  <c r="V443" i="5"/>
  <c r="V444" i="5"/>
  <c r="V445" i="5"/>
  <c r="V446" i="5"/>
  <c r="V447" i="5"/>
  <c r="V448" i="5"/>
  <c r="V449" i="5"/>
  <c r="V450" i="5"/>
  <c r="V451" i="5"/>
  <c r="V452" i="5"/>
  <c r="V453" i="5"/>
  <c r="V454" i="5"/>
  <c r="V455" i="5"/>
  <c r="V456" i="5"/>
  <c r="V457" i="5"/>
  <c r="V458" i="5"/>
  <c r="V459" i="5"/>
  <c r="V460" i="5"/>
  <c r="V461" i="5"/>
  <c r="V462" i="5"/>
  <c r="V463" i="5"/>
  <c r="V464" i="5"/>
  <c r="V465" i="5"/>
  <c r="V466" i="5"/>
  <c r="V467" i="5"/>
  <c r="V468" i="5"/>
  <c r="V469" i="5"/>
  <c r="V470" i="5"/>
  <c r="V471" i="5"/>
  <c r="V472" i="5"/>
  <c r="V473" i="5"/>
  <c r="V474" i="5"/>
  <c r="V475" i="5"/>
  <c r="V476" i="5"/>
  <c r="V477" i="5"/>
  <c r="V478" i="5"/>
  <c r="V479" i="5"/>
  <c r="V480" i="5"/>
  <c r="V481" i="5"/>
  <c r="V482" i="5"/>
  <c r="V483" i="5"/>
  <c r="V484" i="5"/>
  <c r="V485" i="5"/>
  <c r="V486" i="5"/>
  <c r="V487" i="5"/>
  <c r="V488" i="5"/>
  <c r="V489" i="5"/>
  <c r="V490" i="5"/>
  <c r="V491" i="5"/>
  <c r="V492" i="5"/>
  <c r="V493" i="5"/>
  <c r="V494" i="5"/>
  <c r="V495" i="5"/>
  <c r="V496" i="5"/>
  <c r="V497" i="5"/>
  <c r="V498" i="5"/>
  <c r="V499" i="5"/>
  <c r="V500" i="5"/>
  <c r="V501" i="5"/>
  <c r="V502" i="5"/>
  <c r="V503" i="5"/>
  <c r="V504" i="5"/>
  <c r="V505" i="5"/>
  <c r="V506" i="5"/>
  <c r="V507" i="5"/>
  <c r="V508" i="5"/>
  <c r="V509" i="5"/>
  <c r="V510" i="5"/>
  <c r="V511" i="5"/>
  <c r="V512" i="5"/>
  <c r="V513" i="5"/>
  <c r="V514" i="5"/>
  <c r="V515" i="5"/>
  <c r="V516" i="5"/>
  <c r="V517" i="5"/>
  <c r="V518" i="5"/>
  <c r="V519" i="5"/>
  <c r="V520" i="5"/>
  <c r="V521" i="5"/>
  <c r="V522" i="5"/>
  <c r="V523" i="5"/>
  <c r="V524" i="5"/>
  <c r="V525" i="5"/>
  <c r="V526" i="5"/>
  <c r="V527" i="5"/>
  <c r="V528" i="5"/>
  <c r="V529" i="5"/>
  <c r="V530" i="5"/>
  <c r="V531" i="5"/>
  <c r="V532" i="5"/>
  <c r="V533" i="5"/>
  <c r="V534" i="5"/>
  <c r="V535" i="5"/>
  <c r="V536" i="5"/>
  <c r="V537" i="5"/>
  <c r="V538" i="5"/>
  <c r="V539" i="5"/>
  <c r="V540" i="5"/>
  <c r="V541" i="5"/>
  <c r="V542" i="5"/>
  <c r="V543" i="5"/>
  <c r="V544" i="5"/>
  <c r="V545" i="5"/>
  <c r="V546" i="5"/>
  <c r="V547" i="5"/>
  <c r="V548" i="5"/>
  <c r="V549" i="5"/>
  <c r="V550" i="5"/>
  <c r="V551" i="5"/>
  <c r="V552" i="5"/>
  <c r="V553" i="5"/>
  <c r="V554" i="5"/>
  <c r="V555" i="5"/>
  <c r="V556" i="5"/>
  <c r="V557" i="5"/>
  <c r="V558" i="5"/>
  <c r="V559" i="5"/>
  <c r="V560" i="5"/>
  <c r="V561" i="5"/>
  <c r="V562" i="5"/>
  <c r="V563" i="5"/>
  <c r="V564" i="5"/>
  <c r="V565" i="5"/>
  <c r="V566" i="5"/>
  <c r="V567" i="5"/>
  <c r="V568" i="5"/>
  <c r="V569" i="5"/>
  <c r="V570" i="5"/>
  <c r="V571" i="5"/>
  <c r="V572" i="5"/>
  <c r="V573" i="5"/>
  <c r="V574" i="5"/>
  <c r="V575" i="5"/>
  <c r="V576" i="5"/>
  <c r="V577" i="5"/>
  <c r="V578" i="5"/>
  <c r="V579" i="5"/>
  <c r="V580" i="5"/>
  <c r="V581" i="5"/>
  <c r="V582" i="5"/>
  <c r="V583" i="5"/>
  <c r="V584" i="5"/>
  <c r="V585" i="5"/>
  <c r="V586" i="5"/>
  <c r="V587" i="5"/>
  <c r="V588" i="5"/>
  <c r="V589" i="5"/>
  <c r="V590" i="5"/>
  <c r="V591" i="5"/>
  <c r="V592" i="5"/>
  <c r="V593" i="5"/>
  <c r="V594" i="5"/>
  <c r="V595" i="5"/>
  <c r="V596" i="5"/>
  <c r="V597" i="5"/>
  <c r="V598" i="5"/>
  <c r="V599" i="5"/>
  <c r="V600" i="5"/>
  <c r="V601" i="5"/>
  <c r="V602" i="5"/>
  <c r="V603" i="5"/>
  <c r="V604" i="5"/>
  <c r="V605" i="5"/>
  <c r="V606" i="5"/>
  <c r="V607" i="5"/>
  <c r="V608" i="5"/>
  <c r="V609" i="5"/>
  <c r="V610" i="5"/>
  <c r="V611" i="5"/>
  <c r="V612" i="5"/>
  <c r="V613" i="5"/>
  <c r="V614" i="5"/>
  <c r="V615" i="5"/>
  <c r="V616" i="5"/>
  <c r="V617" i="5"/>
  <c r="V618" i="5"/>
  <c r="V619" i="5"/>
  <c r="V620" i="5"/>
  <c r="V621" i="5"/>
  <c r="V622" i="5"/>
  <c r="V623" i="5"/>
  <c r="V624" i="5"/>
  <c r="V625" i="5"/>
  <c r="V626" i="5"/>
  <c r="V627" i="5"/>
  <c r="V628" i="5"/>
  <c r="V629" i="5"/>
  <c r="V630" i="5"/>
  <c r="V631" i="5"/>
  <c r="V632" i="5"/>
  <c r="V633" i="5"/>
  <c r="V634" i="5"/>
  <c r="V635" i="5"/>
  <c r="V636" i="5"/>
  <c r="V637" i="5"/>
  <c r="V638" i="5"/>
  <c r="V639" i="5"/>
  <c r="V640" i="5"/>
  <c r="V641" i="5"/>
  <c r="V642" i="5"/>
  <c r="V643" i="5"/>
  <c r="V644" i="5"/>
  <c r="V645" i="5"/>
  <c r="V646" i="5"/>
  <c r="V647" i="5"/>
  <c r="V648" i="5"/>
  <c r="V649" i="5"/>
  <c r="V650" i="5"/>
  <c r="V651" i="5"/>
  <c r="V652" i="5"/>
  <c r="V653" i="5"/>
  <c r="V654" i="5"/>
  <c r="V655" i="5"/>
  <c r="V656" i="5"/>
  <c r="V657" i="5"/>
  <c r="V658" i="5"/>
  <c r="V659" i="5"/>
  <c r="V660" i="5"/>
  <c r="V661" i="5"/>
  <c r="V662" i="5"/>
  <c r="V663" i="5"/>
  <c r="V664" i="5"/>
  <c r="V665" i="5"/>
  <c r="V666" i="5"/>
  <c r="V667" i="5"/>
  <c r="V668" i="5"/>
  <c r="V669" i="5"/>
  <c r="V670" i="5"/>
  <c r="V671" i="5"/>
  <c r="V672" i="5"/>
  <c r="V673" i="5"/>
  <c r="V674" i="5"/>
  <c r="V675" i="5"/>
  <c r="V676" i="5"/>
  <c r="V677" i="5"/>
  <c r="V678" i="5"/>
  <c r="V679" i="5"/>
  <c r="V680" i="5"/>
  <c r="V681" i="5"/>
  <c r="V682" i="5"/>
  <c r="V683" i="5"/>
  <c r="V684" i="5"/>
  <c r="V685" i="5"/>
  <c r="V686" i="5"/>
  <c r="V687" i="5"/>
  <c r="V688" i="5"/>
  <c r="V689" i="5"/>
  <c r="V690" i="5"/>
  <c r="V691" i="5"/>
  <c r="V692" i="5"/>
  <c r="V693" i="5"/>
  <c r="V694" i="5"/>
  <c r="V695" i="5"/>
  <c r="V696" i="5"/>
  <c r="V697" i="5"/>
  <c r="V698" i="5"/>
  <c r="V699" i="5"/>
  <c r="V700" i="5"/>
  <c r="V701" i="5"/>
  <c r="V702" i="5"/>
  <c r="V703" i="5"/>
  <c r="V704" i="5"/>
  <c r="V705" i="5"/>
  <c r="V706" i="5"/>
  <c r="V707" i="5"/>
  <c r="V708" i="5"/>
  <c r="V709" i="5"/>
  <c r="V710" i="5"/>
  <c r="V711" i="5"/>
  <c r="V712" i="5"/>
  <c r="V713" i="5"/>
  <c r="V714" i="5"/>
  <c r="V715" i="5"/>
  <c r="V716" i="5"/>
  <c r="V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V743" i="5"/>
  <c r="V744" i="5"/>
  <c r="V745" i="5"/>
  <c r="V746" i="5"/>
  <c r="V747" i="5"/>
  <c r="V748" i="5"/>
  <c r="V749" i="5"/>
  <c r="V750" i="5"/>
  <c r="V751" i="5"/>
  <c r="V752" i="5"/>
  <c r="V753" i="5"/>
  <c r="V754" i="5"/>
  <c r="V755" i="5"/>
  <c r="V756" i="5"/>
  <c r="V757" i="5"/>
  <c r="V758" i="5"/>
  <c r="V759" i="5"/>
  <c r="V760" i="5"/>
  <c r="V761" i="5"/>
  <c r="V762" i="5"/>
  <c r="V763" i="5"/>
  <c r="V764" i="5"/>
  <c r="V765" i="5"/>
  <c r="V766" i="5"/>
  <c r="V767" i="5"/>
  <c r="V768" i="5"/>
  <c r="V769" i="5"/>
  <c r="V770" i="5"/>
  <c r="V771" i="5"/>
  <c r="V772" i="5"/>
  <c r="V773" i="5"/>
  <c r="V774" i="5"/>
  <c r="V775" i="5"/>
  <c r="V776" i="5"/>
  <c r="V777" i="5"/>
  <c r="V778" i="5"/>
  <c r="V779" i="5"/>
  <c r="V780" i="5"/>
  <c r="V781" i="5"/>
  <c r="V782" i="5"/>
  <c r="V783" i="5"/>
  <c r="V784" i="5"/>
  <c r="V785" i="5"/>
  <c r="V786" i="5"/>
  <c r="V787" i="5"/>
  <c r="V788" i="5"/>
  <c r="V789" i="5"/>
  <c r="V790" i="5"/>
  <c r="V791" i="5"/>
  <c r="V792" i="5"/>
  <c r="V793" i="5"/>
  <c r="V794" i="5"/>
  <c r="V795" i="5"/>
  <c r="V796" i="5"/>
  <c r="V797" i="5"/>
  <c r="V798" i="5"/>
  <c r="V799" i="5"/>
  <c r="V800" i="5"/>
  <c r="V801" i="5"/>
  <c r="V802" i="5"/>
  <c r="V803" i="5"/>
  <c r="V804" i="5"/>
  <c r="V805" i="5"/>
  <c r="V806" i="5"/>
  <c r="V807" i="5"/>
  <c r="V808" i="5"/>
  <c r="V809" i="5"/>
  <c r="V810" i="5"/>
  <c r="V811" i="5"/>
  <c r="V812" i="5"/>
  <c r="V813" i="5"/>
  <c r="V814" i="5"/>
  <c r="V815" i="5"/>
  <c r="V816" i="5"/>
  <c r="V817" i="5"/>
  <c r="V818" i="5"/>
  <c r="V819" i="5"/>
  <c r="V820" i="5"/>
  <c r="V821" i="5"/>
  <c r="V822" i="5"/>
  <c r="V823" i="5"/>
  <c r="V824" i="5"/>
  <c r="V825" i="5"/>
  <c r="V826" i="5"/>
  <c r="V827" i="5"/>
  <c r="V828" i="5"/>
  <c r="V829" i="5"/>
  <c r="V830" i="5"/>
  <c r="V831" i="5"/>
  <c r="V832" i="5"/>
  <c r="V833" i="5"/>
  <c r="V834" i="5"/>
  <c r="V835" i="5"/>
  <c r="V836" i="5"/>
  <c r="V837" i="5"/>
  <c r="V838" i="5"/>
  <c r="V839" i="5"/>
  <c r="V840" i="5"/>
  <c r="V841" i="5"/>
  <c r="V842" i="5"/>
  <c r="V843" i="5"/>
  <c r="V844" i="5"/>
  <c r="V845" i="5"/>
  <c r="V846" i="5"/>
  <c r="V847" i="5"/>
  <c r="V848" i="5"/>
  <c r="V849" i="5"/>
  <c r="V850" i="5"/>
  <c r="V851" i="5"/>
  <c r="V852" i="5"/>
  <c r="V853" i="5"/>
  <c r="V854" i="5"/>
  <c r="V855" i="5"/>
  <c r="V856" i="5"/>
  <c r="V857" i="5"/>
  <c r="V858" i="5"/>
  <c r="V859" i="5"/>
  <c r="V860" i="5"/>
  <c r="V861" i="5"/>
  <c r="V862" i="5"/>
  <c r="V863" i="5"/>
  <c r="V864" i="5"/>
  <c r="V865" i="5"/>
  <c r="V866" i="5"/>
  <c r="V867" i="5"/>
  <c r="V868" i="5"/>
  <c r="V869" i="5"/>
  <c r="V870" i="5"/>
  <c r="V871" i="5"/>
  <c r="V872" i="5"/>
  <c r="V873" i="5"/>
  <c r="V874" i="5"/>
  <c r="V875" i="5"/>
  <c r="V876" i="5"/>
  <c r="V877" i="5"/>
  <c r="V878" i="5"/>
  <c r="V879" i="5"/>
  <c r="V880" i="5"/>
  <c r="V881" i="5"/>
  <c r="V882" i="5"/>
  <c r="V883" i="5"/>
  <c r="V884" i="5"/>
  <c r="V885" i="5"/>
  <c r="V886" i="5"/>
  <c r="V887" i="5"/>
  <c r="V888" i="5"/>
  <c r="V889" i="5"/>
  <c r="V890" i="5"/>
  <c r="V891" i="5"/>
  <c r="V892" i="5"/>
  <c r="V893" i="5"/>
  <c r="V894" i="5"/>
  <c r="V895" i="5"/>
  <c r="V896" i="5"/>
  <c r="V897" i="5"/>
  <c r="V898" i="5"/>
  <c r="V899" i="5"/>
  <c r="V900" i="5"/>
  <c r="V901" i="5"/>
  <c r="V902" i="5"/>
  <c r="V903" i="5"/>
  <c r="V904" i="5"/>
  <c r="V905" i="5"/>
  <c r="V906" i="5"/>
  <c r="V907" i="5"/>
  <c r="V908" i="5"/>
  <c r="V909" i="5"/>
  <c r="V910" i="5"/>
  <c r="V911" i="5"/>
  <c r="V912" i="5"/>
  <c r="V913" i="5"/>
  <c r="V914" i="5"/>
  <c r="V915" i="5"/>
  <c r="V916" i="5"/>
  <c r="V917" i="5"/>
  <c r="V918" i="5"/>
  <c r="V919" i="5"/>
  <c r="V920" i="5"/>
  <c r="V921" i="5"/>
  <c r="V922" i="5"/>
  <c r="V923" i="5"/>
  <c r="V924" i="5"/>
  <c r="V925" i="5"/>
  <c r="V926" i="5"/>
  <c r="V927" i="5"/>
  <c r="V928" i="5"/>
  <c r="V929" i="5"/>
  <c r="V930" i="5"/>
  <c r="V931" i="5"/>
  <c r="V932" i="5"/>
  <c r="V933" i="5"/>
  <c r="V934" i="5"/>
  <c r="V935" i="5"/>
  <c r="V936" i="5"/>
  <c r="V937" i="5"/>
  <c r="V938" i="5"/>
  <c r="V939" i="5"/>
  <c r="V940" i="5"/>
  <c r="V941" i="5"/>
  <c r="V942" i="5"/>
  <c r="V943" i="5"/>
  <c r="V944" i="5"/>
  <c r="V945" i="5"/>
  <c r="V946" i="5"/>
  <c r="V947" i="5"/>
  <c r="V948" i="5"/>
  <c r="V949" i="5"/>
  <c r="V950" i="5"/>
  <c r="V951" i="5"/>
  <c r="V952" i="5"/>
  <c r="V953" i="5"/>
  <c r="V954" i="5"/>
  <c r="V955" i="5"/>
  <c r="V956" i="5"/>
  <c r="V957" i="5"/>
  <c r="V958" i="5"/>
  <c r="V959" i="5"/>
  <c r="V960" i="5"/>
  <c r="V961" i="5"/>
  <c r="V962" i="5"/>
  <c r="V963" i="5"/>
  <c r="V964" i="5"/>
  <c r="V965" i="5"/>
  <c r="V966" i="5"/>
  <c r="V967" i="5"/>
  <c r="V968" i="5"/>
  <c r="V969" i="5"/>
  <c r="V970" i="5"/>
  <c r="V971" i="5"/>
  <c r="V972" i="5"/>
  <c r="V973" i="5"/>
  <c r="V974" i="5"/>
  <c r="V975" i="5"/>
  <c r="V976" i="5"/>
  <c r="V977" i="5"/>
  <c r="V978" i="5"/>
  <c r="V979" i="5"/>
  <c r="V980" i="5"/>
  <c r="V981" i="5"/>
  <c r="V982" i="5"/>
  <c r="V983" i="5"/>
  <c r="V984" i="5"/>
  <c r="V985" i="5"/>
  <c r="V986" i="5"/>
  <c r="V987" i="5"/>
  <c r="V988" i="5"/>
  <c r="V989" i="5"/>
  <c r="V990" i="5"/>
  <c r="V991" i="5"/>
  <c r="V992" i="5"/>
  <c r="V993" i="5"/>
  <c r="V994" i="5"/>
  <c r="V995" i="5"/>
  <c r="V996" i="5"/>
  <c r="V997" i="5"/>
  <c r="V998" i="5"/>
  <c r="V999" i="5"/>
  <c r="V1000" i="5"/>
  <c r="V1001" i="5"/>
  <c r="V1002" i="5"/>
  <c r="V1003" i="5"/>
  <c r="V1004" i="5"/>
  <c r="V1005" i="5"/>
  <c r="V1006" i="5"/>
  <c r="V1007" i="5"/>
  <c r="V1008" i="5"/>
  <c r="V1009" i="5"/>
  <c r="V1010" i="5"/>
  <c r="V1011" i="5"/>
  <c r="V1012" i="5"/>
  <c r="V1013" i="5"/>
  <c r="V1014" i="5"/>
  <c r="V1015" i="5"/>
  <c r="V1016" i="5"/>
  <c r="V1017" i="5"/>
  <c r="V1018" i="5"/>
  <c r="V1019" i="5"/>
  <c r="V1020" i="5"/>
  <c r="V1021" i="5"/>
  <c r="V1022" i="5"/>
  <c r="V1023" i="5"/>
  <c r="V1024" i="5"/>
  <c r="V1025" i="5"/>
  <c r="V1026" i="5"/>
  <c r="V1027" i="5"/>
  <c r="V1028" i="5"/>
  <c r="V1029" i="5"/>
  <c r="V1030" i="5"/>
  <c r="V1031" i="5"/>
  <c r="V1032" i="5"/>
  <c r="V1033" i="5"/>
  <c r="V1034" i="5"/>
  <c r="V1035" i="5"/>
  <c r="V1036" i="5"/>
  <c r="V1037" i="5"/>
  <c r="V1038" i="5"/>
  <c r="V1039" i="5"/>
  <c r="V1040" i="5"/>
  <c r="V1041" i="5"/>
  <c r="V1042" i="5"/>
  <c r="V1043" i="5"/>
  <c r="V1044" i="5"/>
  <c r="V1045" i="5"/>
  <c r="V1046" i="5"/>
  <c r="V1047" i="5"/>
  <c r="V1048" i="5"/>
  <c r="V1049" i="5"/>
  <c r="V1050" i="5"/>
  <c r="V1051" i="5"/>
  <c r="V1052" i="5"/>
  <c r="V1053" i="5"/>
  <c r="V1054" i="5"/>
  <c r="V1055" i="5"/>
  <c r="V1056" i="5"/>
  <c r="V1057" i="5"/>
  <c r="V1058" i="5"/>
  <c r="V1059" i="5"/>
  <c r="V1060" i="5"/>
  <c r="V1061" i="5"/>
  <c r="V1062" i="5"/>
  <c r="V1063" i="5"/>
  <c r="V1064" i="5"/>
  <c r="V1065" i="5"/>
  <c r="V1066" i="5"/>
  <c r="V1067" i="5"/>
  <c r="V1068" i="5"/>
  <c r="V1069" i="5"/>
  <c r="V1070" i="5"/>
  <c r="V1071" i="5"/>
  <c r="V1072" i="5"/>
  <c r="V1073" i="5"/>
  <c r="V1074" i="5"/>
  <c r="V1075" i="5"/>
  <c r="V1076" i="5"/>
  <c r="V1077" i="5"/>
  <c r="V1078" i="5"/>
  <c r="V1079" i="5"/>
  <c r="V1080" i="5"/>
  <c r="V1081" i="5"/>
  <c r="V1082" i="5"/>
  <c r="V1083" i="5"/>
  <c r="V1084" i="5"/>
  <c r="V1085" i="5"/>
  <c r="V1086" i="5"/>
  <c r="V1087" i="5"/>
  <c r="V1088" i="5"/>
  <c r="V1089" i="5"/>
  <c r="V1090" i="5"/>
  <c r="V1091" i="5"/>
  <c r="V1092" i="5"/>
  <c r="V1093" i="5"/>
  <c r="V1094" i="5"/>
  <c r="V1095" i="5"/>
  <c r="V1096" i="5"/>
  <c r="V1097" i="5"/>
  <c r="V1098" i="5"/>
  <c r="V1099" i="5"/>
  <c r="V1100" i="5"/>
  <c r="V1101" i="5"/>
  <c r="V1102" i="5"/>
  <c r="V1103" i="5"/>
  <c r="V1104" i="5"/>
  <c r="V1105" i="5"/>
  <c r="V1106" i="5"/>
  <c r="V1107" i="5"/>
  <c r="V1108" i="5"/>
  <c r="V1109" i="5"/>
  <c r="V1110" i="5"/>
  <c r="V1111" i="5"/>
  <c r="V1112" i="5"/>
  <c r="V1113" i="5"/>
  <c r="V1114" i="5"/>
  <c r="V1115" i="5"/>
  <c r="V1116" i="5"/>
  <c r="V1117" i="5"/>
  <c r="V1118" i="5"/>
  <c r="V1119" i="5"/>
  <c r="V1120" i="5"/>
  <c r="V1121" i="5"/>
  <c r="V1122" i="5"/>
  <c r="V1123" i="5"/>
  <c r="V1124" i="5"/>
  <c r="V1125" i="5"/>
  <c r="V1126" i="5"/>
  <c r="V1127" i="5"/>
  <c r="V1128" i="5"/>
  <c r="V1129" i="5"/>
  <c r="V1130" i="5"/>
  <c r="V1131" i="5"/>
  <c r="V1132" i="5"/>
  <c r="V1133" i="5"/>
  <c r="V1134" i="5"/>
  <c r="V1135" i="5"/>
  <c r="V1136" i="5"/>
  <c r="V1137" i="5"/>
  <c r="V1138" i="5"/>
  <c r="V1139" i="5"/>
  <c r="V1140" i="5"/>
  <c r="V1141" i="5"/>
  <c r="V1142" i="5"/>
  <c r="V1143" i="5"/>
  <c r="V1144" i="5"/>
  <c r="V1145" i="5"/>
  <c r="V1146" i="5"/>
  <c r="V1147" i="5"/>
  <c r="V1148" i="5"/>
  <c r="V1149" i="5"/>
  <c r="V1150" i="5"/>
  <c r="V1151" i="5"/>
  <c r="V1152" i="5"/>
  <c r="V1153" i="5"/>
  <c r="V1154" i="5"/>
  <c r="V1155" i="5"/>
  <c r="V1156" i="5"/>
  <c r="V1157" i="5"/>
  <c r="V1158" i="5"/>
  <c r="V1159" i="5"/>
  <c r="V1160" i="5"/>
  <c r="V1161" i="5"/>
  <c r="V1162" i="5"/>
  <c r="V1163" i="5"/>
  <c r="V1164" i="5"/>
  <c r="V1165" i="5"/>
  <c r="V1166" i="5"/>
  <c r="V1167" i="5"/>
  <c r="V1168" i="5"/>
  <c r="V1169" i="5"/>
  <c r="V1170" i="5"/>
  <c r="V1171" i="5"/>
  <c r="V1172" i="5"/>
  <c r="V1173" i="5"/>
  <c r="V1174" i="5"/>
  <c r="V1175" i="5"/>
  <c r="V1176" i="5"/>
  <c r="V1177" i="5"/>
  <c r="V1178" i="5"/>
  <c r="V1179" i="5"/>
  <c r="V1180" i="5"/>
  <c r="V1181" i="5"/>
  <c r="V1182" i="5"/>
  <c r="V1183" i="5"/>
  <c r="V1184" i="5"/>
  <c r="V1185" i="5"/>
  <c r="V1186" i="5"/>
  <c r="V1187" i="5"/>
  <c r="V1188" i="5"/>
  <c r="V1189" i="5"/>
  <c r="V1190" i="5"/>
  <c r="V1191" i="5"/>
  <c r="V1192" i="5"/>
  <c r="V1193" i="5"/>
  <c r="V1194" i="5"/>
  <c r="V1195" i="5"/>
  <c r="V1196" i="5"/>
  <c r="V1197" i="5"/>
  <c r="V1198" i="5"/>
  <c r="V1199" i="5"/>
  <c r="V1200" i="5"/>
  <c r="V1201" i="5"/>
  <c r="V1202" i="5"/>
  <c r="V1203" i="5"/>
  <c r="V1204" i="5"/>
  <c r="V1205" i="5"/>
  <c r="V1206" i="5"/>
  <c r="V1207" i="5"/>
  <c r="V1208" i="5"/>
  <c r="V1209" i="5"/>
  <c r="V1210" i="5"/>
  <c r="V1211" i="5"/>
  <c r="V1212" i="5"/>
  <c r="V1213" i="5"/>
  <c r="V1214" i="5"/>
  <c r="V1215" i="5"/>
  <c r="V1216" i="5"/>
  <c r="V1217" i="5"/>
  <c r="V1218" i="5"/>
  <c r="V1219" i="5"/>
  <c r="V1220" i="5"/>
  <c r="V1221" i="5"/>
  <c r="V1222" i="5"/>
  <c r="V1223" i="5"/>
  <c r="V1224" i="5"/>
  <c r="V1225" i="5"/>
  <c r="V1226" i="5"/>
  <c r="V1227" i="5"/>
  <c r="V1228" i="5"/>
  <c r="V1229" i="5"/>
  <c r="V1230" i="5"/>
  <c r="V1231" i="5"/>
  <c r="V1232" i="5"/>
  <c r="V1233" i="5"/>
  <c r="V1234" i="5"/>
  <c r="V1235" i="5"/>
  <c r="V1236" i="5"/>
  <c r="V1237" i="5"/>
  <c r="V1238" i="5"/>
  <c r="V1239" i="5"/>
  <c r="V1240" i="5"/>
  <c r="V1241" i="5"/>
  <c r="V1242" i="5"/>
  <c r="V1243" i="5"/>
  <c r="V1244" i="5"/>
  <c r="V1245" i="5"/>
  <c r="V1246" i="5"/>
  <c r="V1247" i="5"/>
  <c r="V1248" i="5"/>
  <c r="V1249" i="5"/>
  <c r="V1250" i="5"/>
  <c r="V1251" i="5"/>
  <c r="V1252" i="5"/>
  <c r="V1253" i="5"/>
  <c r="V1254" i="5"/>
  <c r="V1255" i="5"/>
  <c r="V1256" i="5"/>
  <c r="V1257" i="5"/>
  <c r="V1258" i="5"/>
  <c r="V1259" i="5"/>
  <c r="V1260" i="5"/>
  <c r="V1261" i="5"/>
  <c r="V1262" i="5"/>
  <c r="V1263" i="5"/>
  <c r="V1264" i="5"/>
  <c r="V1265" i="5"/>
  <c r="V1266" i="5"/>
  <c r="V1267" i="5"/>
  <c r="V1268" i="5"/>
  <c r="V1269" i="5"/>
  <c r="V1270" i="5"/>
  <c r="V1271" i="5"/>
  <c r="V1272" i="5"/>
  <c r="V1273" i="5"/>
  <c r="V1274" i="5"/>
  <c r="V1275" i="5"/>
  <c r="V1276" i="5"/>
  <c r="V1277" i="5"/>
  <c r="V1278" i="5"/>
  <c r="V1279" i="5"/>
  <c r="V1280" i="5"/>
  <c r="V1281" i="5"/>
  <c r="V1282" i="5"/>
  <c r="V1283" i="5"/>
  <c r="V1284" i="5"/>
  <c r="V1285" i="5"/>
  <c r="V1286" i="5"/>
  <c r="V1287" i="5"/>
  <c r="V1288" i="5"/>
  <c r="V1289" i="5"/>
  <c r="V1290" i="5"/>
  <c r="V1291" i="5"/>
  <c r="V1292" i="5"/>
  <c r="V1293" i="5"/>
  <c r="V1294" i="5"/>
  <c r="V1295" i="5"/>
  <c r="V1296" i="5"/>
  <c r="V1297" i="5"/>
  <c r="V1298" i="5"/>
  <c r="V1299" i="5"/>
  <c r="V1300" i="5"/>
  <c r="V1301" i="5"/>
  <c r="V1302" i="5"/>
  <c r="V1303" i="5"/>
  <c r="V1304" i="5"/>
  <c r="V1305" i="5"/>
  <c r="V1306" i="5"/>
  <c r="V1307" i="5"/>
  <c r="V1308" i="5"/>
  <c r="V1309" i="5"/>
  <c r="V1310" i="5"/>
  <c r="V1311" i="5"/>
  <c r="V1312" i="5"/>
  <c r="V1313" i="5"/>
  <c r="V1314" i="5"/>
  <c r="V1315" i="5"/>
  <c r="V1316" i="5"/>
  <c r="V1317" i="5"/>
  <c r="V1318" i="5"/>
  <c r="V1319" i="5"/>
  <c r="V1320" i="5"/>
  <c r="V1321" i="5"/>
  <c r="V1322" i="5"/>
  <c r="V1323" i="5"/>
  <c r="V1324" i="5"/>
  <c r="V1325" i="5"/>
  <c r="V1326" i="5"/>
  <c r="V1327" i="5"/>
  <c r="V1328" i="5"/>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V1353" i="5"/>
  <c r="V1354" i="5"/>
  <c r="V1355" i="5"/>
  <c r="V1356" i="5"/>
  <c r="V1357" i="5"/>
  <c r="V1358" i="5"/>
  <c r="V1359" i="5"/>
  <c r="V1360" i="5"/>
  <c r="V1361" i="5"/>
  <c r="V1362" i="5"/>
  <c r="V1363" i="5"/>
  <c r="V1364" i="5"/>
  <c r="V1365" i="5"/>
  <c r="V1366" i="5"/>
  <c r="V1367" i="5"/>
  <c r="V1368" i="5"/>
  <c r="V1369" i="5"/>
  <c r="V1370" i="5"/>
  <c r="V1371" i="5"/>
  <c r="V1372" i="5"/>
  <c r="V1373" i="5"/>
  <c r="V1374" i="5"/>
  <c r="V1375" i="5"/>
  <c r="V1376" i="5"/>
  <c r="V1377" i="5"/>
  <c r="V1378" i="5"/>
  <c r="V1379" i="5"/>
  <c r="V1380" i="5"/>
  <c r="V1381" i="5"/>
  <c r="V1382" i="5"/>
  <c r="V1383" i="5"/>
  <c r="V1384" i="5"/>
  <c r="V1385" i="5"/>
  <c r="V1386" i="5"/>
  <c r="V1387" i="5"/>
  <c r="V1388" i="5"/>
  <c r="V1389" i="5"/>
  <c r="V1390" i="5"/>
  <c r="V1391" i="5"/>
  <c r="V1392" i="5"/>
  <c r="V1393" i="5"/>
  <c r="V1394" i="5"/>
  <c r="V1395" i="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2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3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419" i="5"/>
  <c r="O420" i="5"/>
  <c r="O421" i="5"/>
  <c r="O422" i="5"/>
  <c r="O423" i="5"/>
  <c r="O424" i="5"/>
  <c r="O425" i="5"/>
  <c r="O426" i="5"/>
  <c r="O427" i="5"/>
  <c r="O428" i="5"/>
  <c r="O429" i="5"/>
  <c r="O430" i="5"/>
  <c r="O431" i="5"/>
  <c r="O432" i="5"/>
  <c r="O433" i="5"/>
  <c r="O434" i="5"/>
  <c r="O435" i="5"/>
  <c r="O436" i="5"/>
  <c r="O437"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519" i="5"/>
  <c r="O520" i="5"/>
  <c r="O521" i="5"/>
  <c r="O522" i="5"/>
  <c r="O523" i="5"/>
  <c r="O524" i="5"/>
  <c r="O525" i="5"/>
  <c r="O526" i="5"/>
  <c r="O527" i="5"/>
  <c r="O528" i="5"/>
  <c r="O529" i="5"/>
  <c r="O530" i="5"/>
  <c r="O531" i="5"/>
  <c r="O532" i="5"/>
  <c r="O533" i="5"/>
  <c r="O534" i="5"/>
  <c r="O535" i="5"/>
  <c r="O536" i="5"/>
  <c r="O537" i="5"/>
  <c r="O538" i="5"/>
  <c r="O539" i="5"/>
  <c r="O540" i="5"/>
  <c r="O541" i="5"/>
  <c r="O542" i="5"/>
  <c r="O543" i="5"/>
  <c r="O544" i="5"/>
  <c r="O545" i="5"/>
  <c r="O546" i="5"/>
  <c r="O547" i="5"/>
  <c r="O548" i="5"/>
  <c r="O549" i="5"/>
  <c r="O550" i="5"/>
  <c r="O551" i="5"/>
  <c r="O552" i="5"/>
  <c r="O553" i="5"/>
  <c r="O554" i="5"/>
  <c r="O555" i="5"/>
  <c r="O556" i="5"/>
  <c r="O557" i="5"/>
  <c r="O558" i="5"/>
  <c r="O559" i="5"/>
  <c r="O560" i="5"/>
  <c r="O561" i="5"/>
  <c r="O562" i="5"/>
  <c r="O563" i="5"/>
  <c r="O564" i="5"/>
  <c r="O565" i="5"/>
  <c r="O566" i="5"/>
  <c r="O567" i="5"/>
  <c r="O568" i="5"/>
  <c r="O569" i="5"/>
  <c r="O570" i="5"/>
  <c r="O571" i="5"/>
  <c r="O572" i="5"/>
  <c r="O573" i="5"/>
  <c r="O574" i="5"/>
  <c r="O575" i="5"/>
  <c r="O576" i="5"/>
  <c r="O577" i="5"/>
  <c r="O578" i="5"/>
  <c r="O579" i="5"/>
  <c r="O580" i="5"/>
  <c r="O581" i="5"/>
  <c r="O582" i="5"/>
  <c r="O583" i="5"/>
  <c r="O584" i="5"/>
  <c r="O585" i="5"/>
  <c r="O586" i="5"/>
  <c r="O587" i="5"/>
  <c r="O588" i="5"/>
  <c r="O589" i="5"/>
  <c r="O590" i="5"/>
  <c r="O591" i="5"/>
  <c r="O592" i="5"/>
  <c r="O593" i="5"/>
  <c r="O594" i="5"/>
  <c r="O595" i="5"/>
  <c r="O596" i="5"/>
  <c r="O597" i="5"/>
  <c r="O598" i="5"/>
  <c r="O599" i="5"/>
  <c r="O600" i="5"/>
  <c r="O601" i="5"/>
  <c r="O602" i="5"/>
  <c r="O603" i="5"/>
  <c r="O604" i="5"/>
  <c r="O605" i="5"/>
  <c r="O606" i="5"/>
  <c r="O607" i="5"/>
  <c r="O608" i="5"/>
  <c r="O609" i="5"/>
  <c r="O610" i="5"/>
  <c r="O611" i="5"/>
  <c r="O612" i="5"/>
  <c r="O613" i="5"/>
  <c r="O614" i="5"/>
  <c r="O615" i="5"/>
  <c r="O616" i="5"/>
  <c r="O617" i="5"/>
  <c r="O618" i="5"/>
  <c r="O619" i="5"/>
  <c r="O620" i="5"/>
  <c r="O621" i="5"/>
  <c r="O622" i="5"/>
  <c r="O623" i="5"/>
  <c r="O624" i="5"/>
  <c r="O625" i="5"/>
  <c r="O626" i="5"/>
  <c r="O627" i="5"/>
  <c r="O628" i="5"/>
  <c r="O629" i="5"/>
  <c r="O630" i="5"/>
  <c r="O631" i="5"/>
  <c r="O632" i="5"/>
  <c r="O633" i="5"/>
  <c r="O634" i="5"/>
  <c r="O635" i="5"/>
  <c r="O636" i="5"/>
  <c r="O637" i="5"/>
  <c r="O638" i="5"/>
  <c r="O639" i="5"/>
  <c r="O640" i="5"/>
  <c r="O641" i="5"/>
  <c r="O642" i="5"/>
  <c r="O643" i="5"/>
  <c r="O644" i="5"/>
  <c r="O645" i="5"/>
  <c r="O646" i="5"/>
  <c r="O647" i="5"/>
  <c r="O648" i="5"/>
  <c r="O649" i="5"/>
  <c r="O650" i="5"/>
  <c r="O651" i="5"/>
  <c r="O652" i="5"/>
  <c r="O653" i="5"/>
  <c r="O654" i="5"/>
  <c r="O655" i="5"/>
  <c r="O656" i="5"/>
  <c r="O657" i="5"/>
  <c r="O658" i="5"/>
  <c r="O659" i="5"/>
  <c r="O660" i="5"/>
  <c r="O661" i="5"/>
  <c r="O662" i="5"/>
  <c r="O663" i="5"/>
  <c r="O664" i="5"/>
  <c r="O665" i="5"/>
  <c r="O666" i="5"/>
  <c r="O667" i="5"/>
  <c r="O668" i="5"/>
  <c r="O669" i="5"/>
  <c r="O670" i="5"/>
  <c r="O671" i="5"/>
  <c r="O672" i="5"/>
  <c r="O673" i="5"/>
  <c r="O674" i="5"/>
  <c r="O675" i="5"/>
  <c r="O676" i="5"/>
  <c r="O677" i="5"/>
  <c r="O678" i="5"/>
  <c r="O679" i="5"/>
  <c r="O680" i="5"/>
  <c r="O681" i="5"/>
  <c r="O682" i="5"/>
  <c r="O683" i="5"/>
  <c r="O684" i="5"/>
  <c r="O685" i="5"/>
  <c r="O686" i="5"/>
  <c r="O687" i="5"/>
  <c r="O688" i="5"/>
  <c r="O689" i="5"/>
  <c r="O690" i="5"/>
  <c r="O691" i="5"/>
  <c r="O692" i="5"/>
  <c r="O693" i="5"/>
  <c r="O694" i="5"/>
  <c r="O695" i="5"/>
  <c r="O696" i="5"/>
  <c r="O697" i="5"/>
  <c r="O698" i="5"/>
  <c r="O699" i="5"/>
  <c r="O700" i="5"/>
  <c r="O701" i="5"/>
  <c r="O702" i="5"/>
  <c r="O703" i="5"/>
  <c r="O704" i="5"/>
  <c r="O705" i="5"/>
  <c r="O706" i="5"/>
  <c r="O707" i="5"/>
  <c r="O708" i="5"/>
  <c r="O709" i="5"/>
  <c r="O710" i="5"/>
  <c r="O711" i="5"/>
  <c r="O712" i="5"/>
  <c r="O713" i="5"/>
  <c r="O714" i="5"/>
  <c r="O715" i="5"/>
  <c r="O716" i="5"/>
  <c r="O717" i="5"/>
  <c r="O718" i="5"/>
  <c r="O719" i="5"/>
  <c r="O720" i="5"/>
  <c r="O721" i="5"/>
  <c r="O722" i="5"/>
  <c r="O723" i="5"/>
  <c r="O724" i="5"/>
  <c r="O725" i="5"/>
  <c r="O726" i="5"/>
  <c r="O727" i="5"/>
  <c r="O728" i="5"/>
  <c r="O729" i="5"/>
  <c r="O730" i="5"/>
  <c r="O731" i="5"/>
  <c r="O732" i="5"/>
  <c r="O733" i="5"/>
  <c r="O734" i="5"/>
  <c r="O735" i="5"/>
  <c r="O736" i="5"/>
  <c r="O737" i="5"/>
  <c r="O738" i="5"/>
  <c r="O739" i="5"/>
  <c r="O740" i="5"/>
  <c r="O741" i="5"/>
  <c r="O742" i="5"/>
  <c r="O743" i="5"/>
  <c r="O744" i="5"/>
  <c r="O745" i="5"/>
  <c r="O746" i="5"/>
  <c r="O747" i="5"/>
  <c r="O748" i="5"/>
  <c r="O749" i="5"/>
  <c r="O750" i="5"/>
  <c r="O751" i="5"/>
  <c r="O752" i="5"/>
  <c r="O753" i="5"/>
  <c r="O754" i="5"/>
  <c r="O755" i="5"/>
  <c r="O756" i="5"/>
  <c r="O757" i="5"/>
  <c r="O758" i="5"/>
  <c r="O759" i="5"/>
  <c r="O760" i="5"/>
  <c r="O761" i="5"/>
  <c r="O762" i="5"/>
  <c r="O763" i="5"/>
  <c r="O764" i="5"/>
  <c r="O765" i="5"/>
  <c r="O766" i="5"/>
  <c r="O767" i="5"/>
  <c r="O768" i="5"/>
  <c r="O769" i="5"/>
  <c r="O770" i="5"/>
  <c r="O771" i="5"/>
  <c r="O772" i="5"/>
  <c r="O773" i="5"/>
  <c r="O774" i="5"/>
  <c r="O775" i="5"/>
  <c r="O776" i="5"/>
  <c r="O777" i="5"/>
  <c r="O778" i="5"/>
  <c r="O779" i="5"/>
  <c r="O780" i="5"/>
  <c r="O781" i="5"/>
  <c r="O782" i="5"/>
  <c r="O783" i="5"/>
  <c r="O784" i="5"/>
  <c r="O785" i="5"/>
  <c r="O786" i="5"/>
  <c r="O787" i="5"/>
  <c r="O788" i="5"/>
  <c r="O789" i="5"/>
  <c r="O790" i="5"/>
  <c r="O791" i="5"/>
  <c r="O792" i="5"/>
  <c r="O793" i="5"/>
  <c r="O794" i="5"/>
  <c r="O795" i="5"/>
  <c r="O796" i="5"/>
  <c r="O797" i="5"/>
  <c r="O798" i="5"/>
  <c r="O799" i="5"/>
  <c r="O800" i="5"/>
  <c r="O801" i="5"/>
  <c r="O802" i="5"/>
  <c r="O803" i="5"/>
  <c r="O804" i="5"/>
  <c r="O805" i="5"/>
  <c r="O806" i="5"/>
  <c r="O807" i="5"/>
  <c r="O808" i="5"/>
  <c r="O809" i="5"/>
  <c r="O810" i="5"/>
  <c r="O811" i="5"/>
  <c r="O812" i="5"/>
  <c r="O813" i="5"/>
  <c r="O814" i="5"/>
  <c r="O815" i="5"/>
  <c r="O816" i="5"/>
  <c r="N3" i="5"/>
  <c r="N4" i="5"/>
  <c r="N5" i="5"/>
  <c r="N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M3"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J625" i="5" s="1"/>
  <c r="M626" i="5"/>
  <c r="M627" i="5"/>
  <c r="M628" i="5"/>
  <c r="M629" i="5"/>
  <c r="M630" i="5"/>
  <c r="M631" i="5"/>
  <c r="M632" i="5"/>
  <c r="M633" i="5"/>
  <c r="M634" i="5"/>
  <c r="M635" i="5"/>
  <c r="M636" i="5"/>
  <c r="M637" i="5"/>
  <c r="J637" i="5" s="1"/>
  <c r="M638" i="5"/>
  <c r="M639" i="5"/>
  <c r="M640" i="5"/>
  <c r="M641" i="5"/>
  <c r="M642" i="5"/>
  <c r="M643" i="5"/>
  <c r="M644" i="5"/>
  <c r="M645" i="5"/>
  <c r="M646" i="5"/>
  <c r="M647" i="5"/>
  <c r="M648" i="5"/>
  <c r="M649" i="5"/>
  <c r="J649" i="5" s="1"/>
  <c r="M650" i="5"/>
  <c r="M651" i="5"/>
  <c r="M652" i="5"/>
  <c r="M653" i="5"/>
  <c r="M654" i="5"/>
  <c r="M655" i="5"/>
  <c r="M656" i="5"/>
  <c r="M657" i="5"/>
  <c r="M658" i="5"/>
  <c r="M659" i="5"/>
  <c r="M660" i="5"/>
  <c r="M661" i="5"/>
  <c r="J661" i="5" s="1"/>
  <c r="M662" i="5"/>
  <c r="M663" i="5"/>
  <c r="M664" i="5"/>
  <c r="M665" i="5"/>
  <c r="M666" i="5"/>
  <c r="M667" i="5"/>
  <c r="M668" i="5"/>
  <c r="M669" i="5"/>
  <c r="M670" i="5"/>
  <c r="M671" i="5"/>
  <c r="M672" i="5"/>
  <c r="M673" i="5"/>
  <c r="J673" i="5" s="1"/>
  <c r="M674" i="5"/>
  <c r="M675" i="5"/>
  <c r="M676" i="5"/>
  <c r="M677" i="5"/>
  <c r="M678" i="5"/>
  <c r="M679" i="5"/>
  <c r="M680" i="5"/>
  <c r="M681" i="5"/>
  <c r="M682" i="5"/>
  <c r="M683" i="5"/>
  <c r="M684" i="5"/>
  <c r="M685" i="5"/>
  <c r="J685" i="5" s="1"/>
  <c r="M686" i="5"/>
  <c r="M687" i="5"/>
  <c r="M688" i="5"/>
  <c r="M689" i="5"/>
  <c r="M690" i="5"/>
  <c r="M691" i="5"/>
  <c r="M692" i="5"/>
  <c r="M693" i="5"/>
  <c r="M694" i="5"/>
  <c r="M695" i="5"/>
  <c r="M696" i="5"/>
  <c r="M697" i="5"/>
  <c r="J697" i="5" s="1"/>
  <c r="M698" i="5"/>
  <c r="M699" i="5"/>
  <c r="M700" i="5"/>
  <c r="M701" i="5"/>
  <c r="M702" i="5"/>
  <c r="M703" i="5"/>
  <c r="M704" i="5"/>
  <c r="M705" i="5"/>
  <c r="M706" i="5"/>
  <c r="M707" i="5"/>
  <c r="M708" i="5"/>
  <c r="M709" i="5"/>
  <c r="J709" i="5" s="1"/>
  <c r="M710" i="5"/>
  <c r="M711" i="5"/>
  <c r="M712" i="5"/>
  <c r="M713" i="5"/>
  <c r="M714" i="5"/>
  <c r="M715" i="5"/>
  <c r="M716" i="5"/>
  <c r="M717" i="5"/>
  <c r="M718" i="5"/>
  <c r="M719" i="5"/>
  <c r="M720" i="5"/>
  <c r="M721" i="5"/>
  <c r="J721" i="5" s="1"/>
  <c r="M722" i="5"/>
  <c r="M723" i="5"/>
  <c r="M724" i="5"/>
  <c r="M725" i="5"/>
  <c r="M726" i="5"/>
  <c r="M727" i="5"/>
  <c r="M728" i="5"/>
  <c r="M729" i="5"/>
  <c r="M730" i="5"/>
  <c r="M731" i="5"/>
  <c r="M732" i="5"/>
  <c r="M733" i="5"/>
  <c r="J733" i="5" s="1"/>
  <c r="M734" i="5"/>
  <c r="M735" i="5"/>
  <c r="M736" i="5"/>
  <c r="M737" i="5"/>
  <c r="M738" i="5"/>
  <c r="M739" i="5"/>
  <c r="M740" i="5"/>
  <c r="M741" i="5"/>
  <c r="M742" i="5"/>
  <c r="M743" i="5"/>
  <c r="M744" i="5"/>
  <c r="M745" i="5"/>
  <c r="J745" i="5" s="1"/>
  <c r="M746" i="5"/>
  <c r="M747" i="5"/>
  <c r="M748" i="5"/>
  <c r="M749" i="5"/>
  <c r="M750" i="5"/>
  <c r="M751" i="5"/>
  <c r="M752" i="5"/>
  <c r="M753" i="5"/>
  <c r="M754" i="5"/>
  <c r="M755" i="5"/>
  <c r="M756" i="5"/>
  <c r="M757" i="5"/>
  <c r="J757" i="5" s="1"/>
  <c r="M758" i="5"/>
  <c r="M759" i="5"/>
  <c r="M760" i="5"/>
  <c r="M761" i="5"/>
  <c r="M762" i="5"/>
  <c r="M763" i="5"/>
  <c r="M764" i="5"/>
  <c r="M765" i="5"/>
  <c r="M766" i="5"/>
  <c r="M767" i="5"/>
  <c r="M768" i="5"/>
  <c r="M769" i="5"/>
  <c r="J769" i="5" s="1"/>
  <c r="M770" i="5"/>
  <c r="M771" i="5"/>
  <c r="M772" i="5"/>
  <c r="M773" i="5"/>
  <c r="M774" i="5"/>
  <c r="M775" i="5"/>
  <c r="M776" i="5"/>
  <c r="M777" i="5"/>
  <c r="M778" i="5"/>
  <c r="M779" i="5"/>
  <c r="M780" i="5"/>
  <c r="M781" i="5"/>
  <c r="J781" i="5" s="1"/>
  <c r="M782" i="5"/>
  <c r="M783" i="5"/>
  <c r="M784" i="5"/>
  <c r="M785" i="5"/>
  <c r="M786" i="5"/>
  <c r="M787" i="5"/>
  <c r="M788" i="5"/>
  <c r="M789" i="5"/>
  <c r="M790" i="5"/>
  <c r="M791" i="5"/>
  <c r="M792" i="5"/>
  <c r="M793" i="5"/>
  <c r="J793" i="5" s="1"/>
  <c r="M794" i="5"/>
  <c r="M795" i="5"/>
  <c r="M796" i="5"/>
  <c r="M797" i="5"/>
  <c r="M798" i="5"/>
  <c r="M799" i="5"/>
  <c r="M800" i="5"/>
  <c r="M801" i="5"/>
  <c r="M802" i="5"/>
  <c r="M803" i="5"/>
  <c r="M804" i="5"/>
  <c r="M805" i="5"/>
  <c r="J805" i="5" s="1"/>
  <c r="M806" i="5"/>
  <c r="M807" i="5"/>
  <c r="M808" i="5"/>
  <c r="M809" i="5"/>
  <c r="M810" i="5"/>
  <c r="M811" i="5"/>
  <c r="M812" i="5"/>
  <c r="M813" i="5"/>
  <c r="M814" i="5"/>
  <c r="M815" i="5"/>
  <c r="M816" i="5"/>
  <c r="L3" i="5"/>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J3" i="5"/>
  <c r="J4" i="5"/>
  <c r="J5" i="5"/>
  <c r="J6" i="5"/>
  <c r="J7" i="5"/>
  <c r="J8" i="5"/>
  <c r="J9" i="5"/>
  <c r="J10" i="5"/>
  <c r="J11" i="5"/>
  <c r="J12" i="5"/>
  <c r="J13" i="5"/>
  <c r="J15" i="5"/>
  <c r="J16" i="5"/>
  <c r="J17" i="5"/>
  <c r="J18" i="5"/>
  <c r="J19" i="5"/>
  <c r="J20" i="5"/>
  <c r="J21" i="5"/>
  <c r="J22" i="5"/>
  <c r="J23" i="5"/>
  <c r="J24" i="5"/>
  <c r="J25" i="5"/>
  <c r="J27" i="5"/>
  <c r="J28" i="5"/>
  <c r="J29" i="5"/>
  <c r="J30" i="5"/>
  <c r="J31" i="5"/>
  <c r="J32" i="5"/>
  <c r="J33" i="5"/>
  <c r="J34" i="5"/>
  <c r="J35" i="5"/>
  <c r="J36" i="5"/>
  <c r="J37" i="5"/>
  <c r="J39" i="5"/>
  <c r="J40" i="5"/>
  <c r="J41" i="5"/>
  <c r="J42" i="5"/>
  <c r="J43" i="5"/>
  <c r="J44" i="5"/>
  <c r="J45" i="5"/>
  <c r="J46" i="5"/>
  <c r="J47" i="5"/>
  <c r="J48" i="5"/>
  <c r="J49" i="5"/>
  <c r="J51" i="5"/>
  <c r="J52" i="5"/>
  <c r="J53" i="5"/>
  <c r="J54" i="5"/>
  <c r="J55" i="5"/>
  <c r="J56" i="5"/>
  <c r="J57" i="5"/>
  <c r="J58" i="5"/>
  <c r="J59" i="5"/>
  <c r="J60" i="5"/>
  <c r="J61" i="5"/>
  <c r="J63" i="5"/>
  <c r="J64" i="5"/>
  <c r="J65" i="5"/>
  <c r="J66" i="5"/>
  <c r="J67" i="5"/>
  <c r="J68" i="5"/>
  <c r="J69" i="5"/>
  <c r="J70" i="5"/>
  <c r="J71" i="5"/>
  <c r="J72" i="5"/>
  <c r="J73" i="5"/>
  <c r="J75" i="5"/>
  <c r="J76" i="5"/>
  <c r="J77" i="5"/>
  <c r="J78" i="5"/>
  <c r="J79" i="5"/>
  <c r="J80" i="5"/>
  <c r="J81" i="5"/>
  <c r="J82" i="5"/>
  <c r="J83" i="5"/>
  <c r="J84" i="5"/>
  <c r="J85" i="5"/>
  <c r="J87" i="5"/>
  <c r="J88" i="5"/>
  <c r="J89" i="5"/>
  <c r="J90" i="5"/>
  <c r="J91" i="5"/>
  <c r="J92" i="5"/>
  <c r="J93" i="5"/>
  <c r="J94" i="5"/>
  <c r="J95" i="5"/>
  <c r="J96" i="5"/>
  <c r="J97" i="5"/>
  <c r="J99" i="5"/>
  <c r="J100" i="5"/>
  <c r="J101" i="5"/>
  <c r="J102" i="5"/>
  <c r="J103" i="5"/>
  <c r="J104" i="5"/>
  <c r="J105" i="5"/>
  <c r="J106" i="5"/>
  <c r="J107" i="5"/>
  <c r="J108" i="5"/>
  <c r="J109" i="5"/>
  <c r="J111" i="5"/>
  <c r="J112" i="5"/>
  <c r="J113" i="5"/>
  <c r="J114" i="5"/>
  <c r="J115" i="5"/>
  <c r="J116" i="5"/>
  <c r="J117" i="5"/>
  <c r="J118" i="5"/>
  <c r="J119" i="5"/>
  <c r="J120" i="5"/>
  <c r="J121" i="5"/>
  <c r="J123" i="5"/>
  <c r="J124" i="5"/>
  <c r="J125" i="5"/>
  <c r="J126" i="5"/>
  <c r="J127" i="5"/>
  <c r="J128" i="5"/>
  <c r="J129" i="5"/>
  <c r="J130" i="5"/>
  <c r="J131" i="5"/>
  <c r="J132" i="5"/>
  <c r="J133" i="5"/>
  <c r="J135" i="5"/>
  <c r="J136" i="5"/>
  <c r="J137" i="5"/>
  <c r="J138" i="5"/>
  <c r="J139" i="5"/>
  <c r="J140" i="5"/>
  <c r="J141" i="5"/>
  <c r="J142" i="5"/>
  <c r="J143" i="5"/>
  <c r="J144" i="5"/>
  <c r="J145" i="5"/>
  <c r="J147" i="5"/>
  <c r="J148" i="5"/>
  <c r="J149" i="5"/>
  <c r="J150" i="5"/>
  <c r="J151" i="5"/>
  <c r="J152" i="5"/>
  <c r="J153" i="5"/>
  <c r="J154" i="5"/>
  <c r="J155" i="5"/>
  <c r="J156" i="5"/>
  <c r="J157" i="5"/>
  <c r="J159" i="5"/>
  <c r="J160" i="5"/>
  <c r="J161" i="5"/>
  <c r="J162" i="5"/>
  <c r="J163" i="5"/>
  <c r="J164" i="5"/>
  <c r="J165" i="5"/>
  <c r="J166" i="5"/>
  <c r="J167" i="5"/>
  <c r="J168" i="5"/>
  <c r="J169" i="5"/>
  <c r="J171" i="5"/>
  <c r="J172" i="5"/>
  <c r="J173" i="5"/>
  <c r="J174" i="5"/>
  <c r="J175" i="5"/>
  <c r="J176" i="5"/>
  <c r="J177" i="5"/>
  <c r="J178" i="5"/>
  <c r="J179" i="5"/>
  <c r="J180" i="5"/>
  <c r="J181" i="5"/>
  <c r="J183" i="5"/>
  <c r="J184" i="5"/>
  <c r="J185" i="5"/>
  <c r="J186" i="5"/>
  <c r="J187" i="5"/>
  <c r="J188" i="5"/>
  <c r="J189" i="5"/>
  <c r="J190" i="5"/>
  <c r="J191" i="5"/>
  <c r="J192" i="5"/>
  <c r="J193" i="5"/>
  <c r="J195" i="5"/>
  <c r="J196" i="5"/>
  <c r="J197" i="5"/>
  <c r="J198" i="5"/>
  <c r="J199" i="5"/>
  <c r="J200" i="5"/>
  <c r="J201" i="5"/>
  <c r="J202" i="5"/>
  <c r="J203" i="5"/>
  <c r="J204" i="5"/>
  <c r="J205" i="5"/>
  <c r="J207" i="5"/>
  <c r="J208" i="5"/>
  <c r="J209" i="5"/>
  <c r="J210" i="5"/>
  <c r="J211" i="5"/>
  <c r="J212" i="5"/>
  <c r="J213" i="5"/>
  <c r="J214" i="5"/>
  <c r="J215" i="5"/>
  <c r="J216" i="5"/>
  <c r="J217" i="5"/>
  <c r="J219" i="5"/>
  <c r="J220" i="5"/>
  <c r="J221" i="5"/>
  <c r="J222" i="5"/>
  <c r="J223" i="5"/>
  <c r="J224" i="5"/>
  <c r="J225" i="5"/>
  <c r="J226" i="5"/>
  <c r="J227" i="5"/>
  <c r="J228" i="5"/>
  <c r="J229" i="5"/>
  <c r="J231" i="5"/>
  <c r="J232" i="5"/>
  <c r="J233" i="5"/>
  <c r="J234" i="5"/>
  <c r="J235" i="5"/>
  <c r="J236" i="5"/>
  <c r="J237" i="5"/>
  <c r="J238" i="5"/>
  <c r="J239" i="5"/>
  <c r="J240" i="5"/>
  <c r="J241" i="5"/>
  <c r="J243" i="5"/>
  <c r="J244" i="5"/>
  <c r="J245" i="5"/>
  <c r="J246" i="5"/>
  <c r="J247" i="5"/>
  <c r="J248" i="5"/>
  <c r="J249" i="5"/>
  <c r="J250" i="5"/>
  <c r="J251" i="5"/>
  <c r="J252" i="5"/>
  <c r="J253" i="5"/>
  <c r="J255" i="5"/>
  <c r="J256" i="5"/>
  <c r="J257" i="5"/>
  <c r="J258" i="5"/>
  <c r="J259" i="5"/>
  <c r="J260" i="5"/>
  <c r="J261" i="5"/>
  <c r="J262" i="5"/>
  <c r="J263" i="5"/>
  <c r="J264" i="5"/>
  <c r="J265" i="5"/>
  <c r="J267" i="5"/>
  <c r="J268" i="5"/>
  <c r="J269" i="5"/>
  <c r="J270" i="5"/>
  <c r="J271" i="5"/>
  <c r="J272" i="5"/>
  <c r="J273" i="5"/>
  <c r="J274" i="5"/>
  <c r="J275" i="5"/>
  <c r="J276" i="5"/>
  <c r="J277" i="5"/>
  <c r="J279" i="5"/>
  <c r="J280" i="5"/>
  <c r="J281" i="5"/>
  <c r="J282" i="5"/>
  <c r="J283" i="5"/>
  <c r="J284" i="5"/>
  <c r="J285" i="5"/>
  <c r="J286" i="5"/>
  <c r="J287" i="5"/>
  <c r="J288" i="5"/>
  <c r="J289" i="5"/>
  <c r="J291" i="5"/>
  <c r="J292" i="5"/>
  <c r="J293" i="5"/>
  <c r="J294" i="5"/>
  <c r="J295" i="5"/>
  <c r="J296" i="5"/>
  <c r="J297" i="5"/>
  <c r="J298" i="5"/>
  <c r="J299" i="5"/>
  <c r="J300" i="5"/>
  <c r="J301" i="5"/>
  <c r="J303" i="5"/>
  <c r="J304" i="5"/>
  <c r="J305" i="5"/>
  <c r="J306" i="5"/>
  <c r="J307" i="5"/>
  <c r="J308" i="5"/>
  <c r="J309" i="5"/>
  <c r="J310" i="5"/>
  <c r="J311" i="5"/>
  <c r="J312" i="5"/>
  <c r="J313" i="5"/>
  <c r="J315" i="5"/>
  <c r="J316" i="5"/>
  <c r="J317" i="5"/>
  <c r="J318" i="5"/>
  <c r="J319" i="5"/>
  <c r="J320" i="5"/>
  <c r="J321" i="5"/>
  <c r="J322" i="5"/>
  <c r="J323" i="5"/>
  <c r="J324" i="5"/>
  <c r="J325" i="5"/>
  <c r="J327" i="5"/>
  <c r="J328" i="5"/>
  <c r="J329" i="5"/>
  <c r="J330" i="5"/>
  <c r="J331" i="5"/>
  <c r="J332" i="5"/>
  <c r="J333" i="5"/>
  <c r="J334" i="5"/>
  <c r="J335" i="5"/>
  <c r="J336" i="5"/>
  <c r="J337" i="5"/>
  <c r="J339" i="5"/>
  <c r="J340" i="5"/>
  <c r="J341" i="5"/>
  <c r="J342" i="5"/>
  <c r="J343" i="5"/>
  <c r="J344" i="5"/>
  <c r="J345" i="5"/>
  <c r="J346" i="5"/>
  <c r="J347" i="5"/>
  <c r="J348" i="5"/>
  <c r="J349" i="5"/>
  <c r="J351" i="5"/>
  <c r="J352" i="5"/>
  <c r="J353" i="5"/>
  <c r="J354" i="5"/>
  <c r="J355" i="5"/>
  <c r="J356" i="5"/>
  <c r="J357" i="5"/>
  <c r="J358" i="5"/>
  <c r="J359" i="5"/>
  <c r="J360" i="5"/>
  <c r="J361" i="5"/>
  <c r="J363" i="5"/>
  <c r="J364" i="5"/>
  <c r="J365" i="5"/>
  <c r="J366" i="5"/>
  <c r="J367" i="5"/>
  <c r="J368" i="5"/>
  <c r="J369" i="5"/>
  <c r="J370" i="5"/>
  <c r="J371" i="5"/>
  <c r="J372" i="5"/>
  <c r="J373" i="5"/>
  <c r="J375" i="5"/>
  <c r="J376" i="5"/>
  <c r="J377" i="5"/>
  <c r="J378" i="5"/>
  <c r="J379" i="5"/>
  <c r="J380" i="5"/>
  <c r="J381" i="5"/>
  <c r="J382" i="5"/>
  <c r="J383" i="5"/>
  <c r="J384" i="5"/>
  <c r="J385" i="5"/>
  <c r="J387" i="5"/>
  <c r="J388" i="5"/>
  <c r="J389" i="5"/>
  <c r="J390" i="5"/>
  <c r="J391" i="5"/>
  <c r="J392" i="5"/>
  <c r="J393" i="5"/>
  <c r="J394" i="5"/>
  <c r="J395" i="5"/>
  <c r="J396" i="5"/>
  <c r="J397" i="5"/>
  <c r="J399" i="5"/>
  <c r="J400" i="5"/>
  <c r="J401" i="5"/>
  <c r="J402" i="5"/>
  <c r="J403" i="5"/>
  <c r="J404" i="5"/>
  <c r="J405" i="5"/>
  <c r="J406" i="5"/>
  <c r="J407" i="5"/>
  <c r="J408" i="5"/>
  <c r="J409" i="5"/>
  <c r="J411" i="5"/>
  <c r="J412" i="5"/>
  <c r="J413" i="5"/>
  <c r="J414" i="5"/>
  <c r="J415" i="5"/>
  <c r="J416" i="5"/>
  <c r="J417" i="5"/>
  <c r="J418" i="5"/>
  <c r="J419" i="5"/>
  <c r="J420" i="5"/>
  <c r="J421" i="5"/>
  <c r="J423" i="5"/>
  <c r="J424" i="5"/>
  <c r="J425" i="5"/>
  <c r="J426" i="5"/>
  <c r="J427" i="5"/>
  <c r="J428" i="5"/>
  <c r="J429" i="5"/>
  <c r="J430" i="5"/>
  <c r="J431" i="5"/>
  <c r="J432" i="5"/>
  <c r="J433" i="5"/>
  <c r="J435" i="5"/>
  <c r="J436" i="5"/>
  <c r="J437" i="5"/>
  <c r="J438" i="5"/>
  <c r="J439" i="5"/>
  <c r="J440" i="5"/>
  <c r="J441" i="5"/>
  <c r="J442" i="5"/>
  <c r="J443" i="5"/>
  <c r="J444" i="5"/>
  <c r="J445" i="5"/>
  <c r="J447" i="5"/>
  <c r="J448" i="5"/>
  <c r="J449" i="5"/>
  <c r="J450" i="5"/>
  <c r="J451" i="5"/>
  <c r="J452" i="5"/>
  <c r="J453" i="5"/>
  <c r="J454" i="5"/>
  <c r="J455" i="5"/>
  <c r="J456" i="5"/>
  <c r="J457" i="5"/>
  <c r="J459" i="5"/>
  <c r="J460" i="5"/>
  <c r="J461" i="5"/>
  <c r="J462" i="5"/>
  <c r="J463" i="5"/>
  <c r="J464" i="5"/>
  <c r="J465" i="5"/>
  <c r="J466" i="5"/>
  <c r="J467" i="5"/>
  <c r="J468" i="5"/>
  <c r="J469" i="5"/>
  <c r="J471" i="5"/>
  <c r="J472" i="5"/>
  <c r="J473" i="5"/>
  <c r="J474" i="5"/>
  <c r="J475" i="5"/>
  <c r="J476" i="5"/>
  <c r="J477" i="5"/>
  <c r="J478" i="5"/>
  <c r="J479" i="5"/>
  <c r="J480" i="5"/>
  <c r="J481" i="5"/>
  <c r="J483" i="5"/>
  <c r="J484" i="5"/>
  <c r="J485" i="5"/>
  <c r="J486" i="5"/>
  <c r="J487" i="5"/>
  <c r="J488" i="5"/>
  <c r="J489" i="5"/>
  <c r="J490" i="5"/>
  <c r="J491" i="5"/>
  <c r="J492" i="5"/>
  <c r="J493" i="5"/>
  <c r="J495" i="5"/>
  <c r="J496" i="5"/>
  <c r="J497" i="5"/>
  <c r="J498" i="5"/>
  <c r="J499" i="5"/>
  <c r="J500" i="5"/>
  <c r="J501" i="5"/>
  <c r="J502" i="5"/>
  <c r="J503" i="5"/>
  <c r="J504" i="5"/>
  <c r="J505" i="5"/>
  <c r="J507" i="5"/>
  <c r="J508" i="5"/>
  <c r="J509" i="5"/>
  <c r="J510" i="5"/>
  <c r="J511" i="5"/>
  <c r="J512" i="5"/>
  <c r="J513" i="5"/>
  <c r="J514" i="5"/>
  <c r="J515" i="5"/>
  <c r="J516" i="5"/>
  <c r="J517" i="5"/>
  <c r="J519" i="5"/>
  <c r="J520" i="5"/>
  <c r="J521" i="5"/>
  <c r="J522" i="5"/>
  <c r="J523" i="5"/>
  <c r="J524" i="5"/>
  <c r="J525" i="5"/>
  <c r="J526" i="5"/>
  <c r="J527" i="5"/>
  <c r="J528" i="5"/>
  <c r="J529" i="5"/>
  <c r="J531" i="5"/>
  <c r="J532" i="5"/>
  <c r="J533" i="5"/>
  <c r="J534" i="5"/>
  <c r="J535" i="5"/>
  <c r="J536" i="5"/>
  <c r="J537" i="5"/>
  <c r="J538" i="5"/>
  <c r="J539" i="5"/>
  <c r="J540" i="5"/>
  <c r="J541" i="5"/>
  <c r="J543" i="5"/>
  <c r="J544" i="5"/>
  <c r="J545" i="5"/>
  <c r="J546" i="5"/>
  <c r="J547" i="5"/>
  <c r="J548" i="5"/>
  <c r="J549" i="5"/>
  <c r="J550" i="5"/>
  <c r="J551" i="5"/>
  <c r="J552" i="5"/>
  <c r="J553" i="5"/>
  <c r="J555" i="5"/>
  <c r="J556" i="5"/>
  <c r="J557" i="5"/>
  <c r="J558" i="5"/>
  <c r="J559" i="5"/>
  <c r="J560" i="5"/>
  <c r="J561" i="5"/>
  <c r="J562" i="5"/>
  <c r="J563" i="5"/>
  <c r="J564" i="5"/>
  <c r="J565" i="5"/>
  <c r="J567" i="5"/>
  <c r="J568" i="5"/>
  <c r="J569" i="5"/>
  <c r="J570" i="5"/>
  <c r="J571" i="5"/>
  <c r="J572" i="5"/>
  <c r="J573" i="5"/>
  <c r="J574" i="5"/>
  <c r="J575" i="5"/>
  <c r="J576" i="5"/>
  <c r="J577" i="5"/>
  <c r="J579" i="5"/>
  <c r="J580" i="5"/>
  <c r="J581" i="5"/>
  <c r="J582" i="5"/>
  <c r="J583" i="5"/>
  <c r="J584" i="5"/>
  <c r="J585" i="5"/>
  <c r="J586" i="5"/>
  <c r="J587" i="5"/>
  <c r="J588" i="5"/>
  <c r="J589" i="5"/>
  <c r="J591" i="5"/>
  <c r="J592" i="5"/>
  <c r="J593" i="5"/>
  <c r="J594" i="5"/>
  <c r="J595" i="5"/>
  <c r="J596" i="5"/>
  <c r="J597" i="5"/>
  <c r="J598" i="5"/>
  <c r="J599" i="5"/>
  <c r="J600" i="5"/>
  <c r="J601" i="5"/>
  <c r="J603" i="5"/>
  <c r="J604" i="5"/>
  <c r="J605" i="5"/>
  <c r="J606" i="5"/>
  <c r="J607" i="5"/>
  <c r="J608" i="5"/>
  <c r="J609" i="5"/>
  <c r="J610" i="5"/>
  <c r="J611" i="5"/>
  <c r="J612" i="5"/>
  <c r="J613" i="5"/>
  <c r="J615" i="5"/>
  <c r="J616" i="5"/>
  <c r="J617" i="5"/>
  <c r="J618" i="5"/>
  <c r="J619" i="5"/>
  <c r="J620" i="5"/>
  <c r="J621" i="5"/>
  <c r="J622" i="5"/>
  <c r="J623" i="5"/>
  <c r="J624" i="5"/>
  <c r="J627" i="5"/>
  <c r="J628" i="5"/>
  <c r="J629" i="5"/>
  <c r="J630" i="5"/>
  <c r="J631" i="5"/>
  <c r="J632" i="5"/>
  <c r="J633" i="5"/>
  <c r="J634" i="5"/>
  <c r="J635" i="5"/>
  <c r="J636" i="5"/>
  <c r="J639" i="5"/>
  <c r="J640" i="5"/>
  <c r="J641" i="5"/>
  <c r="J642" i="5"/>
  <c r="J643" i="5"/>
  <c r="J644" i="5"/>
  <c r="J645" i="5"/>
  <c r="J646" i="5"/>
  <c r="J647" i="5"/>
  <c r="J648" i="5"/>
  <c r="J651" i="5"/>
  <c r="J652" i="5"/>
  <c r="J653" i="5"/>
  <c r="J654" i="5"/>
  <c r="J655" i="5"/>
  <c r="J656" i="5"/>
  <c r="J657" i="5"/>
  <c r="J658" i="5"/>
  <c r="J659" i="5"/>
  <c r="J660" i="5"/>
  <c r="J663" i="5"/>
  <c r="J664" i="5"/>
  <c r="J665" i="5"/>
  <c r="J666" i="5"/>
  <c r="J667" i="5"/>
  <c r="J668" i="5"/>
  <c r="J669" i="5"/>
  <c r="J670" i="5"/>
  <c r="J671" i="5"/>
  <c r="J672" i="5"/>
  <c r="J675" i="5"/>
  <c r="J676" i="5"/>
  <c r="J677" i="5"/>
  <c r="J678" i="5"/>
  <c r="J679" i="5"/>
  <c r="J680" i="5"/>
  <c r="J681" i="5"/>
  <c r="J682" i="5"/>
  <c r="J683" i="5"/>
  <c r="J684" i="5"/>
  <c r="J687" i="5"/>
  <c r="J688" i="5"/>
  <c r="J689" i="5"/>
  <c r="J690" i="5"/>
  <c r="J691" i="5"/>
  <c r="J692" i="5"/>
  <c r="J693" i="5"/>
  <c r="J694" i="5"/>
  <c r="J695" i="5"/>
  <c r="J696" i="5"/>
  <c r="J699" i="5"/>
  <c r="J700" i="5"/>
  <c r="J701" i="5"/>
  <c r="J702" i="5"/>
  <c r="J703" i="5"/>
  <c r="J704" i="5"/>
  <c r="J705" i="5"/>
  <c r="J706" i="5"/>
  <c r="J707" i="5"/>
  <c r="J708" i="5"/>
  <c r="J711" i="5"/>
  <c r="J712" i="5"/>
  <c r="J713" i="5"/>
  <c r="J714" i="5"/>
  <c r="J715" i="5"/>
  <c r="J716" i="5"/>
  <c r="J717" i="5"/>
  <c r="J718" i="5"/>
  <c r="J719" i="5"/>
  <c r="J720" i="5"/>
  <c r="J723" i="5"/>
  <c r="J724" i="5"/>
  <c r="J725" i="5"/>
  <c r="J726" i="5"/>
  <c r="J727" i="5"/>
  <c r="J728" i="5"/>
  <c r="J729" i="5"/>
  <c r="J730" i="5"/>
  <c r="J731" i="5"/>
  <c r="J732" i="5"/>
  <c r="J735" i="5"/>
  <c r="J736" i="5"/>
  <c r="J737" i="5"/>
  <c r="J738" i="5"/>
  <c r="J739" i="5"/>
  <c r="J740" i="5"/>
  <c r="J741" i="5"/>
  <c r="J742" i="5"/>
  <c r="J743" i="5"/>
  <c r="J744" i="5"/>
  <c r="J747" i="5"/>
  <c r="J748" i="5"/>
  <c r="J749" i="5"/>
  <c r="J750" i="5"/>
  <c r="J751" i="5"/>
  <c r="J752" i="5"/>
  <c r="J753" i="5"/>
  <c r="J754" i="5"/>
  <c r="J755" i="5"/>
  <c r="J756" i="5"/>
  <c r="J759" i="5"/>
  <c r="J760" i="5"/>
  <c r="J761" i="5"/>
  <c r="J762" i="5"/>
  <c r="J763" i="5"/>
  <c r="J764" i="5"/>
  <c r="J765" i="5"/>
  <c r="J766" i="5"/>
  <c r="J767" i="5"/>
  <c r="J768" i="5"/>
  <c r="J771" i="5"/>
  <c r="J772" i="5"/>
  <c r="J773" i="5"/>
  <c r="J774" i="5"/>
  <c r="J775" i="5"/>
  <c r="J776" i="5"/>
  <c r="J777" i="5"/>
  <c r="J778" i="5"/>
  <c r="J779" i="5"/>
  <c r="J780" i="5"/>
  <c r="J783" i="5"/>
  <c r="J784" i="5"/>
  <c r="J785" i="5"/>
  <c r="J786" i="5"/>
  <c r="J787" i="5"/>
  <c r="J788" i="5"/>
  <c r="J789" i="5"/>
  <c r="J790" i="5"/>
  <c r="J791" i="5"/>
  <c r="J792" i="5"/>
  <c r="J795" i="5"/>
  <c r="J796" i="5"/>
  <c r="J797" i="5"/>
  <c r="J798" i="5"/>
  <c r="J799" i="5"/>
  <c r="J800" i="5"/>
  <c r="J801" i="5"/>
  <c r="J802" i="5"/>
  <c r="J803" i="5"/>
  <c r="J804" i="5"/>
  <c r="J807" i="5"/>
  <c r="J808" i="5"/>
  <c r="J809" i="5"/>
  <c r="J810" i="5"/>
  <c r="J811" i="5"/>
  <c r="J812" i="5"/>
  <c r="J813" i="5"/>
  <c r="J814" i="5"/>
  <c r="J815" i="5"/>
  <c r="J816" i="5"/>
  <c r="I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G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F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c r="F294" i="5"/>
  <c r="F295" i="5"/>
  <c r="F296" i="5"/>
  <c r="F297" i="5"/>
  <c r="F298" i="5"/>
  <c r="F299" i="5"/>
  <c r="F300" i="5"/>
  <c r="F301" i="5"/>
  <c r="F302" i="5"/>
  <c r="F303" i="5"/>
  <c r="F304" i="5"/>
  <c r="F305" i="5"/>
  <c r="F306" i="5"/>
  <c r="F307" i="5"/>
  <c r="F308" i="5"/>
  <c r="F309" i="5"/>
  <c r="F310" i="5"/>
  <c r="F311" i="5"/>
  <c r="F312" i="5"/>
  <c r="F313" i="5"/>
  <c r="F314" i="5"/>
  <c r="F315" i="5"/>
  <c r="F316" i="5"/>
  <c r="F317" i="5"/>
  <c r="F318" i="5"/>
  <c r="F319" i="5"/>
  <c r="F320" i="5"/>
  <c r="F321" i="5"/>
  <c r="F322" i="5"/>
  <c r="F323" i="5"/>
  <c r="F324" i="5"/>
  <c r="F325" i="5"/>
  <c r="F326" i="5"/>
  <c r="F327" i="5"/>
  <c r="F328" i="5"/>
  <c r="F329" i="5"/>
  <c r="F330" i="5"/>
  <c r="F331" i="5"/>
  <c r="F332" i="5"/>
  <c r="F333" i="5"/>
  <c r="F334" i="5"/>
  <c r="F335" i="5"/>
  <c r="F336" i="5"/>
  <c r="F337" i="5"/>
  <c r="F338" i="5"/>
  <c r="F339" i="5"/>
  <c r="F340" i="5"/>
  <c r="F341" i="5"/>
  <c r="F342" i="5"/>
  <c r="F343" i="5"/>
  <c r="F344" i="5"/>
  <c r="F345" i="5"/>
  <c r="F346" i="5"/>
  <c r="F347" i="5"/>
  <c r="F348" i="5"/>
  <c r="F349" i="5"/>
  <c r="F350" i="5"/>
  <c r="F351" i="5"/>
  <c r="F352" i="5"/>
  <c r="F353" i="5"/>
  <c r="F354" i="5"/>
  <c r="F355" i="5"/>
  <c r="F356" i="5"/>
  <c r="F357" i="5"/>
  <c r="F358" i="5"/>
  <c r="F359" i="5"/>
  <c r="F360" i="5"/>
  <c r="F361" i="5"/>
  <c r="F362" i="5"/>
  <c r="F363" i="5"/>
  <c r="F364" i="5"/>
  <c r="F365" i="5"/>
  <c r="F366" i="5"/>
  <c r="F367" i="5"/>
  <c r="F368" i="5"/>
  <c r="F369" i="5"/>
  <c r="F370" i="5"/>
  <c r="F371" i="5"/>
  <c r="F372" i="5"/>
  <c r="F373" i="5"/>
  <c r="F374" i="5"/>
  <c r="F375" i="5"/>
  <c r="F376" i="5"/>
  <c r="F377" i="5"/>
  <c r="F378" i="5"/>
  <c r="F379" i="5"/>
  <c r="F380" i="5"/>
  <c r="F381" i="5"/>
  <c r="F382" i="5"/>
  <c r="F383" i="5"/>
  <c r="F384" i="5"/>
  <c r="F385" i="5"/>
  <c r="F386" i="5"/>
  <c r="F387" i="5"/>
  <c r="F388" i="5"/>
  <c r="F389" i="5"/>
  <c r="F390" i="5"/>
  <c r="F391" i="5"/>
  <c r="F392" i="5"/>
  <c r="F393" i="5"/>
  <c r="F394" i="5"/>
  <c r="F395" i="5"/>
  <c r="F396" i="5"/>
  <c r="F397" i="5"/>
  <c r="F398" i="5"/>
  <c r="F399" i="5"/>
  <c r="F400" i="5"/>
  <c r="F401" i="5"/>
  <c r="F402" i="5"/>
  <c r="F403" i="5"/>
  <c r="F404" i="5"/>
  <c r="F405" i="5"/>
  <c r="F406" i="5"/>
  <c r="F407" i="5"/>
  <c r="F408" i="5"/>
  <c r="F409" i="5"/>
  <c r="F410" i="5"/>
  <c r="F411" i="5"/>
  <c r="F412" i="5"/>
  <c r="F413" i="5"/>
  <c r="F414" i="5"/>
  <c r="F415" i="5"/>
  <c r="F416" i="5"/>
  <c r="F417" i="5"/>
  <c r="F418" i="5"/>
  <c r="F419" i="5"/>
  <c r="F420" i="5"/>
  <c r="F421" i="5"/>
  <c r="F422" i="5"/>
  <c r="F423" i="5"/>
  <c r="F424" i="5"/>
  <c r="F425" i="5"/>
  <c r="F426" i="5"/>
  <c r="F427" i="5"/>
  <c r="F428" i="5"/>
  <c r="F429" i="5"/>
  <c r="F430" i="5"/>
  <c r="F431" i="5"/>
  <c r="F432" i="5"/>
  <c r="F433" i="5"/>
  <c r="F434" i="5"/>
  <c r="F435" i="5"/>
  <c r="F436" i="5"/>
  <c r="F437" i="5"/>
  <c r="F438" i="5"/>
  <c r="F439" i="5"/>
  <c r="F440" i="5"/>
  <c r="F441" i="5"/>
  <c r="F442" i="5"/>
  <c r="F443" i="5"/>
  <c r="F444" i="5"/>
  <c r="F445" i="5"/>
  <c r="F446" i="5"/>
  <c r="F447" i="5"/>
  <c r="F448" i="5"/>
  <c r="F449" i="5"/>
  <c r="F450" i="5"/>
  <c r="F451" i="5"/>
  <c r="F452" i="5"/>
  <c r="F453" i="5"/>
  <c r="F454" i="5"/>
  <c r="F455" i="5"/>
  <c r="F456" i="5"/>
  <c r="F457" i="5"/>
  <c r="F458" i="5"/>
  <c r="F459" i="5"/>
  <c r="F460" i="5"/>
  <c r="F461" i="5"/>
  <c r="F462" i="5"/>
  <c r="F463" i="5"/>
  <c r="F464" i="5"/>
  <c r="F465" i="5"/>
  <c r="F466" i="5"/>
  <c r="F467" i="5"/>
  <c r="F468" i="5"/>
  <c r="F469" i="5"/>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c r="F678" i="5"/>
  <c r="F679" i="5"/>
  <c r="F680" i="5"/>
  <c r="F681" i="5"/>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F756" i="5"/>
  <c r="F757" i="5"/>
  <c r="F758" i="5"/>
  <c r="F759" i="5"/>
  <c r="F760" i="5"/>
  <c r="F761" i="5"/>
  <c r="F762" i="5"/>
  <c r="F763" i="5"/>
  <c r="F764" i="5"/>
  <c r="F765" i="5"/>
  <c r="F766" i="5"/>
  <c r="F767" i="5"/>
  <c r="F768" i="5"/>
  <c r="F769" i="5"/>
  <c r="F770" i="5"/>
  <c r="F771" i="5"/>
  <c r="F772" i="5"/>
  <c r="F773" i="5"/>
  <c r="F774" i="5"/>
  <c r="F775" i="5"/>
  <c r="F776" i="5"/>
  <c r="F777" i="5"/>
  <c r="F778" i="5"/>
  <c r="F779" i="5"/>
  <c r="F780" i="5"/>
  <c r="F781" i="5"/>
  <c r="F782" i="5"/>
  <c r="F783" i="5"/>
  <c r="F784" i="5"/>
  <c r="F785" i="5"/>
  <c r="F786" i="5"/>
  <c r="F787" i="5"/>
  <c r="F788" i="5"/>
  <c r="F789" i="5"/>
  <c r="F790" i="5"/>
  <c r="F791" i="5"/>
  <c r="F792" i="5"/>
  <c r="F793" i="5"/>
  <c r="F794" i="5"/>
  <c r="F795" i="5"/>
  <c r="F796" i="5"/>
  <c r="F797" i="5"/>
  <c r="F798" i="5"/>
  <c r="F799" i="5"/>
  <c r="F800" i="5"/>
  <c r="F801" i="5"/>
  <c r="F802" i="5"/>
  <c r="F803" i="5"/>
  <c r="F804" i="5"/>
  <c r="F805" i="5"/>
  <c r="F806" i="5"/>
  <c r="F807" i="5"/>
  <c r="F808" i="5"/>
  <c r="F809" i="5"/>
  <c r="F810" i="5"/>
  <c r="F811" i="5"/>
  <c r="F812" i="5"/>
  <c r="F813" i="5"/>
  <c r="F814" i="5"/>
  <c r="F815" i="5"/>
  <c r="F816"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3" i="5"/>
  <c r="AI3" i="2"/>
  <c r="AI4" i="2"/>
  <c r="AI5" i="2"/>
  <c r="AI6" i="2"/>
  <c r="AI7" i="2"/>
  <c r="AI8" i="2"/>
  <c r="AI9" i="2"/>
  <c r="AI10" i="2"/>
  <c r="AI11" i="2"/>
  <c r="AI12" i="2"/>
  <c r="AI13" i="2"/>
  <c r="AI14" i="2"/>
  <c r="AI15" i="2"/>
  <c r="AI16" i="2"/>
  <c r="AI17" i="2"/>
  <c r="AI18" i="2"/>
  <c r="AI19" i="2"/>
  <c r="AI20" i="2"/>
  <c r="AI21" i="2"/>
  <c r="AI22" i="2"/>
  <c r="AI23" i="2"/>
  <c r="AI24" i="2"/>
  <c r="AI25" i="2"/>
  <c r="AI26" i="2"/>
  <c r="AI27" i="2"/>
  <c r="AI28" i="2"/>
  <c r="AI29" i="2"/>
  <c r="AI30" i="2"/>
  <c r="AI31" i="2"/>
  <c r="AI32" i="2"/>
  <c r="AI33" i="2"/>
  <c r="AI34" i="2"/>
  <c r="AI35" i="2"/>
  <c r="AI36" i="2"/>
  <c r="AI37" i="2"/>
  <c r="AI38" i="2"/>
  <c r="AI39" i="2"/>
  <c r="AI40" i="2"/>
  <c r="AI41" i="2"/>
  <c r="AI42" i="2"/>
  <c r="AI43" i="2"/>
  <c r="AI44" i="2"/>
  <c r="AI45" i="2"/>
  <c r="AI46" i="2"/>
  <c r="AI47" i="2"/>
  <c r="AI48" i="2"/>
  <c r="AI49" i="2"/>
  <c r="AI50" i="2"/>
  <c r="AI51" i="2"/>
  <c r="AI52" i="2"/>
  <c r="AI53" i="2"/>
  <c r="AI54" i="2"/>
  <c r="AI55" i="2"/>
  <c r="AI56" i="2"/>
  <c r="AI57" i="2"/>
  <c r="AI58" i="2"/>
  <c r="AI59" i="2"/>
  <c r="AI60" i="2"/>
  <c r="AI61" i="2"/>
  <c r="AI62" i="2"/>
  <c r="AI63" i="2"/>
  <c r="AI64" i="2"/>
  <c r="AI65" i="2"/>
  <c r="AI66" i="2"/>
  <c r="AI67" i="2"/>
  <c r="AI68" i="2"/>
  <c r="AI69" i="2"/>
  <c r="AI70" i="2"/>
  <c r="AI71" i="2"/>
  <c r="AI72" i="2"/>
  <c r="AI73" i="2"/>
  <c r="AI74" i="2"/>
  <c r="AI75" i="2"/>
  <c r="AI76" i="2"/>
  <c r="AI77" i="2"/>
  <c r="AI78" i="2"/>
  <c r="AI79" i="2"/>
  <c r="AI80" i="2"/>
  <c r="AI81" i="2"/>
  <c r="AI82" i="2"/>
  <c r="AI83" i="2"/>
  <c r="AI84" i="2"/>
  <c r="AI85" i="2"/>
  <c r="AI86" i="2"/>
  <c r="AI87" i="2"/>
  <c r="AI88" i="2"/>
  <c r="AI89" i="2"/>
  <c r="AI90" i="2"/>
  <c r="AI91" i="2"/>
  <c r="AI92" i="2"/>
  <c r="AI93" i="2"/>
  <c r="AI94" i="2"/>
  <c r="AI95" i="2"/>
  <c r="AI96" i="2"/>
  <c r="AI97" i="2"/>
  <c r="AI98" i="2"/>
  <c r="AI99" i="2"/>
  <c r="AI100" i="2"/>
  <c r="AI101" i="2"/>
  <c r="AI102" i="2"/>
  <c r="AI103" i="2"/>
  <c r="AI104" i="2"/>
  <c r="AI105" i="2"/>
  <c r="AI106" i="2"/>
  <c r="AI107" i="2"/>
  <c r="AI108" i="2"/>
  <c r="AI109" i="2"/>
  <c r="AI110" i="2"/>
  <c r="AI111" i="2"/>
  <c r="AI112" i="2"/>
  <c r="AI113" i="2"/>
  <c r="AI114" i="2"/>
  <c r="AI115" i="2"/>
  <c r="AI116" i="2"/>
  <c r="AI117" i="2"/>
  <c r="AI118" i="2"/>
  <c r="AI119" i="2"/>
  <c r="AI120" i="2"/>
  <c r="AI121" i="2"/>
  <c r="AI122" i="2"/>
  <c r="AI123" i="2"/>
  <c r="AI124" i="2"/>
  <c r="AI125" i="2"/>
  <c r="AI126" i="2"/>
  <c r="AI127" i="2"/>
  <c r="AI128" i="2"/>
  <c r="AI129" i="2"/>
  <c r="AI130" i="2"/>
  <c r="AI131" i="2"/>
  <c r="AI132" i="2"/>
  <c r="AI133" i="2"/>
  <c r="AI134" i="2"/>
  <c r="AI135" i="2"/>
  <c r="AI136" i="2"/>
  <c r="AI137" i="2"/>
  <c r="AI138" i="2"/>
  <c r="AI139" i="2"/>
  <c r="AI140" i="2"/>
  <c r="AI141" i="2"/>
  <c r="AI142" i="2"/>
  <c r="AI143" i="2"/>
  <c r="AI144" i="2"/>
  <c r="AI145" i="2"/>
  <c r="AI146" i="2"/>
  <c r="AI147" i="2"/>
  <c r="AI148" i="2"/>
  <c r="AI149" i="2"/>
  <c r="AI150" i="2"/>
  <c r="AI151" i="2"/>
  <c r="AI152" i="2"/>
  <c r="AI153" i="2"/>
  <c r="AI154" i="2"/>
  <c r="AI155" i="2"/>
  <c r="AI156" i="2"/>
  <c r="AI157" i="2"/>
  <c r="AI158" i="2"/>
  <c r="AI159" i="2"/>
  <c r="AI160" i="2"/>
  <c r="AI161" i="2"/>
  <c r="AI162" i="2"/>
  <c r="AI163" i="2"/>
  <c r="AI164" i="2"/>
  <c r="AI165" i="2"/>
  <c r="AI166" i="2"/>
  <c r="AI167" i="2"/>
  <c r="AI168" i="2"/>
  <c r="AI169" i="2"/>
  <c r="AI170" i="2"/>
  <c r="AI171" i="2"/>
  <c r="AI172" i="2"/>
  <c r="AI173" i="2"/>
  <c r="AI174" i="2"/>
  <c r="AI175" i="2"/>
  <c r="AI176" i="2"/>
  <c r="AI177" i="2"/>
  <c r="AI178" i="2"/>
  <c r="AI179" i="2"/>
  <c r="AI180" i="2"/>
  <c r="AI181" i="2"/>
  <c r="AI182" i="2"/>
  <c r="AI183" i="2"/>
  <c r="AI184" i="2"/>
  <c r="AI185" i="2"/>
  <c r="AI186" i="2"/>
  <c r="AI187" i="2"/>
  <c r="AI188" i="2"/>
  <c r="AI189" i="2"/>
  <c r="AI190" i="2"/>
  <c r="AI191" i="2"/>
  <c r="AI192" i="2"/>
  <c r="AI193" i="2"/>
  <c r="AI194" i="2"/>
  <c r="AI195" i="2"/>
  <c r="AI196" i="2"/>
  <c r="AI197" i="2"/>
  <c r="AI198" i="2"/>
  <c r="AI199" i="2"/>
  <c r="AI200" i="2"/>
  <c r="AI201" i="2"/>
  <c r="AI202" i="2"/>
  <c r="AI203" i="2"/>
  <c r="AI204" i="2"/>
  <c r="AI205" i="2"/>
  <c r="AI206" i="2"/>
  <c r="AI207" i="2"/>
  <c r="AI208" i="2"/>
  <c r="AI209" i="2"/>
  <c r="AI210" i="2"/>
  <c r="AI211" i="2"/>
  <c r="AI212" i="2"/>
  <c r="AI213" i="2"/>
  <c r="AI214" i="2"/>
  <c r="AI215" i="2"/>
  <c r="AI216" i="2"/>
  <c r="AI217" i="2"/>
  <c r="AI218" i="2"/>
  <c r="AI219" i="2"/>
  <c r="AI220" i="2"/>
  <c r="AI221" i="2"/>
  <c r="AI222" i="2"/>
  <c r="AI223" i="2"/>
  <c r="AI224" i="2"/>
  <c r="AI225" i="2"/>
  <c r="AI226" i="2"/>
  <c r="AI227" i="2"/>
  <c r="AI228" i="2"/>
  <c r="AI229" i="2"/>
  <c r="AI230" i="2"/>
  <c r="AI231" i="2"/>
  <c r="AI232" i="2"/>
  <c r="AI233" i="2"/>
  <c r="AI234" i="2"/>
  <c r="AI235" i="2"/>
  <c r="AI236" i="2"/>
  <c r="AI237" i="2"/>
  <c r="AI238" i="2"/>
  <c r="AI239" i="2"/>
  <c r="AI240" i="2"/>
  <c r="AI241" i="2"/>
  <c r="AI242" i="2"/>
  <c r="AI243" i="2"/>
  <c r="AI244" i="2"/>
  <c r="AI245" i="2"/>
  <c r="AI246" i="2"/>
  <c r="AI247" i="2"/>
  <c r="AI248" i="2"/>
  <c r="AI249" i="2"/>
  <c r="AI250" i="2"/>
  <c r="AI251" i="2"/>
  <c r="AI252" i="2"/>
  <c r="AI253" i="2"/>
  <c r="AI254" i="2"/>
  <c r="AI255" i="2"/>
  <c r="AI256" i="2"/>
  <c r="AI257" i="2"/>
  <c r="AI258" i="2"/>
  <c r="AI259" i="2"/>
  <c r="AI260" i="2"/>
  <c r="AI261" i="2"/>
  <c r="AI262" i="2"/>
  <c r="AI263" i="2"/>
  <c r="AI264" i="2"/>
  <c r="AI265" i="2"/>
  <c r="AI266" i="2"/>
  <c r="AI267" i="2"/>
  <c r="AI268" i="2"/>
  <c r="AI269" i="2"/>
  <c r="AI270" i="2"/>
  <c r="AI271" i="2"/>
  <c r="AI272" i="2"/>
  <c r="AI273" i="2"/>
  <c r="AI274" i="2"/>
  <c r="AI275" i="2"/>
  <c r="AI276" i="2"/>
  <c r="AI277" i="2"/>
  <c r="AI278" i="2"/>
  <c r="AI279" i="2"/>
  <c r="AI280" i="2"/>
  <c r="AI281" i="2"/>
  <c r="AI282" i="2"/>
  <c r="AI283" i="2"/>
  <c r="AI284" i="2"/>
  <c r="AI285" i="2"/>
  <c r="AI286" i="2"/>
  <c r="AI287" i="2"/>
  <c r="AI288" i="2"/>
  <c r="AI289" i="2"/>
  <c r="AI290" i="2"/>
  <c r="AI291" i="2"/>
  <c r="AI292" i="2"/>
  <c r="AI293" i="2"/>
  <c r="AI294" i="2"/>
  <c r="AI295" i="2"/>
  <c r="AI296" i="2"/>
  <c r="AI297" i="2"/>
  <c r="AI298" i="2"/>
  <c r="AI299" i="2"/>
  <c r="AI300" i="2"/>
  <c r="AI301" i="2"/>
  <c r="AI302" i="2"/>
  <c r="AI303" i="2"/>
  <c r="AI304" i="2"/>
  <c r="AI305" i="2"/>
  <c r="AI306" i="2"/>
  <c r="AI307" i="2"/>
  <c r="AI308" i="2"/>
  <c r="AI309" i="2"/>
  <c r="AI310" i="2"/>
  <c r="AI311" i="2"/>
  <c r="AI312" i="2"/>
  <c r="AI313" i="2"/>
  <c r="AI314" i="2"/>
  <c r="AI315" i="2"/>
  <c r="AI316" i="2"/>
  <c r="AI317" i="2"/>
  <c r="AI318" i="2"/>
  <c r="AI319" i="2"/>
  <c r="AI320" i="2"/>
  <c r="AI321" i="2"/>
  <c r="AI322" i="2"/>
  <c r="AI323" i="2"/>
  <c r="AI324" i="2"/>
  <c r="AI325" i="2"/>
  <c r="AI326" i="2"/>
  <c r="AI327" i="2"/>
  <c r="AI328" i="2"/>
  <c r="AI329" i="2"/>
  <c r="AI330" i="2"/>
  <c r="AI331" i="2"/>
  <c r="AI332" i="2"/>
  <c r="AI333" i="2"/>
  <c r="AI334" i="2"/>
  <c r="AI335" i="2"/>
  <c r="AI336" i="2"/>
  <c r="AI337" i="2"/>
  <c r="AI338" i="2"/>
  <c r="AI339" i="2"/>
  <c r="AI340" i="2"/>
  <c r="AI341" i="2"/>
  <c r="AI342" i="2"/>
  <c r="AI343" i="2"/>
  <c r="AI344" i="2"/>
  <c r="AI345" i="2"/>
  <c r="AI346" i="2"/>
  <c r="AI347" i="2"/>
  <c r="AI348" i="2"/>
  <c r="AI349" i="2"/>
  <c r="AI350" i="2"/>
  <c r="AI351" i="2"/>
  <c r="AI352" i="2"/>
  <c r="AI353" i="2"/>
  <c r="AI354" i="2"/>
  <c r="AI355" i="2"/>
  <c r="AI356" i="2"/>
  <c r="AI357" i="2"/>
  <c r="AI358" i="2"/>
  <c r="AI359" i="2"/>
  <c r="AI360" i="2"/>
  <c r="AI361" i="2"/>
  <c r="AI362" i="2"/>
  <c r="AI363" i="2"/>
  <c r="AI364" i="2"/>
  <c r="AI365" i="2"/>
  <c r="AI366" i="2"/>
  <c r="AI367" i="2"/>
  <c r="AI368" i="2"/>
  <c r="AI369" i="2"/>
  <c r="AI370" i="2"/>
  <c r="AI371" i="2"/>
  <c r="AI372" i="2"/>
  <c r="AI373" i="2"/>
  <c r="AI374" i="2"/>
  <c r="AI375" i="2"/>
  <c r="AI376" i="2"/>
  <c r="AI377" i="2"/>
  <c r="AI378" i="2"/>
  <c r="AI379" i="2"/>
  <c r="AI380" i="2"/>
  <c r="AI381" i="2"/>
  <c r="AI382" i="2"/>
  <c r="AI383" i="2"/>
  <c r="AI384" i="2"/>
  <c r="AI385" i="2"/>
  <c r="AI386" i="2"/>
  <c r="AI387" i="2"/>
  <c r="AI388" i="2"/>
  <c r="AI389" i="2"/>
  <c r="AI390" i="2"/>
  <c r="AI391" i="2"/>
  <c r="AI392" i="2"/>
  <c r="AI393" i="2"/>
  <c r="AI394" i="2"/>
  <c r="AI395" i="2"/>
  <c r="AI396" i="2"/>
  <c r="AI397" i="2"/>
  <c r="AI398" i="2"/>
  <c r="AI399" i="2"/>
  <c r="AI400" i="2"/>
  <c r="AI401" i="2"/>
  <c r="AI402" i="2"/>
  <c r="AI403" i="2"/>
  <c r="AI404" i="2"/>
  <c r="AI405" i="2"/>
  <c r="AI406" i="2"/>
  <c r="AI407" i="2"/>
  <c r="AI408" i="2"/>
  <c r="AI409" i="2"/>
  <c r="AI410" i="2"/>
  <c r="AI411" i="2"/>
  <c r="AI412" i="2"/>
  <c r="AI413" i="2"/>
  <c r="AI414" i="2"/>
  <c r="AI415" i="2"/>
  <c r="AI416" i="2"/>
  <c r="AI417" i="2"/>
  <c r="AI418" i="2"/>
  <c r="AI419" i="2"/>
  <c r="AI420" i="2"/>
  <c r="AI421" i="2"/>
  <c r="AI422" i="2"/>
  <c r="AI423" i="2"/>
  <c r="AI424" i="2"/>
  <c r="AI425" i="2"/>
  <c r="AI426" i="2"/>
  <c r="AI427" i="2"/>
  <c r="AI428" i="2"/>
  <c r="AI429" i="2"/>
  <c r="AI430" i="2"/>
  <c r="AI431" i="2"/>
  <c r="AI432" i="2"/>
  <c r="AI433" i="2"/>
  <c r="AI434" i="2"/>
  <c r="AI435" i="2"/>
  <c r="AI436" i="2"/>
  <c r="AI437" i="2"/>
  <c r="AI438" i="2"/>
  <c r="AI439" i="2"/>
  <c r="AI440" i="2"/>
  <c r="AI441" i="2"/>
  <c r="AI442" i="2"/>
  <c r="AI443" i="2"/>
  <c r="AI444" i="2"/>
  <c r="AI445" i="2"/>
  <c r="AI446" i="2"/>
  <c r="AI447" i="2"/>
  <c r="AI448" i="2"/>
  <c r="AI449" i="2"/>
  <c r="AI450" i="2"/>
  <c r="AI451" i="2"/>
  <c r="AI452" i="2"/>
  <c r="AI453" i="2"/>
  <c r="AI454" i="2"/>
  <c r="AI455" i="2"/>
  <c r="AI456" i="2"/>
  <c r="AI457" i="2"/>
  <c r="AI458" i="2"/>
  <c r="AI459" i="2"/>
  <c r="AI460" i="2"/>
  <c r="AI461" i="2"/>
  <c r="AI462" i="2"/>
  <c r="AI463" i="2"/>
  <c r="AI464" i="2"/>
  <c r="AI465" i="2"/>
  <c r="AI466" i="2"/>
  <c r="AI467" i="2"/>
  <c r="AI468" i="2"/>
  <c r="AI469" i="2"/>
  <c r="AI470" i="2"/>
  <c r="AI471" i="2"/>
  <c r="AI472" i="2"/>
  <c r="AI473" i="2"/>
  <c r="AI474" i="2"/>
  <c r="AI475" i="2"/>
  <c r="AI476" i="2"/>
  <c r="AI477" i="2"/>
  <c r="AI478" i="2"/>
  <c r="AI479" i="2"/>
  <c r="AI480" i="2"/>
  <c r="AI481" i="2"/>
  <c r="AI482" i="2"/>
  <c r="AI483" i="2"/>
  <c r="AI484" i="2"/>
  <c r="AI485" i="2"/>
  <c r="AI486" i="2"/>
  <c r="AI487" i="2"/>
  <c r="AI488" i="2"/>
  <c r="AI489" i="2"/>
  <c r="AI490" i="2"/>
  <c r="AI491" i="2"/>
  <c r="AI492" i="2"/>
  <c r="AI493" i="2"/>
  <c r="AI494" i="2"/>
  <c r="AI495" i="2"/>
  <c r="AI496" i="2"/>
  <c r="AI497" i="2"/>
  <c r="AI498" i="2"/>
  <c r="AI499" i="2"/>
  <c r="AI500" i="2"/>
  <c r="AI501" i="2"/>
  <c r="AI502" i="2"/>
  <c r="AI503" i="2"/>
  <c r="AI504" i="2"/>
  <c r="AI505" i="2"/>
  <c r="AI506" i="2"/>
  <c r="AI507" i="2"/>
  <c r="AI508" i="2"/>
  <c r="AI509" i="2"/>
  <c r="AI510" i="2"/>
  <c r="AI511" i="2"/>
  <c r="AI512" i="2"/>
  <c r="AI513" i="2"/>
  <c r="AI514" i="2"/>
  <c r="AI515" i="2"/>
  <c r="AI516" i="2"/>
  <c r="AI517" i="2"/>
  <c r="AI518" i="2"/>
  <c r="AI519" i="2"/>
  <c r="AI520" i="2"/>
  <c r="AI521" i="2"/>
  <c r="AI522" i="2"/>
  <c r="AI523" i="2"/>
  <c r="AI524" i="2"/>
  <c r="AI525" i="2"/>
  <c r="AI526" i="2"/>
  <c r="AI527" i="2"/>
  <c r="AI528" i="2"/>
  <c r="AI529" i="2"/>
  <c r="AI530" i="2"/>
  <c r="AI531" i="2"/>
  <c r="AI532" i="2"/>
  <c r="AI533" i="2"/>
  <c r="AI534" i="2"/>
  <c r="AI535" i="2"/>
  <c r="AI536" i="2"/>
  <c r="AI537" i="2"/>
  <c r="AI538" i="2"/>
  <c r="AI539" i="2"/>
  <c r="AI540" i="2"/>
  <c r="AI541" i="2"/>
  <c r="AI542" i="2"/>
  <c r="AI543" i="2"/>
  <c r="AI544" i="2"/>
  <c r="AI545" i="2"/>
  <c r="AI546" i="2"/>
  <c r="AI547" i="2"/>
  <c r="AI548" i="2"/>
  <c r="AI549" i="2"/>
  <c r="AI550" i="2"/>
  <c r="AI551" i="2"/>
  <c r="AI552" i="2"/>
  <c r="AI553" i="2"/>
  <c r="AI554" i="2"/>
  <c r="AI555" i="2"/>
  <c r="AI556" i="2"/>
  <c r="AI557" i="2"/>
  <c r="AI558" i="2"/>
  <c r="AI559" i="2"/>
  <c r="AI560" i="2"/>
  <c r="AI561" i="2"/>
  <c r="AI562" i="2"/>
  <c r="AI563" i="2"/>
  <c r="AI564" i="2"/>
  <c r="AI565" i="2"/>
  <c r="AI566" i="2"/>
  <c r="AI567" i="2"/>
  <c r="AI568" i="2"/>
  <c r="AI569" i="2"/>
  <c r="AI570" i="2"/>
  <c r="AI571" i="2"/>
  <c r="AI572" i="2"/>
  <c r="AI573" i="2"/>
  <c r="AI574" i="2"/>
  <c r="AI575" i="2"/>
  <c r="AI576" i="2"/>
  <c r="AI577" i="2"/>
  <c r="AI578" i="2"/>
  <c r="AI579" i="2"/>
  <c r="AI580" i="2"/>
  <c r="AI581" i="2"/>
  <c r="AI582" i="2"/>
  <c r="AI583" i="2"/>
  <c r="AI584" i="2"/>
  <c r="AI585" i="2"/>
  <c r="AI586" i="2"/>
  <c r="AI587" i="2"/>
  <c r="AI588" i="2"/>
  <c r="AI589" i="2"/>
  <c r="AI590" i="2"/>
  <c r="AI591" i="2"/>
  <c r="AI592" i="2"/>
  <c r="AI593" i="2"/>
  <c r="AI594" i="2"/>
  <c r="AI595" i="2"/>
  <c r="AI596" i="2"/>
  <c r="AI597" i="2"/>
  <c r="AI598" i="2"/>
  <c r="AI599" i="2"/>
  <c r="AI600" i="2"/>
  <c r="AI601" i="2"/>
  <c r="AI602" i="2"/>
  <c r="AI603" i="2"/>
  <c r="AI604" i="2"/>
  <c r="AI605" i="2"/>
  <c r="AI606" i="2"/>
  <c r="AI607" i="2"/>
  <c r="AI608" i="2"/>
  <c r="AI609" i="2"/>
  <c r="AI610" i="2"/>
  <c r="AI611" i="2"/>
  <c r="AI612" i="2"/>
  <c r="AI613" i="2"/>
  <c r="AI614" i="2"/>
  <c r="AI615" i="2"/>
  <c r="AI616" i="2"/>
  <c r="AI617" i="2"/>
  <c r="AI618" i="2"/>
  <c r="AI619" i="2"/>
  <c r="AI620" i="2"/>
  <c r="AI621" i="2"/>
  <c r="AI622" i="2"/>
  <c r="AI623" i="2"/>
  <c r="AI624" i="2"/>
  <c r="AI625" i="2"/>
  <c r="AI626" i="2"/>
  <c r="AI627" i="2"/>
  <c r="AI628" i="2"/>
  <c r="AI629" i="2"/>
  <c r="AI630" i="2"/>
  <c r="AI631" i="2"/>
  <c r="AI632" i="2"/>
  <c r="AI633" i="2"/>
  <c r="AI634" i="2"/>
  <c r="AI635" i="2"/>
  <c r="AI636" i="2"/>
  <c r="AI637" i="2"/>
  <c r="AI638" i="2"/>
  <c r="AI639" i="2"/>
  <c r="AI640" i="2"/>
  <c r="AI641" i="2"/>
  <c r="AI642" i="2"/>
  <c r="AI643" i="2"/>
  <c r="AI644" i="2"/>
  <c r="AI645" i="2"/>
  <c r="AI646" i="2"/>
  <c r="AI647" i="2"/>
  <c r="AI648" i="2"/>
  <c r="AI649" i="2"/>
  <c r="AI650" i="2"/>
  <c r="AI651" i="2"/>
  <c r="AI652" i="2"/>
  <c r="AI653" i="2"/>
  <c r="AI654" i="2"/>
  <c r="AI655" i="2"/>
  <c r="AI656" i="2"/>
  <c r="AI657" i="2"/>
  <c r="AI658" i="2"/>
  <c r="AI659" i="2"/>
  <c r="AI660" i="2"/>
  <c r="AI661" i="2"/>
  <c r="AI662" i="2"/>
  <c r="AI663" i="2"/>
  <c r="AI664" i="2"/>
  <c r="AI665" i="2"/>
  <c r="AI666" i="2"/>
  <c r="AI667" i="2"/>
  <c r="AI668" i="2"/>
  <c r="AI669" i="2"/>
  <c r="AI670" i="2"/>
  <c r="AI671" i="2"/>
  <c r="AI672" i="2"/>
  <c r="AI673" i="2"/>
  <c r="AI674" i="2"/>
  <c r="AI675" i="2"/>
  <c r="AI676" i="2"/>
  <c r="AI677" i="2"/>
  <c r="AI678" i="2"/>
  <c r="AI679" i="2"/>
  <c r="AI680" i="2"/>
  <c r="AI681" i="2"/>
  <c r="AI682" i="2"/>
  <c r="AI683" i="2"/>
  <c r="AI684" i="2"/>
  <c r="AI685" i="2"/>
  <c r="AI686" i="2"/>
  <c r="AI687" i="2"/>
  <c r="AI688" i="2"/>
  <c r="AI689" i="2"/>
  <c r="AI690" i="2"/>
  <c r="AI691" i="2"/>
  <c r="AI692" i="2"/>
  <c r="AI693" i="2"/>
  <c r="AI694" i="2"/>
  <c r="AI695" i="2"/>
  <c r="AI696" i="2"/>
  <c r="AI697" i="2"/>
  <c r="AI698" i="2"/>
  <c r="AI699" i="2"/>
  <c r="AI700" i="2"/>
  <c r="AI701" i="2"/>
  <c r="AI702" i="2"/>
  <c r="AI703" i="2"/>
  <c r="AI704" i="2"/>
  <c r="AI705" i="2"/>
  <c r="AI706" i="2"/>
  <c r="AI707" i="2"/>
  <c r="AI708" i="2"/>
  <c r="AI709" i="2"/>
  <c r="AI710" i="2"/>
  <c r="AI711" i="2"/>
  <c r="AI712" i="2"/>
  <c r="AI713" i="2"/>
  <c r="AI714" i="2"/>
  <c r="AI715" i="2"/>
  <c r="AI716" i="2"/>
  <c r="AI717" i="2"/>
  <c r="AI718" i="2"/>
  <c r="AI719" i="2"/>
  <c r="AI720" i="2"/>
  <c r="AI721" i="2"/>
  <c r="AI722" i="2"/>
  <c r="AI723" i="2"/>
  <c r="AI724" i="2"/>
  <c r="AI725" i="2"/>
  <c r="AI726" i="2"/>
  <c r="AI727" i="2"/>
  <c r="AI728" i="2"/>
  <c r="AI729" i="2"/>
  <c r="AI730" i="2"/>
  <c r="AI731" i="2"/>
  <c r="AI732" i="2"/>
  <c r="AI733" i="2"/>
  <c r="AI734" i="2"/>
  <c r="AI735" i="2"/>
  <c r="AI736" i="2"/>
  <c r="AI737" i="2"/>
  <c r="AI738" i="2"/>
  <c r="AI739" i="2"/>
  <c r="AI740" i="2"/>
  <c r="AI741" i="2"/>
  <c r="AI742" i="2"/>
  <c r="AI743" i="2"/>
  <c r="AI744" i="2"/>
  <c r="AI745" i="2"/>
  <c r="AI746" i="2"/>
  <c r="AI747" i="2"/>
  <c r="AI748" i="2"/>
  <c r="AI749" i="2"/>
  <c r="AI750" i="2"/>
  <c r="AI751" i="2"/>
  <c r="AI752" i="2"/>
  <c r="AI753" i="2"/>
  <c r="AI754" i="2"/>
  <c r="AI755" i="2"/>
  <c r="AI756" i="2"/>
  <c r="AI757" i="2"/>
  <c r="AI758" i="2"/>
  <c r="AI759" i="2"/>
  <c r="AI760" i="2"/>
  <c r="AI761" i="2"/>
  <c r="AI762" i="2"/>
  <c r="AI763" i="2"/>
  <c r="AI764" i="2"/>
  <c r="AI765" i="2"/>
  <c r="AI766" i="2"/>
  <c r="AI767" i="2"/>
  <c r="AI768" i="2"/>
  <c r="AI769" i="2"/>
  <c r="AI770" i="2"/>
  <c r="AI771" i="2"/>
  <c r="AI772" i="2"/>
  <c r="AI773" i="2"/>
  <c r="AI774" i="2"/>
  <c r="AI775" i="2"/>
  <c r="AI776" i="2"/>
  <c r="AI777" i="2"/>
  <c r="AI778" i="2"/>
  <c r="AI779" i="2"/>
  <c r="AI780" i="2"/>
  <c r="AI781" i="2"/>
  <c r="AI782" i="2"/>
  <c r="AI783" i="2"/>
  <c r="AI784" i="2"/>
  <c r="AI785" i="2"/>
  <c r="AI786" i="2"/>
  <c r="AI787" i="2"/>
  <c r="AI788" i="2"/>
  <c r="AI789" i="2"/>
  <c r="AI790" i="2"/>
  <c r="AI791" i="2"/>
  <c r="AI792" i="2"/>
  <c r="AI793" i="2"/>
  <c r="AI794" i="2"/>
  <c r="AI795" i="2"/>
  <c r="AI796" i="2"/>
  <c r="AI797" i="2"/>
  <c r="AI798" i="2"/>
  <c r="AI799" i="2"/>
  <c r="AI800" i="2"/>
  <c r="AI801" i="2"/>
  <c r="AI802" i="2"/>
  <c r="AI803" i="2"/>
  <c r="AI804" i="2"/>
  <c r="AI805" i="2"/>
  <c r="AI806" i="2"/>
  <c r="AI807" i="2"/>
  <c r="AI808" i="2"/>
  <c r="AI809" i="2"/>
  <c r="AI810" i="2"/>
  <c r="AI811" i="2"/>
  <c r="AI812" i="2"/>
  <c r="AI813" i="2"/>
  <c r="AI814" i="2"/>
  <c r="AI815" i="2"/>
  <c r="AI816" i="2"/>
  <c r="AI817" i="2"/>
  <c r="AI818" i="2"/>
  <c r="AI819" i="2"/>
  <c r="AI820" i="2"/>
  <c r="AI821" i="2"/>
  <c r="AI822" i="2"/>
  <c r="AI823" i="2"/>
  <c r="AI824" i="2"/>
  <c r="AI825" i="2"/>
  <c r="AI826" i="2"/>
  <c r="AI827" i="2"/>
  <c r="AI828" i="2"/>
  <c r="AI829" i="2"/>
  <c r="AI830" i="2"/>
  <c r="AI831" i="2"/>
  <c r="AI832" i="2"/>
  <c r="AI833" i="2"/>
  <c r="AI834" i="2"/>
  <c r="AI835" i="2"/>
  <c r="AI836" i="2"/>
  <c r="AI837" i="2"/>
  <c r="AI838" i="2"/>
  <c r="AI839" i="2"/>
  <c r="AI840" i="2"/>
  <c r="AI841" i="2"/>
  <c r="AI842" i="2"/>
  <c r="AI843" i="2"/>
  <c r="AI844" i="2"/>
  <c r="AI845" i="2"/>
  <c r="AI846" i="2"/>
  <c r="AI847" i="2"/>
  <c r="AI848" i="2"/>
  <c r="AI849" i="2"/>
  <c r="AI850" i="2"/>
  <c r="AI851" i="2"/>
  <c r="AI852" i="2"/>
  <c r="AI853" i="2"/>
  <c r="AI854" i="2"/>
  <c r="AI855" i="2"/>
  <c r="AI856" i="2"/>
  <c r="AI857" i="2"/>
  <c r="AI858" i="2"/>
  <c r="AI859" i="2"/>
  <c r="AI860" i="2"/>
  <c r="AI861" i="2"/>
  <c r="AI862" i="2"/>
  <c r="AI863" i="2"/>
  <c r="AI864" i="2"/>
  <c r="AI865" i="2"/>
  <c r="AI866" i="2"/>
  <c r="AI867" i="2"/>
  <c r="AI868" i="2"/>
  <c r="AI869" i="2"/>
  <c r="AI870" i="2"/>
  <c r="AI871" i="2"/>
  <c r="AI872" i="2"/>
  <c r="AI873" i="2"/>
  <c r="AI874" i="2"/>
  <c r="AI875" i="2"/>
  <c r="AI876" i="2"/>
  <c r="AI877" i="2"/>
  <c r="AI878" i="2"/>
  <c r="AI879" i="2"/>
  <c r="AI880" i="2"/>
  <c r="AI881" i="2"/>
  <c r="AI882" i="2"/>
  <c r="AI883" i="2"/>
  <c r="AI884" i="2"/>
  <c r="AI885" i="2"/>
  <c r="AI886" i="2"/>
  <c r="AI887" i="2"/>
  <c r="AI888" i="2"/>
  <c r="AI889" i="2"/>
  <c r="AI890" i="2"/>
  <c r="AI891" i="2"/>
  <c r="AI892" i="2"/>
  <c r="AI893" i="2"/>
  <c r="AI894" i="2"/>
  <c r="AI895" i="2"/>
  <c r="AI896" i="2"/>
  <c r="AI897" i="2"/>
  <c r="AI898" i="2"/>
  <c r="AI899" i="2"/>
  <c r="AI900" i="2"/>
  <c r="AI901" i="2"/>
  <c r="AI902" i="2"/>
  <c r="AI903" i="2"/>
  <c r="AI904" i="2"/>
  <c r="AI905" i="2"/>
  <c r="AI906" i="2"/>
  <c r="AI907" i="2"/>
  <c r="AI908" i="2"/>
  <c r="AI909" i="2"/>
  <c r="AI910" i="2"/>
  <c r="AI911" i="2"/>
  <c r="AI912" i="2"/>
  <c r="AI913" i="2"/>
  <c r="AI914" i="2"/>
  <c r="AI915" i="2"/>
  <c r="AI916" i="2"/>
  <c r="AI917" i="2"/>
  <c r="AI918" i="2"/>
  <c r="AI919" i="2"/>
  <c r="AI920" i="2"/>
  <c r="AI921" i="2"/>
  <c r="AI922" i="2"/>
  <c r="AI923" i="2"/>
  <c r="AI924" i="2"/>
  <c r="AI925" i="2"/>
  <c r="AI926" i="2"/>
  <c r="AI927" i="2"/>
  <c r="AI928" i="2"/>
  <c r="AI929" i="2"/>
  <c r="AI930" i="2"/>
  <c r="AI931" i="2"/>
  <c r="AI932" i="2"/>
  <c r="AI933" i="2"/>
  <c r="AI934" i="2"/>
  <c r="AI935" i="2"/>
  <c r="AI936" i="2"/>
  <c r="AI937" i="2"/>
  <c r="AI938" i="2"/>
  <c r="AI939" i="2"/>
  <c r="AI940" i="2"/>
  <c r="AI941" i="2"/>
  <c r="AI942" i="2"/>
  <c r="AI943" i="2"/>
  <c r="AI944" i="2"/>
  <c r="AI945" i="2"/>
  <c r="AI946" i="2"/>
  <c r="AI947" i="2"/>
  <c r="AI948" i="2"/>
  <c r="AI949" i="2"/>
  <c r="AI950" i="2"/>
  <c r="AI951" i="2"/>
  <c r="AI952" i="2"/>
  <c r="AI953" i="2"/>
  <c r="AI954" i="2"/>
  <c r="AI955" i="2"/>
  <c r="AI956" i="2"/>
  <c r="AI957" i="2"/>
  <c r="AI958" i="2"/>
  <c r="AI959" i="2"/>
  <c r="AI960" i="2"/>
  <c r="AI961" i="2"/>
  <c r="AI962" i="2"/>
  <c r="AI963" i="2"/>
  <c r="AI964" i="2"/>
  <c r="AI965" i="2"/>
  <c r="AI966" i="2"/>
  <c r="AI967" i="2"/>
  <c r="AI968" i="2"/>
  <c r="AI969" i="2"/>
  <c r="AI970" i="2"/>
  <c r="AI971" i="2"/>
  <c r="AI972" i="2"/>
  <c r="AI973" i="2"/>
  <c r="AI974" i="2"/>
  <c r="AI975" i="2"/>
  <c r="AI976" i="2"/>
  <c r="AI977" i="2"/>
  <c r="AI978" i="2"/>
  <c r="AI979" i="2"/>
  <c r="AI980" i="2"/>
  <c r="AI981" i="2"/>
  <c r="AI982" i="2"/>
  <c r="AI983" i="2"/>
  <c r="AI984" i="2"/>
  <c r="AI985" i="2"/>
  <c r="AI986" i="2"/>
  <c r="AI987" i="2"/>
  <c r="AI988" i="2"/>
  <c r="AI989" i="2"/>
  <c r="AI990" i="2"/>
  <c r="AI991" i="2"/>
  <c r="AI992" i="2"/>
  <c r="AI993" i="2"/>
  <c r="AI994" i="2"/>
  <c r="AI995" i="2"/>
  <c r="AI996" i="2"/>
  <c r="AI997" i="2"/>
  <c r="AI998" i="2"/>
  <c r="AI999" i="2"/>
  <c r="AI1000" i="2"/>
  <c r="AI1001" i="2"/>
  <c r="AI1002" i="2"/>
  <c r="AI1003" i="2"/>
  <c r="AI1004" i="2"/>
  <c r="AI1005" i="2"/>
  <c r="AI1006" i="2"/>
  <c r="AI1007" i="2"/>
  <c r="AI1008" i="2"/>
  <c r="AI1009" i="2"/>
  <c r="AI1010" i="2"/>
  <c r="AI1011" i="2"/>
  <c r="AI1012" i="2"/>
  <c r="AI1013" i="2"/>
  <c r="AI1014" i="2"/>
  <c r="AI1015" i="2"/>
  <c r="AI1016" i="2"/>
  <c r="AI1017" i="2"/>
  <c r="AI1018" i="2"/>
  <c r="AI1019" i="2"/>
  <c r="AI1020" i="2"/>
  <c r="AI1021" i="2"/>
  <c r="AI1022" i="2"/>
  <c r="AI1023" i="2"/>
  <c r="AI1024" i="2"/>
  <c r="AI1025" i="2"/>
  <c r="AI1026" i="2"/>
  <c r="AI1027" i="2"/>
  <c r="AI1028" i="2"/>
  <c r="AI1029" i="2"/>
  <c r="AI1030" i="2"/>
  <c r="AI1031" i="2"/>
  <c r="AI1032" i="2"/>
  <c r="AI1033" i="2"/>
  <c r="AI1034" i="2"/>
  <c r="AI1035" i="2"/>
  <c r="AI1036" i="2"/>
  <c r="AI1037" i="2"/>
  <c r="AI1038" i="2"/>
  <c r="AI1039" i="2"/>
  <c r="AI1040" i="2"/>
  <c r="AI1041" i="2"/>
  <c r="AI1042" i="2"/>
  <c r="AI1043" i="2"/>
  <c r="AI1044" i="2"/>
  <c r="AI1045" i="2"/>
  <c r="AI1046" i="2"/>
  <c r="AI1047" i="2"/>
  <c r="AI1048" i="2"/>
  <c r="AI1049" i="2"/>
  <c r="AI1050" i="2"/>
  <c r="AI1051" i="2"/>
  <c r="AI1052" i="2"/>
  <c r="AI1053" i="2"/>
  <c r="AI1054" i="2"/>
  <c r="AI1055" i="2"/>
  <c r="AI1056" i="2"/>
  <c r="AI1057" i="2"/>
  <c r="AI1058" i="2"/>
  <c r="AI1059" i="2"/>
  <c r="AI1060" i="2"/>
  <c r="AI1061" i="2"/>
  <c r="AI1062" i="2"/>
  <c r="AI1063" i="2"/>
  <c r="AI1064" i="2"/>
  <c r="AI1065" i="2"/>
  <c r="AI1066" i="2"/>
  <c r="AI1067" i="2"/>
  <c r="AI1068" i="2"/>
  <c r="AI1069" i="2"/>
  <c r="AI1070" i="2"/>
  <c r="AI1071" i="2"/>
  <c r="AI1072" i="2"/>
  <c r="AI1073" i="2"/>
  <c r="AI1074" i="2"/>
  <c r="AI1075" i="2"/>
  <c r="AI1076" i="2"/>
  <c r="AI1077" i="2"/>
  <c r="AI1078" i="2"/>
  <c r="AI1079" i="2"/>
  <c r="AI1080" i="2"/>
  <c r="AI1081" i="2"/>
  <c r="AI1082" i="2"/>
  <c r="AI1083" i="2"/>
  <c r="AI1084" i="2"/>
  <c r="AI1085" i="2"/>
  <c r="AI1086" i="2"/>
  <c r="AI1087" i="2"/>
  <c r="AI1088" i="2"/>
  <c r="AI1089" i="2"/>
  <c r="AI1090" i="2"/>
  <c r="AI1091" i="2"/>
  <c r="AI1092" i="2"/>
  <c r="AI1093" i="2"/>
  <c r="AI1094" i="2"/>
  <c r="AI1095" i="2"/>
  <c r="AI1096" i="2"/>
  <c r="AI1097" i="2"/>
  <c r="AI1098" i="2"/>
  <c r="AI1099" i="2"/>
  <c r="AI1100" i="2"/>
  <c r="AI1101" i="2"/>
  <c r="AI1102" i="2"/>
  <c r="AI1103" i="2"/>
  <c r="AI1104" i="2"/>
  <c r="AI1105" i="2"/>
  <c r="AI1106" i="2"/>
  <c r="AI1107" i="2"/>
  <c r="AI1108" i="2"/>
  <c r="AI1109" i="2"/>
  <c r="AI1110" i="2"/>
  <c r="AI1111" i="2"/>
  <c r="AI1112" i="2"/>
  <c r="AI1113" i="2"/>
  <c r="AI1114" i="2"/>
  <c r="AI1115" i="2"/>
  <c r="AI1116" i="2"/>
  <c r="AI1117" i="2"/>
  <c r="AI1118" i="2"/>
  <c r="AI1119" i="2"/>
  <c r="AI1120" i="2"/>
  <c r="AI1121" i="2"/>
  <c r="AI1122" i="2"/>
  <c r="AI1123" i="2"/>
  <c r="AI1124" i="2"/>
  <c r="AI1125" i="2"/>
  <c r="AI1126" i="2"/>
  <c r="AI1127" i="2"/>
  <c r="AI1128" i="2"/>
  <c r="AI1129" i="2"/>
  <c r="AI1130" i="2"/>
  <c r="AI1131" i="2"/>
  <c r="AI1132" i="2"/>
  <c r="AI1133" i="2"/>
  <c r="AI1134" i="2"/>
  <c r="AI1135" i="2"/>
  <c r="AI1136" i="2"/>
  <c r="AI1137" i="2"/>
  <c r="AI1138" i="2"/>
  <c r="AI1139" i="2"/>
  <c r="AI1140" i="2"/>
  <c r="AI1141" i="2"/>
  <c r="AI1142" i="2"/>
  <c r="AI1143" i="2"/>
  <c r="AI1144" i="2"/>
  <c r="AI1145" i="2"/>
  <c r="AI1146" i="2"/>
  <c r="AI1147" i="2"/>
  <c r="AI1148" i="2"/>
  <c r="AI1149" i="2"/>
  <c r="AI1150" i="2"/>
  <c r="AI1151" i="2"/>
  <c r="AI1152" i="2"/>
  <c r="AI1153" i="2"/>
  <c r="AI1154" i="2"/>
  <c r="AI1155" i="2"/>
  <c r="AI1156" i="2"/>
  <c r="AI1157" i="2"/>
  <c r="AI1158" i="2"/>
  <c r="AI1159" i="2"/>
  <c r="AI1160" i="2"/>
  <c r="AI1161" i="2"/>
  <c r="AI1162" i="2"/>
  <c r="AI1163" i="2"/>
  <c r="AI1164" i="2"/>
  <c r="AI1165" i="2"/>
  <c r="AI1166" i="2"/>
  <c r="AI1167" i="2"/>
  <c r="AI1168" i="2"/>
  <c r="AI1169" i="2"/>
  <c r="AI1170" i="2"/>
  <c r="AI1171" i="2"/>
  <c r="AI1172" i="2"/>
  <c r="AI1173" i="2"/>
  <c r="AI1174" i="2"/>
  <c r="AI1175" i="2"/>
  <c r="AI1176" i="2"/>
  <c r="AI1177" i="2"/>
  <c r="AI1178" i="2"/>
  <c r="AI1179" i="2"/>
  <c r="AI1180" i="2"/>
  <c r="AI1181" i="2"/>
  <c r="AI1182" i="2"/>
  <c r="AI1183" i="2"/>
  <c r="AI1184" i="2"/>
  <c r="AI1185" i="2"/>
  <c r="AI1186" i="2"/>
  <c r="AI1187" i="2"/>
  <c r="AI1188" i="2"/>
  <c r="AI1189" i="2"/>
  <c r="AI1190" i="2"/>
  <c r="AI1191" i="2"/>
  <c r="AI1192" i="2"/>
  <c r="AI1193" i="2"/>
  <c r="AI1194" i="2"/>
  <c r="AI1195" i="2"/>
  <c r="AI1196" i="2"/>
  <c r="AI1197" i="2"/>
  <c r="AI1198" i="2"/>
  <c r="AI1199" i="2"/>
  <c r="AI1200" i="2"/>
  <c r="AI1201" i="2"/>
  <c r="AI1202" i="2"/>
  <c r="AI1203" i="2"/>
  <c r="AI1204" i="2"/>
  <c r="AI1205" i="2"/>
  <c r="AI1206" i="2"/>
  <c r="AI1207" i="2"/>
  <c r="AI1208" i="2"/>
  <c r="AI1209" i="2"/>
  <c r="AI1210" i="2"/>
  <c r="AI1211" i="2"/>
  <c r="AI1212" i="2"/>
  <c r="AI1213" i="2"/>
  <c r="AI1214" i="2"/>
  <c r="AI1215" i="2"/>
  <c r="AI1216" i="2"/>
  <c r="AI1217" i="2"/>
  <c r="AI1218" i="2"/>
  <c r="AI1219" i="2"/>
  <c r="AI1220" i="2"/>
  <c r="AI1221" i="2"/>
  <c r="AI1222" i="2"/>
  <c r="AI1223" i="2"/>
  <c r="AI1224" i="2"/>
  <c r="AI1225" i="2"/>
  <c r="AI1226" i="2"/>
  <c r="AI1227" i="2"/>
  <c r="AI1228" i="2"/>
  <c r="AI1229" i="2"/>
  <c r="AI1230" i="2"/>
  <c r="AI1231" i="2"/>
  <c r="AI1232" i="2"/>
  <c r="AI1233" i="2"/>
  <c r="AI1234" i="2"/>
  <c r="AI1235" i="2"/>
  <c r="AI1236" i="2"/>
  <c r="AI1237" i="2"/>
  <c r="AI1238" i="2"/>
  <c r="AI1239" i="2"/>
  <c r="AI1240" i="2"/>
  <c r="AI1241" i="2"/>
  <c r="AI1242" i="2"/>
  <c r="AI1243" i="2"/>
  <c r="AI1244" i="2"/>
  <c r="AI1245" i="2"/>
  <c r="AI1246" i="2"/>
  <c r="AI1247" i="2"/>
  <c r="AI1248" i="2"/>
  <c r="AI1249" i="2"/>
  <c r="AI1250" i="2"/>
  <c r="AI1251" i="2"/>
  <c r="AI1252" i="2"/>
  <c r="AI1253" i="2"/>
  <c r="AI1254" i="2"/>
  <c r="AI1255" i="2"/>
  <c r="AI1256" i="2"/>
  <c r="AI1257" i="2"/>
  <c r="AI1258" i="2"/>
  <c r="AI1259" i="2"/>
  <c r="AI1260" i="2"/>
  <c r="AI1261" i="2"/>
  <c r="AI1262" i="2"/>
  <c r="AI1263" i="2"/>
  <c r="AI1264" i="2"/>
  <c r="AI1265" i="2"/>
  <c r="AI1266" i="2"/>
  <c r="AI1267" i="2"/>
  <c r="AI1268" i="2"/>
  <c r="AI1269" i="2"/>
  <c r="AI1270" i="2"/>
  <c r="AI1271" i="2"/>
  <c r="AI1272" i="2"/>
  <c r="AI1273" i="2"/>
  <c r="AI1274" i="2"/>
  <c r="AI1275" i="2"/>
  <c r="AI1276" i="2"/>
  <c r="AI1277" i="2"/>
  <c r="AI1278" i="2"/>
  <c r="AI1279" i="2"/>
  <c r="AI1280" i="2"/>
  <c r="AI1281" i="2"/>
  <c r="AI1282" i="2"/>
  <c r="AI1283" i="2"/>
  <c r="AI1284" i="2"/>
  <c r="AI1285" i="2"/>
  <c r="AI1286" i="2"/>
  <c r="AI1287" i="2"/>
  <c r="AI1288" i="2"/>
  <c r="AI1289" i="2"/>
  <c r="AI1290" i="2"/>
  <c r="AI1291" i="2"/>
  <c r="AI1292" i="2"/>
  <c r="AI1293" i="2"/>
  <c r="AI1294" i="2"/>
  <c r="AI1295" i="2"/>
  <c r="AI1296" i="2"/>
  <c r="AI1297" i="2"/>
  <c r="AI1298" i="2"/>
  <c r="AI1299" i="2"/>
  <c r="AI1300" i="2"/>
  <c r="AI1301" i="2"/>
  <c r="AI1302" i="2"/>
  <c r="AI1303" i="2"/>
  <c r="AI1304" i="2"/>
  <c r="AI1305" i="2"/>
  <c r="AI1306" i="2"/>
  <c r="AI1307" i="2"/>
  <c r="AI1308" i="2"/>
  <c r="AI1309" i="2"/>
  <c r="AI1310" i="2"/>
  <c r="AI1311" i="2"/>
  <c r="AI1312" i="2"/>
  <c r="AI1313" i="2"/>
  <c r="AI1314" i="2"/>
  <c r="AI1315" i="2"/>
  <c r="AI1316" i="2"/>
  <c r="AI1317" i="2"/>
  <c r="AI1318" i="2"/>
  <c r="AI1319" i="2"/>
  <c r="AI1320" i="2"/>
  <c r="AI1321" i="2"/>
  <c r="AI1322" i="2"/>
  <c r="AI1323" i="2"/>
  <c r="AI1324" i="2"/>
  <c r="AI1325" i="2"/>
  <c r="AI1326" i="2"/>
  <c r="AI1327" i="2"/>
  <c r="AI1328" i="2"/>
  <c r="AI1329" i="2"/>
  <c r="AI1330" i="2"/>
  <c r="AI1331" i="2"/>
  <c r="AI1332" i="2"/>
  <c r="AI1333" i="2"/>
  <c r="AI1334" i="2"/>
  <c r="AI1335" i="2"/>
  <c r="AI1336" i="2"/>
  <c r="AI1337" i="2"/>
  <c r="AI1338" i="2"/>
  <c r="AI1339" i="2"/>
  <c r="AI1340" i="2"/>
  <c r="AI1341" i="2"/>
  <c r="AI1342" i="2"/>
  <c r="AI1343" i="2"/>
  <c r="AI1344" i="2"/>
  <c r="AI1345" i="2"/>
  <c r="AI1346" i="2"/>
  <c r="AI1347" i="2"/>
  <c r="AI1348" i="2"/>
  <c r="AI1349" i="2"/>
  <c r="AI1350" i="2"/>
  <c r="AI1351" i="2"/>
  <c r="AI1352" i="2"/>
  <c r="AI1353" i="2"/>
  <c r="AI1354" i="2"/>
  <c r="AI1355" i="2"/>
  <c r="AI1356" i="2"/>
  <c r="AI1357" i="2"/>
  <c r="AI1358" i="2"/>
  <c r="AI1359" i="2"/>
  <c r="AI1360" i="2"/>
  <c r="AI1361" i="2"/>
  <c r="AI1362" i="2"/>
  <c r="AI1363" i="2"/>
  <c r="AI1364" i="2"/>
  <c r="AI1365" i="2"/>
  <c r="AI1366" i="2"/>
  <c r="AI1367" i="2"/>
  <c r="AI1368" i="2"/>
  <c r="AI1369" i="2"/>
  <c r="AI1370" i="2"/>
  <c r="AI1371" i="2"/>
  <c r="AI1372" i="2"/>
  <c r="AI1373" i="2"/>
  <c r="AI1374" i="2"/>
  <c r="AI1375" i="2"/>
  <c r="AI1376" i="2"/>
  <c r="AI1377" i="2"/>
  <c r="AI1378" i="2"/>
  <c r="AI1379" i="2"/>
  <c r="AI1380" i="2"/>
  <c r="AI1381" i="2"/>
  <c r="AI1382" i="2"/>
  <c r="AI1383" i="2"/>
  <c r="AI1384" i="2"/>
  <c r="AI1385" i="2"/>
  <c r="AI1386" i="2"/>
  <c r="AI1387" i="2"/>
  <c r="AI1388" i="2"/>
  <c r="AI1389" i="2"/>
  <c r="AI1390" i="2"/>
  <c r="AI1391" i="2"/>
  <c r="AI1392" i="2"/>
  <c r="AI1393" i="2"/>
  <c r="AI1394" i="2"/>
  <c r="AI1395" i="2"/>
  <c r="AI2" i="2"/>
  <c r="J806" i="5" l="1"/>
  <c r="J794" i="5"/>
  <c r="J782" i="5"/>
  <c r="J770" i="5"/>
  <c r="J758" i="5"/>
  <c r="J746" i="5"/>
  <c r="J734" i="5"/>
  <c r="J722" i="5"/>
  <c r="J710" i="5"/>
  <c r="J698" i="5"/>
  <c r="J686" i="5"/>
  <c r="J674" i="5"/>
  <c r="J662" i="5"/>
  <c r="J650" i="5"/>
  <c r="J638" i="5"/>
  <c r="J626" i="5"/>
  <c r="J614" i="5"/>
  <c r="J602" i="5"/>
  <c r="J590" i="5"/>
  <c r="J578" i="5"/>
  <c r="J566" i="5"/>
  <c r="J554" i="5"/>
  <c r="J542" i="5"/>
  <c r="J530" i="5"/>
  <c r="J518" i="5"/>
  <c r="J506" i="5"/>
  <c r="J494" i="5"/>
  <c r="J482" i="5"/>
  <c r="J470" i="5"/>
  <c r="J458" i="5"/>
  <c r="J446" i="5"/>
  <c r="J434" i="5"/>
  <c r="J422" i="5"/>
  <c r="J410" i="5"/>
  <c r="J398" i="5"/>
  <c r="J386" i="5"/>
  <c r="J374" i="5"/>
  <c r="J362" i="5"/>
  <c r="J350" i="5"/>
  <c r="J338" i="5"/>
  <c r="J326" i="5"/>
  <c r="J314" i="5"/>
  <c r="J302" i="5"/>
  <c r="J290" i="5"/>
  <c r="J278" i="5"/>
  <c r="J266" i="5"/>
  <c r="J254" i="5"/>
  <c r="J242" i="5"/>
  <c r="J230" i="5"/>
  <c r="J218" i="5"/>
  <c r="J206" i="5"/>
  <c r="J194" i="5"/>
  <c r="J182" i="5"/>
  <c r="J170" i="5"/>
  <c r="J158" i="5"/>
  <c r="J146" i="5"/>
  <c r="J134" i="5"/>
  <c r="J122" i="5"/>
  <c r="J110" i="5"/>
  <c r="J98" i="5"/>
  <c r="J86" i="5"/>
  <c r="J74" i="5"/>
  <c r="J62" i="5"/>
  <c r="J50" i="5"/>
  <c r="J38" i="5"/>
  <c r="J26" i="5"/>
  <c r="J14" i="5"/>
  <c r="AQ4" i="5"/>
  <c r="AR4" i="5"/>
  <c r="AS4" i="5"/>
  <c r="AQ5" i="5"/>
  <c r="AR5" i="5"/>
  <c r="AS5" i="5"/>
  <c r="AQ6" i="5"/>
  <c r="AR6" i="5"/>
  <c r="AS6" i="5"/>
  <c r="AQ7" i="5"/>
  <c r="AR7" i="5"/>
  <c r="AS7" i="5"/>
  <c r="AQ8" i="5"/>
  <c r="AR8" i="5"/>
  <c r="AS8" i="5"/>
  <c r="AQ9" i="5"/>
  <c r="AR9" i="5"/>
  <c r="AS9" i="5"/>
  <c r="AQ10" i="5"/>
  <c r="AR10" i="5"/>
  <c r="AS10" i="5"/>
  <c r="AQ11" i="5"/>
  <c r="AR11" i="5"/>
  <c r="AS11" i="5"/>
  <c r="AQ12" i="5"/>
  <c r="AR12" i="5"/>
  <c r="AS12" i="5"/>
  <c r="AQ13" i="5"/>
  <c r="AR13" i="5"/>
  <c r="AS13" i="5"/>
  <c r="AQ14" i="5"/>
  <c r="AR14" i="5"/>
  <c r="AS14" i="5"/>
  <c r="AQ15" i="5"/>
  <c r="AR15" i="5"/>
  <c r="AS15" i="5"/>
  <c r="AQ16" i="5"/>
  <c r="AR16" i="5"/>
  <c r="AS16" i="5"/>
  <c r="AQ17" i="5"/>
  <c r="AR17" i="5"/>
  <c r="AS17" i="5"/>
  <c r="AQ18" i="5"/>
  <c r="AR18" i="5"/>
  <c r="AS18" i="5"/>
  <c r="AQ19" i="5"/>
  <c r="AR19" i="5"/>
  <c r="AS19" i="5"/>
  <c r="AQ20" i="5"/>
  <c r="AR20" i="5"/>
  <c r="AS20" i="5"/>
  <c r="AQ21" i="5"/>
  <c r="AR21" i="5"/>
  <c r="AS21" i="5"/>
  <c r="AQ22" i="5"/>
  <c r="AR22" i="5"/>
  <c r="AS22" i="5"/>
  <c r="AQ23" i="5"/>
  <c r="AR23" i="5"/>
  <c r="AS23" i="5"/>
  <c r="AQ24" i="5"/>
  <c r="AR24" i="5"/>
  <c r="AS24" i="5"/>
  <c r="AQ25" i="5"/>
  <c r="AR25" i="5"/>
  <c r="AS25" i="5"/>
  <c r="AQ26" i="5"/>
  <c r="AR26" i="5"/>
  <c r="AS26" i="5"/>
  <c r="AQ27" i="5"/>
  <c r="AR27" i="5"/>
  <c r="AS27" i="5"/>
  <c r="AQ28" i="5"/>
  <c r="AR28" i="5"/>
  <c r="AS28" i="5"/>
  <c r="AQ29" i="5"/>
  <c r="AR29" i="5"/>
  <c r="AS29" i="5"/>
  <c r="AQ30" i="5"/>
  <c r="AR30" i="5"/>
  <c r="AS30" i="5"/>
  <c r="AQ31" i="5"/>
  <c r="AR31" i="5"/>
  <c r="AS31" i="5"/>
  <c r="AQ32" i="5"/>
  <c r="AR32" i="5"/>
  <c r="AS32" i="5"/>
  <c r="AQ33" i="5"/>
  <c r="AR33" i="5"/>
  <c r="AS33" i="5"/>
  <c r="AQ34" i="5"/>
  <c r="AR34" i="5"/>
  <c r="AS34" i="5"/>
  <c r="AQ35" i="5"/>
  <c r="AR35" i="5"/>
  <c r="AS35" i="5"/>
  <c r="AQ36" i="5"/>
  <c r="AR36" i="5"/>
  <c r="AS36" i="5"/>
  <c r="AQ37" i="5"/>
  <c r="AR37" i="5"/>
  <c r="AS37" i="5"/>
  <c r="AQ38" i="5"/>
  <c r="AR38" i="5"/>
  <c r="AS38" i="5"/>
  <c r="AQ39" i="5"/>
  <c r="AR39" i="5"/>
  <c r="AS39" i="5"/>
  <c r="AQ40" i="5"/>
  <c r="AR40" i="5"/>
  <c r="AS40" i="5"/>
  <c r="AQ41" i="5"/>
  <c r="AR41" i="5"/>
  <c r="AS41" i="5"/>
  <c r="AQ42" i="5"/>
  <c r="AR42" i="5"/>
  <c r="AS42" i="5"/>
  <c r="AQ43" i="5"/>
  <c r="AR43" i="5"/>
  <c r="AS43" i="5"/>
  <c r="AQ44" i="5"/>
  <c r="AR44" i="5"/>
  <c r="AS44" i="5"/>
  <c r="AQ45" i="5"/>
  <c r="AR45" i="5"/>
  <c r="AS45" i="5"/>
  <c r="AQ46" i="5"/>
  <c r="AR46" i="5"/>
  <c r="AS46" i="5"/>
  <c r="AQ47" i="5"/>
  <c r="AR47" i="5"/>
  <c r="AS47" i="5"/>
  <c r="AQ48" i="5"/>
  <c r="AR48" i="5"/>
  <c r="AS48" i="5"/>
  <c r="AQ49" i="5"/>
  <c r="AR49" i="5"/>
  <c r="AS49" i="5"/>
  <c r="AQ50" i="5"/>
  <c r="AR50" i="5"/>
  <c r="AS50" i="5"/>
  <c r="AQ51" i="5"/>
  <c r="AR51" i="5"/>
  <c r="AS51" i="5"/>
  <c r="AQ52" i="5"/>
  <c r="AR52" i="5"/>
  <c r="AS52" i="5"/>
  <c r="AQ53" i="5"/>
  <c r="AR53" i="5"/>
  <c r="AS53" i="5"/>
  <c r="AQ54" i="5"/>
  <c r="AR54" i="5"/>
  <c r="AS54" i="5"/>
  <c r="AQ55" i="5"/>
  <c r="AR55" i="5"/>
  <c r="AS55" i="5"/>
  <c r="AQ56" i="5"/>
  <c r="AR56" i="5"/>
  <c r="AS56" i="5"/>
  <c r="AQ57" i="5"/>
  <c r="AR57" i="5"/>
  <c r="AS57" i="5"/>
  <c r="AQ58" i="5"/>
  <c r="AR58" i="5"/>
  <c r="AS58" i="5"/>
  <c r="AQ59" i="5"/>
  <c r="AR59" i="5"/>
  <c r="AS59" i="5"/>
  <c r="AQ60" i="5"/>
  <c r="AR60" i="5"/>
  <c r="AS60" i="5"/>
  <c r="AQ61" i="5"/>
  <c r="AR61" i="5"/>
  <c r="AS61" i="5"/>
  <c r="AQ62" i="5"/>
  <c r="AR62" i="5"/>
  <c r="AS62" i="5"/>
  <c r="AQ63" i="5"/>
  <c r="AR63" i="5"/>
  <c r="AS63" i="5"/>
  <c r="AQ64" i="5"/>
  <c r="AR64" i="5"/>
  <c r="AS64" i="5"/>
  <c r="AQ65" i="5"/>
  <c r="AR65" i="5"/>
  <c r="AS65" i="5"/>
  <c r="AQ66" i="5"/>
  <c r="AR66" i="5"/>
  <c r="AS66" i="5"/>
  <c r="AQ67" i="5"/>
  <c r="AR67" i="5"/>
  <c r="AS67" i="5"/>
  <c r="AQ68" i="5"/>
  <c r="AR68" i="5"/>
  <c r="AS68" i="5"/>
  <c r="AQ69" i="5"/>
  <c r="AR69" i="5"/>
  <c r="AS69" i="5"/>
  <c r="AQ70" i="5"/>
  <c r="AR70" i="5"/>
  <c r="AS70" i="5"/>
  <c r="AQ71" i="5"/>
  <c r="AR71" i="5"/>
  <c r="AS71" i="5"/>
  <c r="AQ72" i="5"/>
  <c r="AR72" i="5"/>
  <c r="AS72" i="5"/>
  <c r="AQ73" i="5"/>
  <c r="AR73" i="5"/>
  <c r="AS73" i="5"/>
  <c r="AQ74" i="5"/>
  <c r="AR74" i="5"/>
  <c r="AS74" i="5"/>
  <c r="AQ75" i="5"/>
  <c r="AR75" i="5"/>
  <c r="AS75" i="5"/>
  <c r="AQ76" i="5"/>
  <c r="AR76" i="5"/>
  <c r="AS76" i="5"/>
  <c r="AQ77" i="5"/>
  <c r="AR77" i="5"/>
  <c r="AS77" i="5"/>
  <c r="AQ78" i="5"/>
  <c r="AR78" i="5"/>
  <c r="AS78" i="5"/>
  <c r="AQ79" i="5"/>
  <c r="AR79" i="5"/>
  <c r="AS79" i="5"/>
  <c r="AQ80" i="5"/>
  <c r="AR80" i="5"/>
  <c r="AS80" i="5"/>
  <c r="AQ81" i="5"/>
  <c r="AR81" i="5"/>
  <c r="AS81" i="5"/>
  <c r="AQ82" i="5"/>
  <c r="AR82" i="5"/>
  <c r="AS82" i="5"/>
  <c r="AQ83" i="5"/>
  <c r="AR83" i="5"/>
  <c r="AS83" i="5"/>
  <c r="AQ84" i="5"/>
  <c r="AR84" i="5"/>
  <c r="AS84" i="5"/>
  <c r="AQ85" i="5"/>
  <c r="AR85" i="5"/>
  <c r="AS85" i="5"/>
  <c r="AQ86" i="5"/>
  <c r="AR86" i="5"/>
  <c r="AS86" i="5"/>
  <c r="AQ87" i="5"/>
  <c r="AR87" i="5"/>
  <c r="AS87" i="5"/>
  <c r="AQ88" i="5"/>
  <c r="AR88" i="5"/>
  <c r="AS88" i="5"/>
  <c r="AQ89" i="5"/>
  <c r="AR89" i="5"/>
  <c r="AS89" i="5"/>
  <c r="AQ90" i="5"/>
  <c r="AR90" i="5"/>
  <c r="AS90" i="5"/>
  <c r="AQ91" i="5"/>
  <c r="AR91" i="5"/>
  <c r="AS91" i="5"/>
  <c r="AQ92" i="5"/>
  <c r="AR92" i="5"/>
  <c r="AS92" i="5"/>
  <c r="AQ93" i="5"/>
  <c r="AR93" i="5"/>
  <c r="AS93" i="5"/>
  <c r="AQ94" i="5"/>
  <c r="AR94" i="5"/>
  <c r="AS94" i="5"/>
  <c r="AQ95" i="5"/>
  <c r="AR95" i="5"/>
  <c r="AS95" i="5"/>
  <c r="AQ96" i="5"/>
  <c r="AR96" i="5"/>
  <c r="AS96" i="5"/>
  <c r="AQ97" i="5"/>
  <c r="AR97" i="5"/>
  <c r="AS97" i="5"/>
  <c r="AQ98" i="5"/>
  <c r="AR98" i="5"/>
  <c r="AS98" i="5"/>
  <c r="AQ99" i="5"/>
  <c r="AR99" i="5"/>
  <c r="AS99" i="5"/>
  <c r="AQ100" i="5"/>
  <c r="AR100" i="5"/>
  <c r="AS100" i="5"/>
  <c r="AQ101" i="5"/>
  <c r="AR101" i="5"/>
  <c r="AS101" i="5"/>
  <c r="AQ102" i="5"/>
  <c r="AR102" i="5"/>
  <c r="AS102" i="5"/>
  <c r="AQ103" i="5"/>
  <c r="AR103" i="5"/>
  <c r="AS103" i="5"/>
  <c r="AQ104" i="5"/>
  <c r="AR104" i="5"/>
  <c r="AS104" i="5"/>
  <c r="AQ105" i="5"/>
  <c r="AR105" i="5"/>
  <c r="AS105" i="5"/>
  <c r="AQ106" i="5"/>
  <c r="AR106" i="5"/>
  <c r="AS106" i="5"/>
  <c r="AQ107" i="5"/>
  <c r="AR107" i="5"/>
  <c r="AS107" i="5"/>
  <c r="AQ108" i="5"/>
  <c r="AR108" i="5"/>
  <c r="AS108" i="5"/>
  <c r="AQ109" i="5"/>
  <c r="AR109" i="5"/>
  <c r="AS109" i="5"/>
  <c r="AQ110" i="5"/>
  <c r="AR110" i="5"/>
  <c r="AS110" i="5"/>
  <c r="AQ111" i="5"/>
  <c r="AR111" i="5"/>
  <c r="AS111" i="5"/>
  <c r="AQ112" i="5"/>
  <c r="AR112" i="5"/>
  <c r="AS112" i="5"/>
  <c r="AQ113" i="5"/>
  <c r="AR113" i="5"/>
  <c r="AS113" i="5"/>
  <c r="AQ114" i="5"/>
  <c r="AR114" i="5"/>
  <c r="AS114" i="5"/>
  <c r="AQ115" i="5"/>
  <c r="AR115" i="5"/>
  <c r="AS115" i="5"/>
  <c r="AQ116" i="5"/>
  <c r="AR116" i="5"/>
  <c r="AS116" i="5"/>
  <c r="AQ117" i="5"/>
  <c r="AR117" i="5"/>
  <c r="AS117" i="5"/>
  <c r="AQ118" i="5"/>
  <c r="AR118" i="5"/>
  <c r="AS118" i="5"/>
  <c r="AQ119" i="5"/>
  <c r="AR119" i="5"/>
  <c r="AS119" i="5"/>
  <c r="AQ120" i="5"/>
  <c r="AR120" i="5"/>
  <c r="AS120" i="5"/>
  <c r="AQ121" i="5"/>
  <c r="AR121" i="5"/>
  <c r="AS121" i="5"/>
  <c r="AQ122" i="5"/>
  <c r="AR122" i="5"/>
  <c r="AS122" i="5"/>
  <c r="AQ123" i="5"/>
  <c r="AR123" i="5"/>
  <c r="AS123" i="5"/>
  <c r="AQ124" i="5"/>
  <c r="AR124" i="5"/>
  <c r="AS124" i="5"/>
  <c r="AQ125" i="5"/>
  <c r="AR125" i="5"/>
  <c r="AS125" i="5"/>
  <c r="AQ126" i="5"/>
  <c r="AR126" i="5"/>
  <c r="AS126" i="5"/>
  <c r="AQ127" i="5"/>
  <c r="AR127" i="5"/>
  <c r="AS127" i="5"/>
  <c r="AQ128" i="5"/>
  <c r="AR128" i="5"/>
  <c r="AS128" i="5"/>
  <c r="AQ129" i="5"/>
  <c r="AR129" i="5"/>
  <c r="AS129" i="5"/>
  <c r="AQ130" i="5"/>
  <c r="AR130" i="5"/>
  <c r="AS130" i="5"/>
  <c r="AQ131" i="5"/>
  <c r="AR131" i="5"/>
  <c r="AS131" i="5"/>
  <c r="AQ132" i="5"/>
  <c r="AR132" i="5"/>
  <c r="AS132" i="5"/>
  <c r="AQ133" i="5"/>
  <c r="AR133" i="5"/>
  <c r="AS133" i="5"/>
  <c r="AQ134" i="5"/>
  <c r="AR134" i="5"/>
  <c r="AS134" i="5"/>
  <c r="AQ135" i="5"/>
  <c r="AR135" i="5"/>
  <c r="AS135" i="5"/>
  <c r="AQ136" i="5"/>
  <c r="AR136" i="5"/>
  <c r="AS136" i="5"/>
  <c r="AQ137" i="5"/>
  <c r="AR137" i="5"/>
  <c r="AS137" i="5"/>
  <c r="AQ138" i="5"/>
  <c r="AR138" i="5"/>
  <c r="AS138" i="5"/>
  <c r="AQ139" i="5"/>
  <c r="AR139" i="5"/>
  <c r="AS139" i="5"/>
  <c r="AQ140" i="5"/>
  <c r="AR140" i="5"/>
  <c r="AS140" i="5"/>
  <c r="AQ141" i="5"/>
  <c r="AR141" i="5"/>
  <c r="AS141" i="5"/>
  <c r="AQ142" i="5"/>
  <c r="AR142" i="5"/>
  <c r="AS142" i="5"/>
  <c r="AQ143" i="5"/>
  <c r="AR143" i="5"/>
  <c r="AS143" i="5"/>
  <c r="AQ144" i="5"/>
  <c r="AR144" i="5"/>
  <c r="AS144" i="5"/>
  <c r="AQ145" i="5"/>
  <c r="AR145" i="5"/>
  <c r="AS145" i="5"/>
  <c r="AQ146" i="5"/>
  <c r="AR146" i="5"/>
  <c r="AS146" i="5"/>
  <c r="AQ147" i="5"/>
  <c r="AR147" i="5"/>
  <c r="AS147" i="5"/>
  <c r="AQ148" i="5"/>
  <c r="AR148" i="5"/>
  <c r="AS148" i="5"/>
  <c r="AQ149" i="5"/>
  <c r="AR149" i="5"/>
  <c r="AS149" i="5"/>
  <c r="AQ150" i="5"/>
  <c r="AR150" i="5"/>
  <c r="AS150" i="5"/>
  <c r="AQ151" i="5"/>
  <c r="AR151" i="5"/>
  <c r="AS151" i="5"/>
  <c r="AQ152" i="5"/>
  <c r="AR152" i="5"/>
  <c r="AS152" i="5"/>
  <c r="AQ153" i="5"/>
  <c r="AR153" i="5"/>
  <c r="AS153" i="5"/>
  <c r="AQ154" i="5"/>
  <c r="AR154" i="5"/>
  <c r="AS154" i="5"/>
  <c r="AQ155" i="5"/>
  <c r="AR155" i="5"/>
  <c r="AS155" i="5"/>
  <c r="AQ156" i="5"/>
  <c r="AR156" i="5"/>
  <c r="AS156" i="5"/>
  <c r="AQ157" i="5"/>
  <c r="AR157" i="5"/>
  <c r="AS157" i="5"/>
  <c r="AQ158" i="5"/>
  <c r="AR158" i="5"/>
  <c r="AS158" i="5"/>
  <c r="AQ159" i="5"/>
  <c r="AR159" i="5"/>
  <c r="AS159" i="5"/>
  <c r="AQ160" i="5"/>
  <c r="AR160" i="5"/>
  <c r="AS160" i="5"/>
  <c r="AQ161" i="5"/>
  <c r="AR161" i="5"/>
  <c r="AS161" i="5"/>
  <c r="AQ162" i="5"/>
  <c r="AR162" i="5"/>
  <c r="AS162" i="5"/>
  <c r="AQ163" i="5"/>
  <c r="AR163" i="5"/>
  <c r="AS163" i="5"/>
  <c r="AQ164" i="5"/>
  <c r="AR164" i="5"/>
  <c r="AS164" i="5"/>
  <c r="AQ165" i="5"/>
  <c r="AR165" i="5"/>
  <c r="AS165" i="5"/>
  <c r="AQ166" i="5"/>
  <c r="AR166" i="5"/>
  <c r="AS166" i="5"/>
  <c r="AQ167" i="5"/>
  <c r="AR167" i="5"/>
  <c r="AS167" i="5"/>
  <c r="AQ168" i="5"/>
  <c r="AR168" i="5"/>
  <c r="AS168" i="5"/>
  <c r="AQ169" i="5"/>
  <c r="AR169" i="5"/>
  <c r="AS169" i="5"/>
  <c r="AQ170" i="5"/>
  <c r="AR170" i="5"/>
  <c r="AS170" i="5"/>
  <c r="AQ171" i="5"/>
  <c r="AR171" i="5"/>
  <c r="AS171" i="5"/>
  <c r="AQ172" i="5"/>
  <c r="AR172" i="5"/>
  <c r="AS172" i="5"/>
  <c r="AQ173" i="5"/>
  <c r="AR173" i="5"/>
  <c r="AS173" i="5"/>
  <c r="AQ174" i="5"/>
  <c r="AR174" i="5"/>
  <c r="AS174" i="5"/>
  <c r="AQ175" i="5"/>
  <c r="AR175" i="5"/>
  <c r="AS175" i="5"/>
  <c r="AQ176" i="5"/>
  <c r="AR176" i="5"/>
  <c r="AS176" i="5"/>
  <c r="AQ177" i="5"/>
  <c r="AR177" i="5"/>
  <c r="AS177" i="5"/>
  <c r="AQ178" i="5"/>
  <c r="AR178" i="5"/>
  <c r="AS178" i="5"/>
  <c r="AQ179" i="5"/>
  <c r="AR179" i="5"/>
  <c r="AS179" i="5"/>
  <c r="AQ180" i="5"/>
  <c r="AR180" i="5"/>
  <c r="AS180" i="5"/>
  <c r="AQ181" i="5"/>
  <c r="AR181" i="5"/>
  <c r="AS181" i="5"/>
  <c r="AQ182" i="5"/>
  <c r="AR182" i="5"/>
  <c r="AS182" i="5"/>
  <c r="AQ183" i="5"/>
  <c r="AR183" i="5"/>
  <c r="AS183" i="5"/>
  <c r="AQ184" i="5"/>
  <c r="AR184" i="5"/>
  <c r="AS184" i="5"/>
  <c r="AQ185" i="5"/>
  <c r="AR185" i="5"/>
  <c r="AS185" i="5"/>
  <c r="AQ186" i="5"/>
  <c r="AR186" i="5"/>
  <c r="AS186" i="5"/>
  <c r="AQ187" i="5"/>
  <c r="AR187" i="5"/>
  <c r="AS187" i="5"/>
  <c r="AQ188" i="5"/>
  <c r="AR188" i="5"/>
  <c r="AS188" i="5"/>
  <c r="AQ189" i="5"/>
  <c r="AR189" i="5"/>
  <c r="AS189" i="5"/>
  <c r="AQ190" i="5"/>
  <c r="AR190" i="5"/>
  <c r="AS190" i="5"/>
  <c r="AQ191" i="5"/>
  <c r="AR191" i="5"/>
  <c r="AS191" i="5"/>
  <c r="AQ192" i="5"/>
  <c r="AR192" i="5"/>
  <c r="AS192" i="5"/>
  <c r="AQ193" i="5"/>
  <c r="AR193" i="5"/>
  <c r="AS193" i="5"/>
  <c r="AQ194" i="5"/>
  <c r="AR194" i="5"/>
  <c r="AS194" i="5"/>
  <c r="AQ195" i="5"/>
  <c r="AR195" i="5"/>
  <c r="AS195" i="5"/>
  <c r="AQ196" i="5"/>
  <c r="AR196" i="5"/>
  <c r="AS196" i="5"/>
  <c r="AQ197" i="5"/>
  <c r="AR197" i="5"/>
  <c r="AS197" i="5"/>
  <c r="AQ198" i="5"/>
  <c r="AR198" i="5"/>
  <c r="AS198" i="5"/>
  <c r="AQ199" i="5"/>
  <c r="AR199" i="5"/>
  <c r="AS199" i="5"/>
  <c r="AQ200" i="5"/>
  <c r="AR200" i="5"/>
  <c r="AS200" i="5"/>
  <c r="AQ201" i="5"/>
  <c r="AR201" i="5"/>
  <c r="AS201" i="5"/>
  <c r="AQ202" i="5"/>
  <c r="AR202" i="5"/>
  <c r="AS202" i="5"/>
  <c r="AQ203" i="5"/>
  <c r="AR203" i="5"/>
  <c r="AS203" i="5"/>
  <c r="AQ204" i="5"/>
  <c r="AR204" i="5"/>
  <c r="AS204" i="5"/>
  <c r="AQ205" i="5"/>
  <c r="AR205" i="5"/>
  <c r="AS205" i="5"/>
  <c r="AQ206" i="5"/>
  <c r="AR206" i="5"/>
  <c r="AS206" i="5"/>
  <c r="AQ207" i="5"/>
  <c r="AR207" i="5"/>
  <c r="AS207" i="5"/>
  <c r="AQ208" i="5"/>
  <c r="AR208" i="5"/>
  <c r="AS208" i="5"/>
  <c r="AQ209" i="5"/>
  <c r="AR209" i="5"/>
  <c r="AS209" i="5"/>
  <c r="AQ210" i="5"/>
  <c r="AR210" i="5"/>
  <c r="AS210" i="5"/>
  <c r="AQ211" i="5"/>
  <c r="AR211" i="5"/>
  <c r="AS211" i="5"/>
  <c r="AQ212" i="5"/>
  <c r="AR212" i="5"/>
  <c r="AS212" i="5"/>
  <c r="AQ213" i="5"/>
  <c r="AR213" i="5"/>
  <c r="AS213" i="5"/>
  <c r="AQ214" i="5"/>
  <c r="AR214" i="5"/>
  <c r="AS214" i="5"/>
  <c r="AQ215" i="5"/>
  <c r="AR215" i="5"/>
  <c r="AS215" i="5"/>
  <c r="AQ216" i="5"/>
  <c r="AR216" i="5"/>
  <c r="AS216" i="5"/>
  <c r="AQ217" i="5"/>
  <c r="AR217" i="5"/>
  <c r="AS217" i="5"/>
  <c r="AQ218" i="5"/>
  <c r="AR218" i="5"/>
  <c r="AS218" i="5"/>
  <c r="AQ219" i="5"/>
  <c r="AR219" i="5"/>
  <c r="AS219" i="5"/>
  <c r="AQ220" i="5"/>
  <c r="AR220" i="5"/>
  <c r="AS220" i="5"/>
  <c r="AQ221" i="5"/>
  <c r="AR221" i="5"/>
  <c r="AS221" i="5"/>
  <c r="AQ222" i="5"/>
  <c r="AR222" i="5"/>
  <c r="AS222" i="5"/>
  <c r="AQ223" i="5"/>
  <c r="AR223" i="5"/>
  <c r="AS223" i="5"/>
  <c r="AQ224" i="5"/>
  <c r="AR224" i="5"/>
  <c r="AS224" i="5"/>
  <c r="AQ225" i="5"/>
  <c r="AR225" i="5"/>
  <c r="AS225" i="5"/>
  <c r="AQ226" i="5"/>
  <c r="AR226" i="5"/>
  <c r="AS226" i="5"/>
  <c r="AQ227" i="5"/>
  <c r="AR227" i="5"/>
  <c r="AS227" i="5"/>
  <c r="AQ228" i="5"/>
  <c r="AR228" i="5"/>
  <c r="AS228" i="5"/>
  <c r="AQ229" i="5"/>
  <c r="AR229" i="5"/>
  <c r="AS229" i="5"/>
  <c r="AQ230" i="5"/>
  <c r="AR230" i="5"/>
  <c r="AS230" i="5"/>
  <c r="AQ231" i="5"/>
  <c r="AR231" i="5"/>
  <c r="AS231" i="5"/>
  <c r="AQ232" i="5"/>
  <c r="AR232" i="5"/>
  <c r="AS232" i="5"/>
  <c r="AQ233" i="5"/>
  <c r="AR233" i="5"/>
  <c r="AS233" i="5"/>
  <c r="AQ234" i="5"/>
  <c r="AR234" i="5"/>
  <c r="AS234" i="5"/>
  <c r="AQ235" i="5"/>
  <c r="AR235" i="5"/>
  <c r="AS235" i="5"/>
  <c r="AQ236" i="5"/>
  <c r="AR236" i="5"/>
  <c r="AS236" i="5"/>
  <c r="AQ237" i="5"/>
  <c r="AR237" i="5"/>
  <c r="AS237" i="5"/>
  <c r="AQ238" i="5"/>
  <c r="AR238" i="5"/>
  <c r="AS238" i="5"/>
  <c r="AQ239" i="5"/>
  <c r="AR239" i="5"/>
  <c r="AS239" i="5"/>
  <c r="AQ240" i="5"/>
  <c r="AR240" i="5"/>
  <c r="AS240" i="5"/>
  <c r="AQ241" i="5"/>
  <c r="AR241" i="5"/>
  <c r="AS241" i="5"/>
  <c r="AQ242" i="5"/>
  <c r="AR242" i="5"/>
  <c r="AS242" i="5"/>
  <c r="AQ243" i="5"/>
  <c r="AR243" i="5"/>
  <c r="AS243" i="5"/>
  <c r="AQ244" i="5"/>
  <c r="AR244" i="5"/>
  <c r="AS244" i="5"/>
  <c r="AQ245" i="5"/>
  <c r="AR245" i="5"/>
  <c r="AS245" i="5"/>
  <c r="AQ246" i="5"/>
  <c r="AR246" i="5"/>
  <c r="AS246" i="5"/>
  <c r="AQ247" i="5"/>
  <c r="AR247" i="5"/>
  <c r="AS247" i="5"/>
  <c r="AQ248" i="5"/>
  <c r="AR248" i="5"/>
  <c r="AS248" i="5"/>
  <c r="AQ249" i="5"/>
  <c r="AR249" i="5"/>
  <c r="AS249" i="5"/>
  <c r="AQ250" i="5"/>
  <c r="AR250" i="5"/>
  <c r="AS250" i="5"/>
  <c r="AQ251" i="5"/>
  <c r="AR251" i="5"/>
  <c r="AS251" i="5"/>
  <c r="AQ252" i="5"/>
  <c r="AR252" i="5"/>
  <c r="AS252" i="5"/>
  <c r="AQ253" i="5"/>
  <c r="AR253" i="5"/>
  <c r="AS253" i="5"/>
  <c r="AQ254" i="5"/>
  <c r="AR254" i="5"/>
  <c r="AS254" i="5"/>
  <c r="AQ255" i="5"/>
  <c r="AR255" i="5"/>
  <c r="AS255" i="5"/>
  <c r="AQ256" i="5"/>
  <c r="AR256" i="5"/>
  <c r="AS256" i="5"/>
  <c r="AQ257" i="5"/>
  <c r="AR257" i="5"/>
  <c r="AS257" i="5"/>
  <c r="AQ258" i="5"/>
  <c r="AR258" i="5"/>
  <c r="AS258" i="5"/>
  <c r="AQ259" i="5"/>
  <c r="AR259" i="5"/>
  <c r="AS259" i="5"/>
  <c r="AQ260" i="5"/>
  <c r="AR260" i="5"/>
  <c r="AS260" i="5"/>
  <c r="AQ261" i="5"/>
  <c r="AR261" i="5"/>
  <c r="AS261" i="5"/>
  <c r="AQ262" i="5"/>
  <c r="AR262" i="5"/>
  <c r="AS262" i="5"/>
  <c r="AQ263" i="5"/>
  <c r="AR263" i="5"/>
  <c r="AS263" i="5"/>
  <c r="AQ264" i="5"/>
  <c r="AR264" i="5"/>
  <c r="AS264" i="5"/>
  <c r="AQ265" i="5"/>
  <c r="AR265" i="5"/>
  <c r="AS265" i="5"/>
  <c r="AQ266" i="5"/>
  <c r="AR266" i="5"/>
  <c r="AS266" i="5"/>
  <c r="AQ267" i="5"/>
  <c r="AR267" i="5"/>
  <c r="AS267" i="5"/>
  <c r="AQ268" i="5"/>
  <c r="AR268" i="5"/>
  <c r="AS268" i="5"/>
  <c r="AQ269" i="5"/>
  <c r="AR269" i="5"/>
  <c r="AS269" i="5"/>
  <c r="AQ270" i="5"/>
  <c r="AR270" i="5"/>
  <c r="AS270" i="5"/>
  <c r="AQ271" i="5"/>
  <c r="AR271" i="5"/>
  <c r="AS271" i="5"/>
  <c r="AQ272" i="5"/>
  <c r="AR272" i="5"/>
  <c r="AS272" i="5"/>
  <c r="AQ273" i="5"/>
  <c r="AR273" i="5"/>
  <c r="AS273" i="5"/>
  <c r="AQ274" i="5"/>
  <c r="AR274" i="5"/>
  <c r="AS274" i="5"/>
  <c r="AQ275" i="5"/>
  <c r="AR275" i="5"/>
  <c r="AS275" i="5"/>
  <c r="AQ276" i="5"/>
  <c r="AR276" i="5"/>
  <c r="AS276" i="5"/>
  <c r="AQ277" i="5"/>
  <c r="AR277" i="5"/>
  <c r="AS277" i="5"/>
  <c r="AQ278" i="5"/>
  <c r="AR278" i="5"/>
  <c r="AS278" i="5"/>
  <c r="AQ279" i="5"/>
  <c r="AR279" i="5"/>
  <c r="AS279" i="5"/>
  <c r="AQ280" i="5"/>
  <c r="AR280" i="5"/>
  <c r="AS280" i="5"/>
  <c r="AQ281" i="5"/>
  <c r="AR281" i="5"/>
  <c r="AS281" i="5"/>
  <c r="AQ282" i="5"/>
  <c r="AR282" i="5"/>
  <c r="AS282" i="5"/>
  <c r="AQ283" i="5"/>
  <c r="AR283" i="5"/>
  <c r="AS283" i="5"/>
  <c r="AQ284" i="5"/>
  <c r="AR284" i="5"/>
  <c r="AS284" i="5"/>
  <c r="AQ285" i="5"/>
  <c r="AR285" i="5"/>
  <c r="AS285" i="5"/>
  <c r="AQ286" i="5"/>
  <c r="AR286" i="5"/>
  <c r="AS286" i="5"/>
  <c r="AQ287" i="5"/>
  <c r="AR287" i="5"/>
  <c r="AS287" i="5"/>
  <c r="AQ288" i="5"/>
  <c r="AR288" i="5"/>
  <c r="AS288" i="5"/>
  <c r="AQ289" i="5"/>
  <c r="AR289" i="5"/>
  <c r="AS289" i="5"/>
  <c r="AQ290" i="5"/>
  <c r="AR290" i="5"/>
  <c r="AS290" i="5"/>
  <c r="AQ291" i="5"/>
  <c r="AR291" i="5"/>
  <c r="AS291" i="5"/>
  <c r="AQ292" i="5"/>
  <c r="AR292" i="5"/>
  <c r="AS292" i="5"/>
  <c r="AQ293" i="5"/>
  <c r="AR293" i="5"/>
  <c r="AS293" i="5"/>
  <c r="AQ294" i="5"/>
  <c r="AR294" i="5"/>
  <c r="AS294" i="5"/>
  <c r="AQ295" i="5"/>
  <c r="AR295" i="5"/>
  <c r="AS295" i="5"/>
  <c r="AQ296" i="5"/>
  <c r="AR296" i="5"/>
  <c r="AS296" i="5"/>
  <c r="AQ297" i="5"/>
  <c r="AR297" i="5"/>
  <c r="AS297" i="5"/>
  <c r="AQ298" i="5"/>
  <c r="AR298" i="5"/>
  <c r="AS298" i="5"/>
  <c r="AQ299" i="5"/>
  <c r="AR299" i="5"/>
  <c r="AS299" i="5"/>
  <c r="AQ300" i="5"/>
  <c r="AR300" i="5"/>
  <c r="AS300" i="5"/>
  <c r="AQ301" i="5"/>
  <c r="AR301" i="5"/>
  <c r="AS301" i="5"/>
  <c r="AQ302" i="5"/>
  <c r="AR302" i="5"/>
  <c r="AS302" i="5"/>
  <c r="AQ303" i="5"/>
  <c r="AR303" i="5"/>
  <c r="AS303" i="5"/>
  <c r="AQ304" i="5"/>
  <c r="AR304" i="5"/>
  <c r="AS304" i="5"/>
  <c r="AQ305" i="5"/>
  <c r="AR305" i="5"/>
  <c r="AS305" i="5"/>
  <c r="AQ306" i="5"/>
  <c r="AR306" i="5"/>
  <c r="AS306" i="5"/>
  <c r="AQ307" i="5"/>
  <c r="AR307" i="5"/>
  <c r="AS307" i="5"/>
  <c r="AQ308" i="5"/>
  <c r="AR308" i="5"/>
  <c r="AS308" i="5"/>
  <c r="AQ309" i="5"/>
  <c r="AR309" i="5"/>
  <c r="AS309" i="5"/>
  <c r="AQ310" i="5"/>
  <c r="AR310" i="5"/>
  <c r="AS310" i="5"/>
  <c r="AQ311" i="5"/>
  <c r="AR311" i="5"/>
  <c r="AS311" i="5"/>
  <c r="AQ312" i="5"/>
  <c r="AR312" i="5"/>
  <c r="AS312" i="5"/>
  <c r="AQ313" i="5"/>
  <c r="AR313" i="5"/>
  <c r="AS313" i="5"/>
  <c r="AQ314" i="5"/>
  <c r="AR314" i="5"/>
  <c r="AS314" i="5"/>
  <c r="AQ315" i="5"/>
  <c r="AR315" i="5"/>
  <c r="AS315" i="5"/>
  <c r="AQ316" i="5"/>
  <c r="AR316" i="5"/>
  <c r="AS316" i="5"/>
  <c r="AQ317" i="5"/>
  <c r="AR317" i="5"/>
  <c r="AS317" i="5"/>
  <c r="AQ318" i="5"/>
  <c r="AR318" i="5"/>
  <c r="AS318" i="5"/>
  <c r="AQ319" i="5"/>
  <c r="AR319" i="5"/>
  <c r="AS319" i="5"/>
  <c r="AQ320" i="5"/>
  <c r="AR320" i="5"/>
  <c r="AS320" i="5"/>
  <c r="AQ321" i="5"/>
  <c r="AR321" i="5"/>
  <c r="AS321" i="5"/>
  <c r="AQ322" i="5"/>
  <c r="AR322" i="5"/>
  <c r="AS322" i="5"/>
  <c r="AQ323" i="5"/>
  <c r="AR323" i="5"/>
  <c r="AS323" i="5"/>
  <c r="AQ324" i="5"/>
  <c r="AR324" i="5"/>
  <c r="AS324" i="5"/>
  <c r="AQ325" i="5"/>
  <c r="AR325" i="5"/>
  <c r="AS325" i="5"/>
  <c r="AQ326" i="5"/>
  <c r="AR326" i="5"/>
  <c r="AS326" i="5"/>
  <c r="AQ327" i="5"/>
  <c r="AR327" i="5"/>
  <c r="AS327" i="5"/>
  <c r="AQ328" i="5"/>
  <c r="AR328" i="5"/>
  <c r="AS328" i="5"/>
  <c r="AQ329" i="5"/>
  <c r="AR329" i="5"/>
  <c r="AS329" i="5"/>
  <c r="AQ330" i="5"/>
  <c r="AR330" i="5"/>
  <c r="AS330" i="5"/>
  <c r="AQ331" i="5"/>
  <c r="AR331" i="5"/>
  <c r="AS331" i="5"/>
  <c r="AQ332" i="5"/>
  <c r="AR332" i="5"/>
  <c r="AS332" i="5"/>
  <c r="AQ333" i="5"/>
  <c r="AR333" i="5"/>
  <c r="AS333" i="5"/>
  <c r="AQ334" i="5"/>
  <c r="AR334" i="5"/>
  <c r="AS334" i="5"/>
  <c r="AQ335" i="5"/>
  <c r="AR335" i="5"/>
  <c r="AS335" i="5"/>
  <c r="AQ336" i="5"/>
  <c r="AR336" i="5"/>
  <c r="AS336" i="5"/>
  <c r="AQ337" i="5"/>
  <c r="AR337" i="5"/>
  <c r="AS337" i="5"/>
  <c r="AQ338" i="5"/>
  <c r="AR338" i="5"/>
  <c r="AS338" i="5"/>
  <c r="AQ339" i="5"/>
  <c r="AR339" i="5"/>
  <c r="AS339" i="5"/>
  <c r="AQ340" i="5"/>
  <c r="AR340" i="5"/>
  <c r="AS340" i="5"/>
  <c r="AQ341" i="5"/>
  <c r="AR341" i="5"/>
  <c r="AS341" i="5"/>
  <c r="AQ342" i="5"/>
  <c r="AR342" i="5"/>
  <c r="AS342" i="5"/>
  <c r="AQ343" i="5"/>
  <c r="AR343" i="5"/>
  <c r="AS343" i="5"/>
  <c r="AQ344" i="5"/>
  <c r="AR344" i="5"/>
  <c r="AS344" i="5"/>
  <c r="AQ345" i="5"/>
  <c r="AR345" i="5"/>
  <c r="AS345" i="5"/>
  <c r="AQ346" i="5"/>
  <c r="AR346" i="5"/>
  <c r="AS346" i="5"/>
  <c r="AQ347" i="5"/>
  <c r="AR347" i="5"/>
  <c r="AS347" i="5"/>
  <c r="AQ348" i="5"/>
  <c r="AR348" i="5"/>
  <c r="AS348" i="5"/>
  <c r="AQ349" i="5"/>
  <c r="AR349" i="5"/>
  <c r="AS349" i="5"/>
  <c r="AQ350" i="5"/>
  <c r="AR350" i="5"/>
  <c r="AS350" i="5"/>
  <c r="AQ351" i="5"/>
  <c r="AR351" i="5"/>
  <c r="AS351" i="5"/>
  <c r="AQ352" i="5"/>
  <c r="AR352" i="5"/>
  <c r="AS352" i="5"/>
  <c r="AQ353" i="5"/>
  <c r="AR353" i="5"/>
  <c r="AS353" i="5"/>
  <c r="AQ354" i="5"/>
  <c r="AR354" i="5"/>
  <c r="AS354" i="5"/>
  <c r="AQ355" i="5"/>
  <c r="AR355" i="5"/>
  <c r="AS355" i="5"/>
  <c r="AQ356" i="5"/>
  <c r="AR356" i="5"/>
  <c r="AS356" i="5"/>
  <c r="AQ357" i="5"/>
  <c r="AR357" i="5"/>
  <c r="AS357" i="5"/>
  <c r="AQ358" i="5"/>
  <c r="AR358" i="5"/>
  <c r="AS358" i="5"/>
  <c r="AQ359" i="5"/>
  <c r="AR359" i="5"/>
  <c r="AS359" i="5"/>
  <c r="AQ360" i="5"/>
  <c r="AR360" i="5"/>
  <c r="AS360" i="5"/>
  <c r="AQ361" i="5"/>
  <c r="AR361" i="5"/>
  <c r="AS361" i="5"/>
  <c r="AQ362" i="5"/>
  <c r="AR362" i="5"/>
  <c r="AS362" i="5"/>
  <c r="AQ363" i="5"/>
  <c r="AR363" i="5"/>
  <c r="AS363" i="5"/>
  <c r="AQ364" i="5"/>
  <c r="AR364" i="5"/>
  <c r="AS364" i="5"/>
  <c r="AQ365" i="5"/>
  <c r="AR365" i="5"/>
  <c r="AS365" i="5"/>
  <c r="AQ366" i="5"/>
  <c r="AR366" i="5"/>
  <c r="AS366" i="5"/>
  <c r="AQ367" i="5"/>
  <c r="AR367" i="5"/>
  <c r="AS367" i="5"/>
  <c r="AQ368" i="5"/>
  <c r="AR368" i="5"/>
  <c r="AS368" i="5"/>
  <c r="AQ369" i="5"/>
  <c r="AR369" i="5"/>
  <c r="AS369" i="5"/>
  <c r="AQ370" i="5"/>
  <c r="AR370" i="5"/>
  <c r="AS370" i="5"/>
  <c r="AQ371" i="5"/>
  <c r="AR371" i="5"/>
  <c r="AS371" i="5"/>
  <c r="AQ372" i="5"/>
  <c r="AR372" i="5"/>
  <c r="AS372" i="5"/>
  <c r="AQ373" i="5"/>
  <c r="AR373" i="5"/>
  <c r="AS373" i="5"/>
  <c r="AQ374" i="5"/>
  <c r="AR374" i="5"/>
  <c r="AS374" i="5"/>
  <c r="AQ375" i="5"/>
  <c r="AR375" i="5"/>
  <c r="AS375" i="5"/>
  <c r="AQ376" i="5"/>
  <c r="AR376" i="5"/>
  <c r="AS376" i="5"/>
  <c r="AQ377" i="5"/>
  <c r="AR377" i="5"/>
  <c r="AS377" i="5"/>
  <c r="AQ378" i="5"/>
  <c r="AR378" i="5"/>
  <c r="AS378" i="5"/>
  <c r="AQ379" i="5"/>
  <c r="AR379" i="5"/>
  <c r="AS379" i="5"/>
  <c r="AQ380" i="5"/>
  <c r="AR380" i="5"/>
  <c r="AS380" i="5"/>
  <c r="AQ381" i="5"/>
  <c r="AR381" i="5"/>
  <c r="AS381" i="5"/>
  <c r="AQ382" i="5"/>
  <c r="AR382" i="5"/>
  <c r="AS382" i="5"/>
  <c r="AQ383" i="5"/>
  <c r="AR383" i="5"/>
  <c r="AS383" i="5"/>
  <c r="AQ384" i="5"/>
  <c r="AR384" i="5"/>
  <c r="AS384" i="5"/>
  <c r="AQ385" i="5"/>
  <c r="AR385" i="5"/>
  <c r="AS385" i="5"/>
  <c r="AQ386" i="5"/>
  <c r="AR386" i="5"/>
  <c r="AS386" i="5"/>
  <c r="AQ387" i="5"/>
  <c r="AR387" i="5"/>
  <c r="AS387" i="5"/>
  <c r="AQ388" i="5"/>
  <c r="AR388" i="5"/>
  <c r="AS388" i="5"/>
  <c r="AQ389" i="5"/>
  <c r="AR389" i="5"/>
  <c r="AS389" i="5"/>
  <c r="AQ390" i="5"/>
  <c r="AR390" i="5"/>
  <c r="AS390" i="5"/>
  <c r="AQ391" i="5"/>
  <c r="AR391" i="5"/>
  <c r="AS391" i="5"/>
  <c r="AQ392" i="5"/>
  <c r="AR392" i="5"/>
  <c r="AS392" i="5"/>
  <c r="AQ393" i="5"/>
  <c r="AR393" i="5"/>
  <c r="AS393" i="5"/>
  <c r="AQ394" i="5"/>
  <c r="AR394" i="5"/>
  <c r="AS394" i="5"/>
  <c r="AQ395" i="5"/>
  <c r="AR395" i="5"/>
  <c r="AS395" i="5"/>
  <c r="AQ396" i="5"/>
  <c r="AR396" i="5"/>
  <c r="AS396" i="5"/>
  <c r="AQ397" i="5"/>
  <c r="AR397" i="5"/>
  <c r="AS397" i="5"/>
  <c r="AQ398" i="5"/>
  <c r="AR398" i="5"/>
  <c r="AS398" i="5"/>
  <c r="AQ399" i="5"/>
  <c r="AR399" i="5"/>
  <c r="AS399" i="5"/>
  <c r="AQ400" i="5"/>
  <c r="AR400" i="5"/>
  <c r="AS400" i="5"/>
  <c r="AQ401" i="5"/>
  <c r="AR401" i="5"/>
  <c r="AS401" i="5"/>
  <c r="AQ402" i="5"/>
  <c r="AR402" i="5"/>
  <c r="AS402" i="5"/>
  <c r="AQ403" i="5"/>
  <c r="AR403" i="5"/>
  <c r="AS403" i="5"/>
  <c r="AQ404" i="5"/>
  <c r="AR404" i="5"/>
  <c r="AS404" i="5"/>
  <c r="AQ405" i="5"/>
  <c r="AR405" i="5"/>
  <c r="AS405" i="5"/>
  <c r="AQ406" i="5"/>
  <c r="AR406" i="5"/>
  <c r="AS406" i="5"/>
  <c r="AQ407" i="5"/>
  <c r="AR407" i="5"/>
  <c r="AS407" i="5"/>
  <c r="AQ408" i="5"/>
  <c r="AR408" i="5"/>
  <c r="AS408" i="5"/>
  <c r="AQ409" i="5"/>
  <c r="AR409" i="5"/>
  <c r="AS409" i="5"/>
  <c r="AQ410" i="5"/>
  <c r="AR410" i="5"/>
  <c r="AS410" i="5"/>
  <c r="AQ411" i="5"/>
  <c r="AR411" i="5"/>
  <c r="AS411" i="5"/>
  <c r="AQ412" i="5"/>
  <c r="AR412" i="5"/>
  <c r="AS412" i="5"/>
  <c r="AQ413" i="5"/>
  <c r="AR413" i="5"/>
  <c r="AS413" i="5"/>
  <c r="AQ414" i="5"/>
  <c r="AR414" i="5"/>
  <c r="AS414" i="5"/>
  <c r="AQ415" i="5"/>
  <c r="AR415" i="5"/>
  <c r="AS415" i="5"/>
  <c r="AQ416" i="5"/>
  <c r="AR416" i="5"/>
  <c r="AS416" i="5"/>
  <c r="AQ417" i="5"/>
  <c r="AR417" i="5"/>
  <c r="AS417" i="5"/>
  <c r="AQ418" i="5"/>
  <c r="AR418" i="5"/>
  <c r="AS418" i="5"/>
  <c r="AQ419" i="5"/>
  <c r="AR419" i="5"/>
  <c r="AS419" i="5"/>
  <c r="AQ420" i="5"/>
  <c r="AR420" i="5"/>
  <c r="AS420" i="5"/>
  <c r="AQ421" i="5"/>
  <c r="AR421" i="5"/>
  <c r="AS421" i="5"/>
  <c r="AQ422" i="5"/>
  <c r="AR422" i="5"/>
  <c r="AS422" i="5"/>
  <c r="AQ423" i="5"/>
  <c r="AR423" i="5"/>
  <c r="AS423" i="5"/>
  <c r="AQ424" i="5"/>
  <c r="AR424" i="5"/>
  <c r="AS424" i="5"/>
  <c r="AQ425" i="5"/>
  <c r="AR425" i="5"/>
  <c r="AS425" i="5"/>
  <c r="AQ426" i="5"/>
  <c r="AR426" i="5"/>
  <c r="AS426" i="5"/>
  <c r="AQ427" i="5"/>
  <c r="AR427" i="5"/>
  <c r="AS427" i="5"/>
  <c r="AQ428" i="5"/>
  <c r="AR428" i="5"/>
  <c r="AS428" i="5"/>
  <c r="AQ429" i="5"/>
  <c r="AR429" i="5"/>
  <c r="AS429" i="5"/>
  <c r="AQ430" i="5"/>
  <c r="AR430" i="5"/>
  <c r="AS430" i="5"/>
  <c r="AQ431" i="5"/>
  <c r="AR431" i="5"/>
  <c r="AS431" i="5"/>
  <c r="AQ432" i="5"/>
  <c r="AR432" i="5"/>
  <c r="AS432" i="5"/>
  <c r="AQ433" i="5"/>
  <c r="AR433" i="5"/>
  <c r="AS433" i="5"/>
  <c r="AQ434" i="5"/>
  <c r="AR434" i="5"/>
  <c r="AS434" i="5"/>
  <c r="AQ435" i="5"/>
  <c r="AR435" i="5"/>
  <c r="AS435" i="5"/>
  <c r="AQ436" i="5"/>
  <c r="AR436" i="5"/>
  <c r="AS436" i="5"/>
  <c r="AQ437" i="5"/>
  <c r="AR437" i="5"/>
  <c r="AS437" i="5"/>
  <c r="AQ438" i="5"/>
  <c r="AR438" i="5"/>
  <c r="AS438" i="5"/>
  <c r="AQ439" i="5"/>
  <c r="AR439" i="5"/>
  <c r="AS439" i="5"/>
  <c r="AQ440" i="5"/>
  <c r="AR440" i="5"/>
  <c r="AS440" i="5"/>
  <c r="AQ441" i="5"/>
  <c r="AR441" i="5"/>
  <c r="AS441" i="5"/>
  <c r="AQ442" i="5"/>
  <c r="AR442" i="5"/>
  <c r="AS442" i="5"/>
  <c r="AQ443" i="5"/>
  <c r="AR443" i="5"/>
  <c r="AS443" i="5"/>
  <c r="AQ444" i="5"/>
  <c r="AR444" i="5"/>
  <c r="AS444" i="5"/>
  <c r="AQ445" i="5"/>
  <c r="AR445" i="5"/>
  <c r="AS445" i="5"/>
  <c r="AQ446" i="5"/>
  <c r="AR446" i="5"/>
  <c r="AS446" i="5"/>
  <c r="AQ447" i="5"/>
  <c r="AR447" i="5"/>
  <c r="AS447" i="5"/>
  <c r="AQ448" i="5"/>
  <c r="AR448" i="5"/>
  <c r="AS448" i="5"/>
  <c r="AQ449" i="5"/>
  <c r="AR449" i="5"/>
  <c r="AS449" i="5"/>
  <c r="AQ450" i="5"/>
  <c r="AR450" i="5"/>
  <c r="AS450" i="5"/>
  <c r="AQ451" i="5"/>
  <c r="AR451" i="5"/>
  <c r="AS451" i="5"/>
  <c r="AQ452" i="5"/>
  <c r="AR452" i="5"/>
  <c r="AS452" i="5"/>
  <c r="AQ453" i="5"/>
  <c r="AR453" i="5"/>
  <c r="AS453" i="5"/>
  <c r="AQ454" i="5"/>
  <c r="AR454" i="5"/>
  <c r="AS454" i="5"/>
  <c r="AQ455" i="5"/>
  <c r="AR455" i="5"/>
  <c r="AS455" i="5"/>
  <c r="AQ456" i="5"/>
  <c r="AR456" i="5"/>
  <c r="AS456" i="5"/>
  <c r="AQ457" i="5"/>
  <c r="AR457" i="5"/>
  <c r="AS457" i="5"/>
  <c r="AQ458" i="5"/>
  <c r="AR458" i="5"/>
  <c r="AS458" i="5"/>
  <c r="AQ459" i="5"/>
  <c r="AR459" i="5"/>
  <c r="AS459" i="5"/>
  <c r="AQ460" i="5"/>
  <c r="AR460" i="5"/>
  <c r="AS460" i="5"/>
  <c r="AQ461" i="5"/>
  <c r="AR461" i="5"/>
  <c r="AS461" i="5"/>
  <c r="AQ462" i="5"/>
  <c r="AR462" i="5"/>
  <c r="AS462" i="5"/>
  <c r="AQ463" i="5"/>
  <c r="AR463" i="5"/>
  <c r="AS463" i="5"/>
  <c r="AQ464" i="5"/>
  <c r="AR464" i="5"/>
  <c r="AS464" i="5"/>
  <c r="AQ465" i="5"/>
  <c r="AR465" i="5"/>
  <c r="AS465" i="5"/>
  <c r="AQ466" i="5"/>
  <c r="AR466" i="5"/>
  <c r="AS466" i="5"/>
  <c r="AQ467" i="5"/>
  <c r="AR467" i="5"/>
  <c r="AS467" i="5"/>
  <c r="AQ468" i="5"/>
  <c r="AR468" i="5"/>
  <c r="AS468" i="5"/>
  <c r="AQ469" i="5"/>
  <c r="AR469" i="5"/>
  <c r="AS469" i="5"/>
  <c r="AQ470" i="5"/>
  <c r="AR470" i="5"/>
  <c r="AS470" i="5"/>
  <c r="AQ471" i="5"/>
  <c r="AR471" i="5"/>
  <c r="AS471" i="5"/>
  <c r="AQ472" i="5"/>
  <c r="AR472" i="5"/>
  <c r="AS472" i="5"/>
  <c r="AQ473" i="5"/>
  <c r="AR473" i="5"/>
  <c r="AS473" i="5"/>
  <c r="AQ474" i="5"/>
  <c r="AR474" i="5"/>
  <c r="AS474" i="5"/>
  <c r="AQ475" i="5"/>
  <c r="AR475" i="5"/>
  <c r="AS475" i="5"/>
  <c r="AQ476" i="5"/>
  <c r="AR476" i="5"/>
  <c r="AS476" i="5"/>
  <c r="AQ477" i="5"/>
  <c r="AR477" i="5"/>
  <c r="AS477" i="5"/>
  <c r="AQ478" i="5"/>
  <c r="AR478" i="5"/>
  <c r="AS478" i="5"/>
  <c r="AQ479" i="5"/>
  <c r="AR479" i="5"/>
  <c r="AS479" i="5"/>
  <c r="AQ480" i="5"/>
  <c r="AR480" i="5"/>
  <c r="AS480" i="5"/>
  <c r="AQ481" i="5"/>
  <c r="AR481" i="5"/>
  <c r="AS481" i="5"/>
  <c r="AQ482" i="5"/>
  <c r="AR482" i="5"/>
  <c r="AS482" i="5"/>
  <c r="AQ483" i="5"/>
  <c r="AR483" i="5"/>
  <c r="AS483" i="5"/>
  <c r="AQ484" i="5"/>
  <c r="AR484" i="5"/>
  <c r="AS484" i="5"/>
  <c r="AQ485" i="5"/>
  <c r="AR485" i="5"/>
  <c r="AS485" i="5"/>
  <c r="AQ486" i="5"/>
  <c r="AR486" i="5"/>
  <c r="AS486" i="5"/>
  <c r="AQ487" i="5"/>
  <c r="AR487" i="5"/>
  <c r="AS487" i="5"/>
  <c r="AQ488" i="5"/>
  <c r="AR488" i="5"/>
  <c r="AS488" i="5"/>
  <c r="AQ489" i="5"/>
  <c r="AR489" i="5"/>
  <c r="AS489" i="5"/>
  <c r="AQ490" i="5"/>
  <c r="AR490" i="5"/>
  <c r="AS490" i="5"/>
  <c r="AQ491" i="5"/>
  <c r="AR491" i="5"/>
  <c r="AS491" i="5"/>
  <c r="AQ492" i="5"/>
  <c r="AR492" i="5"/>
  <c r="AS492" i="5"/>
  <c r="AQ493" i="5"/>
  <c r="AR493" i="5"/>
  <c r="AS493" i="5"/>
  <c r="AQ494" i="5"/>
  <c r="AR494" i="5"/>
  <c r="AS494" i="5"/>
  <c r="AQ495" i="5"/>
  <c r="AR495" i="5"/>
  <c r="AS495" i="5"/>
  <c r="AQ496" i="5"/>
  <c r="AR496" i="5"/>
  <c r="AS496" i="5"/>
  <c r="AQ497" i="5"/>
  <c r="AR497" i="5"/>
  <c r="AS497" i="5"/>
  <c r="AQ498" i="5"/>
  <c r="AR498" i="5"/>
  <c r="AS498" i="5"/>
  <c r="AQ499" i="5"/>
  <c r="AR499" i="5"/>
  <c r="AS499" i="5"/>
  <c r="AQ500" i="5"/>
  <c r="AR500" i="5"/>
  <c r="AS500" i="5"/>
  <c r="AQ501" i="5"/>
  <c r="AR501" i="5"/>
  <c r="AS501" i="5"/>
  <c r="AQ502" i="5"/>
  <c r="AR502" i="5"/>
  <c r="AS502" i="5"/>
  <c r="AQ503" i="5"/>
  <c r="AR503" i="5"/>
  <c r="AS503" i="5"/>
  <c r="AQ504" i="5"/>
  <c r="AR504" i="5"/>
  <c r="AS504" i="5"/>
  <c r="AQ505" i="5"/>
  <c r="AR505" i="5"/>
  <c r="AS505" i="5"/>
  <c r="AQ506" i="5"/>
  <c r="AR506" i="5"/>
  <c r="AS506" i="5"/>
  <c r="AQ507" i="5"/>
  <c r="AR507" i="5"/>
  <c r="AS507" i="5"/>
  <c r="AQ508" i="5"/>
  <c r="AR508" i="5"/>
  <c r="AS508" i="5"/>
  <c r="AQ509" i="5"/>
  <c r="AR509" i="5"/>
  <c r="AS509" i="5"/>
  <c r="AQ510" i="5"/>
  <c r="AR510" i="5"/>
  <c r="AS510" i="5"/>
  <c r="AQ511" i="5"/>
  <c r="AR511" i="5"/>
  <c r="AS511" i="5"/>
  <c r="AQ512" i="5"/>
  <c r="AR512" i="5"/>
  <c r="AS512" i="5"/>
  <c r="AQ513" i="5"/>
  <c r="AR513" i="5"/>
  <c r="AS513" i="5"/>
  <c r="AQ514" i="5"/>
  <c r="AR514" i="5"/>
  <c r="AS514" i="5"/>
  <c r="AQ515" i="5"/>
  <c r="AR515" i="5"/>
  <c r="AS515" i="5"/>
  <c r="AQ516" i="5"/>
  <c r="AR516" i="5"/>
  <c r="AS516" i="5"/>
  <c r="AQ517" i="5"/>
  <c r="AR517" i="5"/>
  <c r="AS517" i="5"/>
  <c r="AQ518" i="5"/>
  <c r="AR518" i="5"/>
  <c r="AS518" i="5"/>
  <c r="AQ519" i="5"/>
  <c r="AR519" i="5"/>
  <c r="AS519" i="5"/>
  <c r="AQ520" i="5"/>
  <c r="AR520" i="5"/>
  <c r="AS520" i="5"/>
  <c r="AQ521" i="5"/>
  <c r="AR521" i="5"/>
  <c r="AS521" i="5"/>
  <c r="AQ522" i="5"/>
  <c r="AR522" i="5"/>
  <c r="AS522" i="5"/>
  <c r="AQ523" i="5"/>
  <c r="AR523" i="5"/>
  <c r="AS523" i="5"/>
  <c r="AQ524" i="5"/>
  <c r="AR524" i="5"/>
  <c r="AS524" i="5"/>
  <c r="AQ525" i="5"/>
  <c r="AR525" i="5"/>
  <c r="AS525" i="5"/>
  <c r="AQ526" i="5"/>
  <c r="AR526" i="5"/>
  <c r="AS526" i="5"/>
  <c r="AQ527" i="5"/>
  <c r="AR527" i="5"/>
  <c r="AS527" i="5"/>
  <c r="AQ528" i="5"/>
  <c r="AR528" i="5"/>
  <c r="AS528" i="5"/>
  <c r="AQ529" i="5"/>
  <c r="AR529" i="5"/>
  <c r="AS529" i="5"/>
  <c r="AQ530" i="5"/>
  <c r="AR530" i="5"/>
  <c r="AS530" i="5"/>
  <c r="AQ531" i="5"/>
  <c r="AR531" i="5"/>
  <c r="AS531" i="5"/>
  <c r="AQ532" i="5"/>
  <c r="AR532" i="5"/>
  <c r="AS532" i="5"/>
  <c r="AQ533" i="5"/>
  <c r="AR533" i="5"/>
  <c r="AS533" i="5"/>
  <c r="AQ534" i="5"/>
  <c r="AR534" i="5"/>
  <c r="AS534" i="5"/>
  <c r="AQ535" i="5"/>
  <c r="AR535" i="5"/>
  <c r="AS535" i="5"/>
  <c r="AQ536" i="5"/>
  <c r="AR536" i="5"/>
  <c r="AS536" i="5"/>
  <c r="AQ537" i="5"/>
  <c r="AR537" i="5"/>
  <c r="AS537" i="5"/>
  <c r="AQ538" i="5"/>
  <c r="AR538" i="5"/>
  <c r="AS538" i="5"/>
  <c r="AQ539" i="5"/>
  <c r="AR539" i="5"/>
  <c r="AS539" i="5"/>
  <c r="AQ540" i="5"/>
  <c r="AR540" i="5"/>
  <c r="AS540" i="5"/>
  <c r="AQ541" i="5"/>
  <c r="AR541" i="5"/>
  <c r="AS541" i="5"/>
  <c r="AQ542" i="5"/>
  <c r="AR542" i="5"/>
  <c r="AS542" i="5"/>
  <c r="AQ543" i="5"/>
  <c r="AR543" i="5"/>
  <c r="AS543" i="5"/>
  <c r="AQ544" i="5"/>
  <c r="AR544" i="5"/>
  <c r="AS544" i="5"/>
  <c r="AQ545" i="5"/>
  <c r="AR545" i="5"/>
  <c r="AS545" i="5"/>
  <c r="AQ546" i="5"/>
  <c r="AR546" i="5"/>
  <c r="AS546" i="5"/>
  <c r="AQ547" i="5"/>
  <c r="AR547" i="5"/>
  <c r="AS547" i="5"/>
  <c r="AQ548" i="5"/>
  <c r="AR548" i="5"/>
  <c r="AS548" i="5"/>
  <c r="AQ549" i="5"/>
  <c r="AR549" i="5"/>
  <c r="AS549" i="5"/>
  <c r="AQ550" i="5"/>
  <c r="AR550" i="5"/>
  <c r="AS550" i="5"/>
  <c r="AQ551" i="5"/>
  <c r="AR551" i="5"/>
  <c r="AS551" i="5"/>
  <c r="AQ552" i="5"/>
  <c r="AR552" i="5"/>
  <c r="AS552" i="5"/>
  <c r="AQ553" i="5"/>
  <c r="AR553" i="5"/>
  <c r="AS553" i="5"/>
  <c r="AQ554" i="5"/>
  <c r="AR554" i="5"/>
  <c r="AS554" i="5"/>
  <c r="AQ555" i="5"/>
  <c r="AR555" i="5"/>
  <c r="AS555" i="5"/>
  <c r="AQ556" i="5"/>
  <c r="AR556" i="5"/>
  <c r="AS556" i="5"/>
  <c r="AQ557" i="5"/>
  <c r="AR557" i="5"/>
  <c r="AS557" i="5"/>
  <c r="AQ558" i="5"/>
  <c r="AR558" i="5"/>
  <c r="AS558" i="5"/>
  <c r="AQ559" i="5"/>
  <c r="AR559" i="5"/>
  <c r="AS559" i="5"/>
  <c r="AQ560" i="5"/>
  <c r="AR560" i="5"/>
  <c r="AS560" i="5"/>
  <c r="AQ561" i="5"/>
  <c r="AR561" i="5"/>
  <c r="AS561" i="5"/>
  <c r="AQ562" i="5"/>
  <c r="AR562" i="5"/>
  <c r="AS562" i="5"/>
  <c r="AQ563" i="5"/>
  <c r="AR563" i="5"/>
  <c r="AS563" i="5"/>
  <c r="AQ564" i="5"/>
  <c r="AR564" i="5"/>
  <c r="AS564" i="5"/>
  <c r="AQ565" i="5"/>
  <c r="AR565" i="5"/>
  <c r="AS565" i="5"/>
  <c r="AQ566" i="5"/>
  <c r="AR566" i="5"/>
  <c r="AS566" i="5"/>
  <c r="AQ567" i="5"/>
  <c r="AR567" i="5"/>
  <c r="AS567" i="5"/>
  <c r="AQ568" i="5"/>
  <c r="AR568" i="5"/>
  <c r="AS568" i="5"/>
  <c r="AQ569" i="5"/>
  <c r="AR569" i="5"/>
  <c r="AS569" i="5"/>
  <c r="AQ570" i="5"/>
  <c r="AR570" i="5"/>
  <c r="AS570" i="5"/>
  <c r="AQ571" i="5"/>
  <c r="AR571" i="5"/>
  <c r="AS571" i="5"/>
  <c r="AQ572" i="5"/>
  <c r="AR572" i="5"/>
  <c r="AS572" i="5"/>
  <c r="AQ573" i="5"/>
  <c r="AR573" i="5"/>
  <c r="AS573" i="5"/>
  <c r="AQ574" i="5"/>
  <c r="AR574" i="5"/>
  <c r="AS574" i="5"/>
  <c r="AQ575" i="5"/>
  <c r="AR575" i="5"/>
  <c r="AS575" i="5"/>
  <c r="AQ576" i="5"/>
  <c r="AR576" i="5"/>
  <c r="AS576" i="5"/>
  <c r="AQ577" i="5"/>
  <c r="AR577" i="5"/>
  <c r="AS577" i="5"/>
  <c r="AQ578" i="5"/>
  <c r="AR578" i="5"/>
  <c r="AS578" i="5"/>
  <c r="AQ579" i="5"/>
  <c r="AR579" i="5"/>
  <c r="AS579" i="5"/>
  <c r="AQ580" i="5"/>
  <c r="AR580" i="5"/>
  <c r="AS580" i="5"/>
  <c r="AQ581" i="5"/>
  <c r="AR581" i="5"/>
  <c r="AS581" i="5"/>
  <c r="AQ582" i="5"/>
  <c r="AR582" i="5"/>
  <c r="AS582" i="5"/>
  <c r="AQ583" i="5"/>
  <c r="AR583" i="5"/>
  <c r="AS583" i="5"/>
  <c r="AQ584" i="5"/>
  <c r="AR584" i="5"/>
  <c r="AS584" i="5"/>
  <c r="AQ585" i="5"/>
  <c r="AR585" i="5"/>
  <c r="AS585" i="5"/>
  <c r="AQ586" i="5"/>
  <c r="AR586" i="5"/>
  <c r="AS586" i="5"/>
  <c r="AQ587" i="5"/>
  <c r="AR587" i="5"/>
  <c r="AS587" i="5"/>
  <c r="AQ588" i="5"/>
  <c r="AR588" i="5"/>
  <c r="AS588" i="5"/>
  <c r="AQ589" i="5"/>
  <c r="AR589" i="5"/>
  <c r="AS589" i="5"/>
  <c r="AQ590" i="5"/>
  <c r="AR590" i="5"/>
  <c r="AS590" i="5"/>
  <c r="AQ591" i="5"/>
  <c r="AR591" i="5"/>
  <c r="AS591" i="5"/>
  <c r="AQ592" i="5"/>
  <c r="AR592" i="5"/>
  <c r="AS592" i="5"/>
  <c r="AQ593" i="5"/>
  <c r="AR593" i="5"/>
  <c r="AS593" i="5"/>
  <c r="AQ594" i="5"/>
  <c r="AR594" i="5"/>
  <c r="AS594" i="5"/>
  <c r="AQ595" i="5"/>
  <c r="AR595" i="5"/>
  <c r="AS595" i="5"/>
  <c r="AQ596" i="5"/>
  <c r="AR596" i="5"/>
  <c r="AS596" i="5"/>
  <c r="AQ597" i="5"/>
  <c r="AR597" i="5"/>
  <c r="AS597" i="5"/>
  <c r="AQ598" i="5"/>
  <c r="AR598" i="5"/>
  <c r="AS598" i="5"/>
  <c r="AQ599" i="5"/>
  <c r="AR599" i="5"/>
  <c r="AS599" i="5"/>
  <c r="AQ600" i="5"/>
  <c r="AR600" i="5"/>
  <c r="AS600" i="5"/>
  <c r="AQ601" i="5"/>
  <c r="AR601" i="5"/>
  <c r="AS601" i="5"/>
  <c r="AQ602" i="5"/>
  <c r="AR602" i="5"/>
  <c r="AS602" i="5"/>
  <c r="AQ603" i="5"/>
  <c r="AR603" i="5"/>
  <c r="AS603" i="5"/>
  <c r="AQ604" i="5"/>
  <c r="AR604" i="5"/>
  <c r="AS604" i="5"/>
  <c r="AQ605" i="5"/>
  <c r="AR605" i="5"/>
  <c r="AS605" i="5"/>
  <c r="AQ606" i="5"/>
  <c r="AR606" i="5"/>
  <c r="AS606" i="5"/>
  <c r="AQ607" i="5"/>
  <c r="AR607" i="5"/>
  <c r="AS607" i="5"/>
  <c r="AQ608" i="5"/>
  <c r="AR608" i="5"/>
  <c r="AS608" i="5"/>
  <c r="AQ609" i="5"/>
  <c r="AR609" i="5"/>
  <c r="AS609" i="5"/>
  <c r="AQ610" i="5"/>
  <c r="AR610" i="5"/>
  <c r="AS610" i="5"/>
  <c r="AQ611" i="5"/>
  <c r="AR611" i="5"/>
  <c r="AS611" i="5"/>
  <c r="AQ612" i="5"/>
  <c r="AR612" i="5"/>
  <c r="AS612" i="5"/>
  <c r="AQ613" i="5"/>
  <c r="AR613" i="5"/>
  <c r="AS613" i="5"/>
  <c r="AQ614" i="5"/>
  <c r="AR614" i="5"/>
  <c r="AS614" i="5"/>
  <c r="AQ615" i="5"/>
  <c r="AR615" i="5"/>
  <c r="AS615" i="5"/>
  <c r="AQ616" i="5"/>
  <c r="AR616" i="5"/>
  <c r="AS616" i="5"/>
  <c r="AQ617" i="5"/>
  <c r="AR617" i="5"/>
  <c r="AS617" i="5"/>
  <c r="AQ618" i="5"/>
  <c r="AR618" i="5"/>
  <c r="AS618" i="5"/>
  <c r="AQ619" i="5"/>
  <c r="AR619" i="5"/>
  <c r="AS619" i="5"/>
  <c r="AQ620" i="5"/>
  <c r="AR620" i="5"/>
  <c r="AS620" i="5"/>
  <c r="AQ621" i="5"/>
  <c r="AR621" i="5"/>
  <c r="AS621" i="5"/>
  <c r="AQ622" i="5"/>
  <c r="AR622" i="5"/>
  <c r="AS622" i="5"/>
  <c r="AQ623" i="5"/>
  <c r="AR623" i="5"/>
  <c r="AS623" i="5"/>
  <c r="AQ624" i="5"/>
  <c r="AR624" i="5"/>
  <c r="AS624" i="5"/>
  <c r="AQ625" i="5"/>
  <c r="AR625" i="5"/>
  <c r="AS625" i="5"/>
  <c r="AQ626" i="5"/>
  <c r="AR626" i="5"/>
  <c r="AS626" i="5"/>
  <c r="AQ627" i="5"/>
  <c r="AR627" i="5"/>
  <c r="AS627" i="5"/>
  <c r="AQ628" i="5"/>
  <c r="AR628" i="5"/>
  <c r="AS628" i="5"/>
  <c r="AQ629" i="5"/>
  <c r="AR629" i="5"/>
  <c r="AS629" i="5"/>
  <c r="AQ630" i="5"/>
  <c r="AR630" i="5"/>
  <c r="AS630" i="5"/>
  <c r="AQ631" i="5"/>
  <c r="AR631" i="5"/>
  <c r="AS631" i="5"/>
  <c r="AQ632" i="5"/>
  <c r="AR632" i="5"/>
  <c r="AS632" i="5"/>
  <c r="AQ633" i="5"/>
  <c r="AR633" i="5"/>
  <c r="AS633" i="5"/>
  <c r="AQ634" i="5"/>
  <c r="AR634" i="5"/>
  <c r="AS634" i="5"/>
  <c r="AQ635" i="5"/>
  <c r="AR635" i="5"/>
  <c r="AS635" i="5"/>
  <c r="AQ636" i="5"/>
  <c r="AR636" i="5"/>
  <c r="AS636" i="5"/>
  <c r="AQ637" i="5"/>
  <c r="AR637" i="5"/>
  <c r="AS637" i="5"/>
  <c r="AQ638" i="5"/>
  <c r="AR638" i="5"/>
  <c r="AS638" i="5"/>
  <c r="AQ639" i="5"/>
  <c r="AR639" i="5"/>
  <c r="AS639" i="5"/>
  <c r="AQ640" i="5"/>
  <c r="AR640" i="5"/>
  <c r="AS640" i="5"/>
  <c r="AQ641" i="5"/>
  <c r="AR641" i="5"/>
  <c r="AS641" i="5"/>
  <c r="AQ642" i="5"/>
  <c r="AR642" i="5"/>
  <c r="AS642" i="5"/>
  <c r="AQ643" i="5"/>
  <c r="AR643" i="5"/>
  <c r="AS643" i="5"/>
  <c r="AQ644" i="5"/>
  <c r="AR644" i="5"/>
  <c r="AS644" i="5"/>
  <c r="AQ645" i="5"/>
  <c r="AR645" i="5"/>
  <c r="AS645" i="5"/>
  <c r="AQ646" i="5"/>
  <c r="AR646" i="5"/>
  <c r="AS646" i="5"/>
  <c r="AQ647" i="5"/>
  <c r="AR647" i="5"/>
  <c r="AS647" i="5"/>
  <c r="AQ648" i="5"/>
  <c r="AR648" i="5"/>
  <c r="AS648" i="5"/>
  <c r="AQ649" i="5"/>
  <c r="AR649" i="5"/>
  <c r="AS649" i="5"/>
  <c r="AQ650" i="5"/>
  <c r="AR650" i="5"/>
  <c r="AS650" i="5"/>
  <c r="AQ651" i="5"/>
  <c r="AR651" i="5"/>
  <c r="AS651" i="5"/>
  <c r="AQ652" i="5"/>
  <c r="AR652" i="5"/>
  <c r="AS652" i="5"/>
  <c r="AQ653" i="5"/>
  <c r="AR653" i="5"/>
  <c r="AS653" i="5"/>
  <c r="AQ654" i="5"/>
  <c r="AR654" i="5"/>
  <c r="AS654" i="5"/>
  <c r="AQ655" i="5"/>
  <c r="AR655" i="5"/>
  <c r="AS655" i="5"/>
  <c r="AQ656" i="5"/>
  <c r="AR656" i="5"/>
  <c r="AS656" i="5"/>
  <c r="AQ657" i="5"/>
  <c r="AR657" i="5"/>
  <c r="AS657" i="5"/>
  <c r="AQ658" i="5"/>
  <c r="AR658" i="5"/>
  <c r="AS658" i="5"/>
  <c r="AQ659" i="5"/>
  <c r="AR659" i="5"/>
  <c r="AS659" i="5"/>
  <c r="AQ660" i="5"/>
  <c r="AR660" i="5"/>
  <c r="AS660" i="5"/>
  <c r="AQ661" i="5"/>
  <c r="AR661" i="5"/>
  <c r="AS661" i="5"/>
  <c r="AQ662" i="5"/>
  <c r="AR662" i="5"/>
  <c r="AS662" i="5"/>
  <c r="AQ663" i="5"/>
  <c r="AR663" i="5"/>
  <c r="AS663" i="5"/>
  <c r="AQ664" i="5"/>
  <c r="AR664" i="5"/>
  <c r="AS664" i="5"/>
  <c r="AQ665" i="5"/>
  <c r="AR665" i="5"/>
  <c r="AS665" i="5"/>
  <c r="AQ666" i="5"/>
  <c r="AR666" i="5"/>
  <c r="AS666" i="5"/>
  <c r="AQ667" i="5"/>
  <c r="AR667" i="5"/>
  <c r="AS667" i="5"/>
  <c r="AQ668" i="5"/>
  <c r="AR668" i="5"/>
  <c r="AS668" i="5"/>
  <c r="AQ669" i="5"/>
  <c r="AR669" i="5"/>
  <c r="AS669" i="5"/>
  <c r="AQ670" i="5"/>
  <c r="AR670" i="5"/>
  <c r="AS670" i="5"/>
  <c r="AQ671" i="5"/>
  <c r="AR671" i="5"/>
  <c r="AS671" i="5"/>
  <c r="AQ672" i="5"/>
  <c r="AR672" i="5"/>
  <c r="AS672" i="5"/>
  <c r="AQ673" i="5"/>
  <c r="AR673" i="5"/>
  <c r="AS673" i="5"/>
  <c r="AQ674" i="5"/>
  <c r="AR674" i="5"/>
  <c r="AS674" i="5"/>
  <c r="AQ675" i="5"/>
  <c r="AR675" i="5"/>
  <c r="AS675" i="5"/>
  <c r="AQ676" i="5"/>
  <c r="AR676" i="5"/>
  <c r="AS676" i="5"/>
  <c r="AQ677" i="5"/>
  <c r="AR677" i="5"/>
  <c r="AS677" i="5"/>
  <c r="AQ678" i="5"/>
  <c r="AR678" i="5"/>
  <c r="AS678" i="5"/>
  <c r="AQ679" i="5"/>
  <c r="AR679" i="5"/>
  <c r="AS679" i="5"/>
  <c r="AQ680" i="5"/>
  <c r="AR680" i="5"/>
  <c r="AS680" i="5"/>
  <c r="AQ681" i="5"/>
  <c r="AR681" i="5"/>
  <c r="AS681" i="5"/>
  <c r="AQ682" i="5"/>
  <c r="AR682" i="5"/>
  <c r="AS682" i="5"/>
  <c r="AQ683" i="5"/>
  <c r="AR683" i="5"/>
  <c r="AS683" i="5"/>
  <c r="AQ684" i="5"/>
  <c r="AR684" i="5"/>
  <c r="AS684" i="5"/>
  <c r="AQ685" i="5"/>
  <c r="AR685" i="5"/>
  <c r="AS685" i="5"/>
  <c r="AQ686" i="5"/>
  <c r="AR686" i="5"/>
  <c r="AS686" i="5"/>
  <c r="AQ687" i="5"/>
  <c r="AR687" i="5"/>
  <c r="AS687" i="5"/>
  <c r="AQ688" i="5"/>
  <c r="AR688" i="5"/>
  <c r="AS688" i="5"/>
  <c r="AQ689" i="5"/>
  <c r="AR689" i="5"/>
  <c r="AS689" i="5"/>
  <c r="AQ690" i="5"/>
  <c r="AR690" i="5"/>
  <c r="AS690" i="5"/>
  <c r="AQ691" i="5"/>
  <c r="AR691" i="5"/>
  <c r="AS691" i="5"/>
  <c r="AQ692" i="5"/>
  <c r="AR692" i="5"/>
  <c r="AS692" i="5"/>
  <c r="AQ693" i="5"/>
  <c r="AR693" i="5"/>
  <c r="AS693" i="5"/>
  <c r="AQ694" i="5"/>
  <c r="AR694" i="5"/>
  <c r="AS694" i="5"/>
  <c r="AQ695" i="5"/>
  <c r="AR695" i="5"/>
  <c r="AS695" i="5"/>
  <c r="AQ696" i="5"/>
  <c r="AR696" i="5"/>
  <c r="AS696" i="5"/>
  <c r="AQ697" i="5"/>
  <c r="AR697" i="5"/>
  <c r="AS697" i="5"/>
  <c r="AQ698" i="5"/>
  <c r="AR698" i="5"/>
  <c r="AS698" i="5"/>
  <c r="AQ699" i="5"/>
  <c r="AR699" i="5"/>
  <c r="AS699" i="5"/>
  <c r="AQ700" i="5"/>
  <c r="AR700" i="5"/>
  <c r="AS700" i="5"/>
  <c r="AQ701" i="5"/>
  <c r="AR701" i="5"/>
  <c r="AS701" i="5"/>
  <c r="AQ702" i="5"/>
  <c r="AR702" i="5"/>
  <c r="AS702" i="5"/>
  <c r="AQ703" i="5"/>
  <c r="AR703" i="5"/>
  <c r="AS703" i="5"/>
  <c r="AQ704" i="5"/>
  <c r="AR704" i="5"/>
  <c r="AS704" i="5"/>
  <c r="AQ705" i="5"/>
  <c r="AR705" i="5"/>
  <c r="AS705" i="5"/>
  <c r="AQ706" i="5"/>
  <c r="AR706" i="5"/>
  <c r="AS706" i="5"/>
  <c r="AQ707" i="5"/>
  <c r="AR707" i="5"/>
  <c r="AS707" i="5"/>
  <c r="AQ708" i="5"/>
  <c r="AR708" i="5"/>
  <c r="AS708" i="5"/>
  <c r="AQ709" i="5"/>
  <c r="AR709" i="5"/>
  <c r="AS709" i="5"/>
  <c r="AQ710" i="5"/>
  <c r="AR710" i="5"/>
  <c r="AS710" i="5"/>
  <c r="AQ711" i="5"/>
  <c r="AR711" i="5"/>
  <c r="AS711" i="5"/>
  <c r="AQ712" i="5"/>
  <c r="AR712" i="5"/>
  <c r="AS712" i="5"/>
  <c r="AQ713" i="5"/>
  <c r="AR713" i="5"/>
  <c r="AS713" i="5"/>
  <c r="AQ714" i="5"/>
  <c r="AR714" i="5"/>
  <c r="AS714" i="5"/>
  <c r="AQ715" i="5"/>
  <c r="AR715" i="5"/>
  <c r="AS715" i="5"/>
  <c r="AQ716" i="5"/>
  <c r="AR716" i="5"/>
  <c r="AS716" i="5"/>
  <c r="AQ717" i="5"/>
  <c r="AR717" i="5"/>
  <c r="AS717" i="5"/>
  <c r="AQ718" i="5"/>
  <c r="AR718" i="5"/>
  <c r="AS718" i="5"/>
  <c r="AQ719" i="5"/>
  <c r="AR719" i="5"/>
  <c r="AS719" i="5"/>
  <c r="AQ720" i="5"/>
  <c r="AR720" i="5"/>
  <c r="AS720" i="5"/>
  <c r="AQ721" i="5"/>
  <c r="AR721" i="5"/>
  <c r="AS721" i="5"/>
  <c r="AQ722" i="5"/>
  <c r="AR722" i="5"/>
  <c r="AS722" i="5"/>
  <c r="AQ723" i="5"/>
  <c r="AR723" i="5"/>
  <c r="AS723" i="5"/>
  <c r="AQ724" i="5"/>
  <c r="AR724" i="5"/>
  <c r="AS724" i="5"/>
  <c r="AQ725" i="5"/>
  <c r="AR725" i="5"/>
  <c r="AS725" i="5"/>
  <c r="AQ726" i="5"/>
  <c r="AR726" i="5"/>
  <c r="AS726" i="5"/>
  <c r="AQ727" i="5"/>
  <c r="AR727" i="5"/>
  <c r="AS727" i="5"/>
  <c r="AQ728" i="5"/>
  <c r="AR728" i="5"/>
  <c r="AS728" i="5"/>
  <c r="AQ729" i="5"/>
  <c r="AR729" i="5"/>
  <c r="AS729" i="5"/>
  <c r="AQ730" i="5"/>
  <c r="AR730" i="5"/>
  <c r="AS730" i="5"/>
  <c r="AQ731" i="5"/>
  <c r="AR731" i="5"/>
  <c r="AS731" i="5"/>
  <c r="AQ732" i="5"/>
  <c r="AR732" i="5"/>
  <c r="AS732" i="5"/>
  <c r="AQ733" i="5"/>
  <c r="AR733" i="5"/>
  <c r="AS733" i="5"/>
  <c r="AQ734" i="5"/>
  <c r="AR734" i="5"/>
  <c r="AS734" i="5"/>
  <c r="AQ735" i="5"/>
  <c r="AR735" i="5"/>
  <c r="AS735" i="5"/>
  <c r="AQ736" i="5"/>
  <c r="AR736" i="5"/>
  <c r="AS736" i="5"/>
  <c r="AQ737" i="5"/>
  <c r="AR737" i="5"/>
  <c r="AS737" i="5"/>
  <c r="AQ738" i="5"/>
  <c r="AR738" i="5"/>
  <c r="AS738" i="5"/>
  <c r="AQ739" i="5"/>
  <c r="AR739" i="5"/>
  <c r="AS739" i="5"/>
  <c r="AQ740" i="5"/>
  <c r="AR740" i="5"/>
  <c r="AS740" i="5"/>
  <c r="AQ741" i="5"/>
  <c r="AR741" i="5"/>
  <c r="AS741" i="5"/>
  <c r="AQ742" i="5"/>
  <c r="AR742" i="5"/>
  <c r="AS742" i="5"/>
  <c r="AQ743" i="5"/>
  <c r="AR743" i="5"/>
  <c r="AS743" i="5"/>
  <c r="AQ744" i="5"/>
  <c r="AR744" i="5"/>
  <c r="AS744" i="5"/>
  <c r="AQ745" i="5"/>
  <c r="AR745" i="5"/>
  <c r="AS745" i="5"/>
  <c r="AQ746" i="5"/>
  <c r="AR746" i="5"/>
  <c r="AS746" i="5"/>
  <c r="AQ747" i="5"/>
  <c r="AR747" i="5"/>
  <c r="AS747" i="5"/>
  <c r="AQ748" i="5"/>
  <c r="AR748" i="5"/>
  <c r="AS748" i="5"/>
  <c r="AQ749" i="5"/>
  <c r="AR749" i="5"/>
  <c r="AS749" i="5"/>
  <c r="AQ750" i="5"/>
  <c r="AR750" i="5"/>
  <c r="AS750" i="5"/>
  <c r="AQ751" i="5"/>
  <c r="AR751" i="5"/>
  <c r="AS751" i="5"/>
  <c r="AQ752" i="5"/>
  <c r="AR752" i="5"/>
  <c r="AS752" i="5"/>
  <c r="AQ753" i="5"/>
  <c r="AR753" i="5"/>
  <c r="AS753" i="5"/>
  <c r="AQ754" i="5"/>
  <c r="AR754" i="5"/>
  <c r="AS754" i="5"/>
  <c r="AQ755" i="5"/>
  <c r="AR755" i="5"/>
  <c r="AS755" i="5"/>
  <c r="AQ756" i="5"/>
  <c r="AR756" i="5"/>
  <c r="AS756" i="5"/>
  <c r="AQ757" i="5"/>
  <c r="AR757" i="5"/>
  <c r="AS757" i="5"/>
  <c r="AQ758" i="5"/>
  <c r="AR758" i="5"/>
  <c r="AS758" i="5"/>
  <c r="AQ759" i="5"/>
  <c r="AR759" i="5"/>
  <c r="AS759" i="5"/>
  <c r="AQ760" i="5"/>
  <c r="AR760" i="5"/>
  <c r="AS760" i="5"/>
  <c r="AQ761" i="5"/>
  <c r="AR761" i="5"/>
  <c r="AS761" i="5"/>
  <c r="AQ762" i="5"/>
  <c r="AR762" i="5"/>
  <c r="AS762" i="5"/>
  <c r="AQ763" i="5"/>
  <c r="AR763" i="5"/>
  <c r="AS763" i="5"/>
  <c r="AQ764" i="5"/>
  <c r="AR764" i="5"/>
  <c r="AS764" i="5"/>
  <c r="AQ765" i="5"/>
  <c r="AR765" i="5"/>
  <c r="AS765" i="5"/>
  <c r="AQ766" i="5"/>
  <c r="AR766" i="5"/>
  <c r="AS766" i="5"/>
  <c r="AQ767" i="5"/>
  <c r="AR767" i="5"/>
  <c r="AS767" i="5"/>
  <c r="AQ768" i="5"/>
  <c r="AR768" i="5"/>
  <c r="AS768" i="5"/>
  <c r="AQ769" i="5"/>
  <c r="AR769" i="5"/>
  <c r="AS769" i="5"/>
  <c r="AQ770" i="5"/>
  <c r="AR770" i="5"/>
  <c r="AS770" i="5"/>
  <c r="AQ771" i="5"/>
  <c r="AR771" i="5"/>
  <c r="AS771" i="5"/>
  <c r="AQ772" i="5"/>
  <c r="AR772" i="5"/>
  <c r="AS772" i="5"/>
  <c r="AQ773" i="5"/>
  <c r="AR773" i="5"/>
  <c r="AS773" i="5"/>
  <c r="AQ774" i="5"/>
  <c r="AR774" i="5"/>
  <c r="AS774" i="5"/>
  <c r="AQ775" i="5"/>
  <c r="AR775" i="5"/>
  <c r="AS775" i="5"/>
  <c r="AQ776" i="5"/>
  <c r="AR776" i="5"/>
  <c r="AS776" i="5"/>
  <c r="AQ777" i="5"/>
  <c r="AR777" i="5"/>
  <c r="AS777" i="5"/>
  <c r="AQ778" i="5"/>
  <c r="AR778" i="5"/>
  <c r="AS778" i="5"/>
  <c r="AQ779" i="5"/>
  <c r="AR779" i="5"/>
  <c r="AS779" i="5"/>
  <c r="AQ780" i="5"/>
  <c r="AR780" i="5"/>
  <c r="AS780" i="5"/>
  <c r="AQ781" i="5"/>
  <c r="AR781" i="5"/>
  <c r="AS781" i="5"/>
  <c r="AQ782" i="5"/>
  <c r="AR782" i="5"/>
  <c r="AS782" i="5"/>
  <c r="AQ783" i="5"/>
  <c r="AR783" i="5"/>
  <c r="AS783" i="5"/>
  <c r="AQ784" i="5"/>
  <c r="AR784" i="5"/>
  <c r="AS784" i="5"/>
  <c r="AQ785" i="5"/>
  <c r="AR785" i="5"/>
  <c r="AS785" i="5"/>
  <c r="AQ786" i="5"/>
  <c r="AR786" i="5"/>
  <c r="AS786" i="5"/>
  <c r="AQ787" i="5"/>
  <c r="AR787" i="5"/>
  <c r="AS787" i="5"/>
  <c r="AQ788" i="5"/>
  <c r="AR788" i="5"/>
  <c r="AS788" i="5"/>
  <c r="AQ789" i="5"/>
  <c r="AR789" i="5"/>
  <c r="AS789" i="5"/>
  <c r="AQ790" i="5"/>
  <c r="AR790" i="5"/>
  <c r="AS790" i="5"/>
  <c r="AQ791" i="5"/>
  <c r="AR791" i="5"/>
  <c r="AS791" i="5"/>
  <c r="AQ792" i="5"/>
  <c r="AR792" i="5"/>
  <c r="AS792" i="5"/>
  <c r="AQ793" i="5"/>
  <c r="AR793" i="5"/>
  <c r="AS793" i="5"/>
  <c r="AQ794" i="5"/>
  <c r="AR794" i="5"/>
  <c r="AS794" i="5"/>
  <c r="AQ795" i="5"/>
  <c r="AR795" i="5"/>
  <c r="AS795" i="5"/>
  <c r="AQ796" i="5"/>
  <c r="AR796" i="5"/>
  <c r="AS796" i="5"/>
  <c r="AQ797" i="5"/>
  <c r="AR797" i="5"/>
  <c r="AS797" i="5"/>
  <c r="AQ798" i="5"/>
  <c r="AR798" i="5"/>
  <c r="AS798" i="5"/>
  <c r="AQ799" i="5"/>
  <c r="AR799" i="5"/>
  <c r="AS799" i="5"/>
  <c r="AQ800" i="5"/>
  <c r="AR800" i="5"/>
  <c r="AS800" i="5"/>
  <c r="AQ801" i="5"/>
  <c r="AR801" i="5"/>
  <c r="AS801" i="5"/>
  <c r="AQ802" i="5"/>
  <c r="AR802" i="5"/>
  <c r="AS802" i="5"/>
  <c r="AQ803" i="5"/>
  <c r="AR803" i="5"/>
  <c r="AS803" i="5"/>
  <c r="AQ804" i="5"/>
  <c r="AR804" i="5"/>
  <c r="AS804" i="5"/>
  <c r="AQ805" i="5"/>
  <c r="AR805" i="5"/>
  <c r="AS805" i="5"/>
  <c r="AQ806" i="5"/>
  <c r="AR806" i="5"/>
  <c r="AS806" i="5"/>
  <c r="AQ807" i="5"/>
  <c r="AR807" i="5"/>
  <c r="AS807" i="5"/>
  <c r="AQ808" i="5"/>
  <c r="AR808" i="5"/>
  <c r="AS808" i="5"/>
  <c r="AQ809" i="5"/>
  <c r="AR809" i="5"/>
  <c r="AS809" i="5"/>
  <c r="AQ810" i="5"/>
  <c r="AR810" i="5"/>
  <c r="AS810" i="5"/>
  <c r="AQ811" i="5"/>
  <c r="AR811" i="5"/>
  <c r="AS811" i="5"/>
  <c r="AQ812" i="5"/>
  <c r="AR812" i="5"/>
  <c r="AS812" i="5"/>
  <c r="AQ813" i="5"/>
  <c r="AR813" i="5"/>
  <c r="AS813" i="5"/>
  <c r="AQ814" i="5"/>
  <c r="AR814" i="5"/>
  <c r="AS814" i="5"/>
  <c r="AQ815" i="5"/>
  <c r="AR815" i="5"/>
  <c r="AS815" i="5"/>
  <c r="AQ816" i="5"/>
  <c r="AR816" i="5"/>
  <c r="AS816" i="5"/>
  <c r="AQ817" i="5"/>
  <c r="AR817" i="5"/>
  <c r="AS817" i="5"/>
  <c r="AQ818" i="5"/>
  <c r="AR818" i="5"/>
  <c r="AS818" i="5"/>
  <c r="AQ819" i="5"/>
  <c r="AR819" i="5"/>
  <c r="AS819" i="5"/>
  <c r="AQ820" i="5"/>
  <c r="AR820" i="5"/>
  <c r="AS820" i="5"/>
  <c r="AQ821" i="5"/>
  <c r="AR821" i="5"/>
  <c r="AS821" i="5"/>
  <c r="AQ822" i="5"/>
  <c r="AR822" i="5"/>
  <c r="AS822" i="5"/>
  <c r="AQ823" i="5"/>
  <c r="AR823" i="5"/>
  <c r="AS823" i="5"/>
  <c r="AQ824" i="5"/>
  <c r="AR824" i="5"/>
  <c r="AS824" i="5"/>
  <c r="AQ825" i="5"/>
  <c r="AR825" i="5"/>
  <c r="AS825" i="5"/>
  <c r="AQ826" i="5"/>
  <c r="AR826" i="5"/>
  <c r="AS826" i="5"/>
  <c r="AQ827" i="5"/>
  <c r="AR827" i="5"/>
  <c r="AS827" i="5"/>
  <c r="AQ828" i="5"/>
  <c r="AR828" i="5"/>
  <c r="AS828" i="5"/>
  <c r="AQ829" i="5"/>
  <c r="AR829" i="5"/>
  <c r="AS829" i="5"/>
  <c r="AQ830" i="5"/>
  <c r="AR830" i="5"/>
  <c r="AS830" i="5"/>
  <c r="AQ831" i="5"/>
  <c r="AR831" i="5"/>
  <c r="AS831" i="5"/>
  <c r="AQ832" i="5"/>
  <c r="AR832" i="5"/>
  <c r="AS832" i="5"/>
  <c r="AQ833" i="5"/>
  <c r="AR833" i="5"/>
  <c r="AS833" i="5"/>
  <c r="AQ834" i="5"/>
  <c r="AR834" i="5"/>
  <c r="AS834" i="5"/>
  <c r="AQ835" i="5"/>
  <c r="AR835" i="5"/>
  <c r="AS835" i="5"/>
  <c r="AQ836" i="5"/>
  <c r="AR836" i="5"/>
  <c r="AS836" i="5"/>
  <c r="AQ837" i="5"/>
  <c r="AR837" i="5"/>
  <c r="AS837" i="5"/>
  <c r="AQ838" i="5"/>
  <c r="AR838" i="5"/>
  <c r="AS838" i="5"/>
  <c r="AQ839" i="5"/>
  <c r="AR839" i="5"/>
  <c r="AS839" i="5"/>
  <c r="AQ840" i="5"/>
  <c r="AR840" i="5"/>
  <c r="AS840" i="5"/>
  <c r="AQ841" i="5"/>
  <c r="AR841" i="5"/>
  <c r="AS841" i="5"/>
  <c r="AQ842" i="5"/>
  <c r="AR842" i="5"/>
  <c r="AS842" i="5"/>
  <c r="AQ843" i="5"/>
  <c r="AR843" i="5"/>
  <c r="AS843" i="5"/>
  <c r="AQ844" i="5"/>
  <c r="AR844" i="5"/>
  <c r="AS844" i="5"/>
  <c r="AQ845" i="5"/>
  <c r="AR845" i="5"/>
  <c r="AS845" i="5"/>
  <c r="AQ846" i="5"/>
  <c r="AR846" i="5"/>
  <c r="AS846" i="5"/>
  <c r="AQ847" i="5"/>
  <c r="AR847" i="5"/>
  <c r="AS847" i="5"/>
  <c r="AQ848" i="5"/>
  <c r="AR848" i="5"/>
  <c r="AS848" i="5"/>
  <c r="AQ849" i="5"/>
  <c r="AR849" i="5"/>
  <c r="AS849" i="5"/>
  <c r="AQ850" i="5"/>
  <c r="AR850" i="5"/>
  <c r="AS850" i="5"/>
  <c r="AQ851" i="5"/>
  <c r="AR851" i="5"/>
  <c r="AS851" i="5"/>
  <c r="AQ852" i="5"/>
  <c r="AR852" i="5"/>
  <c r="AS852" i="5"/>
  <c r="AQ853" i="5"/>
  <c r="AR853" i="5"/>
  <c r="AS853" i="5"/>
  <c r="AQ854" i="5"/>
  <c r="AR854" i="5"/>
  <c r="AS854" i="5"/>
  <c r="AQ855" i="5"/>
  <c r="AR855" i="5"/>
  <c r="AS855" i="5"/>
  <c r="AQ856" i="5"/>
  <c r="AR856" i="5"/>
  <c r="AS856" i="5"/>
  <c r="AQ857" i="5"/>
  <c r="AR857" i="5"/>
  <c r="AS857" i="5"/>
  <c r="AQ858" i="5"/>
  <c r="AR858" i="5"/>
  <c r="AS858" i="5"/>
  <c r="AQ859" i="5"/>
  <c r="AR859" i="5"/>
  <c r="AS859" i="5"/>
  <c r="AQ860" i="5"/>
  <c r="AR860" i="5"/>
  <c r="AS860" i="5"/>
  <c r="AQ861" i="5"/>
  <c r="AR861" i="5"/>
  <c r="AS861" i="5"/>
  <c r="AQ862" i="5"/>
  <c r="AR862" i="5"/>
  <c r="AS862" i="5"/>
  <c r="AQ863" i="5"/>
  <c r="AR863" i="5"/>
  <c r="AS863" i="5"/>
  <c r="AQ864" i="5"/>
  <c r="AR864" i="5"/>
  <c r="AS864" i="5"/>
  <c r="AQ865" i="5"/>
  <c r="AR865" i="5"/>
  <c r="AS865" i="5"/>
  <c r="AQ866" i="5"/>
  <c r="AR866" i="5"/>
  <c r="AS866" i="5"/>
  <c r="AQ867" i="5"/>
  <c r="AR867" i="5"/>
  <c r="AS867" i="5"/>
  <c r="AQ868" i="5"/>
  <c r="AR868" i="5"/>
  <c r="AS868" i="5"/>
  <c r="AQ869" i="5"/>
  <c r="AR869" i="5"/>
  <c r="AS869" i="5"/>
  <c r="AQ870" i="5"/>
  <c r="AR870" i="5"/>
  <c r="AS870" i="5"/>
  <c r="AQ871" i="5"/>
  <c r="AR871" i="5"/>
  <c r="AS871" i="5"/>
  <c r="AQ872" i="5"/>
  <c r="AR872" i="5"/>
  <c r="AS872" i="5"/>
  <c r="AQ873" i="5"/>
  <c r="AR873" i="5"/>
  <c r="AS873" i="5"/>
  <c r="AQ874" i="5"/>
  <c r="AR874" i="5"/>
  <c r="AS874" i="5"/>
  <c r="AQ875" i="5"/>
  <c r="AR875" i="5"/>
  <c r="AS875" i="5"/>
  <c r="AQ876" i="5"/>
  <c r="AR876" i="5"/>
  <c r="AS876" i="5"/>
  <c r="AQ877" i="5"/>
  <c r="AR877" i="5"/>
  <c r="AS877" i="5"/>
  <c r="AQ878" i="5"/>
  <c r="AR878" i="5"/>
  <c r="AS878" i="5"/>
  <c r="AQ879" i="5"/>
  <c r="AR879" i="5"/>
  <c r="AS879" i="5"/>
  <c r="AQ880" i="5"/>
  <c r="AR880" i="5"/>
  <c r="AS880" i="5"/>
  <c r="AQ881" i="5"/>
  <c r="AR881" i="5"/>
  <c r="AS881" i="5"/>
  <c r="AQ882" i="5"/>
  <c r="AR882" i="5"/>
  <c r="AS882" i="5"/>
  <c r="AQ883" i="5"/>
  <c r="AR883" i="5"/>
  <c r="AS883" i="5"/>
  <c r="AQ884" i="5"/>
  <c r="AR884" i="5"/>
  <c r="AS884" i="5"/>
  <c r="AQ885" i="5"/>
  <c r="AR885" i="5"/>
  <c r="AS885" i="5"/>
  <c r="AQ886" i="5"/>
  <c r="AR886" i="5"/>
  <c r="AS886" i="5"/>
  <c r="AQ887" i="5"/>
  <c r="AR887" i="5"/>
  <c r="AS887" i="5"/>
  <c r="AQ888" i="5"/>
  <c r="AR888" i="5"/>
  <c r="AS888" i="5"/>
  <c r="AQ889" i="5"/>
  <c r="AR889" i="5"/>
  <c r="AS889" i="5"/>
  <c r="AQ890" i="5"/>
  <c r="AR890" i="5"/>
  <c r="AS890" i="5"/>
  <c r="AQ891" i="5"/>
  <c r="AR891" i="5"/>
  <c r="AS891" i="5"/>
  <c r="AQ892" i="5"/>
  <c r="AR892" i="5"/>
  <c r="AS892" i="5"/>
  <c r="AQ893" i="5"/>
  <c r="AR893" i="5"/>
  <c r="AS893" i="5"/>
  <c r="AQ894" i="5"/>
  <c r="AR894" i="5"/>
  <c r="AS894" i="5"/>
  <c r="AQ895" i="5"/>
  <c r="AR895" i="5"/>
  <c r="AS895" i="5"/>
  <c r="AQ896" i="5"/>
  <c r="AR896" i="5"/>
  <c r="AS896" i="5"/>
  <c r="AQ897" i="5"/>
  <c r="AR897" i="5"/>
  <c r="AS897" i="5"/>
  <c r="AQ898" i="5"/>
  <c r="AR898" i="5"/>
  <c r="AS898" i="5"/>
  <c r="AQ899" i="5"/>
  <c r="AR899" i="5"/>
  <c r="AS899" i="5"/>
  <c r="AQ900" i="5"/>
  <c r="AR900" i="5"/>
  <c r="AS900" i="5"/>
  <c r="AQ901" i="5"/>
  <c r="AR901" i="5"/>
  <c r="AS901" i="5"/>
  <c r="AQ902" i="5"/>
  <c r="AR902" i="5"/>
  <c r="AS902" i="5"/>
  <c r="AQ903" i="5"/>
  <c r="AR903" i="5"/>
  <c r="AS903" i="5"/>
  <c r="AQ904" i="5"/>
  <c r="AR904" i="5"/>
  <c r="AS904" i="5"/>
  <c r="AQ905" i="5"/>
  <c r="AR905" i="5"/>
  <c r="AS905" i="5"/>
  <c r="AQ906" i="5"/>
  <c r="AR906" i="5"/>
  <c r="AS906" i="5"/>
  <c r="AQ907" i="5"/>
  <c r="AR907" i="5"/>
  <c r="AS907" i="5"/>
  <c r="AQ908" i="5"/>
  <c r="AR908" i="5"/>
  <c r="AS908" i="5"/>
  <c r="AQ909" i="5"/>
  <c r="AR909" i="5"/>
  <c r="AS909" i="5"/>
  <c r="AQ910" i="5"/>
  <c r="AR910" i="5"/>
  <c r="AS910" i="5"/>
  <c r="AQ911" i="5"/>
  <c r="AR911" i="5"/>
  <c r="AS911" i="5"/>
  <c r="AQ912" i="5"/>
  <c r="AR912" i="5"/>
  <c r="AS912" i="5"/>
  <c r="AQ913" i="5"/>
  <c r="AR913" i="5"/>
  <c r="AS913" i="5"/>
  <c r="AQ914" i="5"/>
  <c r="AR914" i="5"/>
  <c r="AS914" i="5"/>
  <c r="AQ915" i="5"/>
  <c r="AR915" i="5"/>
  <c r="AS915" i="5"/>
  <c r="AQ916" i="5"/>
  <c r="AR916" i="5"/>
  <c r="AS916" i="5"/>
  <c r="AQ917" i="5"/>
  <c r="AR917" i="5"/>
  <c r="AS917" i="5"/>
  <c r="AQ918" i="5"/>
  <c r="AR918" i="5"/>
  <c r="AS918" i="5"/>
  <c r="AQ919" i="5"/>
  <c r="AR919" i="5"/>
  <c r="AS919" i="5"/>
  <c r="AQ920" i="5"/>
  <c r="AR920" i="5"/>
  <c r="AS920" i="5"/>
  <c r="AQ921" i="5"/>
  <c r="AR921" i="5"/>
  <c r="AS921" i="5"/>
  <c r="AQ922" i="5"/>
  <c r="AR922" i="5"/>
  <c r="AS922" i="5"/>
  <c r="AQ923" i="5"/>
  <c r="AR923" i="5"/>
  <c r="AS923" i="5"/>
  <c r="AQ924" i="5"/>
  <c r="AR924" i="5"/>
  <c r="AS924" i="5"/>
  <c r="AQ925" i="5"/>
  <c r="AR925" i="5"/>
  <c r="AS925" i="5"/>
  <c r="AQ926" i="5"/>
  <c r="AR926" i="5"/>
  <c r="AS926" i="5"/>
  <c r="AQ927" i="5"/>
  <c r="AR927" i="5"/>
  <c r="AS927" i="5"/>
  <c r="AQ928" i="5"/>
  <c r="AR928" i="5"/>
  <c r="AS928" i="5"/>
  <c r="AQ929" i="5"/>
  <c r="AR929" i="5"/>
  <c r="AS929" i="5"/>
  <c r="AQ930" i="5"/>
  <c r="AR930" i="5"/>
  <c r="AS930" i="5"/>
  <c r="AQ931" i="5"/>
  <c r="AR931" i="5"/>
  <c r="AS931" i="5"/>
  <c r="AQ932" i="5"/>
  <c r="AR932" i="5"/>
  <c r="AS932" i="5"/>
  <c r="AQ933" i="5"/>
  <c r="AR933" i="5"/>
  <c r="AS933" i="5"/>
  <c r="AQ934" i="5"/>
  <c r="AR934" i="5"/>
  <c r="AS934" i="5"/>
  <c r="AQ935" i="5"/>
  <c r="AR935" i="5"/>
  <c r="AS935" i="5"/>
  <c r="AQ936" i="5"/>
  <c r="AR936" i="5"/>
  <c r="AS936" i="5"/>
  <c r="AQ937" i="5"/>
  <c r="AR937" i="5"/>
  <c r="AS937" i="5"/>
  <c r="AQ938" i="5"/>
  <c r="AR938" i="5"/>
  <c r="AS938" i="5"/>
  <c r="AQ939" i="5"/>
  <c r="AR939" i="5"/>
  <c r="AS939" i="5"/>
  <c r="AQ940" i="5"/>
  <c r="AR940" i="5"/>
  <c r="AS940" i="5"/>
  <c r="AQ941" i="5"/>
  <c r="AR941" i="5"/>
  <c r="AS941" i="5"/>
  <c r="AQ942" i="5"/>
  <c r="AR942" i="5"/>
  <c r="AS942" i="5"/>
  <c r="AQ943" i="5"/>
  <c r="AR943" i="5"/>
  <c r="AS943" i="5"/>
  <c r="AQ944" i="5"/>
  <c r="AR944" i="5"/>
  <c r="AS944" i="5"/>
  <c r="AQ945" i="5"/>
  <c r="AR945" i="5"/>
  <c r="AS945" i="5"/>
  <c r="AQ946" i="5"/>
  <c r="AR946" i="5"/>
  <c r="AS946" i="5"/>
  <c r="AQ947" i="5"/>
  <c r="AR947" i="5"/>
  <c r="AS947" i="5"/>
  <c r="AQ948" i="5"/>
  <c r="AR948" i="5"/>
  <c r="AS948" i="5"/>
  <c r="AQ949" i="5"/>
  <c r="AR949" i="5"/>
  <c r="AS949" i="5"/>
  <c r="AQ950" i="5"/>
  <c r="AR950" i="5"/>
  <c r="AS950" i="5"/>
  <c r="AQ951" i="5"/>
  <c r="AR951" i="5"/>
  <c r="AS951" i="5"/>
  <c r="AQ952" i="5"/>
  <c r="AR952" i="5"/>
  <c r="AS952" i="5"/>
  <c r="AQ953" i="5"/>
  <c r="AR953" i="5"/>
  <c r="AS953" i="5"/>
  <c r="AQ954" i="5"/>
  <c r="AR954" i="5"/>
  <c r="AS954" i="5"/>
  <c r="AQ955" i="5"/>
  <c r="AR955" i="5"/>
  <c r="AS955" i="5"/>
  <c r="AQ956" i="5"/>
  <c r="AR956" i="5"/>
  <c r="AS956" i="5"/>
  <c r="AQ957" i="5"/>
  <c r="AR957" i="5"/>
  <c r="AS957" i="5"/>
  <c r="AQ958" i="5"/>
  <c r="AR958" i="5"/>
  <c r="AS958" i="5"/>
  <c r="AQ959" i="5"/>
  <c r="AR959" i="5"/>
  <c r="AS959" i="5"/>
  <c r="AQ960" i="5"/>
  <c r="AR960" i="5"/>
  <c r="AS960" i="5"/>
  <c r="AQ961" i="5"/>
  <c r="AR961" i="5"/>
  <c r="AS961" i="5"/>
  <c r="AQ962" i="5"/>
  <c r="AR962" i="5"/>
  <c r="AS962" i="5"/>
  <c r="AQ963" i="5"/>
  <c r="AR963" i="5"/>
  <c r="AS963" i="5"/>
  <c r="AQ964" i="5"/>
  <c r="AR964" i="5"/>
  <c r="AS964" i="5"/>
  <c r="AQ965" i="5"/>
  <c r="AR965" i="5"/>
  <c r="AS965" i="5"/>
  <c r="AQ966" i="5"/>
  <c r="AR966" i="5"/>
  <c r="AS966" i="5"/>
  <c r="AQ967" i="5"/>
  <c r="AR967" i="5"/>
  <c r="AS967" i="5"/>
  <c r="AQ968" i="5"/>
  <c r="AR968" i="5"/>
  <c r="AS968" i="5"/>
  <c r="AQ969" i="5"/>
  <c r="AR969" i="5"/>
  <c r="AS969" i="5"/>
  <c r="AQ970" i="5"/>
  <c r="AR970" i="5"/>
  <c r="AS970" i="5"/>
  <c r="AQ971" i="5"/>
  <c r="AR971" i="5"/>
  <c r="AS971" i="5"/>
  <c r="AQ972" i="5"/>
  <c r="AR972" i="5"/>
  <c r="AS972" i="5"/>
  <c r="AQ973" i="5"/>
  <c r="AR973" i="5"/>
  <c r="AS973" i="5"/>
  <c r="AQ974" i="5"/>
  <c r="AR974" i="5"/>
  <c r="AS974" i="5"/>
  <c r="AQ975" i="5"/>
  <c r="AR975" i="5"/>
  <c r="AS975" i="5"/>
  <c r="AQ976" i="5"/>
  <c r="AR976" i="5"/>
  <c r="AS976" i="5"/>
  <c r="AQ977" i="5"/>
  <c r="AR977" i="5"/>
  <c r="AS977" i="5"/>
  <c r="AQ978" i="5"/>
  <c r="AR978" i="5"/>
  <c r="AS978" i="5"/>
  <c r="AQ979" i="5"/>
  <c r="AR979" i="5"/>
  <c r="AS979" i="5"/>
  <c r="AQ980" i="5"/>
  <c r="AR980" i="5"/>
  <c r="AS980" i="5"/>
  <c r="AQ981" i="5"/>
  <c r="AR981" i="5"/>
  <c r="AS981" i="5"/>
  <c r="AQ982" i="5"/>
  <c r="AR982" i="5"/>
  <c r="AS982" i="5"/>
  <c r="AQ983" i="5"/>
  <c r="AR983" i="5"/>
  <c r="AS983" i="5"/>
  <c r="AQ984" i="5"/>
  <c r="AR984" i="5"/>
  <c r="AS984" i="5"/>
  <c r="AQ985" i="5"/>
  <c r="AR985" i="5"/>
  <c r="AS985" i="5"/>
  <c r="AQ986" i="5"/>
  <c r="AR986" i="5"/>
  <c r="AS986" i="5"/>
  <c r="AQ987" i="5"/>
  <c r="AR987" i="5"/>
  <c r="AS987" i="5"/>
  <c r="AQ988" i="5"/>
  <c r="AR988" i="5"/>
  <c r="AS988" i="5"/>
  <c r="AQ989" i="5"/>
  <c r="AR989" i="5"/>
  <c r="AS989" i="5"/>
  <c r="AQ990" i="5"/>
  <c r="AR990" i="5"/>
  <c r="AS990" i="5"/>
  <c r="AQ991" i="5"/>
  <c r="AR991" i="5"/>
  <c r="AS991" i="5"/>
  <c r="AQ992" i="5"/>
  <c r="AR992" i="5"/>
  <c r="AS992" i="5"/>
  <c r="AQ993" i="5"/>
  <c r="AR993" i="5"/>
  <c r="AS993" i="5"/>
  <c r="AQ994" i="5"/>
  <c r="AR994" i="5"/>
  <c r="AS994" i="5"/>
  <c r="AQ995" i="5"/>
  <c r="AR995" i="5"/>
  <c r="AS995" i="5"/>
  <c r="AQ996" i="5"/>
  <c r="AR996" i="5"/>
  <c r="AS996" i="5"/>
  <c r="AQ997" i="5"/>
  <c r="AR997" i="5"/>
  <c r="AS997" i="5"/>
  <c r="AQ998" i="5"/>
  <c r="AR998" i="5"/>
  <c r="AS998" i="5"/>
  <c r="AQ999" i="5"/>
  <c r="AR999" i="5"/>
  <c r="AS999" i="5"/>
  <c r="AQ1000" i="5"/>
  <c r="AR1000" i="5"/>
  <c r="AS1000" i="5"/>
  <c r="AQ1001" i="5"/>
  <c r="AR1001" i="5"/>
  <c r="AS1001" i="5"/>
  <c r="AQ1002" i="5"/>
  <c r="AR1002" i="5"/>
  <c r="AS1002" i="5"/>
  <c r="AQ1003" i="5"/>
  <c r="AR1003" i="5"/>
  <c r="AS1003" i="5"/>
  <c r="AQ1004" i="5"/>
  <c r="AR1004" i="5"/>
  <c r="AS1004" i="5"/>
  <c r="AQ1005" i="5"/>
  <c r="AR1005" i="5"/>
  <c r="AS1005" i="5"/>
  <c r="AQ1006" i="5"/>
  <c r="AR1006" i="5"/>
  <c r="AS1006" i="5"/>
  <c r="AQ1007" i="5"/>
  <c r="AR1007" i="5"/>
  <c r="AS1007" i="5"/>
  <c r="AQ1008" i="5"/>
  <c r="AR1008" i="5"/>
  <c r="AS1008" i="5"/>
  <c r="AQ1009" i="5"/>
  <c r="AR1009" i="5"/>
  <c r="AS1009" i="5"/>
  <c r="AQ1010" i="5"/>
  <c r="AR1010" i="5"/>
  <c r="AS1010" i="5"/>
  <c r="AQ1011" i="5"/>
  <c r="AR1011" i="5"/>
  <c r="AS1011" i="5"/>
  <c r="AQ1012" i="5"/>
  <c r="AR1012" i="5"/>
  <c r="AS1012" i="5"/>
  <c r="AQ1013" i="5"/>
  <c r="AR1013" i="5"/>
  <c r="AS1013" i="5"/>
  <c r="AQ1014" i="5"/>
  <c r="AR1014" i="5"/>
  <c r="AS1014" i="5"/>
  <c r="AQ1015" i="5"/>
  <c r="AR1015" i="5"/>
  <c r="AS1015" i="5"/>
  <c r="AQ1016" i="5"/>
  <c r="AR1016" i="5"/>
  <c r="AS1016" i="5"/>
  <c r="AQ1017" i="5"/>
  <c r="AR1017" i="5"/>
  <c r="AS1017" i="5"/>
  <c r="AQ1018" i="5"/>
  <c r="AR1018" i="5"/>
  <c r="AS1018" i="5"/>
  <c r="AQ1019" i="5"/>
  <c r="AR1019" i="5"/>
  <c r="AS1019" i="5"/>
  <c r="AQ1020" i="5"/>
  <c r="AR1020" i="5"/>
  <c r="AS1020" i="5"/>
  <c r="AQ1021" i="5"/>
  <c r="AR1021" i="5"/>
  <c r="AS1021" i="5"/>
  <c r="AQ1022" i="5"/>
  <c r="AR1022" i="5"/>
  <c r="AS1022" i="5"/>
  <c r="AQ1023" i="5"/>
  <c r="AR1023" i="5"/>
  <c r="AS1023" i="5"/>
  <c r="AQ1024" i="5"/>
  <c r="AR1024" i="5"/>
  <c r="AS1024" i="5"/>
  <c r="AQ1025" i="5"/>
  <c r="AR1025" i="5"/>
  <c r="AS1025" i="5"/>
  <c r="AQ1026" i="5"/>
  <c r="AR1026" i="5"/>
  <c r="AS1026" i="5"/>
  <c r="AQ1027" i="5"/>
  <c r="AR1027" i="5"/>
  <c r="AS1027" i="5"/>
  <c r="AQ1028" i="5"/>
  <c r="AR1028" i="5"/>
  <c r="AS1028" i="5"/>
  <c r="AQ1029" i="5"/>
  <c r="AR1029" i="5"/>
  <c r="AS1029" i="5"/>
  <c r="AQ1030" i="5"/>
  <c r="AR1030" i="5"/>
  <c r="AS1030" i="5"/>
  <c r="AQ1031" i="5"/>
  <c r="AR1031" i="5"/>
  <c r="AS1031" i="5"/>
  <c r="AQ1032" i="5"/>
  <c r="AR1032" i="5"/>
  <c r="AS1032" i="5"/>
  <c r="AQ1033" i="5"/>
  <c r="AR1033" i="5"/>
  <c r="AS1033" i="5"/>
  <c r="AQ1034" i="5"/>
  <c r="AR1034" i="5"/>
  <c r="AS1034" i="5"/>
  <c r="AQ1035" i="5"/>
  <c r="AR1035" i="5"/>
  <c r="AS1035" i="5"/>
  <c r="AQ1036" i="5"/>
  <c r="AR1036" i="5"/>
  <c r="AS1036" i="5"/>
  <c r="AQ1037" i="5"/>
  <c r="AR1037" i="5"/>
  <c r="AS1037" i="5"/>
  <c r="AQ1038" i="5"/>
  <c r="AR1038" i="5"/>
  <c r="AS1038" i="5"/>
  <c r="AQ1039" i="5"/>
  <c r="AR1039" i="5"/>
  <c r="AS1039" i="5"/>
  <c r="AQ1040" i="5"/>
  <c r="AR1040" i="5"/>
  <c r="AS1040" i="5"/>
  <c r="AQ1041" i="5"/>
  <c r="AR1041" i="5"/>
  <c r="AS1041" i="5"/>
  <c r="AQ1042" i="5"/>
  <c r="AR1042" i="5"/>
  <c r="AS1042" i="5"/>
  <c r="AQ1043" i="5"/>
  <c r="AR1043" i="5"/>
  <c r="AS1043" i="5"/>
  <c r="AQ1044" i="5"/>
  <c r="AR1044" i="5"/>
  <c r="AS1044" i="5"/>
  <c r="AQ1045" i="5"/>
  <c r="AR1045" i="5"/>
  <c r="AS1045" i="5"/>
  <c r="AQ1046" i="5"/>
  <c r="AR1046" i="5"/>
  <c r="AS1046" i="5"/>
  <c r="AQ1047" i="5"/>
  <c r="AR1047" i="5"/>
  <c r="AS1047" i="5"/>
  <c r="AQ1048" i="5"/>
  <c r="AR1048" i="5"/>
  <c r="AS1048" i="5"/>
  <c r="AQ1049" i="5"/>
  <c r="AR1049" i="5"/>
  <c r="AS1049" i="5"/>
  <c r="AQ1050" i="5"/>
  <c r="AR1050" i="5"/>
  <c r="AS1050" i="5"/>
  <c r="AQ1051" i="5"/>
  <c r="AR1051" i="5"/>
  <c r="AS1051" i="5"/>
  <c r="AQ1052" i="5"/>
  <c r="AR1052" i="5"/>
  <c r="AS1052" i="5"/>
  <c r="AQ1053" i="5"/>
  <c r="AR1053" i="5"/>
  <c r="AS1053" i="5"/>
  <c r="AQ1054" i="5"/>
  <c r="AR1054" i="5"/>
  <c r="AS1054" i="5"/>
  <c r="AQ1055" i="5"/>
  <c r="AR1055" i="5"/>
  <c r="AS1055" i="5"/>
  <c r="AQ1056" i="5"/>
  <c r="AR1056" i="5"/>
  <c r="AS1056" i="5"/>
  <c r="AQ1057" i="5"/>
  <c r="AR1057" i="5"/>
  <c r="AS1057" i="5"/>
  <c r="AQ1058" i="5"/>
  <c r="AR1058" i="5"/>
  <c r="AS1058" i="5"/>
  <c r="AQ1059" i="5"/>
  <c r="AR1059" i="5"/>
  <c r="AS1059" i="5"/>
  <c r="AQ1060" i="5"/>
  <c r="AR1060" i="5"/>
  <c r="AS1060" i="5"/>
  <c r="AQ1061" i="5"/>
  <c r="AR1061" i="5"/>
  <c r="AS1061" i="5"/>
  <c r="AQ1062" i="5"/>
  <c r="AR1062" i="5"/>
  <c r="AS1062" i="5"/>
  <c r="AQ1063" i="5"/>
  <c r="AR1063" i="5"/>
  <c r="AS1063" i="5"/>
  <c r="AQ1064" i="5"/>
  <c r="AR1064" i="5"/>
  <c r="AS1064" i="5"/>
  <c r="AQ1065" i="5"/>
  <c r="AR1065" i="5"/>
  <c r="AS1065" i="5"/>
  <c r="AQ1066" i="5"/>
  <c r="AR1066" i="5"/>
  <c r="AS1066" i="5"/>
  <c r="AQ1067" i="5"/>
  <c r="AR1067" i="5"/>
  <c r="AS1067" i="5"/>
  <c r="AQ1068" i="5"/>
  <c r="AR1068" i="5"/>
  <c r="AS1068" i="5"/>
  <c r="AQ1069" i="5"/>
  <c r="AR1069" i="5"/>
  <c r="AS1069" i="5"/>
  <c r="AQ1070" i="5"/>
  <c r="AR1070" i="5"/>
  <c r="AS1070" i="5"/>
  <c r="AQ1071" i="5"/>
  <c r="AR1071" i="5"/>
  <c r="AS1071" i="5"/>
  <c r="AQ1072" i="5"/>
  <c r="AR1072" i="5"/>
  <c r="AS1072" i="5"/>
  <c r="AQ1073" i="5"/>
  <c r="AR1073" i="5"/>
  <c r="AS1073" i="5"/>
  <c r="AQ1074" i="5"/>
  <c r="AR1074" i="5"/>
  <c r="AS1074" i="5"/>
  <c r="AQ1075" i="5"/>
  <c r="AR1075" i="5"/>
  <c r="AS1075" i="5"/>
  <c r="AQ1076" i="5"/>
  <c r="AR1076" i="5"/>
  <c r="AS1076" i="5"/>
  <c r="AQ1077" i="5"/>
  <c r="AR1077" i="5"/>
  <c r="AS1077" i="5"/>
  <c r="AQ1078" i="5"/>
  <c r="AR1078" i="5"/>
  <c r="AS1078" i="5"/>
  <c r="AQ1079" i="5"/>
  <c r="AR1079" i="5"/>
  <c r="AS1079" i="5"/>
  <c r="AQ1080" i="5"/>
  <c r="AR1080" i="5"/>
  <c r="AS1080" i="5"/>
  <c r="AQ1081" i="5"/>
  <c r="AR1081" i="5"/>
  <c r="AS1081" i="5"/>
  <c r="AQ1082" i="5"/>
  <c r="AR1082" i="5"/>
  <c r="AS1082" i="5"/>
  <c r="AQ1083" i="5"/>
  <c r="AR1083" i="5"/>
  <c r="AS1083" i="5"/>
  <c r="AQ1084" i="5"/>
  <c r="AR1084" i="5"/>
  <c r="AS1084" i="5"/>
  <c r="AQ1085" i="5"/>
  <c r="AR1085" i="5"/>
  <c r="AS1085" i="5"/>
  <c r="AQ1086" i="5"/>
  <c r="AR1086" i="5"/>
  <c r="AS1086" i="5"/>
  <c r="AQ1087" i="5"/>
  <c r="AR1087" i="5"/>
  <c r="AS1087" i="5"/>
  <c r="AQ1088" i="5"/>
  <c r="AR1088" i="5"/>
  <c r="AS1088" i="5"/>
  <c r="AQ1089" i="5"/>
  <c r="AR1089" i="5"/>
  <c r="AS1089" i="5"/>
  <c r="AQ1090" i="5"/>
  <c r="AR1090" i="5"/>
  <c r="AS1090" i="5"/>
  <c r="AQ1091" i="5"/>
  <c r="AR1091" i="5"/>
  <c r="AS1091" i="5"/>
  <c r="AQ1092" i="5"/>
  <c r="AR1092" i="5"/>
  <c r="AS1092" i="5"/>
  <c r="AQ1093" i="5"/>
  <c r="AR1093" i="5"/>
  <c r="AS1093" i="5"/>
  <c r="AQ1094" i="5"/>
  <c r="AR1094" i="5"/>
  <c r="AS1094" i="5"/>
  <c r="AQ1095" i="5"/>
  <c r="AR1095" i="5"/>
  <c r="AS1095" i="5"/>
  <c r="AQ1096" i="5"/>
  <c r="AR1096" i="5"/>
  <c r="AS1096" i="5"/>
  <c r="AQ1097" i="5"/>
  <c r="AR1097" i="5"/>
  <c r="AS1097" i="5"/>
  <c r="AQ1098" i="5"/>
  <c r="AR1098" i="5"/>
  <c r="AS1098" i="5"/>
  <c r="AQ1099" i="5"/>
  <c r="AR1099" i="5"/>
  <c r="AS1099" i="5"/>
  <c r="AQ1100" i="5"/>
  <c r="AR1100" i="5"/>
  <c r="AS1100" i="5"/>
  <c r="AQ1101" i="5"/>
  <c r="AR1101" i="5"/>
  <c r="AS1101" i="5"/>
  <c r="AQ1102" i="5"/>
  <c r="AR1102" i="5"/>
  <c r="AS1102" i="5"/>
  <c r="AQ1103" i="5"/>
  <c r="AR1103" i="5"/>
  <c r="AS1103" i="5"/>
  <c r="AQ1104" i="5"/>
  <c r="AR1104" i="5"/>
  <c r="AS1104" i="5"/>
  <c r="AQ1105" i="5"/>
  <c r="AR1105" i="5"/>
  <c r="AS1105" i="5"/>
  <c r="AQ1106" i="5"/>
  <c r="AR1106" i="5"/>
  <c r="AS1106" i="5"/>
  <c r="AQ1107" i="5"/>
  <c r="AR1107" i="5"/>
  <c r="AS1107" i="5"/>
  <c r="AQ1108" i="5"/>
  <c r="AR1108" i="5"/>
  <c r="AS1108" i="5"/>
  <c r="AQ1109" i="5"/>
  <c r="AR1109" i="5"/>
  <c r="AS1109" i="5"/>
  <c r="AQ1110" i="5"/>
  <c r="AR1110" i="5"/>
  <c r="AS1110" i="5"/>
  <c r="AQ1111" i="5"/>
  <c r="AR1111" i="5"/>
  <c r="AS1111" i="5"/>
  <c r="AQ1112" i="5"/>
  <c r="AR1112" i="5"/>
  <c r="AS1112" i="5"/>
  <c r="AQ1113" i="5"/>
  <c r="AR1113" i="5"/>
  <c r="AS1113" i="5"/>
  <c r="AQ1114" i="5"/>
  <c r="AR1114" i="5"/>
  <c r="AS1114" i="5"/>
  <c r="AQ1115" i="5"/>
  <c r="AR1115" i="5"/>
  <c r="AS1115" i="5"/>
  <c r="AQ1116" i="5"/>
  <c r="AR1116" i="5"/>
  <c r="AS1116" i="5"/>
  <c r="AQ1117" i="5"/>
  <c r="AR1117" i="5"/>
  <c r="AS1117" i="5"/>
  <c r="AQ1118" i="5"/>
  <c r="AR1118" i="5"/>
  <c r="AS1118" i="5"/>
  <c r="AQ1119" i="5"/>
  <c r="AR1119" i="5"/>
  <c r="AS1119" i="5"/>
  <c r="AQ1120" i="5"/>
  <c r="AR1120" i="5"/>
  <c r="AS1120" i="5"/>
  <c r="AQ1121" i="5"/>
  <c r="AR1121" i="5"/>
  <c r="AS1121" i="5"/>
  <c r="AQ1122" i="5"/>
  <c r="AR1122" i="5"/>
  <c r="AS1122" i="5"/>
  <c r="AQ1123" i="5"/>
  <c r="AR1123" i="5"/>
  <c r="AS1123" i="5"/>
  <c r="AQ1124" i="5"/>
  <c r="AR1124" i="5"/>
  <c r="AS1124" i="5"/>
  <c r="AQ1125" i="5"/>
  <c r="AR1125" i="5"/>
  <c r="AS1125" i="5"/>
  <c r="AQ1126" i="5"/>
  <c r="AR1126" i="5"/>
  <c r="AS1126" i="5"/>
  <c r="AQ1127" i="5"/>
  <c r="AR1127" i="5"/>
  <c r="AS1127" i="5"/>
  <c r="AQ1128" i="5"/>
  <c r="AR1128" i="5"/>
  <c r="AS1128" i="5"/>
  <c r="AQ1129" i="5"/>
  <c r="AR1129" i="5"/>
  <c r="AS1129" i="5"/>
  <c r="AQ1130" i="5"/>
  <c r="AR1130" i="5"/>
  <c r="AS1130" i="5"/>
  <c r="AQ1131" i="5"/>
  <c r="AR1131" i="5"/>
  <c r="AS1131" i="5"/>
  <c r="AQ1132" i="5"/>
  <c r="AR1132" i="5"/>
  <c r="AS1132" i="5"/>
  <c r="AQ1133" i="5"/>
  <c r="AR1133" i="5"/>
  <c r="AS1133" i="5"/>
  <c r="AQ1134" i="5"/>
  <c r="AR1134" i="5"/>
  <c r="AS1134" i="5"/>
  <c r="AQ1135" i="5"/>
  <c r="AR1135" i="5"/>
  <c r="AS1135" i="5"/>
  <c r="AQ1136" i="5"/>
  <c r="AR1136" i="5"/>
  <c r="AS1136" i="5"/>
  <c r="AQ1137" i="5"/>
  <c r="AR1137" i="5"/>
  <c r="AS1137" i="5"/>
  <c r="AQ1138" i="5"/>
  <c r="AR1138" i="5"/>
  <c r="AS1138" i="5"/>
  <c r="AQ1139" i="5"/>
  <c r="AR1139" i="5"/>
  <c r="AS1139" i="5"/>
  <c r="AQ1140" i="5"/>
  <c r="AR1140" i="5"/>
  <c r="AS1140" i="5"/>
  <c r="AQ1141" i="5"/>
  <c r="AR1141" i="5"/>
  <c r="AS1141" i="5"/>
  <c r="AQ1142" i="5"/>
  <c r="AR1142" i="5"/>
  <c r="AS1142" i="5"/>
  <c r="AQ1143" i="5"/>
  <c r="AR1143" i="5"/>
  <c r="AS1143" i="5"/>
  <c r="AQ1144" i="5"/>
  <c r="AR1144" i="5"/>
  <c r="AS1144" i="5"/>
  <c r="AQ1145" i="5"/>
  <c r="AR1145" i="5"/>
  <c r="AS1145" i="5"/>
  <c r="AQ1146" i="5"/>
  <c r="AR1146" i="5"/>
  <c r="AS1146" i="5"/>
  <c r="AQ1147" i="5"/>
  <c r="AR1147" i="5"/>
  <c r="AS1147" i="5"/>
  <c r="AQ1148" i="5"/>
  <c r="AR1148" i="5"/>
  <c r="AS1148" i="5"/>
  <c r="AQ1149" i="5"/>
  <c r="AR1149" i="5"/>
  <c r="AS1149" i="5"/>
  <c r="AQ1150" i="5"/>
  <c r="AR1150" i="5"/>
  <c r="AS1150" i="5"/>
  <c r="AQ1151" i="5"/>
  <c r="AR1151" i="5"/>
  <c r="AS1151" i="5"/>
  <c r="AQ1152" i="5"/>
  <c r="AR1152" i="5"/>
  <c r="AS1152" i="5"/>
  <c r="AQ1153" i="5"/>
  <c r="AR1153" i="5"/>
  <c r="AS1153" i="5"/>
  <c r="AQ1154" i="5"/>
  <c r="AR1154" i="5"/>
  <c r="AS1154" i="5"/>
  <c r="AQ1155" i="5"/>
  <c r="AR1155" i="5"/>
  <c r="AS1155" i="5"/>
  <c r="AQ1156" i="5"/>
  <c r="AR1156" i="5"/>
  <c r="AS1156" i="5"/>
  <c r="AQ1157" i="5"/>
  <c r="AR1157" i="5"/>
  <c r="AS1157" i="5"/>
  <c r="AQ1158" i="5"/>
  <c r="AR1158" i="5"/>
  <c r="AS1158" i="5"/>
  <c r="AQ1159" i="5"/>
  <c r="AR1159" i="5"/>
  <c r="AS1159" i="5"/>
  <c r="AQ1160" i="5"/>
  <c r="AR1160" i="5"/>
  <c r="AS1160" i="5"/>
  <c r="AQ1161" i="5"/>
  <c r="AR1161" i="5"/>
  <c r="AS1161" i="5"/>
  <c r="AQ1162" i="5"/>
  <c r="AR1162" i="5"/>
  <c r="AS1162" i="5"/>
  <c r="AQ1163" i="5"/>
  <c r="AR1163" i="5"/>
  <c r="AS1163" i="5"/>
  <c r="AQ1164" i="5"/>
  <c r="AR1164" i="5"/>
  <c r="AS1164" i="5"/>
  <c r="AQ1165" i="5"/>
  <c r="AR1165" i="5"/>
  <c r="AS1165" i="5"/>
  <c r="AQ1166" i="5"/>
  <c r="AR1166" i="5"/>
  <c r="AS1166" i="5"/>
  <c r="AQ1167" i="5"/>
  <c r="AR1167" i="5"/>
  <c r="AS1167" i="5"/>
  <c r="AQ1168" i="5"/>
  <c r="AR1168" i="5"/>
  <c r="AS1168" i="5"/>
  <c r="AQ1169" i="5"/>
  <c r="AR1169" i="5"/>
  <c r="AS1169" i="5"/>
  <c r="AQ1170" i="5"/>
  <c r="AR1170" i="5"/>
  <c r="AS1170" i="5"/>
  <c r="AQ1171" i="5"/>
  <c r="AR1171" i="5"/>
  <c r="AS1171" i="5"/>
  <c r="AQ1172" i="5"/>
  <c r="AR1172" i="5"/>
  <c r="AS1172" i="5"/>
  <c r="AQ1173" i="5"/>
  <c r="AR1173" i="5"/>
  <c r="AS1173" i="5"/>
  <c r="AQ1174" i="5"/>
  <c r="AR1174" i="5"/>
  <c r="AS1174" i="5"/>
  <c r="AQ1175" i="5"/>
  <c r="AR1175" i="5"/>
  <c r="AS1175" i="5"/>
  <c r="AQ1176" i="5"/>
  <c r="AR1176" i="5"/>
  <c r="AS1176" i="5"/>
  <c r="AQ1177" i="5"/>
  <c r="AR1177" i="5"/>
  <c r="AS1177" i="5"/>
  <c r="AQ1178" i="5"/>
  <c r="AR1178" i="5"/>
  <c r="AS1178" i="5"/>
  <c r="AQ1179" i="5"/>
  <c r="AR1179" i="5"/>
  <c r="AS1179" i="5"/>
  <c r="AQ1180" i="5"/>
  <c r="AR1180" i="5"/>
  <c r="AS1180" i="5"/>
  <c r="AQ1181" i="5"/>
  <c r="AR1181" i="5"/>
  <c r="AS1181" i="5"/>
  <c r="AQ1182" i="5"/>
  <c r="AR1182" i="5"/>
  <c r="AS1182" i="5"/>
  <c r="AQ1183" i="5"/>
  <c r="AR1183" i="5"/>
  <c r="AS1183" i="5"/>
  <c r="AQ1184" i="5"/>
  <c r="AR1184" i="5"/>
  <c r="AS1184" i="5"/>
  <c r="AQ1185" i="5"/>
  <c r="AR1185" i="5"/>
  <c r="AS1185" i="5"/>
  <c r="AQ1186" i="5"/>
  <c r="AR1186" i="5"/>
  <c r="AS1186" i="5"/>
  <c r="AQ1187" i="5"/>
  <c r="AR1187" i="5"/>
  <c r="AS1187" i="5"/>
  <c r="AQ1188" i="5"/>
  <c r="AR1188" i="5"/>
  <c r="AS1188" i="5"/>
  <c r="AQ1189" i="5"/>
  <c r="AR1189" i="5"/>
  <c r="AS1189" i="5"/>
  <c r="AQ1190" i="5"/>
  <c r="AR1190" i="5"/>
  <c r="AS1190" i="5"/>
  <c r="AQ1191" i="5"/>
  <c r="AR1191" i="5"/>
  <c r="AS1191" i="5"/>
  <c r="AQ1192" i="5"/>
  <c r="AR1192" i="5"/>
  <c r="AS1192" i="5"/>
  <c r="AQ1193" i="5"/>
  <c r="AR1193" i="5"/>
  <c r="AS1193" i="5"/>
  <c r="AQ1194" i="5"/>
  <c r="AR1194" i="5"/>
  <c r="AS1194" i="5"/>
  <c r="AQ1195" i="5"/>
  <c r="AR1195" i="5"/>
  <c r="AS1195" i="5"/>
  <c r="AQ1196" i="5"/>
  <c r="AR1196" i="5"/>
  <c r="AS1196" i="5"/>
  <c r="AQ1197" i="5"/>
  <c r="AR1197" i="5"/>
  <c r="AS1197" i="5"/>
  <c r="AQ1198" i="5"/>
  <c r="AR1198" i="5"/>
  <c r="AS1198" i="5"/>
  <c r="AQ1199" i="5"/>
  <c r="AR1199" i="5"/>
  <c r="AS1199" i="5"/>
  <c r="AQ1200" i="5"/>
  <c r="AR1200" i="5"/>
  <c r="AS1200" i="5"/>
  <c r="AQ1201" i="5"/>
  <c r="AR1201" i="5"/>
  <c r="AS1201" i="5"/>
  <c r="AQ1202" i="5"/>
  <c r="AR1202" i="5"/>
  <c r="AS1202" i="5"/>
  <c r="AQ1203" i="5"/>
  <c r="AR1203" i="5"/>
  <c r="AS1203" i="5"/>
  <c r="AQ1204" i="5"/>
  <c r="AR1204" i="5"/>
  <c r="AS1204" i="5"/>
  <c r="AQ1205" i="5"/>
  <c r="AR1205" i="5"/>
  <c r="AS1205" i="5"/>
  <c r="AQ1206" i="5"/>
  <c r="AR1206" i="5"/>
  <c r="AS1206" i="5"/>
  <c r="AQ1207" i="5"/>
  <c r="AR1207" i="5"/>
  <c r="AS1207" i="5"/>
  <c r="AQ1208" i="5"/>
  <c r="AR1208" i="5"/>
  <c r="AS1208" i="5"/>
  <c r="AQ1209" i="5"/>
  <c r="AR1209" i="5"/>
  <c r="AS1209" i="5"/>
  <c r="AQ1210" i="5"/>
  <c r="AR1210" i="5"/>
  <c r="AS1210" i="5"/>
  <c r="AQ1211" i="5"/>
  <c r="AR1211" i="5"/>
  <c r="AS1211" i="5"/>
  <c r="AQ1212" i="5"/>
  <c r="AR1212" i="5"/>
  <c r="AS1212" i="5"/>
  <c r="AQ1213" i="5"/>
  <c r="AR1213" i="5"/>
  <c r="AS1213" i="5"/>
  <c r="AQ1214" i="5"/>
  <c r="AR1214" i="5"/>
  <c r="AS1214" i="5"/>
  <c r="AQ1215" i="5"/>
  <c r="AR1215" i="5"/>
  <c r="AS1215" i="5"/>
  <c r="AQ1216" i="5"/>
  <c r="AR1216" i="5"/>
  <c r="AS1216" i="5"/>
  <c r="AQ1217" i="5"/>
  <c r="AR1217" i="5"/>
  <c r="AS1217" i="5"/>
  <c r="AQ1218" i="5"/>
  <c r="AR1218" i="5"/>
  <c r="AS1218" i="5"/>
  <c r="AQ1219" i="5"/>
  <c r="AR1219" i="5"/>
  <c r="AS1219" i="5"/>
  <c r="AQ1220" i="5"/>
  <c r="AR1220" i="5"/>
  <c r="AS1220" i="5"/>
  <c r="AQ1221" i="5"/>
  <c r="AR1221" i="5"/>
  <c r="AS1221" i="5"/>
  <c r="AQ1222" i="5"/>
  <c r="AR1222" i="5"/>
  <c r="AS1222" i="5"/>
  <c r="AQ1223" i="5"/>
  <c r="AR1223" i="5"/>
  <c r="AS1223" i="5"/>
  <c r="AQ1224" i="5"/>
  <c r="AR1224" i="5"/>
  <c r="AS1224" i="5"/>
  <c r="AQ1225" i="5"/>
  <c r="AR1225" i="5"/>
  <c r="AS1225" i="5"/>
  <c r="AQ1226" i="5"/>
  <c r="AR1226" i="5"/>
  <c r="AS1226" i="5"/>
  <c r="AQ1227" i="5"/>
  <c r="AR1227" i="5"/>
  <c r="AS1227" i="5"/>
  <c r="AQ1228" i="5"/>
  <c r="AR1228" i="5"/>
  <c r="AS1228" i="5"/>
  <c r="AQ1229" i="5"/>
  <c r="AR1229" i="5"/>
  <c r="AS1229" i="5"/>
  <c r="AQ1230" i="5"/>
  <c r="AR1230" i="5"/>
  <c r="AS1230" i="5"/>
  <c r="AQ1231" i="5"/>
  <c r="AR1231" i="5"/>
  <c r="AS1231" i="5"/>
  <c r="AQ1232" i="5"/>
  <c r="AR1232" i="5"/>
  <c r="AS1232" i="5"/>
  <c r="AQ1233" i="5"/>
  <c r="AR1233" i="5"/>
  <c r="AS1233" i="5"/>
  <c r="AQ1234" i="5"/>
  <c r="AR1234" i="5"/>
  <c r="AS1234" i="5"/>
  <c r="AQ1235" i="5"/>
  <c r="AR1235" i="5"/>
  <c r="AS1235" i="5"/>
  <c r="AQ1236" i="5"/>
  <c r="AR1236" i="5"/>
  <c r="AS1236" i="5"/>
  <c r="AQ1237" i="5"/>
  <c r="AR1237" i="5"/>
  <c r="AS1237" i="5"/>
  <c r="AQ1238" i="5"/>
  <c r="AR1238" i="5"/>
  <c r="AS1238" i="5"/>
  <c r="AQ1239" i="5"/>
  <c r="AR1239" i="5"/>
  <c r="AS1239" i="5"/>
  <c r="AQ1240" i="5"/>
  <c r="AR1240" i="5"/>
  <c r="AS1240" i="5"/>
  <c r="AQ1241" i="5"/>
  <c r="AR1241" i="5"/>
  <c r="AS1241" i="5"/>
  <c r="AQ1242" i="5"/>
  <c r="AR1242" i="5"/>
  <c r="AS1242" i="5"/>
  <c r="AQ1243" i="5"/>
  <c r="AR1243" i="5"/>
  <c r="AS1243" i="5"/>
  <c r="AQ1244" i="5"/>
  <c r="AR1244" i="5"/>
  <c r="AS1244" i="5"/>
  <c r="AQ1245" i="5"/>
  <c r="AR1245" i="5"/>
  <c r="AS1245" i="5"/>
  <c r="AQ1246" i="5"/>
  <c r="AR1246" i="5"/>
  <c r="AS1246" i="5"/>
  <c r="AQ1247" i="5"/>
  <c r="AR1247" i="5"/>
  <c r="AS1247" i="5"/>
  <c r="AQ1248" i="5"/>
  <c r="AR1248" i="5"/>
  <c r="AS1248" i="5"/>
  <c r="AQ1249" i="5"/>
  <c r="AR1249" i="5"/>
  <c r="AS1249" i="5"/>
  <c r="AQ1250" i="5"/>
  <c r="AR1250" i="5"/>
  <c r="AS1250" i="5"/>
  <c r="AQ1251" i="5"/>
  <c r="AR1251" i="5"/>
  <c r="AS1251" i="5"/>
  <c r="AQ1252" i="5"/>
  <c r="AR1252" i="5"/>
  <c r="AS1252" i="5"/>
  <c r="AQ1253" i="5"/>
  <c r="AR1253" i="5"/>
  <c r="AS1253" i="5"/>
  <c r="AQ1254" i="5"/>
  <c r="AR1254" i="5"/>
  <c r="AS1254" i="5"/>
  <c r="AQ1255" i="5"/>
  <c r="AR1255" i="5"/>
  <c r="AS1255" i="5"/>
  <c r="AQ1256" i="5"/>
  <c r="AR1256" i="5"/>
  <c r="AS1256" i="5"/>
  <c r="AQ1257" i="5"/>
  <c r="AR1257" i="5"/>
  <c r="AS1257" i="5"/>
  <c r="AQ1258" i="5"/>
  <c r="AR1258" i="5"/>
  <c r="AS1258" i="5"/>
  <c r="AQ1259" i="5"/>
  <c r="AR1259" i="5"/>
  <c r="AS1259" i="5"/>
  <c r="AQ1260" i="5"/>
  <c r="AR1260" i="5"/>
  <c r="AS1260" i="5"/>
  <c r="AQ1261" i="5"/>
  <c r="AR1261" i="5"/>
  <c r="AS1261" i="5"/>
  <c r="AQ1262" i="5"/>
  <c r="AR1262" i="5"/>
  <c r="AS1262" i="5"/>
  <c r="AQ1263" i="5"/>
  <c r="AR1263" i="5"/>
  <c r="AS1263" i="5"/>
  <c r="AQ1264" i="5"/>
  <c r="AR1264" i="5"/>
  <c r="AS1264" i="5"/>
  <c r="AQ1265" i="5"/>
  <c r="AR1265" i="5"/>
  <c r="AS1265" i="5"/>
  <c r="AQ1266" i="5"/>
  <c r="AR1266" i="5"/>
  <c r="AS1266" i="5"/>
  <c r="AQ1267" i="5"/>
  <c r="AR1267" i="5"/>
  <c r="AS1267" i="5"/>
  <c r="AQ1268" i="5"/>
  <c r="AR1268" i="5"/>
  <c r="AS1268" i="5"/>
  <c r="AQ1269" i="5"/>
  <c r="AR1269" i="5"/>
  <c r="AS1269" i="5"/>
  <c r="AQ1270" i="5"/>
  <c r="AR1270" i="5"/>
  <c r="AS1270" i="5"/>
  <c r="AQ1271" i="5"/>
  <c r="AR1271" i="5"/>
  <c r="AS1271" i="5"/>
  <c r="AQ1272" i="5"/>
  <c r="AR1272" i="5"/>
  <c r="AS1272" i="5"/>
  <c r="AQ1273" i="5"/>
  <c r="AR1273" i="5"/>
  <c r="AS1273" i="5"/>
  <c r="AQ1274" i="5"/>
  <c r="AR1274" i="5"/>
  <c r="AS1274" i="5"/>
  <c r="AQ1275" i="5"/>
  <c r="AR1275" i="5"/>
  <c r="AS1275" i="5"/>
  <c r="AQ1276" i="5"/>
  <c r="AR1276" i="5"/>
  <c r="AS1276" i="5"/>
  <c r="AQ1277" i="5"/>
  <c r="AR1277" i="5"/>
  <c r="AS1277" i="5"/>
  <c r="AQ1278" i="5"/>
  <c r="AR1278" i="5"/>
  <c r="AS1278" i="5"/>
  <c r="AQ1279" i="5"/>
  <c r="AR1279" i="5"/>
  <c r="AS1279" i="5"/>
  <c r="AQ1280" i="5"/>
  <c r="AR1280" i="5"/>
  <c r="AS1280" i="5"/>
  <c r="AQ1281" i="5"/>
  <c r="AR1281" i="5"/>
  <c r="AS1281" i="5"/>
  <c r="AQ1282" i="5"/>
  <c r="AR1282" i="5"/>
  <c r="AS1282" i="5"/>
  <c r="AQ1283" i="5"/>
  <c r="AR1283" i="5"/>
  <c r="AS1283" i="5"/>
  <c r="AQ1284" i="5"/>
  <c r="AR1284" i="5"/>
  <c r="AS1284" i="5"/>
  <c r="AQ1285" i="5"/>
  <c r="AR1285" i="5"/>
  <c r="AS1285" i="5"/>
  <c r="AQ1286" i="5"/>
  <c r="AR1286" i="5"/>
  <c r="AS1286" i="5"/>
  <c r="AQ1287" i="5"/>
  <c r="AR1287" i="5"/>
  <c r="AS1287" i="5"/>
  <c r="AQ1288" i="5"/>
  <c r="AR1288" i="5"/>
  <c r="AS1288" i="5"/>
  <c r="AQ1289" i="5"/>
  <c r="AR1289" i="5"/>
  <c r="AS1289" i="5"/>
  <c r="AQ1290" i="5"/>
  <c r="AR1290" i="5"/>
  <c r="AS1290" i="5"/>
  <c r="AQ1291" i="5"/>
  <c r="AR1291" i="5"/>
  <c r="AS1291" i="5"/>
  <c r="AQ1292" i="5"/>
  <c r="AR1292" i="5"/>
  <c r="AS1292" i="5"/>
  <c r="AQ1293" i="5"/>
  <c r="AR1293" i="5"/>
  <c r="AS1293" i="5"/>
  <c r="AQ1294" i="5"/>
  <c r="AR1294" i="5"/>
  <c r="AS1294" i="5"/>
  <c r="AQ1295" i="5"/>
  <c r="AR1295" i="5"/>
  <c r="AS1295" i="5"/>
  <c r="AQ1296" i="5"/>
  <c r="AR1296" i="5"/>
  <c r="AS1296" i="5"/>
  <c r="AQ1297" i="5"/>
  <c r="AR1297" i="5"/>
  <c r="AS1297" i="5"/>
  <c r="AQ1298" i="5"/>
  <c r="AR1298" i="5"/>
  <c r="AS1298" i="5"/>
  <c r="AQ1299" i="5"/>
  <c r="AR1299" i="5"/>
  <c r="AS1299" i="5"/>
  <c r="AQ1300" i="5"/>
  <c r="AR1300" i="5"/>
  <c r="AS1300" i="5"/>
  <c r="AQ1301" i="5"/>
  <c r="AR1301" i="5"/>
  <c r="AS1301" i="5"/>
  <c r="AQ1302" i="5"/>
  <c r="AR1302" i="5"/>
  <c r="AS1302" i="5"/>
  <c r="AQ1303" i="5"/>
  <c r="AR1303" i="5"/>
  <c r="AS1303" i="5"/>
  <c r="AQ1304" i="5"/>
  <c r="AR1304" i="5"/>
  <c r="AS1304" i="5"/>
  <c r="AQ1305" i="5"/>
  <c r="AR1305" i="5"/>
  <c r="AS1305" i="5"/>
  <c r="AQ1306" i="5"/>
  <c r="AR1306" i="5"/>
  <c r="AS1306" i="5"/>
  <c r="AQ1307" i="5"/>
  <c r="AR1307" i="5"/>
  <c r="AS1307" i="5"/>
  <c r="AQ1308" i="5"/>
  <c r="AR1308" i="5"/>
  <c r="AS1308" i="5"/>
  <c r="AQ1309" i="5"/>
  <c r="AR1309" i="5"/>
  <c r="AS1309" i="5"/>
  <c r="AQ1310" i="5"/>
  <c r="AR1310" i="5"/>
  <c r="AS1310" i="5"/>
  <c r="AQ1311" i="5"/>
  <c r="AR1311" i="5"/>
  <c r="AS1311" i="5"/>
  <c r="AQ1312" i="5"/>
  <c r="AR1312" i="5"/>
  <c r="AS1312" i="5"/>
  <c r="AQ1313" i="5"/>
  <c r="AR1313" i="5"/>
  <c r="AS1313" i="5"/>
  <c r="AQ1314" i="5"/>
  <c r="AR1314" i="5"/>
  <c r="AS1314" i="5"/>
  <c r="AQ1315" i="5"/>
  <c r="AR1315" i="5"/>
  <c r="AS1315" i="5"/>
  <c r="AQ1316" i="5"/>
  <c r="AR1316" i="5"/>
  <c r="AS1316" i="5"/>
  <c r="AQ1317" i="5"/>
  <c r="AR1317" i="5"/>
  <c r="AS1317" i="5"/>
  <c r="AQ1318" i="5"/>
  <c r="AR1318" i="5"/>
  <c r="AS1318" i="5"/>
  <c r="AQ1319" i="5"/>
  <c r="AR1319" i="5"/>
  <c r="AS1319" i="5"/>
  <c r="AQ1320" i="5"/>
  <c r="AR1320" i="5"/>
  <c r="AS1320" i="5"/>
  <c r="AQ1321" i="5"/>
  <c r="AR1321" i="5"/>
  <c r="AS1321" i="5"/>
  <c r="AQ1322" i="5"/>
  <c r="AR1322" i="5"/>
  <c r="AS1322" i="5"/>
  <c r="AQ1323" i="5"/>
  <c r="AR1323" i="5"/>
  <c r="AS1323" i="5"/>
  <c r="AQ1324" i="5"/>
  <c r="AR1324" i="5"/>
  <c r="AS1324" i="5"/>
  <c r="AQ1325" i="5"/>
  <c r="AR1325" i="5"/>
  <c r="AS1325" i="5"/>
  <c r="AQ1326" i="5"/>
  <c r="AR1326" i="5"/>
  <c r="AS1326" i="5"/>
  <c r="AQ1327" i="5"/>
  <c r="AR1327" i="5"/>
  <c r="AS1327" i="5"/>
  <c r="AQ1328" i="5"/>
  <c r="AR1328" i="5"/>
  <c r="AS1328" i="5"/>
  <c r="AQ1329" i="5"/>
  <c r="AR1329" i="5"/>
  <c r="AS1329" i="5"/>
  <c r="AQ1330" i="5"/>
  <c r="AR1330" i="5"/>
  <c r="AS1330" i="5"/>
  <c r="AQ1331" i="5"/>
  <c r="AR1331" i="5"/>
  <c r="AS1331" i="5"/>
  <c r="AQ1332" i="5"/>
  <c r="AR1332" i="5"/>
  <c r="AS1332" i="5"/>
  <c r="AQ1333" i="5"/>
  <c r="AR1333" i="5"/>
  <c r="AS1333" i="5"/>
  <c r="AQ1334" i="5"/>
  <c r="AR1334" i="5"/>
  <c r="AS1334" i="5"/>
  <c r="AQ1335" i="5"/>
  <c r="AR1335" i="5"/>
  <c r="AS1335" i="5"/>
  <c r="AQ1336" i="5"/>
  <c r="AR1336" i="5"/>
  <c r="AS1336" i="5"/>
  <c r="AQ1337" i="5"/>
  <c r="AR1337" i="5"/>
  <c r="AS1337" i="5"/>
  <c r="AQ1338" i="5"/>
  <c r="AR1338" i="5"/>
  <c r="AS1338" i="5"/>
  <c r="AQ1339" i="5"/>
  <c r="AR1339" i="5"/>
  <c r="AS1339" i="5"/>
  <c r="AQ1340" i="5"/>
  <c r="AR1340" i="5"/>
  <c r="AS1340" i="5"/>
  <c r="AQ1341" i="5"/>
  <c r="AR1341" i="5"/>
  <c r="AS1341" i="5"/>
  <c r="AQ1342" i="5"/>
  <c r="AR1342" i="5"/>
  <c r="AS1342" i="5"/>
  <c r="AQ1343" i="5"/>
  <c r="AR1343" i="5"/>
  <c r="AS1343" i="5"/>
  <c r="AQ1344" i="5"/>
  <c r="AR1344" i="5"/>
  <c r="AS1344" i="5"/>
  <c r="AQ1345" i="5"/>
  <c r="AR1345" i="5"/>
  <c r="AS1345" i="5"/>
  <c r="AQ1346" i="5"/>
  <c r="AR1346" i="5"/>
  <c r="AS1346" i="5"/>
  <c r="AQ1347" i="5"/>
  <c r="AR1347" i="5"/>
  <c r="AS1347" i="5"/>
  <c r="AQ1348" i="5"/>
  <c r="AR1348" i="5"/>
  <c r="AS1348" i="5"/>
  <c r="AQ1349" i="5"/>
  <c r="AR1349" i="5"/>
  <c r="AS1349" i="5"/>
  <c r="AQ1350" i="5"/>
  <c r="AR1350" i="5"/>
  <c r="AS1350" i="5"/>
  <c r="AQ1351" i="5"/>
  <c r="AR1351" i="5"/>
  <c r="AS1351" i="5"/>
  <c r="AQ1352" i="5"/>
  <c r="AR1352" i="5"/>
  <c r="AS1352" i="5"/>
  <c r="AQ1353" i="5"/>
  <c r="AR1353" i="5"/>
  <c r="AS1353" i="5"/>
  <c r="AQ1354" i="5"/>
  <c r="AR1354" i="5"/>
  <c r="AS1354" i="5"/>
  <c r="AQ1355" i="5"/>
  <c r="AR1355" i="5"/>
  <c r="AS1355" i="5"/>
  <c r="AQ1356" i="5"/>
  <c r="AR1356" i="5"/>
  <c r="AS1356" i="5"/>
  <c r="AQ1357" i="5"/>
  <c r="AR1357" i="5"/>
  <c r="AS1357" i="5"/>
  <c r="AQ1358" i="5"/>
  <c r="AR1358" i="5"/>
  <c r="AS1358" i="5"/>
  <c r="AQ1359" i="5"/>
  <c r="AR1359" i="5"/>
  <c r="AS1359" i="5"/>
  <c r="AQ1360" i="5"/>
  <c r="AR1360" i="5"/>
  <c r="AS1360" i="5"/>
  <c r="AQ1361" i="5"/>
  <c r="AR1361" i="5"/>
  <c r="AS1361" i="5"/>
  <c r="AQ1362" i="5"/>
  <c r="AR1362" i="5"/>
  <c r="AS1362" i="5"/>
  <c r="AQ1363" i="5"/>
  <c r="AR1363" i="5"/>
  <c r="AS1363" i="5"/>
  <c r="AQ1364" i="5"/>
  <c r="AR1364" i="5"/>
  <c r="AS1364" i="5"/>
  <c r="AQ1365" i="5"/>
  <c r="AR1365" i="5"/>
  <c r="AS1365" i="5"/>
  <c r="AQ1366" i="5"/>
  <c r="AR1366" i="5"/>
  <c r="AS1366" i="5"/>
  <c r="AQ1367" i="5"/>
  <c r="AR1367" i="5"/>
  <c r="AS1367" i="5"/>
  <c r="AQ1368" i="5"/>
  <c r="AR1368" i="5"/>
  <c r="AS1368" i="5"/>
  <c r="AQ1369" i="5"/>
  <c r="AR1369" i="5"/>
  <c r="AS1369" i="5"/>
  <c r="AQ1370" i="5"/>
  <c r="AR1370" i="5"/>
  <c r="AS1370" i="5"/>
  <c r="AQ1371" i="5"/>
  <c r="AR1371" i="5"/>
  <c r="AS1371" i="5"/>
  <c r="AQ1372" i="5"/>
  <c r="AR1372" i="5"/>
  <c r="AS1372" i="5"/>
  <c r="AQ1373" i="5"/>
  <c r="AR1373" i="5"/>
  <c r="AS1373" i="5"/>
  <c r="AQ1374" i="5"/>
  <c r="AR1374" i="5"/>
  <c r="AS1374" i="5"/>
  <c r="AQ1375" i="5"/>
  <c r="AR1375" i="5"/>
  <c r="AS1375" i="5"/>
  <c r="AQ1376" i="5"/>
  <c r="AR1376" i="5"/>
  <c r="AS1376" i="5"/>
  <c r="AQ1377" i="5"/>
  <c r="AR1377" i="5"/>
  <c r="AS1377" i="5"/>
  <c r="AQ1378" i="5"/>
  <c r="AR1378" i="5"/>
  <c r="AS1378" i="5"/>
  <c r="AQ1379" i="5"/>
  <c r="AR1379" i="5"/>
  <c r="AS1379" i="5"/>
  <c r="AQ1380" i="5"/>
  <c r="AR1380" i="5"/>
  <c r="AS1380" i="5"/>
  <c r="AQ1381" i="5"/>
  <c r="AR1381" i="5"/>
  <c r="AS1381" i="5"/>
  <c r="AQ1382" i="5"/>
  <c r="AR1382" i="5"/>
  <c r="AS1382" i="5"/>
  <c r="AQ1383" i="5"/>
  <c r="AR1383" i="5"/>
  <c r="AS1383" i="5"/>
  <c r="AQ1384" i="5"/>
  <c r="AR1384" i="5"/>
  <c r="AS1384" i="5"/>
  <c r="AQ1385" i="5"/>
  <c r="AR1385" i="5"/>
  <c r="AS1385" i="5"/>
  <c r="AQ1386" i="5"/>
  <c r="AR1386" i="5"/>
  <c r="AS1386" i="5"/>
  <c r="AQ1387" i="5"/>
  <c r="AR1387" i="5"/>
  <c r="AS1387" i="5"/>
  <c r="AQ1388" i="5"/>
  <c r="AR1388" i="5"/>
  <c r="AS1388" i="5"/>
  <c r="AQ1389" i="5"/>
  <c r="AR1389" i="5"/>
  <c r="AS1389" i="5"/>
  <c r="AQ1390" i="5"/>
  <c r="AR1390" i="5"/>
  <c r="AS1390" i="5"/>
  <c r="AQ1391" i="5"/>
  <c r="AR1391" i="5"/>
  <c r="AS1391" i="5"/>
  <c r="AQ1392" i="5"/>
  <c r="AR1392" i="5"/>
  <c r="AS1392" i="5"/>
  <c r="AQ1393" i="5"/>
  <c r="AR1393" i="5"/>
  <c r="AS1393" i="5"/>
  <c r="AQ1394" i="5"/>
  <c r="AR1394" i="5"/>
  <c r="AS1394" i="5"/>
  <c r="AQ1395" i="5"/>
  <c r="AR1395" i="5"/>
  <c r="AS1395" i="5"/>
  <c r="AO4" i="5"/>
  <c r="AO5" i="5"/>
  <c r="AO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59" i="5"/>
  <c r="AO60" i="5"/>
  <c r="AO61" i="5"/>
  <c r="AO62" i="5"/>
  <c r="AO63" i="5"/>
  <c r="AO64" i="5"/>
  <c r="AO65" i="5"/>
  <c r="AO66" i="5"/>
  <c r="AO67" i="5"/>
  <c r="AO68" i="5"/>
  <c r="AO69" i="5"/>
  <c r="AO70" i="5"/>
  <c r="AO71" i="5"/>
  <c r="AO72" i="5"/>
  <c r="AO73" i="5"/>
  <c r="AO74" i="5"/>
  <c r="AO75" i="5"/>
  <c r="AO76" i="5"/>
  <c r="AO77"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3" i="5"/>
  <c r="AO104" i="5"/>
  <c r="AO105" i="5"/>
  <c r="AO106" i="5"/>
  <c r="AO107" i="5"/>
  <c r="AO108" i="5"/>
  <c r="AO109" i="5"/>
  <c r="AO110" i="5"/>
  <c r="AO111" i="5"/>
  <c r="AO112" i="5"/>
  <c r="AO113" i="5"/>
  <c r="AO114" i="5"/>
  <c r="AO115" i="5"/>
  <c r="AO116" i="5"/>
  <c r="AO117" i="5"/>
  <c r="AO118" i="5"/>
  <c r="AO119" i="5"/>
  <c r="AO120" i="5"/>
  <c r="AO121" i="5"/>
  <c r="AO122" i="5"/>
  <c r="AO123" i="5"/>
  <c r="AO124" i="5"/>
  <c r="AO125" i="5"/>
  <c r="AO126" i="5"/>
  <c r="AO127" i="5"/>
  <c r="AO128" i="5"/>
  <c r="AO129" i="5"/>
  <c r="AO130" i="5"/>
  <c r="AO131" i="5"/>
  <c r="AO132" i="5"/>
  <c r="AO133" i="5"/>
  <c r="AO134" i="5"/>
  <c r="AO135" i="5"/>
  <c r="AO136" i="5"/>
  <c r="AO137" i="5"/>
  <c r="AO138" i="5"/>
  <c r="AO139" i="5"/>
  <c r="AO140" i="5"/>
  <c r="AO141" i="5"/>
  <c r="AO142" i="5"/>
  <c r="AO143" i="5"/>
  <c r="AO144" i="5"/>
  <c r="AO145" i="5"/>
  <c r="AO146" i="5"/>
  <c r="AO147" i="5"/>
  <c r="AO148" i="5"/>
  <c r="AO149" i="5"/>
  <c r="AO150" i="5"/>
  <c r="AO151" i="5"/>
  <c r="AO152" i="5"/>
  <c r="AO153" i="5"/>
  <c r="AO154" i="5"/>
  <c r="AO155" i="5"/>
  <c r="AO156" i="5"/>
  <c r="AO157" i="5"/>
  <c r="AO158" i="5"/>
  <c r="AO159" i="5"/>
  <c r="AO160" i="5"/>
  <c r="AO161" i="5"/>
  <c r="AO162" i="5"/>
  <c r="AO163" i="5"/>
  <c r="AO164" i="5"/>
  <c r="AO165" i="5"/>
  <c r="AO166" i="5"/>
  <c r="AO167" i="5"/>
  <c r="AO168" i="5"/>
  <c r="AO169" i="5"/>
  <c r="AO170" i="5"/>
  <c r="AO171" i="5"/>
  <c r="AO172" i="5"/>
  <c r="AO173" i="5"/>
  <c r="AO174" i="5"/>
  <c r="AO175" i="5"/>
  <c r="AO176" i="5"/>
  <c r="AO177" i="5"/>
  <c r="AO178" i="5"/>
  <c r="AO179" i="5"/>
  <c r="AO180" i="5"/>
  <c r="AO181" i="5"/>
  <c r="AO182" i="5"/>
  <c r="AO183" i="5"/>
  <c r="AO184" i="5"/>
  <c r="AO185" i="5"/>
  <c r="AO186" i="5"/>
  <c r="AO187" i="5"/>
  <c r="AO188" i="5"/>
  <c r="AO189" i="5"/>
  <c r="AO190" i="5"/>
  <c r="AO191" i="5"/>
  <c r="AO192" i="5"/>
  <c r="AO193" i="5"/>
  <c r="AO194" i="5"/>
  <c r="AO195" i="5"/>
  <c r="AO196" i="5"/>
  <c r="AO197" i="5"/>
  <c r="AO198" i="5"/>
  <c r="AO199" i="5"/>
  <c r="AO200" i="5"/>
  <c r="AO201" i="5"/>
  <c r="AO202" i="5"/>
  <c r="AO203" i="5"/>
  <c r="AO204" i="5"/>
  <c r="AO205" i="5"/>
  <c r="AO206" i="5"/>
  <c r="AO207" i="5"/>
  <c r="AO208" i="5"/>
  <c r="AO209" i="5"/>
  <c r="AO210" i="5"/>
  <c r="AO211" i="5"/>
  <c r="AO212" i="5"/>
  <c r="AO213" i="5"/>
  <c r="AO214" i="5"/>
  <c r="AO215" i="5"/>
  <c r="AO216" i="5"/>
  <c r="AO217" i="5"/>
  <c r="AO218" i="5"/>
  <c r="AO219" i="5"/>
  <c r="AO220" i="5"/>
  <c r="AO221" i="5"/>
  <c r="AO222" i="5"/>
  <c r="AO223" i="5"/>
  <c r="AO224" i="5"/>
  <c r="AO225" i="5"/>
  <c r="AO226" i="5"/>
  <c r="AO227" i="5"/>
  <c r="AO228" i="5"/>
  <c r="AO229" i="5"/>
  <c r="AO230" i="5"/>
  <c r="AO231" i="5"/>
  <c r="AO232" i="5"/>
  <c r="AO233" i="5"/>
  <c r="AO234" i="5"/>
  <c r="AO235" i="5"/>
  <c r="AO236" i="5"/>
  <c r="AO237" i="5"/>
  <c r="AO238" i="5"/>
  <c r="AO239" i="5"/>
  <c r="AO240" i="5"/>
  <c r="AO241" i="5"/>
  <c r="AO242" i="5"/>
  <c r="AO243" i="5"/>
  <c r="AO244" i="5"/>
  <c r="AO245" i="5"/>
  <c r="AO246" i="5"/>
  <c r="AO247" i="5"/>
  <c r="AO248" i="5"/>
  <c r="AO249" i="5"/>
  <c r="AO250" i="5"/>
  <c r="AO251" i="5"/>
  <c r="AO252" i="5"/>
  <c r="AO253" i="5"/>
  <c r="AO254" i="5"/>
  <c r="AO255" i="5"/>
  <c r="AO256" i="5"/>
  <c r="AO257" i="5"/>
  <c r="AO258" i="5"/>
  <c r="AO259" i="5"/>
  <c r="AO260" i="5"/>
  <c r="AO261" i="5"/>
  <c r="AO262" i="5"/>
  <c r="AO263" i="5"/>
  <c r="AO264" i="5"/>
  <c r="AO265" i="5"/>
  <c r="AO266" i="5"/>
  <c r="AO267" i="5"/>
  <c r="AO268" i="5"/>
  <c r="AO269" i="5"/>
  <c r="AO270" i="5"/>
  <c r="AO271" i="5"/>
  <c r="AO272" i="5"/>
  <c r="AO273" i="5"/>
  <c r="AO274" i="5"/>
  <c r="AO275" i="5"/>
  <c r="AO276" i="5"/>
  <c r="AO277" i="5"/>
  <c r="AO278" i="5"/>
  <c r="AO279" i="5"/>
  <c r="AO280" i="5"/>
  <c r="AO281" i="5"/>
  <c r="AO282" i="5"/>
  <c r="AO283" i="5"/>
  <c r="AO284" i="5"/>
  <c r="AO285" i="5"/>
  <c r="AO286" i="5"/>
  <c r="AO287" i="5"/>
  <c r="AO288" i="5"/>
  <c r="AO289" i="5"/>
  <c r="AO290" i="5"/>
  <c r="AO291" i="5"/>
  <c r="AO292" i="5"/>
  <c r="AO293" i="5"/>
  <c r="AO294" i="5"/>
  <c r="AO295" i="5"/>
  <c r="AO296" i="5"/>
  <c r="AO297" i="5"/>
  <c r="AO298" i="5"/>
  <c r="AO299" i="5"/>
  <c r="AO300" i="5"/>
  <c r="AO301" i="5"/>
  <c r="AO302" i="5"/>
  <c r="AO303" i="5"/>
  <c r="AO304" i="5"/>
  <c r="AO305" i="5"/>
  <c r="AO306" i="5"/>
  <c r="AO307" i="5"/>
  <c r="AO308" i="5"/>
  <c r="AO309" i="5"/>
  <c r="AO310" i="5"/>
  <c r="AO311" i="5"/>
  <c r="AO312" i="5"/>
  <c r="AO313" i="5"/>
  <c r="AO314" i="5"/>
  <c r="AO315" i="5"/>
  <c r="AO316" i="5"/>
  <c r="AO317" i="5"/>
  <c r="AO318" i="5"/>
  <c r="AO319" i="5"/>
  <c r="AO320" i="5"/>
  <c r="AO321" i="5"/>
  <c r="AO322" i="5"/>
  <c r="AO323" i="5"/>
  <c r="AO324" i="5"/>
  <c r="AO325" i="5"/>
  <c r="AO326" i="5"/>
  <c r="AO327" i="5"/>
  <c r="AO328" i="5"/>
  <c r="AO329" i="5"/>
  <c r="AO330" i="5"/>
  <c r="AO331" i="5"/>
  <c r="AO332" i="5"/>
  <c r="AO333" i="5"/>
  <c r="AO334" i="5"/>
  <c r="AO335" i="5"/>
  <c r="AO336" i="5"/>
  <c r="AO337" i="5"/>
  <c r="AO338" i="5"/>
  <c r="AO339" i="5"/>
  <c r="AO340" i="5"/>
  <c r="AO341" i="5"/>
  <c r="AO342" i="5"/>
  <c r="AO343" i="5"/>
  <c r="AO344" i="5"/>
  <c r="AO345" i="5"/>
  <c r="AO346" i="5"/>
  <c r="AO347" i="5"/>
  <c r="AO348" i="5"/>
  <c r="AO349" i="5"/>
  <c r="AO350" i="5"/>
  <c r="AO351" i="5"/>
  <c r="AO352" i="5"/>
  <c r="AO353" i="5"/>
  <c r="AO354" i="5"/>
  <c r="AO355" i="5"/>
  <c r="AO356" i="5"/>
  <c r="AO357" i="5"/>
  <c r="AO358" i="5"/>
  <c r="AO359" i="5"/>
  <c r="AO360" i="5"/>
  <c r="AO361" i="5"/>
  <c r="AO362" i="5"/>
  <c r="AO363" i="5"/>
  <c r="AO364" i="5"/>
  <c r="AO365" i="5"/>
  <c r="AO366" i="5"/>
  <c r="AO367" i="5"/>
  <c r="AO368" i="5"/>
  <c r="AO369" i="5"/>
  <c r="AO370" i="5"/>
  <c r="AO371" i="5"/>
  <c r="AO372" i="5"/>
  <c r="AO373" i="5"/>
  <c r="AO374" i="5"/>
  <c r="AO375" i="5"/>
  <c r="AO376" i="5"/>
  <c r="AO377" i="5"/>
  <c r="AO378" i="5"/>
  <c r="AO379" i="5"/>
  <c r="AO380" i="5"/>
  <c r="AO381" i="5"/>
  <c r="AO382" i="5"/>
  <c r="AO383" i="5"/>
  <c r="AO384" i="5"/>
  <c r="AO385" i="5"/>
  <c r="AO386" i="5"/>
  <c r="AO387" i="5"/>
  <c r="AO388" i="5"/>
  <c r="AO389" i="5"/>
  <c r="AO390" i="5"/>
  <c r="AO391" i="5"/>
  <c r="AO392" i="5"/>
  <c r="AO393" i="5"/>
  <c r="AO394" i="5"/>
  <c r="AO395" i="5"/>
  <c r="AO396" i="5"/>
  <c r="AO397" i="5"/>
  <c r="AO398" i="5"/>
  <c r="AO399" i="5"/>
  <c r="AO400" i="5"/>
  <c r="AO401" i="5"/>
  <c r="AO402" i="5"/>
  <c r="AO403" i="5"/>
  <c r="AO404" i="5"/>
  <c r="AO405" i="5"/>
  <c r="AO406" i="5"/>
  <c r="AO407" i="5"/>
  <c r="AO408" i="5"/>
  <c r="AO409" i="5"/>
  <c r="AO410" i="5"/>
  <c r="AO411" i="5"/>
  <c r="AO412" i="5"/>
  <c r="AO413" i="5"/>
  <c r="AO414" i="5"/>
  <c r="AO415" i="5"/>
  <c r="AO416" i="5"/>
  <c r="AO417" i="5"/>
  <c r="AO418" i="5"/>
  <c r="AO419" i="5"/>
  <c r="AO420" i="5"/>
  <c r="AO421" i="5"/>
  <c r="AO422" i="5"/>
  <c r="AO423" i="5"/>
  <c r="AO424" i="5"/>
  <c r="AO425" i="5"/>
  <c r="AO426" i="5"/>
  <c r="AO427" i="5"/>
  <c r="AO428" i="5"/>
  <c r="AO429" i="5"/>
  <c r="AO430" i="5"/>
  <c r="AO431" i="5"/>
  <c r="AO432" i="5"/>
  <c r="AO433" i="5"/>
  <c r="AO434" i="5"/>
  <c r="AO435" i="5"/>
  <c r="AO436" i="5"/>
  <c r="AO437" i="5"/>
  <c r="AO438" i="5"/>
  <c r="AO439" i="5"/>
  <c r="AO440" i="5"/>
  <c r="AO441" i="5"/>
  <c r="AO442" i="5"/>
  <c r="AO443" i="5"/>
  <c r="AO444" i="5"/>
  <c r="AO445" i="5"/>
  <c r="AO446" i="5"/>
  <c r="AO447" i="5"/>
  <c r="AO448" i="5"/>
  <c r="AO449" i="5"/>
  <c r="AO450" i="5"/>
  <c r="AO451" i="5"/>
  <c r="AO452" i="5"/>
  <c r="AO453" i="5"/>
  <c r="AO454" i="5"/>
  <c r="AO455" i="5"/>
  <c r="AO456" i="5"/>
  <c r="AO457" i="5"/>
  <c r="AO458" i="5"/>
  <c r="AO459" i="5"/>
  <c r="AO460" i="5"/>
  <c r="AO461" i="5"/>
  <c r="AO462" i="5"/>
  <c r="AO463" i="5"/>
  <c r="AO464" i="5"/>
  <c r="AO465" i="5"/>
  <c r="AO466" i="5"/>
  <c r="AO467" i="5"/>
  <c r="AO468" i="5"/>
  <c r="AO469" i="5"/>
  <c r="AO470" i="5"/>
  <c r="AO471" i="5"/>
  <c r="AO472" i="5"/>
  <c r="AO473" i="5"/>
  <c r="AO474" i="5"/>
  <c r="AO475" i="5"/>
  <c r="AO476" i="5"/>
  <c r="AO477" i="5"/>
  <c r="AO478" i="5"/>
  <c r="AO479" i="5"/>
  <c r="AO480" i="5"/>
  <c r="AO481" i="5"/>
  <c r="AO482" i="5"/>
  <c r="AO483" i="5"/>
  <c r="AO484" i="5"/>
  <c r="AO485" i="5"/>
  <c r="AO486" i="5"/>
  <c r="AO487" i="5"/>
  <c r="AO488" i="5"/>
  <c r="AO489" i="5"/>
  <c r="AO490" i="5"/>
  <c r="AO491" i="5"/>
  <c r="AO492" i="5"/>
  <c r="AO493" i="5"/>
  <c r="AO494" i="5"/>
  <c r="AO495" i="5"/>
  <c r="AO496" i="5"/>
  <c r="AO497" i="5"/>
  <c r="AO498" i="5"/>
  <c r="AO499" i="5"/>
  <c r="AO500" i="5"/>
  <c r="AO501" i="5"/>
  <c r="AO502" i="5"/>
  <c r="AO503" i="5"/>
  <c r="AO504" i="5"/>
  <c r="AO505" i="5"/>
  <c r="AO506" i="5"/>
  <c r="AO507" i="5"/>
  <c r="AO508" i="5"/>
  <c r="AO509" i="5"/>
  <c r="AO510" i="5"/>
  <c r="AO511" i="5"/>
  <c r="AO512" i="5"/>
  <c r="AO513" i="5"/>
  <c r="AO514" i="5"/>
  <c r="AO515" i="5"/>
  <c r="AO516" i="5"/>
  <c r="AO517" i="5"/>
  <c r="AO518" i="5"/>
  <c r="AO519" i="5"/>
  <c r="AO520" i="5"/>
  <c r="AO521" i="5"/>
  <c r="AO522" i="5"/>
  <c r="AO523" i="5"/>
  <c r="AO524" i="5"/>
  <c r="AO525" i="5"/>
  <c r="AO526" i="5"/>
  <c r="AO527" i="5"/>
  <c r="AO528" i="5"/>
  <c r="AO529" i="5"/>
  <c r="AO530" i="5"/>
  <c r="AO531" i="5"/>
  <c r="AO532" i="5"/>
  <c r="AO533" i="5"/>
  <c r="AO534" i="5"/>
  <c r="AO535" i="5"/>
  <c r="AO536" i="5"/>
  <c r="AO537" i="5"/>
  <c r="AO538" i="5"/>
  <c r="AO539" i="5"/>
  <c r="AO540" i="5"/>
  <c r="AO541" i="5"/>
  <c r="AO542" i="5"/>
  <c r="AO543" i="5"/>
  <c r="AO544" i="5"/>
  <c r="AO545" i="5"/>
  <c r="AO546" i="5"/>
  <c r="AO547" i="5"/>
  <c r="AO548" i="5"/>
  <c r="AO549" i="5"/>
  <c r="AO550" i="5"/>
  <c r="AO551" i="5"/>
  <c r="AO552" i="5"/>
  <c r="AO553" i="5"/>
  <c r="AO554" i="5"/>
  <c r="AO555" i="5"/>
  <c r="AO556" i="5"/>
  <c r="AO557" i="5"/>
  <c r="AO558" i="5"/>
  <c r="AO559" i="5"/>
  <c r="AO560" i="5"/>
  <c r="AO561" i="5"/>
  <c r="AO562" i="5"/>
  <c r="AO563" i="5"/>
  <c r="AO564" i="5"/>
  <c r="AO565" i="5"/>
  <c r="AO566" i="5"/>
  <c r="AO567" i="5"/>
  <c r="AO568" i="5"/>
  <c r="AO569" i="5"/>
  <c r="AO570" i="5"/>
  <c r="AO571" i="5"/>
  <c r="AO572" i="5"/>
  <c r="AO573" i="5"/>
  <c r="AO574" i="5"/>
  <c r="AO575" i="5"/>
  <c r="AO576" i="5"/>
  <c r="AO577" i="5"/>
  <c r="AO578" i="5"/>
  <c r="AO579" i="5"/>
  <c r="AO580" i="5"/>
  <c r="AO581" i="5"/>
  <c r="AO582" i="5"/>
  <c r="AO583" i="5"/>
  <c r="AO584" i="5"/>
  <c r="AO585" i="5"/>
  <c r="AO586" i="5"/>
  <c r="AO587" i="5"/>
  <c r="AO588" i="5"/>
  <c r="AO589" i="5"/>
  <c r="AO590" i="5"/>
  <c r="AO591" i="5"/>
  <c r="AO592" i="5"/>
  <c r="AO593" i="5"/>
  <c r="AO594" i="5"/>
  <c r="AO595" i="5"/>
  <c r="AO596" i="5"/>
  <c r="AO597" i="5"/>
  <c r="AO598" i="5"/>
  <c r="AO599" i="5"/>
  <c r="AO600" i="5"/>
  <c r="AO601" i="5"/>
  <c r="AO602" i="5"/>
  <c r="AO603" i="5"/>
  <c r="AO604" i="5"/>
  <c r="AO605" i="5"/>
  <c r="AO606" i="5"/>
  <c r="AO607" i="5"/>
  <c r="AO608" i="5"/>
  <c r="AO609" i="5"/>
  <c r="AO610" i="5"/>
  <c r="AO611" i="5"/>
  <c r="AO612" i="5"/>
  <c r="AO613" i="5"/>
  <c r="AO614" i="5"/>
  <c r="AO615" i="5"/>
  <c r="AO616" i="5"/>
  <c r="AO617" i="5"/>
  <c r="AO618" i="5"/>
  <c r="AO619" i="5"/>
  <c r="AO620" i="5"/>
  <c r="AO621" i="5"/>
  <c r="AO622" i="5"/>
  <c r="AO623" i="5"/>
  <c r="AO624" i="5"/>
  <c r="AO625" i="5"/>
  <c r="AO626" i="5"/>
  <c r="AO627" i="5"/>
  <c r="AO628" i="5"/>
  <c r="AO629" i="5"/>
  <c r="AO630" i="5"/>
  <c r="AO631" i="5"/>
  <c r="AO632" i="5"/>
  <c r="AO633" i="5"/>
  <c r="AO634" i="5"/>
  <c r="AO635" i="5"/>
  <c r="AO636" i="5"/>
  <c r="AO637" i="5"/>
  <c r="AO638" i="5"/>
  <c r="AO639" i="5"/>
  <c r="AO640" i="5"/>
  <c r="AO641" i="5"/>
  <c r="AO642" i="5"/>
  <c r="AO643" i="5"/>
  <c r="AO644" i="5"/>
  <c r="AO645" i="5"/>
  <c r="AO646" i="5"/>
  <c r="AO647" i="5"/>
  <c r="AO648" i="5"/>
  <c r="AO649" i="5"/>
  <c r="AO650" i="5"/>
  <c r="AO651" i="5"/>
  <c r="AO652" i="5"/>
  <c r="AO653" i="5"/>
  <c r="AO654" i="5"/>
  <c r="AO655" i="5"/>
  <c r="AO656" i="5"/>
  <c r="AO657" i="5"/>
  <c r="AO658" i="5"/>
  <c r="AO659" i="5"/>
  <c r="AO660" i="5"/>
  <c r="AO661" i="5"/>
  <c r="AO662" i="5"/>
  <c r="AO663" i="5"/>
  <c r="AO664" i="5"/>
  <c r="AO665" i="5"/>
  <c r="AO666" i="5"/>
  <c r="AO667" i="5"/>
  <c r="AO668" i="5"/>
  <c r="AO669" i="5"/>
  <c r="AO670" i="5"/>
  <c r="AO671" i="5"/>
  <c r="AO672" i="5"/>
  <c r="AO673" i="5"/>
  <c r="AO674" i="5"/>
  <c r="AO675" i="5"/>
  <c r="AO676" i="5"/>
  <c r="AO677" i="5"/>
  <c r="AO678" i="5"/>
  <c r="AO679" i="5"/>
  <c r="AO680" i="5"/>
  <c r="AO681" i="5"/>
  <c r="AO682" i="5"/>
  <c r="AO683" i="5"/>
  <c r="AO684" i="5"/>
  <c r="AO685" i="5"/>
  <c r="AO686" i="5"/>
  <c r="AO687" i="5"/>
  <c r="AO688" i="5"/>
  <c r="AO689" i="5"/>
  <c r="AO690" i="5"/>
  <c r="AO691" i="5"/>
  <c r="AO692" i="5"/>
  <c r="AO693" i="5"/>
  <c r="AO694" i="5"/>
  <c r="AO695" i="5"/>
  <c r="AO696" i="5"/>
  <c r="AO697" i="5"/>
  <c r="AO698" i="5"/>
  <c r="AO699" i="5"/>
  <c r="AO700" i="5"/>
  <c r="AO701" i="5"/>
  <c r="AO702" i="5"/>
  <c r="AO703" i="5"/>
  <c r="AO704" i="5"/>
  <c r="AO705" i="5"/>
  <c r="AO706" i="5"/>
  <c r="AO707" i="5"/>
  <c r="AO708" i="5"/>
  <c r="AO709" i="5"/>
  <c r="AO710" i="5"/>
  <c r="AO711" i="5"/>
  <c r="AO712" i="5"/>
  <c r="AO713" i="5"/>
  <c r="AO714" i="5"/>
  <c r="AO715" i="5"/>
  <c r="AO716" i="5"/>
  <c r="AO717" i="5"/>
  <c r="AO718" i="5"/>
  <c r="AO719" i="5"/>
  <c r="AO720" i="5"/>
  <c r="AO721" i="5"/>
  <c r="AO722" i="5"/>
  <c r="AO723" i="5"/>
  <c r="AO724" i="5"/>
  <c r="AO725" i="5"/>
  <c r="AO726" i="5"/>
  <c r="AO727" i="5"/>
  <c r="AO728" i="5"/>
  <c r="AO729" i="5"/>
  <c r="AO730" i="5"/>
  <c r="AO731" i="5"/>
  <c r="AO732" i="5"/>
  <c r="AO733" i="5"/>
  <c r="AO734" i="5"/>
  <c r="AO735" i="5"/>
  <c r="AO736" i="5"/>
  <c r="AO737" i="5"/>
  <c r="AO738" i="5"/>
  <c r="AO739" i="5"/>
  <c r="AO740" i="5"/>
  <c r="AO741" i="5"/>
  <c r="AO742" i="5"/>
  <c r="AO743" i="5"/>
  <c r="AO744" i="5"/>
  <c r="AO745" i="5"/>
  <c r="AO746" i="5"/>
  <c r="AO747" i="5"/>
  <c r="AO748" i="5"/>
  <c r="AO749" i="5"/>
  <c r="AO750" i="5"/>
  <c r="AO751" i="5"/>
  <c r="AO752" i="5"/>
  <c r="AO753" i="5"/>
  <c r="AO754" i="5"/>
  <c r="AO755" i="5"/>
  <c r="AO756" i="5"/>
  <c r="AO757" i="5"/>
  <c r="AO758" i="5"/>
  <c r="AO759" i="5"/>
  <c r="AO760" i="5"/>
  <c r="AO761" i="5"/>
  <c r="AO762" i="5"/>
  <c r="AO763" i="5"/>
  <c r="AO764" i="5"/>
  <c r="AO765" i="5"/>
  <c r="AO766" i="5"/>
  <c r="AO767" i="5"/>
  <c r="AO768" i="5"/>
  <c r="AO769" i="5"/>
  <c r="AO770" i="5"/>
  <c r="AO771" i="5"/>
  <c r="AO772" i="5"/>
  <c r="AO773" i="5"/>
  <c r="AO774" i="5"/>
  <c r="AO775" i="5"/>
  <c r="AO776" i="5"/>
  <c r="AO777" i="5"/>
  <c r="AO778" i="5"/>
  <c r="AO779" i="5"/>
  <c r="AO780" i="5"/>
  <c r="AO781" i="5"/>
  <c r="AO782" i="5"/>
  <c r="AO783" i="5"/>
  <c r="AO784" i="5"/>
  <c r="AO785" i="5"/>
  <c r="AO786" i="5"/>
  <c r="AO787" i="5"/>
  <c r="AO788" i="5"/>
  <c r="AO789" i="5"/>
  <c r="AO790" i="5"/>
  <c r="AO791" i="5"/>
  <c r="AO792" i="5"/>
  <c r="AO793" i="5"/>
  <c r="AO794" i="5"/>
  <c r="AO795" i="5"/>
  <c r="AO796" i="5"/>
  <c r="AO797" i="5"/>
  <c r="AO798" i="5"/>
  <c r="AO799" i="5"/>
  <c r="AO800" i="5"/>
  <c r="AO801" i="5"/>
  <c r="AO802" i="5"/>
  <c r="AO803" i="5"/>
  <c r="AO804" i="5"/>
  <c r="AO805" i="5"/>
  <c r="AO806" i="5"/>
  <c r="AO807" i="5"/>
  <c r="AO808" i="5"/>
  <c r="AO809" i="5"/>
  <c r="AO810" i="5"/>
  <c r="AO811" i="5"/>
  <c r="AO812" i="5"/>
  <c r="AO813" i="5"/>
  <c r="AO814" i="5"/>
  <c r="AO815" i="5"/>
  <c r="AO816" i="5"/>
  <c r="AO817" i="5"/>
  <c r="AO818" i="5"/>
  <c r="AO819" i="5"/>
  <c r="AO820" i="5"/>
  <c r="AO821" i="5"/>
  <c r="AO822" i="5"/>
  <c r="AO823" i="5"/>
  <c r="AO824" i="5"/>
  <c r="AO825" i="5"/>
  <c r="AO826" i="5"/>
  <c r="AO827" i="5"/>
  <c r="AO828" i="5"/>
  <c r="AO829" i="5"/>
  <c r="AO830" i="5"/>
  <c r="AO831" i="5"/>
  <c r="AO832" i="5"/>
  <c r="AO833" i="5"/>
  <c r="AO834" i="5"/>
  <c r="AO835" i="5"/>
  <c r="AO836" i="5"/>
  <c r="AO837" i="5"/>
  <c r="AO838" i="5"/>
  <c r="AO839" i="5"/>
  <c r="AO840" i="5"/>
  <c r="AO841" i="5"/>
  <c r="AO842" i="5"/>
  <c r="AO843" i="5"/>
  <c r="AO844" i="5"/>
  <c r="AO845" i="5"/>
  <c r="AO846" i="5"/>
  <c r="AO847" i="5"/>
  <c r="AO848" i="5"/>
  <c r="AO849" i="5"/>
  <c r="AO850" i="5"/>
  <c r="AO851" i="5"/>
  <c r="AO852" i="5"/>
  <c r="AO853" i="5"/>
  <c r="AO854" i="5"/>
  <c r="AO855" i="5"/>
  <c r="AO856" i="5"/>
  <c r="AO857" i="5"/>
  <c r="AO858" i="5"/>
  <c r="AO859" i="5"/>
  <c r="AO860" i="5"/>
  <c r="AO861" i="5"/>
  <c r="AO862" i="5"/>
  <c r="AO863" i="5"/>
  <c r="AO864" i="5"/>
  <c r="AO865" i="5"/>
  <c r="AO866" i="5"/>
  <c r="AO867" i="5"/>
  <c r="AO868" i="5"/>
  <c r="AO869" i="5"/>
  <c r="AO870" i="5"/>
  <c r="AO871" i="5"/>
  <c r="AO872" i="5"/>
  <c r="AO873" i="5"/>
  <c r="AO874" i="5"/>
  <c r="AO875" i="5"/>
  <c r="AO876" i="5"/>
  <c r="AO877" i="5"/>
  <c r="AO878" i="5"/>
  <c r="AO879" i="5"/>
  <c r="AO880" i="5"/>
  <c r="AO881" i="5"/>
  <c r="AO882" i="5"/>
  <c r="AO883" i="5"/>
  <c r="AO884" i="5"/>
  <c r="AO885" i="5"/>
  <c r="AO886" i="5"/>
  <c r="AO887" i="5"/>
  <c r="AO888" i="5"/>
  <c r="AO889" i="5"/>
  <c r="AO890" i="5"/>
  <c r="AO891" i="5"/>
  <c r="AO892" i="5"/>
  <c r="AO893" i="5"/>
  <c r="AO894" i="5"/>
  <c r="AO895" i="5"/>
  <c r="AO896" i="5"/>
  <c r="AO897" i="5"/>
  <c r="AO898" i="5"/>
  <c r="AO899" i="5"/>
  <c r="AO900" i="5"/>
  <c r="AO901" i="5"/>
  <c r="AO902" i="5"/>
  <c r="AO903" i="5"/>
  <c r="AO904" i="5"/>
  <c r="AO905" i="5"/>
  <c r="AO906" i="5"/>
  <c r="AO907" i="5"/>
  <c r="AO908" i="5"/>
  <c r="AO909" i="5"/>
  <c r="AO910" i="5"/>
  <c r="AO911" i="5"/>
  <c r="AO912" i="5"/>
  <c r="AO913" i="5"/>
  <c r="AO914" i="5"/>
  <c r="AO915" i="5"/>
  <c r="AO916" i="5"/>
  <c r="AO917" i="5"/>
  <c r="AO918" i="5"/>
  <c r="AO919" i="5"/>
  <c r="AO920" i="5"/>
  <c r="AO921" i="5"/>
  <c r="AO922" i="5"/>
  <c r="AO923" i="5"/>
  <c r="AO924" i="5"/>
  <c r="AO925" i="5"/>
  <c r="AO926" i="5"/>
  <c r="AO927" i="5"/>
  <c r="AO928" i="5"/>
  <c r="AO929" i="5"/>
  <c r="AO930" i="5"/>
  <c r="AO931" i="5"/>
  <c r="AO932" i="5"/>
  <c r="AO933" i="5"/>
  <c r="AO934" i="5"/>
  <c r="AO935" i="5"/>
  <c r="AO936" i="5"/>
  <c r="AO937" i="5"/>
  <c r="AO938" i="5"/>
  <c r="AO939" i="5"/>
  <c r="AO940" i="5"/>
  <c r="AO941" i="5"/>
  <c r="AO942" i="5"/>
  <c r="AO943" i="5"/>
  <c r="AO944" i="5"/>
  <c r="AO945" i="5"/>
  <c r="AO946" i="5"/>
  <c r="AO947" i="5"/>
  <c r="AO948" i="5"/>
  <c r="AO949" i="5"/>
  <c r="AO950" i="5"/>
  <c r="AO951" i="5"/>
  <c r="AO952" i="5"/>
  <c r="AO953" i="5"/>
  <c r="AO954" i="5"/>
  <c r="AO955" i="5"/>
  <c r="AO956" i="5"/>
  <c r="AO957" i="5"/>
  <c r="AO958" i="5"/>
  <c r="AO959" i="5"/>
  <c r="AO960" i="5"/>
  <c r="AO961" i="5"/>
  <c r="AO962" i="5"/>
  <c r="AO963" i="5"/>
  <c r="AO964" i="5"/>
  <c r="AO965" i="5"/>
  <c r="AO966" i="5"/>
  <c r="AO967" i="5"/>
  <c r="AO968" i="5"/>
  <c r="AO969" i="5"/>
  <c r="AO970" i="5"/>
  <c r="AO971" i="5"/>
  <c r="AO972" i="5"/>
  <c r="AO973" i="5"/>
  <c r="AO974" i="5"/>
  <c r="AO975" i="5"/>
  <c r="AO976" i="5"/>
  <c r="AO977" i="5"/>
  <c r="AO978" i="5"/>
  <c r="AO979" i="5"/>
  <c r="AO980" i="5"/>
  <c r="AO981" i="5"/>
  <c r="AO982" i="5"/>
  <c r="AO983" i="5"/>
  <c r="AO984" i="5"/>
  <c r="AO985" i="5"/>
  <c r="AO986" i="5"/>
  <c r="AO987" i="5"/>
  <c r="AO988" i="5"/>
  <c r="AO989" i="5"/>
  <c r="AO990" i="5"/>
  <c r="AO991" i="5"/>
  <c r="AO992" i="5"/>
  <c r="AO993" i="5"/>
  <c r="AO994" i="5"/>
  <c r="AO995" i="5"/>
  <c r="AO996" i="5"/>
  <c r="AO997" i="5"/>
  <c r="AO998" i="5"/>
  <c r="AO999" i="5"/>
  <c r="AO1000" i="5"/>
  <c r="AO1001" i="5"/>
  <c r="AO1002" i="5"/>
  <c r="AO1003" i="5"/>
  <c r="AO1004" i="5"/>
  <c r="AO1005" i="5"/>
  <c r="AO1006" i="5"/>
  <c r="AO1007" i="5"/>
  <c r="AO1008" i="5"/>
  <c r="AO1009" i="5"/>
  <c r="AO1010" i="5"/>
  <c r="AO1011" i="5"/>
  <c r="AO1012" i="5"/>
  <c r="AO1013" i="5"/>
  <c r="AO1014" i="5"/>
  <c r="AO1015" i="5"/>
  <c r="AO1016" i="5"/>
  <c r="AO1017" i="5"/>
  <c r="AO1018" i="5"/>
  <c r="AO1019" i="5"/>
  <c r="AO1020" i="5"/>
  <c r="AO1021" i="5"/>
  <c r="AO1022" i="5"/>
  <c r="AO1023" i="5"/>
  <c r="AO1024" i="5"/>
  <c r="AO1025" i="5"/>
  <c r="AO1026" i="5"/>
  <c r="AO1027" i="5"/>
  <c r="AO1028" i="5"/>
  <c r="AO1029" i="5"/>
  <c r="AO1030" i="5"/>
  <c r="AO1031" i="5"/>
  <c r="AO1032" i="5"/>
  <c r="AO1033" i="5"/>
  <c r="AO1034" i="5"/>
  <c r="AO1035" i="5"/>
  <c r="AO1036" i="5"/>
  <c r="AO1037" i="5"/>
  <c r="AO1038" i="5"/>
  <c r="AO1039" i="5"/>
  <c r="AO1040" i="5"/>
  <c r="AO1041" i="5"/>
  <c r="AO1042" i="5"/>
  <c r="AO1043" i="5"/>
  <c r="AO1044" i="5"/>
  <c r="AO1045" i="5"/>
  <c r="AO1046" i="5"/>
  <c r="AO1047" i="5"/>
  <c r="AO1048" i="5"/>
  <c r="AO1049" i="5"/>
  <c r="AO1050" i="5"/>
  <c r="AO1051" i="5"/>
  <c r="AO1052" i="5"/>
  <c r="AO1053" i="5"/>
  <c r="AO1054" i="5"/>
  <c r="AO1055" i="5"/>
  <c r="AO1056" i="5"/>
  <c r="AO1057" i="5"/>
  <c r="AO1058" i="5"/>
  <c r="AO1059" i="5"/>
  <c r="AO1060" i="5"/>
  <c r="AO1061" i="5"/>
  <c r="AO1062" i="5"/>
  <c r="AO1063" i="5"/>
  <c r="AO1064" i="5"/>
  <c r="AO1065" i="5"/>
  <c r="AO1066" i="5"/>
  <c r="AO1067" i="5"/>
  <c r="AO1068" i="5"/>
  <c r="AO1069" i="5"/>
  <c r="AO1070" i="5"/>
  <c r="AO1071" i="5"/>
  <c r="AO1072" i="5"/>
  <c r="AO1073" i="5"/>
  <c r="AO1074" i="5"/>
  <c r="AO1075" i="5"/>
  <c r="AO1076" i="5"/>
  <c r="AO1077" i="5"/>
  <c r="AO1078" i="5"/>
  <c r="AO1079" i="5"/>
  <c r="AO1080" i="5"/>
  <c r="AO1081" i="5"/>
  <c r="AO1082" i="5"/>
  <c r="AO1083" i="5"/>
  <c r="AO1084" i="5"/>
  <c r="AO1085" i="5"/>
  <c r="AO1086" i="5"/>
  <c r="AO1087" i="5"/>
  <c r="AO1088" i="5"/>
  <c r="AO1089" i="5"/>
  <c r="AO1090" i="5"/>
  <c r="AO1091" i="5"/>
  <c r="AO1092" i="5"/>
  <c r="AO1093" i="5"/>
  <c r="AO1094" i="5"/>
  <c r="AO1095" i="5"/>
  <c r="AO1096" i="5"/>
  <c r="AO1097" i="5"/>
  <c r="AO1098" i="5"/>
  <c r="AO1099" i="5"/>
  <c r="AO1100" i="5"/>
  <c r="AO1101" i="5"/>
  <c r="AO1102" i="5"/>
  <c r="AO1103" i="5"/>
  <c r="AO1104" i="5"/>
  <c r="AO1105" i="5"/>
  <c r="AO1106" i="5"/>
  <c r="AO1107" i="5"/>
  <c r="AO1108" i="5"/>
  <c r="AO1109" i="5"/>
  <c r="AO1110" i="5"/>
  <c r="AO1111" i="5"/>
  <c r="AO1112" i="5"/>
  <c r="AO1113" i="5"/>
  <c r="AO1114" i="5"/>
  <c r="AO1115" i="5"/>
  <c r="AO1116" i="5"/>
  <c r="AO1117" i="5"/>
  <c r="AO1118" i="5"/>
  <c r="AO1119" i="5"/>
  <c r="AO1120" i="5"/>
  <c r="AO1121" i="5"/>
  <c r="AO1122" i="5"/>
  <c r="AO1123" i="5"/>
  <c r="AO1124" i="5"/>
  <c r="AO1125" i="5"/>
  <c r="AO1126" i="5"/>
  <c r="AO1127" i="5"/>
  <c r="AO1128" i="5"/>
  <c r="AO1129" i="5"/>
  <c r="AO1130" i="5"/>
  <c r="AO1131" i="5"/>
  <c r="AO1132" i="5"/>
  <c r="AO1133" i="5"/>
  <c r="AO1134" i="5"/>
  <c r="AO1135" i="5"/>
  <c r="AO1136" i="5"/>
  <c r="AO1137" i="5"/>
  <c r="AO1138" i="5"/>
  <c r="AO1139" i="5"/>
  <c r="AO1140" i="5"/>
  <c r="AO1141" i="5"/>
  <c r="AO1142" i="5"/>
  <c r="AO1143" i="5"/>
  <c r="AO1144" i="5"/>
  <c r="AO1145" i="5"/>
  <c r="AO1146" i="5"/>
  <c r="AO1147" i="5"/>
  <c r="AO1148" i="5"/>
  <c r="AO1149" i="5"/>
  <c r="AO1150" i="5"/>
  <c r="AO1151" i="5"/>
  <c r="AO1152" i="5"/>
  <c r="AO1153" i="5"/>
  <c r="AO1154" i="5"/>
  <c r="AO1155" i="5"/>
  <c r="AO1156" i="5"/>
  <c r="AO1157" i="5"/>
  <c r="AO1158" i="5"/>
  <c r="AO1159" i="5"/>
  <c r="AO1160" i="5"/>
  <c r="AO1161" i="5"/>
  <c r="AO1162" i="5"/>
  <c r="AO1163" i="5"/>
  <c r="AO1164" i="5"/>
  <c r="AO1165" i="5"/>
  <c r="AO1166" i="5"/>
  <c r="AO1167" i="5"/>
  <c r="AO1168" i="5"/>
  <c r="AO1169" i="5"/>
  <c r="AO1170" i="5"/>
  <c r="AO1171" i="5"/>
  <c r="AO1172" i="5"/>
  <c r="AO1173" i="5"/>
  <c r="AO1174" i="5"/>
  <c r="AO1175" i="5"/>
  <c r="AO1176" i="5"/>
  <c r="AO1177" i="5"/>
  <c r="AO1178" i="5"/>
  <c r="AO1179" i="5"/>
  <c r="AO1180" i="5"/>
  <c r="AO1181" i="5"/>
  <c r="AO1182" i="5"/>
  <c r="AO1183" i="5"/>
  <c r="AO1184" i="5"/>
  <c r="AO1185" i="5"/>
  <c r="AO1186" i="5"/>
  <c r="AO1187" i="5"/>
  <c r="AO1188" i="5"/>
  <c r="AO1189" i="5"/>
  <c r="AO1190" i="5"/>
  <c r="AO1191" i="5"/>
  <c r="AO1192" i="5"/>
  <c r="AO1193" i="5"/>
  <c r="AO1194" i="5"/>
  <c r="AO1195" i="5"/>
  <c r="AO1196" i="5"/>
  <c r="AO1197" i="5"/>
  <c r="AO1198" i="5"/>
  <c r="AO1199" i="5"/>
  <c r="AO1200" i="5"/>
  <c r="AO1201" i="5"/>
  <c r="AO1202" i="5"/>
  <c r="AO1203" i="5"/>
  <c r="AO1204" i="5"/>
  <c r="AO1205" i="5"/>
  <c r="AO1206" i="5"/>
  <c r="AO1207" i="5"/>
  <c r="AO1208" i="5"/>
  <c r="AO1209" i="5"/>
  <c r="AO1210" i="5"/>
  <c r="AO1211" i="5"/>
  <c r="AO1212" i="5"/>
  <c r="AO1213" i="5"/>
  <c r="AO1214" i="5"/>
  <c r="AO1215" i="5"/>
  <c r="AO1216" i="5"/>
  <c r="AO1217" i="5"/>
  <c r="AO1218" i="5"/>
  <c r="AO1219" i="5"/>
  <c r="AO1220" i="5"/>
  <c r="AO1221" i="5"/>
  <c r="AO1222" i="5"/>
  <c r="AO1223" i="5"/>
  <c r="AO1224" i="5"/>
  <c r="AO1225" i="5"/>
  <c r="AO1226" i="5"/>
  <c r="AO1227" i="5"/>
  <c r="AO1228" i="5"/>
  <c r="AO1229" i="5"/>
  <c r="AO1230" i="5"/>
  <c r="AO1231" i="5"/>
  <c r="AO1232" i="5"/>
  <c r="AO1233" i="5"/>
  <c r="AO1234" i="5"/>
  <c r="AO1235" i="5"/>
  <c r="AO1236" i="5"/>
  <c r="AO1237" i="5"/>
  <c r="AO1238" i="5"/>
  <c r="AO1239" i="5"/>
  <c r="AO1240" i="5"/>
  <c r="AO1241" i="5"/>
  <c r="AO1242" i="5"/>
  <c r="AO1243" i="5"/>
  <c r="AO1244" i="5"/>
  <c r="AO1245" i="5"/>
  <c r="AO1246" i="5"/>
  <c r="AO1247" i="5"/>
  <c r="AO1248" i="5"/>
  <c r="AO1249" i="5"/>
  <c r="AO1250" i="5"/>
  <c r="AO1251" i="5"/>
  <c r="AO1252" i="5"/>
  <c r="AO1253" i="5"/>
  <c r="AO1254" i="5"/>
  <c r="AO1255" i="5"/>
  <c r="AO1256" i="5"/>
  <c r="AO1257" i="5"/>
  <c r="AO1258" i="5"/>
  <c r="AO1259" i="5"/>
  <c r="AO1260" i="5"/>
  <c r="AO1261" i="5"/>
  <c r="AO1262" i="5"/>
  <c r="AO1263" i="5"/>
  <c r="AO1264" i="5"/>
  <c r="AN1265" i="5"/>
  <c r="AO1265" i="5"/>
  <c r="AO1266" i="5"/>
  <c r="AO1267" i="5"/>
  <c r="AO1268" i="5"/>
  <c r="AO1269" i="5"/>
  <c r="AO1270" i="5"/>
  <c r="AO1271" i="5"/>
  <c r="AO1272" i="5"/>
  <c r="AO1273" i="5"/>
  <c r="AO1274" i="5"/>
  <c r="AO1275" i="5"/>
  <c r="AO1276" i="5"/>
  <c r="AO1277" i="5"/>
  <c r="AO1278" i="5"/>
  <c r="AO1279" i="5"/>
  <c r="AO1280" i="5"/>
  <c r="AO1281" i="5"/>
  <c r="AO1282" i="5"/>
  <c r="AO1283" i="5"/>
  <c r="AO1284" i="5"/>
  <c r="AO1285" i="5"/>
  <c r="AO1286" i="5"/>
  <c r="AO1287" i="5"/>
  <c r="AO1288" i="5"/>
  <c r="AO1289" i="5"/>
  <c r="AO1290" i="5"/>
  <c r="AO1291" i="5"/>
  <c r="AO1292" i="5"/>
  <c r="AO1293" i="5"/>
  <c r="AO1294" i="5"/>
  <c r="AO1295" i="5"/>
  <c r="AO1296" i="5"/>
  <c r="AO1297" i="5"/>
  <c r="AO1298" i="5"/>
  <c r="AO1299" i="5"/>
  <c r="AO1300" i="5"/>
  <c r="AO1301" i="5"/>
  <c r="AO1302" i="5"/>
  <c r="AO1303" i="5"/>
  <c r="AO1304" i="5"/>
  <c r="AO1305" i="5"/>
  <c r="AO1306" i="5"/>
  <c r="AO1307" i="5"/>
  <c r="AO1308" i="5"/>
  <c r="AO1309" i="5"/>
  <c r="AO1310" i="5"/>
  <c r="AO1311" i="5"/>
  <c r="AO1312" i="5"/>
  <c r="AO1313" i="5"/>
  <c r="AO1314" i="5"/>
  <c r="AO1315" i="5"/>
  <c r="AO1316" i="5"/>
  <c r="AO1317" i="5"/>
  <c r="AO1318" i="5"/>
  <c r="AO1319" i="5"/>
  <c r="AO1320" i="5"/>
  <c r="AO1321" i="5"/>
  <c r="AO1322" i="5"/>
  <c r="AO1323" i="5"/>
  <c r="AO1324" i="5"/>
  <c r="AO1325" i="5"/>
  <c r="AO1326" i="5"/>
  <c r="AO1327" i="5"/>
  <c r="AO1328" i="5"/>
  <c r="AO1329" i="5"/>
  <c r="AO1330" i="5"/>
  <c r="AO1331" i="5"/>
  <c r="AO1332" i="5"/>
  <c r="AO1333" i="5"/>
  <c r="AO1334" i="5"/>
  <c r="AO1335" i="5"/>
  <c r="AO1336" i="5"/>
  <c r="AO1337" i="5"/>
  <c r="AO1338" i="5"/>
  <c r="AO1339" i="5"/>
  <c r="AO1340" i="5"/>
  <c r="AO1341" i="5"/>
  <c r="AO1342" i="5"/>
  <c r="AO1343" i="5"/>
  <c r="AO1344" i="5"/>
  <c r="AO1345" i="5"/>
  <c r="AO1346" i="5"/>
  <c r="AO1347" i="5"/>
  <c r="AO1348" i="5"/>
  <c r="AO1349" i="5"/>
  <c r="AO1350" i="5"/>
  <c r="AO1351" i="5"/>
  <c r="AO1352" i="5"/>
  <c r="AO1353" i="5"/>
  <c r="AO1354" i="5"/>
  <c r="AO1355" i="5"/>
  <c r="AO1356" i="5"/>
  <c r="AO1357" i="5"/>
  <c r="AO1358" i="5"/>
  <c r="AO1359" i="5"/>
  <c r="AO1360" i="5"/>
  <c r="AO1361" i="5"/>
  <c r="AO1362" i="5"/>
  <c r="AO1363" i="5"/>
  <c r="AN1364" i="5"/>
  <c r="AO1364" i="5"/>
  <c r="AO1365" i="5"/>
  <c r="AO1366" i="5"/>
  <c r="AO1367" i="5"/>
  <c r="AO1368" i="5"/>
  <c r="AO1369" i="5"/>
  <c r="AO1370" i="5"/>
  <c r="AO1371" i="5"/>
  <c r="AO1372" i="5"/>
  <c r="AO1373" i="5"/>
  <c r="AO1374" i="5"/>
  <c r="AO1375" i="5"/>
  <c r="AO1376" i="5"/>
  <c r="AO1377" i="5"/>
  <c r="AO1378" i="5"/>
  <c r="AO1379" i="5"/>
  <c r="AO1380" i="5"/>
  <c r="AO1381" i="5"/>
  <c r="AO1382" i="5"/>
  <c r="AO1383" i="5"/>
  <c r="AO1384" i="5"/>
  <c r="AO1385" i="5"/>
  <c r="AO1386" i="5"/>
  <c r="AO1387" i="5"/>
  <c r="AO1388" i="5"/>
  <c r="AO1389" i="5"/>
  <c r="AO1390" i="5"/>
  <c r="AO1391" i="5"/>
  <c r="AO1392" i="5"/>
  <c r="AO1393" i="5"/>
  <c r="AO1394" i="5"/>
  <c r="AO1395"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H4" i="5"/>
  <c r="AN4" i="5" s="1"/>
  <c r="AH5" i="5"/>
  <c r="AN5" i="5" s="1"/>
  <c r="AH6" i="5"/>
  <c r="AN6" i="5" s="1"/>
  <c r="AH7" i="5"/>
  <c r="AN7" i="5" s="1"/>
  <c r="AH8" i="5"/>
  <c r="AN8" i="5" s="1"/>
  <c r="AH9" i="5"/>
  <c r="AN9" i="5" s="1"/>
  <c r="AH10" i="5"/>
  <c r="AN10" i="5" s="1"/>
  <c r="AH11" i="5"/>
  <c r="AN11" i="5" s="1"/>
  <c r="AH12" i="5"/>
  <c r="AN12" i="5" s="1"/>
  <c r="AH13" i="5"/>
  <c r="AN13" i="5" s="1"/>
  <c r="AH14" i="5"/>
  <c r="AN14" i="5" s="1"/>
  <c r="AH15" i="5"/>
  <c r="AN15" i="5" s="1"/>
  <c r="AH16" i="5"/>
  <c r="AN16" i="5" s="1"/>
  <c r="AH17" i="5"/>
  <c r="AN17" i="5" s="1"/>
  <c r="AH18" i="5"/>
  <c r="AN18" i="5" s="1"/>
  <c r="AH19" i="5"/>
  <c r="AN19" i="5" s="1"/>
  <c r="AH20" i="5"/>
  <c r="AN20" i="5" s="1"/>
  <c r="AH21" i="5"/>
  <c r="AN21" i="5" s="1"/>
  <c r="AH22" i="5"/>
  <c r="AN22" i="5" s="1"/>
  <c r="AH23" i="5"/>
  <c r="AN23" i="5" s="1"/>
  <c r="AH24" i="5"/>
  <c r="AN24" i="5" s="1"/>
  <c r="AH25" i="5"/>
  <c r="AN25" i="5" s="1"/>
  <c r="AH26" i="5"/>
  <c r="AN26" i="5" s="1"/>
  <c r="AH27" i="5"/>
  <c r="AN27" i="5" s="1"/>
  <c r="AH28" i="5"/>
  <c r="AN28" i="5" s="1"/>
  <c r="AH29" i="5"/>
  <c r="AN29" i="5" s="1"/>
  <c r="AH30" i="5"/>
  <c r="AN30" i="5" s="1"/>
  <c r="AH31" i="5"/>
  <c r="AN31" i="5" s="1"/>
  <c r="AH32" i="5"/>
  <c r="AN32" i="5" s="1"/>
  <c r="AH33" i="5"/>
  <c r="AN33" i="5" s="1"/>
  <c r="AH34" i="5"/>
  <c r="AN34" i="5" s="1"/>
  <c r="AH35" i="5"/>
  <c r="AN35" i="5" s="1"/>
  <c r="AH36" i="5"/>
  <c r="AN36" i="5" s="1"/>
  <c r="AH37" i="5"/>
  <c r="AN37" i="5" s="1"/>
  <c r="AH38" i="5"/>
  <c r="AN38" i="5" s="1"/>
  <c r="AH39" i="5"/>
  <c r="AN39" i="5" s="1"/>
  <c r="AH40" i="5"/>
  <c r="AN40" i="5" s="1"/>
  <c r="AH41" i="5"/>
  <c r="AN41" i="5" s="1"/>
  <c r="AH42" i="5"/>
  <c r="AN42" i="5" s="1"/>
  <c r="AH43" i="5"/>
  <c r="AN43" i="5" s="1"/>
  <c r="AH44" i="5"/>
  <c r="AN44" i="5" s="1"/>
  <c r="AH45" i="5"/>
  <c r="AN45" i="5" s="1"/>
  <c r="AH46" i="5"/>
  <c r="AN46" i="5" s="1"/>
  <c r="AH47" i="5"/>
  <c r="AN47" i="5" s="1"/>
  <c r="AH48" i="5"/>
  <c r="AN48" i="5" s="1"/>
  <c r="AH49" i="5"/>
  <c r="AN49" i="5" s="1"/>
  <c r="AH50" i="5"/>
  <c r="AN50" i="5" s="1"/>
  <c r="AH51" i="5"/>
  <c r="AN51" i="5" s="1"/>
  <c r="AH52" i="5"/>
  <c r="AN52" i="5" s="1"/>
  <c r="AH53" i="5"/>
  <c r="AN53" i="5" s="1"/>
  <c r="AH54" i="5"/>
  <c r="AN54" i="5" s="1"/>
  <c r="AH55" i="5"/>
  <c r="AN55" i="5" s="1"/>
  <c r="AH56" i="5"/>
  <c r="AN56" i="5" s="1"/>
  <c r="AH57" i="5"/>
  <c r="AN57" i="5" s="1"/>
  <c r="AH58" i="5"/>
  <c r="AN58" i="5" s="1"/>
  <c r="AH59" i="5"/>
  <c r="AN59" i="5" s="1"/>
  <c r="AH60" i="5"/>
  <c r="AN60" i="5" s="1"/>
  <c r="AH61" i="5"/>
  <c r="AN61" i="5" s="1"/>
  <c r="AH62" i="5"/>
  <c r="AN62" i="5" s="1"/>
  <c r="AH63" i="5"/>
  <c r="AN63" i="5" s="1"/>
  <c r="AH64" i="5"/>
  <c r="AN64" i="5" s="1"/>
  <c r="AH65" i="5"/>
  <c r="AN65" i="5" s="1"/>
  <c r="AH66" i="5"/>
  <c r="AN66" i="5" s="1"/>
  <c r="AH67" i="5"/>
  <c r="AN67" i="5" s="1"/>
  <c r="AH68" i="5"/>
  <c r="AN68" i="5" s="1"/>
  <c r="AH69" i="5"/>
  <c r="AN69" i="5" s="1"/>
  <c r="AH70" i="5"/>
  <c r="AN70" i="5" s="1"/>
  <c r="AH71" i="5"/>
  <c r="AN71" i="5" s="1"/>
  <c r="AH72" i="5"/>
  <c r="AN72" i="5" s="1"/>
  <c r="AH73" i="5"/>
  <c r="AN73" i="5" s="1"/>
  <c r="AH74" i="5"/>
  <c r="AN74" i="5" s="1"/>
  <c r="AH75" i="5"/>
  <c r="AN75" i="5" s="1"/>
  <c r="AH76" i="5"/>
  <c r="AN76" i="5" s="1"/>
  <c r="AH77" i="5"/>
  <c r="AN77" i="5" s="1"/>
  <c r="AH78" i="5"/>
  <c r="AN78" i="5" s="1"/>
  <c r="AH79" i="5"/>
  <c r="AN79" i="5" s="1"/>
  <c r="AH80" i="5"/>
  <c r="AN80" i="5" s="1"/>
  <c r="AH81" i="5"/>
  <c r="AN81" i="5" s="1"/>
  <c r="AH82" i="5"/>
  <c r="AN82" i="5" s="1"/>
  <c r="AH83" i="5"/>
  <c r="AN83" i="5" s="1"/>
  <c r="AH84" i="5"/>
  <c r="AN84" i="5" s="1"/>
  <c r="AH85" i="5"/>
  <c r="AN85" i="5" s="1"/>
  <c r="AH86" i="5"/>
  <c r="AN86" i="5" s="1"/>
  <c r="AH87" i="5"/>
  <c r="AN87" i="5" s="1"/>
  <c r="AH88" i="5"/>
  <c r="AN88" i="5" s="1"/>
  <c r="AH89" i="5"/>
  <c r="AN89" i="5" s="1"/>
  <c r="AH90" i="5"/>
  <c r="AN90" i="5" s="1"/>
  <c r="AH91" i="5"/>
  <c r="AN91" i="5" s="1"/>
  <c r="AH92" i="5"/>
  <c r="AN92" i="5" s="1"/>
  <c r="AH93" i="5"/>
  <c r="AN93" i="5" s="1"/>
  <c r="AH94" i="5"/>
  <c r="AN94" i="5" s="1"/>
  <c r="AH95" i="5"/>
  <c r="AN95" i="5" s="1"/>
  <c r="AH96" i="5"/>
  <c r="AN96" i="5" s="1"/>
  <c r="AH97" i="5"/>
  <c r="AN97" i="5" s="1"/>
  <c r="AH98" i="5"/>
  <c r="AN98" i="5" s="1"/>
  <c r="AH99" i="5"/>
  <c r="AN99" i="5" s="1"/>
  <c r="AH100" i="5"/>
  <c r="AN100" i="5" s="1"/>
  <c r="AH101" i="5"/>
  <c r="AN101" i="5" s="1"/>
  <c r="AH102" i="5"/>
  <c r="AN102" i="5" s="1"/>
  <c r="AH103" i="5"/>
  <c r="AN103" i="5" s="1"/>
  <c r="AH104" i="5"/>
  <c r="AN104" i="5" s="1"/>
  <c r="AH105" i="5"/>
  <c r="AN105" i="5" s="1"/>
  <c r="AH106" i="5"/>
  <c r="AN106" i="5" s="1"/>
  <c r="AH107" i="5"/>
  <c r="AN107" i="5" s="1"/>
  <c r="AH108" i="5"/>
  <c r="AN108" i="5" s="1"/>
  <c r="AH109" i="5"/>
  <c r="AN109" i="5" s="1"/>
  <c r="AH110" i="5"/>
  <c r="AN110" i="5" s="1"/>
  <c r="AH111" i="5"/>
  <c r="AN111" i="5" s="1"/>
  <c r="AH112" i="5"/>
  <c r="AN112" i="5" s="1"/>
  <c r="AH113" i="5"/>
  <c r="AN113" i="5" s="1"/>
  <c r="AH114" i="5"/>
  <c r="AN114" i="5" s="1"/>
  <c r="AH115" i="5"/>
  <c r="AN115" i="5" s="1"/>
  <c r="AH116" i="5"/>
  <c r="AN116" i="5" s="1"/>
  <c r="AH117" i="5"/>
  <c r="AN117" i="5" s="1"/>
  <c r="AH118" i="5"/>
  <c r="AN118" i="5" s="1"/>
  <c r="AH119" i="5"/>
  <c r="AN119" i="5" s="1"/>
  <c r="AH120" i="5"/>
  <c r="AN120" i="5" s="1"/>
  <c r="AH121" i="5"/>
  <c r="AN121" i="5" s="1"/>
  <c r="AH122" i="5"/>
  <c r="AN122" i="5" s="1"/>
  <c r="AH123" i="5"/>
  <c r="AN123" i="5" s="1"/>
  <c r="AH124" i="5"/>
  <c r="AN124" i="5" s="1"/>
  <c r="AH125" i="5"/>
  <c r="AN125" i="5" s="1"/>
  <c r="AH126" i="5"/>
  <c r="AN126" i="5" s="1"/>
  <c r="AH127" i="5"/>
  <c r="AN127" i="5" s="1"/>
  <c r="AH128" i="5"/>
  <c r="AN128" i="5" s="1"/>
  <c r="AH129" i="5"/>
  <c r="AN129" i="5" s="1"/>
  <c r="AH130" i="5"/>
  <c r="AN130" i="5" s="1"/>
  <c r="AH131" i="5"/>
  <c r="AN131" i="5" s="1"/>
  <c r="AH132" i="5"/>
  <c r="AN132" i="5" s="1"/>
  <c r="AH133" i="5"/>
  <c r="AN133" i="5" s="1"/>
  <c r="AH134" i="5"/>
  <c r="AN134" i="5" s="1"/>
  <c r="AH135" i="5"/>
  <c r="AN135" i="5" s="1"/>
  <c r="AH136" i="5"/>
  <c r="AN136" i="5" s="1"/>
  <c r="AH137" i="5"/>
  <c r="AN137" i="5" s="1"/>
  <c r="AH138" i="5"/>
  <c r="AN138" i="5" s="1"/>
  <c r="AH139" i="5"/>
  <c r="AN139" i="5" s="1"/>
  <c r="AH140" i="5"/>
  <c r="AN140" i="5" s="1"/>
  <c r="AH141" i="5"/>
  <c r="AN141" i="5" s="1"/>
  <c r="AH142" i="5"/>
  <c r="AN142" i="5" s="1"/>
  <c r="AH143" i="5"/>
  <c r="AN143" i="5" s="1"/>
  <c r="AH144" i="5"/>
  <c r="AN144" i="5" s="1"/>
  <c r="AH145" i="5"/>
  <c r="AN145" i="5" s="1"/>
  <c r="AH146" i="5"/>
  <c r="AN146" i="5" s="1"/>
  <c r="AH147" i="5"/>
  <c r="AN147" i="5" s="1"/>
  <c r="AH148" i="5"/>
  <c r="AN148" i="5" s="1"/>
  <c r="AH149" i="5"/>
  <c r="AN149" i="5" s="1"/>
  <c r="AH150" i="5"/>
  <c r="AN150" i="5" s="1"/>
  <c r="AH151" i="5"/>
  <c r="AN151" i="5" s="1"/>
  <c r="AH152" i="5"/>
  <c r="AN152" i="5" s="1"/>
  <c r="AH153" i="5"/>
  <c r="AN153" i="5" s="1"/>
  <c r="AH154" i="5"/>
  <c r="AN154" i="5" s="1"/>
  <c r="AH155" i="5"/>
  <c r="AN155" i="5" s="1"/>
  <c r="AH156" i="5"/>
  <c r="AN156" i="5" s="1"/>
  <c r="AH157" i="5"/>
  <c r="AN157" i="5" s="1"/>
  <c r="AH158" i="5"/>
  <c r="AN158" i="5" s="1"/>
  <c r="AH159" i="5"/>
  <c r="AN159" i="5" s="1"/>
  <c r="AH160" i="5"/>
  <c r="AN160" i="5" s="1"/>
  <c r="AH161" i="5"/>
  <c r="AN161" i="5" s="1"/>
  <c r="AH162" i="5"/>
  <c r="AN162" i="5" s="1"/>
  <c r="AH163" i="5"/>
  <c r="AN163" i="5" s="1"/>
  <c r="AH164" i="5"/>
  <c r="AN164" i="5" s="1"/>
  <c r="AH165" i="5"/>
  <c r="AN165" i="5" s="1"/>
  <c r="AH166" i="5"/>
  <c r="AN166" i="5" s="1"/>
  <c r="AH167" i="5"/>
  <c r="AN167" i="5" s="1"/>
  <c r="AH168" i="5"/>
  <c r="AN168" i="5" s="1"/>
  <c r="AH169" i="5"/>
  <c r="AN169" i="5" s="1"/>
  <c r="AH170" i="5"/>
  <c r="AN170" i="5" s="1"/>
  <c r="AH171" i="5"/>
  <c r="AN171" i="5" s="1"/>
  <c r="AH172" i="5"/>
  <c r="AN172" i="5" s="1"/>
  <c r="AH173" i="5"/>
  <c r="AN173" i="5" s="1"/>
  <c r="AH174" i="5"/>
  <c r="AN174" i="5" s="1"/>
  <c r="AH175" i="5"/>
  <c r="AN175" i="5" s="1"/>
  <c r="AH176" i="5"/>
  <c r="AN176" i="5" s="1"/>
  <c r="AH177" i="5"/>
  <c r="AN177" i="5" s="1"/>
  <c r="AH178" i="5"/>
  <c r="AN178" i="5" s="1"/>
  <c r="AH179" i="5"/>
  <c r="AN179" i="5" s="1"/>
  <c r="AH180" i="5"/>
  <c r="AN180" i="5" s="1"/>
  <c r="AH181" i="5"/>
  <c r="AN181" i="5" s="1"/>
  <c r="AH182" i="5"/>
  <c r="AN182" i="5" s="1"/>
  <c r="AH183" i="5"/>
  <c r="AN183" i="5" s="1"/>
  <c r="AH184" i="5"/>
  <c r="AN184" i="5" s="1"/>
  <c r="AH185" i="5"/>
  <c r="AN185" i="5" s="1"/>
  <c r="AH186" i="5"/>
  <c r="AN186" i="5" s="1"/>
  <c r="AH187" i="5"/>
  <c r="AN187" i="5" s="1"/>
  <c r="AH188" i="5"/>
  <c r="AN188" i="5" s="1"/>
  <c r="AH189" i="5"/>
  <c r="AN189" i="5" s="1"/>
  <c r="AH190" i="5"/>
  <c r="AN190" i="5" s="1"/>
  <c r="AH191" i="5"/>
  <c r="AN191" i="5" s="1"/>
  <c r="AH192" i="5"/>
  <c r="AN192" i="5" s="1"/>
  <c r="AH193" i="5"/>
  <c r="AN193" i="5" s="1"/>
  <c r="AH194" i="5"/>
  <c r="AN194" i="5" s="1"/>
  <c r="AH195" i="5"/>
  <c r="AN195" i="5" s="1"/>
  <c r="AH196" i="5"/>
  <c r="AN196" i="5" s="1"/>
  <c r="AH197" i="5"/>
  <c r="AN197" i="5" s="1"/>
  <c r="AH198" i="5"/>
  <c r="AN198" i="5" s="1"/>
  <c r="AH199" i="5"/>
  <c r="AN199" i="5" s="1"/>
  <c r="AH200" i="5"/>
  <c r="AN200" i="5" s="1"/>
  <c r="AH201" i="5"/>
  <c r="AN201" i="5" s="1"/>
  <c r="AH202" i="5"/>
  <c r="AN202" i="5" s="1"/>
  <c r="AH203" i="5"/>
  <c r="AN203" i="5" s="1"/>
  <c r="AH204" i="5"/>
  <c r="AN204" i="5" s="1"/>
  <c r="AH205" i="5"/>
  <c r="AN205" i="5" s="1"/>
  <c r="AH206" i="5"/>
  <c r="AN206" i="5" s="1"/>
  <c r="AH207" i="5"/>
  <c r="AN207" i="5" s="1"/>
  <c r="AH208" i="5"/>
  <c r="AN208" i="5" s="1"/>
  <c r="AH209" i="5"/>
  <c r="AN209" i="5" s="1"/>
  <c r="AH210" i="5"/>
  <c r="AN210" i="5" s="1"/>
  <c r="AH211" i="5"/>
  <c r="AN211" i="5" s="1"/>
  <c r="AH212" i="5"/>
  <c r="AN212" i="5" s="1"/>
  <c r="AH213" i="5"/>
  <c r="AN213" i="5" s="1"/>
  <c r="AH214" i="5"/>
  <c r="AN214" i="5" s="1"/>
  <c r="AH215" i="5"/>
  <c r="AN215" i="5" s="1"/>
  <c r="AH216" i="5"/>
  <c r="AN216" i="5" s="1"/>
  <c r="AH217" i="5"/>
  <c r="AN217" i="5" s="1"/>
  <c r="AH218" i="5"/>
  <c r="AN218" i="5" s="1"/>
  <c r="AH219" i="5"/>
  <c r="AN219" i="5" s="1"/>
  <c r="AH220" i="5"/>
  <c r="AN220" i="5" s="1"/>
  <c r="AH221" i="5"/>
  <c r="AN221" i="5" s="1"/>
  <c r="AH222" i="5"/>
  <c r="AN222" i="5" s="1"/>
  <c r="AH223" i="5"/>
  <c r="AN223" i="5" s="1"/>
  <c r="AH224" i="5"/>
  <c r="AN224" i="5" s="1"/>
  <c r="AH225" i="5"/>
  <c r="AN225" i="5" s="1"/>
  <c r="AH226" i="5"/>
  <c r="AN226" i="5" s="1"/>
  <c r="AH227" i="5"/>
  <c r="AN227" i="5" s="1"/>
  <c r="AH228" i="5"/>
  <c r="AN228" i="5" s="1"/>
  <c r="AH229" i="5"/>
  <c r="AN229" i="5" s="1"/>
  <c r="AH230" i="5"/>
  <c r="AN230" i="5" s="1"/>
  <c r="AH231" i="5"/>
  <c r="AN231" i="5" s="1"/>
  <c r="AH232" i="5"/>
  <c r="AN232" i="5" s="1"/>
  <c r="AH233" i="5"/>
  <c r="AN233" i="5" s="1"/>
  <c r="AH234" i="5"/>
  <c r="AN234" i="5" s="1"/>
  <c r="AH235" i="5"/>
  <c r="AN235" i="5" s="1"/>
  <c r="AH236" i="5"/>
  <c r="AN236" i="5" s="1"/>
  <c r="AH237" i="5"/>
  <c r="AN237" i="5" s="1"/>
  <c r="AH238" i="5"/>
  <c r="AN238" i="5" s="1"/>
  <c r="AH239" i="5"/>
  <c r="AN239" i="5" s="1"/>
  <c r="AH240" i="5"/>
  <c r="AN240" i="5" s="1"/>
  <c r="AH241" i="5"/>
  <c r="AN241" i="5" s="1"/>
  <c r="AH242" i="5"/>
  <c r="AN242" i="5" s="1"/>
  <c r="AH243" i="5"/>
  <c r="AN243" i="5" s="1"/>
  <c r="AH244" i="5"/>
  <c r="AN244" i="5" s="1"/>
  <c r="AH245" i="5"/>
  <c r="AN245" i="5" s="1"/>
  <c r="AH246" i="5"/>
  <c r="AN246" i="5" s="1"/>
  <c r="AH247" i="5"/>
  <c r="AN247" i="5" s="1"/>
  <c r="AH248" i="5"/>
  <c r="AN248" i="5" s="1"/>
  <c r="AH249" i="5"/>
  <c r="AN249" i="5" s="1"/>
  <c r="AH250" i="5"/>
  <c r="AN250" i="5" s="1"/>
  <c r="AH251" i="5"/>
  <c r="AN251" i="5" s="1"/>
  <c r="AH252" i="5"/>
  <c r="AN252" i="5" s="1"/>
  <c r="AH253" i="5"/>
  <c r="AN253" i="5" s="1"/>
  <c r="AH254" i="5"/>
  <c r="AN254" i="5" s="1"/>
  <c r="AH255" i="5"/>
  <c r="AN255" i="5" s="1"/>
  <c r="AH256" i="5"/>
  <c r="AN256" i="5" s="1"/>
  <c r="AH257" i="5"/>
  <c r="AN257" i="5" s="1"/>
  <c r="AH258" i="5"/>
  <c r="AN258" i="5" s="1"/>
  <c r="AH259" i="5"/>
  <c r="AN259" i="5" s="1"/>
  <c r="AH260" i="5"/>
  <c r="AN260" i="5" s="1"/>
  <c r="AH261" i="5"/>
  <c r="AN261" i="5" s="1"/>
  <c r="AH262" i="5"/>
  <c r="AN262" i="5" s="1"/>
  <c r="AH263" i="5"/>
  <c r="AN263" i="5" s="1"/>
  <c r="AH264" i="5"/>
  <c r="AN264" i="5" s="1"/>
  <c r="AH265" i="5"/>
  <c r="AN265" i="5" s="1"/>
  <c r="AH266" i="5"/>
  <c r="AN266" i="5" s="1"/>
  <c r="AH267" i="5"/>
  <c r="AN267" i="5" s="1"/>
  <c r="AH268" i="5"/>
  <c r="AN268" i="5" s="1"/>
  <c r="AH269" i="5"/>
  <c r="AN269" i="5" s="1"/>
  <c r="AH270" i="5"/>
  <c r="AN270" i="5" s="1"/>
  <c r="AH271" i="5"/>
  <c r="AN271" i="5" s="1"/>
  <c r="AH272" i="5"/>
  <c r="AN272" i="5" s="1"/>
  <c r="AH273" i="5"/>
  <c r="AN273" i="5" s="1"/>
  <c r="AH274" i="5"/>
  <c r="AN274" i="5" s="1"/>
  <c r="AH275" i="5"/>
  <c r="AN275" i="5" s="1"/>
  <c r="AH276" i="5"/>
  <c r="AN276" i="5" s="1"/>
  <c r="AH277" i="5"/>
  <c r="AN277" i="5" s="1"/>
  <c r="AH278" i="5"/>
  <c r="AN278" i="5" s="1"/>
  <c r="AH279" i="5"/>
  <c r="AN279" i="5" s="1"/>
  <c r="AH280" i="5"/>
  <c r="AN280" i="5" s="1"/>
  <c r="AH281" i="5"/>
  <c r="AN281" i="5" s="1"/>
  <c r="AH282" i="5"/>
  <c r="AN282" i="5" s="1"/>
  <c r="AH283" i="5"/>
  <c r="AN283" i="5" s="1"/>
  <c r="AH284" i="5"/>
  <c r="AN284" i="5" s="1"/>
  <c r="AH285" i="5"/>
  <c r="AN285" i="5" s="1"/>
  <c r="AH286" i="5"/>
  <c r="AN286" i="5" s="1"/>
  <c r="AH287" i="5"/>
  <c r="AN287" i="5" s="1"/>
  <c r="AH288" i="5"/>
  <c r="AN288" i="5" s="1"/>
  <c r="AH289" i="5"/>
  <c r="AN289" i="5" s="1"/>
  <c r="AH290" i="5"/>
  <c r="AN290" i="5" s="1"/>
  <c r="AH291" i="5"/>
  <c r="AN291" i="5" s="1"/>
  <c r="AH292" i="5"/>
  <c r="AN292" i="5" s="1"/>
  <c r="AH293" i="5"/>
  <c r="AN293" i="5" s="1"/>
  <c r="AH294" i="5"/>
  <c r="AN294" i="5" s="1"/>
  <c r="AH295" i="5"/>
  <c r="AN295" i="5" s="1"/>
  <c r="AH296" i="5"/>
  <c r="AN296" i="5" s="1"/>
  <c r="AH297" i="5"/>
  <c r="AN297" i="5" s="1"/>
  <c r="AH298" i="5"/>
  <c r="AN298" i="5" s="1"/>
  <c r="AH299" i="5"/>
  <c r="AN299" i="5" s="1"/>
  <c r="AH300" i="5"/>
  <c r="AN300" i="5" s="1"/>
  <c r="AH301" i="5"/>
  <c r="AN301" i="5" s="1"/>
  <c r="AH302" i="5"/>
  <c r="AN302" i="5" s="1"/>
  <c r="AH303" i="5"/>
  <c r="AN303" i="5" s="1"/>
  <c r="AH304" i="5"/>
  <c r="AN304" i="5" s="1"/>
  <c r="AH305" i="5"/>
  <c r="AN305" i="5" s="1"/>
  <c r="AH306" i="5"/>
  <c r="AN306" i="5" s="1"/>
  <c r="AH307" i="5"/>
  <c r="AN307" i="5" s="1"/>
  <c r="AH308" i="5"/>
  <c r="AN308" i="5" s="1"/>
  <c r="AH309" i="5"/>
  <c r="AN309" i="5" s="1"/>
  <c r="AH310" i="5"/>
  <c r="AN310" i="5" s="1"/>
  <c r="AH311" i="5"/>
  <c r="AN311" i="5" s="1"/>
  <c r="AH312" i="5"/>
  <c r="AN312" i="5" s="1"/>
  <c r="AH313" i="5"/>
  <c r="AN313" i="5" s="1"/>
  <c r="AH314" i="5"/>
  <c r="AN314" i="5" s="1"/>
  <c r="AH315" i="5"/>
  <c r="AN315" i="5" s="1"/>
  <c r="AH316" i="5"/>
  <c r="AN316" i="5" s="1"/>
  <c r="AH317" i="5"/>
  <c r="AN317" i="5" s="1"/>
  <c r="AH318" i="5"/>
  <c r="AN318" i="5" s="1"/>
  <c r="AH319" i="5"/>
  <c r="AN319" i="5" s="1"/>
  <c r="AH320" i="5"/>
  <c r="AN320" i="5" s="1"/>
  <c r="AH321" i="5"/>
  <c r="AN321" i="5" s="1"/>
  <c r="AH322" i="5"/>
  <c r="AN322" i="5" s="1"/>
  <c r="AH323" i="5"/>
  <c r="AN323" i="5" s="1"/>
  <c r="AH324" i="5"/>
  <c r="AN324" i="5" s="1"/>
  <c r="AH325" i="5"/>
  <c r="AN325" i="5" s="1"/>
  <c r="AH326" i="5"/>
  <c r="AN326" i="5" s="1"/>
  <c r="AH327" i="5"/>
  <c r="AN327" i="5" s="1"/>
  <c r="AH328" i="5"/>
  <c r="AN328" i="5" s="1"/>
  <c r="AH329" i="5"/>
  <c r="AN329" i="5" s="1"/>
  <c r="AH330" i="5"/>
  <c r="AN330" i="5" s="1"/>
  <c r="AH331" i="5"/>
  <c r="AN331" i="5" s="1"/>
  <c r="AH332" i="5"/>
  <c r="AN332" i="5" s="1"/>
  <c r="AH333" i="5"/>
  <c r="AN333" i="5" s="1"/>
  <c r="AH334" i="5"/>
  <c r="AN334" i="5" s="1"/>
  <c r="AH335" i="5"/>
  <c r="AN335" i="5" s="1"/>
  <c r="AH336" i="5"/>
  <c r="AN336" i="5" s="1"/>
  <c r="AH337" i="5"/>
  <c r="AN337" i="5" s="1"/>
  <c r="AH338" i="5"/>
  <c r="AN338" i="5" s="1"/>
  <c r="AH339" i="5"/>
  <c r="AN339" i="5" s="1"/>
  <c r="AH340" i="5"/>
  <c r="AN340" i="5" s="1"/>
  <c r="AH341" i="5"/>
  <c r="AN341" i="5" s="1"/>
  <c r="AH342" i="5"/>
  <c r="AN342" i="5" s="1"/>
  <c r="AH343" i="5"/>
  <c r="AN343" i="5" s="1"/>
  <c r="AH344" i="5"/>
  <c r="AN344" i="5" s="1"/>
  <c r="AH345" i="5"/>
  <c r="AN345" i="5" s="1"/>
  <c r="AH346" i="5"/>
  <c r="AN346" i="5" s="1"/>
  <c r="AH347" i="5"/>
  <c r="AN347" i="5" s="1"/>
  <c r="AH348" i="5"/>
  <c r="AN348" i="5" s="1"/>
  <c r="AH349" i="5"/>
  <c r="AN349" i="5" s="1"/>
  <c r="AH350" i="5"/>
  <c r="AN350" i="5" s="1"/>
  <c r="AH351" i="5"/>
  <c r="AN351" i="5" s="1"/>
  <c r="AH352" i="5"/>
  <c r="AN352" i="5" s="1"/>
  <c r="AH353" i="5"/>
  <c r="AN353" i="5" s="1"/>
  <c r="AH354" i="5"/>
  <c r="AN354" i="5" s="1"/>
  <c r="AH355" i="5"/>
  <c r="AN355" i="5" s="1"/>
  <c r="AH356" i="5"/>
  <c r="AN356" i="5" s="1"/>
  <c r="AH357" i="5"/>
  <c r="AN357" i="5" s="1"/>
  <c r="AH358" i="5"/>
  <c r="AN358" i="5" s="1"/>
  <c r="AH359" i="5"/>
  <c r="AN359" i="5" s="1"/>
  <c r="AH360" i="5"/>
  <c r="AN360" i="5" s="1"/>
  <c r="AH361" i="5"/>
  <c r="AN361" i="5" s="1"/>
  <c r="AH362" i="5"/>
  <c r="AN362" i="5" s="1"/>
  <c r="AH363" i="5"/>
  <c r="AN363" i="5" s="1"/>
  <c r="AH364" i="5"/>
  <c r="AN364" i="5" s="1"/>
  <c r="AH365" i="5"/>
  <c r="AN365" i="5" s="1"/>
  <c r="AH366" i="5"/>
  <c r="AN366" i="5" s="1"/>
  <c r="AH367" i="5"/>
  <c r="AN367" i="5" s="1"/>
  <c r="AH368" i="5"/>
  <c r="AN368" i="5" s="1"/>
  <c r="AH369" i="5"/>
  <c r="AN369" i="5" s="1"/>
  <c r="AH370" i="5"/>
  <c r="AN370" i="5" s="1"/>
  <c r="AH371" i="5"/>
  <c r="AN371" i="5" s="1"/>
  <c r="AH372" i="5"/>
  <c r="AN372" i="5" s="1"/>
  <c r="AH373" i="5"/>
  <c r="AN373" i="5" s="1"/>
  <c r="AH374" i="5"/>
  <c r="AN374" i="5" s="1"/>
  <c r="AH375" i="5"/>
  <c r="AN375" i="5" s="1"/>
  <c r="AH376" i="5"/>
  <c r="AN376" i="5" s="1"/>
  <c r="AH377" i="5"/>
  <c r="AN377" i="5" s="1"/>
  <c r="AH378" i="5"/>
  <c r="AN378" i="5" s="1"/>
  <c r="AH379" i="5"/>
  <c r="AN379" i="5" s="1"/>
  <c r="AH380" i="5"/>
  <c r="AN380" i="5" s="1"/>
  <c r="AH381" i="5"/>
  <c r="AN381" i="5" s="1"/>
  <c r="AH382" i="5"/>
  <c r="AN382" i="5" s="1"/>
  <c r="AH383" i="5"/>
  <c r="AN383" i="5" s="1"/>
  <c r="AH384" i="5"/>
  <c r="AN384" i="5" s="1"/>
  <c r="AH385" i="5"/>
  <c r="AN385" i="5" s="1"/>
  <c r="AH386" i="5"/>
  <c r="AN386" i="5" s="1"/>
  <c r="AH387" i="5"/>
  <c r="AN387" i="5" s="1"/>
  <c r="AH388" i="5"/>
  <c r="AN388" i="5" s="1"/>
  <c r="AH389" i="5"/>
  <c r="AN389" i="5" s="1"/>
  <c r="AH390" i="5"/>
  <c r="AN390" i="5" s="1"/>
  <c r="AH391" i="5"/>
  <c r="AN391" i="5" s="1"/>
  <c r="AH392" i="5"/>
  <c r="AN392" i="5" s="1"/>
  <c r="AH393" i="5"/>
  <c r="AN393" i="5" s="1"/>
  <c r="AH394" i="5"/>
  <c r="AN394" i="5" s="1"/>
  <c r="AH395" i="5"/>
  <c r="AN395" i="5" s="1"/>
  <c r="AH396" i="5"/>
  <c r="AN396" i="5" s="1"/>
  <c r="AH397" i="5"/>
  <c r="AN397" i="5" s="1"/>
  <c r="AH398" i="5"/>
  <c r="AN398" i="5" s="1"/>
  <c r="AH399" i="5"/>
  <c r="AN399" i="5" s="1"/>
  <c r="AH400" i="5"/>
  <c r="AN400" i="5" s="1"/>
  <c r="AH401" i="5"/>
  <c r="AN401" i="5" s="1"/>
  <c r="AH402" i="5"/>
  <c r="AN402" i="5" s="1"/>
  <c r="AH403" i="5"/>
  <c r="AN403" i="5" s="1"/>
  <c r="AH404" i="5"/>
  <c r="AN404" i="5" s="1"/>
  <c r="AH405" i="5"/>
  <c r="AN405" i="5" s="1"/>
  <c r="AH406" i="5"/>
  <c r="AN406" i="5" s="1"/>
  <c r="AH407" i="5"/>
  <c r="AN407" i="5" s="1"/>
  <c r="AH408" i="5"/>
  <c r="AN408" i="5" s="1"/>
  <c r="AH409" i="5"/>
  <c r="AN409" i="5" s="1"/>
  <c r="AH410" i="5"/>
  <c r="AN410" i="5" s="1"/>
  <c r="AH411" i="5"/>
  <c r="AN411" i="5" s="1"/>
  <c r="AH412" i="5"/>
  <c r="AN412" i="5" s="1"/>
  <c r="AH413" i="5"/>
  <c r="AN413" i="5" s="1"/>
  <c r="AH414" i="5"/>
  <c r="AN414" i="5" s="1"/>
  <c r="AH415" i="5"/>
  <c r="AN415" i="5" s="1"/>
  <c r="AH416" i="5"/>
  <c r="AN416" i="5" s="1"/>
  <c r="AH417" i="5"/>
  <c r="AN417" i="5" s="1"/>
  <c r="AH418" i="5"/>
  <c r="AN418" i="5" s="1"/>
  <c r="AH419" i="5"/>
  <c r="AN419" i="5" s="1"/>
  <c r="AH420" i="5"/>
  <c r="AN420" i="5" s="1"/>
  <c r="AH421" i="5"/>
  <c r="AN421" i="5" s="1"/>
  <c r="AH422" i="5"/>
  <c r="AN422" i="5" s="1"/>
  <c r="AH423" i="5"/>
  <c r="AN423" i="5" s="1"/>
  <c r="AH424" i="5"/>
  <c r="AN424" i="5" s="1"/>
  <c r="AH425" i="5"/>
  <c r="AN425" i="5" s="1"/>
  <c r="AH426" i="5"/>
  <c r="AN426" i="5" s="1"/>
  <c r="AH427" i="5"/>
  <c r="AN427" i="5" s="1"/>
  <c r="AH428" i="5"/>
  <c r="AN428" i="5" s="1"/>
  <c r="AH429" i="5"/>
  <c r="AN429" i="5" s="1"/>
  <c r="AH430" i="5"/>
  <c r="AN430" i="5" s="1"/>
  <c r="AH431" i="5"/>
  <c r="AN431" i="5" s="1"/>
  <c r="AH432" i="5"/>
  <c r="AN432" i="5" s="1"/>
  <c r="AH433" i="5"/>
  <c r="AN433" i="5" s="1"/>
  <c r="AH434" i="5"/>
  <c r="AN434" i="5" s="1"/>
  <c r="AH435" i="5"/>
  <c r="AN435" i="5" s="1"/>
  <c r="AH436" i="5"/>
  <c r="AN436" i="5" s="1"/>
  <c r="AH437" i="5"/>
  <c r="AN437" i="5" s="1"/>
  <c r="AH438" i="5"/>
  <c r="AN438" i="5" s="1"/>
  <c r="AH439" i="5"/>
  <c r="AN439" i="5" s="1"/>
  <c r="AH440" i="5"/>
  <c r="AN440" i="5" s="1"/>
  <c r="AH441" i="5"/>
  <c r="AN441" i="5" s="1"/>
  <c r="AH442" i="5"/>
  <c r="AN442" i="5" s="1"/>
  <c r="AH443" i="5"/>
  <c r="AN443" i="5" s="1"/>
  <c r="AH444" i="5"/>
  <c r="AN444" i="5" s="1"/>
  <c r="AH445" i="5"/>
  <c r="AN445" i="5" s="1"/>
  <c r="AH446" i="5"/>
  <c r="AN446" i="5" s="1"/>
  <c r="AH447" i="5"/>
  <c r="AN447" i="5" s="1"/>
  <c r="AH448" i="5"/>
  <c r="AN448" i="5" s="1"/>
  <c r="AH449" i="5"/>
  <c r="AN449" i="5" s="1"/>
  <c r="AH450" i="5"/>
  <c r="AN450" i="5" s="1"/>
  <c r="AH451" i="5"/>
  <c r="AN451" i="5" s="1"/>
  <c r="AH452" i="5"/>
  <c r="AN452" i="5" s="1"/>
  <c r="AH453" i="5"/>
  <c r="AN453" i="5" s="1"/>
  <c r="AH454" i="5"/>
  <c r="AN454" i="5" s="1"/>
  <c r="AH455" i="5"/>
  <c r="AN455" i="5" s="1"/>
  <c r="AH456" i="5"/>
  <c r="AN456" i="5" s="1"/>
  <c r="AH457" i="5"/>
  <c r="AN457" i="5" s="1"/>
  <c r="AH458" i="5"/>
  <c r="AN458" i="5" s="1"/>
  <c r="AH459" i="5"/>
  <c r="AN459" i="5" s="1"/>
  <c r="AH460" i="5"/>
  <c r="AN460" i="5" s="1"/>
  <c r="AH461" i="5"/>
  <c r="AN461" i="5" s="1"/>
  <c r="AH462" i="5"/>
  <c r="AN462" i="5" s="1"/>
  <c r="AH463" i="5"/>
  <c r="AN463" i="5" s="1"/>
  <c r="AH464" i="5"/>
  <c r="AN464" i="5" s="1"/>
  <c r="AH465" i="5"/>
  <c r="AN465" i="5" s="1"/>
  <c r="AH466" i="5"/>
  <c r="AN466" i="5" s="1"/>
  <c r="AH467" i="5"/>
  <c r="AN467" i="5" s="1"/>
  <c r="AH468" i="5"/>
  <c r="AN468" i="5" s="1"/>
  <c r="AH469" i="5"/>
  <c r="AN469" i="5" s="1"/>
  <c r="AH470" i="5"/>
  <c r="AN470" i="5" s="1"/>
  <c r="AH471" i="5"/>
  <c r="AN471" i="5" s="1"/>
  <c r="AH472" i="5"/>
  <c r="AN472" i="5" s="1"/>
  <c r="AH473" i="5"/>
  <c r="AN473" i="5" s="1"/>
  <c r="AH474" i="5"/>
  <c r="AN474" i="5" s="1"/>
  <c r="AH475" i="5"/>
  <c r="AN475" i="5" s="1"/>
  <c r="AH476" i="5"/>
  <c r="AN476" i="5" s="1"/>
  <c r="AH477" i="5"/>
  <c r="AN477" i="5" s="1"/>
  <c r="AH478" i="5"/>
  <c r="AN478" i="5" s="1"/>
  <c r="AH479" i="5"/>
  <c r="AN479" i="5" s="1"/>
  <c r="AH480" i="5"/>
  <c r="AN480" i="5" s="1"/>
  <c r="AH481" i="5"/>
  <c r="AN481" i="5" s="1"/>
  <c r="AH482" i="5"/>
  <c r="AN482" i="5" s="1"/>
  <c r="AH483" i="5"/>
  <c r="AN483" i="5" s="1"/>
  <c r="AH484" i="5"/>
  <c r="AN484" i="5" s="1"/>
  <c r="AH485" i="5"/>
  <c r="AN485" i="5" s="1"/>
  <c r="AH486" i="5"/>
  <c r="AN486" i="5" s="1"/>
  <c r="AH487" i="5"/>
  <c r="AN487" i="5" s="1"/>
  <c r="AH488" i="5"/>
  <c r="AN488" i="5" s="1"/>
  <c r="AH489" i="5"/>
  <c r="AN489" i="5" s="1"/>
  <c r="AH490" i="5"/>
  <c r="AN490" i="5" s="1"/>
  <c r="AH491" i="5"/>
  <c r="AN491" i="5" s="1"/>
  <c r="AH492" i="5"/>
  <c r="AN492" i="5" s="1"/>
  <c r="AH493" i="5"/>
  <c r="AN493" i="5" s="1"/>
  <c r="AH494" i="5"/>
  <c r="AN494" i="5" s="1"/>
  <c r="AH495" i="5"/>
  <c r="AN495" i="5" s="1"/>
  <c r="AH496" i="5"/>
  <c r="AN496" i="5" s="1"/>
  <c r="AH497" i="5"/>
  <c r="AN497" i="5" s="1"/>
  <c r="AH498" i="5"/>
  <c r="AN498" i="5" s="1"/>
  <c r="AH499" i="5"/>
  <c r="AN499" i="5" s="1"/>
  <c r="AH500" i="5"/>
  <c r="AN500" i="5" s="1"/>
  <c r="AH501" i="5"/>
  <c r="AN501" i="5" s="1"/>
  <c r="AH502" i="5"/>
  <c r="AN502" i="5" s="1"/>
  <c r="AH503" i="5"/>
  <c r="AN503" i="5" s="1"/>
  <c r="AH504" i="5"/>
  <c r="AN504" i="5" s="1"/>
  <c r="AH505" i="5"/>
  <c r="AN505" i="5" s="1"/>
  <c r="AH506" i="5"/>
  <c r="AN506" i="5" s="1"/>
  <c r="AH507" i="5"/>
  <c r="AN507" i="5" s="1"/>
  <c r="AH508" i="5"/>
  <c r="AN508" i="5" s="1"/>
  <c r="AH509" i="5"/>
  <c r="AN509" i="5" s="1"/>
  <c r="AH510" i="5"/>
  <c r="AN510" i="5" s="1"/>
  <c r="AH511" i="5"/>
  <c r="AN511" i="5" s="1"/>
  <c r="AH512" i="5"/>
  <c r="AN512" i="5" s="1"/>
  <c r="AH513" i="5"/>
  <c r="AN513" i="5" s="1"/>
  <c r="AH514" i="5"/>
  <c r="AN514" i="5" s="1"/>
  <c r="AH515" i="5"/>
  <c r="AN515" i="5" s="1"/>
  <c r="AH516" i="5"/>
  <c r="AN516" i="5" s="1"/>
  <c r="AH517" i="5"/>
  <c r="AN517" i="5" s="1"/>
  <c r="AH518" i="5"/>
  <c r="AN518" i="5" s="1"/>
  <c r="AH519" i="5"/>
  <c r="AN519" i="5" s="1"/>
  <c r="AH520" i="5"/>
  <c r="AN520" i="5" s="1"/>
  <c r="AH521" i="5"/>
  <c r="AN521" i="5" s="1"/>
  <c r="AH522" i="5"/>
  <c r="AN522" i="5" s="1"/>
  <c r="AH523" i="5"/>
  <c r="AN523" i="5" s="1"/>
  <c r="AH524" i="5"/>
  <c r="AN524" i="5" s="1"/>
  <c r="AH525" i="5"/>
  <c r="AN525" i="5" s="1"/>
  <c r="AH526" i="5"/>
  <c r="AN526" i="5" s="1"/>
  <c r="AH527" i="5"/>
  <c r="AN527" i="5" s="1"/>
  <c r="AH528" i="5"/>
  <c r="AN528" i="5" s="1"/>
  <c r="AH529" i="5"/>
  <c r="AN529" i="5" s="1"/>
  <c r="AH530" i="5"/>
  <c r="AN530" i="5" s="1"/>
  <c r="AH531" i="5"/>
  <c r="AN531" i="5" s="1"/>
  <c r="AH532" i="5"/>
  <c r="AN532" i="5" s="1"/>
  <c r="AH533" i="5"/>
  <c r="AN533" i="5" s="1"/>
  <c r="AH534" i="5"/>
  <c r="AN534" i="5" s="1"/>
  <c r="AH535" i="5"/>
  <c r="AN535" i="5" s="1"/>
  <c r="AH536" i="5"/>
  <c r="AN536" i="5" s="1"/>
  <c r="AH537" i="5"/>
  <c r="AN537" i="5" s="1"/>
  <c r="AH538" i="5"/>
  <c r="AN538" i="5" s="1"/>
  <c r="AH539" i="5"/>
  <c r="AN539" i="5" s="1"/>
  <c r="AH540" i="5"/>
  <c r="AN540" i="5" s="1"/>
  <c r="AH541" i="5"/>
  <c r="AN541" i="5" s="1"/>
  <c r="AH542" i="5"/>
  <c r="AN542" i="5" s="1"/>
  <c r="AH543" i="5"/>
  <c r="AN543" i="5" s="1"/>
  <c r="AH544" i="5"/>
  <c r="AN544" i="5" s="1"/>
  <c r="AH545" i="5"/>
  <c r="AN545" i="5" s="1"/>
  <c r="AH546" i="5"/>
  <c r="AN546" i="5" s="1"/>
  <c r="AH547" i="5"/>
  <c r="AN547" i="5" s="1"/>
  <c r="AH548" i="5"/>
  <c r="AN548" i="5" s="1"/>
  <c r="AH549" i="5"/>
  <c r="AN549" i="5" s="1"/>
  <c r="AH550" i="5"/>
  <c r="AN550" i="5" s="1"/>
  <c r="AH551" i="5"/>
  <c r="AN551" i="5" s="1"/>
  <c r="AH552" i="5"/>
  <c r="AN552" i="5" s="1"/>
  <c r="AH553" i="5"/>
  <c r="AN553" i="5" s="1"/>
  <c r="AH554" i="5"/>
  <c r="AN554" i="5" s="1"/>
  <c r="AH555" i="5"/>
  <c r="AN555" i="5" s="1"/>
  <c r="AH556" i="5"/>
  <c r="AN556" i="5" s="1"/>
  <c r="AH557" i="5"/>
  <c r="AN557" i="5" s="1"/>
  <c r="AH558" i="5"/>
  <c r="AN558" i="5" s="1"/>
  <c r="AH559" i="5"/>
  <c r="AN559" i="5" s="1"/>
  <c r="AH560" i="5"/>
  <c r="AN560" i="5" s="1"/>
  <c r="AH561" i="5"/>
  <c r="AN561" i="5" s="1"/>
  <c r="AH562" i="5"/>
  <c r="AN562" i="5" s="1"/>
  <c r="AH563" i="5"/>
  <c r="AN563" i="5" s="1"/>
  <c r="AH564" i="5"/>
  <c r="AN564" i="5" s="1"/>
  <c r="AH565" i="5"/>
  <c r="AN565" i="5" s="1"/>
  <c r="AH566" i="5"/>
  <c r="AN566" i="5" s="1"/>
  <c r="AH567" i="5"/>
  <c r="AN567" i="5" s="1"/>
  <c r="AH568" i="5"/>
  <c r="AN568" i="5" s="1"/>
  <c r="AH569" i="5"/>
  <c r="AN569" i="5" s="1"/>
  <c r="AH570" i="5"/>
  <c r="AN570" i="5" s="1"/>
  <c r="AH571" i="5"/>
  <c r="AN571" i="5" s="1"/>
  <c r="AH572" i="5"/>
  <c r="AN572" i="5" s="1"/>
  <c r="AH573" i="5"/>
  <c r="AN573" i="5" s="1"/>
  <c r="AH574" i="5"/>
  <c r="AN574" i="5" s="1"/>
  <c r="AH575" i="5"/>
  <c r="AN575" i="5" s="1"/>
  <c r="AH576" i="5"/>
  <c r="AN576" i="5" s="1"/>
  <c r="AH577" i="5"/>
  <c r="AN577" i="5" s="1"/>
  <c r="AH578" i="5"/>
  <c r="AN578" i="5" s="1"/>
  <c r="AH579" i="5"/>
  <c r="AN579" i="5" s="1"/>
  <c r="AH580" i="5"/>
  <c r="AN580" i="5" s="1"/>
  <c r="AH581" i="5"/>
  <c r="AN581" i="5" s="1"/>
  <c r="AH582" i="5"/>
  <c r="AN582" i="5" s="1"/>
  <c r="AH583" i="5"/>
  <c r="AN583" i="5" s="1"/>
  <c r="AH584" i="5"/>
  <c r="AN584" i="5" s="1"/>
  <c r="AH585" i="5"/>
  <c r="AN585" i="5" s="1"/>
  <c r="AH586" i="5"/>
  <c r="AN586" i="5" s="1"/>
  <c r="AH587" i="5"/>
  <c r="AN587" i="5" s="1"/>
  <c r="AH588" i="5"/>
  <c r="AN588" i="5" s="1"/>
  <c r="AH589" i="5"/>
  <c r="AN589" i="5" s="1"/>
  <c r="AH590" i="5"/>
  <c r="AN590" i="5" s="1"/>
  <c r="AH591" i="5"/>
  <c r="AN591" i="5" s="1"/>
  <c r="AH592" i="5"/>
  <c r="AN592" i="5" s="1"/>
  <c r="AH593" i="5"/>
  <c r="AN593" i="5" s="1"/>
  <c r="AH594" i="5"/>
  <c r="AN594" i="5" s="1"/>
  <c r="AH595" i="5"/>
  <c r="AN595" i="5" s="1"/>
  <c r="AH596" i="5"/>
  <c r="AN596" i="5" s="1"/>
  <c r="AH597" i="5"/>
  <c r="AN597" i="5" s="1"/>
  <c r="AH598" i="5"/>
  <c r="AN598" i="5" s="1"/>
  <c r="AH599" i="5"/>
  <c r="AN599" i="5" s="1"/>
  <c r="AH600" i="5"/>
  <c r="AN600" i="5" s="1"/>
  <c r="AH601" i="5"/>
  <c r="AN601" i="5" s="1"/>
  <c r="AH602" i="5"/>
  <c r="AN602" i="5" s="1"/>
  <c r="AH603" i="5"/>
  <c r="AN603" i="5" s="1"/>
  <c r="AH604" i="5"/>
  <c r="AN604" i="5" s="1"/>
  <c r="AH605" i="5"/>
  <c r="AN605" i="5" s="1"/>
  <c r="AH606" i="5"/>
  <c r="AN606" i="5" s="1"/>
  <c r="AH607" i="5"/>
  <c r="AN607" i="5" s="1"/>
  <c r="AH608" i="5"/>
  <c r="AN608" i="5" s="1"/>
  <c r="AH609" i="5"/>
  <c r="AN609" i="5" s="1"/>
  <c r="AH610" i="5"/>
  <c r="AN610" i="5" s="1"/>
  <c r="AH611" i="5"/>
  <c r="AN611" i="5" s="1"/>
  <c r="AH612" i="5"/>
  <c r="AN612" i="5" s="1"/>
  <c r="AH613" i="5"/>
  <c r="AN613" i="5" s="1"/>
  <c r="AH614" i="5"/>
  <c r="AN614" i="5" s="1"/>
  <c r="AH615" i="5"/>
  <c r="AN615" i="5" s="1"/>
  <c r="AH616" i="5"/>
  <c r="AN616" i="5" s="1"/>
  <c r="AH617" i="5"/>
  <c r="AN617" i="5" s="1"/>
  <c r="AH618" i="5"/>
  <c r="AN618" i="5" s="1"/>
  <c r="AH619" i="5"/>
  <c r="AN619" i="5" s="1"/>
  <c r="AH620" i="5"/>
  <c r="AN620" i="5" s="1"/>
  <c r="AH621" i="5"/>
  <c r="AN621" i="5" s="1"/>
  <c r="AH622" i="5"/>
  <c r="AN622" i="5" s="1"/>
  <c r="AH623" i="5"/>
  <c r="AN623" i="5" s="1"/>
  <c r="AH624" i="5"/>
  <c r="AN624" i="5" s="1"/>
  <c r="AH625" i="5"/>
  <c r="AN625" i="5" s="1"/>
  <c r="AH626" i="5"/>
  <c r="AN626" i="5" s="1"/>
  <c r="AH627" i="5"/>
  <c r="AN627" i="5" s="1"/>
  <c r="AH628" i="5"/>
  <c r="AN628" i="5" s="1"/>
  <c r="AH629" i="5"/>
  <c r="AN629" i="5" s="1"/>
  <c r="AH630" i="5"/>
  <c r="AN630" i="5" s="1"/>
  <c r="AH631" i="5"/>
  <c r="AN631" i="5" s="1"/>
  <c r="AH632" i="5"/>
  <c r="AN632" i="5" s="1"/>
  <c r="AH633" i="5"/>
  <c r="AN633" i="5" s="1"/>
  <c r="AH634" i="5"/>
  <c r="AN634" i="5" s="1"/>
  <c r="AH635" i="5"/>
  <c r="AN635" i="5" s="1"/>
  <c r="AH636" i="5"/>
  <c r="AN636" i="5" s="1"/>
  <c r="AH637" i="5"/>
  <c r="AN637" i="5" s="1"/>
  <c r="AH638" i="5"/>
  <c r="AN638" i="5" s="1"/>
  <c r="AH639" i="5"/>
  <c r="AN639" i="5" s="1"/>
  <c r="AH640" i="5"/>
  <c r="AN640" i="5" s="1"/>
  <c r="AH641" i="5"/>
  <c r="AN641" i="5" s="1"/>
  <c r="AH642" i="5"/>
  <c r="AN642" i="5" s="1"/>
  <c r="AH643" i="5"/>
  <c r="AN643" i="5" s="1"/>
  <c r="AH644" i="5"/>
  <c r="AN644" i="5" s="1"/>
  <c r="AH645" i="5"/>
  <c r="AN645" i="5" s="1"/>
  <c r="AH646" i="5"/>
  <c r="AN646" i="5" s="1"/>
  <c r="AH647" i="5"/>
  <c r="AN647" i="5" s="1"/>
  <c r="AH648" i="5"/>
  <c r="AN648" i="5" s="1"/>
  <c r="AH649" i="5"/>
  <c r="AN649" i="5" s="1"/>
  <c r="AH650" i="5"/>
  <c r="AN650" i="5" s="1"/>
  <c r="AH651" i="5"/>
  <c r="AN651" i="5" s="1"/>
  <c r="AH652" i="5"/>
  <c r="AN652" i="5" s="1"/>
  <c r="AH653" i="5"/>
  <c r="AN653" i="5" s="1"/>
  <c r="AH654" i="5"/>
  <c r="AN654" i="5" s="1"/>
  <c r="AH655" i="5"/>
  <c r="AN655" i="5" s="1"/>
  <c r="AH656" i="5"/>
  <c r="AN656" i="5" s="1"/>
  <c r="AH657" i="5"/>
  <c r="AN657" i="5" s="1"/>
  <c r="AH658" i="5"/>
  <c r="AN658" i="5" s="1"/>
  <c r="AH659" i="5"/>
  <c r="AN659" i="5" s="1"/>
  <c r="AH660" i="5"/>
  <c r="AN660" i="5" s="1"/>
  <c r="AH661" i="5"/>
  <c r="AN661" i="5" s="1"/>
  <c r="AH662" i="5"/>
  <c r="AN662" i="5" s="1"/>
  <c r="AH663" i="5"/>
  <c r="AN663" i="5" s="1"/>
  <c r="AH664" i="5"/>
  <c r="AN664" i="5" s="1"/>
  <c r="AH665" i="5"/>
  <c r="AN665" i="5" s="1"/>
  <c r="AH666" i="5"/>
  <c r="AN666" i="5" s="1"/>
  <c r="AH667" i="5"/>
  <c r="AN667" i="5" s="1"/>
  <c r="AH668" i="5"/>
  <c r="AN668" i="5" s="1"/>
  <c r="AH669" i="5"/>
  <c r="AN669" i="5" s="1"/>
  <c r="AH670" i="5"/>
  <c r="AN670" i="5" s="1"/>
  <c r="AH671" i="5"/>
  <c r="AN671" i="5" s="1"/>
  <c r="AH672" i="5"/>
  <c r="AN672" i="5" s="1"/>
  <c r="AH673" i="5"/>
  <c r="AN673" i="5" s="1"/>
  <c r="AH674" i="5"/>
  <c r="AN674" i="5" s="1"/>
  <c r="AH675" i="5"/>
  <c r="AN675" i="5" s="1"/>
  <c r="AH676" i="5"/>
  <c r="AN676" i="5" s="1"/>
  <c r="AH677" i="5"/>
  <c r="AN677" i="5" s="1"/>
  <c r="AH678" i="5"/>
  <c r="AN678" i="5" s="1"/>
  <c r="AH679" i="5"/>
  <c r="AN679" i="5" s="1"/>
  <c r="AH680" i="5"/>
  <c r="AN680" i="5" s="1"/>
  <c r="AH681" i="5"/>
  <c r="AN681" i="5" s="1"/>
  <c r="AH682" i="5"/>
  <c r="AN682" i="5" s="1"/>
  <c r="AH683" i="5"/>
  <c r="AN683" i="5" s="1"/>
  <c r="AH684" i="5"/>
  <c r="AN684" i="5" s="1"/>
  <c r="AH685" i="5"/>
  <c r="AN685" i="5" s="1"/>
  <c r="AH686" i="5"/>
  <c r="AN686" i="5" s="1"/>
  <c r="AH687" i="5"/>
  <c r="AN687" i="5" s="1"/>
  <c r="AH688" i="5"/>
  <c r="AN688" i="5" s="1"/>
  <c r="AH689" i="5"/>
  <c r="AN689" i="5" s="1"/>
  <c r="AH690" i="5"/>
  <c r="AN690" i="5" s="1"/>
  <c r="AH691" i="5"/>
  <c r="AN691" i="5" s="1"/>
  <c r="AH692" i="5"/>
  <c r="AN692" i="5" s="1"/>
  <c r="AH693" i="5"/>
  <c r="AN693" i="5" s="1"/>
  <c r="AH694" i="5"/>
  <c r="AN694" i="5" s="1"/>
  <c r="AH695" i="5"/>
  <c r="AN695" i="5" s="1"/>
  <c r="AH696" i="5"/>
  <c r="AN696" i="5" s="1"/>
  <c r="AH697" i="5"/>
  <c r="AN697" i="5" s="1"/>
  <c r="AH698" i="5"/>
  <c r="AN698" i="5" s="1"/>
  <c r="AH699" i="5"/>
  <c r="AN699" i="5" s="1"/>
  <c r="AH700" i="5"/>
  <c r="AN700" i="5" s="1"/>
  <c r="AH701" i="5"/>
  <c r="AN701" i="5" s="1"/>
  <c r="AH702" i="5"/>
  <c r="AN702" i="5" s="1"/>
  <c r="AH703" i="5"/>
  <c r="AN703" i="5" s="1"/>
  <c r="AH704" i="5"/>
  <c r="AN704" i="5" s="1"/>
  <c r="AH705" i="5"/>
  <c r="AN705" i="5" s="1"/>
  <c r="AH706" i="5"/>
  <c r="AN706" i="5" s="1"/>
  <c r="AH707" i="5"/>
  <c r="AN707" i="5" s="1"/>
  <c r="AH708" i="5"/>
  <c r="AN708" i="5" s="1"/>
  <c r="AH709" i="5"/>
  <c r="AN709" i="5" s="1"/>
  <c r="AH710" i="5"/>
  <c r="AN710" i="5" s="1"/>
  <c r="AH711" i="5"/>
  <c r="AN711" i="5" s="1"/>
  <c r="AH712" i="5"/>
  <c r="AN712" i="5" s="1"/>
  <c r="AH713" i="5"/>
  <c r="AN713" i="5" s="1"/>
  <c r="AH714" i="5"/>
  <c r="AN714" i="5" s="1"/>
  <c r="AH715" i="5"/>
  <c r="AN715" i="5" s="1"/>
  <c r="AH716" i="5"/>
  <c r="AN716" i="5" s="1"/>
  <c r="AH717" i="5"/>
  <c r="AN717" i="5" s="1"/>
  <c r="AH718" i="5"/>
  <c r="AN718" i="5" s="1"/>
  <c r="AH719" i="5"/>
  <c r="AN719" i="5" s="1"/>
  <c r="AH720" i="5"/>
  <c r="AN720" i="5" s="1"/>
  <c r="AH721" i="5"/>
  <c r="AN721" i="5" s="1"/>
  <c r="AH722" i="5"/>
  <c r="AN722" i="5" s="1"/>
  <c r="AH723" i="5"/>
  <c r="AN723" i="5" s="1"/>
  <c r="AH724" i="5"/>
  <c r="AN724" i="5" s="1"/>
  <c r="AH725" i="5"/>
  <c r="AN725" i="5" s="1"/>
  <c r="AH726" i="5"/>
  <c r="AN726" i="5" s="1"/>
  <c r="AH727" i="5"/>
  <c r="AN727" i="5" s="1"/>
  <c r="AH728" i="5"/>
  <c r="AN728" i="5" s="1"/>
  <c r="AH729" i="5"/>
  <c r="AN729" i="5" s="1"/>
  <c r="AH730" i="5"/>
  <c r="AN730" i="5" s="1"/>
  <c r="AH731" i="5"/>
  <c r="AN731" i="5" s="1"/>
  <c r="AH732" i="5"/>
  <c r="AN732" i="5" s="1"/>
  <c r="AH733" i="5"/>
  <c r="AN733" i="5" s="1"/>
  <c r="AH734" i="5"/>
  <c r="AN734" i="5" s="1"/>
  <c r="AH735" i="5"/>
  <c r="AN735" i="5" s="1"/>
  <c r="AH736" i="5"/>
  <c r="AN736" i="5" s="1"/>
  <c r="AH737" i="5"/>
  <c r="AN737" i="5" s="1"/>
  <c r="AH738" i="5"/>
  <c r="AN738" i="5" s="1"/>
  <c r="AH739" i="5"/>
  <c r="AN739" i="5" s="1"/>
  <c r="AH740" i="5"/>
  <c r="AN740" i="5" s="1"/>
  <c r="AH741" i="5"/>
  <c r="AN741" i="5" s="1"/>
  <c r="AH742" i="5"/>
  <c r="AN742" i="5" s="1"/>
  <c r="AH743" i="5"/>
  <c r="AN743" i="5" s="1"/>
  <c r="AH744" i="5"/>
  <c r="AN744" i="5" s="1"/>
  <c r="AH745" i="5"/>
  <c r="AN745" i="5" s="1"/>
  <c r="AH746" i="5"/>
  <c r="AN746" i="5" s="1"/>
  <c r="AH747" i="5"/>
  <c r="AN747" i="5" s="1"/>
  <c r="AH748" i="5"/>
  <c r="AN748" i="5" s="1"/>
  <c r="AH749" i="5"/>
  <c r="AN749" i="5" s="1"/>
  <c r="AH750" i="5"/>
  <c r="AN750" i="5" s="1"/>
  <c r="AH751" i="5"/>
  <c r="AN751" i="5" s="1"/>
  <c r="AH752" i="5"/>
  <c r="AN752" i="5" s="1"/>
  <c r="AH753" i="5"/>
  <c r="AN753" i="5" s="1"/>
  <c r="AH754" i="5"/>
  <c r="AN754" i="5" s="1"/>
  <c r="AH755" i="5"/>
  <c r="AN755" i="5" s="1"/>
  <c r="AH756" i="5"/>
  <c r="AN756" i="5" s="1"/>
  <c r="AH757" i="5"/>
  <c r="AN757" i="5" s="1"/>
  <c r="AH758" i="5"/>
  <c r="AN758" i="5" s="1"/>
  <c r="AH759" i="5"/>
  <c r="AN759" i="5" s="1"/>
  <c r="AH760" i="5"/>
  <c r="AN760" i="5" s="1"/>
  <c r="AH761" i="5"/>
  <c r="AN761" i="5" s="1"/>
  <c r="AH762" i="5"/>
  <c r="AN762" i="5" s="1"/>
  <c r="AH763" i="5"/>
  <c r="AN763" i="5" s="1"/>
  <c r="AH764" i="5"/>
  <c r="AN764" i="5" s="1"/>
  <c r="AH765" i="5"/>
  <c r="AN765" i="5" s="1"/>
  <c r="AH766" i="5"/>
  <c r="AN766" i="5" s="1"/>
  <c r="AH767" i="5"/>
  <c r="AN767" i="5" s="1"/>
  <c r="AH768" i="5"/>
  <c r="AN768" i="5" s="1"/>
  <c r="AH769" i="5"/>
  <c r="AN769" i="5" s="1"/>
  <c r="AH770" i="5"/>
  <c r="AN770" i="5" s="1"/>
  <c r="AH771" i="5"/>
  <c r="AN771" i="5" s="1"/>
  <c r="AH772" i="5"/>
  <c r="AN772" i="5" s="1"/>
  <c r="AH773" i="5"/>
  <c r="AN773" i="5" s="1"/>
  <c r="AH774" i="5"/>
  <c r="AN774" i="5" s="1"/>
  <c r="AH775" i="5"/>
  <c r="AN775" i="5" s="1"/>
  <c r="AH776" i="5"/>
  <c r="AN776" i="5" s="1"/>
  <c r="AH777" i="5"/>
  <c r="AN777" i="5" s="1"/>
  <c r="AH778" i="5"/>
  <c r="AN778" i="5" s="1"/>
  <c r="AH779" i="5"/>
  <c r="AN779" i="5" s="1"/>
  <c r="AH780" i="5"/>
  <c r="AN780" i="5" s="1"/>
  <c r="AH781" i="5"/>
  <c r="AN781" i="5" s="1"/>
  <c r="AH782" i="5"/>
  <c r="AN782" i="5" s="1"/>
  <c r="AH783" i="5"/>
  <c r="AN783" i="5" s="1"/>
  <c r="AH784" i="5"/>
  <c r="AN784" i="5" s="1"/>
  <c r="AH785" i="5"/>
  <c r="AN785" i="5" s="1"/>
  <c r="AH786" i="5"/>
  <c r="AN786" i="5" s="1"/>
  <c r="AH787" i="5"/>
  <c r="AN787" i="5" s="1"/>
  <c r="AH788" i="5"/>
  <c r="AN788" i="5" s="1"/>
  <c r="AH789" i="5"/>
  <c r="AN789" i="5" s="1"/>
  <c r="AH790" i="5"/>
  <c r="AN790" i="5" s="1"/>
  <c r="AH791" i="5"/>
  <c r="AN791" i="5" s="1"/>
  <c r="AH792" i="5"/>
  <c r="AN792" i="5" s="1"/>
  <c r="AH793" i="5"/>
  <c r="AN793" i="5" s="1"/>
  <c r="AH794" i="5"/>
  <c r="AN794" i="5" s="1"/>
  <c r="AH795" i="5"/>
  <c r="AN795" i="5" s="1"/>
  <c r="AH796" i="5"/>
  <c r="AN796" i="5" s="1"/>
  <c r="AH797" i="5"/>
  <c r="AN797" i="5" s="1"/>
  <c r="AH798" i="5"/>
  <c r="AN798" i="5" s="1"/>
  <c r="AH799" i="5"/>
  <c r="AN799" i="5" s="1"/>
  <c r="AH800" i="5"/>
  <c r="AN800" i="5" s="1"/>
  <c r="AH801" i="5"/>
  <c r="AN801" i="5" s="1"/>
  <c r="AH802" i="5"/>
  <c r="AN802" i="5" s="1"/>
  <c r="AH803" i="5"/>
  <c r="AN803" i="5" s="1"/>
  <c r="AH804" i="5"/>
  <c r="AN804" i="5" s="1"/>
  <c r="AH805" i="5"/>
  <c r="AN805" i="5" s="1"/>
  <c r="AH806" i="5"/>
  <c r="AN806" i="5" s="1"/>
  <c r="AH807" i="5"/>
  <c r="AN807" i="5" s="1"/>
  <c r="AH808" i="5"/>
  <c r="AN808" i="5" s="1"/>
  <c r="AH809" i="5"/>
  <c r="AN809" i="5" s="1"/>
  <c r="AH810" i="5"/>
  <c r="AN810" i="5" s="1"/>
  <c r="AH811" i="5"/>
  <c r="AN811" i="5" s="1"/>
  <c r="AH812" i="5"/>
  <c r="AN812" i="5" s="1"/>
  <c r="AH813" i="5"/>
  <c r="AN813" i="5" s="1"/>
  <c r="AH814" i="5"/>
  <c r="AN814" i="5" s="1"/>
  <c r="AH815" i="5"/>
  <c r="AN815" i="5" s="1"/>
  <c r="AH816" i="5"/>
  <c r="AN816" i="5" s="1"/>
  <c r="AH817" i="5"/>
  <c r="AN817" i="5" s="1"/>
  <c r="AH818" i="5"/>
  <c r="AN818" i="5" s="1"/>
  <c r="AH819" i="5"/>
  <c r="AN819" i="5" s="1"/>
  <c r="AH820" i="5"/>
  <c r="AN820" i="5" s="1"/>
  <c r="AH821" i="5"/>
  <c r="AN821" i="5" s="1"/>
  <c r="AH822" i="5"/>
  <c r="AN822" i="5" s="1"/>
  <c r="AH823" i="5"/>
  <c r="AN823" i="5" s="1"/>
  <c r="AH824" i="5"/>
  <c r="AN824" i="5" s="1"/>
  <c r="AH825" i="5"/>
  <c r="AN825" i="5" s="1"/>
  <c r="AH826" i="5"/>
  <c r="AN826" i="5" s="1"/>
  <c r="AH827" i="5"/>
  <c r="AN827" i="5" s="1"/>
  <c r="AH828" i="5"/>
  <c r="AN828" i="5" s="1"/>
  <c r="AH829" i="5"/>
  <c r="AN829" i="5" s="1"/>
  <c r="AH830" i="5"/>
  <c r="AN830" i="5" s="1"/>
  <c r="AH831" i="5"/>
  <c r="AN831" i="5" s="1"/>
  <c r="AH832" i="5"/>
  <c r="AN832" i="5" s="1"/>
  <c r="AH833" i="5"/>
  <c r="AN833" i="5" s="1"/>
  <c r="AH834" i="5"/>
  <c r="AN834" i="5" s="1"/>
  <c r="AH835" i="5"/>
  <c r="AN835" i="5" s="1"/>
  <c r="AH836" i="5"/>
  <c r="AN836" i="5" s="1"/>
  <c r="AH837" i="5"/>
  <c r="AN837" i="5" s="1"/>
  <c r="AH838" i="5"/>
  <c r="AN838" i="5" s="1"/>
  <c r="AH839" i="5"/>
  <c r="AN839" i="5" s="1"/>
  <c r="AH840" i="5"/>
  <c r="AN840" i="5" s="1"/>
  <c r="AH841" i="5"/>
  <c r="AN841" i="5" s="1"/>
  <c r="AH842" i="5"/>
  <c r="AN842" i="5" s="1"/>
  <c r="AH843" i="5"/>
  <c r="AN843" i="5" s="1"/>
  <c r="AH844" i="5"/>
  <c r="AN844" i="5" s="1"/>
  <c r="AH845" i="5"/>
  <c r="AN845" i="5" s="1"/>
  <c r="AH846" i="5"/>
  <c r="AN846" i="5" s="1"/>
  <c r="AH847" i="5"/>
  <c r="AN847" i="5" s="1"/>
  <c r="AH848" i="5"/>
  <c r="AN848" i="5" s="1"/>
  <c r="AH849" i="5"/>
  <c r="AN849" i="5" s="1"/>
  <c r="AH850" i="5"/>
  <c r="AN850" i="5" s="1"/>
  <c r="AH851" i="5"/>
  <c r="AN851" i="5" s="1"/>
  <c r="AH852" i="5"/>
  <c r="AN852" i="5" s="1"/>
  <c r="AH853" i="5"/>
  <c r="AN853" i="5" s="1"/>
  <c r="AH854" i="5"/>
  <c r="AN854" i="5" s="1"/>
  <c r="AH855" i="5"/>
  <c r="AN855" i="5" s="1"/>
  <c r="AH856" i="5"/>
  <c r="AN856" i="5" s="1"/>
  <c r="AH857" i="5"/>
  <c r="AN857" i="5" s="1"/>
  <c r="AH858" i="5"/>
  <c r="AN858" i="5" s="1"/>
  <c r="AH859" i="5"/>
  <c r="AN859" i="5" s="1"/>
  <c r="AH860" i="5"/>
  <c r="AN860" i="5" s="1"/>
  <c r="AH861" i="5"/>
  <c r="AN861" i="5" s="1"/>
  <c r="AH862" i="5"/>
  <c r="AN862" i="5" s="1"/>
  <c r="AH863" i="5"/>
  <c r="AN863" i="5" s="1"/>
  <c r="AH864" i="5"/>
  <c r="AN864" i="5" s="1"/>
  <c r="AH865" i="5"/>
  <c r="AN865" i="5" s="1"/>
  <c r="AH866" i="5"/>
  <c r="AN866" i="5" s="1"/>
  <c r="AH867" i="5"/>
  <c r="AN867" i="5" s="1"/>
  <c r="AH868" i="5"/>
  <c r="AN868" i="5" s="1"/>
  <c r="AH869" i="5"/>
  <c r="AN869" i="5" s="1"/>
  <c r="AH870" i="5"/>
  <c r="AN870" i="5" s="1"/>
  <c r="AH871" i="5"/>
  <c r="AN871" i="5" s="1"/>
  <c r="AH872" i="5"/>
  <c r="AN872" i="5" s="1"/>
  <c r="AH873" i="5"/>
  <c r="AN873" i="5" s="1"/>
  <c r="AH874" i="5"/>
  <c r="AN874" i="5" s="1"/>
  <c r="AH875" i="5"/>
  <c r="AN875" i="5" s="1"/>
  <c r="AH876" i="5"/>
  <c r="AN876" i="5" s="1"/>
  <c r="AH877" i="5"/>
  <c r="AN877" i="5" s="1"/>
  <c r="AH878" i="5"/>
  <c r="AN878" i="5" s="1"/>
  <c r="AH879" i="5"/>
  <c r="AN879" i="5" s="1"/>
  <c r="AH880" i="5"/>
  <c r="AN880" i="5" s="1"/>
  <c r="AH881" i="5"/>
  <c r="AN881" i="5" s="1"/>
  <c r="AH882" i="5"/>
  <c r="AN882" i="5" s="1"/>
  <c r="AH883" i="5"/>
  <c r="AN883" i="5" s="1"/>
  <c r="AH884" i="5"/>
  <c r="AN884" i="5" s="1"/>
  <c r="AH885" i="5"/>
  <c r="AN885" i="5" s="1"/>
  <c r="AH886" i="5"/>
  <c r="AN886" i="5" s="1"/>
  <c r="AH887" i="5"/>
  <c r="AN887" i="5" s="1"/>
  <c r="AH888" i="5"/>
  <c r="AN888" i="5" s="1"/>
  <c r="AH889" i="5"/>
  <c r="AN889" i="5" s="1"/>
  <c r="AH890" i="5"/>
  <c r="AN890" i="5" s="1"/>
  <c r="AH891" i="5"/>
  <c r="AN891" i="5" s="1"/>
  <c r="AH892" i="5"/>
  <c r="AN892" i="5" s="1"/>
  <c r="AH893" i="5"/>
  <c r="AN893" i="5" s="1"/>
  <c r="AH894" i="5"/>
  <c r="AN894" i="5" s="1"/>
  <c r="AH895" i="5"/>
  <c r="AN895" i="5" s="1"/>
  <c r="AH896" i="5"/>
  <c r="AN896" i="5" s="1"/>
  <c r="AH897" i="5"/>
  <c r="AN897" i="5" s="1"/>
  <c r="AH898" i="5"/>
  <c r="AN898" i="5" s="1"/>
  <c r="AH899" i="5"/>
  <c r="AN899" i="5" s="1"/>
  <c r="AH900" i="5"/>
  <c r="AN900" i="5" s="1"/>
  <c r="AH901" i="5"/>
  <c r="AN901" i="5" s="1"/>
  <c r="AH902" i="5"/>
  <c r="AN902" i="5" s="1"/>
  <c r="AH903" i="5"/>
  <c r="AN903" i="5" s="1"/>
  <c r="AH904" i="5"/>
  <c r="AN904" i="5" s="1"/>
  <c r="AH905" i="5"/>
  <c r="AN905" i="5" s="1"/>
  <c r="AH906" i="5"/>
  <c r="AN906" i="5" s="1"/>
  <c r="AH907" i="5"/>
  <c r="AN907" i="5" s="1"/>
  <c r="AH908" i="5"/>
  <c r="AN908" i="5" s="1"/>
  <c r="AH909" i="5"/>
  <c r="AN909" i="5" s="1"/>
  <c r="AH910" i="5"/>
  <c r="AN910" i="5" s="1"/>
  <c r="AH911" i="5"/>
  <c r="AN911" i="5" s="1"/>
  <c r="AH912" i="5"/>
  <c r="AN912" i="5" s="1"/>
  <c r="AH913" i="5"/>
  <c r="AN913" i="5" s="1"/>
  <c r="AH914" i="5"/>
  <c r="AN914" i="5" s="1"/>
  <c r="AH915" i="5"/>
  <c r="AN915" i="5" s="1"/>
  <c r="AH916" i="5"/>
  <c r="AN916" i="5" s="1"/>
  <c r="AH917" i="5"/>
  <c r="AN917" i="5" s="1"/>
  <c r="AH918" i="5"/>
  <c r="AN918" i="5" s="1"/>
  <c r="AH919" i="5"/>
  <c r="AN919" i="5" s="1"/>
  <c r="AH920" i="5"/>
  <c r="AN920" i="5" s="1"/>
  <c r="AH921" i="5"/>
  <c r="AN921" i="5" s="1"/>
  <c r="AH922" i="5"/>
  <c r="AN922" i="5" s="1"/>
  <c r="AH923" i="5"/>
  <c r="AN923" i="5" s="1"/>
  <c r="AH924" i="5"/>
  <c r="AN924" i="5" s="1"/>
  <c r="AH925" i="5"/>
  <c r="AN925" i="5" s="1"/>
  <c r="AH926" i="5"/>
  <c r="AN926" i="5" s="1"/>
  <c r="AH927" i="5"/>
  <c r="AN927" i="5" s="1"/>
  <c r="AH928" i="5"/>
  <c r="AN928" i="5" s="1"/>
  <c r="AH929" i="5"/>
  <c r="AN929" i="5" s="1"/>
  <c r="AH930" i="5"/>
  <c r="AN930" i="5" s="1"/>
  <c r="AH931" i="5"/>
  <c r="AN931" i="5" s="1"/>
  <c r="AH932" i="5"/>
  <c r="AN932" i="5" s="1"/>
  <c r="AH933" i="5"/>
  <c r="AN933" i="5" s="1"/>
  <c r="AH934" i="5"/>
  <c r="AN934" i="5" s="1"/>
  <c r="AH935" i="5"/>
  <c r="AN935" i="5" s="1"/>
  <c r="AH936" i="5"/>
  <c r="AN936" i="5" s="1"/>
  <c r="AH937" i="5"/>
  <c r="AN937" i="5" s="1"/>
  <c r="AH938" i="5"/>
  <c r="AN938" i="5" s="1"/>
  <c r="AH939" i="5"/>
  <c r="AN939" i="5" s="1"/>
  <c r="AH940" i="5"/>
  <c r="AN940" i="5" s="1"/>
  <c r="AH941" i="5"/>
  <c r="AN941" i="5" s="1"/>
  <c r="AH942" i="5"/>
  <c r="AN942" i="5" s="1"/>
  <c r="AH943" i="5"/>
  <c r="AN943" i="5" s="1"/>
  <c r="AH944" i="5"/>
  <c r="AN944" i="5" s="1"/>
  <c r="AH945" i="5"/>
  <c r="AN945" i="5" s="1"/>
  <c r="AH946" i="5"/>
  <c r="AN946" i="5" s="1"/>
  <c r="AH947" i="5"/>
  <c r="AN947" i="5" s="1"/>
  <c r="AH948" i="5"/>
  <c r="AN948" i="5" s="1"/>
  <c r="AH949" i="5"/>
  <c r="AN949" i="5" s="1"/>
  <c r="AH950" i="5"/>
  <c r="AN950" i="5" s="1"/>
  <c r="AH951" i="5"/>
  <c r="AN951" i="5" s="1"/>
  <c r="AH952" i="5"/>
  <c r="AN952" i="5" s="1"/>
  <c r="AH953" i="5"/>
  <c r="AN953" i="5" s="1"/>
  <c r="AH954" i="5"/>
  <c r="AN954" i="5" s="1"/>
  <c r="AH955" i="5"/>
  <c r="AN955" i="5" s="1"/>
  <c r="AH956" i="5"/>
  <c r="AN956" i="5" s="1"/>
  <c r="AH957" i="5"/>
  <c r="AN957" i="5" s="1"/>
  <c r="AH958" i="5"/>
  <c r="AN958" i="5" s="1"/>
  <c r="AH959" i="5"/>
  <c r="AN959" i="5" s="1"/>
  <c r="AH960" i="5"/>
  <c r="AN960" i="5" s="1"/>
  <c r="AH961" i="5"/>
  <c r="AN961" i="5" s="1"/>
  <c r="AH962" i="5"/>
  <c r="AN962" i="5" s="1"/>
  <c r="AH963" i="5"/>
  <c r="AN963" i="5" s="1"/>
  <c r="AH964" i="5"/>
  <c r="AN964" i="5" s="1"/>
  <c r="AH965" i="5"/>
  <c r="AN965" i="5" s="1"/>
  <c r="AH966" i="5"/>
  <c r="AN966" i="5" s="1"/>
  <c r="AH967" i="5"/>
  <c r="AN967" i="5" s="1"/>
  <c r="AH968" i="5"/>
  <c r="AN968" i="5" s="1"/>
  <c r="AH969" i="5"/>
  <c r="AN969" i="5" s="1"/>
  <c r="AH970" i="5"/>
  <c r="AN970" i="5" s="1"/>
  <c r="AH971" i="5"/>
  <c r="AN971" i="5" s="1"/>
  <c r="AH972" i="5"/>
  <c r="AN972" i="5" s="1"/>
  <c r="AH973" i="5"/>
  <c r="AN973" i="5" s="1"/>
  <c r="AH974" i="5"/>
  <c r="AN974" i="5" s="1"/>
  <c r="AH975" i="5"/>
  <c r="AN975" i="5" s="1"/>
  <c r="AH976" i="5"/>
  <c r="AN976" i="5" s="1"/>
  <c r="AH977" i="5"/>
  <c r="AN977" i="5" s="1"/>
  <c r="AH978" i="5"/>
  <c r="AN978" i="5" s="1"/>
  <c r="AH979" i="5"/>
  <c r="AN979" i="5" s="1"/>
  <c r="AH980" i="5"/>
  <c r="AN980" i="5" s="1"/>
  <c r="AH981" i="5"/>
  <c r="AN981" i="5" s="1"/>
  <c r="AH982" i="5"/>
  <c r="AN982" i="5" s="1"/>
  <c r="AH983" i="5"/>
  <c r="AN983" i="5" s="1"/>
  <c r="AH984" i="5"/>
  <c r="AN984" i="5" s="1"/>
  <c r="AH985" i="5"/>
  <c r="AN985" i="5" s="1"/>
  <c r="AH986" i="5"/>
  <c r="AN986" i="5" s="1"/>
  <c r="AH987" i="5"/>
  <c r="AN987" i="5" s="1"/>
  <c r="AH988" i="5"/>
  <c r="AN988" i="5" s="1"/>
  <c r="AH989" i="5"/>
  <c r="AN989" i="5" s="1"/>
  <c r="AH990" i="5"/>
  <c r="AN990" i="5" s="1"/>
  <c r="AH991" i="5"/>
  <c r="AN991" i="5" s="1"/>
  <c r="AH992" i="5"/>
  <c r="AN992" i="5" s="1"/>
  <c r="AH993" i="5"/>
  <c r="AN993" i="5" s="1"/>
  <c r="AH994" i="5"/>
  <c r="AN994" i="5" s="1"/>
  <c r="AH995" i="5"/>
  <c r="AN995" i="5" s="1"/>
  <c r="AH996" i="5"/>
  <c r="AN996" i="5" s="1"/>
  <c r="AH997" i="5"/>
  <c r="AN997" i="5" s="1"/>
  <c r="AH998" i="5"/>
  <c r="AN998" i="5" s="1"/>
  <c r="AH999" i="5"/>
  <c r="AN999" i="5" s="1"/>
  <c r="AH1000" i="5"/>
  <c r="AN1000" i="5" s="1"/>
  <c r="AH1001" i="5"/>
  <c r="AN1001" i="5" s="1"/>
  <c r="AH1002" i="5"/>
  <c r="AN1002" i="5" s="1"/>
  <c r="AH1003" i="5"/>
  <c r="AN1003" i="5" s="1"/>
  <c r="AH1004" i="5"/>
  <c r="AN1004" i="5" s="1"/>
  <c r="AH1005" i="5"/>
  <c r="AN1005" i="5" s="1"/>
  <c r="AH1006" i="5"/>
  <c r="AN1006" i="5" s="1"/>
  <c r="AH1007" i="5"/>
  <c r="AN1007" i="5" s="1"/>
  <c r="AH1008" i="5"/>
  <c r="AN1008" i="5" s="1"/>
  <c r="AH1009" i="5"/>
  <c r="AN1009" i="5" s="1"/>
  <c r="AH1010" i="5"/>
  <c r="AN1010" i="5" s="1"/>
  <c r="AH1011" i="5"/>
  <c r="AN1011" i="5" s="1"/>
  <c r="AH1012" i="5"/>
  <c r="AN1012" i="5" s="1"/>
  <c r="AH1013" i="5"/>
  <c r="AN1013" i="5" s="1"/>
  <c r="AH1014" i="5"/>
  <c r="AN1014" i="5" s="1"/>
  <c r="AH1015" i="5"/>
  <c r="AN1015" i="5" s="1"/>
  <c r="AH1016" i="5"/>
  <c r="AN1016" i="5" s="1"/>
  <c r="AH1017" i="5"/>
  <c r="AN1017" i="5" s="1"/>
  <c r="AH1018" i="5"/>
  <c r="AN1018" i="5" s="1"/>
  <c r="AH1019" i="5"/>
  <c r="AN1019" i="5" s="1"/>
  <c r="AH1020" i="5"/>
  <c r="AN1020" i="5" s="1"/>
  <c r="AH1021" i="5"/>
  <c r="AN1021" i="5" s="1"/>
  <c r="AH1022" i="5"/>
  <c r="AN1022" i="5" s="1"/>
  <c r="AH1023" i="5"/>
  <c r="AN1023" i="5" s="1"/>
  <c r="AH1024" i="5"/>
  <c r="AN1024" i="5" s="1"/>
  <c r="AH1025" i="5"/>
  <c r="AN1025" i="5" s="1"/>
  <c r="AH1026" i="5"/>
  <c r="AN1026" i="5" s="1"/>
  <c r="AH1027" i="5"/>
  <c r="AN1027" i="5" s="1"/>
  <c r="AH1028" i="5"/>
  <c r="AN1028" i="5" s="1"/>
  <c r="AH1029" i="5"/>
  <c r="AN1029" i="5" s="1"/>
  <c r="AH1030" i="5"/>
  <c r="AN1030" i="5" s="1"/>
  <c r="AH1031" i="5"/>
  <c r="AN1031" i="5" s="1"/>
  <c r="AH1032" i="5"/>
  <c r="AN1032" i="5" s="1"/>
  <c r="AH1033" i="5"/>
  <c r="AN1033" i="5" s="1"/>
  <c r="AH1034" i="5"/>
  <c r="AN1034" i="5" s="1"/>
  <c r="AH1035" i="5"/>
  <c r="AN1035" i="5" s="1"/>
  <c r="AH1036" i="5"/>
  <c r="AN1036" i="5" s="1"/>
  <c r="AH1037" i="5"/>
  <c r="AN1037" i="5" s="1"/>
  <c r="AH1038" i="5"/>
  <c r="AN1038" i="5" s="1"/>
  <c r="AH1039" i="5"/>
  <c r="AN1039" i="5" s="1"/>
  <c r="AH1040" i="5"/>
  <c r="AN1040" i="5" s="1"/>
  <c r="AH1041" i="5"/>
  <c r="AN1041" i="5" s="1"/>
  <c r="AH1042" i="5"/>
  <c r="AN1042" i="5" s="1"/>
  <c r="AH1043" i="5"/>
  <c r="AN1043" i="5" s="1"/>
  <c r="AH1044" i="5"/>
  <c r="AN1044" i="5" s="1"/>
  <c r="AH1045" i="5"/>
  <c r="AN1045" i="5" s="1"/>
  <c r="AH1046" i="5"/>
  <c r="AN1046" i="5" s="1"/>
  <c r="AH1047" i="5"/>
  <c r="AN1047" i="5" s="1"/>
  <c r="AH1048" i="5"/>
  <c r="AN1048" i="5" s="1"/>
  <c r="AH1049" i="5"/>
  <c r="AN1049" i="5" s="1"/>
  <c r="AH1050" i="5"/>
  <c r="AN1050" i="5" s="1"/>
  <c r="AH1051" i="5"/>
  <c r="AN1051" i="5" s="1"/>
  <c r="AH1052" i="5"/>
  <c r="AN1052" i="5" s="1"/>
  <c r="AH1053" i="5"/>
  <c r="AN1053" i="5" s="1"/>
  <c r="AH1054" i="5"/>
  <c r="AN1054" i="5" s="1"/>
  <c r="AH1055" i="5"/>
  <c r="AN1055" i="5" s="1"/>
  <c r="AH1056" i="5"/>
  <c r="AN1056" i="5" s="1"/>
  <c r="AH1057" i="5"/>
  <c r="AN1057" i="5" s="1"/>
  <c r="AH1058" i="5"/>
  <c r="AN1058" i="5" s="1"/>
  <c r="AH1059" i="5"/>
  <c r="AN1059" i="5" s="1"/>
  <c r="AH1060" i="5"/>
  <c r="AN1060" i="5" s="1"/>
  <c r="AH1061" i="5"/>
  <c r="AN1061" i="5" s="1"/>
  <c r="AH1062" i="5"/>
  <c r="AN1062" i="5" s="1"/>
  <c r="AH1063" i="5"/>
  <c r="AN1063" i="5" s="1"/>
  <c r="AH1064" i="5"/>
  <c r="AN1064" i="5" s="1"/>
  <c r="AH1065" i="5"/>
  <c r="AN1065" i="5" s="1"/>
  <c r="AH1066" i="5"/>
  <c r="AN1066" i="5" s="1"/>
  <c r="AH1067" i="5"/>
  <c r="AN1067" i="5" s="1"/>
  <c r="AH1068" i="5"/>
  <c r="AN1068" i="5" s="1"/>
  <c r="AH1069" i="5"/>
  <c r="AN1069" i="5" s="1"/>
  <c r="AH1070" i="5"/>
  <c r="AN1070" i="5" s="1"/>
  <c r="AH1071" i="5"/>
  <c r="AN1071" i="5" s="1"/>
  <c r="AH1072" i="5"/>
  <c r="AN1072" i="5" s="1"/>
  <c r="AH1073" i="5"/>
  <c r="AN1073" i="5" s="1"/>
  <c r="AH1074" i="5"/>
  <c r="AN1074" i="5" s="1"/>
  <c r="AH1075" i="5"/>
  <c r="AN1075" i="5" s="1"/>
  <c r="AH1076" i="5"/>
  <c r="AN1076" i="5" s="1"/>
  <c r="AH1077" i="5"/>
  <c r="AN1077" i="5" s="1"/>
  <c r="AH1078" i="5"/>
  <c r="AN1078" i="5" s="1"/>
  <c r="AH1079" i="5"/>
  <c r="AN1079" i="5" s="1"/>
  <c r="AH1080" i="5"/>
  <c r="AN1080" i="5" s="1"/>
  <c r="AH1081" i="5"/>
  <c r="AN1081" i="5" s="1"/>
  <c r="AH1082" i="5"/>
  <c r="AN1082" i="5" s="1"/>
  <c r="AH1083" i="5"/>
  <c r="AN1083" i="5" s="1"/>
  <c r="AH1084" i="5"/>
  <c r="AN1084" i="5" s="1"/>
  <c r="AH1085" i="5"/>
  <c r="AN1085" i="5" s="1"/>
  <c r="AH1086" i="5"/>
  <c r="AN1086" i="5" s="1"/>
  <c r="AH1087" i="5"/>
  <c r="AN1087" i="5" s="1"/>
  <c r="AH1088" i="5"/>
  <c r="AN1088" i="5" s="1"/>
  <c r="AH1089" i="5"/>
  <c r="AN1089" i="5" s="1"/>
  <c r="AH1090" i="5"/>
  <c r="AN1090" i="5" s="1"/>
  <c r="AH1091" i="5"/>
  <c r="AN1091" i="5" s="1"/>
  <c r="AH1092" i="5"/>
  <c r="AN1092" i="5" s="1"/>
  <c r="AH1093" i="5"/>
  <c r="AN1093" i="5" s="1"/>
  <c r="AH1094" i="5"/>
  <c r="AN1094" i="5" s="1"/>
  <c r="AH1095" i="5"/>
  <c r="AN1095" i="5" s="1"/>
  <c r="AH1096" i="5"/>
  <c r="AN1096" i="5" s="1"/>
  <c r="AH1097" i="5"/>
  <c r="AN1097" i="5" s="1"/>
  <c r="AH1098" i="5"/>
  <c r="AN1098" i="5" s="1"/>
  <c r="AH1099" i="5"/>
  <c r="AN1099" i="5" s="1"/>
  <c r="AH1100" i="5"/>
  <c r="AN1100" i="5" s="1"/>
  <c r="AH1101" i="5"/>
  <c r="AN1101" i="5" s="1"/>
  <c r="AH1102" i="5"/>
  <c r="AN1102" i="5" s="1"/>
  <c r="AH1103" i="5"/>
  <c r="AN1103" i="5" s="1"/>
  <c r="AH1104" i="5"/>
  <c r="AN1104" i="5" s="1"/>
  <c r="AH1105" i="5"/>
  <c r="AN1105" i="5" s="1"/>
  <c r="AH1106" i="5"/>
  <c r="AN1106" i="5" s="1"/>
  <c r="AH1107" i="5"/>
  <c r="AN1107" i="5" s="1"/>
  <c r="AH1108" i="5"/>
  <c r="AN1108" i="5" s="1"/>
  <c r="AH1109" i="5"/>
  <c r="AN1109" i="5" s="1"/>
  <c r="AH1110" i="5"/>
  <c r="AN1110" i="5" s="1"/>
  <c r="AH1111" i="5"/>
  <c r="AN1111" i="5" s="1"/>
  <c r="AH1112" i="5"/>
  <c r="AN1112" i="5" s="1"/>
  <c r="AH1113" i="5"/>
  <c r="AN1113" i="5" s="1"/>
  <c r="AH1114" i="5"/>
  <c r="AN1114" i="5" s="1"/>
  <c r="AH1115" i="5"/>
  <c r="AN1115" i="5" s="1"/>
  <c r="AH1116" i="5"/>
  <c r="AN1116" i="5" s="1"/>
  <c r="AH1117" i="5"/>
  <c r="AN1117" i="5" s="1"/>
  <c r="AH1118" i="5"/>
  <c r="AN1118" i="5" s="1"/>
  <c r="AH1119" i="5"/>
  <c r="AN1119" i="5" s="1"/>
  <c r="AH1120" i="5"/>
  <c r="AN1120" i="5" s="1"/>
  <c r="AH1121" i="5"/>
  <c r="AN1121" i="5" s="1"/>
  <c r="AH1122" i="5"/>
  <c r="AN1122" i="5" s="1"/>
  <c r="AH1123" i="5"/>
  <c r="AN1123" i="5" s="1"/>
  <c r="AH1124" i="5"/>
  <c r="AN1124" i="5" s="1"/>
  <c r="AH1125" i="5"/>
  <c r="AN1125" i="5" s="1"/>
  <c r="AH1126" i="5"/>
  <c r="AN1126" i="5" s="1"/>
  <c r="AH1127" i="5"/>
  <c r="AN1127" i="5" s="1"/>
  <c r="AH1128" i="5"/>
  <c r="AN1128" i="5" s="1"/>
  <c r="AH1129" i="5"/>
  <c r="AN1129" i="5" s="1"/>
  <c r="AH1130" i="5"/>
  <c r="AN1130" i="5" s="1"/>
  <c r="AH1131" i="5"/>
  <c r="AN1131" i="5" s="1"/>
  <c r="AH1132" i="5"/>
  <c r="AN1132" i="5" s="1"/>
  <c r="AH1133" i="5"/>
  <c r="AN1133" i="5" s="1"/>
  <c r="AH1134" i="5"/>
  <c r="AN1134" i="5" s="1"/>
  <c r="AH1135" i="5"/>
  <c r="AN1135" i="5" s="1"/>
  <c r="AH1136" i="5"/>
  <c r="AN1136" i="5" s="1"/>
  <c r="AH1137" i="5"/>
  <c r="AN1137" i="5" s="1"/>
  <c r="AH1138" i="5"/>
  <c r="AN1138" i="5" s="1"/>
  <c r="AH1139" i="5"/>
  <c r="AN1139" i="5" s="1"/>
  <c r="AH1140" i="5"/>
  <c r="AN1140" i="5" s="1"/>
  <c r="AH1141" i="5"/>
  <c r="AN1141" i="5" s="1"/>
  <c r="AH1142" i="5"/>
  <c r="AN1142" i="5" s="1"/>
  <c r="AH1143" i="5"/>
  <c r="AN1143" i="5" s="1"/>
  <c r="AH1144" i="5"/>
  <c r="AN1144" i="5" s="1"/>
  <c r="AH1145" i="5"/>
  <c r="AN1145" i="5" s="1"/>
  <c r="AH1146" i="5"/>
  <c r="AN1146" i="5" s="1"/>
  <c r="AH1147" i="5"/>
  <c r="AN1147" i="5" s="1"/>
  <c r="AH1148" i="5"/>
  <c r="AN1148" i="5" s="1"/>
  <c r="AH1149" i="5"/>
  <c r="AN1149" i="5" s="1"/>
  <c r="AH1150" i="5"/>
  <c r="AN1150" i="5" s="1"/>
  <c r="AH1151" i="5"/>
  <c r="AN1151" i="5" s="1"/>
  <c r="AH1152" i="5"/>
  <c r="AN1152" i="5" s="1"/>
  <c r="AH1153" i="5"/>
  <c r="AN1153" i="5" s="1"/>
  <c r="AH1154" i="5"/>
  <c r="AN1154" i="5" s="1"/>
  <c r="AH1155" i="5"/>
  <c r="AN1155" i="5" s="1"/>
  <c r="AH1156" i="5"/>
  <c r="AN1156" i="5" s="1"/>
  <c r="AH1157" i="5"/>
  <c r="AN1157" i="5" s="1"/>
  <c r="AH1158" i="5"/>
  <c r="AN1158" i="5" s="1"/>
  <c r="AH1159" i="5"/>
  <c r="AN1159" i="5" s="1"/>
  <c r="AH1160" i="5"/>
  <c r="AN1160" i="5" s="1"/>
  <c r="AH1161" i="5"/>
  <c r="AN1161" i="5" s="1"/>
  <c r="AH1162" i="5"/>
  <c r="AN1162" i="5" s="1"/>
  <c r="AH1163" i="5"/>
  <c r="AN1163" i="5" s="1"/>
  <c r="AH1164" i="5"/>
  <c r="AN1164" i="5" s="1"/>
  <c r="AH1165" i="5"/>
  <c r="AN1165" i="5" s="1"/>
  <c r="AH1166" i="5"/>
  <c r="AN1166" i="5" s="1"/>
  <c r="AH1167" i="5"/>
  <c r="AN1167" i="5" s="1"/>
  <c r="AH1168" i="5"/>
  <c r="AN1168" i="5" s="1"/>
  <c r="AH1169" i="5"/>
  <c r="AN1169" i="5" s="1"/>
  <c r="AH1170" i="5"/>
  <c r="AN1170" i="5" s="1"/>
  <c r="AH1171" i="5"/>
  <c r="AN1171" i="5" s="1"/>
  <c r="AH1172" i="5"/>
  <c r="AN1172" i="5" s="1"/>
  <c r="AH1173" i="5"/>
  <c r="AN1173" i="5" s="1"/>
  <c r="AH1174" i="5"/>
  <c r="AN1174" i="5" s="1"/>
  <c r="AH1175" i="5"/>
  <c r="AN1175" i="5" s="1"/>
  <c r="AH1176" i="5"/>
  <c r="AN1176" i="5" s="1"/>
  <c r="AH1177" i="5"/>
  <c r="AN1177" i="5" s="1"/>
  <c r="AH1178" i="5"/>
  <c r="AN1178" i="5" s="1"/>
  <c r="AH1179" i="5"/>
  <c r="AN1179" i="5" s="1"/>
  <c r="AH1180" i="5"/>
  <c r="AN1180" i="5" s="1"/>
  <c r="AH1181" i="5"/>
  <c r="AN1181" i="5" s="1"/>
  <c r="AH1182" i="5"/>
  <c r="AN1182" i="5" s="1"/>
  <c r="AH1183" i="5"/>
  <c r="AN1183" i="5" s="1"/>
  <c r="AH1184" i="5"/>
  <c r="AN1184" i="5" s="1"/>
  <c r="AH1185" i="5"/>
  <c r="AN1185" i="5" s="1"/>
  <c r="AH1186" i="5"/>
  <c r="AN1186" i="5" s="1"/>
  <c r="AH1187" i="5"/>
  <c r="AN1187" i="5" s="1"/>
  <c r="AH1188" i="5"/>
  <c r="AN1188" i="5" s="1"/>
  <c r="AH1189" i="5"/>
  <c r="AN1189" i="5" s="1"/>
  <c r="AH1190" i="5"/>
  <c r="AN1190" i="5" s="1"/>
  <c r="AH1191" i="5"/>
  <c r="AN1191" i="5" s="1"/>
  <c r="AH1192" i="5"/>
  <c r="AN1192" i="5" s="1"/>
  <c r="AH1193" i="5"/>
  <c r="AN1193" i="5" s="1"/>
  <c r="AH1194" i="5"/>
  <c r="AN1194" i="5" s="1"/>
  <c r="AH1195" i="5"/>
  <c r="AN1195" i="5" s="1"/>
  <c r="AH1196" i="5"/>
  <c r="AN1196" i="5" s="1"/>
  <c r="AH1197" i="5"/>
  <c r="AN1197" i="5" s="1"/>
  <c r="AH1198" i="5"/>
  <c r="AN1198" i="5" s="1"/>
  <c r="AH1199" i="5"/>
  <c r="AN1199" i="5" s="1"/>
  <c r="AH1200" i="5"/>
  <c r="AN1200" i="5" s="1"/>
  <c r="AH1201" i="5"/>
  <c r="AN1201" i="5" s="1"/>
  <c r="AH1202" i="5"/>
  <c r="AN1202" i="5" s="1"/>
  <c r="AH1203" i="5"/>
  <c r="AN1203" i="5" s="1"/>
  <c r="AH1204" i="5"/>
  <c r="AN1204" i="5" s="1"/>
  <c r="AH1205" i="5"/>
  <c r="AN1205" i="5" s="1"/>
  <c r="AH1206" i="5"/>
  <c r="AN1206" i="5" s="1"/>
  <c r="AH1207" i="5"/>
  <c r="AN1207" i="5" s="1"/>
  <c r="AH1208" i="5"/>
  <c r="AN1208" i="5" s="1"/>
  <c r="AH1209" i="5"/>
  <c r="AN1209" i="5" s="1"/>
  <c r="AH1210" i="5"/>
  <c r="AN1210" i="5" s="1"/>
  <c r="AH1211" i="5"/>
  <c r="AN1211" i="5" s="1"/>
  <c r="AH1212" i="5"/>
  <c r="AN1212" i="5" s="1"/>
  <c r="AH1213" i="5"/>
  <c r="AN1213" i="5" s="1"/>
  <c r="AH1214" i="5"/>
  <c r="AN1214" i="5" s="1"/>
  <c r="AH1215" i="5"/>
  <c r="AN1215" i="5" s="1"/>
  <c r="AH1216" i="5"/>
  <c r="AN1216" i="5" s="1"/>
  <c r="AH1217" i="5"/>
  <c r="AN1217" i="5" s="1"/>
  <c r="AH1218" i="5"/>
  <c r="AN1218" i="5" s="1"/>
  <c r="AH1219" i="5"/>
  <c r="AN1219" i="5" s="1"/>
  <c r="AH1220" i="5"/>
  <c r="AN1220" i="5" s="1"/>
  <c r="AH1221" i="5"/>
  <c r="AN1221" i="5" s="1"/>
  <c r="AH1222" i="5"/>
  <c r="AN1222" i="5" s="1"/>
  <c r="AH1223" i="5"/>
  <c r="AN1223" i="5" s="1"/>
  <c r="AH1224" i="5"/>
  <c r="AN1224" i="5" s="1"/>
  <c r="AH1225" i="5"/>
  <c r="AN1225" i="5" s="1"/>
  <c r="AH1226" i="5"/>
  <c r="AN1226" i="5" s="1"/>
  <c r="AH1227" i="5"/>
  <c r="AN1227" i="5" s="1"/>
  <c r="AH1228" i="5"/>
  <c r="AN1228" i="5" s="1"/>
  <c r="AH1229" i="5"/>
  <c r="AN1229" i="5" s="1"/>
  <c r="AH1230" i="5"/>
  <c r="AN1230" i="5" s="1"/>
  <c r="AH1231" i="5"/>
  <c r="AN1231" i="5" s="1"/>
  <c r="AH1232" i="5"/>
  <c r="AN1232" i="5" s="1"/>
  <c r="AH1233" i="5"/>
  <c r="AN1233" i="5" s="1"/>
  <c r="AH1234" i="5"/>
  <c r="AN1234" i="5" s="1"/>
  <c r="AH1235" i="5"/>
  <c r="AN1235" i="5" s="1"/>
  <c r="AH1236" i="5"/>
  <c r="AN1236" i="5" s="1"/>
  <c r="AH1237" i="5"/>
  <c r="AN1237" i="5" s="1"/>
  <c r="AH1238" i="5"/>
  <c r="AN1238" i="5" s="1"/>
  <c r="AH1239" i="5"/>
  <c r="AN1239" i="5" s="1"/>
  <c r="AH1240" i="5"/>
  <c r="AN1240" i="5" s="1"/>
  <c r="AH1241" i="5"/>
  <c r="AN1241" i="5" s="1"/>
  <c r="AH1242" i="5"/>
  <c r="AN1242" i="5" s="1"/>
  <c r="AH1243" i="5"/>
  <c r="AN1243" i="5" s="1"/>
  <c r="AH1244" i="5"/>
  <c r="AN1244" i="5" s="1"/>
  <c r="AH1245" i="5"/>
  <c r="AN1245" i="5" s="1"/>
  <c r="AH1246" i="5"/>
  <c r="AN1246" i="5" s="1"/>
  <c r="AH1247" i="5"/>
  <c r="AN1247" i="5" s="1"/>
  <c r="AH1248" i="5"/>
  <c r="AN1248" i="5" s="1"/>
  <c r="AH1249" i="5"/>
  <c r="AN1249" i="5" s="1"/>
  <c r="AH1250" i="5"/>
  <c r="AN1250" i="5" s="1"/>
  <c r="AH1251" i="5"/>
  <c r="AN1251" i="5" s="1"/>
  <c r="AH1252" i="5"/>
  <c r="AN1252" i="5" s="1"/>
  <c r="AH1253" i="5"/>
  <c r="AN1253" i="5" s="1"/>
  <c r="AH1254" i="5"/>
  <c r="AN1254" i="5" s="1"/>
  <c r="AH1255" i="5"/>
  <c r="AN1255" i="5" s="1"/>
  <c r="AH1256" i="5"/>
  <c r="AN1256" i="5" s="1"/>
  <c r="AH1257" i="5"/>
  <c r="AN1257" i="5" s="1"/>
  <c r="AH1258" i="5"/>
  <c r="AN1258" i="5" s="1"/>
  <c r="AH1259" i="5"/>
  <c r="AN1259" i="5" s="1"/>
  <c r="AH1260" i="5"/>
  <c r="AN1260" i="5" s="1"/>
  <c r="AH1261" i="5"/>
  <c r="AN1261" i="5" s="1"/>
  <c r="AH1262" i="5"/>
  <c r="AN1262" i="5" s="1"/>
  <c r="AH1263" i="5"/>
  <c r="AN1263" i="5" s="1"/>
  <c r="AH1264" i="5"/>
  <c r="AN1264" i="5" s="1"/>
  <c r="AH1265" i="5"/>
  <c r="AH1266" i="5"/>
  <c r="AN1266" i="5" s="1"/>
  <c r="AH1267" i="5"/>
  <c r="AN1267" i="5" s="1"/>
  <c r="AH1268" i="5"/>
  <c r="AN1268" i="5" s="1"/>
  <c r="AH1269" i="5"/>
  <c r="AN1269" i="5" s="1"/>
  <c r="AH1270" i="5"/>
  <c r="AN1270" i="5" s="1"/>
  <c r="AH1271" i="5"/>
  <c r="AN1271" i="5" s="1"/>
  <c r="AH1272" i="5"/>
  <c r="AN1272" i="5" s="1"/>
  <c r="AH1273" i="5"/>
  <c r="AN1273" i="5" s="1"/>
  <c r="AH1274" i="5"/>
  <c r="AN1274" i="5" s="1"/>
  <c r="AH1275" i="5"/>
  <c r="AN1275" i="5" s="1"/>
  <c r="AH1276" i="5"/>
  <c r="AN1276" i="5" s="1"/>
  <c r="AH1277" i="5"/>
  <c r="AN1277" i="5" s="1"/>
  <c r="AH1278" i="5"/>
  <c r="AN1278" i="5" s="1"/>
  <c r="AH1279" i="5"/>
  <c r="AN1279" i="5" s="1"/>
  <c r="AH1280" i="5"/>
  <c r="AN1280" i="5" s="1"/>
  <c r="AH1281" i="5"/>
  <c r="AN1281" i="5" s="1"/>
  <c r="AH1282" i="5"/>
  <c r="AN1282" i="5" s="1"/>
  <c r="AH1283" i="5"/>
  <c r="AN1283" i="5" s="1"/>
  <c r="AH1284" i="5"/>
  <c r="AN1284" i="5" s="1"/>
  <c r="AH1285" i="5"/>
  <c r="AN1285" i="5" s="1"/>
  <c r="AH1286" i="5"/>
  <c r="AN1286" i="5" s="1"/>
  <c r="AH1287" i="5"/>
  <c r="AN1287" i="5" s="1"/>
  <c r="AH1288" i="5"/>
  <c r="AN1288" i="5" s="1"/>
  <c r="AH1289" i="5"/>
  <c r="AN1289" i="5" s="1"/>
  <c r="AH1290" i="5"/>
  <c r="AN1290" i="5" s="1"/>
  <c r="AH1291" i="5"/>
  <c r="AN1291" i="5" s="1"/>
  <c r="AH1292" i="5"/>
  <c r="AN1292" i="5" s="1"/>
  <c r="AH1293" i="5"/>
  <c r="AN1293" i="5" s="1"/>
  <c r="AH1294" i="5"/>
  <c r="AN1294" i="5" s="1"/>
  <c r="AH1295" i="5"/>
  <c r="AN1295" i="5" s="1"/>
  <c r="AH1296" i="5"/>
  <c r="AN1296" i="5" s="1"/>
  <c r="AH1297" i="5"/>
  <c r="AN1297" i="5" s="1"/>
  <c r="AH1298" i="5"/>
  <c r="AN1298" i="5" s="1"/>
  <c r="AH1299" i="5"/>
  <c r="AN1299" i="5" s="1"/>
  <c r="AH1300" i="5"/>
  <c r="AN1300" i="5" s="1"/>
  <c r="AH1301" i="5"/>
  <c r="AN1301" i="5" s="1"/>
  <c r="AH1302" i="5"/>
  <c r="AN1302" i="5" s="1"/>
  <c r="AH1303" i="5"/>
  <c r="AN1303" i="5" s="1"/>
  <c r="AH1304" i="5"/>
  <c r="AN1304" i="5" s="1"/>
  <c r="AH1305" i="5"/>
  <c r="AN1305" i="5" s="1"/>
  <c r="AH1306" i="5"/>
  <c r="AN1306" i="5" s="1"/>
  <c r="AH1307" i="5"/>
  <c r="AN1307" i="5" s="1"/>
  <c r="AH1308" i="5"/>
  <c r="AN1308" i="5" s="1"/>
  <c r="AH1309" i="5"/>
  <c r="AN1309" i="5" s="1"/>
  <c r="AH1310" i="5"/>
  <c r="AN1310" i="5" s="1"/>
  <c r="AH1311" i="5"/>
  <c r="AN1311" i="5" s="1"/>
  <c r="AH1312" i="5"/>
  <c r="AN1312" i="5" s="1"/>
  <c r="AH1313" i="5"/>
  <c r="AN1313" i="5" s="1"/>
  <c r="AH1314" i="5"/>
  <c r="AN1314" i="5" s="1"/>
  <c r="AH1315" i="5"/>
  <c r="AN1315" i="5" s="1"/>
  <c r="AH1316" i="5"/>
  <c r="AN1316" i="5" s="1"/>
  <c r="AH1317" i="5"/>
  <c r="AN1317" i="5" s="1"/>
  <c r="AH1318" i="5"/>
  <c r="AN1318" i="5" s="1"/>
  <c r="AH1319" i="5"/>
  <c r="AN1319" i="5" s="1"/>
  <c r="AH1320" i="5"/>
  <c r="AN1320" i="5" s="1"/>
  <c r="AH1321" i="5"/>
  <c r="AN1321" i="5" s="1"/>
  <c r="AH1322" i="5"/>
  <c r="AN1322" i="5" s="1"/>
  <c r="AH1323" i="5"/>
  <c r="AN1323" i="5" s="1"/>
  <c r="AH1324" i="5"/>
  <c r="AN1324" i="5" s="1"/>
  <c r="AH1325" i="5"/>
  <c r="AN1325" i="5" s="1"/>
  <c r="AH1326" i="5"/>
  <c r="AN1326" i="5" s="1"/>
  <c r="AH1327" i="5"/>
  <c r="AN1327" i="5" s="1"/>
  <c r="AH1328" i="5"/>
  <c r="AN1328" i="5" s="1"/>
  <c r="AH1329" i="5"/>
  <c r="AN1329" i="5" s="1"/>
  <c r="AH1330" i="5"/>
  <c r="AN1330" i="5" s="1"/>
  <c r="AH1331" i="5"/>
  <c r="AN1331" i="5" s="1"/>
  <c r="AH1332" i="5"/>
  <c r="AN1332" i="5" s="1"/>
  <c r="AH1333" i="5"/>
  <c r="AN1333" i="5" s="1"/>
  <c r="AH1334" i="5"/>
  <c r="AN1334" i="5" s="1"/>
  <c r="AH1335" i="5"/>
  <c r="AN1335" i="5" s="1"/>
  <c r="AH1336" i="5"/>
  <c r="AN1336" i="5" s="1"/>
  <c r="AH1337" i="5"/>
  <c r="AN1337" i="5" s="1"/>
  <c r="AH1338" i="5"/>
  <c r="AN1338" i="5" s="1"/>
  <c r="AH1339" i="5"/>
  <c r="AN1339" i="5" s="1"/>
  <c r="AH1340" i="5"/>
  <c r="AN1340" i="5" s="1"/>
  <c r="AH1341" i="5"/>
  <c r="AN1341" i="5" s="1"/>
  <c r="AH1342" i="5"/>
  <c r="AN1342" i="5" s="1"/>
  <c r="AH1343" i="5"/>
  <c r="AN1343" i="5" s="1"/>
  <c r="AH1344" i="5"/>
  <c r="AN1344" i="5" s="1"/>
  <c r="AH1345" i="5"/>
  <c r="AN1345" i="5" s="1"/>
  <c r="AH1346" i="5"/>
  <c r="AN1346" i="5" s="1"/>
  <c r="AH1347" i="5"/>
  <c r="AN1347" i="5" s="1"/>
  <c r="AH1348" i="5"/>
  <c r="AN1348" i="5" s="1"/>
  <c r="AH1349" i="5"/>
  <c r="AN1349" i="5" s="1"/>
  <c r="AH1350" i="5"/>
  <c r="AN1350" i="5" s="1"/>
  <c r="AH1351" i="5"/>
  <c r="AN1351" i="5" s="1"/>
  <c r="AH1352" i="5"/>
  <c r="AN1352" i="5" s="1"/>
  <c r="AH1353" i="5"/>
  <c r="AN1353" i="5" s="1"/>
  <c r="AH1354" i="5"/>
  <c r="AN1354" i="5" s="1"/>
  <c r="AH1355" i="5"/>
  <c r="AN1355" i="5" s="1"/>
  <c r="AH1356" i="5"/>
  <c r="AN1356" i="5" s="1"/>
  <c r="AH1357" i="5"/>
  <c r="AN1357" i="5" s="1"/>
  <c r="AH1358" i="5"/>
  <c r="AN1358" i="5" s="1"/>
  <c r="AH1359" i="5"/>
  <c r="AN1359" i="5" s="1"/>
  <c r="AH1360" i="5"/>
  <c r="AN1360" i="5" s="1"/>
  <c r="AH1361" i="5"/>
  <c r="AN1361" i="5" s="1"/>
  <c r="AH1362" i="5"/>
  <c r="AN1362" i="5" s="1"/>
  <c r="AH1363" i="5"/>
  <c r="AN1363" i="5" s="1"/>
  <c r="AH1364" i="5"/>
  <c r="AH1365" i="5"/>
  <c r="AN1365" i="5" s="1"/>
  <c r="AH1366" i="5"/>
  <c r="AN1366" i="5" s="1"/>
  <c r="AH1367" i="5"/>
  <c r="AN1367" i="5" s="1"/>
  <c r="AH1368" i="5"/>
  <c r="AN1368" i="5" s="1"/>
  <c r="AH1369" i="5"/>
  <c r="AN1369" i="5" s="1"/>
  <c r="AH1370" i="5"/>
  <c r="AN1370" i="5" s="1"/>
  <c r="AH1371" i="5"/>
  <c r="AN1371" i="5" s="1"/>
  <c r="AH1372" i="5"/>
  <c r="AN1372" i="5" s="1"/>
  <c r="AH1373" i="5"/>
  <c r="AN1373" i="5" s="1"/>
  <c r="AH1374" i="5"/>
  <c r="AN1374" i="5" s="1"/>
  <c r="AH1375" i="5"/>
  <c r="AN1375" i="5" s="1"/>
  <c r="AH1376" i="5"/>
  <c r="AN1376" i="5" s="1"/>
  <c r="AH1377" i="5"/>
  <c r="AN1377" i="5" s="1"/>
  <c r="AH1378" i="5"/>
  <c r="AN1378" i="5" s="1"/>
  <c r="AH1379" i="5"/>
  <c r="AN1379" i="5" s="1"/>
  <c r="AH1380" i="5"/>
  <c r="AN1380" i="5" s="1"/>
  <c r="AH1381" i="5"/>
  <c r="AN1381" i="5" s="1"/>
  <c r="AH1382" i="5"/>
  <c r="AN1382" i="5" s="1"/>
  <c r="AH1383" i="5"/>
  <c r="AN1383" i="5" s="1"/>
  <c r="AH1384" i="5"/>
  <c r="AN1384" i="5" s="1"/>
  <c r="AH1385" i="5"/>
  <c r="AN1385" i="5" s="1"/>
  <c r="AH1386" i="5"/>
  <c r="AN1386" i="5" s="1"/>
  <c r="AH1387" i="5"/>
  <c r="AN1387" i="5" s="1"/>
  <c r="AH1388" i="5"/>
  <c r="AN1388" i="5" s="1"/>
  <c r="AH1389" i="5"/>
  <c r="AN1389" i="5" s="1"/>
  <c r="AH1390" i="5"/>
  <c r="AN1390" i="5" s="1"/>
  <c r="AH1391" i="5"/>
  <c r="AN1391" i="5" s="1"/>
  <c r="AH1392" i="5"/>
  <c r="AN1392" i="5" s="1"/>
  <c r="AH1393" i="5"/>
  <c r="AN1393" i="5" s="1"/>
  <c r="AH1394" i="5"/>
  <c r="AN1394" i="5" s="1"/>
  <c r="AH1395" i="5"/>
  <c r="AN1395" i="5" s="1"/>
  <c r="AC4" i="5"/>
  <c r="AC5" i="5"/>
  <c r="AC6" i="5"/>
  <c r="AC7" i="5"/>
  <c r="AC8" i="5"/>
  <c r="AC9" i="5"/>
  <c r="AC10" i="5"/>
  <c r="AC11" i="5"/>
  <c r="AC12" i="5"/>
  <c r="AC13" i="5"/>
  <c r="AC14" i="5"/>
  <c r="AC15" i="5"/>
  <c r="AC16" i="5"/>
  <c r="AC17" i="5"/>
  <c r="AC18" i="5"/>
  <c r="AC19" i="5"/>
  <c r="AC20" i="5"/>
  <c r="AC21" i="5"/>
  <c r="AC22" i="5"/>
  <c r="AC23" i="5"/>
  <c r="AC24" i="5"/>
  <c r="AC25" i="5"/>
  <c r="AC26" i="5"/>
  <c r="AC27" i="5"/>
  <c r="AC28" i="5"/>
  <c r="AC29" i="5"/>
  <c r="AC30" i="5"/>
  <c r="AC31" i="5"/>
  <c r="AC32" i="5"/>
  <c r="AC33" i="5"/>
  <c r="AC34" i="5"/>
  <c r="AC35" i="5"/>
  <c r="AC36" i="5"/>
  <c r="AC37" i="5"/>
  <c r="AC38" i="5"/>
  <c r="AC39" i="5"/>
  <c r="AC40" i="5"/>
  <c r="AC41" i="5"/>
  <c r="AC42" i="5"/>
  <c r="AC43" i="5"/>
  <c r="AC44" i="5"/>
  <c r="AC45" i="5"/>
  <c r="AC46" i="5"/>
  <c r="AC47" i="5"/>
  <c r="AC48" i="5"/>
  <c r="AC49" i="5"/>
  <c r="AC50" i="5"/>
  <c r="AC51" i="5"/>
  <c r="AC52" i="5"/>
  <c r="AC53" i="5"/>
  <c r="AC54" i="5"/>
  <c r="AC55" i="5"/>
  <c r="AC56" i="5"/>
  <c r="AC57" i="5"/>
  <c r="AC58" i="5"/>
  <c r="AC59" i="5"/>
  <c r="AC60" i="5"/>
  <c r="AC61" i="5"/>
  <c r="AC62" i="5"/>
  <c r="AC63" i="5"/>
  <c r="AC64" i="5"/>
  <c r="AC65" i="5"/>
  <c r="AC66" i="5"/>
  <c r="AC67" i="5"/>
  <c r="AC68" i="5"/>
  <c r="AC69" i="5"/>
  <c r="AC70" i="5"/>
  <c r="AC71" i="5"/>
  <c r="AC72" i="5"/>
  <c r="AC73" i="5"/>
  <c r="AC74"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3"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6" i="5"/>
  <c r="AC137" i="5"/>
  <c r="AC138" i="5"/>
  <c r="AC139" i="5"/>
  <c r="AC140" i="5"/>
  <c r="AC141" i="5"/>
  <c r="AC142" i="5"/>
  <c r="AC143" i="5"/>
  <c r="AC144" i="5"/>
  <c r="AC145" i="5"/>
  <c r="AC146" i="5"/>
  <c r="AC147" i="5"/>
  <c r="AC148" i="5"/>
  <c r="AC149" i="5"/>
  <c r="AC150" i="5"/>
  <c r="AC151" i="5"/>
  <c r="AC152" i="5"/>
  <c r="AC153" i="5"/>
  <c r="AC154" i="5"/>
  <c r="AC155" i="5"/>
  <c r="AC156" i="5"/>
  <c r="AC157" i="5"/>
  <c r="AC158" i="5"/>
  <c r="AC159" i="5"/>
  <c r="AC160" i="5"/>
  <c r="AC161" i="5"/>
  <c r="AC162" i="5"/>
  <c r="AC163" i="5"/>
  <c r="AC164" i="5"/>
  <c r="AC165" i="5"/>
  <c r="AC166" i="5"/>
  <c r="AC167" i="5"/>
  <c r="AC168" i="5"/>
  <c r="AC169" i="5"/>
  <c r="AC170" i="5"/>
  <c r="AC171" i="5"/>
  <c r="AC172" i="5"/>
  <c r="AC173" i="5"/>
  <c r="AC174" i="5"/>
  <c r="AC175" i="5"/>
  <c r="AC176" i="5"/>
  <c r="AC177" i="5"/>
  <c r="AC178" i="5"/>
  <c r="AC179" i="5"/>
  <c r="AC180" i="5"/>
  <c r="AC181" i="5"/>
  <c r="AC182" i="5"/>
  <c r="AC183" i="5"/>
  <c r="AC184" i="5"/>
  <c r="AC185" i="5"/>
  <c r="AC186" i="5"/>
  <c r="AC187" i="5"/>
  <c r="AC188" i="5"/>
  <c r="AC189" i="5"/>
  <c r="AC190" i="5"/>
  <c r="AC191" i="5"/>
  <c r="AC192" i="5"/>
  <c r="AC193" i="5"/>
  <c r="AC194" i="5"/>
  <c r="AC195" i="5"/>
  <c r="AC196" i="5"/>
  <c r="AC197" i="5"/>
  <c r="AC198" i="5"/>
  <c r="AC199" i="5"/>
  <c r="AC200" i="5"/>
  <c r="AC201" i="5"/>
  <c r="AC202" i="5"/>
  <c r="AC203" i="5"/>
  <c r="AC204" i="5"/>
  <c r="AC205" i="5"/>
  <c r="AC206" i="5"/>
  <c r="AC207" i="5"/>
  <c r="AC208" i="5"/>
  <c r="AC209" i="5"/>
  <c r="AC210" i="5"/>
  <c r="AC211" i="5"/>
  <c r="AC212" i="5"/>
  <c r="AC213" i="5"/>
  <c r="AC214" i="5"/>
  <c r="AC215" i="5"/>
  <c r="AC216" i="5"/>
  <c r="AC217" i="5"/>
  <c r="AC218" i="5"/>
  <c r="AC219" i="5"/>
  <c r="AC220" i="5"/>
  <c r="AC221" i="5"/>
  <c r="AC222" i="5"/>
  <c r="AC223" i="5"/>
  <c r="AC224" i="5"/>
  <c r="AC225" i="5"/>
  <c r="AC226" i="5"/>
  <c r="AC227" i="5"/>
  <c r="AC228" i="5"/>
  <c r="AC229" i="5"/>
  <c r="AC230" i="5"/>
  <c r="AC231" i="5"/>
  <c r="AC232" i="5"/>
  <c r="AC233" i="5"/>
  <c r="AC234" i="5"/>
  <c r="AC235" i="5"/>
  <c r="AC236" i="5"/>
  <c r="AC237" i="5"/>
  <c r="AC238" i="5"/>
  <c r="AC239" i="5"/>
  <c r="AC240" i="5"/>
  <c r="AC241" i="5"/>
  <c r="AC242" i="5"/>
  <c r="AC243" i="5"/>
  <c r="AC244" i="5"/>
  <c r="AC245" i="5"/>
  <c r="AC246" i="5"/>
  <c r="AC247" i="5"/>
  <c r="AC248" i="5"/>
  <c r="AC249" i="5"/>
  <c r="AC250" i="5"/>
  <c r="AC251" i="5"/>
  <c r="AC252" i="5"/>
  <c r="AC253" i="5"/>
  <c r="AC254" i="5"/>
  <c r="AC255" i="5"/>
  <c r="AC256" i="5"/>
  <c r="AC257" i="5"/>
  <c r="AC258" i="5"/>
  <c r="AC259" i="5"/>
  <c r="AC260" i="5"/>
  <c r="AC261" i="5"/>
  <c r="AC262" i="5"/>
  <c r="AC263" i="5"/>
  <c r="AC264" i="5"/>
  <c r="AC265" i="5"/>
  <c r="AC266" i="5"/>
  <c r="AC267" i="5"/>
  <c r="AC268" i="5"/>
  <c r="AC269" i="5"/>
  <c r="AC270" i="5"/>
  <c r="AC271" i="5"/>
  <c r="AC272" i="5"/>
  <c r="AC273" i="5"/>
  <c r="AC274" i="5"/>
  <c r="AC275" i="5"/>
  <c r="AC276" i="5"/>
  <c r="AC277" i="5"/>
  <c r="AC278" i="5"/>
  <c r="AC279" i="5"/>
  <c r="AC280" i="5"/>
  <c r="AC281" i="5"/>
  <c r="AC282" i="5"/>
  <c r="AC283" i="5"/>
  <c r="AC284" i="5"/>
  <c r="AC285" i="5"/>
  <c r="AC286" i="5"/>
  <c r="AC287" i="5"/>
  <c r="AC288" i="5"/>
  <c r="AC289" i="5"/>
  <c r="AC290" i="5"/>
  <c r="AC291" i="5"/>
  <c r="AC292" i="5"/>
  <c r="AC293" i="5"/>
  <c r="AC294" i="5"/>
  <c r="AC295" i="5"/>
  <c r="AC296" i="5"/>
  <c r="AC297" i="5"/>
  <c r="AC298" i="5"/>
  <c r="AC299" i="5"/>
  <c r="AC300" i="5"/>
  <c r="AC301" i="5"/>
  <c r="AC302" i="5"/>
  <c r="AC303" i="5"/>
  <c r="AC304" i="5"/>
  <c r="AC305" i="5"/>
  <c r="AC306" i="5"/>
  <c r="AC307" i="5"/>
  <c r="AC308" i="5"/>
  <c r="AC309" i="5"/>
  <c r="AC310" i="5"/>
  <c r="AC311" i="5"/>
  <c r="AC312" i="5"/>
  <c r="AC313" i="5"/>
  <c r="AC314" i="5"/>
  <c r="AC315" i="5"/>
  <c r="AC316" i="5"/>
  <c r="AC317" i="5"/>
  <c r="AC318" i="5"/>
  <c r="AC319" i="5"/>
  <c r="AC320" i="5"/>
  <c r="AC321" i="5"/>
  <c r="AC322" i="5"/>
  <c r="AC323" i="5"/>
  <c r="AC324" i="5"/>
  <c r="AC325" i="5"/>
  <c r="AC326" i="5"/>
  <c r="AC327" i="5"/>
  <c r="AC328" i="5"/>
  <c r="AC329" i="5"/>
  <c r="AC330" i="5"/>
  <c r="AC331" i="5"/>
  <c r="AC332" i="5"/>
  <c r="AC333" i="5"/>
  <c r="AC334" i="5"/>
  <c r="AC335" i="5"/>
  <c r="AC336" i="5"/>
  <c r="AC337" i="5"/>
  <c r="AC338" i="5"/>
  <c r="AC339" i="5"/>
  <c r="AC340" i="5"/>
  <c r="AC341" i="5"/>
  <c r="AC342" i="5"/>
  <c r="AC343" i="5"/>
  <c r="AC344" i="5"/>
  <c r="AC345" i="5"/>
  <c r="AC346" i="5"/>
  <c r="AC347" i="5"/>
  <c r="AC348" i="5"/>
  <c r="AC349" i="5"/>
  <c r="AC350" i="5"/>
  <c r="AC35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75" i="5"/>
  <c r="AC376" i="5"/>
  <c r="AC377" i="5"/>
  <c r="AC378" i="5"/>
  <c r="AC379" i="5"/>
  <c r="AC380" i="5"/>
  <c r="AC381" i="5"/>
  <c r="AC382" i="5"/>
  <c r="AC383" i="5"/>
  <c r="AC384" i="5"/>
  <c r="AC385" i="5"/>
  <c r="AC386" i="5"/>
  <c r="AC387" i="5"/>
  <c r="AC388" i="5"/>
  <c r="AC389" i="5"/>
  <c r="AC390" i="5"/>
  <c r="AC391" i="5"/>
  <c r="AC392" i="5"/>
  <c r="AC393" i="5"/>
  <c r="AC394" i="5"/>
  <c r="AC395" i="5"/>
  <c r="AC396" i="5"/>
  <c r="AC397" i="5"/>
  <c r="AC398" i="5"/>
  <c r="AC399" i="5"/>
  <c r="AC400" i="5"/>
  <c r="AC401" i="5"/>
  <c r="AC402" i="5"/>
  <c r="AC403" i="5"/>
  <c r="AC404" i="5"/>
  <c r="AC405" i="5"/>
  <c r="AC406" i="5"/>
  <c r="AC407" i="5"/>
  <c r="AC408" i="5"/>
  <c r="AC409" i="5"/>
  <c r="AC410" i="5"/>
  <c r="AC411" i="5"/>
  <c r="AC412" i="5"/>
  <c r="AC413" i="5"/>
  <c r="AC414" i="5"/>
  <c r="AC415" i="5"/>
  <c r="AC416" i="5"/>
  <c r="AC417" i="5"/>
  <c r="AC418" i="5"/>
  <c r="AC419" i="5"/>
  <c r="AC420" i="5"/>
  <c r="AC421" i="5"/>
  <c r="AC422" i="5"/>
  <c r="AC423" i="5"/>
  <c r="AC424" i="5"/>
  <c r="AC425" i="5"/>
  <c r="AC426" i="5"/>
  <c r="AC427" i="5"/>
  <c r="AC428" i="5"/>
  <c r="AC429" i="5"/>
  <c r="AC430" i="5"/>
  <c r="AC431" i="5"/>
  <c r="AC432" i="5"/>
  <c r="AC433" i="5"/>
  <c r="AC434" i="5"/>
  <c r="AC435" i="5"/>
  <c r="AC436" i="5"/>
  <c r="AC437" i="5"/>
  <c r="AC438" i="5"/>
  <c r="AC439" i="5"/>
  <c r="AC440" i="5"/>
  <c r="AC441" i="5"/>
  <c r="AC442" i="5"/>
  <c r="AC443" i="5"/>
  <c r="AC444" i="5"/>
  <c r="AC445" i="5"/>
  <c r="AC446" i="5"/>
  <c r="AC447" i="5"/>
  <c r="AC448" i="5"/>
  <c r="AC449" i="5"/>
  <c r="AC450" i="5"/>
  <c r="AC451" i="5"/>
  <c r="AC452" i="5"/>
  <c r="AC453" i="5"/>
  <c r="AC454" i="5"/>
  <c r="AC455" i="5"/>
  <c r="AC456" i="5"/>
  <c r="AC457" i="5"/>
  <c r="AC458" i="5"/>
  <c r="AC459" i="5"/>
  <c r="AC460" i="5"/>
  <c r="AC461" i="5"/>
  <c r="AC462" i="5"/>
  <c r="AC463" i="5"/>
  <c r="AC464" i="5"/>
  <c r="AC465" i="5"/>
  <c r="AC466" i="5"/>
  <c r="AC467" i="5"/>
  <c r="AC468" i="5"/>
  <c r="AC469" i="5"/>
  <c r="AC470" i="5"/>
  <c r="AC471" i="5"/>
  <c r="AC472" i="5"/>
  <c r="AC473" i="5"/>
  <c r="AC474" i="5"/>
  <c r="AC475" i="5"/>
  <c r="AC476" i="5"/>
  <c r="AC477" i="5"/>
  <c r="AC478" i="5"/>
  <c r="AC479" i="5"/>
  <c r="AC480" i="5"/>
  <c r="AC481" i="5"/>
  <c r="AC482" i="5"/>
  <c r="AC483" i="5"/>
  <c r="AC484" i="5"/>
  <c r="AC485" i="5"/>
  <c r="AC486" i="5"/>
  <c r="AC487" i="5"/>
  <c r="AC488" i="5"/>
  <c r="AC489" i="5"/>
  <c r="AC490" i="5"/>
  <c r="AC491" i="5"/>
  <c r="AC492" i="5"/>
  <c r="AC493" i="5"/>
  <c r="AC494" i="5"/>
  <c r="AC495" i="5"/>
  <c r="AC496" i="5"/>
  <c r="AC497" i="5"/>
  <c r="AC498" i="5"/>
  <c r="AC499" i="5"/>
  <c r="AC500" i="5"/>
  <c r="AC501" i="5"/>
  <c r="AC502" i="5"/>
  <c r="AC503" i="5"/>
  <c r="AC504" i="5"/>
  <c r="AC505" i="5"/>
  <c r="AC506" i="5"/>
  <c r="AC507" i="5"/>
  <c r="AC508" i="5"/>
  <c r="AC509" i="5"/>
  <c r="AC510" i="5"/>
  <c r="AC511" i="5"/>
  <c r="AC512" i="5"/>
  <c r="AC513" i="5"/>
  <c r="AC514" i="5"/>
  <c r="AC515" i="5"/>
  <c r="AC516" i="5"/>
  <c r="AC517" i="5"/>
  <c r="AC518" i="5"/>
  <c r="AC519" i="5"/>
  <c r="AC520" i="5"/>
  <c r="AC521" i="5"/>
  <c r="AC522" i="5"/>
  <c r="AC523" i="5"/>
  <c r="AC524" i="5"/>
  <c r="AC525" i="5"/>
  <c r="AC526" i="5"/>
  <c r="AC527" i="5"/>
  <c r="AC528" i="5"/>
  <c r="AC529" i="5"/>
  <c r="AC530" i="5"/>
  <c r="AC531" i="5"/>
  <c r="AC532" i="5"/>
  <c r="AC533" i="5"/>
  <c r="AC534" i="5"/>
  <c r="AC535" i="5"/>
  <c r="AC536" i="5"/>
  <c r="AC537" i="5"/>
  <c r="AC538" i="5"/>
  <c r="AC539" i="5"/>
  <c r="AC540" i="5"/>
  <c r="AC541" i="5"/>
  <c r="AC542" i="5"/>
  <c r="AC543" i="5"/>
  <c r="AC544" i="5"/>
  <c r="AC545" i="5"/>
  <c r="AC546" i="5"/>
  <c r="AC547" i="5"/>
  <c r="AC548" i="5"/>
  <c r="AC549" i="5"/>
  <c r="AC550" i="5"/>
  <c r="AC551" i="5"/>
  <c r="AC552" i="5"/>
  <c r="AC553" i="5"/>
  <c r="AC554" i="5"/>
  <c r="AC555" i="5"/>
  <c r="AC556" i="5"/>
  <c r="AC557" i="5"/>
  <c r="AC558" i="5"/>
  <c r="AC559" i="5"/>
  <c r="AC560" i="5"/>
  <c r="AC561" i="5"/>
  <c r="AC562" i="5"/>
  <c r="AC563" i="5"/>
  <c r="AC564" i="5"/>
  <c r="AC565" i="5"/>
  <c r="AC566" i="5"/>
  <c r="AC567" i="5"/>
  <c r="AC568" i="5"/>
  <c r="AC569" i="5"/>
  <c r="AC570" i="5"/>
  <c r="AC571" i="5"/>
  <c r="AC572" i="5"/>
  <c r="AC573" i="5"/>
  <c r="AC574" i="5"/>
  <c r="AC575" i="5"/>
  <c r="AC576" i="5"/>
  <c r="AC577" i="5"/>
  <c r="AC578" i="5"/>
  <c r="AC579" i="5"/>
  <c r="AC580" i="5"/>
  <c r="AC581" i="5"/>
  <c r="AC582" i="5"/>
  <c r="AC583" i="5"/>
  <c r="AC584" i="5"/>
  <c r="AC585" i="5"/>
  <c r="AC586" i="5"/>
  <c r="AC587" i="5"/>
  <c r="AC588" i="5"/>
  <c r="AC589" i="5"/>
  <c r="AC590" i="5"/>
  <c r="AC591" i="5"/>
  <c r="AC592" i="5"/>
  <c r="AC593" i="5"/>
  <c r="AC594" i="5"/>
  <c r="AC595" i="5"/>
  <c r="AC596" i="5"/>
  <c r="AC597" i="5"/>
  <c r="AC598" i="5"/>
  <c r="AC599" i="5"/>
  <c r="AC600" i="5"/>
  <c r="AC601" i="5"/>
  <c r="AC602" i="5"/>
  <c r="AC603" i="5"/>
  <c r="AC604" i="5"/>
  <c r="AC605" i="5"/>
  <c r="AC606" i="5"/>
  <c r="AC607" i="5"/>
  <c r="AC608" i="5"/>
  <c r="AC609" i="5"/>
  <c r="AC610" i="5"/>
  <c r="AC611" i="5"/>
  <c r="AC612" i="5"/>
  <c r="AC613" i="5"/>
  <c r="AC614" i="5"/>
  <c r="AC615" i="5"/>
  <c r="AC616" i="5"/>
  <c r="AC617" i="5"/>
  <c r="AC618" i="5"/>
  <c r="AC619" i="5"/>
  <c r="AC620" i="5"/>
  <c r="AC621" i="5"/>
  <c r="AC622" i="5"/>
  <c r="AC623" i="5"/>
  <c r="AC624" i="5"/>
  <c r="AC625" i="5"/>
  <c r="AC626" i="5"/>
  <c r="AC627" i="5"/>
  <c r="AC628" i="5"/>
  <c r="AC629" i="5"/>
  <c r="AC630" i="5"/>
  <c r="AC631" i="5"/>
  <c r="AC632" i="5"/>
  <c r="AC633" i="5"/>
  <c r="AC634" i="5"/>
  <c r="AC635" i="5"/>
  <c r="AC636" i="5"/>
  <c r="AC637" i="5"/>
  <c r="AC638" i="5"/>
  <c r="AC639" i="5"/>
  <c r="AC640" i="5"/>
  <c r="AC641" i="5"/>
  <c r="AC642" i="5"/>
  <c r="AC643" i="5"/>
  <c r="AC644" i="5"/>
  <c r="AC645" i="5"/>
  <c r="AC646" i="5"/>
  <c r="AC647" i="5"/>
  <c r="AC648" i="5"/>
  <c r="AC649" i="5"/>
  <c r="AC650" i="5"/>
  <c r="AC651" i="5"/>
  <c r="AC652" i="5"/>
  <c r="AC653" i="5"/>
  <c r="AC654" i="5"/>
  <c r="AC655" i="5"/>
  <c r="AC656" i="5"/>
  <c r="AC657" i="5"/>
  <c r="AC658" i="5"/>
  <c r="AC659" i="5"/>
  <c r="AC660" i="5"/>
  <c r="AC661" i="5"/>
  <c r="AC662" i="5"/>
  <c r="AC663" i="5"/>
  <c r="AC664" i="5"/>
  <c r="AC665" i="5"/>
  <c r="AC666" i="5"/>
  <c r="AC667" i="5"/>
  <c r="AC668" i="5"/>
  <c r="AC669" i="5"/>
  <c r="AC670" i="5"/>
  <c r="AC671" i="5"/>
  <c r="AC672" i="5"/>
  <c r="AC673" i="5"/>
  <c r="AC674" i="5"/>
  <c r="AC675" i="5"/>
  <c r="AC676" i="5"/>
  <c r="AC677" i="5"/>
  <c r="AC678" i="5"/>
  <c r="AC679" i="5"/>
  <c r="AC680" i="5"/>
  <c r="AC681" i="5"/>
  <c r="AC682" i="5"/>
  <c r="AC683" i="5"/>
  <c r="AC684" i="5"/>
  <c r="AC685" i="5"/>
  <c r="AC686" i="5"/>
  <c r="AC687" i="5"/>
  <c r="AC688" i="5"/>
  <c r="AC689" i="5"/>
  <c r="AC690" i="5"/>
  <c r="AC691" i="5"/>
  <c r="AC692" i="5"/>
  <c r="AC693" i="5"/>
  <c r="AC694" i="5"/>
  <c r="AC695" i="5"/>
  <c r="AC696" i="5"/>
  <c r="AC697" i="5"/>
  <c r="AC698" i="5"/>
  <c r="AC699" i="5"/>
  <c r="AC700" i="5"/>
  <c r="AC701" i="5"/>
  <c r="AC702" i="5"/>
  <c r="AC703" i="5"/>
  <c r="AC704" i="5"/>
  <c r="AC705" i="5"/>
  <c r="AC706" i="5"/>
  <c r="AC707" i="5"/>
  <c r="AC708" i="5"/>
  <c r="AC709" i="5"/>
  <c r="AC710" i="5"/>
  <c r="AC711" i="5"/>
  <c r="AC712" i="5"/>
  <c r="AC713" i="5"/>
  <c r="AC714" i="5"/>
  <c r="AC715" i="5"/>
  <c r="AC716" i="5"/>
  <c r="AC717" i="5"/>
  <c r="AC718" i="5"/>
  <c r="AC719" i="5"/>
  <c r="AC720" i="5"/>
  <c r="AC721" i="5"/>
  <c r="AC722" i="5"/>
  <c r="AC723" i="5"/>
  <c r="AC724" i="5"/>
  <c r="AC725" i="5"/>
  <c r="AC726" i="5"/>
  <c r="AC727" i="5"/>
  <c r="AC728" i="5"/>
  <c r="AC729" i="5"/>
  <c r="AC730" i="5"/>
  <c r="AC731" i="5"/>
  <c r="AC732" i="5"/>
  <c r="AC733" i="5"/>
  <c r="AC734" i="5"/>
  <c r="AC735" i="5"/>
  <c r="AC736" i="5"/>
  <c r="AC737" i="5"/>
  <c r="AC738" i="5"/>
  <c r="AC739" i="5"/>
  <c r="AC740" i="5"/>
  <c r="AC741" i="5"/>
  <c r="AC742" i="5"/>
  <c r="AC743" i="5"/>
  <c r="AC744" i="5"/>
  <c r="AC745" i="5"/>
  <c r="AC746" i="5"/>
  <c r="AC747" i="5"/>
  <c r="AC748"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G2" i="5"/>
  <c r="AE2" i="5"/>
  <c r="Y2" i="5"/>
  <c r="V2" i="5"/>
  <c r="S2" i="5"/>
  <c r="O2" i="5"/>
  <c r="N2" i="5"/>
  <c r="M2" i="5"/>
  <c r="L2" i="5"/>
  <c r="I2" i="5"/>
  <c r="C2" i="5"/>
  <c r="G2" i="5"/>
  <c r="F2" i="5"/>
  <c r="AS2" i="5"/>
  <c r="AR2" i="5"/>
  <c r="AQ2" i="5"/>
  <c r="AO2" i="5"/>
  <c r="AL2" i="5"/>
  <c r="AH2" i="5"/>
  <c r="AN2" i="5" s="1"/>
  <c r="AC2" i="5"/>
  <c r="AB2" i="5"/>
  <c r="AH3" i="5"/>
  <c r="AN3" i="5" s="1"/>
  <c r="AS3" i="5"/>
  <c r="AR3" i="5"/>
  <c r="AQ3" i="5"/>
  <c r="AO3" i="5"/>
  <c r="AL3" i="5"/>
  <c r="AC3" i="5"/>
  <c r="AJ3" i="2"/>
  <c r="AJ4" i="2"/>
  <c r="AJ5" i="2"/>
  <c r="AJ6" i="2"/>
  <c r="AJ7" i="2"/>
  <c r="AJ8" i="2"/>
  <c r="AJ9" i="2"/>
  <c r="AJ10" i="2"/>
  <c r="AJ11" i="2"/>
  <c r="AJ12" i="2"/>
  <c r="AJ13" i="2"/>
  <c r="AJ14" i="2"/>
  <c r="AJ15" i="2"/>
  <c r="AJ16" i="2"/>
  <c r="AJ17" i="2"/>
  <c r="AJ18" i="2"/>
  <c r="AJ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AJ219" i="2"/>
  <c r="AJ220" i="2"/>
  <c r="AJ221" i="2"/>
  <c r="AJ222" i="2"/>
  <c r="AJ223" i="2"/>
  <c r="AJ224" i="2"/>
  <c r="AJ225" i="2"/>
  <c r="AJ226" i="2"/>
  <c r="AJ227" i="2"/>
  <c r="AJ228" i="2"/>
  <c r="AJ229" i="2"/>
  <c r="AJ230" i="2"/>
  <c r="AJ231" i="2"/>
  <c r="AJ232" i="2"/>
  <c r="AJ233" i="2"/>
  <c r="AJ234" i="2"/>
  <c r="AJ235" i="2"/>
  <c r="AJ236" i="2"/>
  <c r="AJ237" i="2"/>
  <c r="AJ238" i="2"/>
  <c r="AJ239" i="2"/>
  <c r="AJ240" i="2"/>
  <c r="AJ241" i="2"/>
  <c r="AJ242" i="2"/>
  <c r="AJ243" i="2"/>
  <c r="AJ244" i="2"/>
  <c r="AJ245" i="2"/>
  <c r="AJ246" i="2"/>
  <c r="AJ247" i="2"/>
  <c r="AJ248" i="2"/>
  <c r="AJ249" i="2"/>
  <c r="AJ250" i="2"/>
  <c r="AJ251" i="2"/>
  <c r="AJ252" i="2"/>
  <c r="AJ253" i="2"/>
  <c r="AJ254" i="2"/>
  <c r="AJ255" i="2"/>
  <c r="AJ256" i="2"/>
  <c r="AJ257" i="2"/>
  <c r="AJ258" i="2"/>
  <c r="AJ259" i="2"/>
  <c r="AJ260" i="2"/>
  <c r="AJ261" i="2"/>
  <c r="AJ262" i="2"/>
  <c r="AJ263" i="2"/>
  <c r="AJ264" i="2"/>
  <c r="AJ265" i="2"/>
  <c r="AJ266" i="2"/>
  <c r="AJ267" i="2"/>
  <c r="AJ268" i="2"/>
  <c r="AJ269" i="2"/>
  <c r="AJ270" i="2"/>
  <c r="AJ271" i="2"/>
  <c r="AJ272" i="2"/>
  <c r="AJ273" i="2"/>
  <c r="AJ274" i="2"/>
  <c r="AJ275" i="2"/>
  <c r="AJ276" i="2"/>
  <c r="AJ277" i="2"/>
  <c r="AJ278" i="2"/>
  <c r="AJ279" i="2"/>
  <c r="AJ280" i="2"/>
  <c r="AJ281" i="2"/>
  <c r="AJ282" i="2"/>
  <c r="AJ283" i="2"/>
  <c r="AJ284" i="2"/>
  <c r="AJ285" i="2"/>
  <c r="AJ286" i="2"/>
  <c r="AJ287" i="2"/>
  <c r="AJ288" i="2"/>
  <c r="AJ289" i="2"/>
  <c r="AJ290" i="2"/>
  <c r="AJ291" i="2"/>
  <c r="AJ292" i="2"/>
  <c r="AJ293" i="2"/>
  <c r="AJ294" i="2"/>
  <c r="AJ295" i="2"/>
  <c r="AJ296" i="2"/>
  <c r="AJ297" i="2"/>
  <c r="AJ298" i="2"/>
  <c r="AJ299" i="2"/>
  <c r="AJ300" i="2"/>
  <c r="AJ301" i="2"/>
  <c r="AJ302" i="2"/>
  <c r="AJ303" i="2"/>
  <c r="AJ304" i="2"/>
  <c r="AJ305" i="2"/>
  <c r="AJ306" i="2"/>
  <c r="AJ307" i="2"/>
  <c r="AJ308" i="2"/>
  <c r="AJ309" i="2"/>
  <c r="AJ310" i="2"/>
  <c r="AJ311" i="2"/>
  <c r="AJ312" i="2"/>
  <c r="AJ313" i="2"/>
  <c r="AJ314" i="2"/>
  <c r="AJ315" i="2"/>
  <c r="AJ316" i="2"/>
  <c r="AJ317" i="2"/>
  <c r="AJ318" i="2"/>
  <c r="AJ319" i="2"/>
  <c r="AJ320" i="2"/>
  <c r="AJ321" i="2"/>
  <c r="AJ322" i="2"/>
  <c r="AJ323" i="2"/>
  <c r="AJ324" i="2"/>
  <c r="AJ325" i="2"/>
  <c r="AJ326" i="2"/>
  <c r="AJ327" i="2"/>
  <c r="AJ328" i="2"/>
  <c r="AJ329" i="2"/>
  <c r="AJ330" i="2"/>
  <c r="AJ331" i="2"/>
  <c r="AJ332" i="2"/>
  <c r="AJ333" i="2"/>
  <c r="AJ334" i="2"/>
  <c r="AJ335" i="2"/>
  <c r="AJ336" i="2"/>
  <c r="AJ337" i="2"/>
  <c r="AJ338" i="2"/>
  <c r="AJ339" i="2"/>
  <c r="AJ340" i="2"/>
  <c r="AJ341" i="2"/>
  <c r="AJ342" i="2"/>
  <c r="AJ343" i="2"/>
  <c r="AJ344" i="2"/>
  <c r="AJ345" i="2"/>
  <c r="AJ346" i="2"/>
  <c r="AJ347" i="2"/>
  <c r="AJ348" i="2"/>
  <c r="AJ349" i="2"/>
  <c r="AJ350" i="2"/>
  <c r="AJ351" i="2"/>
  <c r="AJ352" i="2"/>
  <c r="AJ353" i="2"/>
  <c r="AJ354" i="2"/>
  <c r="AJ355" i="2"/>
  <c r="AJ356" i="2"/>
  <c r="AJ357" i="2"/>
  <c r="AJ358" i="2"/>
  <c r="AJ359" i="2"/>
  <c r="AJ360" i="2"/>
  <c r="AJ361" i="2"/>
  <c r="AJ362" i="2"/>
  <c r="AJ363" i="2"/>
  <c r="AJ364" i="2"/>
  <c r="AJ365" i="2"/>
  <c r="AJ366" i="2"/>
  <c r="AJ367" i="2"/>
  <c r="AJ368" i="2"/>
  <c r="AJ369" i="2"/>
  <c r="AJ370" i="2"/>
  <c r="AJ371" i="2"/>
  <c r="AJ372" i="2"/>
  <c r="AJ373" i="2"/>
  <c r="AJ374" i="2"/>
  <c r="AJ375" i="2"/>
  <c r="AJ376" i="2"/>
  <c r="AJ377" i="2"/>
  <c r="AJ378" i="2"/>
  <c r="AJ379" i="2"/>
  <c r="AJ380" i="2"/>
  <c r="AJ381" i="2"/>
  <c r="AJ382" i="2"/>
  <c r="AJ383" i="2"/>
  <c r="AJ384" i="2"/>
  <c r="AJ385" i="2"/>
  <c r="AJ386" i="2"/>
  <c r="AJ387" i="2"/>
  <c r="AJ388" i="2"/>
  <c r="AJ389" i="2"/>
  <c r="AJ390" i="2"/>
  <c r="AJ391" i="2"/>
  <c r="AJ392" i="2"/>
  <c r="AJ393" i="2"/>
  <c r="AJ394" i="2"/>
  <c r="AJ395" i="2"/>
  <c r="AJ396" i="2"/>
  <c r="AJ397" i="2"/>
  <c r="AJ398" i="2"/>
  <c r="AJ399" i="2"/>
  <c r="AJ400" i="2"/>
  <c r="AJ401" i="2"/>
  <c r="AJ402" i="2"/>
  <c r="AJ403" i="2"/>
  <c r="AJ404" i="2"/>
  <c r="AJ405" i="2"/>
  <c r="AJ406" i="2"/>
  <c r="AJ407" i="2"/>
  <c r="AJ408" i="2"/>
  <c r="AJ409" i="2"/>
  <c r="AJ410" i="2"/>
  <c r="AJ411" i="2"/>
  <c r="AJ412" i="2"/>
  <c r="AJ413" i="2"/>
  <c r="AJ414" i="2"/>
  <c r="AJ415" i="2"/>
  <c r="AJ416" i="2"/>
  <c r="AJ417" i="2"/>
  <c r="AJ418" i="2"/>
  <c r="AJ419" i="2"/>
  <c r="AJ420" i="2"/>
  <c r="AJ421" i="2"/>
  <c r="AJ422" i="2"/>
  <c r="AJ423" i="2"/>
  <c r="AJ424" i="2"/>
  <c r="AJ425" i="2"/>
  <c r="AJ426" i="2"/>
  <c r="AJ427" i="2"/>
  <c r="AJ428" i="2"/>
  <c r="AJ429" i="2"/>
  <c r="AJ430" i="2"/>
  <c r="AJ431" i="2"/>
  <c r="AJ432" i="2"/>
  <c r="AJ433" i="2"/>
  <c r="AJ434" i="2"/>
  <c r="AJ435" i="2"/>
  <c r="AJ436" i="2"/>
  <c r="AJ437" i="2"/>
  <c r="AJ438" i="2"/>
  <c r="AJ439" i="2"/>
  <c r="AJ440" i="2"/>
  <c r="AJ441" i="2"/>
  <c r="AJ442" i="2"/>
  <c r="AJ443" i="2"/>
  <c r="AJ444" i="2"/>
  <c r="AJ445" i="2"/>
  <c r="AJ446" i="2"/>
  <c r="AJ447" i="2"/>
  <c r="AJ448" i="2"/>
  <c r="AJ449" i="2"/>
  <c r="AJ450" i="2"/>
  <c r="AJ451" i="2"/>
  <c r="AJ452" i="2"/>
  <c r="AJ453" i="2"/>
  <c r="AJ454" i="2"/>
  <c r="AJ455" i="2"/>
  <c r="AJ456" i="2"/>
  <c r="AJ457" i="2"/>
  <c r="AJ458" i="2"/>
  <c r="AJ459" i="2"/>
  <c r="AJ460" i="2"/>
  <c r="AJ461" i="2"/>
  <c r="AJ462" i="2"/>
  <c r="AJ463" i="2"/>
  <c r="AJ464" i="2"/>
  <c r="AJ465" i="2"/>
  <c r="AJ466" i="2"/>
  <c r="AJ467" i="2"/>
  <c r="AJ468" i="2"/>
  <c r="AJ469" i="2"/>
  <c r="AJ470" i="2"/>
  <c r="AJ471" i="2"/>
  <c r="AJ472" i="2"/>
  <c r="AJ473" i="2"/>
  <c r="AJ474" i="2"/>
  <c r="AJ475" i="2"/>
  <c r="AJ476" i="2"/>
  <c r="AJ477" i="2"/>
  <c r="AJ478" i="2"/>
  <c r="AJ479" i="2"/>
  <c r="AJ480" i="2"/>
  <c r="AJ481" i="2"/>
  <c r="AJ482" i="2"/>
  <c r="AJ483" i="2"/>
  <c r="AJ484" i="2"/>
  <c r="AJ485" i="2"/>
  <c r="AJ486" i="2"/>
  <c r="AJ487" i="2"/>
  <c r="AJ488" i="2"/>
  <c r="AJ489" i="2"/>
  <c r="AJ490" i="2"/>
  <c r="AJ491" i="2"/>
  <c r="AJ492" i="2"/>
  <c r="AJ493" i="2"/>
  <c r="AJ494" i="2"/>
  <c r="AJ495" i="2"/>
  <c r="AJ496" i="2"/>
  <c r="AJ497" i="2"/>
  <c r="AJ498" i="2"/>
  <c r="AJ499" i="2"/>
  <c r="AJ500" i="2"/>
  <c r="AJ501" i="2"/>
  <c r="AJ502" i="2"/>
  <c r="AJ503" i="2"/>
  <c r="AJ504" i="2"/>
  <c r="AJ505" i="2"/>
  <c r="AJ506" i="2"/>
  <c r="AJ507" i="2"/>
  <c r="AJ508" i="2"/>
  <c r="AJ509" i="2"/>
  <c r="AJ510" i="2"/>
  <c r="AJ511" i="2"/>
  <c r="AJ512" i="2"/>
  <c r="AJ513" i="2"/>
  <c r="AJ514" i="2"/>
  <c r="AJ515" i="2"/>
  <c r="AJ516" i="2"/>
  <c r="AJ517" i="2"/>
  <c r="AJ518" i="2"/>
  <c r="AJ519" i="2"/>
  <c r="AJ520" i="2"/>
  <c r="AJ521" i="2"/>
  <c r="AJ522" i="2"/>
  <c r="AJ523" i="2"/>
  <c r="AJ524" i="2"/>
  <c r="AJ525" i="2"/>
  <c r="AJ526" i="2"/>
  <c r="AJ527" i="2"/>
  <c r="AJ528" i="2"/>
  <c r="AJ529" i="2"/>
  <c r="AJ530" i="2"/>
  <c r="AJ531" i="2"/>
  <c r="AJ532" i="2"/>
  <c r="AJ533" i="2"/>
  <c r="AJ534" i="2"/>
  <c r="AJ535" i="2"/>
  <c r="AJ536" i="2"/>
  <c r="AJ537" i="2"/>
  <c r="AJ538" i="2"/>
  <c r="AJ539" i="2"/>
  <c r="AJ540" i="2"/>
  <c r="AJ541" i="2"/>
  <c r="AJ542" i="2"/>
  <c r="AJ543" i="2"/>
  <c r="AJ544" i="2"/>
  <c r="AJ545" i="2"/>
  <c r="AJ546" i="2"/>
  <c r="AJ547" i="2"/>
  <c r="AJ548" i="2"/>
  <c r="AJ549" i="2"/>
  <c r="AJ550" i="2"/>
  <c r="AJ551" i="2"/>
  <c r="AJ552" i="2"/>
  <c r="AJ553" i="2"/>
  <c r="AJ554" i="2"/>
  <c r="AJ555" i="2"/>
  <c r="AJ556" i="2"/>
  <c r="AJ557" i="2"/>
  <c r="AJ558" i="2"/>
  <c r="AJ559" i="2"/>
  <c r="AJ560" i="2"/>
  <c r="AJ561" i="2"/>
  <c r="AJ562" i="2"/>
  <c r="AJ563" i="2"/>
  <c r="AJ564" i="2"/>
  <c r="AJ565" i="2"/>
  <c r="AJ566" i="2"/>
  <c r="AJ567" i="2"/>
  <c r="AJ568" i="2"/>
  <c r="AJ569" i="2"/>
  <c r="AJ570" i="2"/>
  <c r="AJ571" i="2"/>
  <c r="AJ572" i="2"/>
  <c r="AJ573" i="2"/>
  <c r="AJ574" i="2"/>
  <c r="AJ575" i="2"/>
  <c r="AJ576" i="2"/>
  <c r="AJ577" i="2"/>
  <c r="AJ578" i="2"/>
  <c r="AJ579" i="2"/>
  <c r="AJ580" i="2"/>
  <c r="AJ581" i="2"/>
  <c r="AJ582" i="2"/>
  <c r="AJ583" i="2"/>
  <c r="AJ584" i="2"/>
  <c r="AJ585" i="2"/>
  <c r="AJ586" i="2"/>
  <c r="AJ587" i="2"/>
  <c r="AJ588" i="2"/>
  <c r="AJ589" i="2"/>
  <c r="AJ590" i="2"/>
  <c r="AJ591" i="2"/>
  <c r="AJ592" i="2"/>
  <c r="AJ593" i="2"/>
  <c r="AJ594" i="2"/>
  <c r="AJ595" i="2"/>
  <c r="AJ596" i="2"/>
  <c r="AJ597" i="2"/>
  <c r="AJ598" i="2"/>
  <c r="AJ599" i="2"/>
  <c r="AJ600" i="2"/>
  <c r="AJ601" i="2"/>
  <c r="AJ602" i="2"/>
  <c r="AJ603" i="2"/>
  <c r="AJ604" i="2"/>
  <c r="AJ605" i="2"/>
  <c r="AJ606" i="2"/>
  <c r="AJ607" i="2"/>
  <c r="AJ608" i="2"/>
  <c r="AJ609" i="2"/>
  <c r="AJ610" i="2"/>
  <c r="AJ611" i="2"/>
  <c r="AJ612" i="2"/>
  <c r="AJ613" i="2"/>
  <c r="AJ614" i="2"/>
  <c r="AJ615" i="2"/>
  <c r="AJ616" i="2"/>
  <c r="AJ617" i="2"/>
  <c r="AJ618" i="2"/>
  <c r="AJ619" i="2"/>
  <c r="AJ620" i="2"/>
  <c r="AJ621" i="2"/>
  <c r="AJ622" i="2"/>
  <c r="AJ623" i="2"/>
  <c r="AJ624" i="2"/>
  <c r="AJ625" i="2"/>
  <c r="AJ626" i="2"/>
  <c r="AJ627" i="2"/>
  <c r="AJ628" i="2"/>
  <c r="AJ629" i="2"/>
  <c r="AJ630" i="2"/>
  <c r="AJ631" i="2"/>
  <c r="AJ632" i="2"/>
  <c r="AJ633" i="2"/>
  <c r="AJ634" i="2"/>
  <c r="AJ635" i="2"/>
  <c r="AJ636" i="2"/>
  <c r="AJ637" i="2"/>
  <c r="AJ638" i="2"/>
  <c r="AJ639" i="2"/>
  <c r="AJ640" i="2"/>
  <c r="AJ641" i="2"/>
  <c r="AJ642" i="2"/>
  <c r="AJ643" i="2"/>
  <c r="AJ644" i="2"/>
  <c r="AJ645" i="2"/>
  <c r="AJ646" i="2"/>
  <c r="AJ647" i="2"/>
  <c r="AJ648" i="2"/>
  <c r="AJ649" i="2"/>
  <c r="AJ650" i="2"/>
  <c r="AJ651" i="2"/>
  <c r="AJ652" i="2"/>
  <c r="AJ653" i="2"/>
  <c r="AJ654" i="2"/>
  <c r="AJ655" i="2"/>
  <c r="AJ656" i="2"/>
  <c r="AJ657" i="2"/>
  <c r="AJ658" i="2"/>
  <c r="AJ659" i="2"/>
  <c r="AJ660" i="2"/>
  <c r="AJ661" i="2"/>
  <c r="AJ662" i="2"/>
  <c r="AJ663" i="2"/>
  <c r="AJ664" i="2"/>
  <c r="AJ665" i="2"/>
  <c r="AJ666" i="2"/>
  <c r="AJ667" i="2"/>
  <c r="AJ668" i="2"/>
  <c r="AJ669" i="2"/>
  <c r="AJ670" i="2"/>
  <c r="AJ671" i="2"/>
  <c r="AJ672" i="2"/>
  <c r="AJ673" i="2"/>
  <c r="AJ674" i="2"/>
  <c r="AJ675" i="2"/>
  <c r="AJ676" i="2"/>
  <c r="AJ677" i="2"/>
  <c r="AJ678" i="2"/>
  <c r="AJ679" i="2"/>
  <c r="AJ680" i="2"/>
  <c r="AJ681" i="2"/>
  <c r="AJ682" i="2"/>
  <c r="AJ683" i="2"/>
  <c r="AJ684" i="2"/>
  <c r="AJ685" i="2"/>
  <c r="AJ686" i="2"/>
  <c r="AJ687" i="2"/>
  <c r="AJ688" i="2"/>
  <c r="AJ689" i="2"/>
  <c r="AJ690" i="2"/>
  <c r="AJ691" i="2"/>
  <c r="AJ692" i="2"/>
  <c r="AJ693" i="2"/>
  <c r="AJ694" i="2"/>
  <c r="AJ695" i="2"/>
  <c r="AJ696" i="2"/>
  <c r="AJ697" i="2"/>
  <c r="AJ698" i="2"/>
  <c r="AJ699" i="2"/>
  <c r="AJ700" i="2"/>
  <c r="AJ701" i="2"/>
  <c r="AJ702" i="2"/>
  <c r="AJ703" i="2"/>
  <c r="AJ704" i="2"/>
  <c r="AJ705" i="2"/>
  <c r="AJ706" i="2"/>
  <c r="AJ707" i="2"/>
  <c r="AJ708" i="2"/>
  <c r="AJ709" i="2"/>
  <c r="AJ710" i="2"/>
  <c r="AJ711" i="2"/>
  <c r="AJ712" i="2"/>
  <c r="AJ713" i="2"/>
  <c r="AJ714" i="2"/>
  <c r="AJ715" i="2"/>
  <c r="AJ716" i="2"/>
  <c r="AJ717" i="2"/>
  <c r="AJ718" i="2"/>
  <c r="AJ719" i="2"/>
  <c r="AJ720" i="2"/>
  <c r="AJ721" i="2"/>
  <c r="AJ722" i="2"/>
  <c r="AJ723" i="2"/>
  <c r="AJ724" i="2"/>
  <c r="AJ725" i="2"/>
  <c r="AJ726" i="2"/>
  <c r="AJ727" i="2"/>
  <c r="AJ728" i="2"/>
  <c r="AJ729" i="2"/>
  <c r="AJ730" i="2"/>
  <c r="AJ731" i="2"/>
  <c r="AJ732" i="2"/>
  <c r="AJ733" i="2"/>
  <c r="AJ734" i="2"/>
  <c r="AJ735" i="2"/>
  <c r="AJ736" i="2"/>
  <c r="AJ737" i="2"/>
  <c r="AJ738" i="2"/>
  <c r="AJ739" i="2"/>
  <c r="AJ740" i="2"/>
  <c r="AJ741" i="2"/>
  <c r="AJ742" i="2"/>
  <c r="AJ743" i="2"/>
  <c r="AJ744" i="2"/>
  <c r="AJ745" i="2"/>
  <c r="AJ746" i="2"/>
  <c r="AJ747" i="2"/>
  <c r="AJ748" i="2"/>
  <c r="AJ749" i="2"/>
  <c r="AJ750" i="2"/>
  <c r="AJ751" i="2"/>
  <c r="AJ752" i="2"/>
  <c r="AJ753" i="2"/>
  <c r="AJ754" i="2"/>
  <c r="AJ755" i="2"/>
  <c r="AJ756" i="2"/>
  <c r="AJ757" i="2"/>
  <c r="AJ758" i="2"/>
  <c r="AJ759" i="2"/>
  <c r="AJ760" i="2"/>
  <c r="AJ761" i="2"/>
  <c r="AJ762" i="2"/>
  <c r="AJ763" i="2"/>
  <c r="AJ764" i="2"/>
  <c r="AJ765" i="2"/>
  <c r="AJ766" i="2"/>
  <c r="AJ767" i="2"/>
  <c r="AJ768" i="2"/>
  <c r="AJ769" i="2"/>
  <c r="AJ770" i="2"/>
  <c r="AJ771" i="2"/>
  <c r="AJ772" i="2"/>
  <c r="AJ773" i="2"/>
  <c r="AJ774" i="2"/>
  <c r="AJ775" i="2"/>
  <c r="AJ776" i="2"/>
  <c r="AJ777" i="2"/>
  <c r="AJ778" i="2"/>
  <c r="AJ779" i="2"/>
  <c r="AJ780" i="2"/>
  <c r="AJ781" i="2"/>
  <c r="AJ782" i="2"/>
  <c r="AJ783" i="2"/>
  <c r="AJ784" i="2"/>
  <c r="AJ785" i="2"/>
  <c r="AJ786" i="2"/>
  <c r="AJ787" i="2"/>
  <c r="AJ788" i="2"/>
  <c r="AJ789" i="2"/>
  <c r="AJ790" i="2"/>
  <c r="AJ791" i="2"/>
  <c r="AJ792" i="2"/>
  <c r="AJ793" i="2"/>
  <c r="AJ794" i="2"/>
  <c r="AJ795" i="2"/>
  <c r="AJ796" i="2"/>
  <c r="AJ797" i="2"/>
  <c r="AJ798" i="2"/>
  <c r="AJ799" i="2"/>
  <c r="AJ800" i="2"/>
  <c r="AJ801" i="2"/>
  <c r="AJ802" i="2"/>
  <c r="AJ803" i="2"/>
  <c r="AJ804" i="2"/>
  <c r="AJ805" i="2"/>
  <c r="AJ806" i="2"/>
  <c r="AJ807" i="2"/>
  <c r="AJ808" i="2"/>
  <c r="AJ809" i="2"/>
  <c r="AJ810" i="2"/>
  <c r="AJ811" i="2"/>
  <c r="AJ812" i="2"/>
  <c r="AJ813" i="2"/>
  <c r="AJ814" i="2"/>
  <c r="AJ815" i="2"/>
  <c r="AJ816" i="2"/>
  <c r="AJ817" i="2"/>
  <c r="AJ818" i="2"/>
  <c r="AJ819" i="2"/>
  <c r="AJ820" i="2"/>
  <c r="AJ821" i="2"/>
  <c r="AJ822" i="2"/>
  <c r="AJ823" i="2"/>
  <c r="AJ824" i="2"/>
  <c r="AJ825" i="2"/>
  <c r="AJ826" i="2"/>
  <c r="AJ827" i="2"/>
  <c r="AJ828" i="2"/>
  <c r="AJ829" i="2"/>
  <c r="AJ830" i="2"/>
  <c r="AJ831" i="2"/>
  <c r="AJ832" i="2"/>
  <c r="AJ833" i="2"/>
  <c r="AJ834" i="2"/>
  <c r="AJ835" i="2"/>
  <c r="AJ836" i="2"/>
  <c r="AJ837" i="2"/>
  <c r="AJ838" i="2"/>
  <c r="AJ839" i="2"/>
  <c r="AJ840" i="2"/>
  <c r="AJ841" i="2"/>
  <c r="AJ842" i="2"/>
  <c r="AJ843" i="2"/>
  <c r="AJ844" i="2"/>
  <c r="AJ845" i="2"/>
  <c r="AJ846" i="2"/>
  <c r="AJ847" i="2"/>
  <c r="AJ848" i="2"/>
  <c r="AJ849" i="2"/>
  <c r="AJ850" i="2"/>
  <c r="AJ851" i="2"/>
  <c r="AJ852" i="2"/>
  <c r="AJ853" i="2"/>
  <c r="AJ854" i="2"/>
  <c r="AJ855" i="2"/>
  <c r="AJ856" i="2"/>
  <c r="AJ857" i="2"/>
  <c r="AJ858" i="2"/>
  <c r="AJ859" i="2"/>
  <c r="AJ860" i="2"/>
  <c r="AJ861" i="2"/>
  <c r="AJ862" i="2"/>
  <c r="AJ863" i="2"/>
  <c r="AJ864" i="2"/>
  <c r="AJ865" i="2"/>
  <c r="AJ866" i="2"/>
  <c r="AJ867" i="2"/>
  <c r="AJ868" i="2"/>
  <c r="AJ869" i="2"/>
  <c r="AJ870" i="2"/>
  <c r="AJ871" i="2"/>
  <c r="AJ872" i="2"/>
  <c r="AJ873" i="2"/>
  <c r="AJ874" i="2"/>
  <c r="AJ875" i="2"/>
  <c r="AJ876" i="2"/>
  <c r="AJ877" i="2"/>
  <c r="AJ878" i="2"/>
  <c r="AJ879" i="2"/>
  <c r="AJ880" i="2"/>
  <c r="AJ881" i="2"/>
  <c r="AJ882" i="2"/>
  <c r="AJ883" i="2"/>
  <c r="AJ884" i="2"/>
  <c r="AJ885" i="2"/>
  <c r="AJ886" i="2"/>
  <c r="AJ887" i="2"/>
  <c r="AJ888" i="2"/>
  <c r="AJ889" i="2"/>
  <c r="AJ890" i="2"/>
  <c r="AJ891" i="2"/>
  <c r="AJ892" i="2"/>
  <c r="AJ893" i="2"/>
  <c r="AJ894" i="2"/>
  <c r="AJ895" i="2"/>
  <c r="AJ896" i="2"/>
  <c r="AJ897" i="2"/>
  <c r="AJ898" i="2"/>
  <c r="AJ899" i="2"/>
  <c r="AJ900" i="2"/>
  <c r="AJ901" i="2"/>
  <c r="AJ902" i="2"/>
  <c r="AJ903" i="2"/>
  <c r="AJ904" i="2"/>
  <c r="AJ905" i="2"/>
  <c r="AJ906" i="2"/>
  <c r="AJ907" i="2"/>
  <c r="AJ908" i="2"/>
  <c r="AJ909" i="2"/>
  <c r="AJ910" i="2"/>
  <c r="AJ911" i="2"/>
  <c r="AJ912" i="2"/>
  <c r="AJ913" i="2"/>
  <c r="AJ914" i="2"/>
  <c r="AJ915" i="2"/>
  <c r="AJ916" i="2"/>
  <c r="AJ917" i="2"/>
  <c r="AJ918" i="2"/>
  <c r="AJ919" i="2"/>
  <c r="AJ920" i="2"/>
  <c r="AJ921" i="2"/>
  <c r="AJ922" i="2"/>
  <c r="AJ923" i="2"/>
  <c r="AJ924" i="2"/>
  <c r="AJ925" i="2"/>
  <c r="AJ926" i="2"/>
  <c r="AJ927" i="2"/>
  <c r="AJ928" i="2"/>
  <c r="AJ929" i="2"/>
  <c r="AJ930" i="2"/>
  <c r="AJ931" i="2"/>
  <c r="AJ932" i="2"/>
  <c r="AJ933" i="2"/>
  <c r="AJ934" i="2"/>
  <c r="AJ935" i="2"/>
  <c r="AJ936" i="2"/>
  <c r="AJ937" i="2"/>
  <c r="AJ938" i="2"/>
  <c r="AJ939" i="2"/>
  <c r="AJ940" i="2"/>
  <c r="AJ941" i="2"/>
  <c r="AJ942" i="2"/>
  <c r="AJ943" i="2"/>
  <c r="AJ944" i="2"/>
  <c r="AJ945" i="2"/>
  <c r="AJ946" i="2"/>
  <c r="AJ947" i="2"/>
  <c r="AJ948" i="2"/>
  <c r="AJ949" i="2"/>
  <c r="AJ950" i="2"/>
  <c r="AJ951" i="2"/>
  <c r="AJ952" i="2"/>
  <c r="AJ953" i="2"/>
  <c r="AJ954" i="2"/>
  <c r="AJ955" i="2"/>
  <c r="AJ956" i="2"/>
  <c r="AJ957" i="2"/>
  <c r="AJ958" i="2"/>
  <c r="AJ959" i="2"/>
  <c r="AJ960" i="2"/>
  <c r="AJ961" i="2"/>
  <c r="AJ962" i="2"/>
  <c r="AJ963" i="2"/>
  <c r="AJ964" i="2"/>
  <c r="AJ965" i="2"/>
  <c r="AJ966" i="2"/>
  <c r="AJ967" i="2"/>
  <c r="AJ968" i="2"/>
  <c r="AJ969" i="2"/>
  <c r="AJ970" i="2"/>
  <c r="AJ971" i="2"/>
  <c r="AJ972" i="2"/>
  <c r="AJ973" i="2"/>
  <c r="AJ974" i="2"/>
  <c r="AJ975" i="2"/>
  <c r="AJ976" i="2"/>
  <c r="AJ977" i="2"/>
  <c r="AJ978" i="2"/>
  <c r="AJ979" i="2"/>
  <c r="AJ980" i="2"/>
  <c r="AJ981" i="2"/>
  <c r="AJ982" i="2"/>
  <c r="AJ983" i="2"/>
  <c r="AJ984" i="2"/>
  <c r="AJ985" i="2"/>
  <c r="AJ986" i="2"/>
  <c r="AJ987" i="2"/>
  <c r="AJ988" i="2"/>
  <c r="AJ989" i="2"/>
  <c r="AJ990" i="2"/>
  <c r="AJ991" i="2"/>
  <c r="AJ992" i="2"/>
  <c r="AJ993" i="2"/>
  <c r="AJ994" i="2"/>
  <c r="AJ995" i="2"/>
  <c r="AJ996" i="2"/>
  <c r="AJ997" i="2"/>
  <c r="AJ998" i="2"/>
  <c r="AJ999" i="2"/>
  <c r="AJ1000" i="2"/>
  <c r="AJ1001" i="2"/>
  <c r="AJ1002" i="2"/>
  <c r="AJ1003" i="2"/>
  <c r="AJ1004" i="2"/>
  <c r="AJ1005" i="2"/>
  <c r="AJ1006" i="2"/>
  <c r="AJ1007" i="2"/>
  <c r="AJ1008" i="2"/>
  <c r="AJ1009" i="2"/>
  <c r="AJ1010" i="2"/>
  <c r="AJ1011" i="2"/>
  <c r="AJ1012" i="2"/>
  <c r="AJ1013" i="2"/>
  <c r="AJ1014" i="2"/>
  <c r="AJ1015" i="2"/>
  <c r="AJ1016" i="2"/>
  <c r="AJ1017" i="2"/>
  <c r="AJ1018" i="2"/>
  <c r="AJ1019" i="2"/>
  <c r="AJ1020" i="2"/>
  <c r="AJ1021" i="2"/>
  <c r="AJ1022" i="2"/>
  <c r="AJ1023" i="2"/>
  <c r="AJ1024" i="2"/>
  <c r="AJ1025" i="2"/>
  <c r="AJ1026" i="2"/>
  <c r="AJ1027" i="2"/>
  <c r="AJ1028" i="2"/>
  <c r="AJ1029" i="2"/>
  <c r="AJ1030" i="2"/>
  <c r="AJ1031" i="2"/>
  <c r="AJ1032" i="2"/>
  <c r="AJ1033" i="2"/>
  <c r="AJ1034" i="2"/>
  <c r="AJ1035" i="2"/>
  <c r="AJ1036" i="2"/>
  <c r="AJ1037" i="2"/>
  <c r="AJ1038" i="2"/>
  <c r="AJ1039" i="2"/>
  <c r="AJ1040" i="2"/>
  <c r="AJ1041" i="2"/>
  <c r="AJ1042" i="2"/>
  <c r="AJ1043" i="2"/>
  <c r="AJ1044" i="2"/>
  <c r="AJ1045" i="2"/>
  <c r="AJ1046" i="2"/>
  <c r="AJ1047" i="2"/>
  <c r="AJ1048" i="2"/>
  <c r="AJ1049" i="2"/>
  <c r="AJ1050" i="2"/>
  <c r="AJ1051" i="2"/>
  <c r="AJ1052" i="2"/>
  <c r="AJ1053" i="2"/>
  <c r="AJ1054" i="2"/>
  <c r="AJ1055" i="2"/>
  <c r="AJ1056" i="2"/>
  <c r="AJ1057" i="2"/>
  <c r="AJ1058" i="2"/>
  <c r="AJ1059" i="2"/>
  <c r="AJ1060" i="2"/>
  <c r="AJ1061" i="2"/>
  <c r="AJ1062" i="2"/>
  <c r="AJ1063" i="2"/>
  <c r="AJ1064" i="2"/>
  <c r="AJ1065" i="2"/>
  <c r="AJ1066" i="2"/>
  <c r="AJ1067" i="2"/>
  <c r="AJ1068" i="2"/>
  <c r="AJ1069" i="2"/>
  <c r="AJ1070" i="2"/>
  <c r="AJ1071" i="2"/>
  <c r="AJ1072" i="2"/>
  <c r="AJ1073" i="2"/>
  <c r="AJ1074" i="2"/>
  <c r="AJ1075" i="2"/>
  <c r="AJ1076" i="2"/>
  <c r="AJ1077" i="2"/>
  <c r="AJ1078" i="2"/>
  <c r="AJ1079" i="2"/>
  <c r="AJ1080" i="2"/>
  <c r="AJ1081" i="2"/>
  <c r="AJ1082" i="2"/>
  <c r="AJ1083" i="2"/>
  <c r="AJ1084" i="2"/>
  <c r="AJ1085" i="2"/>
  <c r="AJ1086" i="2"/>
  <c r="AJ1087" i="2"/>
  <c r="AJ1088" i="2"/>
  <c r="AJ1089" i="2"/>
  <c r="AJ1090" i="2"/>
  <c r="AJ1091" i="2"/>
  <c r="AJ1092" i="2"/>
  <c r="AJ1093" i="2"/>
  <c r="AJ1094" i="2"/>
  <c r="AJ1095" i="2"/>
  <c r="AJ1096" i="2"/>
  <c r="AJ1097" i="2"/>
  <c r="AJ1098" i="2"/>
  <c r="AJ1099" i="2"/>
  <c r="AJ1100" i="2"/>
  <c r="AJ1101" i="2"/>
  <c r="AJ1102" i="2"/>
  <c r="AJ1103" i="2"/>
  <c r="AJ1104" i="2"/>
  <c r="AJ1105" i="2"/>
  <c r="AJ1106" i="2"/>
  <c r="AJ1107" i="2"/>
  <c r="AJ1108" i="2"/>
  <c r="AJ1109" i="2"/>
  <c r="AJ1110" i="2"/>
  <c r="AJ1111" i="2"/>
  <c r="AJ1112" i="2"/>
  <c r="AJ1113" i="2"/>
  <c r="AJ1114" i="2"/>
  <c r="AJ1115" i="2"/>
  <c r="AJ1116" i="2"/>
  <c r="AJ1117" i="2"/>
  <c r="AJ1118" i="2"/>
  <c r="AJ1119" i="2"/>
  <c r="AJ1120" i="2"/>
  <c r="AJ1121" i="2"/>
  <c r="AJ1122" i="2"/>
  <c r="AJ1123" i="2"/>
  <c r="AJ1124" i="2"/>
  <c r="AJ1125" i="2"/>
  <c r="AJ1126" i="2"/>
  <c r="AJ1127" i="2"/>
  <c r="AJ1128" i="2"/>
  <c r="AJ1129" i="2"/>
  <c r="AJ1130" i="2"/>
  <c r="AJ1131" i="2"/>
  <c r="AJ1132" i="2"/>
  <c r="AJ1133" i="2"/>
  <c r="AJ1134" i="2"/>
  <c r="AJ1135" i="2"/>
  <c r="AJ1136" i="2"/>
  <c r="AJ1137" i="2"/>
  <c r="AJ1138" i="2"/>
  <c r="AJ1139" i="2"/>
  <c r="AJ1140" i="2"/>
  <c r="AJ1141" i="2"/>
  <c r="AJ1142" i="2"/>
  <c r="AJ1143" i="2"/>
  <c r="AJ1144" i="2"/>
  <c r="AJ1145" i="2"/>
  <c r="AJ1146" i="2"/>
  <c r="AJ1147" i="2"/>
  <c r="AJ1148" i="2"/>
  <c r="AJ1149" i="2"/>
  <c r="AJ1150" i="2"/>
  <c r="AJ1151" i="2"/>
  <c r="AJ1152" i="2"/>
  <c r="AJ1153" i="2"/>
  <c r="AJ1154" i="2"/>
  <c r="AJ1155" i="2"/>
  <c r="AJ1156" i="2"/>
  <c r="AJ1157" i="2"/>
  <c r="AJ1158" i="2"/>
  <c r="AJ1159" i="2"/>
  <c r="AJ1160" i="2"/>
  <c r="AJ1161" i="2"/>
  <c r="AJ1162" i="2"/>
  <c r="AJ1163" i="2"/>
  <c r="AJ1164" i="2"/>
  <c r="AJ1165" i="2"/>
  <c r="AJ1166" i="2"/>
  <c r="AJ1167" i="2"/>
  <c r="AJ1168" i="2"/>
  <c r="AJ1169" i="2"/>
  <c r="AJ1170" i="2"/>
  <c r="AJ1171" i="2"/>
  <c r="AJ1172" i="2"/>
  <c r="AJ1173" i="2"/>
  <c r="AJ1174" i="2"/>
  <c r="AJ1175" i="2"/>
  <c r="AJ1176" i="2"/>
  <c r="AJ1177" i="2"/>
  <c r="AJ1178" i="2"/>
  <c r="AJ1179" i="2"/>
  <c r="AJ1180" i="2"/>
  <c r="AJ1181" i="2"/>
  <c r="AJ1182" i="2"/>
  <c r="AJ1183" i="2"/>
  <c r="AJ1184" i="2"/>
  <c r="AJ1185" i="2"/>
  <c r="AJ1186" i="2"/>
  <c r="AJ1187" i="2"/>
  <c r="AJ1188" i="2"/>
  <c r="AJ1189" i="2"/>
  <c r="AJ1190" i="2"/>
  <c r="AJ1191" i="2"/>
  <c r="AJ1192" i="2"/>
  <c r="AJ1193" i="2"/>
  <c r="AJ1194" i="2"/>
  <c r="AJ1195" i="2"/>
  <c r="AJ1196" i="2"/>
  <c r="AJ1197" i="2"/>
  <c r="AJ1198" i="2"/>
  <c r="AJ1199" i="2"/>
  <c r="AJ1200" i="2"/>
  <c r="AJ1201" i="2"/>
  <c r="AJ1202" i="2"/>
  <c r="AJ1203" i="2"/>
  <c r="AJ1204" i="2"/>
  <c r="AJ1205" i="2"/>
  <c r="AJ1206" i="2"/>
  <c r="AJ1207" i="2"/>
  <c r="AJ1208" i="2"/>
  <c r="AJ1209" i="2"/>
  <c r="AJ1210" i="2"/>
  <c r="AJ1211" i="2"/>
  <c r="AJ1212" i="2"/>
  <c r="AJ1213" i="2"/>
  <c r="AJ1214" i="2"/>
  <c r="AJ1215" i="2"/>
  <c r="AJ1216" i="2"/>
  <c r="AJ1217" i="2"/>
  <c r="AJ1218" i="2"/>
  <c r="AJ1219" i="2"/>
  <c r="AJ1220" i="2"/>
  <c r="AJ1221" i="2"/>
  <c r="AJ1222" i="2"/>
  <c r="AJ1223" i="2"/>
  <c r="AJ1224" i="2"/>
  <c r="AJ1225" i="2"/>
  <c r="AJ1226" i="2"/>
  <c r="AJ1227" i="2"/>
  <c r="AJ1228" i="2"/>
  <c r="AJ1229" i="2"/>
  <c r="AJ1230" i="2"/>
  <c r="AJ1231" i="2"/>
  <c r="AJ1232" i="2"/>
  <c r="AJ1233" i="2"/>
  <c r="AJ1234" i="2"/>
  <c r="AJ1235" i="2"/>
  <c r="AJ1236" i="2"/>
  <c r="AJ1237" i="2"/>
  <c r="AJ1238" i="2"/>
  <c r="AJ1239" i="2"/>
  <c r="AJ1240" i="2"/>
  <c r="AJ1241" i="2"/>
  <c r="AJ1242" i="2"/>
  <c r="AJ1243" i="2"/>
  <c r="AJ1244" i="2"/>
  <c r="AJ1245" i="2"/>
  <c r="AJ1246" i="2"/>
  <c r="AJ1247" i="2"/>
  <c r="AJ1248" i="2"/>
  <c r="AJ1249" i="2"/>
  <c r="AJ1250" i="2"/>
  <c r="AJ1251" i="2"/>
  <c r="AJ1252" i="2"/>
  <c r="AJ1253" i="2"/>
  <c r="AJ1254" i="2"/>
  <c r="AJ1255" i="2"/>
  <c r="AJ1256" i="2"/>
  <c r="AJ1257" i="2"/>
  <c r="AJ1258" i="2"/>
  <c r="AJ1259" i="2"/>
  <c r="AJ1260" i="2"/>
  <c r="AJ1261" i="2"/>
  <c r="AJ1262" i="2"/>
  <c r="AJ1263" i="2"/>
  <c r="AJ1264" i="2"/>
  <c r="AJ1265" i="2"/>
  <c r="AJ1266" i="2"/>
  <c r="AJ1267" i="2"/>
  <c r="AJ1268" i="2"/>
  <c r="AJ1269" i="2"/>
  <c r="AJ1270" i="2"/>
  <c r="AJ1271" i="2"/>
  <c r="AJ1272" i="2"/>
  <c r="AJ1273" i="2"/>
  <c r="AJ1274" i="2"/>
  <c r="AJ1275" i="2"/>
  <c r="AJ1276" i="2"/>
  <c r="AJ1277" i="2"/>
  <c r="AJ1278" i="2"/>
  <c r="AJ1279" i="2"/>
  <c r="AJ1280" i="2"/>
  <c r="AJ1281" i="2"/>
  <c r="AJ1282" i="2"/>
  <c r="AJ1283" i="2"/>
  <c r="AJ1284" i="2"/>
  <c r="AJ1285" i="2"/>
  <c r="AJ1286" i="2"/>
  <c r="AJ1287" i="2"/>
  <c r="AJ1288" i="2"/>
  <c r="AJ1289" i="2"/>
  <c r="AJ1290" i="2"/>
  <c r="AJ1291" i="2"/>
  <c r="AJ1292" i="2"/>
  <c r="AJ1293" i="2"/>
  <c r="AJ1294" i="2"/>
  <c r="AJ1295" i="2"/>
  <c r="AJ1296" i="2"/>
  <c r="AJ1297" i="2"/>
  <c r="AJ1298" i="2"/>
  <c r="AJ1299" i="2"/>
  <c r="AJ1300" i="2"/>
  <c r="AJ1301" i="2"/>
  <c r="AJ1302" i="2"/>
  <c r="AJ1303" i="2"/>
  <c r="AJ1304" i="2"/>
  <c r="AJ1305" i="2"/>
  <c r="AJ1306" i="2"/>
  <c r="AJ1307" i="2"/>
  <c r="AJ1308" i="2"/>
  <c r="AJ1309" i="2"/>
  <c r="AJ1310" i="2"/>
  <c r="AJ1311" i="2"/>
  <c r="AJ1312" i="2"/>
  <c r="AJ1313" i="2"/>
  <c r="AJ1314" i="2"/>
  <c r="AJ1315" i="2"/>
  <c r="AJ1316" i="2"/>
  <c r="AJ1317" i="2"/>
  <c r="AJ1318" i="2"/>
  <c r="AJ1319" i="2"/>
  <c r="AJ1320" i="2"/>
  <c r="AJ1321" i="2"/>
  <c r="AJ1322" i="2"/>
  <c r="AJ1323" i="2"/>
  <c r="AJ1324" i="2"/>
  <c r="AJ1325" i="2"/>
  <c r="AJ1326" i="2"/>
  <c r="AJ1327" i="2"/>
  <c r="AJ1328" i="2"/>
  <c r="AJ1329" i="2"/>
  <c r="AJ1330" i="2"/>
  <c r="AJ1331" i="2"/>
  <c r="AJ1332" i="2"/>
  <c r="AJ1333" i="2"/>
  <c r="AJ1334" i="2"/>
  <c r="AJ1335" i="2"/>
  <c r="AJ1336" i="2"/>
  <c r="AJ1337" i="2"/>
  <c r="AJ1338" i="2"/>
  <c r="AJ1339" i="2"/>
  <c r="AJ1340" i="2"/>
  <c r="AJ1341" i="2"/>
  <c r="AJ1342" i="2"/>
  <c r="AJ1343" i="2"/>
  <c r="AJ1344" i="2"/>
  <c r="AJ1345" i="2"/>
  <c r="AJ1346" i="2"/>
  <c r="AJ1347" i="2"/>
  <c r="AJ1348" i="2"/>
  <c r="AJ1349" i="2"/>
  <c r="AJ1350" i="2"/>
  <c r="AJ1351" i="2"/>
  <c r="AJ1352" i="2"/>
  <c r="AJ1353" i="2"/>
  <c r="AJ1354" i="2"/>
  <c r="AJ1355" i="2"/>
  <c r="AJ1356" i="2"/>
  <c r="AJ1357" i="2"/>
  <c r="AJ1358" i="2"/>
  <c r="AJ1359" i="2"/>
  <c r="AJ1360" i="2"/>
  <c r="AJ1361" i="2"/>
  <c r="AJ1362" i="2"/>
  <c r="AJ1363" i="2"/>
  <c r="AJ1364" i="2"/>
  <c r="AJ1365" i="2"/>
  <c r="AJ1366" i="2"/>
  <c r="AJ1367" i="2"/>
  <c r="AJ1368" i="2"/>
  <c r="AJ1369" i="2"/>
  <c r="AJ1370" i="2"/>
  <c r="AJ1371" i="2"/>
  <c r="AJ1372" i="2"/>
  <c r="AJ1373" i="2"/>
  <c r="AJ1374" i="2"/>
  <c r="AJ1375" i="2"/>
  <c r="AJ1376" i="2"/>
  <c r="AJ1377" i="2"/>
  <c r="AJ1378" i="2"/>
  <c r="AJ1379" i="2"/>
  <c r="AJ1380" i="2"/>
  <c r="AJ1381" i="2"/>
  <c r="AJ1382" i="2"/>
  <c r="AJ1383" i="2"/>
  <c r="AJ1384" i="2"/>
  <c r="AJ1385" i="2"/>
  <c r="AJ1386" i="2"/>
  <c r="AJ1387" i="2"/>
  <c r="AJ1388" i="2"/>
  <c r="AJ1389" i="2"/>
  <c r="AJ1390" i="2"/>
  <c r="AJ1391" i="2"/>
  <c r="AJ1392" i="2"/>
  <c r="AJ1393" i="2"/>
  <c r="AJ1394" i="2"/>
  <c r="AJ1395" i="2"/>
  <c r="AJ2" i="2"/>
  <c r="AL3" i="2"/>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AL531" i="2"/>
  <c r="AL532" i="2"/>
  <c r="AL533" i="2"/>
  <c r="AL534" i="2"/>
  <c r="AL535" i="2"/>
  <c r="AL536" i="2"/>
  <c r="AL537" i="2"/>
  <c r="AL538" i="2"/>
  <c r="AL539" i="2"/>
  <c r="AL540" i="2"/>
  <c r="AL541" i="2"/>
  <c r="AL542" i="2"/>
  <c r="AL543" i="2"/>
  <c r="AL544" i="2"/>
  <c r="AL545" i="2"/>
  <c r="AL546" i="2"/>
  <c r="AL547" i="2"/>
  <c r="AL548" i="2"/>
  <c r="AL549" i="2"/>
  <c r="AL550" i="2"/>
  <c r="AL551" i="2"/>
  <c r="AL552" i="2"/>
  <c r="AL553" i="2"/>
  <c r="AL554" i="2"/>
  <c r="AL555" i="2"/>
  <c r="AL556" i="2"/>
  <c r="AL557" i="2"/>
  <c r="AL558" i="2"/>
  <c r="AL559" i="2"/>
  <c r="AL560" i="2"/>
  <c r="AL561" i="2"/>
  <c r="AL562" i="2"/>
  <c r="AL563" i="2"/>
  <c r="AL564" i="2"/>
  <c r="AL565" i="2"/>
  <c r="AL566" i="2"/>
  <c r="AL567" i="2"/>
  <c r="AL568" i="2"/>
  <c r="AL569" i="2"/>
  <c r="AL570" i="2"/>
  <c r="AL571" i="2"/>
  <c r="AL572" i="2"/>
  <c r="AL573" i="2"/>
  <c r="AL574" i="2"/>
  <c r="AL575" i="2"/>
  <c r="AL576" i="2"/>
  <c r="AL577" i="2"/>
  <c r="AL578" i="2"/>
  <c r="AL579" i="2"/>
  <c r="AL580" i="2"/>
  <c r="AL581" i="2"/>
  <c r="AL582" i="2"/>
  <c r="AL583" i="2"/>
  <c r="AL584" i="2"/>
  <c r="AL585" i="2"/>
  <c r="AL586" i="2"/>
  <c r="AL587" i="2"/>
  <c r="AL588" i="2"/>
  <c r="AL589" i="2"/>
  <c r="AL590" i="2"/>
  <c r="AL591" i="2"/>
  <c r="AL592" i="2"/>
  <c r="AL593" i="2"/>
  <c r="AL594" i="2"/>
  <c r="AL595" i="2"/>
  <c r="AL596" i="2"/>
  <c r="AL597" i="2"/>
  <c r="AL598" i="2"/>
  <c r="AL599" i="2"/>
  <c r="AL600" i="2"/>
  <c r="AL601" i="2"/>
  <c r="AL602" i="2"/>
  <c r="AL603" i="2"/>
  <c r="AL604" i="2"/>
  <c r="AL605" i="2"/>
  <c r="AL606" i="2"/>
  <c r="AL607" i="2"/>
  <c r="AL608" i="2"/>
  <c r="AL609" i="2"/>
  <c r="AL610" i="2"/>
  <c r="AL611" i="2"/>
  <c r="AL612" i="2"/>
  <c r="AL613" i="2"/>
  <c r="AL614" i="2"/>
  <c r="AL615" i="2"/>
  <c r="AL616" i="2"/>
  <c r="AL617" i="2"/>
  <c r="AL618" i="2"/>
  <c r="AL619" i="2"/>
  <c r="AL620" i="2"/>
  <c r="AL621" i="2"/>
  <c r="AL622" i="2"/>
  <c r="AL623" i="2"/>
  <c r="AL624" i="2"/>
  <c r="AL625" i="2"/>
  <c r="AL626" i="2"/>
  <c r="AL627" i="2"/>
  <c r="AL628" i="2"/>
  <c r="AL629" i="2"/>
  <c r="AL630" i="2"/>
  <c r="AL631" i="2"/>
  <c r="AL632" i="2"/>
  <c r="AL633" i="2"/>
  <c r="AL634" i="2"/>
  <c r="AL635" i="2"/>
  <c r="AL636" i="2"/>
  <c r="AL637" i="2"/>
  <c r="AL638" i="2"/>
  <c r="AL639" i="2"/>
  <c r="AL640" i="2"/>
  <c r="AL641" i="2"/>
  <c r="AL642" i="2"/>
  <c r="AL643" i="2"/>
  <c r="AL644" i="2"/>
  <c r="AL645" i="2"/>
  <c r="AL646" i="2"/>
  <c r="AL647" i="2"/>
  <c r="AL648" i="2"/>
  <c r="AL649" i="2"/>
  <c r="AL650" i="2"/>
  <c r="AL651" i="2"/>
  <c r="AL652" i="2"/>
  <c r="AL653" i="2"/>
  <c r="AL654" i="2"/>
  <c r="AL655" i="2"/>
  <c r="AL656" i="2"/>
  <c r="AL657" i="2"/>
  <c r="AL658" i="2"/>
  <c r="AL659" i="2"/>
  <c r="AL660" i="2"/>
  <c r="AL661" i="2"/>
  <c r="AL662" i="2"/>
  <c r="AL663" i="2"/>
  <c r="AL664" i="2"/>
  <c r="AL665" i="2"/>
  <c r="AL666" i="2"/>
  <c r="AL667" i="2"/>
  <c r="AL668" i="2"/>
  <c r="AL669" i="2"/>
  <c r="AL670" i="2"/>
  <c r="AL671" i="2"/>
  <c r="AL672" i="2"/>
  <c r="AL673" i="2"/>
  <c r="AL674" i="2"/>
  <c r="AL675" i="2"/>
  <c r="AL676" i="2"/>
  <c r="AL677" i="2"/>
  <c r="AL678" i="2"/>
  <c r="AL679" i="2"/>
  <c r="AL680" i="2"/>
  <c r="AL681" i="2"/>
  <c r="AL682" i="2"/>
  <c r="AL683" i="2"/>
  <c r="AL684" i="2"/>
  <c r="AL685" i="2"/>
  <c r="AL686" i="2"/>
  <c r="AL687" i="2"/>
  <c r="AL688" i="2"/>
  <c r="AL689" i="2"/>
  <c r="AL690" i="2"/>
  <c r="AL691" i="2"/>
  <c r="AL692" i="2"/>
  <c r="AL693" i="2"/>
  <c r="AL694" i="2"/>
  <c r="AL695" i="2"/>
  <c r="AL696" i="2"/>
  <c r="AL697" i="2"/>
  <c r="AL698" i="2"/>
  <c r="AL699" i="2"/>
  <c r="AL700" i="2"/>
  <c r="AL701" i="2"/>
  <c r="AL702" i="2"/>
  <c r="AL703" i="2"/>
  <c r="AL704" i="2"/>
  <c r="AL705" i="2"/>
  <c r="AL706" i="2"/>
  <c r="AL707" i="2"/>
  <c r="AL708" i="2"/>
  <c r="AL709" i="2"/>
  <c r="AL710" i="2"/>
  <c r="AL711" i="2"/>
  <c r="AL712" i="2"/>
  <c r="AL713" i="2"/>
  <c r="AL714" i="2"/>
  <c r="AL715" i="2"/>
  <c r="AL716" i="2"/>
  <c r="AL717" i="2"/>
  <c r="AL718" i="2"/>
  <c r="AL719" i="2"/>
  <c r="AL720" i="2"/>
  <c r="AL721" i="2"/>
  <c r="AL722" i="2"/>
  <c r="AL723" i="2"/>
  <c r="AL724" i="2"/>
  <c r="AL725" i="2"/>
  <c r="AL726" i="2"/>
  <c r="AL727" i="2"/>
  <c r="AL728" i="2"/>
  <c r="AL729" i="2"/>
  <c r="AL730" i="2"/>
  <c r="AL731" i="2"/>
  <c r="AL732" i="2"/>
  <c r="AL733" i="2"/>
  <c r="AL734" i="2"/>
  <c r="AL735" i="2"/>
  <c r="AL736" i="2"/>
  <c r="AL737" i="2"/>
  <c r="AL738" i="2"/>
  <c r="AL739" i="2"/>
  <c r="AL740" i="2"/>
  <c r="AL741" i="2"/>
  <c r="AL742" i="2"/>
  <c r="AL743" i="2"/>
  <c r="AL744" i="2"/>
  <c r="AL745" i="2"/>
  <c r="AL746" i="2"/>
  <c r="AL747" i="2"/>
  <c r="AL748" i="2"/>
  <c r="AL749" i="2"/>
  <c r="AL750" i="2"/>
  <c r="AL751" i="2"/>
  <c r="AL752" i="2"/>
  <c r="AL753" i="2"/>
  <c r="AL754" i="2"/>
  <c r="AL755" i="2"/>
  <c r="AL756" i="2"/>
  <c r="AL757" i="2"/>
  <c r="AL758" i="2"/>
  <c r="AL759" i="2"/>
  <c r="AL760" i="2"/>
  <c r="AL761" i="2"/>
  <c r="AL762" i="2"/>
  <c r="AL763" i="2"/>
  <c r="AL764" i="2"/>
  <c r="AL765" i="2"/>
  <c r="AL766" i="2"/>
  <c r="AL767" i="2"/>
  <c r="AL768" i="2"/>
  <c r="AL769" i="2"/>
  <c r="AL770" i="2"/>
  <c r="AL771" i="2"/>
  <c r="AL772" i="2"/>
  <c r="AL773" i="2"/>
  <c r="AL774" i="2"/>
  <c r="AL775" i="2"/>
  <c r="AL776" i="2"/>
  <c r="AL777" i="2"/>
  <c r="AL778" i="2"/>
  <c r="AL779" i="2"/>
  <c r="AL780" i="2"/>
  <c r="AL781" i="2"/>
  <c r="AL782" i="2"/>
  <c r="AL783" i="2"/>
  <c r="AL784" i="2"/>
  <c r="AL785" i="2"/>
  <c r="AL786" i="2"/>
  <c r="AL787" i="2"/>
  <c r="AL788" i="2"/>
  <c r="AL789" i="2"/>
  <c r="AL790" i="2"/>
  <c r="AL791" i="2"/>
  <c r="AL792" i="2"/>
  <c r="AL793" i="2"/>
  <c r="AL794" i="2"/>
  <c r="AL795" i="2"/>
  <c r="AL796" i="2"/>
  <c r="AL797" i="2"/>
  <c r="AL798" i="2"/>
  <c r="AL799" i="2"/>
  <c r="AL800" i="2"/>
  <c r="AL801" i="2"/>
  <c r="AL802" i="2"/>
  <c r="AL803" i="2"/>
  <c r="AL804" i="2"/>
  <c r="AL805" i="2"/>
  <c r="AL806" i="2"/>
  <c r="AL807" i="2"/>
  <c r="AL808" i="2"/>
  <c r="AL809" i="2"/>
  <c r="AL810" i="2"/>
  <c r="AL811" i="2"/>
  <c r="AL812" i="2"/>
  <c r="AL813" i="2"/>
  <c r="AL814" i="2"/>
  <c r="AL815" i="2"/>
  <c r="AL816" i="2"/>
  <c r="AL817" i="2"/>
  <c r="AL818" i="2"/>
  <c r="AL819" i="2"/>
  <c r="AL820" i="2"/>
  <c r="AL821" i="2"/>
  <c r="AL822" i="2"/>
  <c r="AL823" i="2"/>
  <c r="AL824" i="2"/>
  <c r="AL825" i="2"/>
  <c r="AL826" i="2"/>
  <c r="AL827" i="2"/>
  <c r="AL828" i="2"/>
  <c r="AL829" i="2"/>
  <c r="AL830" i="2"/>
  <c r="AL831" i="2"/>
  <c r="AL832" i="2"/>
  <c r="AL833" i="2"/>
  <c r="AL834" i="2"/>
  <c r="AL835" i="2"/>
  <c r="AL836" i="2"/>
  <c r="AL837" i="2"/>
  <c r="AL838" i="2"/>
  <c r="AL839" i="2"/>
  <c r="AL840" i="2"/>
  <c r="AL841" i="2"/>
  <c r="AL842" i="2"/>
  <c r="AL843" i="2"/>
  <c r="AL844" i="2"/>
  <c r="AL845" i="2"/>
  <c r="AL846" i="2"/>
  <c r="AL847" i="2"/>
  <c r="AL848" i="2"/>
  <c r="AL849" i="2"/>
  <c r="AL850" i="2"/>
  <c r="AL851" i="2"/>
  <c r="AL852" i="2"/>
  <c r="AL853" i="2"/>
  <c r="AL854" i="2"/>
  <c r="AL855" i="2"/>
  <c r="AL856" i="2"/>
  <c r="AL857" i="2"/>
  <c r="AL858" i="2"/>
  <c r="AL859" i="2"/>
  <c r="AL860" i="2"/>
  <c r="AL861" i="2"/>
  <c r="AL862" i="2"/>
  <c r="AL863" i="2"/>
  <c r="AL864" i="2"/>
  <c r="AL865" i="2"/>
  <c r="AL866" i="2"/>
  <c r="AL867" i="2"/>
  <c r="AL868" i="2"/>
  <c r="AL869" i="2"/>
  <c r="AL870" i="2"/>
  <c r="AL871" i="2"/>
  <c r="AL872" i="2"/>
  <c r="AL873" i="2"/>
  <c r="AL874" i="2"/>
  <c r="AL875" i="2"/>
  <c r="AL876" i="2"/>
  <c r="AL877" i="2"/>
  <c r="AL878" i="2"/>
  <c r="AL879" i="2"/>
  <c r="AL880" i="2"/>
  <c r="AL881" i="2"/>
  <c r="AL882" i="2"/>
  <c r="AL883" i="2"/>
  <c r="AL884" i="2"/>
  <c r="AL885" i="2"/>
  <c r="AL886" i="2"/>
  <c r="AL887" i="2"/>
  <c r="AL888" i="2"/>
  <c r="AL889" i="2"/>
  <c r="AL890" i="2"/>
  <c r="AL891" i="2"/>
  <c r="AL892" i="2"/>
  <c r="AL893" i="2"/>
  <c r="AL894" i="2"/>
  <c r="AL895" i="2"/>
  <c r="AL896" i="2"/>
  <c r="AL897" i="2"/>
  <c r="AL898" i="2"/>
  <c r="AL899" i="2"/>
  <c r="AL900" i="2"/>
  <c r="AL901" i="2"/>
  <c r="AL902" i="2"/>
  <c r="AL903" i="2"/>
  <c r="AL904" i="2"/>
  <c r="AL905" i="2"/>
  <c r="AL906" i="2"/>
  <c r="AL907" i="2"/>
  <c r="AL908" i="2"/>
  <c r="AL909" i="2"/>
  <c r="AL910" i="2"/>
  <c r="AL911" i="2"/>
  <c r="AL912" i="2"/>
  <c r="AL913" i="2"/>
  <c r="AL914" i="2"/>
  <c r="AL915" i="2"/>
  <c r="AL916" i="2"/>
  <c r="AL917" i="2"/>
  <c r="AL918" i="2"/>
  <c r="AL919" i="2"/>
  <c r="AL920" i="2"/>
  <c r="AL921" i="2"/>
  <c r="AL922" i="2"/>
  <c r="AL923" i="2"/>
  <c r="AL924" i="2"/>
  <c r="AL925" i="2"/>
  <c r="AL926" i="2"/>
  <c r="AL927" i="2"/>
  <c r="AL928" i="2"/>
  <c r="AL929" i="2"/>
  <c r="AL930" i="2"/>
  <c r="AL931" i="2"/>
  <c r="AL932" i="2"/>
  <c r="AL933" i="2"/>
  <c r="AL934" i="2"/>
  <c r="AL935" i="2"/>
  <c r="AL936" i="2"/>
  <c r="AL937" i="2"/>
  <c r="AL938" i="2"/>
  <c r="AL939" i="2"/>
  <c r="AL940" i="2"/>
  <c r="AL941" i="2"/>
  <c r="AL942" i="2"/>
  <c r="AL943" i="2"/>
  <c r="AL944" i="2"/>
  <c r="AL945" i="2"/>
  <c r="AL946" i="2"/>
  <c r="AL947" i="2"/>
  <c r="AL948" i="2"/>
  <c r="AL949" i="2"/>
  <c r="AL950" i="2"/>
  <c r="AL951" i="2"/>
  <c r="AL952" i="2"/>
  <c r="AL953" i="2"/>
  <c r="AL954" i="2"/>
  <c r="AL955" i="2"/>
  <c r="AL956" i="2"/>
  <c r="AL957" i="2"/>
  <c r="AL958" i="2"/>
  <c r="AL959" i="2"/>
  <c r="AL960" i="2"/>
  <c r="AL961" i="2"/>
  <c r="AL962" i="2"/>
  <c r="AL963" i="2"/>
  <c r="AL964" i="2"/>
  <c r="AL965" i="2"/>
  <c r="AL966" i="2"/>
  <c r="AL967" i="2"/>
  <c r="AL968" i="2"/>
  <c r="AL969" i="2"/>
  <c r="AL970" i="2"/>
  <c r="AL971" i="2"/>
  <c r="AL972" i="2"/>
  <c r="AL973" i="2"/>
  <c r="AL974" i="2"/>
  <c r="AL975" i="2"/>
  <c r="AL976" i="2"/>
  <c r="AL977" i="2"/>
  <c r="AL978" i="2"/>
  <c r="AL979" i="2"/>
  <c r="AL980" i="2"/>
  <c r="AL981" i="2"/>
  <c r="AL982" i="2"/>
  <c r="AL983" i="2"/>
  <c r="AL984" i="2"/>
  <c r="AL985" i="2"/>
  <c r="AL986" i="2"/>
  <c r="AL987" i="2"/>
  <c r="AL988" i="2"/>
  <c r="AL989" i="2"/>
  <c r="AL990" i="2"/>
  <c r="AL991" i="2"/>
  <c r="AL992" i="2"/>
  <c r="AL993" i="2"/>
  <c r="AL994" i="2"/>
  <c r="AL995" i="2"/>
  <c r="AL996" i="2"/>
  <c r="AL997" i="2"/>
  <c r="AL998" i="2"/>
  <c r="AL999" i="2"/>
  <c r="AL1000" i="2"/>
  <c r="AL1001" i="2"/>
  <c r="AL1002" i="2"/>
  <c r="AL1003" i="2"/>
  <c r="AL1004" i="2"/>
  <c r="AL1005" i="2"/>
  <c r="AL1006" i="2"/>
  <c r="AL1007" i="2"/>
  <c r="AL1008" i="2"/>
  <c r="AL1009" i="2"/>
  <c r="AL1010" i="2"/>
  <c r="AL1011" i="2"/>
  <c r="AL1012" i="2"/>
  <c r="AL1013" i="2"/>
  <c r="AL1014" i="2"/>
  <c r="AL1015" i="2"/>
  <c r="AL1016" i="2"/>
  <c r="AL1017" i="2"/>
  <c r="AL1018" i="2"/>
  <c r="AL1019" i="2"/>
  <c r="AL1020" i="2"/>
  <c r="AL1021" i="2"/>
  <c r="AL1022" i="2"/>
  <c r="AL1023" i="2"/>
  <c r="AL1024" i="2"/>
  <c r="AL1025" i="2"/>
  <c r="AL1026" i="2"/>
  <c r="AL1027" i="2"/>
  <c r="AL1028" i="2"/>
  <c r="AL1029" i="2"/>
  <c r="AL1030" i="2"/>
  <c r="AL1031" i="2"/>
  <c r="AL1032" i="2"/>
  <c r="AL1033" i="2"/>
  <c r="AL1034" i="2"/>
  <c r="AL1035" i="2"/>
  <c r="AL1036" i="2"/>
  <c r="AL1037" i="2"/>
  <c r="AL1038" i="2"/>
  <c r="AL1039" i="2"/>
  <c r="AL1040" i="2"/>
  <c r="AL1041" i="2"/>
  <c r="AL1042" i="2"/>
  <c r="AL1043" i="2"/>
  <c r="AL1044" i="2"/>
  <c r="AL1045" i="2"/>
  <c r="AL1046" i="2"/>
  <c r="AL1047" i="2"/>
  <c r="AL1048" i="2"/>
  <c r="AL1049" i="2"/>
  <c r="AL1050" i="2"/>
  <c r="AL1051" i="2"/>
  <c r="AL1052" i="2"/>
  <c r="AL1053" i="2"/>
  <c r="AL1054" i="2"/>
  <c r="AL1055" i="2"/>
  <c r="AL1056" i="2"/>
  <c r="AL1057" i="2"/>
  <c r="AL1058" i="2"/>
  <c r="AL1059" i="2"/>
  <c r="AL1060" i="2"/>
  <c r="AL1061" i="2"/>
  <c r="AL1062" i="2"/>
  <c r="AL1063" i="2"/>
  <c r="AL1064" i="2"/>
  <c r="AL1065" i="2"/>
  <c r="AL1066" i="2"/>
  <c r="AL1067" i="2"/>
  <c r="AL1068" i="2"/>
  <c r="AL1069" i="2"/>
  <c r="AL1070" i="2"/>
  <c r="AL1071" i="2"/>
  <c r="AL1072" i="2"/>
  <c r="AL1073" i="2"/>
  <c r="AL1074" i="2"/>
  <c r="AL1075" i="2"/>
  <c r="AL1076" i="2"/>
  <c r="AL1077" i="2"/>
  <c r="AL1078" i="2"/>
  <c r="AL1079" i="2"/>
  <c r="AL1080" i="2"/>
  <c r="AL1081" i="2"/>
  <c r="AL1082" i="2"/>
  <c r="AL1083" i="2"/>
  <c r="AL1084" i="2"/>
  <c r="AL1085" i="2"/>
  <c r="AL1086" i="2"/>
  <c r="AL1087" i="2"/>
  <c r="AL1088" i="2"/>
  <c r="AL1089" i="2"/>
  <c r="AL1090" i="2"/>
  <c r="AL1091" i="2"/>
  <c r="AL1092" i="2"/>
  <c r="AL1093" i="2"/>
  <c r="AL1094" i="2"/>
  <c r="AL1095" i="2"/>
  <c r="AL1096" i="2"/>
  <c r="AL1097" i="2"/>
  <c r="AL1098" i="2"/>
  <c r="AL1099" i="2"/>
  <c r="AL1100" i="2"/>
  <c r="AL1101" i="2"/>
  <c r="AL1102" i="2"/>
  <c r="AL1103" i="2"/>
  <c r="AL1104" i="2"/>
  <c r="AL1105" i="2"/>
  <c r="AL1106" i="2"/>
  <c r="AL1107" i="2"/>
  <c r="AL1108" i="2"/>
  <c r="AL1109" i="2"/>
  <c r="AL1110" i="2"/>
  <c r="AL1111" i="2"/>
  <c r="AL1112" i="2"/>
  <c r="AL1113" i="2"/>
  <c r="AL1114" i="2"/>
  <c r="AL1115" i="2"/>
  <c r="AL1116" i="2"/>
  <c r="AL1117" i="2"/>
  <c r="AL1118" i="2"/>
  <c r="AL1119" i="2"/>
  <c r="AL1120" i="2"/>
  <c r="AL1121" i="2"/>
  <c r="AL1122" i="2"/>
  <c r="AL1123" i="2"/>
  <c r="AL1124" i="2"/>
  <c r="AL1125" i="2"/>
  <c r="AL1126" i="2"/>
  <c r="AL1127" i="2"/>
  <c r="AL1128" i="2"/>
  <c r="AL1129" i="2"/>
  <c r="AL1130" i="2"/>
  <c r="AL1131" i="2"/>
  <c r="AL1132" i="2"/>
  <c r="AL1133" i="2"/>
  <c r="AL1134" i="2"/>
  <c r="AL1135" i="2"/>
  <c r="AL1136" i="2"/>
  <c r="AL1137" i="2"/>
  <c r="AL1138" i="2"/>
  <c r="AL1139" i="2"/>
  <c r="AL1140" i="2"/>
  <c r="AL1141" i="2"/>
  <c r="AL1142" i="2"/>
  <c r="AL1143" i="2"/>
  <c r="AL1144" i="2"/>
  <c r="AL1145" i="2"/>
  <c r="AL1146" i="2"/>
  <c r="AL1147" i="2"/>
  <c r="AL1148" i="2"/>
  <c r="AL1149" i="2"/>
  <c r="AL1150" i="2"/>
  <c r="AL1151" i="2"/>
  <c r="AL1152" i="2"/>
  <c r="AL1153" i="2"/>
  <c r="AL1154" i="2"/>
  <c r="AL1155" i="2"/>
  <c r="AL1156" i="2"/>
  <c r="AL1157" i="2"/>
  <c r="AL1158" i="2"/>
  <c r="AL1159" i="2"/>
  <c r="AL1160" i="2"/>
  <c r="AL1161" i="2"/>
  <c r="AL1162" i="2"/>
  <c r="AL1163" i="2"/>
  <c r="AL1164" i="2"/>
  <c r="AL1165" i="2"/>
  <c r="AL1166" i="2"/>
  <c r="AL1167" i="2"/>
  <c r="AL1168" i="2"/>
  <c r="AL1169" i="2"/>
  <c r="AL1170" i="2"/>
  <c r="AL1171" i="2"/>
  <c r="AL1172" i="2"/>
  <c r="AL1173" i="2"/>
  <c r="AL1174" i="2"/>
  <c r="AL1175" i="2"/>
  <c r="AL1176" i="2"/>
  <c r="AL1177" i="2"/>
  <c r="AL1178" i="2"/>
  <c r="AL1179" i="2"/>
  <c r="AL1180" i="2"/>
  <c r="AL1181" i="2"/>
  <c r="AL1182" i="2"/>
  <c r="AL1183" i="2"/>
  <c r="AL1184" i="2"/>
  <c r="AL1185" i="2"/>
  <c r="AL1186" i="2"/>
  <c r="AL1187" i="2"/>
  <c r="AL1188" i="2"/>
  <c r="AL1189" i="2"/>
  <c r="AL1190" i="2"/>
  <c r="AL1191" i="2"/>
  <c r="AL1192" i="2"/>
  <c r="AL1193" i="2"/>
  <c r="AL1194" i="2"/>
  <c r="AL1195" i="2"/>
  <c r="AL1196" i="2"/>
  <c r="AL1197" i="2"/>
  <c r="AL1198" i="2"/>
  <c r="AL1199" i="2"/>
  <c r="AL1200" i="2"/>
  <c r="AL1201" i="2"/>
  <c r="AL1202" i="2"/>
  <c r="AL1203" i="2"/>
  <c r="AL1204" i="2"/>
  <c r="AL1205" i="2"/>
  <c r="AL1206" i="2"/>
  <c r="AL1207" i="2"/>
  <c r="AL1208" i="2"/>
  <c r="AL1209" i="2"/>
  <c r="AL1210" i="2"/>
  <c r="AL1211" i="2"/>
  <c r="AL1212" i="2"/>
  <c r="AL1213" i="2"/>
  <c r="AL1214" i="2"/>
  <c r="AL1215" i="2"/>
  <c r="AL1216" i="2"/>
  <c r="AL1217" i="2"/>
  <c r="AL1218" i="2"/>
  <c r="AL1219" i="2"/>
  <c r="AL1220" i="2"/>
  <c r="AL1221" i="2"/>
  <c r="AL1222" i="2"/>
  <c r="AL1223" i="2"/>
  <c r="AL1224" i="2"/>
  <c r="AL1225" i="2"/>
  <c r="AL1226" i="2"/>
  <c r="AL1227" i="2"/>
  <c r="AL1228" i="2"/>
  <c r="AL1229" i="2"/>
  <c r="AL1230" i="2"/>
  <c r="AL1231" i="2"/>
  <c r="AL1232" i="2"/>
  <c r="AL1233" i="2"/>
  <c r="AL1234" i="2"/>
  <c r="AL1235" i="2"/>
  <c r="AL1236" i="2"/>
  <c r="AL1237" i="2"/>
  <c r="AL1238" i="2"/>
  <c r="AL1239" i="2"/>
  <c r="AL1240" i="2"/>
  <c r="AL1241" i="2"/>
  <c r="AL1242" i="2"/>
  <c r="AL1243" i="2"/>
  <c r="AL1244" i="2"/>
  <c r="AL1245" i="2"/>
  <c r="AL1246" i="2"/>
  <c r="AL1247" i="2"/>
  <c r="AL1248" i="2"/>
  <c r="AL1249" i="2"/>
  <c r="AL1250" i="2"/>
  <c r="AL1251" i="2"/>
  <c r="AL1252" i="2"/>
  <c r="AL1253" i="2"/>
  <c r="AL1254" i="2"/>
  <c r="AL1255" i="2"/>
  <c r="AL1256" i="2"/>
  <c r="AL1257" i="2"/>
  <c r="AL1258" i="2"/>
  <c r="AL1259" i="2"/>
  <c r="AL1260" i="2"/>
  <c r="AL1261" i="2"/>
  <c r="AL1262" i="2"/>
  <c r="AL1263" i="2"/>
  <c r="AL1264" i="2"/>
  <c r="AL1265" i="2"/>
  <c r="AL1266" i="2"/>
  <c r="AL1267" i="2"/>
  <c r="AL1268" i="2"/>
  <c r="AL1269" i="2"/>
  <c r="AL1270" i="2"/>
  <c r="AL1271" i="2"/>
  <c r="AL1272" i="2"/>
  <c r="AL1273" i="2"/>
  <c r="AL1274" i="2"/>
  <c r="AL1275" i="2"/>
  <c r="AL1276" i="2"/>
  <c r="AL1277" i="2"/>
  <c r="AL1278" i="2"/>
  <c r="AL1279" i="2"/>
  <c r="AL1280" i="2"/>
  <c r="AL1281" i="2"/>
  <c r="AL1282" i="2"/>
  <c r="AL1283" i="2"/>
  <c r="AL1284" i="2"/>
  <c r="AL1285" i="2"/>
  <c r="AL1286" i="2"/>
  <c r="AL1287" i="2"/>
  <c r="AL1288" i="2"/>
  <c r="AL1289" i="2"/>
  <c r="AL1290" i="2"/>
  <c r="AL1291" i="2"/>
  <c r="AL1292" i="2"/>
  <c r="AL1293" i="2"/>
  <c r="AL1294" i="2"/>
  <c r="AL1295" i="2"/>
  <c r="AL1296" i="2"/>
  <c r="AL1297" i="2"/>
  <c r="AL1298" i="2"/>
  <c r="AL1299" i="2"/>
  <c r="AL1300" i="2"/>
  <c r="AL1301" i="2"/>
  <c r="AL1302" i="2"/>
  <c r="AL1303" i="2"/>
  <c r="AL1304" i="2"/>
  <c r="AL1305" i="2"/>
  <c r="AL1306" i="2"/>
  <c r="AL1307" i="2"/>
  <c r="AL1308" i="2"/>
  <c r="AL1309" i="2"/>
  <c r="AL1310" i="2"/>
  <c r="AL1311" i="2"/>
  <c r="AL1312" i="2"/>
  <c r="AL1313" i="2"/>
  <c r="AL1314" i="2"/>
  <c r="AL1315" i="2"/>
  <c r="AL1316" i="2"/>
  <c r="AL1317" i="2"/>
  <c r="AL1318" i="2"/>
  <c r="AL1319" i="2"/>
  <c r="AL1320" i="2"/>
  <c r="AL1321" i="2"/>
  <c r="AL1322" i="2"/>
  <c r="AL1323" i="2"/>
  <c r="AL1324" i="2"/>
  <c r="AL1325" i="2"/>
  <c r="AL1326" i="2"/>
  <c r="AL1327" i="2"/>
  <c r="AL1328" i="2"/>
  <c r="AL1329" i="2"/>
  <c r="AL1330" i="2"/>
  <c r="AL1331" i="2"/>
  <c r="AL1332" i="2"/>
  <c r="AL1333" i="2"/>
  <c r="AL1334" i="2"/>
  <c r="AL1335" i="2"/>
  <c r="AL1336" i="2"/>
  <c r="AL1337" i="2"/>
  <c r="AL1338" i="2"/>
  <c r="AL1339" i="2"/>
  <c r="AL1340" i="2"/>
  <c r="AL1341" i="2"/>
  <c r="AL1342" i="2"/>
  <c r="AL1343" i="2"/>
  <c r="AL1344" i="2"/>
  <c r="AL1345" i="2"/>
  <c r="AL1346" i="2"/>
  <c r="AL1347" i="2"/>
  <c r="AL1348" i="2"/>
  <c r="AL1349" i="2"/>
  <c r="AL1350" i="2"/>
  <c r="AL1351" i="2"/>
  <c r="AL1352" i="2"/>
  <c r="AL1353" i="2"/>
  <c r="AL1354" i="2"/>
  <c r="AL1355" i="2"/>
  <c r="AL1356" i="2"/>
  <c r="AL1357" i="2"/>
  <c r="AL1358" i="2"/>
  <c r="AL1359" i="2"/>
  <c r="AL1360" i="2"/>
  <c r="AL1361" i="2"/>
  <c r="AL1362" i="2"/>
  <c r="AL1363" i="2"/>
  <c r="AL1364" i="2"/>
  <c r="AL1365" i="2"/>
  <c r="AL1366" i="2"/>
  <c r="AL1367" i="2"/>
  <c r="AL1368" i="2"/>
  <c r="AL1369" i="2"/>
  <c r="AL1370" i="2"/>
  <c r="AL1371" i="2"/>
  <c r="AL1372" i="2"/>
  <c r="AL1373" i="2"/>
  <c r="AL1374" i="2"/>
  <c r="AL1375" i="2"/>
  <c r="AL1376" i="2"/>
  <c r="AL1377" i="2"/>
  <c r="AL1378" i="2"/>
  <c r="AL1379" i="2"/>
  <c r="AL1380" i="2"/>
  <c r="AL1381" i="2"/>
  <c r="AL1382" i="2"/>
  <c r="AL1383" i="2"/>
  <c r="AL1384" i="2"/>
  <c r="AL1385" i="2"/>
  <c r="AL1386" i="2"/>
  <c r="AL1387" i="2"/>
  <c r="AL1388" i="2"/>
  <c r="AL1389" i="2"/>
  <c r="AL1390" i="2"/>
  <c r="AL1391" i="2"/>
  <c r="AL1392" i="2"/>
  <c r="AL1393" i="2"/>
  <c r="AL1394" i="2"/>
  <c r="AL1395" i="2"/>
  <c r="AL2" i="2"/>
  <c r="AO3" i="2"/>
  <c r="AO4" i="2"/>
  <c r="AO5" i="2"/>
  <c r="AO6" i="2"/>
  <c r="AO10" i="2"/>
  <c r="AO11" i="2"/>
  <c r="AO12" i="2"/>
  <c r="AO13" i="2"/>
  <c r="AO14" i="2"/>
  <c r="AO15" i="2"/>
  <c r="AO26" i="2"/>
  <c r="AO27" i="2"/>
  <c r="AO28" i="2"/>
  <c r="AO29" i="2"/>
  <c r="AO33" i="2"/>
  <c r="AO34" i="2"/>
  <c r="AO35" i="2"/>
  <c r="AO36" i="2"/>
  <c r="AO38" i="2"/>
  <c r="AO39" i="2"/>
  <c r="AO40" i="2"/>
  <c r="AO41" i="2"/>
  <c r="AO42" i="2"/>
  <c r="AO43" i="2"/>
  <c r="AO45" i="2"/>
  <c r="AO46" i="2"/>
  <c r="AO47" i="2"/>
  <c r="AO48" i="2"/>
  <c r="AO49" i="2"/>
  <c r="AO50" i="2"/>
  <c r="AO51" i="2"/>
  <c r="AO52" i="2"/>
  <c r="AO54" i="2"/>
  <c r="AO55" i="2"/>
  <c r="AO56" i="2"/>
  <c r="AO57" i="2"/>
  <c r="AO60" i="2"/>
  <c r="AO66" i="2"/>
  <c r="AO67" i="2"/>
  <c r="AO68" i="2"/>
  <c r="AO69" i="2"/>
  <c r="AO70" i="2"/>
  <c r="AO71" i="2"/>
  <c r="AO72" i="2"/>
  <c r="AO74" i="2"/>
  <c r="AO75" i="2"/>
  <c r="AO81" i="2"/>
  <c r="AO86" i="2"/>
  <c r="AO87" i="2"/>
  <c r="AO100" i="2"/>
  <c r="AO101" i="2"/>
  <c r="AO102" i="2"/>
  <c r="AO106" i="2"/>
  <c r="AO107" i="2"/>
  <c r="AO108" i="2"/>
  <c r="AO109" i="2"/>
  <c r="AO110" i="2"/>
  <c r="AO111" i="2"/>
  <c r="AO112" i="2"/>
  <c r="AO113" i="2"/>
  <c r="AO114" i="2"/>
  <c r="AO116" i="2"/>
  <c r="AO117" i="2"/>
  <c r="AO118" i="2"/>
  <c r="AO119" i="2"/>
  <c r="AO121" i="2"/>
  <c r="AO122" i="2"/>
  <c r="AO123" i="2"/>
  <c r="AO124" i="2"/>
  <c r="AO125" i="2"/>
  <c r="AO126" i="2"/>
  <c r="AO127" i="2"/>
  <c r="AO128" i="2"/>
  <c r="AO129" i="2"/>
  <c r="AO131" i="2"/>
  <c r="AO139" i="2"/>
  <c r="AO140" i="2"/>
  <c r="AO141" i="2"/>
  <c r="AO142" i="2"/>
  <c r="AO143" i="2"/>
  <c r="AO144" i="2"/>
  <c r="AO147" i="2"/>
  <c r="AO148" i="2"/>
  <c r="AO149" i="2"/>
  <c r="AO150" i="2"/>
  <c r="AO151" i="2"/>
  <c r="AO152" i="2"/>
  <c r="AO157" i="2"/>
  <c r="AO160" i="2"/>
  <c r="AO162" i="2"/>
  <c r="AO163" i="2"/>
  <c r="AO164" i="2"/>
  <c r="AO165" i="2"/>
  <c r="AO169" i="2"/>
  <c r="AO170" i="2"/>
  <c r="AO171" i="2"/>
  <c r="AO175" i="2"/>
  <c r="AO176" i="2"/>
  <c r="AO177" i="2"/>
  <c r="AO178" i="2"/>
  <c r="AO179" i="2"/>
  <c r="AO186" i="2"/>
  <c r="AO188" i="2"/>
  <c r="AO189" i="2"/>
  <c r="AO190" i="2"/>
  <c r="AO191" i="2"/>
  <c r="AO192" i="2"/>
  <c r="AO193" i="2"/>
  <c r="AO194" i="2"/>
  <c r="AO195" i="2"/>
  <c r="AO196" i="2"/>
  <c r="AO197" i="2"/>
  <c r="AO198" i="2"/>
  <c r="AO199" i="2"/>
  <c r="AO200" i="2"/>
  <c r="AO202" i="2"/>
  <c r="AO203" i="2"/>
  <c r="AO205" i="2"/>
  <c r="AO206" i="2"/>
  <c r="AO209" i="2"/>
  <c r="AO211" i="2"/>
  <c r="AO213" i="2"/>
  <c r="AO214" i="2"/>
  <c r="AO215" i="2"/>
  <c r="AO216" i="2"/>
  <c r="AO217" i="2"/>
  <c r="AO219" i="2"/>
  <c r="AO220" i="2"/>
  <c r="AO221" i="2"/>
  <c r="AO222" i="2"/>
  <c r="AO223" i="2"/>
  <c r="AO224" i="2"/>
  <c r="AO225" i="2"/>
  <c r="AO226" i="2"/>
  <c r="AO227" i="2"/>
  <c r="AO228" i="2"/>
  <c r="AO229" i="2"/>
  <c r="AO230" i="2"/>
  <c r="AO231" i="2"/>
  <c r="AO233" i="2"/>
  <c r="AO234" i="2"/>
  <c r="AO235" i="2"/>
  <c r="AO236" i="2"/>
  <c r="AO237" i="2"/>
  <c r="AO238" i="2"/>
  <c r="AO239" i="2"/>
  <c r="AO240" i="2"/>
  <c r="AO241" i="2"/>
  <c r="AO243" i="2"/>
  <c r="AO244" i="2"/>
  <c r="AO245" i="2"/>
  <c r="AO246" i="2"/>
  <c r="AO248" i="2"/>
  <c r="AO249" i="2"/>
  <c r="AO250" i="2"/>
  <c r="AO251" i="2"/>
  <c r="AO252" i="2"/>
  <c r="AO253" i="2"/>
  <c r="AO254" i="2"/>
  <c r="AO255" i="2"/>
  <c r="AO256" i="2"/>
  <c r="AO257" i="2"/>
  <c r="AO258" i="2"/>
  <c r="AO259" i="2"/>
  <c r="AO260" i="2"/>
  <c r="AO263" i="2"/>
  <c r="AO266" i="2"/>
  <c r="AO267" i="2"/>
  <c r="AO268" i="2"/>
  <c r="AO269" i="2"/>
  <c r="AO270" i="2"/>
  <c r="AO271" i="2"/>
  <c r="AO272" i="2"/>
  <c r="AO273" i="2"/>
  <c r="AO274" i="2"/>
  <c r="AO275" i="2"/>
  <c r="AO282" i="2"/>
  <c r="AO283" i="2"/>
  <c r="AO284" i="2"/>
  <c r="AO285" i="2"/>
  <c r="AO286" i="2"/>
  <c r="AO287" i="2"/>
  <c r="AO289" i="2"/>
  <c r="AO293" i="2"/>
  <c r="AO295" i="2"/>
  <c r="AO308" i="2"/>
  <c r="AO309" i="2"/>
  <c r="AO310" i="2"/>
  <c r="AO311" i="2"/>
  <c r="AO316" i="2"/>
  <c r="AO319" i="2"/>
  <c r="AO320" i="2"/>
  <c r="AO321" i="2"/>
  <c r="AO323" i="2"/>
  <c r="AO324" i="2"/>
  <c r="AO325" i="2"/>
  <c r="AO326" i="2"/>
  <c r="AO327" i="2"/>
  <c r="AO329" i="2"/>
  <c r="AO330" i="2"/>
  <c r="AO334" i="2"/>
  <c r="AO335" i="2"/>
  <c r="AO336" i="2"/>
  <c r="AO338" i="2"/>
  <c r="AO339" i="2"/>
  <c r="AO340" i="2"/>
  <c r="AO348" i="2"/>
  <c r="AO356" i="2"/>
  <c r="AO357" i="2"/>
  <c r="AO362" i="2"/>
  <c r="AO363" i="2"/>
  <c r="AO371" i="2"/>
  <c r="AO373" i="2"/>
  <c r="AO374" i="2"/>
  <c r="AO378" i="2"/>
  <c r="AO381" i="2"/>
  <c r="AO382" i="2"/>
  <c r="AO387" i="2"/>
  <c r="AO388" i="2"/>
  <c r="AO389" i="2"/>
  <c r="AO391" i="2"/>
  <c r="AO393" i="2"/>
  <c r="AO420" i="2"/>
  <c r="AO423" i="2"/>
  <c r="AO424" i="2"/>
  <c r="AO425" i="2"/>
  <c r="AO426" i="2"/>
  <c r="AO427" i="2"/>
  <c r="AO428" i="2"/>
  <c r="AO429" i="2"/>
  <c r="AO432" i="2"/>
  <c r="AO433" i="2"/>
  <c r="AO437" i="2"/>
  <c r="AO442" i="2"/>
  <c r="AO444" i="2"/>
  <c r="AO445" i="2"/>
  <c r="AO446" i="2"/>
  <c r="AO447" i="2"/>
  <c r="AO448" i="2"/>
  <c r="AO455" i="2"/>
  <c r="AO457" i="2"/>
  <c r="AO458" i="2"/>
  <c r="AO459" i="2"/>
  <c r="AO467" i="2"/>
  <c r="AO468" i="2"/>
  <c r="AO469" i="2"/>
  <c r="AO470" i="2"/>
  <c r="AO471" i="2"/>
  <c r="AO472" i="2"/>
  <c r="AO473" i="2"/>
  <c r="AO474" i="2"/>
  <c r="AO475" i="2"/>
  <c r="AO476" i="2"/>
  <c r="AO477" i="2"/>
  <c r="AO478" i="2"/>
  <c r="AO479" i="2"/>
  <c r="AO480" i="2"/>
  <c r="AO486" i="2"/>
  <c r="AO487" i="2"/>
  <c r="AO488" i="2"/>
  <c r="AO489" i="2"/>
  <c r="AO496" i="2"/>
  <c r="AO501" i="2"/>
  <c r="AO509" i="2"/>
  <c r="AO510" i="2"/>
  <c r="AO511" i="2"/>
  <c r="AO512" i="2"/>
  <c r="AO514" i="2"/>
  <c r="AO517" i="2"/>
  <c r="AO518" i="2"/>
  <c r="AO532" i="2"/>
  <c r="AO534" i="2"/>
  <c r="AO535" i="2"/>
  <c r="AO536" i="2"/>
  <c r="AO537" i="2"/>
  <c r="AO538" i="2"/>
  <c r="AO540" i="2"/>
  <c r="AO541" i="2"/>
  <c r="AO542" i="2"/>
  <c r="AO543" i="2"/>
  <c r="AO545" i="2"/>
  <c r="AO546" i="2"/>
  <c r="AO547" i="2"/>
  <c r="AO548" i="2"/>
  <c r="AO549" i="2"/>
  <c r="AO550" i="2"/>
  <c r="AO551" i="2"/>
  <c r="AO552" i="2"/>
  <c r="AO553" i="2"/>
  <c r="AO554" i="2"/>
  <c r="AO555" i="2"/>
  <c r="AO556" i="2"/>
  <c r="AO557" i="2"/>
  <c r="AO558" i="2"/>
  <c r="AO559"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6" i="2"/>
  <c r="AO597" i="2"/>
  <c r="AO598" i="2"/>
  <c r="AO599" i="2"/>
  <c r="AO602" i="2"/>
  <c r="AO604" i="2"/>
  <c r="AO605" i="2"/>
  <c r="AO607" i="2"/>
  <c r="AO622" i="2"/>
  <c r="AO623" i="2"/>
  <c r="AO624" i="2"/>
  <c r="AO625" i="2"/>
  <c r="AO626" i="2"/>
  <c r="AO627" i="2"/>
  <c r="AO628" i="2"/>
  <c r="AO629" i="2"/>
  <c r="AO630" i="2"/>
  <c r="AO635" i="2"/>
  <c r="AO636" i="2"/>
  <c r="AO637" i="2"/>
  <c r="AO638" i="2"/>
  <c r="AO639" i="2"/>
  <c r="AO640" i="2"/>
  <c r="AO641" i="2"/>
  <c r="AO654" i="2"/>
  <c r="AO655" i="2"/>
  <c r="AO660" i="2"/>
  <c r="AO661" i="2"/>
  <c r="AO669" i="2"/>
  <c r="AO670" i="2"/>
  <c r="AO673" i="2"/>
  <c r="AO674" i="2"/>
  <c r="AO683" i="2"/>
  <c r="AO689" i="2"/>
  <c r="AO690" i="2"/>
  <c r="AO697" i="2"/>
  <c r="AO698" i="2"/>
  <c r="AO699" i="2"/>
  <c r="AO700" i="2"/>
  <c r="AO701" i="2"/>
  <c r="AO702" i="2"/>
  <c r="AO708" i="2"/>
  <c r="AO709" i="2"/>
  <c r="AO710" i="2"/>
  <c r="AO711" i="2"/>
  <c r="AO712" i="2"/>
  <c r="AO717" i="2"/>
  <c r="AO718" i="2"/>
  <c r="AO722" i="2"/>
  <c r="AO725" i="2"/>
  <c r="AO726" i="2"/>
  <c r="AO727" i="2"/>
  <c r="AO729" i="2"/>
  <c r="AO731" i="2"/>
  <c r="AO734" i="2"/>
  <c r="AO735" i="2"/>
  <c r="AO736" i="2"/>
  <c r="AO737" i="2"/>
  <c r="AO744" i="2"/>
  <c r="AO750" i="2"/>
  <c r="AO751" i="2"/>
  <c r="AO752" i="2"/>
  <c r="AO753" i="2"/>
  <c r="AO754" i="2"/>
  <c r="AO755" i="2"/>
  <c r="AO756" i="2"/>
  <c r="AO757" i="2"/>
  <c r="AO763" i="2"/>
  <c r="AO764" i="2"/>
  <c r="AO765" i="2"/>
  <c r="AO766" i="2"/>
  <c r="AO768" i="2"/>
  <c r="AO769" i="2"/>
  <c r="AO770" i="2"/>
  <c r="AO771" i="2"/>
  <c r="AO772" i="2"/>
  <c r="AO779" i="2"/>
  <c r="AO780" i="2"/>
  <c r="AO781" i="2"/>
  <c r="AO787" i="2"/>
  <c r="AO788" i="2"/>
  <c r="AO789" i="2"/>
  <c r="AO790" i="2"/>
  <c r="AO791" i="2"/>
  <c r="AO796" i="2"/>
  <c r="AO797" i="2"/>
  <c r="AO799" i="2"/>
  <c r="AO807" i="2"/>
  <c r="AO808" i="2"/>
  <c r="AO809" i="2"/>
  <c r="AO810" i="2"/>
  <c r="AO811" i="2"/>
  <c r="AO812" i="2"/>
  <c r="AO813" i="2"/>
  <c r="AO814" i="2"/>
  <c r="AO815" i="2"/>
  <c r="AO816" i="2"/>
  <c r="AO817" i="2"/>
  <c r="AO818" i="2"/>
  <c r="AO819" i="2"/>
  <c r="AO820" i="2"/>
  <c r="AO821" i="2"/>
  <c r="AO822" i="2"/>
  <c r="AO823" i="2"/>
  <c r="AO824" i="2"/>
  <c r="AO825" i="2"/>
  <c r="AO826" i="2"/>
  <c r="AO827" i="2"/>
  <c r="AO828" i="2"/>
  <c r="AO829" i="2"/>
  <c r="AO830" i="2"/>
  <c r="AO832" i="2"/>
  <c r="AO833" i="2"/>
  <c r="AO834" i="2"/>
  <c r="AO835" i="2"/>
  <c r="AO836" i="2"/>
  <c r="AO837" i="2"/>
  <c r="AO838" i="2"/>
  <c r="AO839" i="2"/>
  <c r="AO840" i="2"/>
  <c r="AO841" i="2"/>
  <c r="AO842" i="2"/>
  <c r="AO844" i="2"/>
  <c r="AO845" i="2"/>
  <c r="AO846" i="2"/>
  <c r="AO847" i="2"/>
  <c r="AO848" i="2"/>
  <c r="AO849" i="2"/>
  <c r="AO851" i="2"/>
  <c r="AO852" i="2"/>
  <c r="AO853" i="2"/>
  <c r="AO854" i="2"/>
  <c r="AO855" i="2"/>
  <c r="AO856" i="2"/>
  <c r="AO857" i="2"/>
  <c r="AO858" i="2"/>
  <c r="AO859" i="2"/>
  <c r="AO860" i="2"/>
  <c r="AO861" i="2"/>
  <c r="AO862" i="2"/>
  <c r="AO863" i="2"/>
  <c r="AO864" i="2"/>
  <c r="AO865" i="2"/>
  <c r="AO866" i="2"/>
  <c r="AO868" i="2"/>
  <c r="AO873" i="2"/>
  <c r="AO874" i="2"/>
  <c r="AO875" i="2"/>
  <c r="AO876" i="2"/>
  <c r="AO877" i="2"/>
  <c r="AO878" i="2"/>
  <c r="AO880" i="2"/>
  <c r="AO881" i="2"/>
  <c r="AO882" i="2"/>
  <c r="AO883" i="2"/>
  <c r="AO884" i="2"/>
  <c r="AO885" i="2"/>
  <c r="AO886" i="2"/>
  <c r="AO887" i="2"/>
  <c r="AO888" i="2"/>
  <c r="AO889" i="2"/>
  <c r="AO890" i="2"/>
  <c r="AO891" i="2"/>
  <c r="AO892" i="2"/>
  <c r="AO893" i="2"/>
  <c r="AO894" i="2"/>
  <c r="AO895" i="2"/>
  <c r="AO896" i="2"/>
  <c r="AO899" i="2"/>
  <c r="AO900" i="2"/>
  <c r="AO901" i="2"/>
  <c r="AO906" i="2"/>
  <c r="AO907" i="2"/>
  <c r="AO908" i="2"/>
  <c r="AO911" i="2"/>
  <c r="AO912" i="2"/>
  <c r="AO913" i="2"/>
  <c r="AO914" i="2"/>
  <c r="AO915" i="2"/>
  <c r="AO916" i="2"/>
  <c r="AO918" i="2"/>
  <c r="AO919" i="2"/>
  <c r="AO921" i="2"/>
  <c r="AO922" i="2"/>
  <c r="AO929" i="2"/>
  <c r="AO930" i="2"/>
  <c r="AO931" i="2"/>
  <c r="AO932" i="2"/>
  <c r="AO933" i="2"/>
  <c r="AO934" i="2"/>
  <c r="AO935" i="2"/>
  <c r="AO936" i="2"/>
  <c r="AO937" i="2"/>
  <c r="AO941" i="2"/>
  <c r="AO942" i="2"/>
  <c r="AO943" i="2"/>
  <c r="AO944" i="2"/>
  <c r="AO945" i="2"/>
  <c r="AO949" i="2"/>
  <c r="AO950" i="2"/>
  <c r="AO951" i="2"/>
  <c r="AO968" i="2"/>
  <c r="AO974" i="2"/>
  <c r="AO975" i="2"/>
  <c r="AO977" i="2"/>
  <c r="AO978" i="2"/>
  <c r="AO979" i="2"/>
  <c r="AO980" i="2"/>
  <c r="AO981" i="2"/>
  <c r="AO987" i="2"/>
  <c r="AO988" i="2"/>
  <c r="AO989" i="2"/>
  <c r="AO990" i="2"/>
  <c r="AO991" i="2"/>
  <c r="AO992" i="2"/>
  <c r="AO993" i="2"/>
  <c r="AO994" i="2"/>
  <c r="AO1002" i="2"/>
  <c r="AO1003" i="2"/>
  <c r="AO1021" i="2"/>
  <c r="AO1022" i="2"/>
  <c r="AO1023" i="2"/>
  <c r="AO1024" i="2"/>
  <c r="AO1025" i="2"/>
  <c r="AO1026" i="2"/>
  <c r="AO1027" i="2"/>
  <c r="AO1028" i="2"/>
  <c r="AO1036" i="2"/>
  <c r="AO1038" i="2"/>
  <c r="AO1039" i="2"/>
  <c r="AO1045" i="2"/>
  <c r="AO1046" i="2"/>
  <c r="AO1047" i="2"/>
  <c r="AO1048" i="2"/>
  <c r="AO1049" i="2"/>
  <c r="AO1062" i="2"/>
  <c r="AO1063" i="2"/>
  <c r="AO1064" i="2"/>
  <c r="AO1066" i="2"/>
  <c r="AO1067" i="2"/>
  <c r="AO1069" i="2"/>
  <c r="AO1070" i="2"/>
  <c r="AO1071" i="2"/>
  <c r="AO1075" i="2"/>
  <c r="AO1076" i="2"/>
  <c r="AO1077" i="2"/>
  <c r="AO1078" i="2"/>
  <c r="AO1079" i="2"/>
  <c r="AO1080" i="2"/>
  <c r="AO1081" i="2"/>
  <c r="AO1083" i="2"/>
  <c r="AO1086" i="2"/>
  <c r="AO1087" i="2"/>
  <c r="AO1088" i="2"/>
  <c r="AO1089" i="2"/>
  <c r="AO1090" i="2"/>
  <c r="AO1102" i="2"/>
  <c r="AO1103" i="2"/>
  <c r="AO1104" i="2"/>
  <c r="AO1107" i="2"/>
  <c r="AO1108" i="2"/>
  <c r="AO1110" i="2"/>
  <c r="AO1111" i="2"/>
  <c r="AO1112" i="2"/>
  <c r="AO1113" i="2"/>
  <c r="AO1114" i="2"/>
  <c r="AO1115" i="2"/>
  <c r="AO1116" i="2"/>
  <c r="AO1117" i="2"/>
  <c r="AO1118" i="2"/>
  <c r="AO1119" i="2"/>
  <c r="AO1120" i="2"/>
  <c r="AO1121" i="2"/>
  <c r="AO1122" i="2"/>
  <c r="AO1123" i="2"/>
  <c r="AO1124" i="2"/>
  <c r="AO1125" i="2"/>
  <c r="AO1126" i="2"/>
  <c r="AO1127" i="2"/>
  <c r="AO1131" i="2"/>
  <c r="AO1134" i="2"/>
  <c r="AO1135" i="2"/>
  <c r="AO1136" i="2"/>
  <c r="AO1137" i="2"/>
  <c r="AO1138" i="2"/>
  <c r="AO1139" i="2"/>
  <c r="AO1140" i="2"/>
  <c r="AO1142" i="2"/>
  <c r="AO1143" i="2"/>
  <c r="AO1144" i="2"/>
  <c r="AO1145" i="2"/>
  <c r="AO1146" i="2"/>
  <c r="AO1147" i="2"/>
  <c r="AO1151" i="2"/>
  <c r="AO1152" i="2"/>
  <c r="AO1153" i="2"/>
  <c r="AO1156" i="2"/>
  <c r="AO1157" i="2"/>
  <c r="AO1158" i="2"/>
  <c r="AO1159" i="2"/>
  <c r="AO1160" i="2"/>
  <c r="AO1164" i="2"/>
  <c r="AO1168" i="2"/>
  <c r="AO1169" i="2"/>
  <c r="AO1171" i="2"/>
  <c r="AO1172" i="2"/>
  <c r="AO1173" i="2"/>
  <c r="AO1174" i="2"/>
  <c r="AO1175" i="2"/>
  <c r="AO1176" i="2"/>
  <c r="AO1177" i="2"/>
  <c r="AO1178" i="2"/>
  <c r="AO1179" i="2"/>
  <c r="AO1184" i="2"/>
  <c r="AO1187" i="2"/>
  <c r="AO1194" i="2"/>
  <c r="AO1195" i="2"/>
  <c r="AO1196" i="2"/>
  <c r="AO1197" i="2"/>
  <c r="AO1198" i="2"/>
  <c r="AO1205" i="2"/>
  <c r="AO1207" i="2"/>
  <c r="AO1208" i="2"/>
  <c r="AO1209" i="2"/>
  <c r="AO1210" i="2"/>
  <c r="AO1212" i="2"/>
  <c r="AO1213" i="2"/>
  <c r="AO1220" i="2"/>
  <c r="AO1222" i="2"/>
  <c r="AO1227" i="2"/>
  <c r="AO1232" i="2"/>
  <c r="AO1233" i="2"/>
  <c r="AO1234" i="2"/>
  <c r="AO1236" i="2"/>
  <c r="AO1237" i="2"/>
  <c r="AO1238" i="2"/>
  <c r="AO1240" i="2"/>
  <c r="AO1241" i="2"/>
  <c r="AO1242" i="2"/>
  <c r="AO1243" i="2"/>
  <c r="AO1244" i="2"/>
  <c r="AO1249" i="2"/>
  <c r="AO1250" i="2"/>
  <c r="AO1251" i="2"/>
  <c r="AO1252" i="2"/>
  <c r="AO1254" i="2"/>
  <c r="AO1255" i="2"/>
  <c r="AO1256" i="2"/>
  <c r="AO1257" i="2"/>
  <c r="AO1259" i="2"/>
  <c r="AO1260" i="2"/>
  <c r="AO1261" i="2"/>
  <c r="AO1262" i="2"/>
  <c r="AO1263" i="2"/>
  <c r="AO1264" i="2"/>
  <c r="AO1265" i="2"/>
  <c r="AO1266" i="2"/>
  <c r="AO1267" i="2"/>
  <c r="AO1273" i="2"/>
  <c r="AO1274" i="2"/>
  <c r="AO1275" i="2"/>
  <c r="AO1276" i="2"/>
  <c r="AO1277" i="2"/>
  <c r="AO1278" i="2"/>
  <c r="AO1279" i="2"/>
  <c r="AO1283" i="2"/>
  <c r="AO1284" i="2"/>
  <c r="AO1285" i="2"/>
  <c r="AO1286" i="2"/>
  <c r="AO1289" i="2"/>
  <c r="AO1290" i="2"/>
  <c r="AO1294" i="2"/>
  <c r="AO1295" i="2"/>
  <c r="AO1296" i="2"/>
  <c r="AO1297" i="2"/>
  <c r="AO1298" i="2"/>
  <c r="AO1299" i="2"/>
  <c r="AO1300" i="2"/>
  <c r="AO1311" i="2"/>
  <c r="AO1312" i="2"/>
  <c r="AO1317" i="2"/>
  <c r="AO1318" i="2"/>
  <c r="AO1320" i="2"/>
  <c r="AO1321" i="2"/>
  <c r="AO1322" i="2"/>
  <c r="AO1324" i="2"/>
  <c r="AO1325" i="2"/>
  <c r="AO1326" i="2"/>
  <c r="AO1327" i="2"/>
  <c r="AO1328" i="2"/>
  <c r="AO1329" i="2"/>
  <c r="AO1339" i="2"/>
  <c r="AO1340" i="2"/>
  <c r="AO1341" i="2"/>
  <c r="AO1342" i="2"/>
  <c r="AO1343" i="2"/>
  <c r="AO1344" i="2"/>
  <c r="AO1346" i="2"/>
  <c r="AO1347" i="2"/>
  <c r="AO1348" i="2"/>
  <c r="AO1353" i="2"/>
  <c r="AO1355" i="2"/>
  <c r="AO1356" i="2"/>
  <c r="AO1366" i="2"/>
  <c r="AO1367" i="2"/>
  <c r="AO1370" i="2"/>
  <c r="AO1372" i="2"/>
  <c r="AO1373" i="2"/>
  <c r="AO1374" i="2"/>
  <c r="AO1375" i="2"/>
  <c r="AO1386" i="2"/>
  <c r="AO1387" i="2"/>
  <c r="AO1388" i="2"/>
  <c r="AO2" i="2"/>
  <c r="AN7" i="2"/>
  <c r="AN8" i="2"/>
  <c r="AN9" i="2"/>
  <c r="AN16" i="2"/>
  <c r="AN17" i="2"/>
  <c r="AN18" i="2"/>
  <c r="AN19" i="2"/>
  <c r="AN20" i="2"/>
  <c r="AN21" i="2"/>
  <c r="AN22" i="2"/>
  <c r="AN23" i="2"/>
  <c r="AN24" i="2"/>
  <c r="AN25" i="2"/>
  <c r="AN30" i="2"/>
  <c r="AN31" i="2"/>
  <c r="AN32" i="2"/>
  <c r="AN37" i="2"/>
  <c r="AN44" i="2"/>
  <c r="AN53" i="2"/>
  <c r="AN58" i="2"/>
  <c r="AN59" i="2"/>
  <c r="AN61" i="2"/>
  <c r="AN62" i="2"/>
  <c r="AN63" i="2"/>
  <c r="AN64" i="2"/>
  <c r="AN65" i="2"/>
  <c r="AN73" i="2"/>
  <c r="AN76" i="2"/>
  <c r="AN77" i="2"/>
  <c r="AN78" i="2"/>
  <c r="AN79" i="2"/>
  <c r="AN80" i="2"/>
  <c r="AN82" i="2"/>
  <c r="AN83" i="2"/>
  <c r="AN84" i="2"/>
  <c r="AN85" i="2"/>
  <c r="AN88" i="2"/>
  <c r="AN89" i="2"/>
  <c r="AN90" i="2"/>
  <c r="AN91" i="2"/>
  <c r="AN92" i="2"/>
  <c r="AN93" i="2"/>
  <c r="AN94" i="2"/>
  <c r="AN95" i="2"/>
  <c r="AN96" i="2"/>
  <c r="AN97" i="2"/>
  <c r="AN98" i="2"/>
  <c r="AN99" i="2"/>
  <c r="AN103" i="2"/>
  <c r="AN104" i="2"/>
  <c r="AN105" i="2"/>
  <c r="AN115" i="2"/>
  <c r="AN120" i="2"/>
  <c r="AN130" i="2"/>
  <c r="AN132" i="2"/>
  <c r="AN133" i="2"/>
  <c r="AN134" i="2"/>
  <c r="AN135" i="2"/>
  <c r="AN136" i="2"/>
  <c r="AN137" i="2"/>
  <c r="AN138" i="2"/>
  <c r="AN145" i="2"/>
  <c r="AN146" i="2"/>
  <c r="AN153" i="2"/>
  <c r="AN154" i="2"/>
  <c r="AN155" i="2"/>
  <c r="AN156" i="2"/>
  <c r="AN158" i="2"/>
  <c r="AN159" i="2"/>
  <c r="AN161" i="2"/>
  <c r="AN166" i="2"/>
  <c r="AN167" i="2"/>
  <c r="AN168" i="2"/>
  <c r="AN172" i="2"/>
  <c r="AN173" i="2"/>
  <c r="AN174" i="2"/>
  <c r="AN180" i="2"/>
  <c r="AN181" i="2"/>
  <c r="AN182" i="2"/>
  <c r="AN183" i="2"/>
  <c r="AN184" i="2"/>
  <c r="AN185" i="2"/>
  <c r="AN187" i="2"/>
  <c r="AN201" i="2"/>
  <c r="AN204" i="2"/>
  <c r="AN207" i="2"/>
  <c r="AN208" i="2"/>
  <c r="AN210" i="2"/>
  <c r="AN212" i="2"/>
  <c r="AN218" i="2"/>
  <c r="AN232" i="2"/>
  <c r="AN242" i="2"/>
  <c r="AN247" i="2"/>
  <c r="AN261" i="2"/>
  <c r="AN262" i="2"/>
  <c r="AN264" i="2"/>
  <c r="AN265" i="2"/>
  <c r="AN276" i="2"/>
  <c r="AN277" i="2"/>
  <c r="AN278" i="2"/>
  <c r="AN279" i="2"/>
  <c r="AN280" i="2"/>
  <c r="AN281" i="2"/>
  <c r="AN288" i="2"/>
  <c r="AN290" i="2"/>
  <c r="AN291" i="2"/>
  <c r="AN292" i="2"/>
  <c r="AN294" i="2"/>
  <c r="AN296" i="2"/>
  <c r="AN297" i="2"/>
  <c r="AN298" i="2"/>
  <c r="AN299" i="2"/>
  <c r="AN300" i="2"/>
  <c r="AN301" i="2"/>
  <c r="AN302" i="2"/>
  <c r="AN303" i="2"/>
  <c r="AN304" i="2"/>
  <c r="AN305" i="2"/>
  <c r="AN306" i="2"/>
  <c r="AN307" i="2"/>
  <c r="AN312" i="2"/>
  <c r="AN313" i="2"/>
  <c r="AN314" i="2"/>
  <c r="AN315" i="2"/>
  <c r="AN317" i="2"/>
  <c r="AN318" i="2"/>
  <c r="AN322" i="2"/>
  <c r="AN328" i="2"/>
  <c r="AN331" i="2"/>
  <c r="AN332" i="2"/>
  <c r="AN333" i="2"/>
  <c r="AN337" i="2"/>
  <c r="AN341" i="2"/>
  <c r="AN342" i="2"/>
  <c r="AN343" i="2"/>
  <c r="AN344" i="2"/>
  <c r="AN345" i="2"/>
  <c r="AN346" i="2"/>
  <c r="AN347" i="2"/>
  <c r="AN349" i="2"/>
  <c r="AN350" i="2"/>
  <c r="AN351" i="2"/>
  <c r="AN352" i="2"/>
  <c r="AN353" i="2"/>
  <c r="AN354" i="2"/>
  <c r="AN355" i="2"/>
  <c r="AN358" i="2"/>
  <c r="AN359" i="2"/>
  <c r="AN360" i="2"/>
  <c r="AN361" i="2"/>
  <c r="AN364" i="2"/>
  <c r="AN365" i="2"/>
  <c r="AN366" i="2"/>
  <c r="AN367" i="2"/>
  <c r="AN368" i="2"/>
  <c r="AN369" i="2"/>
  <c r="AN370" i="2"/>
  <c r="AN372" i="2"/>
  <c r="AN375" i="2"/>
  <c r="AN376" i="2"/>
  <c r="AN377" i="2"/>
  <c r="AN379" i="2"/>
  <c r="AN380" i="2"/>
  <c r="AN383" i="2"/>
  <c r="AN384" i="2"/>
  <c r="AN385" i="2"/>
  <c r="AN386" i="2"/>
  <c r="AN390" i="2"/>
  <c r="AN392"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1" i="2"/>
  <c r="AN422" i="2"/>
  <c r="AN430" i="2"/>
  <c r="AN431" i="2"/>
  <c r="AN434" i="2"/>
  <c r="AN435" i="2"/>
  <c r="AN436" i="2"/>
  <c r="AN438" i="2"/>
  <c r="AN439" i="2"/>
  <c r="AN440" i="2"/>
  <c r="AN441" i="2"/>
  <c r="AN443" i="2"/>
  <c r="AN449" i="2"/>
  <c r="AN450" i="2"/>
  <c r="AN451" i="2"/>
  <c r="AN452" i="2"/>
  <c r="AN453" i="2"/>
  <c r="AN454" i="2"/>
  <c r="AN456" i="2"/>
  <c r="AN460" i="2"/>
  <c r="AN461" i="2"/>
  <c r="AN462" i="2"/>
  <c r="AN463" i="2"/>
  <c r="AN464" i="2"/>
  <c r="AN465" i="2"/>
  <c r="AN466" i="2"/>
  <c r="AN481" i="2"/>
  <c r="AN482" i="2"/>
  <c r="AN483" i="2"/>
  <c r="AN484" i="2"/>
  <c r="AN485" i="2"/>
  <c r="AN490" i="2"/>
  <c r="AN491" i="2"/>
  <c r="AN492" i="2"/>
  <c r="AN493" i="2"/>
  <c r="AN494" i="2"/>
  <c r="AN495" i="2"/>
  <c r="AN497" i="2"/>
  <c r="AN498" i="2"/>
  <c r="AN499" i="2"/>
  <c r="AN500" i="2"/>
  <c r="AN502" i="2"/>
  <c r="AN503" i="2"/>
  <c r="AN504" i="2"/>
  <c r="AN505" i="2"/>
  <c r="AN506" i="2"/>
  <c r="AN507" i="2"/>
  <c r="AN508" i="2"/>
  <c r="AN513" i="2"/>
  <c r="AN515" i="2"/>
  <c r="AN516" i="2"/>
  <c r="AN519" i="2"/>
  <c r="AN520" i="2"/>
  <c r="AN521" i="2"/>
  <c r="AN522" i="2"/>
  <c r="AN523" i="2"/>
  <c r="AN524" i="2"/>
  <c r="AN525" i="2"/>
  <c r="AN526" i="2"/>
  <c r="AN527" i="2"/>
  <c r="AN528" i="2"/>
  <c r="AN529" i="2"/>
  <c r="AN530" i="2"/>
  <c r="AN531" i="2"/>
  <c r="AN533" i="2"/>
  <c r="AN539" i="2"/>
  <c r="AN544" i="2"/>
  <c r="AN560" i="2"/>
  <c r="AN561" i="2"/>
  <c r="AN562" i="2"/>
  <c r="AN563" i="2"/>
  <c r="AN594" i="2"/>
  <c r="AN595" i="2"/>
  <c r="AN600" i="2"/>
  <c r="AN601" i="2"/>
  <c r="AN603" i="2"/>
  <c r="AN606" i="2"/>
  <c r="AN608" i="2"/>
  <c r="AN609" i="2"/>
  <c r="AN610" i="2"/>
  <c r="AN611" i="2"/>
  <c r="AN612" i="2"/>
  <c r="AN613" i="2"/>
  <c r="AN614" i="2"/>
  <c r="AN615" i="2"/>
  <c r="AN616" i="2"/>
  <c r="AN617" i="2"/>
  <c r="AN618" i="2"/>
  <c r="AN619" i="2"/>
  <c r="AN620" i="2"/>
  <c r="AN621" i="2"/>
  <c r="AN631" i="2"/>
  <c r="AN632" i="2"/>
  <c r="AN633" i="2"/>
  <c r="AN634" i="2"/>
  <c r="AN642" i="2"/>
  <c r="AN643" i="2"/>
  <c r="AN644" i="2"/>
  <c r="AN645" i="2"/>
  <c r="AN646" i="2"/>
  <c r="AN647" i="2"/>
  <c r="AN648" i="2"/>
  <c r="AN649" i="2"/>
  <c r="AN650" i="2"/>
  <c r="AN651" i="2"/>
  <c r="AN652" i="2"/>
  <c r="AN653" i="2"/>
  <c r="AN656" i="2"/>
  <c r="AN657" i="2"/>
  <c r="AN658" i="2"/>
  <c r="AN659" i="2"/>
  <c r="AN662" i="2"/>
  <c r="AN663" i="2"/>
  <c r="AN664" i="2"/>
  <c r="AN665" i="2"/>
  <c r="AN666" i="2"/>
  <c r="AN667" i="2"/>
  <c r="AN668" i="2"/>
  <c r="AN671" i="2"/>
  <c r="AN672" i="2"/>
  <c r="AN675" i="2"/>
  <c r="AN676" i="2"/>
  <c r="AN677" i="2"/>
  <c r="AN678" i="2"/>
  <c r="AN679" i="2"/>
  <c r="AN680" i="2"/>
  <c r="AN681" i="2"/>
  <c r="AN682" i="2"/>
  <c r="AN684" i="2"/>
  <c r="AN685" i="2"/>
  <c r="AN686" i="2"/>
  <c r="AN687" i="2"/>
  <c r="AN688" i="2"/>
  <c r="AN691" i="2"/>
  <c r="AN692" i="2"/>
  <c r="AN693" i="2"/>
  <c r="AN694" i="2"/>
  <c r="AN695" i="2"/>
  <c r="AN696" i="2"/>
  <c r="AN703" i="2"/>
  <c r="AN704" i="2"/>
  <c r="AN705" i="2"/>
  <c r="AN706" i="2"/>
  <c r="AN707" i="2"/>
  <c r="AN713" i="2"/>
  <c r="AN714" i="2"/>
  <c r="AN715" i="2"/>
  <c r="AN716" i="2"/>
  <c r="AN719" i="2"/>
  <c r="AN720" i="2"/>
  <c r="AN721" i="2"/>
  <c r="AN723" i="2"/>
  <c r="AN724" i="2"/>
  <c r="AN728" i="2"/>
  <c r="AN730" i="2"/>
  <c r="AN732" i="2"/>
  <c r="AN733" i="2"/>
  <c r="AN738" i="2"/>
  <c r="AN739" i="2"/>
  <c r="AN740" i="2"/>
  <c r="AN741" i="2"/>
  <c r="AN742" i="2"/>
  <c r="AN743" i="2"/>
  <c r="AN745" i="2"/>
  <c r="AN746" i="2"/>
  <c r="AN747" i="2"/>
  <c r="AN748" i="2"/>
  <c r="AN749" i="2"/>
  <c r="AN758" i="2"/>
  <c r="AN759" i="2"/>
  <c r="AN760" i="2"/>
  <c r="AN761" i="2"/>
  <c r="AN762" i="2"/>
  <c r="AN767" i="2"/>
  <c r="AN773" i="2"/>
  <c r="AN774" i="2"/>
  <c r="AN775" i="2"/>
  <c r="AN776" i="2"/>
  <c r="AN777" i="2"/>
  <c r="AN778" i="2"/>
  <c r="AN782" i="2"/>
  <c r="AN783" i="2"/>
  <c r="AN784" i="2"/>
  <c r="AN785" i="2"/>
  <c r="AN786" i="2"/>
  <c r="AN792" i="2"/>
  <c r="AN793" i="2"/>
  <c r="AN794" i="2"/>
  <c r="AN795" i="2"/>
  <c r="AN798" i="2"/>
  <c r="AN800" i="2"/>
  <c r="AN801" i="2"/>
  <c r="AN802" i="2"/>
  <c r="AN803" i="2"/>
  <c r="AN804" i="2"/>
  <c r="AN805" i="2"/>
  <c r="AN806" i="2"/>
  <c r="AN831" i="2"/>
  <c r="AO831" i="2" s="1"/>
  <c r="AN843" i="2"/>
  <c r="AO843" i="2" s="1"/>
  <c r="AN850" i="2"/>
  <c r="AO850" i="2" s="1"/>
  <c r="AN867" i="2"/>
  <c r="AO867" i="2" s="1"/>
  <c r="AN869" i="2"/>
  <c r="AO869" i="2" s="1"/>
  <c r="AN870" i="2"/>
  <c r="AO870" i="2" s="1"/>
  <c r="AN871" i="2"/>
  <c r="AO871" i="2" s="1"/>
  <c r="AN872" i="2"/>
  <c r="AO872" i="2" s="1"/>
  <c r="AN879" i="2"/>
  <c r="AO879" i="2" s="1"/>
  <c r="AN897" i="2"/>
  <c r="AO897" i="2" s="1"/>
  <c r="AN898" i="2"/>
  <c r="AO898" i="2" s="1"/>
  <c r="AN902" i="2"/>
  <c r="AO902" i="2" s="1"/>
  <c r="AN903" i="2"/>
  <c r="AO903" i="2" s="1"/>
  <c r="AN904" i="2"/>
  <c r="AO904" i="2" s="1"/>
  <c r="AN905" i="2"/>
  <c r="AO905" i="2" s="1"/>
  <c r="AN909" i="2"/>
  <c r="AO909" i="2" s="1"/>
  <c r="AN910" i="2"/>
  <c r="AO910" i="2" s="1"/>
  <c r="AN917" i="2"/>
  <c r="AO917" i="2" s="1"/>
  <c r="AN920" i="2"/>
  <c r="AO920" i="2" s="1"/>
  <c r="AN923" i="2"/>
  <c r="AO923" i="2" s="1"/>
  <c r="AN924" i="2"/>
  <c r="AO924" i="2" s="1"/>
  <c r="AN925" i="2"/>
  <c r="AO925" i="2" s="1"/>
  <c r="AN926" i="2"/>
  <c r="AO926" i="2" s="1"/>
  <c r="AN927" i="2"/>
  <c r="AO927" i="2" s="1"/>
  <c r="AN928" i="2"/>
  <c r="AO928" i="2" s="1"/>
  <c r="AN938" i="2"/>
  <c r="AO938" i="2" s="1"/>
  <c r="AN939" i="2"/>
  <c r="AO939" i="2" s="1"/>
  <c r="AN940" i="2"/>
  <c r="AO940" i="2" s="1"/>
  <c r="AN946" i="2"/>
  <c r="AO946" i="2" s="1"/>
  <c r="AN947" i="2"/>
  <c r="AO947" i="2" s="1"/>
  <c r="AN948" i="2"/>
  <c r="AO948" i="2" s="1"/>
  <c r="AN952" i="2"/>
  <c r="AO952" i="2" s="1"/>
  <c r="AN953" i="2"/>
  <c r="AO953" i="2" s="1"/>
  <c r="AN954" i="2"/>
  <c r="AO954" i="2" s="1"/>
  <c r="AN955" i="2"/>
  <c r="AO955" i="2" s="1"/>
  <c r="AN956" i="2"/>
  <c r="AO956" i="2" s="1"/>
  <c r="AN957" i="2"/>
  <c r="AO957" i="2" s="1"/>
  <c r="AN958" i="2"/>
  <c r="AO958" i="2" s="1"/>
  <c r="AN959" i="2"/>
  <c r="AO959" i="2" s="1"/>
  <c r="AN960" i="2"/>
  <c r="AO960" i="2" s="1"/>
  <c r="AN961" i="2"/>
  <c r="AO961" i="2" s="1"/>
  <c r="AN962" i="2"/>
  <c r="AO962" i="2" s="1"/>
  <c r="AN963" i="2"/>
  <c r="AO963" i="2" s="1"/>
  <c r="AN964" i="2"/>
  <c r="AO964" i="2" s="1"/>
  <c r="AN965" i="2"/>
  <c r="AO965" i="2" s="1"/>
  <c r="AN966" i="2"/>
  <c r="AO966" i="2" s="1"/>
  <c r="AN967" i="2"/>
  <c r="AO967" i="2" s="1"/>
  <c r="AN969" i="2"/>
  <c r="AO969" i="2" s="1"/>
  <c r="AN970" i="2"/>
  <c r="AO970" i="2" s="1"/>
  <c r="AN971" i="2"/>
  <c r="AO971" i="2" s="1"/>
  <c r="AN972" i="2"/>
  <c r="AO972" i="2" s="1"/>
  <c r="AN973" i="2"/>
  <c r="AO973" i="2" s="1"/>
  <c r="AN976" i="2"/>
  <c r="AO976" i="2" s="1"/>
  <c r="AN982" i="2"/>
  <c r="AO982" i="2" s="1"/>
  <c r="AN983" i="2"/>
  <c r="AO983" i="2" s="1"/>
  <c r="AN984" i="2"/>
  <c r="AO984" i="2" s="1"/>
  <c r="AN985" i="2"/>
  <c r="AO985" i="2" s="1"/>
  <c r="AN986" i="2"/>
  <c r="AO986" i="2" s="1"/>
  <c r="AN995" i="2"/>
  <c r="AO995" i="2" s="1"/>
  <c r="AN996" i="2"/>
  <c r="AO996" i="2" s="1"/>
  <c r="AN997" i="2"/>
  <c r="AO997" i="2" s="1"/>
  <c r="AN998" i="2"/>
  <c r="AO998" i="2" s="1"/>
  <c r="AN999" i="2"/>
  <c r="AO999" i="2" s="1"/>
  <c r="AN1000" i="2"/>
  <c r="AO1000" i="2" s="1"/>
  <c r="AN1001" i="2"/>
  <c r="AO1001" i="2" s="1"/>
  <c r="AN1004" i="2"/>
  <c r="AO1004" i="2" s="1"/>
  <c r="AN1005" i="2"/>
  <c r="AO1005" i="2" s="1"/>
  <c r="AN1006" i="2"/>
  <c r="AO1006" i="2" s="1"/>
  <c r="AN1007" i="2"/>
  <c r="AO1007" i="2" s="1"/>
  <c r="AN1008" i="2"/>
  <c r="AO1008" i="2" s="1"/>
  <c r="AN1009" i="2"/>
  <c r="AO1009" i="2" s="1"/>
  <c r="AN1010" i="2"/>
  <c r="AO1010" i="2" s="1"/>
  <c r="AN1011" i="2"/>
  <c r="AO1011" i="2" s="1"/>
  <c r="AN1012" i="2"/>
  <c r="AO1012" i="2" s="1"/>
  <c r="AN1013" i="2"/>
  <c r="AO1013" i="2" s="1"/>
  <c r="AN1014" i="2"/>
  <c r="AO1014" i="2" s="1"/>
  <c r="AN1015" i="2"/>
  <c r="AO1015" i="2" s="1"/>
  <c r="AN1016" i="2"/>
  <c r="AO1016" i="2" s="1"/>
  <c r="AN1017" i="2"/>
  <c r="AO1017" i="2" s="1"/>
  <c r="AN1018" i="2"/>
  <c r="AO1018" i="2" s="1"/>
  <c r="AN1019" i="2"/>
  <c r="AO1019" i="2" s="1"/>
  <c r="AN1020" i="2"/>
  <c r="AO1020" i="2" s="1"/>
  <c r="AN1029" i="2"/>
  <c r="AO1029" i="2" s="1"/>
  <c r="AN1030" i="2"/>
  <c r="AO1030" i="2" s="1"/>
  <c r="AN1031" i="2"/>
  <c r="AO1031" i="2" s="1"/>
  <c r="AN1032" i="2"/>
  <c r="AO1032" i="2" s="1"/>
  <c r="AN1033" i="2"/>
  <c r="AO1033" i="2" s="1"/>
  <c r="AN1034" i="2"/>
  <c r="AO1034" i="2" s="1"/>
  <c r="AN1035" i="2"/>
  <c r="AO1035" i="2" s="1"/>
  <c r="AN1037" i="2"/>
  <c r="AO1037" i="2" s="1"/>
  <c r="AN1040" i="2"/>
  <c r="AO1040" i="2" s="1"/>
  <c r="AN1041" i="2"/>
  <c r="AO1041" i="2" s="1"/>
  <c r="AN1042" i="2"/>
  <c r="AO1042" i="2" s="1"/>
  <c r="AN1043" i="2"/>
  <c r="AO1043" i="2" s="1"/>
  <c r="AN1044" i="2"/>
  <c r="AO1044" i="2" s="1"/>
  <c r="AN1050" i="2"/>
  <c r="AO1050" i="2" s="1"/>
  <c r="AN1051" i="2"/>
  <c r="AO1051" i="2" s="1"/>
  <c r="AN1052" i="2"/>
  <c r="AO1052" i="2" s="1"/>
  <c r="AN1053" i="2"/>
  <c r="AO1053" i="2" s="1"/>
  <c r="AN1054" i="2"/>
  <c r="AO1054" i="2" s="1"/>
  <c r="AN1055" i="2"/>
  <c r="AO1055" i="2" s="1"/>
  <c r="AN1056" i="2"/>
  <c r="AO1056" i="2" s="1"/>
  <c r="AN1057" i="2"/>
  <c r="AO1057" i="2" s="1"/>
  <c r="AN1058" i="2"/>
  <c r="AO1058" i="2" s="1"/>
  <c r="AN1059" i="2"/>
  <c r="AO1059" i="2" s="1"/>
  <c r="AN1060" i="2"/>
  <c r="AO1060" i="2" s="1"/>
  <c r="AN1061" i="2"/>
  <c r="AO1061" i="2" s="1"/>
  <c r="AN1065" i="2"/>
  <c r="AO1065" i="2" s="1"/>
  <c r="AN1068" i="2"/>
  <c r="AO1068" i="2" s="1"/>
  <c r="AN1072" i="2"/>
  <c r="AO1072" i="2" s="1"/>
  <c r="AN1073" i="2"/>
  <c r="AO1073" i="2" s="1"/>
  <c r="AN1074" i="2"/>
  <c r="AO1074" i="2" s="1"/>
  <c r="AN1082" i="2"/>
  <c r="AO1082" i="2" s="1"/>
  <c r="AN1084" i="2"/>
  <c r="AO1084" i="2" s="1"/>
  <c r="AN1085" i="2"/>
  <c r="AO1085" i="2" s="1"/>
  <c r="AN1091" i="2"/>
  <c r="AO1091" i="2" s="1"/>
  <c r="AN1092" i="2"/>
  <c r="AO1092" i="2" s="1"/>
  <c r="AN1093" i="2"/>
  <c r="AO1093" i="2" s="1"/>
  <c r="AN1094" i="2"/>
  <c r="AO1094" i="2" s="1"/>
  <c r="AN1095" i="2"/>
  <c r="AO1095" i="2" s="1"/>
  <c r="AN1096" i="2"/>
  <c r="AO1096" i="2" s="1"/>
  <c r="AN1097" i="2"/>
  <c r="AO1097" i="2" s="1"/>
  <c r="AN1098" i="2"/>
  <c r="AO1098" i="2" s="1"/>
  <c r="AN1099" i="2"/>
  <c r="AO1099" i="2" s="1"/>
  <c r="AN1100" i="2"/>
  <c r="AO1100" i="2" s="1"/>
  <c r="AN1101" i="2"/>
  <c r="AO1101" i="2" s="1"/>
  <c r="AN1105" i="2"/>
  <c r="AO1105" i="2" s="1"/>
  <c r="AN1106" i="2"/>
  <c r="AO1106" i="2" s="1"/>
  <c r="AN1109" i="2"/>
  <c r="AO1109" i="2" s="1"/>
  <c r="AN1128" i="2"/>
  <c r="AO1128" i="2" s="1"/>
  <c r="AN1129" i="2"/>
  <c r="AO1129" i="2" s="1"/>
  <c r="AN1130" i="2"/>
  <c r="AO1130" i="2" s="1"/>
  <c r="AN1132" i="2"/>
  <c r="AO1132" i="2" s="1"/>
  <c r="AN1133" i="2"/>
  <c r="AO1133" i="2" s="1"/>
  <c r="AN1141" i="2"/>
  <c r="AO1141" i="2" s="1"/>
  <c r="AN1148" i="2"/>
  <c r="AO1148" i="2" s="1"/>
  <c r="AN1149" i="2"/>
  <c r="AO1149" i="2" s="1"/>
  <c r="AN1150" i="2"/>
  <c r="AO1150" i="2" s="1"/>
  <c r="AN1154" i="2"/>
  <c r="AO1154" i="2" s="1"/>
  <c r="AN1155" i="2"/>
  <c r="AO1155" i="2" s="1"/>
  <c r="AN1161" i="2"/>
  <c r="AO1161" i="2" s="1"/>
  <c r="AN1162" i="2"/>
  <c r="AO1162" i="2" s="1"/>
  <c r="AN1163" i="2"/>
  <c r="AO1163" i="2" s="1"/>
  <c r="AN1165" i="2"/>
  <c r="AO1165" i="2" s="1"/>
  <c r="AN1166" i="2"/>
  <c r="AO1166" i="2" s="1"/>
  <c r="AN1167" i="2"/>
  <c r="AO1167" i="2" s="1"/>
  <c r="AN1170" i="2"/>
  <c r="AO1170" i="2" s="1"/>
  <c r="AN1180" i="2"/>
  <c r="AO1180" i="2" s="1"/>
  <c r="AN1181" i="2"/>
  <c r="AO1181" i="2" s="1"/>
  <c r="AN1182" i="2"/>
  <c r="AO1182" i="2" s="1"/>
  <c r="AN1183" i="2"/>
  <c r="AO1183" i="2" s="1"/>
  <c r="AN1185" i="2"/>
  <c r="AO1185" i="2" s="1"/>
  <c r="AN1186" i="2"/>
  <c r="AO1186" i="2" s="1"/>
  <c r="AN1188" i="2"/>
  <c r="AO1188" i="2" s="1"/>
  <c r="AN1189" i="2"/>
  <c r="AO1189" i="2" s="1"/>
  <c r="AN1190" i="2"/>
  <c r="AO1190" i="2" s="1"/>
  <c r="AN1191" i="2"/>
  <c r="AO1191" i="2" s="1"/>
  <c r="AN1192" i="2"/>
  <c r="AO1192" i="2" s="1"/>
  <c r="AN1193" i="2"/>
  <c r="AO1193" i="2" s="1"/>
  <c r="AN1199" i="2"/>
  <c r="AO1199" i="2" s="1"/>
  <c r="AN1200" i="2"/>
  <c r="AO1200" i="2" s="1"/>
  <c r="AN1201" i="2"/>
  <c r="AO1201" i="2" s="1"/>
  <c r="AN1202" i="2"/>
  <c r="AO1202" i="2" s="1"/>
  <c r="AN1203" i="2"/>
  <c r="AO1203" i="2" s="1"/>
  <c r="AN1204" i="2"/>
  <c r="AO1204" i="2" s="1"/>
  <c r="AN1206" i="2"/>
  <c r="AO1206" i="2" s="1"/>
  <c r="AN1211" i="2"/>
  <c r="AO1211" i="2" s="1"/>
  <c r="AN1214" i="2"/>
  <c r="AO1214" i="2" s="1"/>
  <c r="AN1215" i="2"/>
  <c r="AO1215" i="2" s="1"/>
  <c r="AN1216" i="2"/>
  <c r="AO1216" i="2" s="1"/>
  <c r="AN1217" i="2"/>
  <c r="AO1217" i="2" s="1"/>
  <c r="AN1218" i="2"/>
  <c r="AO1218" i="2" s="1"/>
  <c r="AN1219" i="2"/>
  <c r="AO1219" i="2" s="1"/>
  <c r="AN1221" i="2"/>
  <c r="AO1221" i="2" s="1"/>
  <c r="AN1223" i="2"/>
  <c r="AO1223" i="2" s="1"/>
  <c r="AN1224" i="2"/>
  <c r="AO1224" i="2" s="1"/>
  <c r="AN1225" i="2"/>
  <c r="AO1225" i="2" s="1"/>
  <c r="AN1226" i="2"/>
  <c r="AO1226" i="2" s="1"/>
  <c r="AN1228" i="2"/>
  <c r="AO1228" i="2" s="1"/>
  <c r="AN1229" i="2"/>
  <c r="AO1229" i="2" s="1"/>
  <c r="AN1230" i="2"/>
  <c r="AO1230" i="2" s="1"/>
  <c r="AN1231" i="2"/>
  <c r="AO1231" i="2" s="1"/>
  <c r="AN1235" i="2"/>
  <c r="AO1235" i="2" s="1"/>
  <c r="AN1239" i="2"/>
  <c r="AO1239" i="2" s="1"/>
  <c r="AN1245" i="2"/>
  <c r="AO1245" i="2" s="1"/>
  <c r="AN1246" i="2"/>
  <c r="AO1246" i="2" s="1"/>
  <c r="AN1247" i="2"/>
  <c r="AO1247" i="2" s="1"/>
  <c r="AN1248" i="2"/>
  <c r="AO1248" i="2" s="1"/>
  <c r="AN1253" i="2"/>
  <c r="AO1253" i="2" s="1"/>
  <c r="AN1258" i="2"/>
  <c r="AO1258" i="2" s="1"/>
  <c r="AN1268" i="2"/>
  <c r="AO1268" i="2" s="1"/>
  <c r="AN1269" i="2"/>
  <c r="AO1269" i="2" s="1"/>
  <c r="AN1270" i="2"/>
  <c r="AO1270" i="2" s="1"/>
  <c r="AN1271" i="2"/>
  <c r="AO1271" i="2" s="1"/>
  <c r="AN1272" i="2"/>
  <c r="AO1272" i="2" s="1"/>
  <c r="AN1280" i="2"/>
  <c r="AO1280" i="2" s="1"/>
  <c r="AN1281" i="2"/>
  <c r="AO1281" i="2" s="1"/>
  <c r="AN1282" i="2"/>
  <c r="AO1282" i="2" s="1"/>
  <c r="AN1287" i="2"/>
  <c r="AO1287" i="2" s="1"/>
  <c r="AN1288" i="2"/>
  <c r="AO1288" i="2" s="1"/>
  <c r="AN1291" i="2"/>
  <c r="AO1291" i="2" s="1"/>
  <c r="AN1292" i="2"/>
  <c r="AO1292" i="2" s="1"/>
  <c r="AN1293" i="2"/>
  <c r="AO1293" i="2" s="1"/>
  <c r="AN1301" i="2"/>
  <c r="AO1301" i="2" s="1"/>
  <c r="AN1302" i="2"/>
  <c r="AO1302" i="2" s="1"/>
  <c r="AN1303" i="2"/>
  <c r="AO1303" i="2" s="1"/>
  <c r="AN1304" i="2"/>
  <c r="AO1304" i="2" s="1"/>
  <c r="AN1305" i="2"/>
  <c r="AO1305" i="2" s="1"/>
  <c r="AN1306" i="2"/>
  <c r="AO1306" i="2" s="1"/>
  <c r="AN1307" i="2"/>
  <c r="AO1307" i="2" s="1"/>
  <c r="AN1308" i="2"/>
  <c r="AO1308" i="2" s="1"/>
  <c r="AN1309" i="2"/>
  <c r="AO1309" i="2" s="1"/>
  <c r="AN1310" i="2"/>
  <c r="AO1310" i="2" s="1"/>
  <c r="AN1313" i="2"/>
  <c r="AO1313" i="2" s="1"/>
  <c r="AN1314" i="2"/>
  <c r="AO1314" i="2" s="1"/>
  <c r="AN1315" i="2"/>
  <c r="AO1315" i="2" s="1"/>
  <c r="AN1316" i="2"/>
  <c r="AO1316" i="2" s="1"/>
  <c r="AN1319" i="2"/>
  <c r="AO1319" i="2" s="1"/>
  <c r="AN1323" i="2"/>
  <c r="AO1323" i="2" s="1"/>
  <c r="AN1330" i="2"/>
  <c r="AO1330" i="2" s="1"/>
  <c r="AN1331" i="2"/>
  <c r="AO1331" i="2" s="1"/>
  <c r="AN1332" i="2"/>
  <c r="AO1332" i="2" s="1"/>
  <c r="AN1333" i="2"/>
  <c r="AO1333" i="2" s="1"/>
  <c r="AN1334" i="2"/>
  <c r="AO1334" i="2" s="1"/>
  <c r="AN1335" i="2"/>
  <c r="AO1335" i="2" s="1"/>
  <c r="AN1336" i="2"/>
  <c r="AO1336" i="2" s="1"/>
  <c r="AN1337" i="2"/>
  <c r="AO1337" i="2" s="1"/>
  <c r="AN1338" i="2"/>
  <c r="AO1338" i="2" s="1"/>
  <c r="AN1345" i="2"/>
  <c r="AO1345" i="2" s="1"/>
  <c r="AN1349" i="2"/>
  <c r="AO1349" i="2" s="1"/>
  <c r="AN1350" i="2"/>
  <c r="AO1350" i="2" s="1"/>
  <c r="AN1351" i="2"/>
  <c r="AO1351" i="2" s="1"/>
  <c r="AN1352" i="2"/>
  <c r="AO1352" i="2" s="1"/>
  <c r="AN1354" i="2"/>
  <c r="AO1354" i="2" s="1"/>
  <c r="AN1357" i="2"/>
  <c r="AO1357" i="2" s="1"/>
  <c r="AN1358" i="2"/>
  <c r="AO1358" i="2" s="1"/>
  <c r="AN1359" i="2"/>
  <c r="AO1359" i="2" s="1"/>
  <c r="AN1360" i="2"/>
  <c r="AO1360" i="2" s="1"/>
  <c r="AN1361" i="2"/>
  <c r="AO1361" i="2" s="1"/>
  <c r="AN1362" i="2"/>
  <c r="AO1362" i="2" s="1"/>
  <c r="AN1363" i="2"/>
  <c r="AO1363" i="2" s="1"/>
  <c r="AN1364" i="2"/>
  <c r="AO1364" i="2" s="1"/>
  <c r="AN1365" i="2"/>
  <c r="AO1365" i="2" s="1"/>
  <c r="AN1368" i="2"/>
  <c r="AO1368" i="2" s="1"/>
  <c r="AN1369" i="2"/>
  <c r="AO1369" i="2" s="1"/>
  <c r="AN1371" i="2"/>
  <c r="AO1371" i="2" s="1"/>
  <c r="AN1376" i="2"/>
  <c r="AO1376" i="2" s="1"/>
  <c r="AN1377" i="2"/>
  <c r="AO1377" i="2" s="1"/>
  <c r="AN1378" i="2"/>
  <c r="AO1378" i="2" s="1"/>
  <c r="AN1379" i="2"/>
  <c r="AO1379" i="2" s="1"/>
  <c r="AN1380" i="2"/>
  <c r="AO1380" i="2" s="1"/>
  <c r="AN1381" i="2"/>
  <c r="AO1381" i="2" s="1"/>
  <c r="AN1382" i="2"/>
  <c r="AO1382" i="2" s="1"/>
  <c r="AN1383" i="2"/>
  <c r="AO1383" i="2" s="1"/>
  <c r="AN1384" i="2"/>
  <c r="AO1384" i="2" s="1"/>
  <c r="AN1385" i="2"/>
  <c r="AO1385" i="2" s="1"/>
  <c r="AN1389" i="2"/>
  <c r="AO1389" i="2" s="1"/>
  <c r="AN1390" i="2"/>
  <c r="AO1390" i="2" s="1"/>
  <c r="AN1391" i="2"/>
  <c r="AO1391" i="2" s="1"/>
  <c r="AN1392" i="2"/>
  <c r="AO1392" i="2" s="1"/>
  <c r="AN1393" i="2"/>
  <c r="AO1393" i="2" s="1"/>
  <c r="AN1394" i="2"/>
  <c r="AO1394" i="2" s="1"/>
  <c r="AN1395" i="2"/>
  <c r="AO1395" i="2" s="1"/>
  <c r="AC2" i="2"/>
  <c r="AE2" i="2" s="1"/>
  <c r="AC3" i="2"/>
  <c r="AC4" i="2"/>
  <c r="AM4" i="2" s="1"/>
  <c r="AP4" i="2" s="1"/>
  <c r="AQ4" i="2" s="1"/>
  <c r="AC5" i="2"/>
  <c r="AC6" i="2"/>
  <c r="AC7" i="2"/>
  <c r="AC8" i="2"/>
  <c r="AC9" i="2"/>
  <c r="AC10" i="2"/>
  <c r="AC11" i="2"/>
  <c r="AM11" i="2" s="1"/>
  <c r="AP11" i="2" s="1"/>
  <c r="AQ11" i="2" s="1"/>
  <c r="AC12" i="2"/>
  <c r="AC13" i="2"/>
  <c r="AC14" i="2"/>
  <c r="AC15" i="2"/>
  <c r="AC16" i="2"/>
  <c r="AM16" i="2" s="1"/>
  <c r="AC17" i="2"/>
  <c r="AC18" i="2"/>
  <c r="AC19" i="2"/>
  <c r="AC20" i="2"/>
  <c r="AC21" i="2"/>
  <c r="AC22" i="2"/>
  <c r="AE22" i="2" s="1"/>
  <c r="AC23" i="2"/>
  <c r="AK23" i="2" s="1"/>
  <c r="AC24" i="2"/>
  <c r="AC25" i="2"/>
  <c r="AC26" i="2"/>
  <c r="AC27" i="2"/>
  <c r="AC28" i="2"/>
  <c r="AE28" i="2" s="1"/>
  <c r="AC29" i="2"/>
  <c r="AC30" i="2"/>
  <c r="AC31" i="2"/>
  <c r="AC32" i="2"/>
  <c r="AC33" i="2"/>
  <c r="AE33" i="2" s="1"/>
  <c r="AC34" i="2"/>
  <c r="AC35" i="2"/>
  <c r="AF35" i="2" s="1"/>
  <c r="AC36" i="2"/>
  <c r="AC37" i="2"/>
  <c r="AC38" i="2"/>
  <c r="AC39" i="2"/>
  <c r="AC40" i="2"/>
  <c r="AE40" i="2" s="1"/>
  <c r="AC41" i="2"/>
  <c r="AC42" i="2"/>
  <c r="AC43" i="2"/>
  <c r="AC44" i="2"/>
  <c r="AC45" i="2"/>
  <c r="AC46" i="2"/>
  <c r="AF46" i="2" s="1"/>
  <c r="AC47" i="2"/>
  <c r="AC48" i="2"/>
  <c r="AC49" i="2"/>
  <c r="AE49" i="2" s="1"/>
  <c r="AC50" i="2"/>
  <c r="AC51" i="2"/>
  <c r="AE51" i="2" s="1"/>
  <c r="AC52" i="2"/>
  <c r="AE52" i="2" s="1"/>
  <c r="AC53" i="2"/>
  <c r="AC54" i="2"/>
  <c r="AC55" i="2"/>
  <c r="AC56" i="2"/>
  <c r="AC57" i="2"/>
  <c r="AC58" i="2"/>
  <c r="AC59" i="2"/>
  <c r="AC60" i="2"/>
  <c r="AC61" i="2"/>
  <c r="AF61" i="2" s="1"/>
  <c r="AC62" i="2"/>
  <c r="AF62" i="2" s="1"/>
  <c r="AC63" i="2"/>
  <c r="AC64" i="2"/>
  <c r="AE64" i="2" s="1"/>
  <c r="AC65" i="2"/>
  <c r="AC66" i="2"/>
  <c r="AC67" i="2"/>
  <c r="AC68" i="2"/>
  <c r="AC69" i="2"/>
  <c r="AC70" i="2"/>
  <c r="AC71" i="2"/>
  <c r="AC72" i="2"/>
  <c r="AC73" i="2"/>
  <c r="AC74" i="2"/>
  <c r="AC75" i="2"/>
  <c r="AC76" i="2"/>
  <c r="AE76" i="2" s="1"/>
  <c r="AC77" i="2"/>
  <c r="AF77" i="2" s="1"/>
  <c r="AC78" i="2"/>
  <c r="AE78" i="2" s="1"/>
  <c r="AC79" i="2"/>
  <c r="AC80" i="2"/>
  <c r="AC81" i="2"/>
  <c r="AC82" i="2"/>
  <c r="AC83" i="2"/>
  <c r="AC84" i="2"/>
  <c r="AC85" i="2"/>
  <c r="AC86" i="2"/>
  <c r="AC87" i="2"/>
  <c r="AE87" i="2" s="1"/>
  <c r="AC88" i="2"/>
  <c r="AE88" i="2" s="1"/>
  <c r="AC89" i="2"/>
  <c r="AF89" i="2" s="1"/>
  <c r="AC90" i="2"/>
  <c r="AC91" i="2"/>
  <c r="AC92" i="2"/>
  <c r="AC93" i="2"/>
  <c r="AC94" i="2"/>
  <c r="AF94" i="2" s="1"/>
  <c r="AC95" i="2"/>
  <c r="AE95" i="2" s="1"/>
  <c r="AC96" i="2"/>
  <c r="AC97" i="2"/>
  <c r="AC98" i="2"/>
  <c r="AC99" i="2"/>
  <c r="AC100" i="2"/>
  <c r="AE100" i="2" s="1"/>
  <c r="AC101" i="2"/>
  <c r="AC102" i="2"/>
  <c r="AC103" i="2"/>
  <c r="AC104" i="2"/>
  <c r="AC105" i="2"/>
  <c r="AC106" i="2"/>
  <c r="AE106" i="2" s="1"/>
  <c r="AC107" i="2"/>
  <c r="AC108" i="2"/>
  <c r="AC109" i="2"/>
  <c r="AC110" i="2"/>
  <c r="AC111" i="2"/>
  <c r="AC112" i="2"/>
  <c r="AM112" i="2" s="1"/>
  <c r="AP112" i="2" s="1"/>
  <c r="AQ112" i="2" s="1"/>
  <c r="AC113" i="2"/>
  <c r="AC114" i="2"/>
  <c r="AC115" i="2"/>
  <c r="AC116" i="2"/>
  <c r="AC117" i="2"/>
  <c r="AC118" i="2"/>
  <c r="AC119" i="2"/>
  <c r="AC120" i="2"/>
  <c r="AC121" i="2"/>
  <c r="AC122" i="2"/>
  <c r="AC123" i="2"/>
  <c r="AE123" i="2" s="1"/>
  <c r="AC124" i="2"/>
  <c r="AM124" i="2" s="1"/>
  <c r="AP124" i="2" s="1"/>
  <c r="AQ124" i="2" s="1"/>
  <c r="AC125" i="2"/>
  <c r="AC126" i="2"/>
  <c r="AC127" i="2"/>
  <c r="AC128" i="2"/>
  <c r="AC129" i="2"/>
  <c r="AC130" i="2"/>
  <c r="AC131" i="2"/>
  <c r="AC132" i="2"/>
  <c r="AF132" i="2" s="1"/>
  <c r="AC133" i="2"/>
  <c r="AC134" i="2"/>
  <c r="AC135" i="2"/>
  <c r="AC136" i="2"/>
  <c r="AE136" i="2" s="1"/>
  <c r="AC137" i="2"/>
  <c r="AC138" i="2"/>
  <c r="AC139" i="2"/>
  <c r="AC140" i="2"/>
  <c r="AC141" i="2"/>
  <c r="AC142" i="2"/>
  <c r="AK142" i="2" s="1"/>
  <c r="AC143" i="2"/>
  <c r="AE143" i="2" s="1"/>
  <c r="AC144" i="2"/>
  <c r="AC145" i="2"/>
  <c r="AC146" i="2"/>
  <c r="AC147" i="2"/>
  <c r="AF147" i="2" s="1"/>
  <c r="AC148" i="2"/>
  <c r="AE148" i="2" s="1"/>
  <c r="AC149" i="2"/>
  <c r="AF149" i="2" s="1"/>
  <c r="AC150" i="2"/>
  <c r="AC151" i="2"/>
  <c r="AE151" i="2" s="1"/>
  <c r="AC152" i="2"/>
  <c r="AC153" i="2"/>
  <c r="AC154" i="2"/>
  <c r="AC155" i="2"/>
  <c r="AC156" i="2"/>
  <c r="AC157" i="2"/>
  <c r="AC158" i="2"/>
  <c r="AC159" i="2"/>
  <c r="AE159" i="2" s="1"/>
  <c r="AC160" i="2"/>
  <c r="AM160" i="2" s="1"/>
  <c r="AP160" i="2" s="1"/>
  <c r="AQ160" i="2" s="1"/>
  <c r="AC161" i="2"/>
  <c r="AC162" i="2"/>
  <c r="AC163" i="2"/>
  <c r="AF163" i="2" s="1"/>
  <c r="AC164" i="2"/>
  <c r="AC165" i="2"/>
  <c r="AC166" i="2"/>
  <c r="AC167" i="2"/>
  <c r="AC168" i="2"/>
  <c r="AC169" i="2"/>
  <c r="AC170" i="2"/>
  <c r="AC171" i="2"/>
  <c r="AC172" i="2"/>
  <c r="AM172" i="2" s="1"/>
  <c r="AC173" i="2"/>
  <c r="AC174" i="2"/>
  <c r="AC175" i="2"/>
  <c r="AC176" i="2"/>
  <c r="AC177" i="2"/>
  <c r="AC178" i="2"/>
  <c r="AF178" i="2" s="1"/>
  <c r="AC179" i="2"/>
  <c r="AF179" i="2" s="1"/>
  <c r="AC180" i="2"/>
  <c r="AC181" i="2"/>
  <c r="AC182" i="2"/>
  <c r="AC183" i="2"/>
  <c r="AC184" i="2"/>
  <c r="AM184" i="2" s="1"/>
  <c r="AC185" i="2"/>
  <c r="AC186" i="2"/>
  <c r="AC187" i="2"/>
  <c r="AC188" i="2"/>
  <c r="AC189" i="2"/>
  <c r="AC190" i="2"/>
  <c r="AC191" i="2"/>
  <c r="AF191" i="2" s="1"/>
  <c r="AC192" i="2"/>
  <c r="AE192" i="2" s="1"/>
  <c r="AC193" i="2"/>
  <c r="AE193" i="2" s="1"/>
  <c r="AC194" i="2"/>
  <c r="AC195" i="2"/>
  <c r="AE195" i="2" s="1"/>
  <c r="AC196" i="2"/>
  <c r="AM196" i="2" s="1"/>
  <c r="AC197" i="2"/>
  <c r="AC198" i="2"/>
  <c r="AC199" i="2"/>
  <c r="AC200" i="2"/>
  <c r="AC201" i="2"/>
  <c r="AC202" i="2"/>
  <c r="AC203" i="2"/>
  <c r="AE203" i="2" s="1"/>
  <c r="AC204" i="2"/>
  <c r="AC205" i="2"/>
  <c r="AC206" i="2"/>
  <c r="AF206" i="2" s="1"/>
  <c r="AC207" i="2"/>
  <c r="AF207" i="2" s="1"/>
  <c r="AC208" i="2"/>
  <c r="AM208" i="2" s="1"/>
  <c r="AC209" i="2"/>
  <c r="AC210" i="2"/>
  <c r="AC211" i="2"/>
  <c r="AC212" i="2"/>
  <c r="AC213" i="2"/>
  <c r="AC214" i="2"/>
  <c r="AC215" i="2"/>
  <c r="AC216" i="2"/>
  <c r="AC217" i="2"/>
  <c r="AC218" i="2"/>
  <c r="AC219" i="2"/>
  <c r="AE219" i="2" s="1"/>
  <c r="AC220" i="2"/>
  <c r="AE220" i="2" s="1"/>
  <c r="AC221" i="2"/>
  <c r="AC222" i="2"/>
  <c r="AC223" i="2"/>
  <c r="AC224" i="2"/>
  <c r="AC225" i="2"/>
  <c r="AC226" i="2"/>
  <c r="AC227" i="2"/>
  <c r="AE227" i="2" s="1"/>
  <c r="AC228" i="2"/>
  <c r="AC229" i="2"/>
  <c r="AE229" i="2" s="1"/>
  <c r="AC230" i="2"/>
  <c r="AC231" i="2"/>
  <c r="AC232" i="2"/>
  <c r="AE232" i="2" s="1"/>
  <c r="AC233" i="2"/>
  <c r="AC234" i="2"/>
  <c r="AE234" i="2" s="1"/>
  <c r="AC235" i="2"/>
  <c r="AC236" i="2"/>
  <c r="AC237" i="2"/>
  <c r="AC238" i="2"/>
  <c r="AC239" i="2"/>
  <c r="AF239" i="2" s="1"/>
  <c r="AC240" i="2"/>
  <c r="AC241" i="2"/>
  <c r="AC242" i="2"/>
  <c r="AE242" i="2" s="1"/>
  <c r="AC243" i="2"/>
  <c r="AC244" i="2"/>
  <c r="AE244" i="2" s="1"/>
  <c r="AC245" i="2"/>
  <c r="AC246" i="2"/>
  <c r="AC247" i="2"/>
  <c r="AC248" i="2"/>
  <c r="AC249" i="2"/>
  <c r="AC250" i="2"/>
  <c r="AM250" i="2" s="1"/>
  <c r="AP250" i="2" s="1"/>
  <c r="AQ250" i="2" s="1"/>
  <c r="AC251" i="2"/>
  <c r="AC252" i="2"/>
  <c r="AC253" i="2"/>
  <c r="AC254" i="2"/>
  <c r="AC255" i="2"/>
  <c r="AC256" i="2"/>
  <c r="AE256" i="2" s="1"/>
  <c r="AC257" i="2"/>
  <c r="AC258" i="2"/>
  <c r="AE258" i="2" s="1"/>
  <c r="AC259" i="2"/>
  <c r="AC260" i="2"/>
  <c r="AE260" i="2" s="1"/>
  <c r="AC261" i="2"/>
  <c r="AC262" i="2"/>
  <c r="AC263" i="2"/>
  <c r="AC264" i="2"/>
  <c r="AC265" i="2"/>
  <c r="AF265" i="2" s="1"/>
  <c r="AC266" i="2"/>
  <c r="AE266" i="2" s="1"/>
  <c r="AC267" i="2"/>
  <c r="AC268" i="2"/>
  <c r="AE268" i="2" s="1"/>
  <c r="AC269" i="2"/>
  <c r="AC270" i="2"/>
  <c r="AC271" i="2"/>
  <c r="AC272" i="2"/>
  <c r="AC273" i="2"/>
  <c r="AE273" i="2" s="1"/>
  <c r="AC274" i="2"/>
  <c r="AE274" i="2" s="1"/>
  <c r="AC275" i="2"/>
  <c r="AE275" i="2" s="1"/>
  <c r="AC276" i="2"/>
  <c r="AC277" i="2"/>
  <c r="AC278" i="2"/>
  <c r="AC279" i="2"/>
  <c r="AC280" i="2"/>
  <c r="AE280" i="2" s="1"/>
  <c r="AC281" i="2"/>
  <c r="AF281" i="2" s="1"/>
  <c r="AC282" i="2"/>
  <c r="AC283" i="2"/>
  <c r="AC284" i="2"/>
  <c r="AC285" i="2"/>
  <c r="AC286" i="2"/>
  <c r="AC287" i="2"/>
  <c r="AE287" i="2" s="1"/>
  <c r="AC288" i="2"/>
  <c r="AE288" i="2" s="1"/>
  <c r="AC289" i="2"/>
  <c r="AE289" i="2" s="1"/>
  <c r="AC290" i="2"/>
  <c r="AC291" i="2"/>
  <c r="AC292" i="2"/>
  <c r="AE292" i="2" s="1"/>
  <c r="AC293" i="2"/>
  <c r="AC294" i="2"/>
  <c r="AC295" i="2"/>
  <c r="AC296" i="2"/>
  <c r="AC297" i="2"/>
  <c r="AE297" i="2" s="1"/>
  <c r="AC298" i="2"/>
  <c r="AC299" i="2"/>
  <c r="AC300" i="2"/>
  <c r="AC301" i="2"/>
  <c r="AC302" i="2"/>
  <c r="AE302" i="2" s="1"/>
  <c r="AC303" i="2"/>
  <c r="AE303" i="2" s="1"/>
  <c r="AC304" i="2"/>
  <c r="AE304" i="2" s="1"/>
  <c r="AC305" i="2"/>
  <c r="AC306" i="2"/>
  <c r="AC307" i="2"/>
  <c r="AC308" i="2"/>
  <c r="AC309" i="2"/>
  <c r="AC310" i="2"/>
  <c r="AC311" i="2"/>
  <c r="AE311" i="2" s="1"/>
  <c r="AC312" i="2"/>
  <c r="AC313" i="2"/>
  <c r="AC314" i="2"/>
  <c r="AC315" i="2"/>
  <c r="AC316" i="2"/>
  <c r="AM316" i="2" s="1"/>
  <c r="AC317" i="2"/>
  <c r="AC318" i="2"/>
  <c r="AC319" i="2"/>
  <c r="AC320" i="2"/>
  <c r="AC321" i="2"/>
  <c r="AC322" i="2"/>
  <c r="AC323" i="2"/>
  <c r="AF323" i="2" s="1"/>
  <c r="AC324" i="2"/>
  <c r="AC325" i="2"/>
  <c r="AF325" i="2" s="1"/>
  <c r="AC326" i="2"/>
  <c r="AC327" i="2"/>
  <c r="AC328" i="2"/>
  <c r="AE328" i="2" s="1"/>
  <c r="AC329" i="2"/>
  <c r="AC330" i="2"/>
  <c r="AC331" i="2"/>
  <c r="AC332" i="2"/>
  <c r="AE332" i="2" s="1"/>
  <c r="AC333" i="2"/>
  <c r="AC334" i="2"/>
  <c r="AE334" i="2" s="1"/>
  <c r="AC335" i="2"/>
  <c r="AC336" i="2"/>
  <c r="AC337" i="2"/>
  <c r="AC338" i="2"/>
  <c r="AC339" i="2"/>
  <c r="AE339" i="2" s="1"/>
  <c r="AC340" i="2"/>
  <c r="AM340" i="2" s="1"/>
  <c r="AC341" i="2"/>
  <c r="AC342" i="2"/>
  <c r="AC343" i="2"/>
  <c r="AC344" i="2"/>
  <c r="AC345" i="2"/>
  <c r="AC346" i="2"/>
  <c r="AC347" i="2"/>
  <c r="AE347" i="2" s="1"/>
  <c r="AC348" i="2"/>
  <c r="AE348" i="2" s="1"/>
  <c r="AC349" i="2"/>
  <c r="AC350" i="2"/>
  <c r="AF350" i="2" s="1"/>
  <c r="AC351" i="2"/>
  <c r="AC352" i="2"/>
  <c r="AM352" i="2" s="1"/>
  <c r="AC353" i="2"/>
  <c r="AC354" i="2"/>
  <c r="AC355" i="2"/>
  <c r="AC356" i="2"/>
  <c r="AC357" i="2"/>
  <c r="AC358" i="2"/>
  <c r="AC359" i="2"/>
  <c r="AC360" i="2"/>
  <c r="AC361" i="2"/>
  <c r="AC362" i="2"/>
  <c r="AE362" i="2" s="1"/>
  <c r="AC363" i="2"/>
  <c r="AC364" i="2"/>
  <c r="AM364" i="2" s="1"/>
  <c r="AC365" i="2"/>
  <c r="AC366" i="2"/>
  <c r="AC367" i="2"/>
  <c r="AC368" i="2"/>
  <c r="AE368" i="2" s="1"/>
  <c r="AC369" i="2"/>
  <c r="AC370" i="2"/>
  <c r="AC371" i="2"/>
  <c r="AC372" i="2"/>
  <c r="AC373" i="2"/>
  <c r="AC374" i="2"/>
  <c r="AK374" i="2" s="1"/>
  <c r="AC375" i="2"/>
  <c r="AE375" i="2" s="1"/>
  <c r="AC376" i="2"/>
  <c r="AM376" i="2" s="1"/>
  <c r="AC377" i="2"/>
  <c r="AC378" i="2"/>
  <c r="AC379" i="2"/>
  <c r="AC380" i="2"/>
  <c r="AC381" i="2"/>
  <c r="AC382" i="2"/>
  <c r="AF382" i="2" s="1"/>
  <c r="AC383" i="2"/>
  <c r="AF383" i="2" s="1"/>
  <c r="AC384" i="2"/>
  <c r="AC385" i="2"/>
  <c r="AC386" i="2"/>
  <c r="AC387" i="2"/>
  <c r="AC388" i="2"/>
  <c r="AM388" i="2" s="1"/>
  <c r="AP388" i="2" s="1"/>
  <c r="AQ388" i="2" s="1"/>
  <c r="AC389" i="2"/>
  <c r="AC390" i="2"/>
  <c r="AC391" i="2"/>
  <c r="AC392" i="2"/>
  <c r="AC393" i="2"/>
  <c r="AC394" i="2"/>
  <c r="AC395" i="2"/>
  <c r="AF395" i="2" s="1"/>
  <c r="AC396" i="2"/>
  <c r="AC397" i="2"/>
  <c r="AC398" i="2"/>
  <c r="AC399" i="2"/>
  <c r="AC400" i="2"/>
  <c r="AM400" i="2" s="1"/>
  <c r="AC401" i="2"/>
  <c r="AC402" i="2"/>
  <c r="AC403" i="2"/>
  <c r="AC404" i="2"/>
  <c r="AE404" i="2" s="1"/>
  <c r="AC405" i="2"/>
  <c r="AC406" i="2"/>
  <c r="AC407" i="2"/>
  <c r="AC408" i="2"/>
  <c r="AC409" i="2"/>
  <c r="AC410" i="2"/>
  <c r="AF410" i="2" s="1"/>
  <c r="AC411" i="2"/>
  <c r="AF411" i="2" s="1"/>
  <c r="AC412" i="2"/>
  <c r="AE412" i="2" s="1"/>
  <c r="AC413" i="2"/>
  <c r="AC414" i="2"/>
  <c r="AC415" i="2"/>
  <c r="AC416" i="2"/>
  <c r="AC417" i="2"/>
  <c r="AC418" i="2"/>
  <c r="AE418" i="2" s="1"/>
  <c r="AC419" i="2"/>
  <c r="AE419" i="2" s="1"/>
  <c r="AC420" i="2"/>
  <c r="AC421" i="2"/>
  <c r="AC422" i="2"/>
  <c r="AC423" i="2"/>
  <c r="AC424" i="2"/>
  <c r="AE424" i="2" s="1"/>
  <c r="AC425" i="2"/>
  <c r="AC426" i="2"/>
  <c r="AF426" i="2" s="1"/>
  <c r="AC427" i="2"/>
  <c r="AC428" i="2"/>
  <c r="AC429" i="2"/>
  <c r="AC430" i="2"/>
  <c r="AE430" i="2" s="1"/>
  <c r="AC431" i="2"/>
  <c r="AE431" i="2" s="1"/>
  <c r="AC432" i="2"/>
  <c r="AE432" i="2" s="1"/>
  <c r="AC433" i="2"/>
  <c r="AC434" i="2"/>
  <c r="AC435" i="2"/>
  <c r="AC436" i="2"/>
  <c r="AE436" i="2" s="1"/>
  <c r="AC437" i="2"/>
  <c r="AE437" i="2" s="1"/>
  <c r="AC438" i="2"/>
  <c r="AF438" i="2" s="1"/>
  <c r="AC439" i="2"/>
  <c r="AC440" i="2"/>
  <c r="AC441" i="2"/>
  <c r="AC442" i="2"/>
  <c r="AF442" i="2" s="1"/>
  <c r="AC443" i="2"/>
  <c r="AE443" i="2" s="1"/>
  <c r="AC444" i="2"/>
  <c r="AE444" i="2" s="1"/>
  <c r="AC445" i="2"/>
  <c r="AE445" i="2" s="1"/>
  <c r="AC446" i="2"/>
  <c r="AC447" i="2"/>
  <c r="AC448" i="2"/>
  <c r="AE448" i="2" s="1"/>
  <c r="AC449" i="2"/>
  <c r="AC450" i="2"/>
  <c r="AE450" i="2" s="1"/>
  <c r="AC451" i="2"/>
  <c r="AC452" i="2"/>
  <c r="AC453" i="2"/>
  <c r="AC454" i="2"/>
  <c r="AC455" i="2"/>
  <c r="AC456" i="2"/>
  <c r="AE456" i="2" s="1"/>
  <c r="AC457" i="2"/>
  <c r="AC458" i="2"/>
  <c r="AC459" i="2"/>
  <c r="AC460" i="2"/>
  <c r="AE460" i="2" s="1"/>
  <c r="AC461" i="2"/>
  <c r="AC462" i="2"/>
  <c r="AC463" i="2"/>
  <c r="AC464" i="2"/>
  <c r="AC465" i="2"/>
  <c r="AC466" i="2"/>
  <c r="AC467" i="2"/>
  <c r="AC468" i="2"/>
  <c r="AC469" i="2"/>
  <c r="AE469" i="2" s="1"/>
  <c r="AC470" i="2"/>
  <c r="AK470" i="2" s="1"/>
  <c r="AC471" i="2"/>
  <c r="AE471" i="2" s="1"/>
  <c r="AC472" i="2"/>
  <c r="AM472" i="2" s="1"/>
  <c r="AP472" i="2" s="1"/>
  <c r="AQ472" i="2" s="1"/>
  <c r="AC473" i="2"/>
  <c r="AC474" i="2"/>
  <c r="AC475" i="2"/>
  <c r="AC476" i="2"/>
  <c r="AC477" i="2"/>
  <c r="AC478" i="2"/>
  <c r="AC479" i="2"/>
  <c r="AK479" i="2" s="1"/>
  <c r="AC480" i="2"/>
  <c r="AC481" i="2"/>
  <c r="AC482" i="2"/>
  <c r="AE482" i="2" s="1"/>
  <c r="AC483" i="2"/>
  <c r="AE483" i="2" s="1"/>
  <c r="AC484" i="2"/>
  <c r="AE484" i="2" s="1"/>
  <c r="AC485" i="2"/>
  <c r="AC486" i="2"/>
  <c r="AC487" i="2"/>
  <c r="AC488" i="2"/>
  <c r="AC489" i="2"/>
  <c r="AC490" i="2"/>
  <c r="AC491" i="2"/>
  <c r="AC492" i="2"/>
  <c r="AC493" i="2"/>
  <c r="AC494" i="2"/>
  <c r="AC495" i="2"/>
  <c r="AC496" i="2"/>
  <c r="AM496" i="2" s="1"/>
  <c r="AC497" i="2"/>
  <c r="AC498" i="2"/>
  <c r="AC499" i="2"/>
  <c r="AC500" i="2"/>
  <c r="AC501" i="2"/>
  <c r="AC502" i="2"/>
  <c r="AF502" i="2" s="1"/>
  <c r="AC503" i="2"/>
  <c r="AE503" i="2" s="1"/>
  <c r="AC504" i="2"/>
  <c r="AC505" i="2"/>
  <c r="AC506" i="2"/>
  <c r="AC507" i="2"/>
  <c r="AC508" i="2"/>
  <c r="AM508" i="2" s="1"/>
  <c r="AC509" i="2"/>
  <c r="AE509" i="2" s="1"/>
  <c r="AC510" i="2"/>
  <c r="AC511" i="2"/>
  <c r="AC512" i="2"/>
  <c r="AF512" i="2" s="1"/>
  <c r="AC513" i="2"/>
  <c r="AC514" i="2"/>
  <c r="AC515" i="2"/>
  <c r="AC516" i="2"/>
  <c r="AE516" i="2" s="1"/>
  <c r="AC517" i="2"/>
  <c r="AC518" i="2"/>
  <c r="AC519" i="2"/>
  <c r="AC520" i="2"/>
  <c r="AE520" i="2" s="1"/>
  <c r="AC521" i="2"/>
  <c r="AE521" i="2" s="1"/>
  <c r="AC522" i="2"/>
  <c r="AE522" i="2" s="1"/>
  <c r="AC523" i="2"/>
  <c r="AC524" i="2"/>
  <c r="AC525" i="2"/>
  <c r="AC526" i="2"/>
  <c r="AF526" i="2" s="1"/>
  <c r="AC527" i="2"/>
  <c r="AF527" i="2" s="1"/>
  <c r="AC528" i="2"/>
  <c r="AC529" i="2"/>
  <c r="AC530" i="2"/>
  <c r="AC531" i="2"/>
  <c r="AC532" i="2"/>
  <c r="AM532" i="2" s="1"/>
  <c r="AP532" i="2" s="1"/>
  <c r="AQ532" i="2" s="1"/>
  <c r="AC533" i="2"/>
  <c r="AC534" i="2"/>
  <c r="AC535" i="2"/>
  <c r="AC536" i="2"/>
  <c r="AC537" i="2"/>
  <c r="AF537" i="2" s="1"/>
  <c r="AC538" i="2"/>
  <c r="AC539" i="2"/>
  <c r="AC540" i="2"/>
  <c r="AC541" i="2"/>
  <c r="AC542" i="2"/>
  <c r="AE542" i="2" s="1"/>
  <c r="AC543" i="2"/>
  <c r="AC544" i="2"/>
  <c r="AM544" i="2" s="1"/>
  <c r="AC545" i="2"/>
  <c r="AC546" i="2"/>
  <c r="AC547" i="2"/>
  <c r="AC548" i="2"/>
  <c r="AC549" i="2"/>
  <c r="AE549" i="2" s="1"/>
  <c r="AC550" i="2"/>
  <c r="AE550" i="2" s="1"/>
  <c r="AC551" i="2"/>
  <c r="AF551" i="2" s="1"/>
  <c r="AC552" i="2"/>
  <c r="AF552" i="2" s="1"/>
  <c r="AC553" i="2"/>
  <c r="AC554" i="2"/>
  <c r="AC555" i="2"/>
  <c r="AE555" i="2" s="1"/>
  <c r="AC556" i="2"/>
  <c r="AM556" i="2" s="1"/>
  <c r="AP556" i="2" s="1"/>
  <c r="AQ556" i="2" s="1"/>
  <c r="AC557" i="2"/>
  <c r="AC558" i="2"/>
  <c r="AC559" i="2"/>
  <c r="AC560" i="2"/>
  <c r="AC561" i="2"/>
  <c r="AC562" i="2"/>
  <c r="AE562" i="2" s="1"/>
  <c r="AC563" i="2"/>
  <c r="AE563" i="2" s="1"/>
  <c r="AC564" i="2"/>
  <c r="AC565" i="2"/>
  <c r="AC566" i="2"/>
  <c r="AK566" i="2" s="1"/>
  <c r="AC567" i="2"/>
  <c r="AC568" i="2"/>
  <c r="AE568" i="2" s="1"/>
  <c r="AC569" i="2"/>
  <c r="AC570" i="2"/>
  <c r="AC571" i="2"/>
  <c r="AC572" i="2"/>
  <c r="AC573" i="2"/>
  <c r="AC574" i="2"/>
  <c r="AE574" i="2" s="1"/>
  <c r="AC575" i="2"/>
  <c r="AE575" i="2" s="1"/>
  <c r="AC576" i="2"/>
  <c r="AE576" i="2" s="1"/>
  <c r="AC577" i="2"/>
  <c r="AC578" i="2"/>
  <c r="AC579" i="2"/>
  <c r="AC580" i="2"/>
  <c r="AE580" i="2" s="1"/>
  <c r="AC581" i="2"/>
  <c r="AE581" i="2" s="1"/>
  <c r="AC582" i="2"/>
  <c r="AC583" i="2"/>
  <c r="AC584" i="2"/>
  <c r="AC585" i="2"/>
  <c r="AC586" i="2"/>
  <c r="AC587" i="2"/>
  <c r="AE587" i="2" s="1"/>
  <c r="AC588" i="2"/>
  <c r="AE588" i="2" s="1"/>
  <c r="AC589" i="2"/>
  <c r="AC590" i="2"/>
  <c r="AC591" i="2"/>
  <c r="AF591" i="2" s="1"/>
  <c r="AC592" i="2"/>
  <c r="AE592" i="2" s="1"/>
  <c r="AC593" i="2"/>
  <c r="AC594" i="2"/>
  <c r="AC595" i="2"/>
  <c r="AC596" i="2"/>
  <c r="AC597" i="2"/>
  <c r="AC598" i="2"/>
  <c r="AC599" i="2"/>
  <c r="AC600" i="2"/>
  <c r="AE600" i="2" s="1"/>
  <c r="AC601" i="2"/>
  <c r="AE601" i="2" s="1"/>
  <c r="AC602" i="2"/>
  <c r="AE602" i="2" s="1"/>
  <c r="AC603" i="2"/>
  <c r="AC604" i="2"/>
  <c r="AE604" i="2" s="1"/>
  <c r="AC605" i="2"/>
  <c r="AC606" i="2"/>
  <c r="AC607" i="2"/>
  <c r="AF607" i="2" s="1"/>
  <c r="AC608" i="2"/>
  <c r="AC609" i="2"/>
  <c r="AC610" i="2"/>
  <c r="AC611" i="2"/>
  <c r="AC612" i="2"/>
  <c r="AC613" i="2"/>
  <c r="AE613" i="2" s="1"/>
  <c r="AC614" i="2"/>
  <c r="AE614" i="2" s="1"/>
  <c r="AC615" i="2"/>
  <c r="AE615" i="2" s="1"/>
  <c r="AC616" i="2"/>
  <c r="AE616" i="2" s="1"/>
  <c r="AC617" i="2"/>
  <c r="AC618" i="2"/>
  <c r="AC619" i="2"/>
  <c r="AC620" i="2"/>
  <c r="AF620" i="2" s="1"/>
  <c r="AC621" i="2"/>
  <c r="AC622" i="2"/>
  <c r="AC623" i="2"/>
  <c r="AC624" i="2"/>
  <c r="AC625" i="2"/>
  <c r="AC626" i="2"/>
  <c r="AE626" i="2" s="1"/>
  <c r="AC627" i="2"/>
  <c r="AE627" i="2" s="1"/>
  <c r="AC628" i="2"/>
  <c r="AE628" i="2" s="1"/>
  <c r="AC629" i="2"/>
  <c r="AC630" i="2"/>
  <c r="AE630" i="2" s="1"/>
  <c r="AC631" i="2"/>
  <c r="AC632" i="2"/>
  <c r="AC633" i="2"/>
  <c r="AC634" i="2"/>
  <c r="AE634" i="2" s="1"/>
  <c r="AC635" i="2"/>
  <c r="AF635" i="2" s="1"/>
  <c r="AC636" i="2"/>
  <c r="AC637" i="2"/>
  <c r="AC638" i="2"/>
  <c r="AC639" i="2"/>
  <c r="AE639" i="2" s="1"/>
  <c r="AC640" i="2"/>
  <c r="AM640" i="2" s="1"/>
  <c r="AP640" i="2" s="1"/>
  <c r="AQ640" i="2" s="1"/>
  <c r="AC641" i="2"/>
  <c r="AE641" i="2" s="1"/>
  <c r="AC642" i="2"/>
  <c r="AC643" i="2"/>
  <c r="AC644" i="2"/>
  <c r="AC645" i="2"/>
  <c r="AC646" i="2"/>
  <c r="AC647" i="2"/>
  <c r="AE647" i="2" s="1"/>
  <c r="AC648" i="2"/>
  <c r="AC649" i="2"/>
  <c r="AC650" i="2"/>
  <c r="AC651" i="2"/>
  <c r="AC652" i="2"/>
  <c r="AE652" i="2" s="1"/>
  <c r="AC653" i="2"/>
  <c r="AC654" i="2"/>
  <c r="AC655" i="2"/>
  <c r="AC656" i="2"/>
  <c r="AC657" i="2"/>
  <c r="AC658" i="2"/>
  <c r="AC659" i="2"/>
  <c r="AF659" i="2" s="1"/>
  <c r="AC660" i="2"/>
  <c r="AE660" i="2" s="1"/>
  <c r="AC661" i="2"/>
  <c r="AC662" i="2"/>
  <c r="AC663" i="2"/>
  <c r="AC664" i="2"/>
  <c r="AM664" i="2" s="1"/>
  <c r="AC665" i="2"/>
  <c r="AE665" i="2" s="1"/>
  <c r="AC666" i="2"/>
  <c r="AC667" i="2"/>
  <c r="AC668" i="2"/>
  <c r="AE668" i="2" s="1"/>
  <c r="AC669" i="2"/>
  <c r="AC670" i="2"/>
  <c r="AE670" i="2" s="1"/>
  <c r="AC671" i="2"/>
  <c r="AC672" i="2"/>
  <c r="AC673" i="2"/>
  <c r="AE673" i="2" s="1"/>
  <c r="AC674" i="2"/>
  <c r="AK674" i="2" s="1"/>
  <c r="AC675" i="2"/>
  <c r="AC676" i="2"/>
  <c r="AE676" i="2" s="1"/>
  <c r="AC677" i="2"/>
  <c r="AC678" i="2"/>
  <c r="AC679" i="2"/>
  <c r="AC680" i="2"/>
  <c r="AC681" i="2"/>
  <c r="AC682" i="2"/>
  <c r="AC683" i="2"/>
  <c r="AE683" i="2" s="1"/>
  <c r="AC684" i="2"/>
  <c r="AC685" i="2"/>
  <c r="AC686" i="2"/>
  <c r="AE686" i="2" s="1"/>
  <c r="AC687" i="2"/>
  <c r="AC688" i="2"/>
  <c r="AM688" i="2" s="1"/>
  <c r="AC689" i="2"/>
  <c r="AC690" i="2"/>
  <c r="AC691" i="2"/>
  <c r="AC692" i="2"/>
  <c r="AE692" i="2" s="1"/>
  <c r="AC693" i="2"/>
  <c r="AE693" i="2" s="1"/>
  <c r="AC694" i="2"/>
  <c r="AE694" i="2" s="1"/>
  <c r="AC695" i="2"/>
  <c r="AC696" i="2"/>
  <c r="AE696" i="2" s="1"/>
  <c r="AC697" i="2"/>
  <c r="AC698" i="2"/>
  <c r="AF698" i="2" s="1"/>
  <c r="AC699" i="2"/>
  <c r="AE699" i="2" s="1"/>
  <c r="AC700" i="2"/>
  <c r="AM700" i="2" s="1"/>
  <c r="AP700" i="2" s="1"/>
  <c r="AQ700" i="2" s="1"/>
  <c r="AC701" i="2"/>
  <c r="AC702" i="2"/>
  <c r="AC703" i="2"/>
  <c r="AC704" i="2"/>
  <c r="AC705" i="2"/>
  <c r="AC706" i="2"/>
  <c r="AE706" i="2" s="1"/>
  <c r="AC707" i="2"/>
  <c r="AE707" i="2" s="1"/>
  <c r="AC708" i="2"/>
  <c r="AC709" i="2"/>
  <c r="AC710" i="2"/>
  <c r="AC711" i="2"/>
  <c r="AC712" i="2"/>
  <c r="AE712" i="2" s="1"/>
  <c r="AC713" i="2"/>
  <c r="AC714" i="2"/>
  <c r="AF714" i="2" s="1"/>
  <c r="AC715" i="2"/>
  <c r="AC716" i="2"/>
  <c r="AC717" i="2"/>
  <c r="AC718" i="2"/>
  <c r="AE718" i="2" s="1"/>
  <c r="AC719" i="2"/>
  <c r="AE719" i="2" s="1"/>
  <c r="AC720" i="2"/>
  <c r="AE720" i="2" s="1"/>
  <c r="AC721" i="2"/>
  <c r="AC722" i="2"/>
  <c r="AE722" i="2" s="1"/>
  <c r="AC723" i="2"/>
  <c r="AF723" i="2" s="1"/>
  <c r="AC724" i="2"/>
  <c r="AE724" i="2" s="1"/>
  <c r="AC725" i="2"/>
  <c r="AE725" i="2" s="1"/>
  <c r="AC726" i="2"/>
  <c r="AC727" i="2"/>
  <c r="AC728" i="2"/>
  <c r="AC729" i="2"/>
  <c r="AC730" i="2"/>
  <c r="AC731" i="2"/>
  <c r="AE731" i="2" s="1"/>
  <c r="AC732" i="2"/>
  <c r="AC733" i="2"/>
  <c r="AC734" i="2"/>
  <c r="AC735" i="2"/>
  <c r="AC736" i="2"/>
  <c r="AF736" i="2" s="1"/>
  <c r="AC737" i="2"/>
  <c r="AC738" i="2"/>
  <c r="AE738" i="2" s="1"/>
  <c r="AC739" i="2"/>
  <c r="AC740" i="2"/>
  <c r="AC741" i="2"/>
  <c r="AC742" i="2"/>
  <c r="AC743" i="2"/>
  <c r="AC744" i="2"/>
  <c r="AE744" i="2" s="1"/>
  <c r="AC745" i="2"/>
  <c r="AF745" i="2" s="1"/>
  <c r="AC746" i="2"/>
  <c r="AE746" i="2" s="1"/>
  <c r="AC747" i="2"/>
  <c r="AC748" i="2"/>
  <c r="AE748" i="2" s="1"/>
  <c r="AC749" i="2"/>
  <c r="AF749" i="2" s="1"/>
  <c r="AC750" i="2"/>
  <c r="AE750" i="2" s="1"/>
  <c r="AC751" i="2"/>
  <c r="AC752" i="2"/>
  <c r="AE752" i="2" s="1"/>
  <c r="AC753" i="2"/>
  <c r="AC754" i="2"/>
  <c r="AC755" i="2"/>
  <c r="AC756" i="2"/>
  <c r="AC757" i="2"/>
  <c r="AC758" i="2"/>
  <c r="AE758" i="2" s="1"/>
  <c r="AC759" i="2"/>
  <c r="AE759" i="2" s="1"/>
  <c r="AC760" i="2"/>
  <c r="AF760" i="2" s="1"/>
  <c r="AC761" i="2"/>
  <c r="AC762" i="2"/>
  <c r="AF762" i="2" s="1"/>
  <c r="AC763" i="2"/>
  <c r="AF763" i="2" s="1"/>
  <c r="AC764" i="2"/>
  <c r="AE764" i="2" s="1"/>
  <c r="AC765" i="2"/>
  <c r="AC766" i="2"/>
  <c r="AC767" i="2"/>
  <c r="AC768" i="2"/>
  <c r="AC769" i="2"/>
  <c r="AC770" i="2"/>
  <c r="AE770" i="2" s="1"/>
  <c r="AC771" i="2"/>
  <c r="AE771" i="2" s="1"/>
  <c r="AC772" i="2"/>
  <c r="AF772" i="2" s="1"/>
  <c r="AC773" i="2"/>
  <c r="AK773" i="2" s="1"/>
  <c r="AC774" i="2"/>
  <c r="AE774" i="2" s="1"/>
  <c r="AC775" i="2"/>
  <c r="AC776" i="2"/>
  <c r="AC777" i="2"/>
  <c r="AE777" i="2" s="1"/>
  <c r="AC778" i="2"/>
  <c r="AC779" i="2"/>
  <c r="AC780" i="2"/>
  <c r="AC781" i="2"/>
  <c r="AC782" i="2"/>
  <c r="AC783" i="2"/>
  <c r="AC784" i="2"/>
  <c r="AF784" i="2" s="1"/>
  <c r="AC785" i="2"/>
  <c r="AC786" i="2"/>
  <c r="AC787" i="2"/>
  <c r="AC788" i="2"/>
  <c r="AE788" i="2" s="1"/>
  <c r="AC789" i="2"/>
  <c r="AC790" i="2"/>
  <c r="AE790" i="2" s="1"/>
  <c r="AC791" i="2"/>
  <c r="AE791" i="2" s="1"/>
  <c r="AC792" i="2"/>
  <c r="AC793" i="2"/>
  <c r="AC794" i="2"/>
  <c r="AF794" i="2" s="1"/>
  <c r="AC795" i="2"/>
  <c r="AC796" i="2"/>
  <c r="AF796" i="2" s="1"/>
  <c r="AC797" i="2"/>
  <c r="AE797" i="2" s="1"/>
  <c r="AC798" i="2"/>
  <c r="AE798" i="2" s="1"/>
  <c r="AC799" i="2"/>
  <c r="AC800" i="2"/>
  <c r="AC801" i="2"/>
  <c r="AE801" i="2" s="1"/>
  <c r="AC802" i="2"/>
  <c r="AC803" i="2"/>
  <c r="AE803" i="2" s="1"/>
  <c r="AC804" i="2"/>
  <c r="AC805" i="2"/>
  <c r="AC806" i="2"/>
  <c r="AC807" i="2"/>
  <c r="AF807" i="2" s="1"/>
  <c r="AC808" i="2"/>
  <c r="AF808" i="2" s="1"/>
  <c r="AC809" i="2"/>
  <c r="AF809" i="2" s="1"/>
  <c r="AC810" i="2"/>
  <c r="AC811" i="2"/>
  <c r="AC812" i="2"/>
  <c r="AE812" i="2" s="1"/>
  <c r="AC813" i="2"/>
  <c r="AC814" i="2"/>
  <c r="AE814" i="2" s="1"/>
  <c r="AC815" i="2"/>
  <c r="AC816" i="2"/>
  <c r="AK816" i="2" s="1"/>
  <c r="AC817" i="2"/>
  <c r="AE817" i="2" s="1"/>
  <c r="AC818" i="2"/>
  <c r="AC819" i="2"/>
  <c r="AC820" i="2"/>
  <c r="AK820" i="2" s="1"/>
  <c r="AC821" i="2"/>
  <c r="AC822" i="2"/>
  <c r="AE822" i="2" s="1"/>
  <c r="AC823" i="2"/>
  <c r="AC824" i="2"/>
  <c r="AC825" i="2"/>
  <c r="AC826" i="2"/>
  <c r="AC827" i="2"/>
  <c r="AC828" i="2"/>
  <c r="AC829" i="2"/>
  <c r="AC830" i="2"/>
  <c r="AF830" i="2" s="1"/>
  <c r="AC831" i="2"/>
  <c r="AF831" i="2" s="1"/>
  <c r="AC832" i="2"/>
  <c r="AF832" i="2" s="1"/>
  <c r="AC833" i="2"/>
  <c r="AC834" i="2"/>
  <c r="AC835" i="2"/>
  <c r="AC836" i="2"/>
  <c r="AE836" i="2" s="1"/>
  <c r="AC837" i="2"/>
  <c r="AC838" i="2"/>
  <c r="AE838" i="2" s="1"/>
  <c r="AC839" i="2"/>
  <c r="AC840" i="2"/>
  <c r="AE840" i="2" s="1"/>
  <c r="AC841" i="2"/>
  <c r="AF841" i="2" s="1"/>
  <c r="AC842" i="2"/>
  <c r="AE842" i="2" s="1"/>
  <c r="AC843" i="2"/>
  <c r="AE843" i="2" s="1"/>
  <c r="AC844" i="2"/>
  <c r="AF844" i="2" s="1"/>
  <c r="AC845" i="2"/>
  <c r="AC846" i="2"/>
  <c r="AC847" i="2"/>
  <c r="AC848" i="2"/>
  <c r="AC849" i="2"/>
  <c r="AE849" i="2" s="1"/>
  <c r="AC850" i="2"/>
  <c r="AC851" i="2"/>
  <c r="AC852" i="2"/>
  <c r="AC853" i="2"/>
  <c r="AC854" i="2"/>
  <c r="AK854" i="2" s="1"/>
  <c r="AC855" i="2"/>
  <c r="AE855" i="2" s="1"/>
  <c r="AC856" i="2"/>
  <c r="AE856" i="2" s="1"/>
  <c r="AC857" i="2"/>
  <c r="AC858" i="2"/>
  <c r="AC859" i="2"/>
  <c r="AC860" i="2"/>
  <c r="AC861" i="2"/>
  <c r="AC862" i="2"/>
  <c r="AE862" i="2" s="1"/>
  <c r="AC863" i="2"/>
  <c r="AE863" i="2" s="1"/>
  <c r="AC864" i="2"/>
  <c r="AE864" i="2" s="1"/>
  <c r="AC865" i="2"/>
  <c r="AC866" i="2"/>
  <c r="AE866" i="2" s="1"/>
  <c r="AC867" i="2"/>
  <c r="AC868" i="2"/>
  <c r="AF868" i="2" s="1"/>
  <c r="AC869" i="2"/>
  <c r="AE869" i="2" s="1"/>
  <c r="AC870" i="2"/>
  <c r="AC871" i="2"/>
  <c r="AC872" i="2"/>
  <c r="AC873" i="2"/>
  <c r="AC874" i="2"/>
  <c r="AC875" i="2"/>
  <c r="AE875" i="2" s="1"/>
  <c r="AC876" i="2"/>
  <c r="AC877" i="2"/>
  <c r="AC878" i="2"/>
  <c r="AC879" i="2"/>
  <c r="AC880" i="2"/>
  <c r="AF880" i="2" s="1"/>
  <c r="AC881" i="2"/>
  <c r="AE881" i="2" s="1"/>
  <c r="AC882" i="2"/>
  <c r="AE882" i="2" s="1"/>
  <c r="AC883" i="2"/>
  <c r="AC884" i="2"/>
  <c r="AC885" i="2"/>
  <c r="AC886" i="2"/>
  <c r="AC887" i="2"/>
  <c r="AC888" i="2"/>
  <c r="AF888" i="2" s="1"/>
  <c r="AC889" i="2"/>
  <c r="AE889" i="2" s="1"/>
  <c r="AC890" i="2"/>
  <c r="AE890" i="2" s="1"/>
  <c r="AC891" i="2"/>
  <c r="AC892" i="2"/>
  <c r="AF892" i="2" s="1"/>
  <c r="AC893" i="2"/>
  <c r="AC894" i="2"/>
  <c r="AE894" i="2" s="1"/>
  <c r="AC895" i="2"/>
  <c r="AC896" i="2"/>
  <c r="AE896" i="2" s="1"/>
  <c r="AC897" i="2"/>
  <c r="AC898" i="2"/>
  <c r="AC899" i="2"/>
  <c r="AC900" i="2"/>
  <c r="AC901" i="2"/>
  <c r="AF901" i="2" s="1"/>
  <c r="AC902" i="2"/>
  <c r="AE902" i="2" s="1"/>
  <c r="AC903" i="2"/>
  <c r="AE903" i="2" s="1"/>
  <c r="AC904" i="2"/>
  <c r="AF904" i="2" s="1"/>
  <c r="AC905" i="2"/>
  <c r="AE905" i="2" s="1"/>
  <c r="AC906" i="2"/>
  <c r="AC907" i="2"/>
  <c r="AC908" i="2"/>
  <c r="AE908" i="2" s="1"/>
  <c r="AC909" i="2"/>
  <c r="AC910" i="2"/>
  <c r="AF910" i="2" s="1"/>
  <c r="AC911" i="2"/>
  <c r="AC912" i="2"/>
  <c r="AC913" i="2"/>
  <c r="AC914" i="2"/>
  <c r="AE914" i="2" s="1"/>
  <c r="AC915" i="2"/>
  <c r="AE915" i="2" s="1"/>
  <c r="AC916" i="2"/>
  <c r="AF916" i="2" s="1"/>
  <c r="AC917" i="2"/>
  <c r="AE917" i="2" s="1"/>
  <c r="AC918" i="2"/>
  <c r="AE918" i="2" s="1"/>
  <c r="AC919" i="2"/>
  <c r="AC920" i="2"/>
  <c r="AC921" i="2"/>
  <c r="AC922" i="2"/>
  <c r="AE922" i="2" s="1"/>
  <c r="AC923" i="2"/>
  <c r="AF923" i="2" s="1"/>
  <c r="AC924" i="2"/>
  <c r="AF924" i="2" s="1"/>
  <c r="AC925" i="2"/>
  <c r="AC926" i="2"/>
  <c r="AC927" i="2"/>
  <c r="AC928" i="2"/>
  <c r="AF928" i="2" s="1"/>
  <c r="AC929" i="2"/>
  <c r="AE929" i="2" s="1"/>
  <c r="AC930" i="2"/>
  <c r="AE930" i="2" s="1"/>
  <c r="AC931" i="2"/>
  <c r="AC932" i="2"/>
  <c r="AE932" i="2" s="1"/>
  <c r="AC933" i="2"/>
  <c r="AC934" i="2"/>
  <c r="AE934" i="2" s="1"/>
  <c r="AC935" i="2"/>
  <c r="AE935" i="2" s="1"/>
  <c r="AC936" i="2"/>
  <c r="AC937" i="2"/>
  <c r="AC938" i="2"/>
  <c r="AC939" i="2"/>
  <c r="AC940" i="2"/>
  <c r="AF940" i="2" s="1"/>
  <c r="AC941" i="2"/>
  <c r="AE941" i="2" s="1"/>
  <c r="AC942" i="2"/>
  <c r="AE942" i="2" s="1"/>
  <c r="AC943" i="2"/>
  <c r="AC944" i="2"/>
  <c r="AC945" i="2"/>
  <c r="AE945" i="2" s="1"/>
  <c r="AC946" i="2"/>
  <c r="AC947" i="2"/>
  <c r="AE947" i="2" s="1"/>
  <c r="AC948" i="2"/>
  <c r="AE948" i="2" s="1"/>
  <c r="AC949" i="2"/>
  <c r="AF949" i="2" s="1"/>
  <c r="AC950" i="2"/>
  <c r="AC951" i="2"/>
  <c r="AC952" i="2"/>
  <c r="AF952" i="2" s="1"/>
  <c r="AC953" i="2"/>
  <c r="AE953" i="2" s="1"/>
  <c r="AC954" i="2"/>
  <c r="AE954" i="2" s="1"/>
  <c r="AC955" i="2"/>
  <c r="AC956" i="2"/>
  <c r="AC957" i="2"/>
  <c r="AC958" i="2"/>
  <c r="AE958" i="2" s="1"/>
  <c r="AC959" i="2"/>
  <c r="AC960" i="2"/>
  <c r="AE960" i="2" s="1"/>
  <c r="AC961" i="2"/>
  <c r="AE961" i="2" s="1"/>
  <c r="AC962" i="2"/>
  <c r="AC963" i="2"/>
  <c r="AC964" i="2"/>
  <c r="AF964" i="2" s="1"/>
  <c r="AC965" i="2"/>
  <c r="AC966" i="2"/>
  <c r="AC967" i="2"/>
  <c r="AC968" i="2"/>
  <c r="AC969" i="2"/>
  <c r="AC970" i="2"/>
  <c r="AM970" i="2" s="1"/>
  <c r="AC971" i="2"/>
  <c r="AF971" i="2" s="1"/>
  <c r="AC972" i="2"/>
  <c r="AC973" i="2"/>
  <c r="AE973" i="2" s="1"/>
  <c r="AC974" i="2"/>
  <c r="AE974" i="2" s="1"/>
  <c r="AC975" i="2"/>
  <c r="AC976" i="2"/>
  <c r="AF976" i="2" s="1"/>
  <c r="AC977" i="2"/>
  <c r="AE977" i="2" s="1"/>
  <c r="AC978" i="2"/>
  <c r="AE978" i="2" s="1"/>
  <c r="AC979" i="2"/>
  <c r="AC980" i="2"/>
  <c r="AC981" i="2"/>
  <c r="AC982" i="2"/>
  <c r="AE982" i="2" s="1"/>
  <c r="AC983" i="2"/>
  <c r="AE983" i="2" s="1"/>
  <c r="AC984" i="2"/>
  <c r="AE984" i="2" s="1"/>
  <c r="AC985" i="2"/>
  <c r="AC986" i="2"/>
  <c r="AE986" i="2" s="1"/>
  <c r="AC987" i="2"/>
  <c r="AE987" i="2" s="1"/>
  <c r="AC988" i="2"/>
  <c r="AF988" i="2" s="1"/>
  <c r="AC989" i="2"/>
  <c r="AK989" i="2" s="1"/>
  <c r="AC990" i="2"/>
  <c r="AE990" i="2" s="1"/>
  <c r="AC991" i="2"/>
  <c r="AC992" i="2"/>
  <c r="AC993" i="2"/>
  <c r="AC994" i="2"/>
  <c r="AC995" i="2"/>
  <c r="AF995" i="2" s="1"/>
  <c r="AC996" i="2"/>
  <c r="AF996" i="2" s="1"/>
  <c r="AC997" i="2"/>
  <c r="AM997" i="2" s="1"/>
  <c r="AC998" i="2"/>
  <c r="AC999" i="2"/>
  <c r="AC1000" i="2"/>
  <c r="AE1000" i="2" s="1"/>
  <c r="AC1001" i="2"/>
  <c r="AE1001" i="2" s="1"/>
  <c r="AC1002" i="2"/>
  <c r="AC1003" i="2"/>
  <c r="AC1004" i="2"/>
  <c r="AF1004" i="2" s="1"/>
  <c r="AC1005" i="2"/>
  <c r="AE1005" i="2" s="1"/>
  <c r="AC1006" i="2"/>
  <c r="AE1006" i="2" s="1"/>
  <c r="AC1007" i="2"/>
  <c r="AE1007" i="2" s="1"/>
  <c r="AC1008" i="2"/>
  <c r="AM1008" i="2" s="1"/>
  <c r="AC1009" i="2"/>
  <c r="AC1010" i="2"/>
  <c r="AC1011" i="2"/>
  <c r="AC1012" i="2"/>
  <c r="AF1012" i="2" s="1"/>
  <c r="AC1013" i="2"/>
  <c r="AE1013" i="2" s="1"/>
  <c r="AC1014" i="2"/>
  <c r="AE1014" i="2" s="1"/>
  <c r="AC1015" i="2"/>
  <c r="AC1016" i="2"/>
  <c r="AE1016" i="2" s="1"/>
  <c r="AC1017" i="2"/>
  <c r="AC1018" i="2"/>
  <c r="AM1018" i="2" s="1"/>
  <c r="AC1019" i="2"/>
  <c r="AE1019" i="2" s="1"/>
  <c r="AC1020" i="2"/>
  <c r="AE1020" i="2" s="1"/>
  <c r="AC1021" i="2"/>
  <c r="AE1021" i="2" s="1"/>
  <c r="AC1022" i="2"/>
  <c r="AC1023" i="2"/>
  <c r="AC1024" i="2"/>
  <c r="AF1024" i="2" s="1"/>
  <c r="AC1025" i="2"/>
  <c r="AC1026" i="2"/>
  <c r="AE1026" i="2" s="1"/>
  <c r="AC1027" i="2"/>
  <c r="AC1028" i="2"/>
  <c r="AE1028" i="2" s="1"/>
  <c r="AC1029" i="2"/>
  <c r="AE1029" i="2" s="1"/>
  <c r="AC1030" i="2"/>
  <c r="AE1030" i="2" s="1"/>
  <c r="AC1031" i="2"/>
  <c r="AE1031" i="2" s="1"/>
  <c r="AC1032" i="2"/>
  <c r="AE1032" i="2" s="1"/>
  <c r="AC1033" i="2"/>
  <c r="AE1033" i="2" s="1"/>
  <c r="AC1034" i="2"/>
  <c r="AE1034" i="2" s="1"/>
  <c r="AC1035" i="2"/>
  <c r="AC1036" i="2"/>
  <c r="AF1036" i="2" s="1"/>
  <c r="AC1037" i="2"/>
  <c r="AC1038" i="2"/>
  <c r="AC1039" i="2"/>
  <c r="AC1040" i="2"/>
  <c r="AC1041" i="2"/>
  <c r="AC1042" i="2"/>
  <c r="AF1042" i="2" s="1"/>
  <c r="AC1043" i="2"/>
  <c r="AE1043" i="2" s="1"/>
  <c r="AC1044" i="2"/>
  <c r="AE1044" i="2" s="1"/>
  <c r="AC1045" i="2"/>
  <c r="AE1045" i="2" s="1"/>
  <c r="AC1046" i="2"/>
  <c r="AE1046" i="2" s="1"/>
  <c r="AC1047" i="2"/>
  <c r="AE1047" i="2" s="1"/>
  <c r="AC1048" i="2"/>
  <c r="AF1048" i="2" s="1"/>
  <c r="AC1049" i="2"/>
  <c r="AC1050" i="2"/>
  <c r="AC1051" i="2"/>
  <c r="AC1052" i="2"/>
  <c r="AC1053" i="2"/>
  <c r="AC1054" i="2"/>
  <c r="AE1054" i="2" s="1"/>
  <c r="AC1055" i="2"/>
  <c r="AK1055" i="2" s="1"/>
  <c r="AC1056" i="2"/>
  <c r="AE1056" i="2" s="1"/>
  <c r="AC1057" i="2"/>
  <c r="AE1057" i="2" s="1"/>
  <c r="AC1058" i="2"/>
  <c r="AE1058" i="2" s="1"/>
  <c r="AC1059" i="2"/>
  <c r="AE1059" i="2" s="1"/>
  <c r="AC1060" i="2"/>
  <c r="AF1060" i="2" s="1"/>
  <c r="AC1061" i="2"/>
  <c r="AE1061" i="2" s="1"/>
  <c r="AC1062" i="2"/>
  <c r="AE1062" i="2" s="1"/>
  <c r="AC1063" i="2"/>
  <c r="AC1064" i="2"/>
  <c r="AC1065" i="2"/>
  <c r="AC1066" i="2"/>
  <c r="AE1066" i="2" s="1"/>
  <c r="AC1067" i="2"/>
  <c r="AE1067" i="2" s="1"/>
  <c r="AC1068" i="2"/>
  <c r="AE1068" i="2" s="1"/>
  <c r="AC1069" i="2"/>
  <c r="AE1069" i="2" s="1"/>
  <c r="AC1070" i="2"/>
  <c r="AE1070" i="2" s="1"/>
  <c r="AC1071" i="2"/>
  <c r="AE1071" i="2" s="1"/>
  <c r="AC1072" i="2"/>
  <c r="AE1072" i="2" s="1"/>
  <c r="AC1073" i="2"/>
  <c r="AE1073" i="2" s="1"/>
  <c r="AC1074" i="2"/>
  <c r="AE1074" i="2" s="1"/>
  <c r="AC1075" i="2"/>
  <c r="AC1076" i="2"/>
  <c r="AC1077" i="2"/>
  <c r="AC1078" i="2"/>
  <c r="AE1078" i="2" s="1"/>
  <c r="AC1079" i="2"/>
  <c r="AC1080" i="2"/>
  <c r="AC1081" i="2"/>
  <c r="AC1082" i="2"/>
  <c r="AC1083" i="2"/>
  <c r="AC1084" i="2"/>
  <c r="AE1084" i="2" s="1"/>
  <c r="AC1085" i="2"/>
  <c r="AK1085" i="2" s="1"/>
  <c r="AC1086" i="2"/>
  <c r="AC1087" i="2"/>
  <c r="AC1088" i="2"/>
  <c r="AC1089" i="2"/>
  <c r="AE1089" i="2" s="1"/>
  <c r="AC1090" i="2"/>
  <c r="AC1091" i="2"/>
  <c r="AE1091" i="2" s="1"/>
  <c r="AC1092" i="2"/>
  <c r="AE1092" i="2" s="1"/>
  <c r="AC1093" i="2"/>
  <c r="AC1094" i="2"/>
  <c r="AE1094" i="2" s="1"/>
  <c r="AC1095" i="2"/>
  <c r="AF1095" i="2" s="1"/>
  <c r="AC1096" i="2"/>
  <c r="AE1096" i="2" s="1"/>
  <c r="AC1097" i="2"/>
  <c r="AK1097" i="2" s="1"/>
  <c r="AC1098" i="2"/>
  <c r="AE1098" i="2" s="1"/>
  <c r="AC1099" i="2"/>
  <c r="AC1100" i="2"/>
  <c r="AE1100" i="2" s="1"/>
  <c r="AC1101" i="2"/>
  <c r="AC1102" i="2"/>
  <c r="AE1102" i="2" s="1"/>
  <c r="AC1103" i="2"/>
  <c r="AC1104" i="2"/>
  <c r="AE1104" i="2" s="1"/>
  <c r="AC1105" i="2"/>
  <c r="AE1105" i="2" s="1"/>
  <c r="AC1106" i="2"/>
  <c r="AE1106" i="2" s="1"/>
  <c r="AC1107" i="2"/>
  <c r="AF1107" i="2" s="1"/>
  <c r="AC1108" i="2"/>
  <c r="AE1108" i="2" s="1"/>
  <c r="AC1109" i="2"/>
  <c r="AF1109" i="2" s="1"/>
  <c r="AC1110" i="2"/>
  <c r="AC1111" i="2"/>
  <c r="AC1112" i="2"/>
  <c r="AE1112" i="2" s="1"/>
  <c r="AC1113" i="2"/>
  <c r="AE1113" i="2" s="1"/>
  <c r="AC1114" i="2"/>
  <c r="AK1114" i="2" s="1"/>
  <c r="AC1115" i="2"/>
  <c r="AE1115" i="2" s="1"/>
  <c r="AC1116" i="2"/>
  <c r="AK1116" i="2" s="1"/>
  <c r="AC1117" i="2"/>
  <c r="AE1117" i="2" s="1"/>
  <c r="AC1118" i="2"/>
  <c r="AE1118" i="2" s="1"/>
  <c r="AC1119" i="2"/>
  <c r="AE1119" i="2" s="1"/>
  <c r="AC1120" i="2"/>
  <c r="AE1120" i="2" s="1"/>
  <c r="AC1121" i="2"/>
  <c r="AC1122" i="2"/>
  <c r="AC1123" i="2"/>
  <c r="AC1124" i="2"/>
  <c r="AC1125" i="2"/>
  <c r="AC1126" i="2"/>
  <c r="AE1126" i="2" s="1"/>
  <c r="AC1127" i="2"/>
  <c r="AE1127" i="2" s="1"/>
  <c r="AC1128" i="2"/>
  <c r="AE1128" i="2" s="1"/>
  <c r="AC1129" i="2"/>
  <c r="AC1130" i="2"/>
  <c r="AE1130" i="2" s="1"/>
  <c r="AC1131" i="2"/>
  <c r="AE1131" i="2" s="1"/>
  <c r="AC1132" i="2"/>
  <c r="AE1132" i="2" s="1"/>
  <c r="AC1133" i="2"/>
  <c r="AE1133" i="2" s="1"/>
  <c r="AC1134" i="2"/>
  <c r="AE1134" i="2" s="1"/>
  <c r="AC1135" i="2"/>
  <c r="AC1136" i="2"/>
  <c r="AC1137" i="2"/>
  <c r="AC1138" i="2"/>
  <c r="AE1138" i="2" s="1"/>
  <c r="AC1139" i="2"/>
  <c r="AE1139" i="2" s="1"/>
  <c r="AC1140" i="2"/>
  <c r="AE1140" i="2" s="1"/>
  <c r="AC1141" i="2"/>
  <c r="AE1141" i="2" s="1"/>
  <c r="AC1142" i="2"/>
  <c r="AC1143" i="2"/>
  <c r="AE1143" i="2" s="1"/>
  <c r="AC1144" i="2"/>
  <c r="AE1144" i="2" s="1"/>
  <c r="AC1145" i="2"/>
  <c r="AE1145" i="2" s="1"/>
  <c r="AC1146" i="2"/>
  <c r="AE1146" i="2" s="1"/>
  <c r="AC1147" i="2"/>
  <c r="AC1148" i="2"/>
  <c r="AC1149" i="2"/>
  <c r="AK1149" i="2" s="1"/>
  <c r="AC1150" i="2"/>
  <c r="AM1150" i="2" s="1"/>
  <c r="AC1151" i="2"/>
  <c r="AC1152" i="2"/>
  <c r="AC1153" i="2"/>
  <c r="AE1153" i="2" s="1"/>
  <c r="AC1154" i="2"/>
  <c r="AE1154" i="2" s="1"/>
  <c r="AC1155" i="2"/>
  <c r="AC1156" i="2"/>
  <c r="AE1156" i="2" s="1"/>
  <c r="AC1157" i="2"/>
  <c r="AE1157" i="2" s="1"/>
  <c r="AC1158" i="2"/>
  <c r="AC1159" i="2"/>
  <c r="AC1160" i="2"/>
  <c r="AC1161" i="2"/>
  <c r="AF1161" i="2" s="1"/>
  <c r="AC1162" i="2"/>
  <c r="AE1162" i="2" s="1"/>
  <c r="AC1163" i="2"/>
  <c r="AK1163" i="2" s="1"/>
  <c r="AC1164" i="2"/>
  <c r="AC1165" i="2"/>
  <c r="AC1166" i="2"/>
  <c r="AC1167" i="2"/>
  <c r="AC1168" i="2"/>
  <c r="AC1169" i="2"/>
  <c r="AE1169" i="2" s="1"/>
  <c r="AC1170" i="2"/>
  <c r="AE1170" i="2" s="1"/>
  <c r="AC1171" i="2"/>
  <c r="AC1172" i="2"/>
  <c r="AE1172" i="2" s="1"/>
  <c r="AC1173" i="2"/>
  <c r="AE1173" i="2" s="1"/>
  <c r="AC1174" i="2"/>
  <c r="AE1174" i="2" s="1"/>
  <c r="AC1175" i="2"/>
  <c r="AE1175" i="2" s="1"/>
  <c r="AC1176" i="2"/>
  <c r="AE1176" i="2" s="1"/>
  <c r="AC1177" i="2"/>
  <c r="AE1177" i="2" s="1"/>
  <c r="AC1178" i="2"/>
  <c r="AC1179" i="2"/>
  <c r="AC1180" i="2"/>
  <c r="AC1181" i="2"/>
  <c r="AK1181" i="2" s="1"/>
  <c r="AC1182" i="2"/>
  <c r="AF1182" i="2" s="1"/>
  <c r="AC1183" i="2"/>
  <c r="AC1184" i="2"/>
  <c r="AE1184" i="2" s="1"/>
  <c r="AC1185" i="2"/>
  <c r="AC1186" i="2"/>
  <c r="AE1186" i="2" s="1"/>
  <c r="AC1187" i="2"/>
  <c r="AE1187" i="2" s="1"/>
  <c r="AC1188" i="2"/>
  <c r="AE1188" i="2" s="1"/>
  <c r="AC1189" i="2"/>
  <c r="AE1189" i="2" s="1"/>
  <c r="AC1190" i="2"/>
  <c r="AE1190" i="2" s="1"/>
  <c r="AC1191" i="2"/>
  <c r="AE1191" i="2" s="1"/>
  <c r="AC1192" i="2"/>
  <c r="AC1193" i="2"/>
  <c r="AC1194" i="2"/>
  <c r="AC1195" i="2"/>
  <c r="AC1196" i="2"/>
  <c r="AC1197" i="2"/>
  <c r="AC1198" i="2"/>
  <c r="AK1198" i="2" s="1"/>
  <c r="AC1199" i="2"/>
  <c r="AE1199" i="2" s="1"/>
  <c r="AC1200" i="2"/>
  <c r="AE1200" i="2" s="1"/>
  <c r="AC1201" i="2"/>
  <c r="AE1201" i="2" s="1"/>
  <c r="AC1202" i="2"/>
  <c r="AE1202" i="2" s="1"/>
  <c r="AC1203" i="2"/>
  <c r="AE1203" i="2" s="1"/>
  <c r="AC1204" i="2"/>
  <c r="AE1204" i="2" s="1"/>
  <c r="AC1205" i="2"/>
  <c r="AF1205" i="2" s="1"/>
  <c r="AC1206" i="2"/>
  <c r="AC1207" i="2"/>
  <c r="AC1208" i="2"/>
  <c r="AC1209" i="2"/>
  <c r="AC1210" i="2"/>
  <c r="AE1210" i="2" s="1"/>
  <c r="AC1211" i="2"/>
  <c r="AE1211" i="2" s="1"/>
  <c r="AC1212" i="2"/>
  <c r="AE1212" i="2" s="1"/>
  <c r="AC1213" i="2"/>
  <c r="AE1213" i="2" s="1"/>
  <c r="AC1214" i="2"/>
  <c r="AE1214" i="2" s="1"/>
  <c r="AC1215" i="2"/>
  <c r="AE1215" i="2" s="1"/>
  <c r="AC1216" i="2"/>
  <c r="AK1216" i="2" s="1"/>
  <c r="AC1217" i="2"/>
  <c r="AE1217" i="2" s="1"/>
  <c r="AC1218" i="2"/>
  <c r="AE1218" i="2" s="1"/>
  <c r="AC1219" i="2"/>
  <c r="AC1220" i="2"/>
  <c r="AE1220" i="2" s="1"/>
  <c r="AC1221" i="2"/>
  <c r="AC1222" i="2"/>
  <c r="AC1223" i="2"/>
  <c r="AC1224" i="2"/>
  <c r="AC1225" i="2"/>
  <c r="AE1225" i="2" s="1"/>
  <c r="AC1226" i="2"/>
  <c r="AK1226" i="2" s="1"/>
  <c r="AC1227" i="2"/>
  <c r="AC1228" i="2"/>
  <c r="AE1228" i="2" s="1"/>
  <c r="AC1229" i="2"/>
  <c r="AC1230" i="2"/>
  <c r="AE1230" i="2" s="1"/>
  <c r="AC1231" i="2"/>
  <c r="AC1232" i="2"/>
  <c r="AE1232" i="2" s="1"/>
  <c r="AC1233" i="2"/>
  <c r="AE1233" i="2" s="1"/>
  <c r="AC1234" i="2"/>
  <c r="AC1235" i="2"/>
  <c r="AE1235" i="2" s="1"/>
  <c r="AC1236" i="2"/>
  <c r="AC1237" i="2"/>
  <c r="AF1237" i="2" s="1"/>
  <c r="AC1238" i="2"/>
  <c r="AE1238" i="2" s="1"/>
  <c r="AC1239" i="2"/>
  <c r="AC1240" i="2"/>
  <c r="AC1241" i="2"/>
  <c r="AE1241" i="2" s="1"/>
  <c r="AC1242" i="2"/>
  <c r="AE1242" i="2" s="1"/>
  <c r="AC1243" i="2"/>
  <c r="AK1243" i="2" s="1"/>
  <c r="AC1244" i="2"/>
  <c r="AC1245" i="2"/>
  <c r="AC1246" i="2"/>
  <c r="AE1246" i="2" s="1"/>
  <c r="AC1247" i="2"/>
  <c r="AF1247" i="2" s="1"/>
  <c r="AC1248" i="2"/>
  <c r="AE1248" i="2" s="1"/>
  <c r="AC1249" i="2"/>
  <c r="AE1249" i="2" s="1"/>
  <c r="AC1250" i="2"/>
  <c r="AC1251" i="2"/>
  <c r="AC1252" i="2"/>
  <c r="AC1253" i="2"/>
  <c r="AC1254" i="2"/>
  <c r="AE1254" i="2" s="1"/>
  <c r="AC1255" i="2"/>
  <c r="AC1256" i="2"/>
  <c r="AE1256" i="2" s="1"/>
  <c r="AC1257" i="2"/>
  <c r="AC1258" i="2"/>
  <c r="AE1258" i="2" s="1"/>
  <c r="AC1259" i="2"/>
  <c r="AF1259" i="2" s="1"/>
  <c r="AC1260" i="2"/>
  <c r="AF1260" i="2" s="1"/>
  <c r="AC1261" i="2"/>
  <c r="AE1261" i="2" s="1"/>
  <c r="AC1262" i="2"/>
  <c r="AE1262" i="2" s="1"/>
  <c r="AC1263" i="2"/>
  <c r="AE1263" i="2" s="1"/>
  <c r="AC1264" i="2"/>
  <c r="AC1265" i="2"/>
  <c r="AC1266" i="2"/>
  <c r="AC1267" i="2"/>
  <c r="AF1267" i="2" s="1"/>
  <c r="AC1268" i="2"/>
  <c r="AC1269" i="2"/>
  <c r="AC1270" i="2"/>
  <c r="AE1270" i="2" s="1"/>
  <c r="AC1271" i="2"/>
  <c r="AE1271" i="2" s="1"/>
  <c r="AC1272" i="2"/>
  <c r="AE1272" i="2" s="1"/>
  <c r="AC1273" i="2"/>
  <c r="AC1274" i="2"/>
  <c r="AE1274" i="2" s="1"/>
  <c r="AC1275" i="2"/>
  <c r="AE1275" i="2" s="1"/>
  <c r="AC1276" i="2"/>
  <c r="AE1276" i="2" s="1"/>
  <c r="AC1277" i="2"/>
  <c r="AE1277" i="2" s="1"/>
  <c r="AC1278" i="2"/>
  <c r="AC1279" i="2"/>
  <c r="AC1280" i="2"/>
  <c r="AM1280" i="2" s="1"/>
  <c r="AC1281" i="2"/>
  <c r="AC1282" i="2"/>
  <c r="AE1282" i="2" s="1"/>
  <c r="AC1283" i="2"/>
  <c r="AE1283" i="2" s="1"/>
  <c r="AC1284" i="2"/>
  <c r="AE1284" i="2" s="1"/>
  <c r="AC1285" i="2"/>
  <c r="AE1285" i="2" s="1"/>
  <c r="AC1286" i="2"/>
  <c r="AC1287" i="2"/>
  <c r="AE1287" i="2" s="1"/>
  <c r="AC1288" i="2"/>
  <c r="AE1288" i="2" s="1"/>
  <c r="AC1289" i="2"/>
  <c r="AE1289" i="2" s="1"/>
  <c r="AC1290" i="2"/>
  <c r="AF1290" i="2" s="1"/>
  <c r="AC1291" i="2"/>
  <c r="AC1292" i="2"/>
  <c r="AE1292" i="2" s="1"/>
  <c r="AC1293" i="2"/>
  <c r="AC1294" i="2"/>
  <c r="AE1294" i="2" s="1"/>
  <c r="AC1295" i="2"/>
  <c r="AE1295" i="2" s="1"/>
  <c r="AC1296" i="2"/>
  <c r="AE1296" i="2" s="1"/>
  <c r="AC1297" i="2"/>
  <c r="AE1297" i="2" s="1"/>
  <c r="AC1298" i="2"/>
  <c r="AE1298" i="2" s="1"/>
  <c r="AC1299" i="2"/>
  <c r="AC1300" i="2"/>
  <c r="AC1301" i="2"/>
  <c r="AC1302" i="2"/>
  <c r="AE1302" i="2" s="1"/>
  <c r="AC1303" i="2"/>
  <c r="AF1303" i="2" s="1"/>
  <c r="AC1304" i="2"/>
  <c r="AE1304" i="2" s="1"/>
  <c r="AC1305" i="2"/>
  <c r="AE1305" i="2" s="1"/>
  <c r="AC1306" i="2"/>
  <c r="AE1306" i="2" s="1"/>
  <c r="AC1307" i="2"/>
  <c r="AC1308" i="2"/>
  <c r="AK1308" i="2" s="1"/>
  <c r="AC1309" i="2"/>
  <c r="AC1310" i="2"/>
  <c r="AM1310" i="2" s="1"/>
  <c r="AP1310" i="2" s="1"/>
  <c r="AQ1310" i="2" s="1"/>
  <c r="AC1311" i="2"/>
  <c r="AC1312" i="2"/>
  <c r="AC1313" i="2"/>
  <c r="AE1313" i="2" s="1"/>
  <c r="AC1314" i="2"/>
  <c r="AE1314" i="2" s="1"/>
  <c r="AC1315" i="2"/>
  <c r="AC1316" i="2"/>
  <c r="AC1317" i="2"/>
  <c r="AE1317" i="2" s="1"/>
  <c r="AC1318" i="2"/>
  <c r="AE1318" i="2" s="1"/>
  <c r="AC1319" i="2"/>
  <c r="AE1319" i="2" s="1"/>
  <c r="AC1320" i="2"/>
  <c r="AE1320" i="2" s="1"/>
  <c r="AC1321" i="2"/>
  <c r="AK1321" i="2" s="1"/>
  <c r="AC1322" i="2"/>
  <c r="AC1323" i="2"/>
  <c r="AC1324" i="2"/>
  <c r="AE1324" i="2" s="1"/>
  <c r="AC1325" i="2"/>
  <c r="AC1326" i="2"/>
  <c r="AE1326" i="2" s="1"/>
  <c r="AC1327" i="2"/>
  <c r="AC1328" i="2"/>
  <c r="AE1328" i="2" s="1"/>
  <c r="AC1329" i="2"/>
  <c r="AE1329" i="2" s="1"/>
  <c r="AC1330" i="2"/>
  <c r="AE1330" i="2" s="1"/>
  <c r="AC1331" i="2"/>
  <c r="AE1331" i="2" s="1"/>
  <c r="AC1332" i="2"/>
  <c r="AF1332" i="2" s="1"/>
  <c r="AC1333" i="2"/>
  <c r="AE1333" i="2" s="1"/>
  <c r="AC1334" i="2"/>
  <c r="AE1334" i="2" s="1"/>
  <c r="AC1335" i="2"/>
  <c r="AC1336" i="2"/>
  <c r="AK1336" i="2" s="1"/>
  <c r="AC1337" i="2"/>
  <c r="AC1338" i="2"/>
  <c r="AC1339" i="2"/>
  <c r="AC1340" i="2"/>
  <c r="AC1341" i="2"/>
  <c r="AC1342" i="2"/>
  <c r="AE1342" i="2" s="1"/>
  <c r="AC1343" i="2"/>
  <c r="AE1343" i="2" s="1"/>
  <c r="AC1344" i="2"/>
  <c r="AF1344" i="2" s="1"/>
  <c r="AC1345" i="2"/>
  <c r="AE1345" i="2" s="1"/>
  <c r="AC1346" i="2"/>
  <c r="AE1346" i="2" s="1"/>
  <c r="AC1347" i="2"/>
  <c r="AE1347" i="2" s="1"/>
  <c r="AC1348" i="2"/>
  <c r="AE1348" i="2" s="1"/>
  <c r="AC1349" i="2"/>
  <c r="AC1350" i="2"/>
  <c r="AC1351" i="2"/>
  <c r="AC1352" i="2"/>
  <c r="AC1353" i="2"/>
  <c r="AM1353" i="2" s="1"/>
  <c r="AP1353" i="2" s="1"/>
  <c r="AQ1353" i="2" s="1"/>
  <c r="AC1354" i="2"/>
  <c r="AE1354" i="2" s="1"/>
  <c r="AC1355" i="2"/>
  <c r="AE1355" i="2" s="1"/>
  <c r="AC1356" i="2"/>
  <c r="AE1356" i="2" s="1"/>
  <c r="AC1357" i="2"/>
  <c r="AE1357" i="2" s="1"/>
  <c r="AC1358" i="2"/>
  <c r="AE1358" i="2" s="1"/>
  <c r="AC1359" i="2"/>
  <c r="AE1359" i="2" s="1"/>
  <c r="AC1360" i="2"/>
  <c r="AE1360" i="2" s="1"/>
  <c r="AC1361" i="2"/>
  <c r="AE1361" i="2" s="1"/>
  <c r="AC1362" i="2"/>
  <c r="AE1362" i="2" s="1"/>
  <c r="AC1363" i="2"/>
  <c r="AC1364" i="2"/>
  <c r="AC1365" i="2"/>
  <c r="AF1365" i="2" s="1"/>
  <c r="AC1366" i="2"/>
  <c r="AE1366" i="2" s="1"/>
  <c r="AC1367" i="2"/>
  <c r="AE1367" i="2" s="1"/>
  <c r="AC1368" i="2"/>
  <c r="AE1368" i="2" s="1"/>
  <c r="AC1369" i="2"/>
  <c r="AK1369" i="2" s="1"/>
  <c r="AC1370" i="2"/>
  <c r="AK1370" i="2" s="1"/>
  <c r="AC1371" i="2"/>
  <c r="AE1371" i="2" s="1"/>
  <c r="AC1372" i="2"/>
  <c r="AE1372" i="2" s="1"/>
  <c r="AC1373" i="2"/>
  <c r="AE1373" i="2" s="1"/>
  <c r="AC1374" i="2"/>
  <c r="AE1374" i="2" s="1"/>
  <c r="AC1375" i="2"/>
  <c r="AC1376" i="2"/>
  <c r="AC1377" i="2"/>
  <c r="AC1378" i="2"/>
  <c r="AC1379" i="2"/>
  <c r="AC1380" i="2"/>
  <c r="AC1381" i="2"/>
  <c r="AC1382" i="2"/>
  <c r="AC1383" i="2"/>
  <c r="AC1384" i="2"/>
  <c r="AE1384" i="2" s="1"/>
  <c r="AC1385" i="2"/>
  <c r="AE1385" i="2" s="1"/>
  <c r="AC1386" i="2"/>
  <c r="AC1387" i="2"/>
  <c r="AC1388" i="2"/>
  <c r="AC1389" i="2"/>
  <c r="AE1389" i="2" s="1"/>
  <c r="AC1390" i="2"/>
  <c r="AE1390" i="2" s="1"/>
  <c r="AC1391" i="2"/>
  <c r="AC1392" i="2"/>
  <c r="AE1392" i="2" s="1"/>
  <c r="AC1393" i="2"/>
  <c r="AC1394" i="2"/>
  <c r="AE1394" i="2" s="1"/>
  <c r="AC1395" i="2"/>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2" i="1"/>
  <c r="J2" i="5" l="1"/>
  <c r="AP496" i="2"/>
  <c r="AQ496" i="2" s="1"/>
  <c r="AP316" i="2"/>
  <c r="AQ316" i="2" s="1"/>
  <c r="AP997" i="2"/>
  <c r="AQ997" i="2" s="1"/>
  <c r="AO22" i="2"/>
  <c r="AO288" i="2"/>
  <c r="AO23" i="2"/>
  <c r="AP1280" i="2"/>
  <c r="AQ1280" i="2" s="1"/>
  <c r="AO706" i="2"/>
  <c r="AO672" i="2"/>
  <c r="AO31" i="2"/>
  <c r="AO491" i="2"/>
  <c r="AO30" i="2"/>
  <c r="AP340" i="2"/>
  <c r="AQ340" i="2" s="1"/>
  <c r="AP196" i="2"/>
  <c r="AQ196" i="2" s="1"/>
  <c r="AM868" i="2"/>
  <c r="AP868" i="2" s="1"/>
  <c r="AQ868" i="2" s="1"/>
  <c r="AO600" i="2"/>
  <c r="AO513" i="2"/>
  <c r="AO406" i="2"/>
  <c r="AO461" i="2"/>
  <c r="AO17" i="2"/>
  <c r="AO693" i="2"/>
  <c r="AO798" i="2"/>
  <c r="AO747" i="2"/>
  <c r="AO705" i="2"/>
  <c r="AO685" i="2"/>
  <c r="AO612" i="2"/>
  <c r="AO525" i="2"/>
  <c r="AO506" i="2"/>
  <c r="AO492" i="2"/>
  <c r="AO462" i="2"/>
  <c r="AO440" i="2"/>
  <c r="AO417" i="2"/>
  <c r="AO405" i="2"/>
  <c r="AO392" i="2"/>
  <c r="AO354" i="2"/>
  <c r="AO296" i="2"/>
  <c r="AO204" i="2"/>
  <c r="AO168" i="2"/>
  <c r="AO103" i="2"/>
  <c r="AO88" i="2"/>
  <c r="AO64" i="2"/>
  <c r="AO25" i="2"/>
  <c r="AO7" i="2"/>
  <c r="AO804" i="2"/>
  <c r="AO719" i="2"/>
  <c r="AO692" i="2"/>
  <c r="AO619" i="2"/>
  <c r="AP1008" i="2"/>
  <c r="AQ1008" i="2" s="1"/>
  <c r="AM652" i="2"/>
  <c r="AO795" i="2"/>
  <c r="AO746" i="2"/>
  <c r="AO724" i="2"/>
  <c r="AO651" i="2"/>
  <c r="AO632" i="2"/>
  <c r="AO561" i="2"/>
  <c r="AO524" i="2"/>
  <c r="AO416" i="2"/>
  <c r="AO404" i="2"/>
  <c r="AO390" i="2"/>
  <c r="AO337" i="2"/>
  <c r="AO307" i="2"/>
  <c r="AO294" i="2"/>
  <c r="AO167" i="2"/>
  <c r="AO63" i="2"/>
  <c r="AO803" i="2"/>
  <c r="AO785" i="2"/>
  <c r="AO704" i="2"/>
  <c r="AO691" i="2"/>
  <c r="AO671" i="2"/>
  <c r="AO633" i="2"/>
  <c r="AO618" i="2"/>
  <c r="AO490" i="2"/>
  <c r="AO460" i="2"/>
  <c r="AO403" i="2"/>
  <c r="AO173" i="2"/>
  <c r="AO138" i="2"/>
  <c r="AO85" i="2"/>
  <c r="AO18" i="2"/>
  <c r="AO482" i="2"/>
  <c r="AE640" i="2"/>
  <c r="AE112" i="2"/>
  <c r="AM484" i="2"/>
  <c r="AO794" i="2"/>
  <c r="AO774" i="2"/>
  <c r="AO745" i="2"/>
  <c r="AO723" i="2"/>
  <c r="AO666" i="2"/>
  <c r="AO650" i="2"/>
  <c r="AO610" i="2"/>
  <c r="AO560" i="2"/>
  <c r="AO415" i="2"/>
  <c r="AO386" i="2"/>
  <c r="AO368" i="2"/>
  <c r="AO333" i="2"/>
  <c r="AO306" i="2"/>
  <c r="AO292" i="2"/>
  <c r="AO262" i="2"/>
  <c r="AO187" i="2"/>
  <c r="AO166" i="2"/>
  <c r="AO136" i="2"/>
  <c r="AO98" i="2"/>
  <c r="AO802" i="2"/>
  <c r="AO767" i="2"/>
  <c r="AO732" i="2"/>
  <c r="AO703" i="2"/>
  <c r="AO652" i="2"/>
  <c r="AO631" i="2"/>
  <c r="AO617" i="2"/>
  <c r="AO397" i="2"/>
  <c r="AO377" i="2"/>
  <c r="AO305" i="2"/>
  <c r="AO172" i="2"/>
  <c r="AO137" i="2"/>
  <c r="AP1150" i="2"/>
  <c r="AQ1150" i="2" s="1"/>
  <c r="AP1018" i="2"/>
  <c r="AQ1018" i="2" s="1"/>
  <c r="AP970" i="2"/>
  <c r="AQ970" i="2" s="1"/>
  <c r="AE16" i="2"/>
  <c r="AM304" i="2"/>
  <c r="AO793" i="2"/>
  <c r="AO721" i="2"/>
  <c r="AO681" i="2"/>
  <c r="AO649" i="2"/>
  <c r="AO621" i="2"/>
  <c r="AO609" i="2"/>
  <c r="AO522" i="2"/>
  <c r="AO485" i="2"/>
  <c r="AO456" i="2"/>
  <c r="AO436" i="2"/>
  <c r="AO414" i="2"/>
  <c r="AO402" i="2"/>
  <c r="AO385" i="2"/>
  <c r="AO351" i="2"/>
  <c r="AO332" i="2"/>
  <c r="AO97" i="2"/>
  <c r="AO800" i="2"/>
  <c r="AO716" i="2"/>
  <c r="AO646" i="2"/>
  <c r="AO615" i="2"/>
  <c r="AO544" i="2"/>
  <c r="AO531" i="2"/>
  <c r="AO439" i="2"/>
  <c r="AO396" i="2"/>
  <c r="AO375" i="2"/>
  <c r="AO304" i="2"/>
  <c r="AO201" i="2"/>
  <c r="AO135" i="2"/>
  <c r="AO82" i="2"/>
  <c r="AO805" i="2"/>
  <c r="AM88" i="2"/>
  <c r="AP88" i="2" s="1"/>
  <c r="AQ88" i="2" s="1"/>
  <c r="AO664" i="2"/>
  <c r="AP664" i="2" s="1"/>
  <c r="AQ664" i="2" s="1"/>
  <c r="AO648" i="2"/>
  <c r="AO620" i="2"/>
  <c r="AO608" i="2"/>
  <c r="AO521" i="2"/>
  <c r="AO502" i="2"/>
  <c r="AO454" i="2"/>
  <c r="AO413" i="2"/>
  <c r="AO401" i="2"/>
  <c r="AO384" i="2"/>
  <c r="AO366" i="2"/>
  <c r="AO350" i="2"/>
  <c r="AO331" i="2"/>
  <c r="AO290" i="2"/>
  <c r="AO247" i="2"/>
  <c r="AO184" i="2"/>
  <c r="AP184" i="2" s="1"/>
  <c r="AQ184" i="2" s="1"/>
  <c r="AO159" i="2"/>
  <c r="AO134" i="2"/>
  <c r="AO749" i="2"/>
  <c r="AO730" i="2"/>
  <c r="AO715" i="2"/>
  <c r="AO684" i="2"/>
  <c r="AO668" i="2"/>
  <c r="AO645" i="2"/>
  <c r="AO613" i="2"/>
  <c r="AO529" i="2"/>
  <c r="AO395" i="2"/>
  <c r="AO355" i="2"/>
  <c r="AO303" i="2"/>
  <c r="AO133" i="2"/>
  <c r="AO61" i="2"/>
  <c r="AE472" i="2"/>
  <c r="AO806" i="2"/>
  <c r="AO786" i="2"/>
  <c r="AO762" i="2"/>
  <c r="AO741" i="2"/>
  <c r="AO663" i="2"/>
  <c r="AO647" i="2"/>
  <c r="AO606" i="2"/>
  <c r="AO533" i="2"/>
  <c r="AO520" i="2"/>
  <c r="AO500" i="2"/>
  <c r="AO483" i="2"/>
  <c r="AO434" i="2"/>
  <c r="AO400" i="2"/>
  <c r="AP400" i="2" s="1"/>
  <c r="AQ400" i="2" s="1"/>
  <c r="AO242" i="2"/>
  <c r="AO158" i="2"/>
  <c r="AO80" i="2"/>
  <c r="AO58" i="2"/>
  <c r="AO20" i="2"/>
  <c r="AO778" i="2"/>
  <c r="AO713" i="2"/>
  <c r="AO667" i="2"/>
  <c r="AO643" i="2"/>
  <c r="AO611" i="2"/>
  <c r="AO527" i="2"/>
  <c r="AO505" i="2"/>
  <c r="AO421" i="2"/>
  <c r="AO353" i="2"/>
  <c r="AO318" i="2"/>
  <c r="AO300" i="2"/>
  <c r="AO79" i="2"/>
  <c r="AO53" i="2"/>
  <c r="AO19" i="2"/>
  <c r="AO776" i="2"/>
  <c r="AO743" i="2"/>
  <c r="AO728" i="2"/>
  <c r="AO682" i="2"/>
  <c r="AO665" i="2"/>
  <c r="AO526" i="2"/>
  <c r="AO504" i="2"/>
  <c r="AO484" i="2"/>
  <c r="AO453" i="2"/>
  <c r="AO435" i="2"/>
  <c r="AO352" i="2"/>
  <c r="AP352" i="2" s="1"/>
  <c r="AQ352" i="2" s="1"/>
  <c r="AO317" i="2"/>
  <c r="AO299" i="2"/>
  <c r="AO185" i="2"/>
  <c r="AO59" i="2"/>
  <c r="AO678" i="2"/>
  <c r="AO452" i="2"/>
  <c r="AO380" i="2"/>
  <c r="AO281" i="2"/>
  <c r="AO784" i="2"/>
  <c r="AO760" i="2"/>
  <c r="AO530" i="2"/>
  <c r="AO498" i="2"/>
  <c r="AO481" i="2"/>
  <c r="AO430" i="2"/>
  <c r="AO410" i="2"/>
  <c r="AO398" i="2"/>
  <c r="AO379" i="2"/>
  <c r="AO361" i="2"/>
  <c r="AO346" i="2"/>
  <c r="AO301" i="2"/>
  <c r="AO280" i="2"/>
  <c r="AO218" i="2"/>
  <c r="AO181" i="2"/>
  <c r="AO155" i="2"/>
  <c r="AO130" i="2"/>
  <c r="AO78" i="2"/>
  <c r="AO44" i="2"/>
  <c r="AO792" i="2"/>
  <c r="AO775" i="2"/>
  <c r="AO761" i="2"/>
  <c r="AO742" i="2"/>
  <c r="AO680" i="2"/>
  <c r="AO523" i="2"/>
  <c r="AO503" i="2"/>
  <c r="AO451" i="2"/>
  <c r="AO418" i="2"/>
  <c r="AO370" i="2"/>
  <c r="AO349" i="2"/>
  <c r="AO297" i="2"/>
  <c r="AO277" i="2"/>
  <c r="AO265" i="2"/>
  <c r="AO183" i="2"/>
  <c r="AO99" i="2"/>
  <c r="AO662" i="2"/>
  <c r="AO347" i="2"/>
  <c r="AO156" i="2"/>
  <c r="AO783" i="2"/>
  <c r="AO759" i="2"/>
  <c r="AO738" i="2"/>
  <c r="AO714" i="2"/>
  <c r="AO676" i="2"/>
  <c r="AO644" i="2"/>
  <c r="AO616" i="2"/>
  <c r="AO515" i="2"/>
  <c r="AO422" i="2"/>
  <c r="AO360" i="2"/>
  <c r="AO345" i="2"/>
  <c r="AO279" i="2"/>
  <c r="AO212" i="2"/>
  <c r="AO180" i="2"/>
  <c r="AO154" i="2"/>
  <c r="AO120" i="2"/>
  <c r="AO92" i="2"/>
  <c r="AO77" i="2"/>
  <c r="AO37" i="2"/>
  <c r="AO773" i="2"/>
  <c r="AO740" i="2"/>
  <c r="AO679" i="2"/>
  <c r="AO539" i="2"/>
  <c r="AO450" i="2"/>
  <c r="AO412" i="2"/>
  <c r="AO369" i="2"/>
  <c r="AO328" i="2"/>
  <c r="AO313" i="2"/>
  <c r="AO276" i="2"/>
  <c r="AO264" i="2"/>
  <c r="AO210" i="2"/>
  <c r="AO96" i="2"/>
  <c r="AO73" i="2"/>
  <c r="AO302" i="2"/>
  <c r="AO94" i="2"/>
  <c r="AP544" i="2"/>
  <c r="AQ544" i="2" s="1"/>
  <c r="AP172" i="2"/>
  <c r="AQ172" i="2" s="1"/>
  <c r="AO782" i="2"/>
  <c r="AO758" i="2"/>
  <c r="AO733" i="2"/>
  <c r="AO688" i="2"/>
  <c r="AP688" i="2" s="1"/>
  <c r="AQ688" i="2" s="1"/>
  <c r="AO675" i="2"/>
  <c r="AO595" i="2"/>
  <c r="AO528" i="2"/>
  <c r="AO495" i="2"/>
  <c r="AO449" i="2"/>
  <c r="AO408" i="2"/>
  <c r="AO376" i="2"/>
  <c r="AP376" i="2" s="1"/>
  <c r="AQ376" i="2" s="1"/>
  <c r="AO359" i="2"/>
  <c r="AO344" i="2"/>
  <c r="AO315" i="2"/>
  <c r="AO278" i="2"/>
  <c r="AO174" i="2"/>
  <c r="AO153" i="2"/>
  <c r="AO115" i="2"/>
  <c r="AO91" i="2"/>
  <c r="AO76" i="2"/>
  <c r="AO32" i="2"/>
  <c r="AO16" i="2"/>
  <c r="AP16" i="2" s="1"/>
  <c r="AQ16" i="2" s="1"/>
  <c r="AO739" i="2"/>
  <c r="AO696" i="2"/>
  <c r="AO677" i="2"/>
  <c r="AO659" i="2"/>
  <c r="AO603" i="2"/>
  <c r="AO499" i="2"/>
  <c r="AO466" i="2"/>
  <c r="AO431" i="2"/>
  <c r="AO411" i="2"/>
  <c r="AO367" i="2"/>
  <c r="AO343" i="2"/>
  <c r="AO312" i="2"/>
  <c r="AO95" i="2"/>
  <c r="AO9" i="2"/>
  <c r="AO232" i="2"/>
  <c r="AO182" i="2"/>
  <c r="AE316" i="2"/>
  <c r="AO801" i="2"/>
  <c r="AO687" i="2"/>
  <c r="AO656" i="2"/>
  <c r="AO642" i="2"/>
  <c r="AO614" i="2"/>
  <c r="AO594" i="2"/>
  <c r="AO508" i="2"/>
  <c r="AP508" i="2" s="1"/>
  <c r="AQ508" i="2" s="1"/>
  <c r="AO494" i="2"/>
  <c r="AO464" i="2"/>
  <c r="AO443" i="2"/>
  <c r="AO419" i="2"/>
  <c r="AO358" i="2"/>
  <c r="AO314" i="2"/>
  <c r="AO298" i="2"/>
  <c r="AO208" i="2"/>
  <c r="AP208" i="2" s="1"/>
  <c r="AQ208" i="2" s="1"/>
  <c r="AO146" i="2"/>
  <c r="AO105" i="2"/>
  <c r="AO90" i="2"/>
  <c r="AO695" i="2"/>
  <c r="AO658" i="2"/>
  <c r="AO516" i="2"/>
  <c r="AO497" i="2"/>
  <c r="AO465" i="2"/>
  <c r="AO409" i="2"/>
  <c r="AO383" i="2"/>
  <c r="AO365" i="2"/>
  <c r="AO342" i="2"/>
  <c r="AO291" i="2"/>
  <c r="AO261" i="2"/>
  <c r="AO207" i="2"/>
  <c r="AO161" i="2"/>
  <c r="AO93" i="2"/>
  <c r="AO519" i="2"/>
  <c r="AO399" i="2"/>
  <c r="AO322" i="2"/>
  <c r="AO132" i="2"/>
  <c r="AK289" i="2"/>
  <c r="AO777" i="2"/>
  <c r="AO748" i="2"/>
  <c r="AO686" i="2"/>
  <c r="AO653" i="2"/>
  <c r="AO634" i="2"/>
  <c r="AO563" i="2"/>
  <c r="AO507" i="2"/>
  <c r="AO493" i="2"/>
  <c r="AO441" i="2"/>
  <c r="AO394" i="2"/>
  <c r="AO372" i="2"/>
  <c r="AO145" i="2"/>
  <c r="AO104" i="2"/>
  <c r="AO89" i="2"/>
  <c r="AO65" i="2"/>
  <c r="AO720" i="2"/>
  <c r="AO707" i="2"/>
  <c r="AO694" i="2"/>
  <c r="AO657" i="2"/>
  <c r="AO601" i="2"/>
  <c r="AO562" i="2"/>
  <c r="AO463" i="2"/>
  <c r="AO407" i="2"/>
  <c r="AO364" i="2"/>
  <c r="AP364" i="2" s="1"/>
  <c r="AQ364" i="2" s="1"/>
  <c r="AO341" i="2"/>
  <c r="AO21" i="2"/>
  <c r="AO8" i="2"/>
  <c r="AO62" i="2"/>
  <c r="AO24" i="2"/>
  <c r="AE1060" i="2"/>
  <c r="AE1024" i="2"/>
  <c r="AE1370" i="2"/>
  <c r="AE892" i="2"/>
  <c r="AE784" i="2"/>
  <c r="AE556" i="2"/>
  <c r="AE400" i="2"/>
  <c r="AE208" i="2"/>
  <c r="AE4" i="2"/>
  <c r="AK1048" i="2"/>
  <c r="AK904" i="2"/>
  <c r="AK772" i="2"/>
  <c r="AM844" i="2"/>
  <c r="AP844" i="2" s="1"/>
  <c r="AQ844" i="2" s="1"/>
  <c r="AM292" i="2"/>
  <c r="AP292" i="2" s="1"/>
  <c r="AQ292" i="2" s="1"/>
  <c r="AM76" i="2"/>
  <c r="AP76" i="2" s="1"/>
  <c r="AQ76" i="2" s="1"/>
  <c r="AE1198" i="2"/>
  <c r="AK1060" i="2"/>
  <c r="AK916" i="2"/>
  <c r="AE1369" i="2"/>
  <c r="AE940" i="2"/>
  <c r="AE888" i="2"/>
  <c r="AE832" i="2"/>
  <c r="AE772" i="2"/>
  <c r="AE470" i="2"/>
  <c r="AE388" i="2"/>
  <c r="AF1345" i="2"/>
  <c r="AK1036" i="2"/>
  <c r="AK892" i="2"/>
  <c r="AK760" i="2"/>
  <c r="AM808" i="2"/>
  <c r="AP808" i="2" s="1"/>
  <c r="AQ808" i="2" s="1"/>
  <c r="AM628" i="2"/>
  <c r="AP628" i="2" s="1"/>
  <c r="AQ628" i="2" s="1"/>
  <c r="AM460" i="2"/>
  <c r="AP460" i="2" s="1"/>
  <c r="AQ460" i="2" s="1"/>
  <c r="AM268" i="2"/>
  <c r="AP268" i="2" s="1"/>
  <c r="AQ268" i="2" s="1"/>
  <c r="AM64" i="2"/>
  <c r="AP64" i="2" s="1"/>
  <c r="AQ64" i="2" s="1"/>
  <c r="AM1012" i="2"/>
  <c r="AP1012" i="2" s="1"/>
  <c r="AQ1012" i="2" s="1"/>
  <c r="AE1097" i="2"/>
  <c r="AE1055" i="2"/>
  <c r="AE820" i="2"/>
  <c r="AE700" i="2"/>
  <c r="AE544" i="2"/>
  <c r="AE376" i="2"/>
  <c r="AE196" i="2"/>
  <c r="AK1024" i="2"/>
  <c r="AK889" i="2"/>
  <c r="AK748" i="2"/>
  <c r="AM976" i="2"/>
  <c r="AP976" i="2" s="1"/>
  <c r="AQ976" i="2" s="1"/>
  <c r="AM796" i="2"/>
  <c r="AP796" i="2" s="1"/>
  <c r="AQ796" i="2" s="1"/>
  <c r="AM616" i="2"/>
  <c r="AP616" i="2" s="1"/>
  <c r="AQ616" i="2" s="1"/>
  <c r="AM436" i="2"/>
  <c r="AP436" i="2" s="1"/>
  <c r="AQ436" i="2" s="1"/>
  <c r="AM244" i="2"/>
  <c r="AP244" i="2" s="1"/>
  <c r="AQ244" i="2" s="1"/>
  <c r="AM52" i="2"/>
  <c r="AP52" i="2" s="1"/>
  <c r="AQ52" i="2" s="1"/>
  <c r="AE952" i="2"/>
  <c r="AE1048" i="2"/>
  <c r="AE976" i="2"/>
  <c r="AE816" i="2"/>
  <c r="AE760" i="2"/>
  <c r="AE184" i="2"/>
  <c r="AF855" i="2"/>
  <c r="AK1012" i="2"/>
  <c r="AK880" i="2"/>
  <c r="AK736" i="2"/>
  <c r="AM964" i="2"/>
  <c r="AP964" i="2" s="1"/>
  <c r="AQ964" i="2" s="1"/>
  <c r="AM784" i="2"/>
  <c r="AP784" i="2" s="1"/>
  <c r="AQ784" i="2" s="1"/>
  <c r="AM604" i="2"/>
  <c r="AP604" i="2" s="1"/>
  <c r="AQ604" i="2" s="1"/>
  <c r="AM232" i="2"/>
  <c r="AM40" i="2"/>
  <c r="AP40" i="2" s="1"/>
  <c r="AQ40" i="2" s="1"/>
  <c r="AE1085" i="2"/>
  <c r="AE971" i="2"/>
  <c r="AE880" i="2"/>
  <c r="AE688" i="2"/>
  <c r="AE532" i="2"/>
  <c r="AE364" i="2"/>
  <c r="AE178" i="2"/>
  <c r="AF817" i="2"/>
  <c r="AK988" i="2"/>
  <c r="AK868" i="2"/>
  <c r="AM952" i="2"/>
  <c r="AP952" i="2" s="1"/>
  <c r="AQ952" i="2" s="1"/>
  <c r="AM772" i="2"/>
  <c r="AP772" i="2" s="1"/>
  <c r="AQ772" i="2" s="1"/>
  <c r="AM592" i="2"/>
  <c r="AP592" i="2" s="1"/>
  <c r="AQ592" i="2" s="1"/>
  <c r="AM28" i="2"/>
  <c r="AP28" i="2" s="1"/>
  <c r="AQ28" i="2" s="1"/>
  <c r="AE1042" i="2"/>
  <c r="AE1012" i="2"/>
  <c r="AE970" i="2"/>
  <c r="AE928" i="2"/>
  <c r="AE352" i="2"/>
  <c r="AE172" i="2"/>
  <c r="AF1218" i="2"/>
  <c r="AK1310" i="2"/>
  <c r="AK976" i="2"/>
  <c r="AK844" i="2"/>
  <c r="AM940" i="2"/>
  <c r="AP940" i="2" s="1"/>
  <c r="AQ940" i="2" s="1"/>
  <c r="AM760" i="2"/>
  <c r="AM580" i="2"/>
  <c r="AP580" i="2" s="1"/>
  <c r="AQ580" i="2" s="1"/>
  <c r="AE1036" i="2"/>
  <c r="AE964" i="2"/>
  <c r="AE868" i="2"/>
  <c r="AE808" i="2"/>
  <c r="AE160" i="2"/>
  <c r="AK1246" i="2"/>
  <c r="AK970" i="2"/>
  <c r="AK832" i="2"/>
  <c r="AK250" i="2"/>
  <c r="AM928" i="2"/>
  <c r="AP928" i="2" s="1"/>
  <c r="AQ928" i="2" s="1"/>
  <c r="AM736" i="2"/>
  <c r="AP736" i="2" s="1"/>
  <c r="AQ736" i="2" s="1"/>
  <c r="AE916" i="2"/>
  <c r="AE340" i="2"/>
  <c r="AF1174" i="2"/>
  <c r="AK964" i="2"/>
  <c r="AM1188" i="2"/>
  <c r="AP1188" i="2" s="1"/>
  <c r="AQ1188" i="2" s="1"/>
  <c r="AM916" i="2"/>
  <c r="AP916" i="2" s="1"/>
  <c r="AQ916" i="2" s="1"/>
  <c r="AM724" i="2"/>
  <c r="AP724" i="2" s="1"/>
  <c r="AQ724" i="2" s="1"/>
  <c r="AE1205" i="2"/>
  <c r="AE1114" i="2"/>
  <c r="AE796" i="2"/>
  <c r="AE736" i="2"/>
  <c r="AE664" i="2"/>
  <c r="AE508" i="2"/>
  <c r="AF1131" i="2"/>
  <c r="AF266" i="2"/>
  <c r="AK952" i="2"/>
  <c r="AK808" i="2"/>
  <c r="AM1060" i="2"/>
  <c r="AP1060" i="2" s="1"/>
  <c r="AQ1060" i="2" s="1"/>
  <c r="AM904" i="2"/>
  <c r="AP904" i="2" s="1"/>
  <c r="AQ904" i="2" s="1"/>
  <c r="AE1163" i="2"/>
  <c r="AE496" i="2"/>
  <c r="AF660" i="2"/>
  <c r="AK940" i="2"/>
  <c r="AK796" i="2"/>
  <c r="AM1036" i="2"/>
  <c r="AP1036" i="2" s="1"/>
  <c r="AQ1036" i="2" s="1"/>
  <c r="AM892" i="2"/>
  <c r="AP892" i="2" s="1"/>
  <c r="AQ892" i="2" s="1"/>
  <c r="AM328" i="2"/>
  <c r="AE1332" i="2"/>
  <c r="AE988" i="2"/>
  <c r="AE904" i="2"/>
  <c r="AE844" i="2"/>
  <c r="AE132" i="2"/>
  <c r="AK1068" i="2"/>
  <c r="AK928" i="2"/>
  <c r="AK784" i="2"/>
  <c r="AM1024" i="2"/>
  <c r="AP1024" i="2" s="1"/>
  <c r="AQ1024" i="2" s="1"/>
  <c r="AM880" i="2"/>
  <c r="AP880" i="2" s="1"/>
  <c r="AQ880" i="2" s="1"/>
  <c r="AM1245" i="2"/>
  <c r="AP1245" i="2" s="1"/>
  <c r="AQ1245" i="2" s="1"/>
  <c r="AK1245" i="2"/>
  <c r="AF1245" i="2"/>
  <c r="AM1125" i="2"/>
  <c r="AP1125" i="2" s="1"/>
  <c r="AQ1125" i="2" s="1"/>
  <c r="AF1125" i="2"/>
  <c r="AK1125" i="2"/>
  <c r="AM1041" i="2"/>
  <c r="AP1041" i="2" s="1"/>
  <c r="AQ1041" i="2" s="1"/>
  <c r="AK1041" i="2"/>
  <c r="AM957" i="2"/>
  <c r="AP957" i="2" s="1"/>
  <c r="AQ957" i="2" s="1"/>
  <c r="AK957" i="2"/>
  <c r="AM861" i="2"/>
  <c r="AP861" i="2" s="1"/>
  <c r="AQ861" i="2" s="1"/>
  <c r="AK861" i="2"/>
  <c r="AE861" i="2"/>
  <c r="AF861" i="2"/>
  <c r="AM1388" i="2"/>
  <c r="AP1388" i="2" s="1"/>
  <c r="AQ1388" i="2" s="1"/>
  <c r="AK1388" i="2"/>
  <c r="AM1376" i="2"/>
  <c r="AP1376" i="2" s="1"/>
  <c r="AQ1376" i="2" s="1"/>
  <c r="AK1376" i="2"/>
  <c r="AM1364" i="2"/>
  <c r="AP1364" i="2" s="1"/>
  <c r="AQ1364" i="2" s="1"/>
  <c r="AK1364" i="2"/>
  <c r="AF1364" i="2"/>
  <c r="AK1352" i="2"/>
  <c r="AM1352" i="2"/>
  <c r="AP1352" i="2" s="1"/>
  <c r="AQ1352" i="2" s="1"/>
  <c r="AE1352" i="2"/>
  <c r="AF1352" i="2"/>
  <c r="AM1340" i="2"/>
  <c r="AP1340" i="2" s="1"/>
  <c r="AQ1340" i="2" s="1"/>
  <c r="AK1340" i="2"/>
  <c r="AF1340" i="2"/>
  <c r="AK1328" i="2"/>
  <c r="AM1328" i="2"/>
  <c r="AP1328" i="2" s="1"/>
  <c r="AQ1328" i="2" s="1"/>
  <c r="AF1328" i="2"/>
  <c r="AK1316" i="2"/>
  <c r="AM1316" i="2"/>
  <c r="AP1316" i="2" s="1"/>
  <c r="AQ1316" i="2" s="1"/>
  <c r="AF1316" i="2"/>
  <c r="AM1304" i="2"/>
  <c r="AP1304" i="2" s="1"/>
  <c r="AQ1304" i="2" s="1"/>
  <c r="AK1304" i="2"/>
  <c r="AF1304" i="2"/>
  <c r="AM1292" i="2"/>
  <c r="AP1292" i="2" s="1"/>
  <c r="AQ1292" i="2" s="1"/>
  <c r="AF1292" i="2"/>
  <c r="AM1268" i="2"/>
  <c r="AP1268" i="2" s="1"/>
  <c r="AQ1268" i="2" s="1"/>
  <c r="AK1268" i="2"/>
  <c r="AF1268" i="2"/>
  <c r="AM1256" i="2"/>
  <c r="AP1256" i="2" s="1"/>
  <c r="AQ1256" i="2" s="1"/>
  <c r="AF1256" i="2"/>
  <c r="AK1256" i="2"/>
  <c r="AM1244" i="2"/>
  <c r="AP1244" i="2" s="1"/>
  <c r="AQ1244" i="2" s="1"/>
  <c r="AK1244" i="2"/>
  <c r="AF1244" i="2"/>
  <c r="AM1232" i="2"/>
  <c r="AP1232" i="2" s="1"/>
  <c r="AQ1232" i="2" s="1"/>
  <c r="AK1232" i="2"/>
  <c r="AF1232" i="2"/>
  <c r="AM1220" i="2"/>
  <c r="AP1220" i="2" s="1"/>
  <c r="AQ1220" i="2" s="1"/>
  <c r="AK1220" i="2"/>
  <c r="AF1220" i="2"/>
  <c r="AM1208" i="2"/>
  <c r="AP1208" i="2" s="1"/>
  <c r="AQ1208" i="2" s="1"/>
  <c r="AF1208" i="2"/>
  <c r="AE1208" i="2"/>
  <c r="AM1196" i="2"/>
  <c r="AP1196" i="2" s="1"/>
  <c r="AQ1196" i="2" s="1"/>
  <c r="AK1196" i="2"/>
  <c r="AF1196" i="2"/>
  <c r="AK1184" i="2"/>
  <c r="AM1184" i="2"/>
  <c r="AP1184" i="2" s="1"/>
  <c r="AQ1184" i="2" s="1"/>
  <c r="AF1184" i="2"/>
  <c r="AM1172" i="2"/>
  <c r="AP1172" i="2" s="1"/>
  <c r="AQ1172" i="2" s="1"/>
  <c r="AK1172" i="2"/>
  <c r="AF1172" i="2"/>
  <c r="AM1160" i="2"/>
  <c r="AP1160" i="2" s="1"/>
  <c r="AQ1160" i="2" s="1"/>
  <c r="AK1160" i="2"/>
  <c r="AF1160" i="2"/>
  <c r="AM1148" i="2"/>
  <c r="AP1148" i="2" s="1"/>
  <c r="AQ1148" i="2" s="1"/>
  <c r="AK1148" i="2"/>
  <c r="AF1148" i="2"/>
  <c r="AM1136" i="2"/>
  <c r="AP1136" i="2" s="1"/>
  <c r="AQ1136" i="2" s="1"/>
  <c r="AK1136" i="2"/>
  <c r="AF1136" i="2"/>
  <c r="AK1124" i="2"/>
  <c r="AM1124" i="2"/>
  <c r="AP1124" i="2" s="1"/>
  <c r="AQ1124" i="2" s="1"/>
  <c r="AF1124" i="2"/>
  <c r="AM1112" i="2"/>
  <c r="AP1112" i="2" s="1"/>
  <c r="AQ1112" i="2" s="1"/>
  <c r="AF1112" i="2"/>
  <c r="AK1112" i="2"/>
  <c r="AM1100" i="2"/>
  <c r="AP1100" i="2" s="1"/>
  <c r="AQ1100" i="2" s="1"/>
  <c r="AK1100" i="2"/>
  <c r="AF1100" i="2"/>
  <c r="AM1088" i="2"/>
  <c r="AP1088" i="2" s="1"/>
  <c r="AQ1088" i="2" s="1"/>
  <c r="AK1088" i="2"/>
  <c r="AM1076" i="2"/>
  <c r="AP1076" i="2" s="1"/>
  <c r="AQ1076" i="2" s="1"/>
  <c r="AK1076" i="2"/>
  <c r="AM1064" i="2"/>
  <c r="AP1064" i="2" s="1"/>
  <c r="AQ1064" i="2" s="1"/>
  <c r="AK1064" i="2"/>
  <c r="AE1064" i="2"/>
  <c r="AM1052" i="2"/>
  <c r="AP1052" i="2" s="1"/>
  <c r="AQ1052" i="2" s="1"/>
  <c r="AK1052" i="2"/>
  <c r="AF1052" i="2"/>
  <c r="AK1040" i="2"/>
  <c r="AM1040" i="2"/>
  <c r="AP1040" i="2" s="1"/>
  <c r="AQ1040" i="2" s="1"/>
  <c r="AF1040" i="2"/>
  <c r="AM1028" i="2"/>
  <c r="AP1028" i="2" s="1"/>
  <c r="AQ1028" i="2" s="1"/>
  <c r="AK1028" i="2"/>
  <c r="AM1016" i="2"/>
  <c r="AP1016" i="2" s="1"/>
  <c r="AQ1016" i="2" s="1"/>
  <c r="AK1016" i="2"/>
  <c r="AF1016" i="2"/>
  <c r="AM1004" i="2"/>
  <c r="AP1004" i="2" s="1"/>
  <c r="AQ1004" i="2" s="1"/>
  <c r="AK1004" i="2"/>
  <c r="AM992" i="2"/>
  <c r="AP992" i="2" s="1"/>
  <c r="AQ992" i="2" s="1"/>
  <c r="AF992" i="2"/>
  <c r="AK992" i="2"/>
  <c r="AM980" i="2"/>
  <c r="AP980" i="2" s="1"/>
  <c r="AQ980" i="2" s="1"/>
  <c r="AK980" i="2"/>
  <c r="AF980" i="2"/>
  <c r="AF968" i="2"/>
  <c r="AK968" i="2"/>
  <c r="AM968" i="2"/>
  <c r="AP968" i="2" s="1"/>
  <c r="AQ968" i="2" s="1"/>
  <c r="AM956" i="2"/>
  <c r="AP956" i="2" s="1"/>
  <c r="AQ956" i="2" s="1"/>
  <c r="AK956" i="2"/>
  <c r="AF956" i="2"/>
  <c r="AM944" i="2"/>
  <c r="AP944" i="2" s="1"/>
  <c r="AQ944" i="2" s="1"/>
  <c r="AK944" i="2"/>
  <c r="AF944" i="2"/>
  <c r="AM932" i="2"/>
  <c r="AP932" i="2" s="1"/>
  <c r="AQ932" i="2" s="1"/>
  <c r="AK932" i="2"/>
  <c r="AF932" i="2"/>
  <c r="AM920" i="2"/>
  <c r="AP920" i="2" s="1"/>
  <c r="AQ920" i="2" s="1"/>
  <c r="AF920" i="2"/>
  <c r="AE920" i="2"/>
  <c r="AM908" i="2"/>
  <c r="AP908" i="2" s="1"/>
  <c r="AQ908" i="2" s="1"/>
  <c r="AK908" i="2"/>
  <c r="AF908" i="2"/>
  <c r="AM896" i="2"/>
  <c r="AP896" i="2" s="1"/>
  <c r="AQ896" i="2" s="1"/>
  <c r="AK896" i="2"/>
  <c r="AF896" i="2"/>
  <c r="AK884" i="2"/>
  <c r="AM884" i="2"/>
  <c r="AP884" i="2" s="1"/>
  <c r="AQ884" i="2" s="1"/>
  <c r="AE884" i="2"/>
  <c r="AF884" i="2"/>
  <c r="AM872" i="2"/>
  <c r="AP872" i="2" s="1"/>
  <c r="AQ872" i="2" s="1"/>
  <c r="AF872" i="2"/>
  <c r="AE872" i="2"/>
  <c r="AK872" i="2"/>
  <c r="AM860" i="2"/>
  <c r="AP860" i="2" s="1"/>
  <c r="AQ860" i="2" s="1"/>
  <c r="AK860" i="2"/>
  <c r="AE860" i="2"/>
  <c r="AF860" i="2"/>
  <c r="AM848" i="2"/>
  <c r="AP848" i="2" s="1"/>
  <c r="AQ848" i="2" s="1"/>
  <c r="AK848" i="2"/>
  <c r="AF848" i="2"/>
  <c r="AE848" i="2"/>
  <c r="AM836" i="2"/>
  <c r="AP836" i="2" s="1"/>
  <c r="AQ836" i="2" s="1"/>
  <c r="AF836" i="2"/>
  <c r="AK836" i="2"/>
  <c r="AF824" i="2"/>
  <c r="AK824" i="2"/>
  <c r="AM824" i="2"/>
  <c r="AP824" i="2" s="1"/>
  <c r="AQ824" i="2" s="1"/>
  <c r="AM812" i="2"/>
  <c r="AP812" i="2" s="1"/>
  <c r="AQ812" i="2" s="1"/>
  <c r="AF812" i="2"/>
  <c r="AK812" i="2"/>
  <c r="AK800" i="2"/>
  <c r="AF800" i="2"/>
  <c r="AE800" i="2"/>
  <c r="AM800" i="2"/>
  <c r="AP800" i="2" s="1"/>
  <c r="AQ800" i="2" s="1"/>
  <c r="AM788" i="2"/>
  <c r="AP788" i="2" s="1"/>
  <c r="AQ788" i="2" s="1"/>
  <c r="AK788" i="2"/>
  <c r="AF788" i="2"/>
  <c r="AM776" i="2"/>
  <c r="AP776" i="2" s="1"/>
  <c r="AQ776" i="2" s="1"/>
  <c r="AK776" i="2"/>
  <c r="AF776" i="2"/>
  <c r="AE776" i="2"/>
  <c r="AM764" i="2"/>
  <c r="AP764" i="2" s="1"/>
  <c r="AQ764" i="2" s="1"/>
  <c r="AK764" i="2"/>
  <c r="AF764" i="2"/>
  <c r="AM752" i="2"/>
  <c r="AP752" i="2" s="1"/>
  <c r="AQ752" i="2" s="1"/>
  <c r="AK752" i="2"/>
  <c r="AF752" i="2"/>
  <c r="AM740" i="2"/>
  <c r="AK740" i="2"/>
  <c r="AF740" i="2"/>
  <c r="AE740" i="2"/>
  <c r="AM728" i="2"/>
  <c r="AF728" i="2"/>
  <c r="AE728" i="2"/>
  <c r="AK728" i="2"/>
  <c r="AM716" i="2"/>
  <c r="AK716" i="2"/>
  <c r="AE716" i="2"/>
  <c r="AF716" i="2"/>
  <c r="AM704" i="2"/>
  <c r="AP704" i="2" s="1"/>
  <c r="AQ704" i="2" s="1"/>
  <c r="AK704" i="2"/>
  <c r="AF704" i="2"/>
  <c r="AE704" i="2"/>
  <c r="AM692" i="2"/>
  <c r="AP692" i="2" s="1"/>
  <c r="AQ692" i="2" s="1"/>
  <c r="AK692" i="2"/>
  <c r="AF692" i="2"/>
  <c r="AF680" i="2"/>
  <c r="AM680" i="2"/>
  <c r="AP680" i="2" s="1"/>
  <c r="AQ680" i="2" s="1"/>
  <c r="AK680" i="2"/>
  <c r="AK668" i="2"/>
  <c r="AM668" i="2"/>
  <c r="AP668" i="2" s="1"/>
  <c r="AQ668" i="2" s="1"/>
  <c r="AF668" i="2"/>
  <c r="AM656" i="2"/>
  <c r="AK656" i="2"/>
  <c r="AF656" i="2"/>
  <c r="AE656" i="2"/>
  <c r="AM644" i="2"/>
  <c r="AK644" i="2"/>
  <c r="AF644" i="2"/>
  <c r="AM632" i="2"/>
  <c r="AP632" i="2" s="1"/>
  <c r="AQ632" i="2" s="1"/>
  <c r="AK632" i="2"/>
  <c r="AF632" i="2"/>
  <c r="AE632" i="2"/>
  <c r="AM620" i="2"/>
  <c r="AK620" i="2"/>
  <c r="AE620" i="2"/>
  <c r="AM608" i="2"/>
  <c r="AP608" i="2" s="1"/>
  <c r="AQ608" i="2" s="1"/>
  <c r="AK608" i="2"/>
  <c r="AF608" i="2"/>
  <c r="AM596" i="2"/>
  <c r="AP596" i="2" s="1"/>
  <c r="AQ596" i="2" s="1"/>
  <c r="AK596" i="2"/>
  <c r="AE596" i="2"/>
  <c r="AF596" i="2"/>
  <c r="AM584" i="2"/>
  <c r="AP584" i="2" s="1"/>
  <c r="AQ584" i="2" s="1"/>
  <c r="AK584" i="2"/>
  <c r="AF584" i="2"/>
  <c r="AE584" i="2"/>
  <c r="AK572" i="2"/>
  <c r="AF572" i="2"/>
  <c r="AM572" i="2"/>
  <c r="AP572" i="2" s="1"/>
  <c r="AQ572" i="2" s="1"/>
  <c r="AE572" i="2"/>
  <c r="AM560" i="2"/>
  <c r="AE560" i="2"/>
  <c r="AF560" i="2"/>
  <c r="AK560" i="2"/>
  <c r="AM548" i="2"/>
  <c r="AP548" i="2" s="1"/>
  <c r="AQ548" i="2" s="1"/>
  <c r="AK548" i="2"/>
  <c r="AF548" i="2"/>
  <c r="AF536" i="2"/>
  <c r="AM536" i="2"/>
  <c r="AP536" i="2" s="1"/>
  <c r="AQ536" i="2" s="1"/>
  <c r="AK536" i="2"/>
  <c r="AM524" i="2"/>
  <c r="AP524" i="2" s="1"/>
  <c r="AQ524" i="2" s="1"/>
  <c r="AK524" i="2"/>
  <c r="AF524" i="2"/>
  <c r="AM512" i="2"/>
  <c r="AP512" i="2" s="1"/>
  <c r="AQ512" i="2" s="1"/>
  <c r="AK512" i="2"/>
  <c r="AE512" i="2"/>
  <c r="AM500" i="2"/>
  <c r="AP500" i="2" s="1"/>
  <c r="AQ500" i="2" s="1"/>
  <c r="AK500" i="2"/>
  <c r="AF500" i="2"/>
  <c r="AE500" i="2"/>
  <c r="AM488" i="2"/>
  <c r="AP488" i="2" s="1"/>
  <c r="AQ488" i="2" s="1"/>
  <c r="AK488" i="2"/>
  <c r="AF488" i="2"/>
  <c r="AE488" i="2"/>
  <c r="AM476" i="2"/>
  <c r="AP476" i="2" s="1"/>
  <c r="AQ476" i="2" s="1"/>
  <c r="AK476" i="2"/>
  <c r="AF476" i="2"/>
  <c r="AE476" i="2"/>
  <c r="AM464" i="2"/>
  <c r="AK464" i="2"/>
  <c r="AF464" i="2"/>
  <c r="AM452" i="2"/>
  <c r="AP452" i="2" s="1"/>
  <c r="AQ452" i="2" s="1"/>
  <c r="AK452" i="2"/>
  <c r="AE452" i="2"/>
  <c r="AF452" i="2"/>
  <c r="AK440" i="2"/>
  <c r="AM440" i="2"/>
  <c r="AF440" i="2"/>
  <c r="AE440" i="2"/>
  <c r="AM428" i="2"/>
  <c r="AP428" i="2" s="1"/>
  <c r="AQ428" i="2" s="1"/>
  <c r="AK428" i="2"/>
  <c r="AF428" i="2"/>
  <c r="AE428" i="2"/>
  <c r="AM416" i="2"/>
  <c r="AK416" i="2"/>
  <c r="AE416" i="2"/>
  <c r="AF416" i="2"/>
  <c r="AM404" i="2"/>
  <c r="AP404" i="2" s="1"/>
  <c r="AQ404" i="2" s="1"/>
  <c r="AK404" i="2"/>
  <c r="AF404" i="2"/>
  <c r="AM392" i="2"/>
  <c r="AF392" i="2"/>
  <c r="AK392" i="2"/>
  <c r="AE392" i="2"/>
  <c r="AM380" i="2"/>
  <c r="AK380" i="2"/>
  <c r="AF380" i="2"/>
  <c r="AE380" i="2"/>
  <c r="AK368" i="2"/>
  <c r="AM368" i="2"/>
  <c r="AP368" i="2" s="1"/>
  <c r="AQ368" i="2" s="1"/>
  <c r="AF368" i="2"/>
  <c r="AM356" i="2"/>
  <c r="AP356" i="2" s="1"/>
  <c r="AQ356" i="2" s="1"/>
  <c r="AK356" i="2"/>
  <c r="AF356" i="2"/>
  <c r="AE356" i="2"/>
  <c r="AM344" i="2"/>
  <c r="AF344" i="2"/>
  <c r="AE344" i="2"/>
  <c r="AK344" i="2"/>
  <c r="AM332" i="2"/>
  <c r="AP332" i="2" s="1"/>
  <c r="AQ332" i="2" s="1"/>
  <c r="AK332" i="2"/>
  <c r="AF332" i="2"/>
  <c r="AM320" i="2"/>
  <c r="AP320" i="2" s="1"/>
  <c r="AQ320" i="2" s="1"/>
  <c r="AK320" i="2"/>
  <c r="AF320" i="2"/>
  <c r="AE320" i="2"/>
  <c r="AM308" i="2"/>
  <c r="AP308" i="2" s="1"/>
  <c r="AQ308" i="2" s="1"/>
  <c r="AK308" i="2"/>
  <c r="AE308" i="2"/>
  <c r="AM296" i="2"/>
  <c r="AP296" i="2" s="1"/>
  <c r="AQ296" i="2" s="1"/>
  <c r="AK296" i="2"/>
  <c r="AF296" i="2"/>
  <c r="AE296" i="2"/>
  <c r="AM284" i="2"/>
  <c r="AP284" i="2" s="1"/>
  <c r="AQ284" i="2" s="1"/>
  <c r="AK284" i="2"/>
  <c r="AE284" i="2"/>
  <c r="AF284" i="2"/>
  <c r="AM272" i="2"/>
  <c r="AP272" i="2" s="1"/>
  <c r="AQ272" i="2" s="1"/>
  <c r="AK272" i="2"/>
  <c r="AF272" i="2"/>
  <c r="AE272" i="2"/>
  <c r="AM260" i="2"/>
  <c r="AP260" i="2" s="1"/>
  <c r="AQ260" i="2" s="1"/>
  <c r="AK260" i="2"/>
  <c r="AF260" i="2"/>
  <c r="AF248" i="2"/>
  <c r="AM248" i="2"/>
  <c r="AP248" i="2" s="1"/>
  <c r="AQ248" i="2" s="1"/>
  <c r="AK248" i="2"/>
  <c r="AE248" i="2"/>
  <c r="AK236" i="2"/>
  <c r="AF236" i="2"/>
  <c r="AE236" i="2"/>
  <c r="AM236" i="2"/>
  <c r="AP236" i="2" s="1"/>
  <c r="AQ236" i="2" s="1"/>
  <c r="AM224" i="2"/>
  <c r="AP224" i="2" s="1"/>
  <c r="AQ224" i="2" s="1"/>
  <c r="AK224" i="2"/>
  <c r="AF224" i="2"/>
  <c r="AE224" i="2"/>
  <c r="AM212" i="2"/>
  <c r="AP212" i="2" s="1"/>
  <c r="AQ212" i="2" s="1"/>
  <c r="AK212" i="2"/>
  <c r="AF212" i="2"/>
  <c r="AM200" i="2"/>
  <c r="AP200" i="2" s="1"/>
  <c r="AQ200" i="2" s="1"/>
  <c r="AK200" i="2"/>
  <c r="AF200" i="2"/>
  <c r="AE200" i="2"/>
  <c r="AM188" i="2"/>
  <c r="AP188" i="2" s="1"/>
  <c r="AQ188" i="2" s="1"/>
  <c r="AK188" i="2"/>
  <c r="AF188" i="2"/>
  <c r="AE188" i="2"/>
  <c r="AM176" i="2"/>
  <c r="AP176" i="2" s="1"/>
  <c r="AQ176" i="2" s="1"/>
  <c r="AK176" i="2"/>
  <c r="AE176" i="2"/>
  <c r="AF176" i="2"/>
  <c r="AM164" i="2"/>
  <c r="AP164" i="2" s="1"/>
  <c r="AQ164" i="2" s="1"/>
  <c r="AK164" i="2"/>
  <c r="AF164" i="2"/>
  <c r="AE164" i="2"/>
  <c r="AM152" i="2"/>
  <c r="AP152" i="2" s="1"/>
  <c r="AQ152" i="2" s="1"/>
  <c r="AK152" i="2"/>
  <c r="AF152" i="2"/>
  <c r="AE152" i="2"/>
  <c r="AK140" i="2"/>
  <c r="AM140" i="2"/>
  <c r="AP140" i="2" s="1"/>
  <c r="AQ140" i="2" s="1"/>
  <c r="AE140" i="2"/>
  <c r="AF140" i="2"/>
  <c r="AM128" i="2"/>
  <c r="AP128" i="2" s="1"/>
  <c r="AQ128" i="2" s="1"/>
  <c r="AK128" i="2"/>
  <c r="AE128" i="2"/>
  <c r="AF128" i="2"/>
  <c r="AM116" i="2"/>
  <c r="AP116" i="2" s="1"/>
  <c r="AQ116" i="2" s="1"/>
  <c r="AF116" i="2"/>
  <c r="AE116" i="2"/>
  <c r="AK116" i="2"/>
  <c r="AF104" i="2"/>
  <c r="AM104" i="2"/>
  <c r="AK104" i="2"/>
  <c r="AE104" i="2"/>
  <c r="AM92" i="2"/>
  <c r="AK92" i="2"/>
  <c r="AF92" i="2"/>
  <c r="AE92" i="2"/>
  <c r="AK80" i="2"/>
  <c r="AM80" i="2"/>
  <c r="AP80" i="2" s="1"/>
  <c r="AQ80" i="2" s="1"/>
  <c r="AF80" i="2"/>
  <c r="AE80" i="2"/>
  <c r="AK68" i="2"/>
  <c r="AM68" i="2"/>
  <c r="AP68" i="2" s="1"/>
  <c r="AQ68" i="2" s="1"/>
  <c r="AF68" i="2"/>
  <c r="AE68" i="2"/>
  <c r="AM56" i="2"/>
  <c r="AP56" i="2" s="1"/>
  <c r="AQ56" i="2" s="1"/>
  <c r="AK56" i="2"/>
  <c r="AF56" i="2"/>
  <c r="AE56" i="2"/>
  <c r="AM44" i="2"/>
  <c r="AP44" i="2" s="1"/>
  <c r="AQ44" i="2" s="1"/>
  <c r="AK44" i="2"/>
  <c r="AF44" i="2"/>
  <c r="AE44" i="2"/>
  <c r="AM32" i="2"/>
  <c r="AK32" i="2"/>
  <c r="AE32" i="2"/>
  <c r="AF32" i="2"/>
  <c r="AE1376" i="2"/>
  <c r="AE1290" i="2"/>
  <c r="AE1148" i="2"/>
  <c r="AE1076" i="2"/>
  <c r="AE992" i="2"/>
  <c r="AE824" i="2"/>
  <c r="AE644" i="2"/>
  <c r="AE382" i="2"/>
  <c r="AF1388" i="2"/>
  <c r="AF1302" i="2"/>
  <c r="AF1215" i="2"/>
  <c r="AF1130" i="2"/>
  <c r="AF1041" i="2"/>
  <c r="AF948" i="2"/>
  <c r="AF854" i="2"/>
  <c r="AK1018" i="2"/>
  <c r="AK920" i="2"/>
  <c r="AM1305" i="2"/>
  <c r="AP1305" i="2" s="1"/>
  <c r="AQ1305" i="2" s="1"/>
  <c r="AK1305" i="2"/>
  <c r="AF1305" i="2"/>
  <c r="AM1209" i="2"/>
  <c r="AP1209" i="2" s="1"/>
  <c r="AQ1209" i="2" s="1"/>
  <c r="AK1209" i="2"/>
  <c r="AF1209" i="2"/>
  <c r="AK1101" i="2"/>
  <c r="AM1101" i="2"/>
  <c r="AP1101" i="2" s="1"/>
  <c r="AQ1101" i="2" s="1"/>
  <c r="AF1101" i="2"/>
  <c r="AM1017" i="2"/>
  <c r="AP1017" i="2" s="1"/>
  <c r="AQ1017" i="2" s="1"/>
  <c r="AK1017" i="2"/>
  <c r="AM933" i="2"/>
  <c r="AP933" i="2" s="1"/>
  <c r="AQ933" i="2" s="1"/>
  <c r="AK933" i="2"/>
  <c r="AF933" i="2"/>
  <c r="AE933" i="2"/>
  <c r="AM873" i="2"/>
  <c r="AP873" i="2" s="1"/>
  <c r="AQ873" i="2" s="1"/>
  <c r="AK873" i="2"/>
  <c r="AE873" i="2"/>
  <c r="AF873" i="2"/>
  <c r="AM801" i="2"/>
  <c r="AF801" i="2"/>
  <c r="AK801" i="2"/>
  <c r="AK741" i="2"/>
  <c r="AM741" i="2"/>
  <c r="AP741" i="2" s="1"/>
  <c r="AQ741" i="2" s="1"/>
  <c r="AF741" i="2"/>
  <c r="AE741" i="2"/>
  <c r="AM705" i="2"/>
  <c r="AP705" i="2" s="1"/>
  <c r="AQ705" i="2" s="1"/>
  <c r="AK705" i="2"/>
  <c r="AF705" i="2"/>
  <c r="AM645" i="2"/>
  <c r="AK645" i="2"/>
  <c r="AE645" i="2"/>
  <c r="AM609" i="2"/>
  <c r="AP609" i="2" s="1"/>
  <c r="AQ609" i="2" s="1"/>
  <c r="AK609" i="2"/>
  <c r="AF609" i="2"/>
  <c r="AE609" i="2"/>
  <c r="AM561" i="2"/>
  <c r="AP561" i="2" s="1"/>
  <c r="AQ561" i="2" s="1"/>
  <c r="AK561" i="2"/>
  <c r="AF561" i="2"/>
  <c r="AM513" i="2"/>
  <c r="AF513" i="2"/>
  <c r="AK513" i="2"/>
  <c r="AE513" i="2"/>
  <c r="AM477" i="2"/>
  <c r="AP477" i="2" s="1"/>
  <c r="AQ477" i="2" s="1"/>
  <c r="AK477" i="2"/>
  <c r="AF477" i="2"/>
  <c r="AK441" i="2"/>
  <c r="AM441" i="2"/>
  <c r="AP441" i="2" s="1"/>
  <c r="AQ441" i="2" s="1"/>
  <c r="AF441" i="2"/>
  <c r="AE441" i="2"/>
  <c r="AK417" i="2"/>
  <c r="AM417" i="2"/>
  <c r="AF417" i="2"/>
  <c r="AM381" i="2"/>
  <c r="AP381" i="2" s="1"/>
  <c r="AQ381" i="2" s="1"/>
  <c r="AK381" i="2"/>
  <c r="AF381" i="2"/>
  <c r="AE381" i="2"/>
  <c r="AM345" i="2"/>
  <c r="AK345" i="2"/>
  <c r="AF345" i="2"/>
  <c r="AM309" i="2"/>
  <c r="AP309" i="2" s="1"/>
  <c r="AQ309" i="2" s="1"/>
  <c r="AK309" i="2"/>
  <c r="AF309" i="2"/>
  <c r="AE309" i="2"/>
  <c r="AE1375" i="2"/>
  <c r="AM1375" i="2"/>
  <c r="AP1375" i="2" s="1"/>
  <c r="AQ1375" i="2" s="1"/>
  <c r="AK1375" i="2"/>
  <c r="AF1375" i="2"/>
  <c r="AE1339" i="2"/>
  <c r="AM1339" i="2"/>
  <c r="AP1339" i="2" s="1"/>
  <c r="AQ1339" i="2" s="1"/>
  <c r="AF1339" i="2"/>
  <c r="AE1303" i="2"/>
  <c r="AM1303" i="2"/>
  <c r="AP1303" i="2" s="1"/>
  <c r="AQ1303" i="2" s="1"/>
  <c r="AK1303" i="2"/>
  <c r="AE1267" i="2"/>
  <c r="AM1267" i="2"/>
  <c r="AP1267" i="2" s="1"/>
  <c r="AQ1267" i="2" s="1"/>
  <c r="AK1267" i="2"/>
  <c r="AE1231" i="2"/>
  <c r="AM1231" i="2"/>
  <c r="AP1231" i="2" s="1"/>
  <c r="AQ1231" i="2" s="1"/>
  <c r="AK1231" i="2"/>
  <c r="AF1231" i="2"/>
  <c r="AE1195" i="2"/>
  <c r="AM1195" i="2"/>
  <c r="AP1195" i="2" s="1"/>
  <c r="AQ1195" i="2" s="1"/>
  <c r="AK1195" i="2"/>
  <c r="AE1159" i="2"/>
  <c r="AK1159" i="2"/>
  <c r="AM1159" i="2"/>
  <c r="AP1159" i="2" s="1"/>
  <c r="AQ1159" i="2" s="1"/>
  <c r="AF1159" i="2"/>
  <c r="AE1123" i="2"/>
  <c r="AM1123" i="2"/>
  <c r="AP1123" i="2" s="1"/>
  <c r="AQ1123" i="2" s="1"/>
  <c r="AF1123" i="2"/>
  <c r="AK1123" i="2"/>
  <c r="AE1087" i="2"/>
  <c r="AK1087" i="2"/>
  <c r="AM1087" i="2"/>
  <c r="AP1087" i="2" s="1"/>
  <c r="AQ1087" i="2" s="1"/>
  <c r="AF1087" i="2"/>
  <c r="AM1063" i="2"/>
  <c r="AP1063" i="2" s="1"/>
  <c r="AQ1063" i="2" s="1"/>
  <c r="AE1063" i="2"/>
  <c r="AK1063" i="2"/>
  <c r="AF1063" i="2"/>
  <c r="AE1039" i="2"/>
  <c r="AM1039" i="2"/>
  <c r="AP1039" i="2" s="1"/>
  <c r="AQ1039" i="2" s="1"/>
  <c r="AK1039" i="2"/>
  <c r="AF1039" i="2"/>
  <c r="AE1015" i="2"/>
  <c r="AM1015" i="2"/>
  <c r="AP1015" i="2" s="1"/>
  <c r="AQ1015" i="2" s="1"/>
  <c r="AF1015" i="2"/>
  <c r="AK1015" i="2"/>
  <c r="AE991" i="2"/>
  <c r="AM991" i="2"/>
  <c r="AP991" i="2" s="1"/>
  <c r="AQ991" i="2" s="1"/>
  <c r="AF991" i="2"/>
  <c r="AK991" i="2"/>
  <c r="AE967" i="2"/>
  <c r="AM967" i="2"/>
  <c r="AP967" i="2" s="1"/>
  <c r="AQ967" i="2" s="1"/>
  <c r="AF967" i="2"/>
  <c r="AE931" i="2"/>
  <c r="AM931" i="2"/>
  <c r="AP931" i="2" s="1"/>
  <c r="AQ931" i="2" s="1"/>
  <c r="AK931" i="2"/>
  <c r="AF931" i="2"/>
  <c r="AM895" i="2"/>
  <c r="AP895" i="2" s="1"/>
  <c r="AQ895" i="2" s="1"/>
  <c r="AE895" i="2"/>
  <c r="AK895" i="2"/>
  <c r="AF895" i="2"/>
  <c r="AE859" i="2"/>
  <c r="AM859" i="2"/>
  <c r="AP859" i="2" s="1"/>
  <c r="AQ859" i="2" s="1"/>
  <c r="AK859" i="2"/>
  <c r="AF859" i="2"/>
  <c r="AE823" i="2"/>
  <c r="AK823" i="2"/>
  <c r="AM823" i="2"/>
  <c r="AP823" i="2" s="1"/>
  <c r="AQ823" i="2" s="1"/>
  <c r="AF823" i="2"/>
  <c r="AE787" i="2"/>
  <c r="AM787" i="2"/>
  <c r="AP787" i="2" s="1"/>
  <c r="AQ787" i="2" s="1"/>
  <c r="AK787" i="2"/>
  <c r="AF787" i="2"/>
  <c r="AE751" i="2"/>
  <c r="AM751" i="2"/>
  <c r="AP751" i="2" s="1"/>
  <c r="AQ751" i="2" s="1"/>
  <c r="AK751" i="2"/>
  <c r="AF751" i="2"/>
  <c r="AE715" i="2"/>
  <c r="AM715" i="2"/>
  <c r="AK715" i="2"/>
  <c r="AF715" i="2"/>
  <c r="AE679" i="2"/>
  <c r="AM679" i="2"/>
  <c r="AP679" i="2" s="1"/>
  <c r="AQ679" i="2" s="1"/>
  <c r="AK679" i="2"/>
  <c r="AF679" i="2"/>
  <c r="AE643" i="2"/>
  <c r="AM643" i="2"/>
  <c r="AP643" i="2" s="1"/>
  <c r="AQ643" i="2" s="1"/>
  <c r="AK643" i="2"/>
  <c r="AF643" i="2"/>
  <c r="AE607" i="2"/>
  <c r="AM607" i="2"/>
  <c r="AP607" i="2" s="1"/>
  <c r="AQ607" i="2" s="1"/>
  <c r="AK607" i="2"/>
  <c r="AE571" i="2"/>
  <c r="AM571" i="2"/>
  <c r="AP571" i="2" s="1"/>
  <c r="AQ571" i="2" s="1"/>
  <c r="AK571" i="2"/>
  <c r="AF571" i="2"/>
  <c r="AE547" i="2"/>
  <c r="AM547" i="2"/>
  <c r="AP547" i="2" s="1"/>
  <c r="AQ547" i="2" s="1"/>
  <c r="AK547" i="2"/>
  <c r="AF547" i="2"/>
  <c r="AF523" i="2"/>
  <c r="AE523" i="2"/>
  <c r="AM523" i="2"/>
  <c r="AP523" i="2" s="1"/>
  <c r="AQ523" i="2" s="1"/>
  <c r="AK523" i="2"/>
  <c r="AE487" i="2"/>
  <c r="AM487" i="2"/>
  <c r="AP487" i="2" s="1"/>
  <c r="AQ487" i="2" s="1"/>
  <c r="AK487" i="2"/>
  <c r="AF487" i="2"/>
  <c r="AM451" i="2"/>
  <c r="AK451" i="2"/>
  <c r="AE451" i="2"/>
  <c r="AF451" i="2"/>
  <c r="AE415" i="2"/>
  <c r="AM415" i="2"/>
  <c r="AP415" i="2" s="1"/>
  <c r="AQ415" i="2" s="1"/>
  <c r="AK415" i="2"/>
  <c r="AF415" i="2"/>
  <c r="AE417" i="2"/>
  <c r="AE345" i="2"/>
  <c r="AF1376" i="2"/>
  <c r="AF1118" i="2"/>
  <c r="AF1028" i="2"/>
  <c r="AF935" i="2"/>
  <c r="AF645" i="2"/>
  <c r="AF308" i="2"/>
  <c r="AK1353" i="2"/>
  <c r="AM1293" i="2"/>
  <c r="AP1293" i="2" s="1"/>
  <c r="AQ1293" i="2" s="1"/>
  <c r="AK1293" i="2"/>
  <c r="AF1293" i="2"/>
  <c r="AM1137" i="2"/>
  <c r="AP1137" i="2" s="1"/>
  <c r="AQ1137" i="2" s="1"/>
  <c r="AK1137" i="2"/>
  <c r="AF1137" i="2"/>
  <c r="AE1149" i="2"/>
  <c r="AF1389" i="2"/>
  <c r="AM1363" i="2"/>
  <c r="AP1363" i="2" s="1"/>
  <c r="AQ1363" i="2" s="1"/>
  <c r="AE1363" i="2"/>
  <c r="AF1363" i="2"/>
  <c r="AK1363" i="2"/>
  <c r="AE1327" i="2"/>
  <c r="AM1327" i="2"/>
  <c r="AP1327" i="2" s="1"/>
  <c r="AQ1327" i="2" s="1"/>
  <c r="AF1327" i="2"/>
  <c r="AK1327" i="2"/>
  <c r="AM1291" i="2"/>
  <c r="AP1291" i="2" s="1"/>
  <c r="AQ1291" i="2" s="1"/>
  <c r="AE1291" i="2"/>
  <c r="AF1291" i="2"/>
  <c r="AK1291" i="2"/>
  <c r="AE1255" i="2"/>
  <c r="AM1255" i="2"/>
  <c r="AP1255" i="2" s="1"/>
  <c r="AQ1255" i="2" s="1"/>
  <c r="AF1255" i="2"/>
  <c r="AK1255" i="2"/>
  <c r="AE1219" i="2"/>
  <c r="AM1219" i="2"/>
  <c r="AP1219" i="2" s="1"/>
  <c r="AQ1219" i="2" s="1"/>
  <c r="AF1219" i="2"/>
  <c r="AK1219" i="2"/>
  <c r="AE1183" i="2"/>
  <c r="AM1183" i="2"/>
  <c r="AP1183" i="2" s="1"/>
  <c r="AQ1183" i="2" s="1"/>
  <c r="AF1183" i="2"/>
  <c r="AK1183" i="2"/>
  <c r="AE1147" i="2"/>
  <c r="AM1147" i="2"/>
  <c r="AP1147" i="2" s="1"/>
  <c r="AQ1147" i="2" s="1"/>
  <c r="AK1147" i="2"/>
  <c r="AF1147" i="2"/>
  <c r="AE1111" i="2"/>
  <c r="AM1111" i="2"/>
  <c r="AP1111" i="2" s="1"/>
  <c r="AQ1111" i="2" s="1"/>
  <c r="AF1111" i="2"/>
  <c r="AK1111" i="2"/>
  <c r="AE943" i="2"/>
  <c r="AM943" i="2"/>
  <c r="AP943" i="2" s="1"/>
  <c r="AQ943" i="2" s="1"/>
  <c r="AF943" i="2"/>
  <c r="AK943" i="2"/>
  <c r="AE907" i="2"/>
  <c r="AM907" i="2"/>
  <c r="AP907" i="2" s="1"/>
  <c r="AQ907" i="2" s="1"/>
  <c r="AK907" i="2"/>
  <c r="AF907" i="2"/>
  <c r="AE871" i="2"/>
  <c r="AM871" i="2"/>
  <c r="AP871" i="2" s="1"/>
  <c r="AQ871" i="2" s="1"/>
  <c r="AK871" i="2"/>
  <c r="AF871" i="2"/>
  <c r="AM835" i="2"/>
  <c r="AP835" i="2" s="1"/>
  <c r="AQ835" i="2" s="1"/>
  <c r="AE835" i="2"/>
  <c r="AF835" i="2"/>
  <c r="AK835" i="2"/>
  <c r="AE799" i="2"/>
  <c r="AK799" i="2"/>
  <c r="AM799" i="2"/>
  <c r="AP799" i="2" s="1"/>
  <c r="AQ799" i="2" s="1"/>
  <c r="AF799" i="2"/>
  <c r="AM763" i="2"/>
  <c r="AP763" i="2" s="1"/>
  <c r="AQ763" i="2" s="1"/>
  <c r="AE763" i="2"/>
  <c r="AK763" i="2"/>
  <c r="AE727" i="2"/>
  <c r="AM727" i="2"/>
  <c r="AP727" i="2" s="1"/>
  <c r="AQ727" i="2" s="1"/>
  <c r="AK727" i="2"/>
  <c r="AF727" i="2"/>
  <c r="AE691" i="2"/>
  <c r="AM691" i="2"/>
  <c r="AP691" i="2" s="1"/>
  <c r="AQ691" i="2" s="1"/>
  <c r="AK691" i="2"/>
  <c r="AF691" i="2"/>
  <c r="AE655" i="2"/>
  <c r="AM655" i="2"/>
  <c r="AP655" i="2" s="1"/>
  <c r="AQ655" i="2" s="1"/>
  <c r="AF655" i="2"/>
  <c r="AK655" i="2"/>
  <c r="AE619" i="2"/>
  <c r="AM619" i="2"/>
  <c r="AP619" i="2" s="1"/>
  <c r="AQ619" i="2" s="1"/>
  <c r="AK619" i="2"/>
  <c r="AF619" i="2"/>
  <c r="AK583" i="2"/>
  <c r="AE583" i="2"/>
  <c r="AM583" i="2"/>
  <c r="AP583" i="2" s="1"/>
  <c r="AQ583" i="2" s="1"/>
  <c r="AF583" i="2"/>
  <c r="AE559" i="2"/>
  <c r="AM559" i="2"/>
  <c r="AP559" i="2" s="1"/>
  <c r="AQ559" i="2" s="1"/>
  <c r="AK559" i="2"/>
  <c r="AF559" i="2"/>
  <c r="AK511" i="2"/>
  <c r="AE511" i="2"/>
  <c r="AM511" i="2"/>
  <c r="AP511" i="2" s="1"/>
  <c r="AQ511" i="2" s="1"/>
  <c r="AF511" i="2"/>
  <c r="AE475" i="2"/>
  <c r="AK475" i="2"/>
  <c r="AM475" i="2"/>
  <c r="AP475" i="2" s="1"/>
  <c r="AQ475" i="2" s="1"/>
  <c r="AF475" i="2"/>
  <c r="AE439" i="2"/>
  <c r="AM439" i="2"/>
  <c r="AK439" i="2"/>
  <c r="AF439" i="2"/>
  <c r="AE403" i="2"/>
  <c r="AM403" i="2"/>
  <c r="AK403" i="2"/>
  <c r="AF403" i="2"/>
  <c r="AF379" i="2"/>
  <c r="AE379" i="2"/>
  <c r="AK379" i="2"/>
  <c r="AM379" i="2"/>
  <c r="AP379" i="2" s="1"/>
  <c r="AQ379" i="2" s="1"/>
  <c r="AE343" i="2"/>
  <c r="AM343" i="2"/>
  <c r="AP343" i="2" s="1"/>
  <c r="AQ343" i="2" s="1"/>
  <c r="AK343" i="2"/>
  <c r="AF343" i="2"/>
  <c r="AE319" i="2"/>
  <c r="AK319" i="2"/>
  <c r="AM319" i="2"/>
  <c r="AP319" i="2" s="1"/>
  <c r="AQ319" i="2" s="1"/>
  <c r="AF319" i="2"/>
  <c r="AE295" i="2"/>
  <c r="AK295" i="2"/>
  <c r="AM295" i="2"/>
  <c r="AP295" i="2" s="1"/>
  <c r="AQ295" i="2" s="1"/>
  <c r="AF295" i="2"/>
  <c r="AE259" i="2"/>
  <c r="AM259" i="2"/>
  <c r="AP259" i="2" s="1"/>
  <c r="AQ259" i="2" s="1"/>
  <c r="AK259" i="2"/>
  <c r="AF259" i="2"/>
  <c r="AE1161" i="2"/>
  <c r="AM1386" i="2"/>
  <c r="AP1386" i="2" s="1"/>
  <c r="AQ1386" i="2" s="1"/>
  <c r="AK1386" i="2"/>
  <c r="AF1386" i="2"/>
  <c r="AM1362" i="2"/>
  <c r="AP1362" i="2" s="1"/>
  <c r="AQ1362" i="2" s="1"/>
  <c r="AK1362" i="2"/>
  <c r="AF1362" i="2"/>
  <c r="AM1338" i="2"/>
  <c r="AP1338" i="2" s="1"/>
  <c r="AQ1338" i="2" s="1"/>
  <c r="AK1338" i="2"/>
  <c r="AF1338" i="2"/>
  <c r="AE1338" i="2"/>
  <c r="AM1314" i="2"/>
  <c r="AP1314" i="2" s="1"/>
  <c r="AQ1314" i="2" s="1"/>
  <c r="AK1314" i="2"/>
  <c r="AF1314" i="2"/>
  <c r="AM1290" i="2"/>
  <c r="AP1290" i="2" s="1"/>
  <c r="AQ1290" i="2" s="1"/>
  <c r="AK1290" i="2"/>
  <c r="AM1266" i="2"/>
  <c r="AP1266" i="2" s="1"/>
  <c r="AQ1266" i="2" s="1"/>
  <c r="AK1266" i="2"/>
  <c r="AF1266" i="2"/>
  <c r="AM1242" i="2"/>
  <c r="AP1242" i="2" s="1"/>
  <c r="AQ1242" i="2" s="1"/>
  <c r="AK1242" i="2"/>
  <c r="AF1242" i="2"/>
  <c r="AM1218" i="2"/>
  <c r="AP1218" i="2" s="1"/>
  <c r="AQ1218" i="2" s="1"/>
  <c r="AK1218" i="2"/>
  <c r="AM1206" i="2"/>
  <c r="AP1206" i="2" s="1"/>
  <c r="AQ1206" i="2" s="1"/>
  <c r="AK1206" i="2"/>
  <c r="AF1206" i="2"/>
  <c r="AM1182" i="2"/>
  <c r="AP1182" i="2" s="1"/>
  <c r="AQ1182" i="2" s="1"/>
  <c r="AK1182" i="2"/>
  <c r="AM1170" i="2"/>
  <c r="AP1170" i="2" s="1"/>
  <c r="AQ1170" i="2" s="1"/>
  <c r="AK1170" i="2"/>
  <c r="AF1170" i="2"/>
  <c r="AM1158" i="2"/>
  <c r="AP1158" i="2" s="1"/>
  <c r="AQ1158" i="2" s="1"/>
  <c r="AK1158" i="2"/>
  <c r="AF1158" i="2"/>
  <c r="AM1146" i="2"/>
  <c r="AP1146" i="2" s="1"/>
  <c r="AQ1146" i="2" s="1"/>
  <c r="AK1146" i="2"/>
  <c r="AF1146" i="2"/>
  <c r="AM1134" i="2"/>
  <c r="AP1134" i="2" s="1"/>
  <c r="AQ1134" i="2" s="1"/>
  <c r="AK1134" i="2"/>
  <c r="AF1134" i="2"/>
  <c r="AM1122" i="2"/>
  <c r="AP1122" i="2" s="1"/>
  <c r="AQ1122" i="2" s="1"/>
  <c r="AK1122" i="2"/>
  <c r="AF1122" i="2"/>
  <c r="AM1110" i="2"/>
  <c r="AP1110" i="2" s="1"/>
  <c r="AQ1110" i="2" s="1"/>
  <c r="AK1110" i="2"/>
  <c r="AF1110" i="2"/>
  <c r="AM1098" i="2"/>
  <c r="AP1098" i="2" s="1"/>
  <c r="AQ1098" i="2" s="1"/>
  <c r="AK1098" i="2"/>
  <c r="AF1098" i="2"/>
  <c r="AM1086" i="2"/>
  <c r="AP1086" i="2" s="1"/>
  <c r="AQ1086" i="2" s="1"/>
  <c r="AK1086" i="2"/>
  <c r="AF1086" i="2"/>
  <c r="AM1074" i="2"/>
  <c r="AP1074" i="2" s="1"/>
  <c r="AQ1074" i="2" s="1"/>
  <c r="AK1074" i="2"/>
  <c r="AF1074" i="2"/>
  <c r="AM1062" i="2"/>
  <c r="AP1062" i="2" s="1"/>
  <c r="AQ1062" i="2" s="1"/>
  <c r="AK1062" i="2"/>
  <c r="AF1062" i="2"/>
  <c r="AM1050" i="2"/>
  <c r="AP1050" i="2" s="1"/>
  <c r="AQ1050" i="2" s="1"/>
  <c r="AK1050" i="2"/>
  <c r="AE1050" i="2"/>
  <c r="AF1050" i="2"/>
  <c r="AM1038" i="2"/>
  <c r="AP1038" i="2" s="1"/>
  <c r="AQ1038" i="2" s="1"/>
  <c r="AK1038" i="2"/>
  <c r="AF1038" i="2"/>
  <c r="AM1026" i="2"/>
  <c r="AP1026" i="2" s="1"/>
  <c r="AQ1026" i="2" s="1"/>
  <c r="AK1026" i="2"/>
  <c r="AF1026" i="2"/>
  <c r="AM1014" i="2"/>
  <c r="AP1014" i="2" s="1"/>
  <c r="AQ1014" i="2" s="1"/>
  <c r="AK1014" i="2"/>
  <c r="AF1014" i="2"/>
  <c r="AK1002" i="2"/>
  <c r="AM1002" i="2"/>
  <c r="AP1002" i="2" s="1"/>
  <c r="AQ1002" i="2" s="1"/>
  <c r="AF1002" i="2"/>
  <c r="AK990" i="2"/>
  <c r="AF990" i="2"/>
  <c r="AM990" i="2"/>
  <c r="AP990" i="2" s="1"/>
  <c r="AQ990" i="2" s="1"/>
  <c r="AM978" i="2"/>
  <c r="AP978" i="2" s="1"/>
  <c r="AQ978" i="2" s="1"/>
  <c r="AK978" i="2"/>
  <c r="AF978" i="2"/>
  <c r="AK966" i="2"/>
  <c r="AM966" i="2"/>
  <c r="AP966" i="2" s="1"/>
  <c r="AQ966" i="2" s="1"/>
  <c r="AF966" i="2"/>
  <c r="AK954" i="2"/>
  <c r="AM954" i="2"/>
  <c r="AP954" i="2" s="1"/>
  <c r="AQ954" i="2" s="1"/>
  <c r="AF954" i="2"/>
  <c r="AK942" i="2"/>
  <c r="AM942" i="2"/>
  <c r="AP942" i="2" s="1"/>
  <c r="AQ942" i="2" s="1"/>
  <c r="AF942" i="2"/>
  <c r="AK930" i="2"/>
  <c r="AM930" i="2"/>
  <c r="AP930" i="2" s="1"/>
  <c r="AQ930" i="2" s="1"/>
  <c r="AF930" i="2"/>
  <c r="AK918" i="2"/>
  <c r="AM918" i="2"/>
  <c r="AP918" i="2" s="1"/>
  <c r="AQ918" i="2" s="1"/>
  <c r="AF918" i="2"/>
  <c r="AM906" i="2"/>
  <c r="AP906" i="2" s="1"/>
  <c r="AQ906" i="2" s="1"/>
  <c r="AK906" i="2"/>
  <c r="AF906" i="2"/>
  <c r="AE906" i="2"/>
  <c r="AK894" i="2"/>
  <c r="AM894" i="2"/>
  <c r="AP894" i="2" s="1"/>
  <c r="AQ894" i="2" s="1"/>
  <c r="AF894" i="2"/>
  <c r="AK882" i="2"/>
  <c r="AM882" i="2"/>
  <c r="AP882" i="2" s="1"/>
  <c r="AQ882" i="2" s="1"/>
  <c r="AF882" i="2"/>
  <c r="AM870" i="2"/>
  <c r="AP870" i="2" s="1"/>
  <c r="AQ870" i="2" s="1"/>
  <c r="AK870" i="2"/>
  <c r="AE870" i="2"/>
  <c r="AF870" i="2"/>
  <c r="AK858" i="2"/>
  <c r="AM858" i="2"/>
  <c r="AP858" i="2" s="1"/>
  <c r="AQ858" i="2" s="1"/>
  <c r="AF858" i="2"/>
  <c r="AE858" i="2"/>
  <c r="AK846" i="2"/>
  <c r="AF846" i="2"/>
  <c r="AM846" i="2"/>
  <c r="AP846" i="2" s="1"/>
  <c r="AQ846" i="2" s="1"/>
  <c r="AE846" i="2"/>
  <c r="AK834" i="2"/>
  <c r="AM834" i="2"/>
  <c r="AP834" i="2" s="1"/>
  <c r="AQ834" i="2" s="1"/>
  <c r="AF834" i="2"/>
  <c r="AE834" i="2"/>
  <c r="AK822" i="2"/>
  <c r="AM822" i="2"/>
  <c r="AP822" i="2" s="1"/>
  <c r="AQ822" i="2" s="1"/>
  <c r="AF822" i="2"/>
  <c r="AK810" i="2"/>
  <c r="AM810" i="2"/>
  <c r="AP810" i="2" s="1"/>
  <c r="AQ810" i="2" s="1"/>
  <c r="AF810" i="2"/>
  <c r="AK798" i="2"/>
  <c r="AF798" i="2"/>
  <c r="AM798" i="2"/>
  <c r="AK786" i="2"/>
  <c r="AM786" i="2"/>
  <c r="AP786" i="2" s="1"/>
  <c r="AQ786" i="2" s="1"/>
  <c r="AF786" i="2"/>
  <c r="AE786" i="2"/>
  <c r="AK774" i="2"/>
  <c r="AM774" i="2"/>
  <c r="AF774" i="2"/>
  <c r="AK762" i="2"/>
  <c r="AM762" i="2"/>
  <c r="AP762" i="2" s="1"/>
  <c r="AQ762" i="2" s="1"/>
  <c r="AE762" i="2"/>
  <c r="AK750" i="2"/>
  <c r="AM750" i="2"/>
  <c r="AP750" i="2" s="1"/>
  <c r="AQ750" i="2" s="1"/>
  <c r="AF750" i="2"/>
  <c r="AK738" i="2"/>
  <c r="AM738" i="2"/>
  <c r="AP738" i="2" s="1"/>
  <c r="AQ738" i="2" s="1"/>
  <c r="AM726" i="2"/>
  <c r="AP726" i="2" s="1"/>
  <c r="AQ726" i="2" s="1"/>
  <c r="AK726" i="2"/>
  <c r="AF726" i="2"/>
  <c r="AE726" i="2"/>
  <c r="AM714" i="2"/>
  <c r="AP714" i="2" s="1"/>
  <c r="AQ714" i="2" s="1"/>
  <c r="AK714" i="2"/>
  <c r="AE714" i="2"/>
  <c r="AM702" i="2"/>
  <c r="AP702" i="2" s="1"/>
  <c r="AQ702" i="2" s="1"/>
  <c r="AK702" i="2"/>
  <c r="AF702" i="2"/>
  <c r="AE702" i="2"/>
  <c r="AM690" i="2"/>
  <c r="AP690" i="2" s="1"/>
  <c r="AQ690" i="2" s="1"/>
  <c r="AK690" i="2"/>
  <c r="AE690" i="2"/>
  <c r="AF690" i="2"/>
  <c r="AM678" i="2"/>
  <c r="AP678" i="2" s="1"/>
  <c r="AQ678" i="2" s="1"/>
  <c r="AK678" i="2"/>
  <c r="AF678" i="2"/>
  <c r="AK666" i="2"/>
  <c r="AM666" i="2"/>
  <c r="AF666" i="2"/>
  <c r="AK654" i="2"/>
  <c r="AF654" i="2"/>
  <c r="AM654" i="2"/>
  <c r="AP654" i="2" s="1"/>
  <c r="AQ654" i="2" s="1"/>
  <c r="AM642" i="2"/>
  <c r="AP642" i="2" s="1"/>
  <c r="AQ642" i="2" s="1"/>
  <c r="AK642" i="2"/>
  <c r="AE642" i="2"/>
  <c r="AF642" i="2"/>
  <c r="AM630" i="2"/>
  <c r="AP630" i="2" s="1"/>
  <c r="AQ630" i="2" s="1"/>
  <c r="AK630" i="2"/>
  <c r="AF630" i="2"/>
  <c r="AM618" i="2"/>
  <c r="AP618" i="2" s="1"/>
  <c r="AQ618" i="2" s="1"/>
  <c r="AK618" i="2"/>
  <c r="AF618" i="2"/>
  <c r="AE618" i="2"/>
  <c r="AM606" i="2"/>
  <c r="AP606" i="2" s="1"/>
  <c r="AQ606" i="2" s="1"/>
  <c r="AK606" i="2"/>
  <c r="AE606" i="2"/>
  <c r="AM594" i="2"/>
  <c r="AP594" i="2" s="1"/>
  <c r="AQ594" i="2" s="1"/>
  <c r="AK594" i="2"/>
  <c r="AF594" i="2"/>
  <c r="AM582" i="2"/>
  <c r="AP582" i="2" s="1"/>
  <c r="AQ582" i="2" s="1"/>
  <c r="AK582" i="2"/>
  <c r="AE582" i="2"/>
  <c r="AF582" i="2"/>
  <c r="AK570" i="2"/>
  <c r="AM570" i="2"/>
  <c r="AP570" i="2" s="1"/>
  <c r="AQ570" i="2" s="1"/>
  <c r="AF570" i="2"/>
  <c r="AE570" i="2"/>
  <c r="AM558" i="2"/>
  <c r="AP558" i="2" s="1"/>
  <c r="AQ558" i="2" s="1"/>
  <c r="AK558" i="2"/>
  <c r="AF558" i="2"/>
  <c r="AE558" i="2"/>
  <c r="AM546" i="2"/>
  <c r="AP546" i="2" s="1"/>
  <c r="AQ546" i="2" s="1"/>
  <c r="AK546" i="2"/>
  <c r="AF546" i="2"/>
  <c r="AE546" i="2"/>
  <c r="AM534" i="2"/>
  <c r="AP534" i="2" s="1"/>
  <c r="AQ534" i="2" s="1"/>
  <c r="AK534" i="2"/>
  <c r="AF534" i="2"/>
  <c r="AM522" i="2"/>
  <c r="AP522" i="2" s="1"/>
  <c r="AQ522" i="2" s="1"/>
  <c r="AK522" i="2"/>
  <c r="AF522" i="2"/>
  <c r="AF510" i="2"/>
  <c r="AM510" i="2"/>
  <c r="AP510" i="2" s="1"/>
  <c r="AQ510" i="2" s="1"/>
  <c r="AK510" i="2"/>
  <c r="AK498" i="2"/>
  <c r="AM498" i="2"/>
  <c r="AP498" i="2" s="1"/>
  <c r="AQ498" i="2" s="1"/>
  <c r="AE498" i="2"/>
  <c r="AM486" i="2"/>
  <c r="AP486" i="2" s="1"/>
  <c r="AQ486" i="2" s="1"/>
  <c r="AK486" i="2"/>
  <c r="AF486" i="2"/>
  <c r="AE486" i="2"/>
  <c r="AM474" i="2"/>
  <c r="AP474" i="2" s="1"/>
  <c r="AQ474" i="2" s="1"/>
  <c r="AK474" i="2"/>
  <c r="AF474" i="2"/>
  <c r="AE474" i="2"/>
  <c r="AM462" i="2"/>
  <c r="AP462" i="2" s="1"/>
  <c r="AQ462" i="2" s="1"/>
  <c r="AK462" i="2"/>
  <c r="AF462" i="2"/>
  <c r="AE462" i="2"/>
  <c r="AM450" i="2"/>
  <c r="AP450" i="2" s="1"/>
  <c r="AQ450" i="2" s="1"/>
  <c r="AK450" i="2"/>
  <c r="AF450" i="2"/>
  <c r="AM438" i="2"/>
  <c r="AP438" i="2" s="1"/>
  <c r="AQ438" i="2" s="1"/>
  <c r="AK438" i="2"/>
  <c r="AE438" i="2"/>
  <c r="AK426" i="2"/>
  <c r="AM426" i="2"/>
  <c r="AP426" i="2" s="1"/>
  <c r="AQ426" i="2" s="1"/>
  <c r="AE426" i="2"/>
  <c r="AK414" i="2"/>
  <c r="AM414" i="2"/>
  <c r="AP414" i="2" s="1"/>
  <c r="AQ414" i="2" s="1"/>
  <c r="AF414" i="2"/>
  <c r="AE414" i="2"/>
  <c r="AM402" i="2"/>
  <c r="AP402" i="2" s="1"/>
  <c r="AQ402" i="2" s="1"/>
  <c r="AK402" i="2"/>
  <c r="AF402" i="2"/>
  <c r="AM390" i="2"/>
  <c r="AP390" i="2" s="1"/>
  <c r="AQ390" i="2" s="1"/>
  <c r="AK390" i="2"/>
  <c r="AF390" i="2"/>
  <c r="AM378" i="2"/>
  <c r="AP378" i="2" s="1"/>
  <c r="AQ378" i="2" s="1"/>
  <c r="AK378" i="2"/>
  <c r="AF378" i="2"/>
  <c r="AE378" i="2"/>
  <c r="AM366" i="2"/>
  <c r="AF366" i="2"/>
  <c r="AK366" i="2"/>
  <c r="AE366" i="2"/>
  <c r="AK354" i="2"/>
  <c r="AM354" i="2"/>
  <c r="AP354" i="2" s="1"/>
  <c r="AQ354" i="2" s="1"/>
  <c r="AF354" i="2"/>
  <c r="AE354" i="2"/>
  <c r="AK342" i="2"/>
  <c r="AM342" i="2"/>
  <c r="AF342" i="2"/>
  <c r="AE342" i="2"/>
  <c r="AM330" i="2"/>
  <c r="AP330" i="2" s="1"/>
  <c r="AQ330" i="2" s="1"/>
  <c r="AK330" i="2"/>
  <c r="AF330" i="2"/>
  <c r="AM318" i="2"/>
  <c r="AP318" i="2" s="1"/>
  <c r="AQ318" i="2" s="1"/>
  <c r="AK318" i="2"/>
  <c r="AF318" i="2"/>
  <c r="AM306" i="2"/>
  <c r="AF306" i="2"/>
  <c r="AE306" i="2"/>
  <c r="AK306" i="2"/>
  <c r="AM294" i="2"/>
  <c r="AP294" i="2" s="1"/>
  <c r="AQ294" i="2" s="1"/>
  <c r="AK294" i="2"/>
  <c r="AF294" i="2"/>
  <c r="AE294" i="2"/>
  <c r="AK282" i="2"/>
  <c r="AM282" i="2"/>
  <c r="AP282" i="2" s="1"/>
  <c r="AQ282" i="2" s="1"/>
  <c r="AF282" i="2"/>
  <c r="AE282" i="2"/>
  <c r="AM270" i="2"/>
  <c r="AP270" i="2" s="1"/>
  <c r="AQ270" i="2" s="1"/>
  <c r="AK270" i="2"/>
  <c r="AF270" i="2"/>
  <c r="AE270" i="2"/>
  <c r="AK258" i="2"/>
  <c r="AM258" i="2"/>
  <c r="AP258" i="2" s="1"/>
  <c r="AQ258" i="2" s="1"/>
  <c r="AF258" i="2"/>
  <c r="AM246" i="2"/>
  <c r="AP246" i="2" s="1"/>
  <c r="AQ246" i="2" s="1"/>
  <c r="AK246" i="2"/>
  <c r="AE246" i="2"/>
  <c r="AF246" i="2"/>
  <c r="AM234" i="2"/>
  <c r="AP234" i="2" s="1"/>
  <c r="AQ234" i="2" s="1"/>
  <c r="AK234" i="2"/>
  <c r="AF222" i="2"/>
  <c r="AM222" i="2"/>
  <c r="AP222" i="2" s="1"/>
  <c r="AQ222" i="2" s="1"/>
  <c r="AK222" i="2"/>
  <c r="AE222" i="2"/>
  <c r="AM210" i="2"/>
  <c r="AP210" i="2" s="1"/>
  <c r="AQ210" i="2" s="1"/>
  <c r="AK210" i="2"/>
  <c r="AF210" i="2"/>
  <c r="AM198" i="2"/>
  <c r="AP198" i="2" s="1"/>
  <c r="AQ198" i="2" s="1"/>
  <c r="AK198" i="2"/>
  <c r="AF198" i="2"/>
  <c r="AE198" i="2"/>
  <c r="AM186" i="2"/>
  <c r="AP186" i="2" s="1"/>
  <c r="AQ186" i="2" s="1"/>
  <c r="AK186" i="2"/>
  <c r="AE186" i="2"/>
  <c r="AF186" i="2"/>
  <c r="AM174" i="2"/>
  <c r="AP174" i="2" s="1"/>
  <c r="AQ174" i="2" s="1"/>
  <c r="AK174" i="2"/>
  <c r="AF174" i="2"/>
  <c r="AM162" i="2"/>
  <c r="AP162" i="2" s="1"/>
  <c r="AQ162" i="2" s="1"/>
  <c r="AK162" i="2"/>
  <c r="AE162" i="2"/>
  <c r="AF162" i="2"/>
  <c r="AM150" i="2"/>
  <c r="AP150" i="2" s="1"/>
  <c r="AQ150" i="2" s="1"/>
  <c r="AK150" i="2"/>
  <c r="AE150" i="2"/>
  <c r="AF150" i="2"/>
  <c r="AK138" i="2"/>
  <c r="AF138" i="2"/>
  <c r="AE138" i="2"/>
  <c r="AM138" i="2"/>
  <c r="AP138" i="2" s="1"/>
  <c r="AQ138" i="2" s="1"/>
  <c r="AK126" i="2"/>
  <c r="AM126" i="2"/>
  <c r="AP126" i="2" s="1"/>
  <c r="AQ126" i="2" s="1"/>
  <c r="AF126" i="2"/>
  <c r="AE126" i="2"/>
  <c r="AM114" i="2"/>
  <c r="AP114" i="2" s="1"/>
  <c r="AQ114" i="2" s="1"/>
  <c r="AK114" i="2"/>
  <c r="AF114" i="2"/>
  <c r="AK102" i="2"/>
  <c r="AM102" i="2"/>
  <c r="AP102" i="2" s="1"/>
  <c r="AQ102" i="2" s="1"/>
  <c r="AF102" i="2"/>
  <c r="AE102" i="2"/>
  <c r="AM90" i="2"/>
  <c r="AP90" i="2" s="1"/>
  <c r="AQ90" i="2" s="1"/>
  <c r="AK90" i="2"/>
  <c r="AF90" i="2"/>
  <c r="AE90" i="2"/>
  <c r="AM78" i="2"/>
  <c r="AF78" i="2"/>
  <c r="AK78" i="2"/>
  <c r="AM66" i="2"/>
  <c r="AP66" i="2" s="1"/>
  <c r="AQ66" i="2" s="1"/>
  <c r="AK66" i="2"/>
  <c r="AF66" i="2"/>
  <c r="AE66" i="2"/>
  <c r="AM54" i="2"/>
  <c r="AP54" i="2" s="1"/>
  <c r="AQ54" i="2" s="1"/>
  <c r="AK54" i="2"/>
  <c r="AE54" i="2"/>
  <c r="AF54" i="2"/>
  <c r="AK42" i="2"/>
  <c r="AM42" i="2"/>
  <c r="AP42" i="2" s="1"/>
  <c r="AQ42" i="2" s="1"/>
  <c r="AE42" i="2"/>
  <c r="AF42" i="2"/>
  <c r="AK30" i="2"/>
  <c r="AM30" i="2"/>
  <c r="AP30" i="2" s="1"/>
  <c r="AQ30" i="2" s="1"/>
  <c r="AF30" i="2"/>
  <c r="AM18" i="2"/>
  <c r="AP18" i="2" s="1"/>
  <c r="AQ18" i="2" s="1"/>
  <c r="AK18" i="2"/>
  <c r="AF18" i="2"/>
  <c r="AE18" i="2"/>
  <c r="AM6" i="2"/>
  <c r="AP6" i="2" s="1"/>
  <c r="AQ6" i="2" s="1"/>
  <c r="AK6" i="2"/>
  <c r="AE6" i="2"/>
  <c r="AF6" i="2"/>
  <c r="AE1388" i="2"/>
  <c r="AE1259" i="2"/>
  <c r="AE1245" i="2"/>
  <c r="AE1216" i="2"/>
  <c r="AE1160" i="2"/>
  <c r="AE1088" i="2"/>
  <c r="AE1018" i="2"/>
  <c r="AE1004" i="2"/>
  <c r="AE989" i="2"/>
  <c r="AE957" i="2"/>
  <c r="AE548" i="2"/>
  <c r="AE477" i="2"/>
  <c r="AF1366" i="2"/>
  <c r="AF1280" i="2"/>
  <c r="AF1195" i="2"/>
  <c r="AF1018" i="2"/>
  <c r="AF738" i="2"/>
  <c r="AF297" i="2"/>
  <c r="AK1339" i="2"/>
  <c r="AM1377" i="2"/>
  <c r="AP1377" i="2" s="1"/>
  <c r="AQ1377" i="2" s="1"/>
  <c r="AK1377" i="2"/>
  <c r="AF1377" i="2"/>
  <c r="AM1269" i="2"/>
  <c r="AP1269" i="2" s="1"/>
  <c r="AQ1269" i="2" s="1"/>
  <c r="AF1269" i="2"/>
  <c r="AK1269" i="2"/>
  <c r="AM1185" i="2"/>
  <c r="AP1185" i="2" s="1"/>
  <c r="AQ1185" i="2" s="1"/>
  <c r="AF1185" i="2"/>
  <c r="AK1185" i="2"/>
  <c r="AM1065" i="2"/>
  <c r="AP1065" i="2" s="1"/>
  <c r="AQ1065" i="2" s="1"/>
  <c r="AK1065" i="2"/>
  <c r="AF981" i="2"/>
  <c r="AM981" i="2"/>
  <c r="AP981" i="2" s="1"/>
  <c r="AQ981" i="2" s="1"/>
  <c r="AK981" i="2"/>
  <c r="AM909" i="2"/>
  <c r="AP909" i="2" s="1"/>
  <c r="AQ909" i="2" s="1"/>
  <c r="AK909" i="2"/>
  <c r="AF909" i="2"/>
  <c r="AF837" i="2"/>
  <c r="AM837" i="2"/>
  <c r="AP837" i="2" s="1"/>
  <c r="AQ837" i="2" s="1"/>
  <c r="AK837" i="2"/>
  <c r="AM789" i="2"/>
  <c r="AP789" i="2" s="1"/>
  <c r="AQ789" i="2" s="1"/>
  <c r="AK789" i="2"/>
  <c r="AF789" i="2"/>
  <c r="AE789" i="2"/>
  <c r="AK681" i="2"/>
  <c r="AM681" i="2"/>
  <c r="AP681" i="2" s="1"/>
  <c r="AQ681" i="2" s="1"/>
  <c r="AF681" i="2"/>
  <c r="AM1387" i="2"/>
  <c r="AP1387" i="2" s="1"/>
  <c r="AQ1387" i="2" s="1"/>
  <c r="AF1387" i="2"/>
  <c r="AE1387" i="2"/>
  <c r="AK1387" i="2"/>
  <c r="AE1351" i="2"/>
  <c r="AM1351" i="2"/>
  <c r="AP1351" i="2" s="1"/>
  <c r="AQ1351" i="2" s="1"/>
  <c r="AF1351" i="2"/>
  <c r="AK1351" i="2"/>
  <c r="AK1315" i="2"/>
  <c r="AE1315" i="2"/>
  <c r="AM1315" i="2"/>
  <c r="AP1315" i="2" s="1"/>
  <c r="AQ1315" i="2" s="1"/>
  <c r="AF1315" i="2"/>
  <c r="AE1279" i="2"/>
  <c r="AM1279" i="2"/>
  <c r="AP1279" i="2" s="1"/>
  <c r="AQ1279" i="2" s="1"/>
  <c r="AK1279" i="2"/>
  <c r="AM1243" i="2"/>
  <c r="AP1243" i="2" s="1"/>
  <c r="AQ1243" i="2" s="1"/>
  <c r="AF1243" i="2"/>
  <c r="AE1243" i="2"/>
  <c r="AE1207" i="2"/>
  <c r="AM1207" i="2"/>
  <c r="AP1207" i="2" s="1"/>
  <c r="AQ1207" i="2" s="1"/>
  <c r="AF1207" i="2"/>
  <c r="AK1207" i="2"/>
  <c r="AK1171" i="2"/>
  <c r="AE1171" i="2"/>
  <c r="AM1171" i="2"/>
  <c r="AP1171" i="2" s="1"/>
  <c r="AQ1171" i="2" s="1"/>
  <c r="AF1171" i="2"/>
  <c r="AE1135" i="2"/>
  <c r="AM1135" i="2"/>
  <c r="AP1135" i="2" s="1"/>
  <c r="AQ1135" i="2" s="1"/>
  <c r="AK1135" i="2"/>
  <c r="AF1135" i="2"/>
  <c r="AM1099" i="2"/>
  <c r="AP1099" i="2" s="1"/>
  <c r="AQ1099" i="2" s="1"/>
  <c r="AF1099" i="2"/>
  <c r="AE1099" i="2"/>
  <c r="AK1099" i="2"/>
  <c r="AE1075" i="2"/>
  <c r="AM1075" i="2"/>
  <c r="AP1075" i="2" s="1"/>
  <c r="AQ1075" i="2" s="1"/>
  <c r="AK1075" i="2"/>
  <c r="AF1075" i="2"/>
  <c r="AE1051" i="2"/>
  <c r="AM1051" i="2"/>
  <c r="AP1051" i="2" s="1"/>
  <c r="AQ1051" i="2" s="1"/>
  <c r="AK1051" i="2"/>
  <c r="AK1027" i="2"/>
  <c r="AE1027" i="2"/>
  <c r="AM1027" i="2"/>
  <c r="AP1027" i="2" s="1"/>
  <c r="AQ1027" i="2" s="1"/>
  <c r="AF1027" i="2"/>
  <c r="AE1003" i="2"/>
  <c r="AM1003" i="2"/>
  <c r="AP1003" i="2" s="1"/>
  <c r="AQ1003" i="2" s="1"/>
  <c r="AK1003" i="2"/>
  <c r="AF1003" i="2"/>
  <c r="AE979" i="2"/>
  <c r="AM979" i="2"/>
  <c r="AP979" i="2" s="1"/>
  <c r="AQ979" i="2" s="1"/>
  <c r="AK979" i="2"/>
  <c r="AF979" i="2"/>
  <c r="AF955" i="2"/>
  <c r="AE955" i="2"/>
  <c r="AM955" i="2"/>
  <c r="AP955" i="2" s="1"/>
  <c r="AQ955" i="2" s="1"/>
  <c r="AK955" i="2"/>
  <c r="AE919" i="2"/>
  <c r="AK919" i="2"/>
  <c r="AF919" i="2"/>
  <c r="AM919" i="2"/>
  <c r="AP919" i="2" s="1"/>
  <c r="AQ919" i="2" s="1"/>
  <c r="AM883" i="2"/>
  <c r="AP883" i="2" s="1"/>
  <c r="AQ883" i="2" s="1"/>
  <c r="AK883" i="2"/>
  <c r="AE883" i="2"/>
  <c r="AF883" i="2"/>
  <c r="AE847" i="2"/>
  <c r="AK847" i="2"/>
  <c r="AM847" i="2"/>
  <c r="AP847" i="2" s="1"/>
  <c r="AQ847" i="2" s="1"/>
  <c r="AF847" i="2"/>
  <c r="AF811" i="2"/>
  <c r="AE811" i="2"/>
  <c r="AK811" i="2"/>
  <c r="AM811" i="2"/>
  <c r="AP811" i="2" s="1"/>
  <c r="AQ811" i="2" s="1"/>
  <c r="AE775" i="2"/>
  <c r="AK775" i="2"/>
  <c r="AM775" i="2"/>
  <c r="AF775" i="2"/>
  <c r="AM739" i="2"/>
  <c r="AK739" i="2"/>
  <c r="AE739" i="2"/>
  <c r="AF739" i="2"/>
  <c r="AE703" i="2"/>
  <c r="AK703" i="2"/>
  <c r="AM703" i="2"/>
  <c r="AP703" i="2" s="1"/>
  <c r="AQ703" i="2" s="1"/>
  <c r="AF703" i="2"/>
  <c r="AF667" i="2"/>
  <c r="AE667" i="2"/>
  <c r="AM667" i="2"/>
  <c r="AK667" i="2"/>
  <c r="AE631" i="2"/>
  <c r="AK631" i="2"/>
  <c r="AM631" i="2"/>
  <c r="AP631" i="2" s="1"/>
  <c r="AQ631" i="2" s="1"/>
  <c r="AM595" i="2"/>
  <c r="AK595" i="2"/>
  <c r="AE595" i="2"/>
  <c r="AF595" i="2"/>
  <c r="AM535" i="2"/>
  <c r="AP535" i="2" s="1"/>
  <c r="AQ535" i="2" s="1"/>
  <c r="AE535" i="2"/>
  <c r="AK535" i="2"/>
  <c r="AF535" i="2"/>
  <c r="AE499" i="2"/>
  <c r="AK499" i="2"/>
  <c r="AM499" i="2"/>
  <c r="AF499" i="2"/>
  <c r="AM463" i="2"/>
  <c r="AP463" i="2" s="1"/>
  <c r="AQ463" i="2" s="1"/>
  <c r="AE463" i="2"/>
  <c r="AK463" i="2"/>
  <c r="AF463" i="2"/>
  <c r="AE427" i="2"/>
  <c r="AM427" i="2"/>
  <c r="AP427" i="2" s="1"/>
  <c r="AQ427" i="2" s="1"/>
  <c r="AK427" i="2"/>
  <c r="AF427" i="2"/>
  <c r="AE391" i="2"/>
  <c r="AM391" i="2"/>
  <c r="AP391" i="2" s="1"/>
  <c r="AQ391" i="2" s="1"/>
  <c r="AK391" i="2"/>
  <c r="AF391" i="2"/>
  <c r="AE367" i="2"/>
  <c r="AM367" i="2"/>
  <c r="AK367" i="2"/>
  <c r="AE355" i="2"/>
  <c r="AM355" i="2"/>
  <c r="AP355" i="2" s="1"/>
  <c r="AQ355" i="2" s="1"/>
  <c r="AK355" i="2"/>
  <c r="AF355" i="2"/>
  <c r="AE331" i="2"/>
  <c r="AM331" i="2"/>
  <c r="AP331" i="2" s="1"/>
  <c r="AQ331" i="2" s="1"/>
  <c r="AK331" i="2"/>
  <c r="AF331" i="2"/>
  <c r="AM307" i="2"/>
  <c r="AP307" i="2" s="1"/>
  <c r="AQ307" i="2" s="1"/>
  <c r="AK307" i="2"/>
  <c r="AE307" i="2"/>
  <c r="AF307" i="2"/>
  <c r="AK283" i="2"/>
  <c r="AE283" i="2"/>
  <c r="AM283" i="2"/>
  <c r="AP283" i="2" s="1"/>
  <c r="AQ283" i="2" s="1"/>
  <c r="AF283" i="2"/>
  <c r="AE271" i="2"/>
  <c r="AM271" i="2"/>
  <c r="AP271" i="2" s="1"/>
  <c r="AQ271" i="2" s="1"/>
  <c r="AK271" i="2"/>
  <c r="AF271" i="2"/>
  <c r="AE247" i="2"/>
  <c r="AM247" i="2"/>
  <c r="AF247" i="2"/>
  <c r="AK247" i="2"/>
  <c r="AM235" i="2"/>
  <c r="AP235" i="2" s="1"/>
  <c r="AQ235" i="2" s="1"/>
  <c r="AF235" i="2"/>
  <c r="AE235" i="2"/>
  <c r="AK235" i="2"/>
  <c r="AE223" i="2"/>
  <c r="AK223" i="2"/>
  <c r="AM223" i="2"/>
  <c r="AP223" i="2" s="1"/>
  <c r="AQ223" i="2" s="1"/>
  <c r="AK211" i="2"/>
  <c r="AE211" i="2"/>
  <c r="AM211" i="2"/>
  <c r="AP211" i="2" s="1"/>
  <c r="AQ211" i="2" s="1"/>
  <c r="AF211" i="2"/>
  <c r="AE199" i="2"/>
  <c r="AK199" i="2"/>
  <c r="AM199" i="2"/>
  <c r="AP199" i="2" s="1"/>
  <c r="AQ199" i="2" s="1"/>
  <c r="AF199" i="2"/>
  <c r="AE187" i="2"/>
  <c r="AM187" i="2"/>
  <c r="AP187" i="2" s="1"/>
  <c r="AQ187" i="2" s="1"/>
  <c r="AK187" i="2"/>
  <c r="AF187" i="2"/>
  <c r="AE175" i="2"/>
  <c r="AK175" i="2"/>
  <c r="AM175" i="2"/>
  <c r="AP175" i="2" s="1"/>
  <c r="AQ175" i="2" s="1"/>
  <c r="AF175" i="2"/>
  <c r="AM163" i="2"/>
  <c r="AP163" i="2" s="1"/>
  <c r="AQ163" i="2" s="1"/>
  <c r="AK163" i="2"/>
  <c r="AE163" i="2"/>
  <c r="AM151" i="2"/>
  <c r="AP151" i="2" s="1"/>
  <c r="AQ151" i="2" s="1"/>
  <c r="AK151" i="2"/>
  <c r="AF151" i="2"/>
  <c r="AM139" i="2"/>
  <c r="AP139" i="2" s="1"/>
  <c r="AQ139" i="2" s="1"/>
  <c r="AK139" i="2"/>
  <c r="AF139" i="2"/>
  <c r="AE139" i="2"/>
  <c r="AM127" i="2"/>
  <c r="AP127" i="2" s="1"/>
  <c r="AQ127" i="2" s="1"/>
  <c r="AK127" i="2"/>
  <c r="AE127" i="2"/>
  <c r="AF127" i="2"/>
  <c r="AK115" i="2"/>
  <c r="AM115" i="2"/>
  <c r="AF115" i="2"/>
  <c r="AE115" i="2"/>
  <c r="AM103" i="2"/>
  <c r="AP103" i="2" s="1"/>
  <c r="AQ103" i="2" s="1"/>
  <c r="AK103" i="2"/>
  <c r="AE103" i="2"/>
  <c r="AF103" i="2"/>
  <c r="AF91" i="2"/>
  <c r="AM91" i="2"/>
  <c r="AK91" i="2"/>
  <c r="AE91" i="2"/>
  <c r="AM79" i="2"/>
  <c r="AK79" i="2"/>
  <c r="AF79" i="2"/>
  <c r="AE79" i="2"/>
  <c r="AK67" i="2"/>
  <c r="AM67" i="2"/>
  <c r="AP67" i="2" s="1"/>
  <c r="AQ67" i="2" s="1"/>
  <c r="AF67" i="2"/>
  <c r="AM55" i="2"/>
  <c r="AP55" i="2" s="1"/>
  <c r="AQ55" i="2" s="1"/>
  <c r="AK55" i="2"/>
  <c r="AF55" i="2"/>
  <c r="AE55" i="2"/>
  <c r="AM43" i="2"/>
  <c r="AP43" i="2" s="1"/>
  <c r="AQ43" i="2" s="1"/>
  <c r="AK43" i="2"/>
  <c r="AE43" i="2"/>
  <c r="AF43" i="2"/>
  <c r="AM31" i="2"/>
  <c r="AP31" i="2" s="1"/>
  <c r="AQ31" i="2" s="1"/>
  <c r="AK31" i="2"/>
  <c r="AE31" i="2"/>
  <c r="AM19" i="2"/>
  <c r="AP19" i="2" s="1"/>
  <c r="AQ19" i="2" s="1"/>
  <c r="AK19" i="2"/>
  <c r="AE19" i="2"/>
  <c r="AM7" i="2"/>
  <c r="AP7" i="2" s="1"/>
  <c r="AQ7" i="2" s="1"/>
  <c r="AK7" i="2"/>
  <c r="AF7" i="2"/>
  <c r="AE7" i="2"/>
  <c r="AM1374" i="2"/>
  <c r="AP1374" i="2" s="1"/>
  <c r="AQ1374" i="2" s="1"/>
  <c r="AK1374" i="2"/>
  <c r="AF1374" i="2"/>
  <c r="AM1350" i="2"/>
  <c r="AP1350" i="2" s="1"/>
  <c r="AQ1350" i="2" s="1"/>
  <c r="AK1350" i="2"/>
  <c r="AF1350" i="2"/>
  <c r="AM1326" i="2"/>
  <c r="AP1326" i="2" s="1"/>
  <c r="AQ1326" i="2" s="1"/>
  <c r="AK1326" i="2"/>
  <c r="AF1326" i="2"/>
  <c r="AM1302" i="2"/>
  <c r="AP1302" i="2" s="1"/>
  <c r="AQ1302" i="2" s="1"/>
  <c r="AK1302" i="2"/>
  <c r="AM1278" i="2"/>
  <c r="AP1278" i="2" s="1"/>
  <c r="AQ1278" i="2" s="1"/>
  <c r="AK1278" i="2"/>
  <c r="AF1278" i="2"/>
  <c r="AM1254" i="2"/>
  <c r="AP1254" i="2" s="1"/>
  <c r="AQ1254" i="2" s="1"/>
  <c r="AK1254" i="2"/>
  <c r="AF1254" i="2"/>
  <c r="AM1230" i="2"/>
  <c r="AP1230" i="2" s="1"/>
  <c r="AQ1230" i="2" s="1"/>
  <c r="AK1230" i="2"/>
  <c r="AF1230" i="2"/>
  <c r="AM1194" i="2"/>
  <c r="AP1194" i="2" s="1"/>
  <c r="AQ1194" i="2" s="1"/>
  <c r="AK1194" i="2"/>
  <c r="AE1194" i="2"/>
  <c r="AM1385" i="2"/>
  <c r="AP1385" i="2" s="1"/>
  <c r="AQ1385" i="2" s="1"/>
  <c r="AF1385" i="2"/>
  <c r="AK1385" i="2"/>
  <c r="AM1373" i="2"/>
  <c r="AP1373" i="2" s="1"/>
  <c r="AQ1373" i="2" s="1"/>
  <c r="AK1373" i="2"/>
  <c r="AF1373" i="2"/>
  <c r="AF1361" i="2"/>
  <c r="AM1361" i="2"/>
  <c r="AP1361" i="2" s="1"/>
  <c r="AQ1361" i="2" s="1"/>
  <c r="AK1361" i="2"/>
  <c r="AK1349" i="2"/>
  <c r="AF1349" i="2"/>
  <c r="AM1349" i="2"/>
  <c r="AP1349" i="2" s="1"/>
  <c r="AQ1349" i="2" s="1"/>
  <c r="AK1337" i="2"/>
  <c r="AM1337" i="2"/>
  <c r="AP1337" i="2" s="1"/>
  <c r="AQ1337" i="2" s="1"/>
  <c r="AF1337" i="2"/>
  <c r="AM1325" i="2"/>
  <c r="AP1325" i="2" s="1"/>
  <c r="AQ1325" i="2" s="1"/>
  <c r="AK1325" i="2"/>
  <c r="AF1325" i="2"/>
  <c r="AE1325" i="2"/>
  <c r="AM1313" i="2"/>
  <c r="AP1313" i="2" s="1"/>
  <c r="AQ1313" i="2" s="1"/>
  <c r="AF1313" i="2"/>
  <c r="AK1313" i="2"/>
  <c r="AK1301" i="2"/>
  <c r="AM1301" i="2"/>
  <c r="AP1301" i="2" s="1"/>
  <c r="AQ1301" i="2" s="1"/>
  <c r="AF1301" i="2"/>
  <c r="AM1289" i="2"/>
  <c r="AP1289" i="2" s="1"/>
  <c r="AQ1289" i="2" s="1"/>
  <c r="AK1289" i="2"/>
  <c r="AF1289" i="2"/>
  <c r="AM1277" i="2"/>
  <c r="AP1277" i="2" s="1"/>
  <c r="AQ1277" i="2" s="1"/>
  <c r="AK1277" i="2"/>
  <c r="AF1277" i="2"/>
  <c r="AM1265" i="2"/>
  <c r="AP1265" i="2" s="1"/>
  <c r="AQ1265" i="2" s="1"/>
  <c r="AK1265" i="2"/>
  <c r="AF1265" i="2"/>
  <c r="AM1253" i="2"/>
  <c r="AP1253" i="2" s="1"/>
  <c r="AQ1253" i="2" s="1"/>
  <c r="AF1253" i="2"/>
  <c r="AK1253" i="2"/>
  <c r="AM1241" i="2"/>
  <c r="AP1241" i="2" s="1"/>
  <c r="AQ1241" i="2" s="1"/>
  <c r="AF1241" i="2"/>
  <c r="AK1241" i="2"/>
  <c r="AM1229" i="2"/>
  <c r="AP1229" i="2" s="1"/>
  <c r="AQ1229" i="2" s="1"/>
  <c r="AK1229" i="2"/>
  <c r="AF1229" i="2"/>
  <c r="AF1217" i="2"/>
  <c r="AM1217" i="2"/>
  <c r="AP1217" i="2" s="1"/>
  <c r="AQ1217" i="2" s="1"/>
  <c r="AK1217" i="2"/>
  <c r="AM1205" i="2"/>
  <c r="AP1205" i="2" s="1"/>
  <c r="AQ1205" i="2" s="1"/>
  <c r="AK1205" i="2"/>
  <c r="AM1193" i="2"/>
  <c r="AP1193" i="2" s="1"/>
  <c r="AQ1193" i="2" s="1"/>
  <c r="AK1193" i="2"/>
  <c r="AF1193" i="2"/>
  <c r="AM1181" i="2"/>
  <c r="AP1181" i="2" s="1"/>
  <c r="AQ1181" i="2" s="1"/>
  <c r="AE1181" i="2"/>
  <c r="AF1181" i="2"/>
  <c r="AM1169" i="2"/>
  <c r="AP1169" i="2" s="1"/>
  <c r="AQ1169" i="2" s="1"/>
  <c r="AF1169" i="2"/>
  <c r="AK1169" i="2"/>
  <c r="AK1157" i="2"/>
  <c r="AM1157" i="2"/>
  <c r="AP1157" i="2" s="1"/>
  <c r="AQ1157" i="2" s="1"/>
  <c r="AF1157" i="2"/>
  <c r="AM1145" i="2"/>
  <c r="AP1145" i="2" s="1"/>
  <c r="AQ1145" i="2" s="1"/>
  <c r="AF1145" i="2"/>
  <c r="AK1145" i="2"/>
  <c r="AM1133" i="2"/>
  <c r="AP1133" i="2" s="1"/>
  <c r="AQ1133" i="2" s="1"/>
  <c r="AK1133" i="2"/>
  <c r="AF1133" i="2"/>
  <c r="AM1121" i="2"/>
  <c r="AP1121" i="2" s="1"/>
  <c r="AQ1121" i="2" s="1"/>
  <c r="AF1121" i="2"/>
  <c r="AK1121" i="2"/>
  <c r="AM1109" i="2"/>
  <c r="AP1109" i="2" s="1"/>
  <c r="AQ1109" i="2" s="1"/>
  <c r="AK1109" i="2"/>
  <c r="AM1097" i="2"/>
  <c r="AP1097" i="2" s="1"/>
  <c r="AQ1097" i="2" s="1"/>
  <c r="AF1097" i="2"/>
  <c r="AM1085" i="2"/>
  <c r="AP1085" i="2" s="1"/>
  <c r="AQ1085" i="2" s="1"/>
  <c r="AF1085" i="2"/>
  <c r="AF1073" i="2"/>
  <c r="AM1073" i="2"/>
  <c r="AP1073" i="2" s="1"/>
  <c r="AQ1073" i="2" s="1"/>
  <c r="AK1073" i="2"/>
  <c r="AM1061" i="2"/>
  <c r="AP1061" i="2" s="1"/>
  <c r="AQ1061" i="2" s="1"/>
  <c r="AK1061" i="2"/>
  <c r="AF1061" i="2"/>
  <c r="AM1049" i="2"/>
  <c r="AP1049" i="2" s="1"/>
  <c r="AQ1049" i="2" s="1"/>
  <c r="AF1049" i="2"/>
  <c r="AM1037" i="2"/>
  <c r="AP1037" i="2" s="1"/>
  <c r="AQ1037" i="2" s="1"/>
  <c r="AK1037" i="2"/>
  <c r="AF1037" i="2"/>
  <c r="AE1037" i="2"/>
  <c r="AM1025" i="2"/>
  <c r="AP1025" i="2" s="1"/>
  <c r="AQ1025" i="2" s="1"/>
  <c r="AK1025" i="2"/>
  <c r="AF1025" i="2"/>
  <c r="AM1013" i="2"/>
  <c r="AP1013" i="2" s="1"/>
  <c r="AQ1013" i="2" s="1"/>
  <c r="AK1013" i="2"/>
  <c r="AF1013" i="2"/>
  <c r="AM1001" i="2"/>
  <c r="AP1001" i="2" s="1"/>
  <c r="AQ1001" i="2" s="1"/>
  <c r="AF1001" i="2"/>
  <c r="AK1001" i="2"/>
  <c r="AM989" i="2"/>
  <c r="AP989" i="2" s="1"/>
  <c r="AQ989" i="2" s="1"/>
  <c r="AF989" i="2"/>
  <c r="AM977" i="2"/>
  <c r="AP977" i="2" s="1"/>
  <c r="AQ977" i="2" s="1"/>
  <c r="AK977" i="2"/>
  <c r="AF977" i="2"/>
  <c r="AM965" i="2"/>
  <c r="AP965" i="2" s="1"/>
  <c r="AQ965" i="2" s="1"/>
  <c r="AK965" i="2"/>
  <c r="AF965" i="2"/>
  <c r="AM953" i="2"/>
  <c r="AP953" i="2" s="1"/>
  <c r="AQ953" i="2" s="1"/>
  <c r="AK953" i="2"/>
  <c r="AF953" i="2"/>
  <c r="AM941" i="2"/>
  <c r="AP941" i="2" s="1"/>
  <c r="AQ941" i="2" s="1"/>
  <c r="AF941" i="2"/>
  <c r="AM929" i="2"/>
  <c r="AP929" i="2" s="1"/>
  <c r="AQ929" i="2" s="1"/>
  <c r="AF929" i="2"/>
  <c r="AK929" i="2"/>
  <c r="AM917" i="2"/>
  <c r="AP917" i="2" s="1"/>
  <c r="AQ917" i="2" s="1"/>
  <c r="AK917" i="2"/>
  <c r="AF917" i="2"/>
  <c r="AM905" i="2"/>
  <c r="AP905" i="2" s="1"/>
  <c r="AQ905" i="2" s="1"/>
  <c r="AK905" i="2"/>
  <c r="AF905" i="2"/>
  <c r="AM893" i="2"/>
  <c r="AP893" i="2" s="1"/>
  <c r="AQ893" i="2" s="1"/>
  <c r="AK893" i="2"/>
  <c r="AF893" i="2"/>
  <c r="AE893" i="2"/>
  <c r="AM881" i="2"/>
  <c r="AP881" i="2" s="1"/>
  <c r="AQ881" i="2" s="1"/>
  <c r="AK881" i="2"/>
  <c r="AF881" i="2"/>
  <c r="AM869" i="2"/>
  <c r="AP869" i="2" s="1"/>
  <c r="AQ869" i="2" s="1"/>
  <c r="AK869" i="2"/>
  <c r="AF869" i="2"/>
  <c r="AM857" i="2"/>
  <c r="AP857" i="2" s="1"/>
  <c r="AQ857" i="2" s="1"/>
  <c r="AK857" i="2"/>
  <c r="AE857" i="2"/>
  <c r="AF857" i="2"/>
  <c r="AM845" i="2"/>
  <c r="AP845" i="2" s="1"/>
  <c r="AQ845" i="2" s="1"/>
  <c r="AK845" i="2"/>
  <c r="AF845" i="2"/>
  <c r="AE845" i="2"/>
  <c r="AM833" i="2"/>
  <c r="AP833" i="2" s="1"/>
  <c r="AQ833" i="2" s="1"/>
  <c r="AK833" i="2"/>
  <c r="AE833" i="2"/>
  <c r="AF833" i="2"/>
  <c r="AM821" i="2"/>
  <c r="AP821" i="2" s="1"/>
  <c r="AQ821" i="2" s="1"/>
  <c r="AF821" i="2"/>
  <c r="AK821" i="2"/>
  <c r="AE821" i="2"/>
  <c r="AM809" i="2"/>
  <c r="AP809" i="2" s="1"/>
  <c r="AQ809" i="2" s="1"/>
  <c r="AK809" i="2"/>
  <c r="AM797" i="2"/>
  <c r="AP797" i="2" s="1"/>
  <c r="AQ797" i="2" s="1"/>
  <c r="AK797" i="2"/>
  <c r="AF797" i="2"/>
  <c r="AM785" i="2"/>
  <c r="AP785" i="2" s="1"/>
  <c r="AQ785" i="2" s="1"/>
  <c r="AF785" i="2"/>
  <c r="AK785" i="2"/>
  <c r="AM773" i="2"/>
  <c r="AP773" i="2" s="1"/>
  <c r="AQ773" i="2" s="1"/>
  <c r="AF773" i="2"/>
  <c r="AE773" i="2"/>
  <c r="AM761" i="2"/>
  <c r="AP761" i="2" s="1"/>
  <c r="AQ761" i="2" s="1"/>
  <c r="AK761" i="2"/>
  <c r="AF761" i="2"/>
  <c r="AM749" i="2"/>
  <c r="AP749" i="2" s="1"/>
  <c r="AQ749" i="2" s="1"/>
  <c r="AK749" i="2"/>
  <c r="AE749" i="2"/>
  <c r="AM737" i="2"/>
  <c r="AP737" i="2" s="1"/>
  <c r="AQ737" i="2" s="1"/>
  <c r="AK737" i="2"/>
  <c r="AM725" i="2"/>
  <c r="AP725" i="2" s="1"/>
  <c r="AQ725" i="2" s="1"/>
  <c r="AK725" i="2"/>
  <c r="AF725" i="2"/>
  <c r="AM713" i="2"/>
  <c r="AP713" i="2" s="1"/>
  <c r="AQ713" i="2" s="1"/>
  <c r="AK713" i="2"/>
  <c r="AE713" i="2"/>
  <c r="AM701" i="2"/>
  <c r="AP701" i="2" s="1"/>
  <c r="AQ701" i="2" s="1"/>
  <c r="AF701" i="2"/>
  <c r="AK701" i="2"/>
  <c r="AE701" i="2"/>
  <c r="AM689" i="2"/>
  <c r="AP689" i="2" s="1"/>
  <c r="AQ689" i="2" s="1"/>
  <c r="AK689" i="2"/>
  <c r="AE689" i="2"/>
  <c r="AM677" i="2"/>
  <c r="AP677" i="2" s="1"/>
  <c r="AQ677" i="2" s="1"/>
  <c r="AK677" i="2"/>
  <c r="AF677" i="2"/>
  <c r="AE677" i="2"/>
  <c r="AM665" i="2"/>
  <c r="AP665" i="2" s="1"/>
  <c r="AQ665" i="2" s="1"/>
  <c r="AK665" i="2"/>
  <c r="AF665" i="2"/>
  <c r="AM653" i="2"/>
  <c r="AP653" i="2" s="1"/>
  <c r="AQ653" i="2" s="1"/>
  <c r="AK653" i="2"/>
  <c r="AF653" i="2"/>
  <c r="AM641" i="2"/>
  <c r="AP641" i="2" s="1"/>
  <c r="AQ641" i="2" s="1"/>
  <c r="AF641" i="2"/>
  <c r="AK641" i="2"/>
  <c r="AM629" i="2"/>
  <c r="AP629" i="2" s="1"/>
  <c r="AQ629" i="2" s="1"/>
  <c r="AK629" i="2"/>
  <c r="AF629" i="2"/>
  <c r="AE629" i="2"/>
  <c r="AM617" i="2"/>
  <c r="AP617" i="2" s="1"/>
  <c r="AQ617" i="2" s="1"/>
  <c r="AK617" i="2"/>
  <c r="AF617" i="2"/>
  <c r="AM605" i="2"/>
  <c r="AP605" i="2" s="1"/>
  <c r="AQ605" i="2" s="1"/>
  <c r="AK605" i="2"/>
  <c r="AF605" i="2"/>
  <c r="AE605" i="2"/>
  <c r="AM593" i="2"/>
  <c r="AP593" i="2" s="1"/>
  <c r="AQ593" i="2" s="1"/>
  <c r="AF593" i="2"/>
  <c r="AK593" i="2"/>
  <c r="AE593" i="2"/>
  <c r="AM581" i="2"/>
  <c r="AP581" i="2" s="1"/>
  <c r="AQ581" i="2" s="1"/>
  <c r="AK581" i="2"/>
  <c r="AM569" i="2"/>
  <c r="AP569" i="2" s="1"/>
  <c r="AQ569" i="2" s="1"/>
  <c r="AK569" i="2"/>
  <c r="AF569" i="2"/>
  <c r="AE569" i="2"/>
  <c r="AM557" i="2"/>
  <c r="AP557" i="2" s="1"/>
  <c r="AQ557" i="2" s="1"/>
  <c r="AK557" i="2"/>
  <c r="AE557" i="2"/>
  <c r="AF557" i="2"/>
  <c r="AM545" i="2"/>
  <c r="AP545" i="2" s="1"/>
  <c r="AQ545" i="2" s="1"/>
  <c r="AK545" i="2"/>
  <c r="AF545" i="2"/>
  <c r="AE545" i="2"/>
  <c r="AM533" i="2"/>
  <c r="AP533" i="2" s="1"/>
  <c r="AQ533" i="2" s="1"/>
  <c r="AK533" i="2"/>
  <c r="AE533" i="2"/>
  <c r="AF533" i="2"/>
  <c r="AM521" i="2"/>
  <c r="AK521" i="2"/>
  <c r="AF521" i="2"/>
  <c r="AM509" i="2"/>
  <c r="AP509" i="2" s="1"/>
  <c r="AQ509" i="2" s="1"/>
  <c r="AK509" i="2"/>
  <c r="AF509" i="2"/>
  <c r="AM497" i="2"/>
  <c r="AP497" i="2" s="1"/>
  <c r="AQ497" i="2" s="1"/>
  <c r="AK497" i="2"/>
  <c r="AF497" i="2"/>
  <c r="AM485" i="2"/>
  <c r="AK485" i="2"/>
  <c r="AE485" i="2"/>
  <c r="AM473" i="2"/>
  <c r="AP473" i="2" s="1"/>
  <c r="AQ473" i="2" s="1"/>
  <c r="AK473" i="2"/>
  <c r="AF473" i="2"/>
  <c r="AE473" i="2"/>
  <c r="AM461" i="2"/>
  <c r="AP461" i="2" s="1"/>
  <c r="AQ461" i="2" s="1"/>
  <c r="AK461" i="2"/>
  <c r="AF461" i="2"/>
  <c r="AE461" i="2"/>
  <c r="AM449" i="2"/>
  <c r="AK449" i="2"/>
  <c r="AF449" i="2"/>
  <c r="AE449" i="2"/>
  <c r="AM437" i="2"/>
  <c r="AP437" i="2" s="1"/>
  <c r="AQ437" i="2" s="1"/>
  <c r="AK437" i="2"/>
  <c r="AF437" i="2"/>
  <c r="AM425" i="2"/>
  <c r="AP425" i="2" s="1"/>
  <c r="AQ425" i="2" s="1"/>
  <c r="AK425" i="2"/>
  <c r="AF425" i="2"/>
  <c r="AE425" i="2"/>
  <c r="AM413" i="2"/>
  <c r="AK413" i="2"/>
  <c r="AF413" i="2"/>
  <c r="AE413" i="2"/>
  <c r="AM401" i="2"/>
  <c r="AF401" i="2"/>
  <c r="AK401" i="2"/>
  <c r="AE401" i="2"/>
  <c r="AM389" i="2"/>
  <c r="AP389" i="2" s="1"/>
  <c r="AQ389" i="2" s="1"/>
  <c r="AK389" i="2"/>
  <c r="AF389" i="2"/>
  <c r="AM377" i="2"/>
  <c r="AP377" i="2" s="1"/>
  <c r="AQ377" i="2" s="1"/>
  <c r="AK377" i="2"/>
  <c r="AF377" i="2"/>
  <c r="AE377" i="2"/>
  <c r="AM365" i="2"/>
  <c r="AP365" i="2" s="1"/>
  <c r="AQ365" i="2" s="1"/>
  <c r="AK365" i="2"/>
  <c r="AE365" i="2"/>
  <c r="AF365" i="2"/>
  <c r="AM353" i="2"/>
  <c r="AP353" i="2" s="1"/>
  <c r="AQ353" i="2" s="1"/>
  <c r="AF353" i="2"/>
  <c r="AK353" i="2"/>
  <c r="AM341" i="2"/>
  <c r="AK341" i="2"/>
  <c r="AF341" i="2"/>
  <c r="AE341" i="2"/>
  <c r="AM329" i="2"/>
  <c r="AP329" i="2" s="1"/>
  <c r="AQ329" i="2" s="1"/>
  <c r="AK329" i="2"/>
  <c r="AF329" i="2"/>
  <c r="AE329" i="2"/>
  <c r="AM317" i="2"/>
  <c r="AP317" i="2" s="1"/>
  <c r="AQ317" i="2" s="1"/>
  <c r="AK317" i="2"/>
  <c r="AF317" i="2"/>
  <c r="AM305" i="2"/>
  <c r="AK305" i="2"/>
  <c r="AF305" i="2"/>
  <c r="AE305" i="2"/>
  <c r="AM293" i="2"/>
  <c r="AP293" i="2" s="1"/>
  <c r="AQ293" i="2" s="1"/>
  <c r="AE293" i="2"/>
  <c r="AK293" i="2"/>
  <c r="AM281" i="2"/>
  <c r="AK281" i="2"/>
  <c r="AM269" i="2"/>
  <c r="AP269" i="2" s="1"/>
  <c r="AQ269" i="2" s="1"/>
  <c r="AK269" i="2"/>
  <c r="AF269" i="2"/>
  <c r="AE269" i="2"/>
  <c r="AM257" i="2"/>
  <c r="AP257" i="2" s="1"/>
  <c r="AQ257" i="2" s="1"/>
  <c r="AK257" i="2"/>
  <c r="AF257" i="2"/>
  <c r="AM245" i="2"/>
  <c r="AP245" i="2" s="1"/>
  <c r="AQ245" i="2" s="1"/>
  <c r="AK245" i="2"/>
  <c r="AF245" i="2"/>
  <c r="AE245" i="2"/>
  <c r="AM233" i="2"/>
  <c r="AP233" i="2" s="1"/>
  <c r="AQ233" i="2" s="1"/>
  <c r="AK233" i="2"/>
  <c r="AF233" i="2"/>
  <c r="AE233" i="2"/>
  <c r="AM221" i="2"/>
  <c r="AP221" i="2" s="1"/>
  <c r="AQ221" i="2" s="1"/>
  <c r="AK221" i="2"/>
  <c r="AF221" i="2"/>
  <c r="AE221" i="2"/>
  <c r="AM209" i="2"/>
  <c r="AP209" i="2" s="1"/>
  <c r="AQ209" i="2" s="1"/>
  <c r="AF209" i="2"/>
  <c r="AK209" i="2"/>
  <c r="AM197" i="2"/>
  <c r="AP197" i="2" s="1"/>
  <c r="AQ197" i="2" s="1"/>
  <c r="AK197" i="2"/>
  <c r="AF197" i="2"/>
  <c r="AE197" i="2"/>
  <c r="AM185" i="2"/>
  <c r="AP185" i="2" s="1"/>
  <c r="AQ185" i="2" s="1"/>
  <c r="AF185" i="2"/>
  <c r="AK185" i="2"/>
  <c r="AE185" i="2"/>
  <c r="AM173" i="2"/>
  <c r="AK173" i="2"/>
  <c r="AF173" i="2"/>
  <c r="AE173" i="2"/>
  <c r="AM161" i="2"/>
  <c r="AP161" i="2" s="1"/>
  <c r="AQ161" i="2" s="1"/>
  <c r="AK161" i="2"/>
  <c r="AF161" i="2"/>
  <c r="AE161" i="2"/>
  <c r="AM149" i="2"/>
  <c r="AP149" i="2" s="1"/>
  <c r="AQ149" i="2" s="1"/>
  <c r="AK149" i="2"/>
  <c r="AE149" i="2"/>
  <c r="AM137" i="2"/>
  <c r="AP137" i="2" s="1"/>
  <c r="AQ137" i="2" s="1"/>
  <c r="AK137" i="2"/>
  <c r="AE137" i="2"/>
  <c r="AF137" i="2"/>
  <c r="AM125" i="2"/>
  <c r="AP125" i="2" s="1"/>
  <c r="AQ125" i="2" s="1"/>
  <c r="AK125" i="2"/>
  <c r="AF125" i="2"/>
  <c r="AM113" i="2"/>
  <c r="AP113" i="2" s="1"/>
  <c r="AQ113" i="2" s="1"/>
  <c r="AK113" i="2"/>
  <c r="AF113" i="2"/>
  <c r="AE113" i="2"/>
  <c r="AM101" i="2"/>
  <c r="AP101" i="2" s="1"/>
  <c r="AQ101" i="2" s="1"/>
  <c r="AF101" i="2"/>
  <c r="AE101" i="2"/>
  <c r="AK101" i="2"/>
  <c r="AM89" i="2"/>
  <c r="AE89" i="2"/>
  <c r="AK89" i="2"/>
  <c r="AM77" i="2"/>
  <c r="AK77" i="2"/>
  <c r="AE77" i="2"/>
  <c r="AM65" i="2"/>
  <c r="AP65" i="2" s="1"/>
  <c r="AQ65" i="2" s="1"/>
  <c r="AF65" i="2"/>
  <c r="AK65" i="2"/>
  <c r="AE65" i="2"/>
  <c r="AM53" i="2"/>
  <c r="AP53" i="2" s="1"/>
  <c r="AQ53" i="2" s="1"/>
  <c r="AK53" i="2"/>
  <c r="AF53" i="2"/>
  <c r="AE53" i="2"/>
  <c r="AM41" i="2"/>
  <c r="AP41" i="2" s="1"/>
  <c r="AQ41" i="2" s="1"/>
  <c r="AK41" i="2"/>
  <c r="AF41" i="2"/>
  <c r="AE41" i="2"/>
  <c r="AM29" i="2"/>
  <c r="AP29" i="2" s="1"/>
  <c r="AQ29" i="2" s="1"/>
  <c r="AF29" i="2"/>
  <c r="AK29" i="2"/>
  <c r="AE29" i="2"/>
  <c r="AM17" i="2"/>
  <c r="AK17" i="2"/>
  <c r="AE17" i="2"/>
  <c r="AF17" i="2"/>
  <c r="AM5" i="2"/>
  <c r="AP5" i="2" s="1"/>
  <c r="AQ5" i="2" s="1"/>
  <c r="AE5" i="2"/>
  <c r="AK5" i="2"/>
  <c r="AE1386" i="2"/>
  <c r="AE1344" i="2"/>
  <c r="AE1316" i="2"/>
  <c r="AE1301" i="2"/>
  <c r="AE1244" i="2"/>
  <c r="AE1229" i="2"/>
  <c r="AE1158" i="2"/>
  <c r="AE1101" i="2"/>
  <c r="AE1086" i="2"/>
  <c r="AE1017" i="2"/>
  <c r="AE1002" i="2"/>
  <c r="AE956" i="2"/>
  <c r="AE745" i="2"/>
  <c r="AE666" i="2"/>
  <c r="AE608" i="2"/>
  <c r="AE510" i="2"/>
  <c r="AE410" i="2"/>
  <c r="AE374" i="2"/>
  <c r="AE142" i="2"/>
  <c r="AE30" i="2"/>
  <c r="AF1279" i="2"/>
  <c r="AF1194" i="2"/>
  <c r="AF1017" i="2"/>
  <c r="AF737" i="2"/>
  <c r="AF631" i="2"/>
  <c r="AF293" i="2"/>
  <c r="AK1208" i="2"/>
  <c r="AK1084" i="2"/>
  <c r="AM1389" i="2"/>
  <c r="AP1389" i="2" s="1"/>
  <c r="AQ1389" i="2" s="1"/>
  <c r="AK1389" i="2"/>
  <c r="AM1281" i="2"/>
  <c r="AP1281" i="2" s="1"/>
  <c r="AQ1281" i="2" s="1"/>
  <c r="AK1281" i="2"/>
  <c r="AF1281" i="2"/>
  <c r="AK1197" i="2"/>
  <c r="AM1197" i="2"/>
  <c r="AP1197" i="2" s="1"/>
  <c r="AQ1197" i="2" s="1"/>
  <c r="AF1197" i="2"/>
  <c r="AM1089" i="2"/>
  <c r="AP1089" i="2" s="1"/>
  <c r="AQ1089" i="2" s="1"/>
  <c r="AK1089" i="2"/>
  <c r="AM1005" i="2"/>
  <c r="AP1005" i="2" s="1"/>
  <c r="AQ1005" i="2" s="1"/>
  <c r="AK1005" i="2"/>
  <c r="AF1005" i="2"/>
  <c r="AM921" i="2"/>
  <c r="AP921" i="2" s="1"/>
  <c r="AQ921" i="2" s="1"/>
  <c r="AK921" i="2"/>
  <c r="AF921" i="2"/>
  <c r="AM849" i="2"/>
  <c r="AP849" i="2" s="1"/>
  <c r="AQ849" i="2" s="1"/>
  <c r="AK849" i="2"/>
  <c r="AF849" i="2"/>
  <c r="AM765" i="2"/>
  <c r="AP765" i="2" s="1"/>
  <c r="AQ765" i="2" s="1"/>
  <c r="AK765" i="2"/>
  <c r="AF765" i="2"/>
  <c r="AM717" i="2"/>
  <c r="AP717" i="2" s="1"/>
  <c r="AQ717" i="2" s="1"/>
  <c r="AK717" i="2"/>
  <c r="AF717" i="2"/>
  <c r="AE717" i="2"/>
  <c r="AM657" i="2"/>
  <c r="AP657" i="2" s="1"/>
  <c r="AQ657" i="2" s="1"/>
  <c r="AK657" i="2"/>
  <c r="AF657" i="2"/>
  <c r="AM621" i="2"/>
  <c r="AP621" i="2" s="1"/>
  <c r="AQ621" i="2" s="1"/>
  <c r="AK621" i="2"/>
  <c r="AF621" i="2"/>
  <c r="AM573" i="2"/>
  <c r="AP573" i="2" s="1"/>
  <c r="AQ573" i="2" s="1"/>
  <c r="AK573" i="2"/>
  <c r="AF573" i="2"/>
  <c r="AE573" i="2"/>
  <c r="AM537" i="2"/>
  <c r="AP537" i="2" s="1"/>
  <c r="AQ537" i="2" s="1"/>
  <c r="AK537" i="2"/>
  <c r="AM501" i="2"/>
  <c r="AP501" i="2" s="1"/>
  <c r="AQ501" i="2" s="1"/>
  <c r="AK501" i="2"/>
  <c r="AF501" i="2"/>
  <c r="AE501" i="2"/>
  <c r="AK465" i="2"/>
  <c r="AM465" i="2"/>
  <c r="AP465" i="2" s="1"/>
  <c r="AQ465" i="2" s="1"/>
  <c r="AF465" i="2"/>
  <c r="AE465" i="2"/>
  <c r="AK429" i="2"/>
  <c r="AM429" i="2"/>
  <c r="AP429" i="2" s="1"/>
  <c r="AQ429" i="2" s="1"/>
  <c r="AF429" i="2"/>
  <c r="AE429" i="2"/>
  <c r="AM393" i="2"/>
  <c r="AP393" i="2" s="1"/>
  <c r="AQ393" i="2" s="1"/>
  <c r="AK393" i="2"/>
  <c r="AE393" i="2"/>
  <c r="AF393" i="2"/>
  <c r="AM357" i="2"/>
  <c r="AP357" i="2" s="1"/>
  <c r="AQ357" i="2" s="1"/>
  <c r="AK357" i="2"/>
  <c r="AF357" i="2"/>
  <c r="AE357" i="2"/>
  <c r="AM321" i="2"/>
  <c r="AP321" i="2" s="1"/>
  <c r="AQ321" i="2" s="1"/>
  <c r="AK321" i="2"/>
  <c r="AF321" i="2"/>
  <c r="AE321" i="2"/>
  <c r="AM285" i="2"/>
  <c r="AP285" i="2" s="1"/>
  <c r="AQ285" i="2" s="1"/>
  <c r="AK285" i="2"/>
  <c r="AF285" i="2"/>
  <c r="AE285" i="2"/>
  <c r="AF261" i="2"/>
  <c r="AK261" i="2"/>
  <c r="AM261" i="2"/>
  <c r="AE261" i="2"/>
  <c r="AM237" i="2"/>
  <c r="AP237" i="2" s="1"/>
  <c r="AQ237" i="2" s="1"/>
  <c r="AK237" i="2"/>
  <c r="AF237" i="2"/>
  <c r="AE237" i="2"/>
  <c r="AK201" i="2"/>
  <c r="AF201" i="2"/>
  <c r="AM201" i="2"/>
  <c r="AP201" i="2" s="1"/>
  <c r="AQ201" i="2" s="1"/>
  <c r="AE201" i="2"/>
  <c r="AK177" i="2"/>
  <c r="AM177" i="2"/>
  <c r="AP177" i="2" s="1"/>
  <c r="AQ177" i="2" s="1"/>
  <c r="AF177" i="2"/>
  <c r="AM153" i="2"/>
  <c r="AP153" i="2" s="1"/>
  <c r="AQ153" i="2" s="1"/>
  <c r="AK153" i="2"/>
  <c r="AF153" i="2"/>
  <c r="AE153" i="2"/>
  <c r="AF1299" i="2"/>
  <c r="AM1299" i="2"/>
  <c r="AP1299" i="2" s="1"/>
  <c r="AQ1299" i="2" s="1"/>
  <c r="AK1299" i="2"/>
  <c r="AE1299" i="2"/>
  <c r="AM1365" i="2"/>
  <c r="AP1365" i="2" s="1"/>
  <c r="AQ1365" i="2" s="1"/>
  <c r="AK1365" i="2"/>
  <c r="AE1365" i="2"/>
  <c r="AM1257" i="2"/>
  <c r="AP1257" i="2" s="1"/>
  <c r="AQ1257" i="2" s="1"/>
  <c r="AF1257" i="2"/>
  <c r="AK1257" i="2"/>
  <c r="AM1173" i="2"/>
  <c r="AP1173" i="2" s="1"/>
  <c r="AQ1173" i="2" s="1"/>
  <c r="AK1173" i="2"/>
  <c r="AK1053" i="2"/>
  <c r="AM1053" i="2"/>
  <c r="AP1053" i="2" s="1"/>
  <c r="AQ1053" i="2" s="1"/>
  <c r="AF1053" i="2"/>
  <c r="AM993" i="2"/>
  <c r="AP993" i="2" s="1"/>
  <c r="AQ993" i="2" s="1"/>
  <c r="AK993" i="2"/>
  <c r="AF993" i="2"/>
  <c r="AK897" i="2"/>
  <c r="AM897" i="2"/>
  <c r="AP897" i="2" s="1"/>
  <c r="AQ897" i="2" s="1"/>
  <c r="AF897" i="2"/>
  <c r="AE897" i="2"/>
  <c r="AK825" i="2"/>
  <c r="AM825" i="2"/>
  <c r="AP825" i="2" s="1"/>
  <c r="AQ825" i="2" s="1"/>
  <c r="AF825" i="2"/>
  <c r="AM753" i="2"/>
  <c r="AP753" i="2" s="1"/>
  <c r="AQ753" i="2" s="1"/>
  <c r="AE753" i="2"/>
  <c r="AK753" i="2"/>
  <c r="AF753" i="2"/>
  <c r="AM693" i="2"/>
  <c r="AP693" i="2" s="1"/>
  <c r="AQ693" i="2" s="1"/>
  <c r="AF693" i="2"/>
  <c r="AK693" i="2"/>
  <c r="AM633" i="2"/>
  <c r="AP633" i="2" s="1"/>
  <c r="AQ633" i="2" s="1"/>
  <c r="AF633" i="2"/>
  <c r="AK633" i="2"/>
  <c r="AE633" i="2"/>
  <c r="AK585" i="2"/>
  <c r="AM585" i="2"/>
  <c r="AP585" i="2" s="1"/>
  <c r="AQ585" i="2" s="1"/>
  <c r="AF585" i="2"/>
  <c r="AE585" i="2"/>
  <c r="AM549" i="2"/>
  <c r="AP549" i="2" s="1"/>
  <c r="AQ549" i="2" s="1"/>
  <c r="AF549" i="2"/>
  <c r="AK549" i="2"/>
  <c r="AK525" i="2"/>
  <c r="AM525" i="2"/>
  <c r="AP525" i="2" s="1"/>
  <c r="AQ525" i="2" s="1"/>
  <c r="AF525" i="2"/>
  <c r="AE525" i="2"/>
  <c r="AM489" i="2"/>
  <c r="AP489" i="2" s="1"/>
  <c r="AQ489" i="2" s="1"/>
  <c r="AK489" i="2"/>
  <c r="AF489" i="2"/>
  <c r="AE489" i="2"/>
  <c r="AM453" i="2"/>
  <c r="AK453" i="2"/>
  <c r="AE453" i="2"/>
  <c r="AF405" i="2"/>
  <c r="AM405" i="2"/>
  <c r="AP405" i="2" s="1"/>
  <c r="AQ405" i="2" s="1"/>
  <c r="AK405" i="2"/>
  <c r="AM369" i="2"/>
  <c r="AK369" i="2"/>
  <c r="AE369" i="2"/>
  <c r="AF369" i="2"/>
  <c r="AM333" i="2"/>
  <c r="AP333" i="2" s="1"/>
  <c r="AQ333" i="2" s="1"/>
  <c r="AK333" i="2"/>
  <c r="AE333" i="2"/>
  <c r="AF333" i="2"/>
  <c r="AK297" i="2"/>
  <c r="AM297" i="2"/>
  <c r="AP297" i="2" s="1"/>
  <c r="AQ297" i="2" s="1"/>
  <c r="AK273" i="2"/>
  <c r="AM273" i="2"/>
  <c r="AP273" i="2" s="1"/>
  <c r="AQ273" i="2" s="1"/>
  <c r="AF273" i="2"/>
  <c r="AM249" i="2"/>
  <c r="AP249" i="2" s="1"/>
  <c r="AQ249" i="2" s="1"/>
  <c r="AK249" i="2"/>
  <c r="AF249" i="2"/>
  <c r="AE249" i="2"/>
  <c r="AM225" i="2"/>
  <c r="AP225" i="2" s="1"/>
  <c r="AQ225" i="2" s="1"/>
  <c r="AK225" i="2"/>
  <c r="AF225" i="2"/>
  <c r="AM213" i="2"/>
  <c r="AP213" i="2" s="1"/>
  <c r="AQ213" i="2" s="1"/>
  <c r="AE213" i="2"/>
  <c r="AK213" i="2"/>
  <c r="AF213" i="2"/>
  <c r="AM189" i="2"/>
  <c r="AP189" i="2" s="1"/>
  <c r="AQ189" i="2" s="1"/>
  <c r="AK189" i="2"/>
  <c r="AE189" i="2"/>
  <c r="AF189" i="2"/>
  <c r="AM165" i="2"/>
  <c r="AP165" i="2" s="1"/>
  <c r="AQ165" i="2" s="1"/>
  <c r="AK165" i="2"/>
  <c r="AF165" i="2"/>
  <c r="AE165" i="2"/>
  <c r="AM141" i="2"/>
  <c r="AP141" i="2" s="1"/>
  <c r="AQ141" i="2" s="1"/>
  <c r="AK141" i="2"/>
  <c r="AF141" i="2"/>
  <c r="AE141" i="2"/>
  <c r="AM129" i="2"/>
  <c r="AP129" i="2" s="1"/>
  <c r="AQ129" i="2" s="1"/>
  <c r="AK129" i="2"/>
  <c r="AF129" i="2"/>
  <c r="AE129" i="2"/>
  <c r="AF117" i="2"/>
  <c r="AK117" i="2"/>
  <c r="AM117" i="2"/>
  <c r="AP117" i="2" s="1"/>
  <c r="AQ117" i="2" s="1"/>
  <c r="AE117" i="2"/>
  <c r="AM105" i="2"/>
  <c r="AP105" i="2" s="1"/>
  <c r="AQ105" i="2" s="1"/>
  <c r="AK105" i="2"/>
  <c r="AE105" i="2"/>
  <c r="AM93" i="2"/>
  <c r="AK93" i="2"/>
  <c r="AF93" i="2"/>
  <c r="AE93" i="2"/>
  <c r="AM81" i="2"/>
  <c r="AP81" i="2" s="1"/>
  <c r="AQ81" i="2" s="1"/>
  <c r="AK81" i="2"/>
  <c r="AF81" i="2"/>
  <c r="AE81" i="2"/>
  <c r="AM69" i="2"/>
  <c r="AP69" i="2" s="1"/>
  <c r="AQ69" i="2" s="1"/>
  <c r="AK69" i="2"/>
  <c r="AF69" i="2"/>
  <c r="AK57" i="2"/>
  <c r="AM57" i="2"/>
  <c r="AP57" i="2" s="1"/>
  <c r="AQ57" i="2" s="1"/>
  <c r="AF57" i="2"/>
  <c r="AM45" i="2"/>
  <c r="AP45" i="2" s="1"/>
  <c r="AQ45" i="2" s="1"/>
  <c r="AK45" i="2"/>
  <c r="AE45" i="2"/>
  <c r="AF45" i="2"/>
  <c r="AM33" i="2"/>
  <c r="AP33" i="2" s="1"/>
  <c r="AQ33" i="2" s="1"/>
  <c r="AK33" i="2"/>
  <c r="AF33" i="2"/>
  <c r="AM21" i="2"/>
  <c r="AP21" i="2" s="1"/>
  <c r="AQ21" i="2" s="1"/>
  <c r="AK21" i="2"/>
  <c r="AF21" i="2"/>
  <c r="AE21" i="2"/>
  <c r="AM9" i="2"/>
  <c r="AP9" i="2" s="1"/>
  <c r="AQ9" i="2" s="1"/>
  <c r="AK9" i="2"/>
  <c r="AE9" i="2"/>
  <c r="AF9" i="2"/>
  <c r="AF1372" i="2"/>
  <c r="AM1372" i="2"/>
  <c r="AP1372" i="2" s="1"/>
  <c r="AQ1372" i="2" s="1"/>
  <c r="AK1372" i="2"/>
  <c r="AF1336" i="2"/>
  <c r="AM1336" i="2"/>
  <c r="AP1336" i="2" s="1"/>
  <c r="AQ1336" i="2" s="1"/>
  <c r="AF1288" i="2"/>
  <c r="AK1288" i="2"/>
  <c r="AM1288" i="2"/>
  <c r="AP1288" i="2" s="1"/>
  <c r="AQ1288" i="2" s="1"/>
  <c r="AF1252" i="2"/>
  <c r="AM1252" i="2"/>
  <c r="AP1252" i="2" s="1"/>
  <c r="AQ1252" i="2" s="1"/>
  <c r="AK1252" i="2"/>
  <c r="AF1180" i="2"/>
  <c r="AM1180" i="2"/>
  <c r="AP1180" i="2" s="1"/>
  <c r="AQ1180" i="2" s="1"/>
  <c r="AK1180" i="2"/>
  <c r="AE909" i="2"/>
  <c r="AE405" i="2"/>
  <c r="AM1383" i="2"/>
  <c r="AP1383" i="2" s="1"/>
  <c r="AQ1383" i="2" s="1"/>
  <c r="AF1383" i="2"/>
  <c r="AK1383" i="2"/>
  <c r="AM1311" i="2"/>
  <c r="AP1311" i="2" s="1"/>
  <c r="AQ1311" i="2" s="1"/>
  <c r="AF1311" i="2"/>
  <c r="AK1311" i="2"/>
  <c r="AM1239" i="2"/>
  <c r="AP1239" i="2" s="1"/>
  <c r="AQ1239" i="2" s="1"/>
  <c r="AF1239" i="2"/>
  <c r="AK1239" i="2"/>
  <c r="AM1179" i="2"/>
  <c r="AP1179" i="2" s="1"/>
  <c r="AQ1179" i="2" s="1"/>
  <c r="AF1179" i="2"/>
  <c r="AM1107" i="2"/>
  <c r="AP1107" i="2" s="1"/>
  <c r="AQ1107" i="2" s="1"/>
  <c r="AK1107" i="2"/>
  <c r="AM1047" i="2"/>
  <c r="AP1047" i="2" s="1"/>
  <c r="AQ1047" i="2" s="1"/>
  <c r="AK1047" i="2"/>
  <c r="AF1047" i="2"/>
  <c r="AM951" i="2"/>
  <c r="AP951" i="2" s="1"/>
  <c r="AQ951" i="2" s="1"/>
  <c r="AF951" i="2"/>
  <c r="AK951" i="2"/>
  <c r="AE951" i="2"/>
  <c r="AF1382" i="2"/>
  <c r="AM1382" i="2"/>
  <c r="AP1382" i="2" s="1"/>
  <c r="AQ1382" i="2" s="1"/>
  <c r="AM1334" i="2"/>
  <c r="AP1334" i="2" s="1"/>
  <c r="AQ1334" i="2" s="1"/>
  <c r="AF1334" i="2"/>
  <c r="AK1334" i="2"/>
  <c r="AM1274" i="2"/>
  <c r="AP1274" i="2" s="1"/>
  <c r="AQ1274" i="2" s="1"/>
  <c r="AF1274" i="2"/>
  <c r="AM1202" i="2"/>
  <c r="AP1202" i="2" s="1"/>
  <c r="AQ1202" i="2" s="1"/>
  <c r="AK1202" i="2"/>
  <c r="AF1202" i="2"/>
  <c r="AM1142" i="2"/>
  <c r="AP1142" i="2" s="1"/>
  <c r="AQ1142" i="2" s="1"/>
  <c r="AF1142" i="2"/>
  <c r="AK1142" i="2"/>
  <c r="AE1142" i="2"/>
  <c r="AM1082" i="2"/>
  <c r="AP1082" i="2" s="1"/>
  <c r="AQ1082" i="2" s="1"/>
  <c r="AF1082" i="2"/>
  <c r="AK1082" i="2"/>
  <c r="AM998" i="2"/>
  <c r="AP998" i="2" s="1"/>
  <c r="AQ998" i="2" s="1"/>
  <c r="AF998" i="2"/>
  <c r="AK998" i="2"/>
  <c r="AE998" i="2"/>
  <c r="AM938" i="2"/>
  <c r="AP938" i="2" s="1"/>
  <c r="AQ938" i="2" s="1"/>
  <c r="AK938" i="2"/>
  <c r="AF938" i="2"/>
  <c r="AE938" i="2"/>
  <c r="AM890" i="2"/>
  <c r="AP890" i="2" s="1"/>
  <c r="AQ890" i="2" s="1"/>
  <c r="AK890" i="2"/>
  <c r="AF890" i="2"/>
  <c r="AM830" i="2"/>
  <c r="AP830" i="2" s="1"/>
  <c r="AQ830" i="2" s="1"/>
  <c r="AK830" i="2"/>
  <c r="AM770" i="2"/>
  <c r="AP770" i="2" s="1"/>
  <c r="AQ770" i="2" s="1"/>
  <c r="AF770" i="2"/>
  <c r="AK770" i="2"/>
  <c r="AM722" i="2"/>
  <c r="AP722" i="2" s="1"/>
  <c r="AQ722" i="2" s="1"/>
  <c r="AK722" i="2"/>
  <c r="AF722" i="2"/>
  <c r="AM650" i="2"/>
  <c r="AP650" i="2" s="1"/>
  <c r="AQ650" i="2" s="1"/>
  <c r="AK650" i="2"/>
  <c r="AF650" i="2"/>
  <c r="AE650" i="2"/>
  <c r="AM578" i="2"/>
  <c r="AP578" i="2" s="1"/>
  <c r="AQ578" i="2" s="1"/>
  <c r="AK578" i="2"/>
  <c r="AF578" i="2"/>
  <c r="AE578" i="2"/>
  <c r="AM518" i="2"/>
  <c r="AP518" i="2" s="1"/>
  <c r="AQ518" i="2" s="1"/>
  <c r="AK518" i="2"/>
  <c r="AE518" i="2"/>
  <c r="AF518" i="2"/>
  <c r="AM458" i="2"/>
  <c r="AP458" i="2" s="1"/>
  <c r="AQ458" i="2" s="1"/>
  <c r="AF458" i="2"/>
  <c r="AK458" i="2"/>
  <c r="AM386" i="2"/>
  <c r="AP386" i="2" s="1"/>
  <c r="AQ386" i="2" s="1"/>
  <c r="AK386" i="2"/>
  <c r="AF386" i="2"/>
  <c r="AE386" i="2"/>
  <c r="AM302" i="2"/>
  <c r="AP302" i="2" s="1"/>
  <c r="AQ302" i="2" s="1"/>
  <c r="AK302" i="2"/>
  <c r="AF302" i="2"/>
  <c r="AE761" i="2"/>
  <c r="AE737" i="2"/>
  <c r="AE536" i="2"/>
  <c r="AE402" i="2"/>
  <c r="AE330" i="2"/>
  <c r="AE257" i="2"/>
  <c r="AE177" i="2"/>
  <c r="AE125" i="2"/>
  <c r="AE69" i="2"/>
  <c r="AF1173" i="2"/>
  <c r="AF1088" i="2"/>
  <c r="AF713" i="2"/>
  <c r="AF606" i="2"/>
  <c r="AF498" i="2"/>
  <c r="AF31" i="2"/>
  <c r="AK1179" i="2"/>
  <c r="AK967" i="2"/>
  <c r="AE1377" i="2"/>
  <c r="AM1359" i="2"/>
  <c r="AP1359" i="2" s="1"/>
  <c r="AQ1359" i="2" s="1"/>
  <c r="AK1359" i="2"/>
  <c r="AF1359" i="2"/>
  <c r="AK1287" i="2"/>
  <c r="AM1287" i="2"/>
  <c r="AP1287" i="2" s="1"/>
  <c r="AQ1287" i="2" s="1"/>
  <c r="AF1287" i="2"/>
  <c r="AK1227" i="2"/>
  <c r="AF1227" i="2"/>
  <c r="AM1227" i="2"/>
  <c r="AP1227" i="2" s="1"/>
  <c r="AQ1227" i="2" s="1"/>
  <c r="AM1167" i="2"/>
  <c r="AP1167" i="2" s="1"/>
  <c r="AQ1167" i="2" s="1"/>
  <c r="AK1167" i="2"/>
  <c r="AF1167" i="2"/>
  <c r="AM1095" i="2"/>
  <c r="AP1095" i="2" s="1"/>
  <c r="AQ1095" i="2" s="1"/>
  <c r="AK1095" i="2"/>
  <c r="AM1035" i="2"/>
  <c r="AP1035" i="2" s="1"/>
  <c r="AQ1035" i="2" s="1"/>
  <c r="AK1035" i="2"/>
  <c r="AF1035" i="2"/>
  <c r="AM987" i="2"/>
  <c r="AP987" i="2" s="1"/>
  <c r="AQ987" i="2" s="1"/>
  <c r="AK987" i="2"/>
  <c r="AF987" i="2"/>
  <c r="AK939" i="2"/>
  <c r="AM939" i="2"/>
  <c r="AP939" i="2" s="1"/>
  <c r="AQ939" i="2" s="1"/>
  <c r="AF939" i="2"/>
  <c r="AE939" i="2"/>
  <c r="AM891" i="2"/>
  <c r="AP891" i="2" s="1"/>
  <c r="AQ891" i="2" s="1"/>
  <c r="AK891" i="2"/>
  <c r="AF891" i="2"/>
  <c r="AE891" i="2"/>
  <c r="AM843" i="2"/>
  <c r="AP843" i="2" s="1"/>
  <c r="AQ843" i="2" s="1"/>
  <c r="AK843" i="2"/>
  <c r="AF843" i="2"/>
  <c r="AK783" i="2"/>
  <c r="AM783" i="2"/>
  <c r="AP783" i="2" s="1"/>
  <c r="AQ783" i="2" s="1"/>
  <c r="AM735" i="2"/>
  <c r="AP735" i="2" s="1"/>
  <c r="AQ735" i="2" s="1"/>
  <c r="AK735" i="2"/>
  <c r="AF735" i="2"/>
  <c r="AK711" i="2"/>
  <c r="AM711" i="2"/>
  <c r="AP711" i="2" s="1"/>
  <c r="AQ711" i="2" s="1"/>
  <c r="AF711" i="2"/>
  <c r="AE711" i="2"/>
  <c r="AM651" i="2"/>
  <c r="AP651" i="2" s="1"/>
  <c r="AQ651" i="2" s="1"/>
  <c r="AK651" i="2"/>
  <c r="AF651" i="2"/>
  <c r="AE651" i="2"/>
  <c r="AM603" i="2"/>
  <c r="AP603" i="2" s="1"/>
  <c r="AQ603" i="2" s="1"/>
  <c r="AK603" i="2"/>
  <c r="AF603" i="2"/>
  <c r="AE603" i="2"/>
  <c r="AM555" i="2"/>
  <c r="AP555" i="2" s="1"/>
  <c r="AQ555" i="2" s="1"/>
  <c r="AK555" i="2"/>
  <c r="AF555" i="2"/>
  <c r="AM531" i="2"/>
  <c r="AP531" i="2" s="1"/>
  <c r="AQ531" i="2" s="1"/>
  <c r="AK531" i="2"/>
  <c r="AF531" i="2"/>
  <c r="AE531" i="2"/>
  <c r="AM495" i="2"/>
  <c r="AP495" i="2" s="1"/>
  <c r="AQ495" i="2" s="1"/>
  <c r="AF495" i="2"/>
  <c r="AK495" i="2"/>
  <c r="AK459" i="2"/>
  <c r="AM459" i="2"/>
  <c r="AP459" i="2" s="1"/>
  <c r="AQ459" i="2" s="1"/>
  <c r="AF459" i="2"/>
  <c r="AE459" i="2"/>
  <c r="AM423" i="2"/>
  <c r="AP423" i="2" s="1"/>
  <c r="AQ423" i="2" s="1"/>
  <c r="AK423" i="2"/>
  <c r="AF423" i="2"/>
  <c r="AE423" i="2"/>
  <c r="AK375" i="2"/>
  <c r="AM375" i="2"/>
  <c r="AP375" i="2" s="1"/>
  <c r="AQ375" i="2" s="1"/>
  <c r="AF375" i="2"/>
  <c r="AM351" i="2"/>
  <c r="AK351" i="2"/>
  <c r="AE351" i="2"/>
  <c r="AM327" i="2"/>
  <c r="AP327" i="2" s="1"/>
  <c r="AQ327" i="2" s="1"/>
  <c r="AE327" i="2"/>
  <c r="AF327" i="2"/>
  <c r="AK327" i="2"/>
  <c r="AM291" i="2"/>
  <c r="AP291" i="2" s="1"/>
  <c r="AQ291" i="2" s="1"/>
  <c r="AK291" i="2"/>
  <c r="AE291" i="2"/>
  <c r="AF291" i="2"/>
  <c r="AM267" i="2"/>
  <c r="AP267" i="2" s="1"/>
  <c r="AQ267" i="2" s="1"/>
  <c r="AK267" i="2"/>
  <c r="AE267" i="2"/>
  <c r="AF267" i="2"/>
  <c r="AM243" i="2"/>
  <c r="AP243" i="2" s="1"/>
  <c r="AQ243" i="2" s="1"/>
  <c r="AK243" i="2"/>
  <c r="AF243" i="2"/>
  <c r="AK219" i="2"/>
  <c r="AM219" i="2"/>
  <c r="AP219" i="2" s="1"/>
  <c r="AQ219" i="2" s="1"/>
  <c r="AF219" i="2"/>
  <c r="AF195" i="2"/>
  <c r="AM195" i="2"/>
  <c r="AP195" i="2" s="1"/>
  <c r="AQ195" i="2" s="1"/>
  <c r="AK195" i="2"/>
  <c r="AK183" i="2"/>
  <c r="AM183" i="2"/>
  <c r="AP183" i="2" s="1"/>
  <c r="AQ183" i="2" s="1"/>
  <c r="AF183" i="2"/>
  <c r="AE183" i="2"/>
  <c r="AK147" i="2"/>
  <c r="AM147" i="2"/>
  <c r="AP147" i="2" s="1"/>
  <c r="AQ147" i="2" s="1"/>
  <c r="AE147" i="2"/>
  <c r="AM135" i="2"/>
  <c r="AP135" i="2" s="1"/>
  <c r="AQ135" i="2" s="1"/>
  <c r="AK135" i="2"/>
  <c r="AF135" i="2"/>
  <c r="AE135" i="2"/>
  <c r="AK99" i="2"/>
  <c r="AM99" i="2"/>
  <c r="AP99" i="2" s="1"/>
  <c r="AQ99" i="2" s="1"/>
  <c r="AF99" i="2"/>
  <c r="AE99" i="2"/>
  <c r="AM87" i="2"/>
  <c r="AP87" i="2" s="1"/>
  <c r="AQ87" i="2" s="1"/>
  <c r="AK87" i="2"/>
  <c r="AF87" i="2"/>
  <c r="AM75" i="2"/>
  <c r="AP75" i="2" s="1"/>
  <c r="AQ75" i="2" s="1"/>
  <c r="AK75" i="2"/>
  <c r="AF75" i="2"/>
  <c r="AE75" i="2"/>
  <c r="AF51" i="2"/>
  <c r="AM51" i="2"/>
  <c r="AP51" i="2" s="1"/>
  <c r="AQ51" i="2" s="1"/>
  <c r="AK39" i="2"/>
  <c r="AM39" i="2"/>
  <c r="AP39" i="2" s="1"/>
  <c r="AQ39" i="2" s="1"/>
  <c r="AF39" i="2"/>
  <c r="AE39" i="2"/>
  <c r="AK27" i="2"/>
  <c r="AM27" i="2"/>
  <c r="AP27" i="2" s="1"/>
  <c r="AQ27" i="2" s="1"/>
  <c r="AE27" i="2"/>
  <c r="AF27" i="2"/>
  <c r="AM15" i="2"/>
  <c r="AP15" i="2" s="1"/>
  <c r="AQ15" i="2" s="1"/>
  <c r="AK15" i="2"/>
  <c r="AF15" i="2"/>
  <c r="AE15" i="2"/>
  <c r="AM3" i="2"/>
  <c r="AP3" i="2" s="1"/>
  <c r="AQ3" i="2" s="1"/>
  <c r="AK3" i="2"/>
  <c r="AE3" i="2"/>
  <c r="AF1089" i="2"/>
  <c r="AM1358" i="2"/>
  <c r="AP1358" i="2" s="1"/>
  <c r="AQ1358" i="2" s="1"/>
  <c r="AK1358" i="2"/>
  <c r="AF1358" i="2"/>
  <c r="AM1286" i="2"/>
  <c r="AP1286" i="2" s="1"/>
  <c r="AQ1286" i="2" s="1"/>
  <c r="AK1286" i="2"/>
  <c r="AF1286" i="2"/>
  <c r="AE1286" i="2"/>
  <c r="AM1226" i="2"/>
  <c r="AP1226" i="2" s="1"/>
  <c r="AQ1226" i="2" s="1"/>
  <c r="AF1226" i="2"/>
  <c r="AK1166" i="2"/>
  <c r="AM1166" i="2"/>
  <c r="AP1166" i="2" s="1"/>
  <c r="AQ1166" i="2" s="1"/>
  <c r="AF1166" i="2"/>
  <c r="AK1118" i="2"/>
  <c r="AM1118" i="2"/>
  <c r="AP1118" i="2" s="1"/>
  <c r="AQ1118" i="2" s="1"/>
  <c r="AM1070" i="2"/>
  <c r="AP1070" i="2" s="1"/>
  <c r="AQ1070" i="2" s="1"/>
  <c r="AK1070" i="2"/>
  <c r="AF1070" i="2"/>
  <c r="AK1010" i="2"/>
  <c r="AM1010" i="2"/>
  <c r="AP1010" i="2" s="1"/>
  <c r="AQ1010" i="2" s="1"/>
  <c r="AF1010" i="2"/>
  <c r="AK950" i="2"/>
  <c r="AM950" i="2"/>
  <c r="AP950" i="2" s="1"/>
  <c r="AQ950" i="2" s="1"/>
  <c r="AE950" i="2"/>
  <c r="AF950" i="2"/>
  <c r="AM878" i="2"/>
  <c r="AP878" i="2" s="1"/>
  <c r="AQ878" i="2" s="1"/>
  <c r="AK878" i="2"/>
  <c r="AE878" i="2"/>
  <c r="AM806" i="2"/>
  <c r="AP806" i="2" s="1"/>
  <c r="AQ806" i="2" s="1"/>
  <c r="AK806" i="2"/>
  <c r="AE806" i="2"/>
  <c r="AF806" i="2"/>
  <c r="AM746" i="2"/>
  <c r="AK746" i="2"/>
  <c r="AF746" i="2"/>
  <c r="AM686" i="2"/>
  <c r="AK686" i="2"/>
  <c r="AF686" i="2"/>
  <c r="AM614" i="2"/>
  <c r="AP614" i="2" s="1"/>
  <c r="AQ614" i="2" s="1"/>
  <c r="AF614" i="2"/>
  <c r="AK614" i="2"/>
  <c r="AM554" i="2"/>
  <c r="AP554" i="2" s="1"/>
  <c r="AQ554" i="2" s="1"/>
  <c r="AK554" i="2"/>
  <c r="AF554" i="2"/>
  <c r="AE554" i="2"/>
  <c r="AM494" i="2"/>
  <c r="AP494" i="2" s="1"/>
  <c r="AQ494" i="2" s="1"/>
  <c r="AK494" i="2"/>
  <c r="AE494" i="2"/>
  <c r="AF494" i="2"/>
  <c r="AM434" i="2"/>
  <c r="AF434" i="2"/>
  <c r="AK434" i="2"/>
  <c r="AE434" i="2"/>
  <c r="AM374" i="2"/>
  <c r="AP374" i="2" s="1"/>
  <c r="AQ374" i="2" s="1"/>
  <c r="AF374" i="2"/>
  <c r="AF326" i="2"/>
  <c r="AM326" i="2"/>
  <c r="AP326" i="2" s="1"/>
  <c r="AQ326" i="2" s="1"/>
  <c r="AK326" i="2"/>
  <c r="AE326" i="2"/>
  <c r="AK278" i="2"/>
  <c r="AM278" i="2"/>
  <c r="AP278" i="2" s="1"/>
  <c r="AQ278" i="2" s="1"/>
  <c r="AF278" i="2"/>
  <c r="AE278" i="2"/>
  <c r="AK242" i="2"/>
  <c r="AM242" i="2"/>
  <c r="AP242" i="2" s="1"/>
  <c r="AQ242" i="2" s="1"/>
  <c r="AF242" i="2"/>
  <c r="AK182" i="2"/>
  <c r="AF182" i="2"/>
  <c r="AM182" i="2"/>
  <c r="AP182" i="2" s="1"/>
  <c r="AQ182" i="2" s="1"/>
  <c r="AE182" i="2"/>
  <c r="AM170" i="2"/>
  <c r="AP170" i="2" s="1"/>
  <c r="AQ170" i="2" s="1"/>
  <c r="AK170" i="2"/>
  <c r="AF170" i="2"/>
  <c r="AE170" i="2"/>
  <c r="AM134" i="2"/>
  <c r="AP134" i="2" s="1"/>
  <c r="AQ134" i="2" s="1"/>
  <c r="AE134" i="2"/>
  <c r="AF134" i="2"/>
  <c r="AK134" i="2"/>
  <c r="AE98" i="2"/>
  <c r="AM98" i="2"/>
  <c r="AK98" i="2"/>
  <c r="AF98" i="2"/>
  <c r="AE74" i="2"/>
  <c r="AK74" i="2"/>
  <c r="AM74" i="2"/>
  <c r="AP74" i="2" s="1"/>
  <c r="AQ74" i="2" s="1"/>
  <c r="AF74" i="2"/>
  <c r="AE50" i="2"/>
  <c r="AM50" i="2"/>
  <c r="AP50" i="2" s="1"/>
  <c r="AQ50" i="2" s="1"/>
  <c r="AK50" i="2"/>
  <c r="AF50" i="2"/>
  <c r="AE38" i="2"/>
  <c r="AM38" i="2"/>
  <c r="AP38" i="2" s="1"/>
  <c r="AQ38" i="2" s="1"/>
  <c r="AF38" i="2"/>
  <c r="AK38" i="2"/>
  <c r="AE14" i="2"/>
  <c r="AK14" i="2"/>
  <c r="AM14" i="2"/>
  <c r="AP14" i="2" s="1"/>
  <c r="AQ14" i="2" s="1"/>
  <c r="AF14" i="2"/>
  <c r="AE1269" i="2"/>
  <c r="AM1369" i="2"/>
  <c r="AP1369" i="2" s="1"/>
  <c r="AQ1369" i="2" s="1"/>
  <c r="AF1369" i="2"/>
  <c r="AM1333" i="2"/>
  <c r="AP1333" i="2" s="1"/>
  <c r="AQ1333" i="2" s="1"/>
  <c r="AK1333" i="2"/>
  <c r="AF1333" i="2"/>
  <c r="AM1297" i="2"/>
  <c r="AP1297" i="2" s="1"/>
  <c r="AQ1297" i="2" s="1"/>
  <c r="AF1297" i="2"/>
  <c r="AK1297" i="2"/>
  <c r="AM1261" i="2"/>
  <c r="AP1261" i="2" s="1"/>
  <c r="AQ1261" i="2" s="1"/>
  <c r="AK1261" i="2"/>
  <c r="AF1261" i="2"/>
  <c r="AM1213" i="2"/>
  <c r="AP1213" i="2" s="1"/>
  <c r="AQ1213" i="2" s="1"/>
  <c r="AK1213" i="2"/>
  <c r="AF1213" i="2"/>
  <c r="AM1177" i="2"/>
  <c r="AP1177" i="2" s="1"/>
  <c r="AQ1177" i="2" s="1"/>
  <c r="AF1177" i="2"/>
  <c r="AK1177" i="2"/>
  <c r="AK1141" i="2"/>
  <c r="AF1141" i="2"/>
  <c r="AM1141" i="2"/>
  <c r="AP1141" i="2" s="1"/>
  <c r="AQ1141" i="2" s="1"/>
  <c r="AM1105" i="2"/>
  <c r="AP1105" i="2" s="1"/>
  <c r="AQ1105" i="2" s="1"/>
  <c r="AK1105" i="2"/>
  <c r="AF1105" i="2"/>
  <c r="AM1081" i="2"/>
  <c r="AP1081" i="2" s="1"/>
  <c r="AQ1081" i="2" s="1"/>
  <c r="AK1081" i="2"/>
  <c r="AF1081" i="2"/>
  <c r="AM1057" i="2"/>
  <c r="AP1057" i="2" s="1"/>
  <c r="AQ1057" i="2" s="1"/>
  <c r="AF1057" i="2"/>
  <c r="AK1057" i="2"/>
  <c r="AM1045" i="2"/>
  <c r="AP1045" i="2" s="1"/>
  <c r="AQ1045" i="2" s="1"/>
  <c r="AK1045" i="2"/>
  <c r="AF1045" i="2"/>
  <c r="AM1021" i="2"/>
  <c r="AP1021" i="2" s="1"/>
  <c r="AQ1021" i="2" s="1"/>
  <c r="AK1021" i="2"/>
  <c r="AF1021" i="2"/>
  <c r="AM1009" i="2"/>
  <c r="AP1009" i="2" s="1"/>
  <c r="AQ1009" i="2" s="1"/>
  <c r="AF1009" i="2"/>
  <c r="AK1009" i="2"/>
  <c r="AK997" i="2"/>
  <c r="AF997" i="2"/>
  <c r="AK985" i="2"/>
  <c r="AM985" i="2"/>
  <c r="AP985" i="2" s="1"/>
  <c r="AQ985" i="2" s="1"/>
  <c r="AF985" i="2"/>
  <c r="AE985" i="2"/>
  <c r="AM973" i="2"/>
  <c r="AP973" i="2" s="1"/>
  <c r="AQ973" i="2" s="1"/>
  <c r="AK973" i="2"/>
  <c r="AF973" i="2"/>
  <c r="AM961" i="2"/>
  <c r="AP961" i="2" s="1"/>
  <c r="AQ961" i="2" s="1"/>
  <c r="AK961" i="2"/>
  <c r="AF961" i="2"/>
  <c r="AM949" i="2"/>
  <c r="AP949" i="2" s="1"/>
  <c r="AQ949" i="2" s="1"/>
  <c r="AK949" i="2"/>
  <c r="AE949" i="2"/>
  <c r="AM937" i="2"/>
  <c r="AP937" i="2" s="1"/>
  <c r="AQ937" i="2" s="1"/>
  <c r="AK937" i="2"/>
  <c r="AF937" i="2"/>
  <c r="AE937" i="2"/>
  <c r="AK925" i="2"/>
  <c r="AM925" i="2"/>
  <c r="AP925" i="2" s="1"/>
  <c r="AQ925" i="2" s="1"/>
  <c r="AE925" i="2"/>
  <c r="AF925" i="2"/>
  <c r="AM913" i="2"/>
  <c r="AP913" i="2" s="1"/>
  <c r="AQ913" i="2" s="1"/>
  <c r="AK913" i="2"/>
  <c r="AF913" i="2"/>
  <c r="AE913" i="2"/>
  <c r="AM901" i="2"/>
  <c r="AP901" i="2" s="1"/>
  <c r="AQ901" i="2" s="1"/>
  <c r="AK901" i="2"/>
  <c r="AF889" i="2"/>
  <c r="AM889" i="2"/>
  <c r="AP889" i="2" s="1"/>
  <c r="AQ889" i="2" s="1"/>
  <c r="AM877" i="2"/>
  <c r="AP877" i="2" s="1"/>
  <c r="AQ877" i="2" s="1"/>
  <c r="AK877" i="2"/>
  <c r="AM865" i="2"/>
  <c r="AP865" i="2" s="1"/>
  <c r="AQ865" i="2" s="1"/>
  <c r="AK865" i="2"/>
  <c r="AF865" i="2"/>
  <c r="AE865" i="2"/>
  <c r="AK853" i="2"/>
  <c r="AM853" i="2"/>
  <c r="AP853" i="2" s="1"/>
  <c r="AQ853" i="2" s="1"/>
  <c r="AF853" i="2"/>
  <c r="AM841" i="2"/>
  <c r="AP841" i="2" s="1"/>
  <c r="AQ841" i="2" s="1"/>
  <c r="AK841" i="2"/>
  <c r="AE841" i="2"/>
  <c r="AM829" i="2"/>
  <c r="AP829" i="2" s="1"/>
  <c r="AQ829" i="2" s="1"/>
  <c r="AF829" i="2"/>
  <c r="AK829" i="2"/>
  <c r="AM817" i="2"/>
  <c r="AP817" i="2" s="1"/>
  <c r="AQ817" i="2" s="1"/>
  <c r="AK817" i="2"/>
  <c r="AM805" i="2"/>
  <c r="AP805" i="2" s="1"/>
  <c r="AQ805" i="2" s="1"/>
  <c r="AK805" i="2"/>
  <c r="AF805" i="2"/>
  <c r="AE805" i="2"/>
  <c r="AK793" i="2"/>
  <c r="AM793" i="2"/>
  <c r="AP793" i="2" s="1"/>
  <c r="AQ793" i="2" s="1"/>
  <c r="AE793" i="2"/>
  <c r="AF793" i="2"/>
  <c r="AK781" i="2"/>
  <c r="AM781" i="2"/>
  <c r="AP781" i="2" s="1"/>
  <c r="AQ781" i="2" s="1"/>
  <c r="AE781" i="2"/>
  <c r="AF781" i="2"/>
  <c r="AM769" i="2"/>
  <c r="AP769" i="2" s="1"/>
  <c r="AQ769" i="2" s="1"/>
  <c r="AK769" i="2"/>
  <c r="AE769" i="2"/>
  <c r="AM757" i="2"/>
  <c r="AP757" i="2" s="1"/>
  <c r="AQ757" i="2" s="1"/>
  <c r="AF757" i="2"/>
  <c r="AK757" i="2"/>
  <c r="AM733" i="2"/>
  <c r="AK733" i="2"/>
  <c r="AF733" i="2"/>
  <c r="AM721" i="2"/>
  <c r="AK721" i="2"/>
  <c r="AE721" i="2"/>
  <c r="AF721" i="2"/>
  <c r="AM709" i="2"/>
  <c r="AP709" i="2" s="1"/>
  <c r="AQ709" i="2" s="1"/>
  <c r="AK709" i="2"/>
  <c r="AF709" i="2"/>
  <c r="AM697" i="2"/>
  <c r="AP697" i="2" s="1"/>
  <c r="AQ697" i="2" s="1"/>
  <c r="AK697" i="2"/>
  <c r="AE697" i="2"/>
  <c r="AF697" i="2"/>
  <c r="AM685" i="2"/>
  <c r="AK685" i="2"/>
  <c r="AF685" i="2"/>
  <c r="AE685" i="2"/>
  <c r="AM673" i="2"/>
  <c r="AP673" i="2" s="1"/>
  <c r="AQ673" i="2" s="1"/>
  <c r="AK673" i="2"/>
  <c r="AM661" i="2"/>
  <c r="AP661" i="2" s="1"/>
  <c r="AQ661" i="2" s="1"/>
  <c r="AK661" i="2"/>
  <c r="AE661" i="2"/>
  <c r="AF661" i="2"/>
  <c r="AM649" i="2"/>
  <c r="AP649" i="2" s="1"/>
  <c r="AQ649" i="2" s="1"/>
  <c r="AK649" i="2"/>
  <c r="AF649" i="2"/>
  <c r="AE649" i="2"/>
  <c r="AM637" i="2"/>
  <c r="AP637" i="2" s="1"/>
  <c r="AQ637" i="2" s="1"/>
  <c r="AK637" i="2"/>
  <c r="AE637" i="2"/>
  <c r="AF637" i="2"/>
  <c r="AK625" i="2"/>
  <c r="AM625" i="2"/>
  <c r="AP625" i="2" s="1"/>
  <c r="AQ625" i="2" s="1"/>
  <c r="AF625" i="2"/>
  <c r="AE625" i="2"/>
  <c r="AM613" i="2"/>
  <c r="AP613" i="2" s="1"/>
  <c r="AQ613" i="2" s="1"/>
  <c r="AK613" i="2"/>
  <c r="AF613" i="2"/>
  <c r="AF601" i="2"/>
  <c r="AM601" i="2"/>
  <c r="AK601" i="2"/>
  <c r="AM589" i="2"/>
  <c r="AP589" i="2" s="1"/>
  <c r="AQ589" i="2" s="1"/>
  <c r="AK589" i="2"/>
  <c r="AF589" i="2"/>
  <c r="AM577" i="2"/>
  <c r="AP577" i="2" s="1"/>
  <c r="AQ577" i="2" s="1"/>
  <c r="AK577" i="2"/>
  <c r="AF577" i="2"/>
  <c r="AE577" i="2"/>
  <c r="AM565" i="2"/>
  <c r="AP565" i="2" s="1"/>
  <c r="AQ565" i="2" s="1"/>
  <c r="AK565" i="2"/>
  <c r="AE565" i="2"/>
  <c r="AK553" i="2"/>
  <c r="AM553" i="2"/>
  <c r="AP553" i="2" s="1"/>
  <c r="AQ553" i="2" s="1"/>
  <c r="AF553" i="2"/>
  <c r="AE553" i="2"/>
  <c r="AM541" i="2"/>
  <c r="AP541" i="2" s="1"/>
  <c r="AQ541" i="2" s="1"/>
  <c r="AF541" i="2"/>
  <c r="AK541" i="2"/>
  <c r="AE541" i="2"/>
  <c r="AM529" i="2"/>
  <c r="AP529" i="2" s="1"/>
  <c r="AQ529" i="2" s="1"/>
  <c r="AK529" i="2"/>
  <c r="AF529" i="2"/>
  <c r="AM517" i="2"/>
  <c r="AP517" i="2" s="1"/>
  <c r="AQ517" i="2" s="1"/>
  <c r="AK517" i="2"/>
  <c r="AE517" i="2"/>
  <c r="AF517" i="2"/>
  <c r="AM505" i="2"/>
  <c r="AK505" i="2"/>
  <c r="AE505" i="2"/>
  <c r="AF505" i="2"/>
  <c r="AM493" i="2"/>
  <c r="AP493" i="2" s="1"/>
  <c r="AQ493" i="2" s="1"/>
  <c r="AK493" i="2"/>
  <c r="AE493" i="2"/>
  <c r="AF493" i="2"/>
  <c r="AK481" i="2"/>
  <c r="AM481" i="2"/>
  <c r="AF481" i="2"/>
  <c r="AE481" i="2"/>
  <c r="AM469" i="2"/>
  <c r="AP469" i="2" s="1"/>
  <c r="AQ469" i="2" s="1"/>
  <c r="AK469" i="2"/>
  <c r="AF457" i="2"/>
  <c r="AM457" i="2"/>
  <c r="AP457" i="2" s="1"/>
  <c r="AQ457" i="2" s="1"/>
  <c r="AK457" i="2"/>
  <c r="AM445" i="2"/>
  <c r="AP445" i="2" s="1"/>
  <c r="AQ445" i="2" s="1"/>
  <c r="AK445" i="2"/>
  <c r="AF445" i="2"/>
  <c r="AK433" i="2"/>
  <c r="AM433" i="2"/>
  <c r="AP433" i="2" s="1"/>
  <c r="AQ433" i="2" s="1"/>
  <c r="AF433" i="2"/>
  <c r="AE433" i="2"/>
  <c r="AM421" i="2"/>
  <c r="AP421" i="2" s="1"/>
  <c r="AQ421" i="2" s="1"/>
  <c r="AK421" i="2"/>
  <c r="AE421" i="2"/>
  <c r="AF421" i="2"/>
  <c r="AM409" i="2"/>
  <c r="AP409" i="2" s="1"/>
  <c r="AQ409" i="2" s="1"/>
  <c r="AK409" i="2"/>
  <c r="AF409" i="2"/>
  <c r="AE409" i="2"/>
  <c r="AK397" i="2"/>
  <c r="AM397" i="2"/>
  <c r="AP397" i="2" s="1"/>
  <c r="AQ397" i="2" s="1"/>
  <c r="AF397" i="2"/>
  <c r="AE397" i="2"/>
  <c r="AM385" i="2"/>
  <c r="AP385" i="2" s="1"/>
  <c r="AQ385" i="2" s="1"/>
  <c r="AK385" i="2"/>
  <c r="AE385" i="2"/>
  <c r="AF385" i="2"/>
  <c r="AM373" i="2"/>
  <c r="AP373" i="2" s="1"/>
  <c r="AQ373" i="2" s="1"/>
  <c r="AF373" i="2"/>
  <c r="AK373" i="2"/>
  <c r="AE373" i="2"/>
  <c r="AM361" i="2"/>
  <c r="AP361" i="2" s="1"/>
  <c r="AQ361" i="2" s="1"/>
  <c r="AK361" i="2"/>
  <c r="AF361" i="2"/>
  <c r="AM349" i="2"/>
  <c r="AP349" i="2" s="1"/>
  <c r="AQ349" i="2" s="1"/>
  <c r="AK349" i="2"/>
  <c r="AF349" i="2"/>
  <c r="AE349" i="2"/>
  <c r="AM337" i="2"/>
  <c r="AP337" i="2" s="1"/>
  <c r="AQ337" i="2" s="1"/>
  <c r="AK337" i="2"/>
  <c r="AF337" i="2"/>
  <c r="AE337" i="2"/>
  <c r="AK325" i="2"/>
  <c r="AM325" i="2"/>
  <c r="AP325" i="2" s="1"/>
  <c r="AQ325" i="2" s="1"/>
  <c r="AF313" i="2"/>
  <c r="AM313" i="2"/>
  <c r="AP313" i="2" s="1"/>
  <c r="AQ313" i="2" s="1"/>
  <c r="AK313" i="2"/>
  <c r="AE313" i="2"/>
  <c r="AM301" i="2"/>
  <c r="AK301" i="2"/>
  <c r="AF301" i="2"/>
  <c r="AE301" i="2"/>
  <c r="AM289" i="2"/>
  <c r="AP289" i="2" s="1"/>
  <c r="AQ289" i="2" s="1"/>
  <c r="AF289" i="2"/>
  <c r="AM277" i="2"/>
  <c r="AP277" i="2" s="1"/>
  <c r="AQ277" i="2" s="1"/>
  <c r="AK277" i="2"/>
  <c r="AF277" i="2"/>
  <c r="AE277" i="2"/>
  <c r="AM265" i="2"/>
  <c r="AK265" i="2"/>
  <c r="AE265" i="2"/>
  <c r="AK253" i="2"/>
  <c r="AM253" i="2"/>
  <c r="AP253" i="2" s="1"/>
  <c r="AQ253" i="2" s="1"/>
  <c r="AF253" i="2"/>
  <c r="AE253" i="2"/>
  <c r="AM241" i="2"/>
  <c r="AP241" i="2" s="1"/>
  <c r="AQ241" i="2" s="1"/>
  <c r="AK241" i="2"/>
  <c r="AE241" i="2"/>
  <c r="AF241" i="2"/>
  <c r="AM229" i="2"/>
  <c r="AP229" i="2" s="1"/>
  <c r="AQ229" i="2" s="1"/>
  <c r="AK229" i="2"/>
  <c r="AF229" i="2"/>
  <c r="AM217" i="2"/>
  <c r="AP217" i="2" s="1"/>
  <c r="AQ217" i="2" s="1"/>
  <c r="AK217" i="2"/>
  <c r="AE217" i="2"/>
  <c r="AF217" i="2"/>
  <c r="AM205" i="2"/>
  <c r="AP205" i="2" s="1"/>
  <c r="AQ205" i="2" s="1"/>
  <c r="AK205" i="2"/>
  <c r="AE205" i="2"/>
  <c r="AF205" i="2"/>
  <c r="AM193" i="2"/>
  <c r="AP193" i="2" s="1"/>
  <c r="AQ193" i="2" s="1"/>
  <c r="AK193" i="2"/>
  <c r="AF193" i="2"/>
  <c r="AM181" i="2"/>
  <c r="AP181" i="2" s="1"/>
  <c r="AQ181" i="2" s="1"/>
  <c r="AK181" i="2"/>
  <c r="AE181" i="2"/>
  <c r="AF181" i="2"/>
  <c r="AF169" i="2"/>
  <c r="AK169" i="2"/>
  <c r="AM169" i="2"/>
  <c r="AP169" i="2" s="1"/>
  <c r="AQ169" i="2" s="1"/>
  <c r="AE169" i="2"/>
  <c r="AM157" i="2"/>
  <c r="AP157" i="2" s="1"/>
  <c r="AQ157" i="2" s="1"/>
  <c r="AK157" i="2"/>
  <c r="AE157" i="2"/>
  <c r="AF157" i="2"/>
  <c r="AM145" i="2"/>
  <c r="AK145" i="2"/>
  <c r="AE145" i="2"/>
  <c r="AF145" i="2"/>
  <c r="AM133" i="2"/>
  <c r="AP133" i="2" s="1"/>
  <c r="AQ133" i="2" s="1"/>
  <c r="AK133" i="2"/>
  <c r="AF133" i="2"/>
  <c r="AE133" i="2"/>
  <c r="AM121" i="2"/>
  <c r="AP121" i="2" s="1"/>
  <c r="AQ121" i="2" s="1"/>
  <c r="AK121" i="2"/>
  <c r="AE121" i="2"/>
  <c r="AM109" i="2"/>
  <c r="AP109" i="2" s="1"/>
  <c r="AQ109" i="2" s="1"/>
  <c r="AK109" i="2"/>
  <c r="AF109" i="2"/>
  <c r="AE109" i="2"/>
  <c r="AM97" i="2"/>
  <c r="AP97" i="2" s="1"/>
  <c r="AQ97" i="2" s="1"/>
  <c r="AK97" i="2"/>
  <c r="AE97" i="2"/>
  <c r="AF97" i="2"/>
  <c r="AM85" i="2"/>
  <c r="AK85" i="2"/>
  <c r="AF85" i="2"/>
  <c r="AE85" i="2"/>
  <c r="AM73" i="2"/>
  <c r="AK73" i="2"/>
  <c r="AF73" i="2"/>
  <c r="AE73" i="2"/>
  <c r="AM61" i="2"/>
  <c r="AP61" i="2" s="1"/>
  <c r="AQ61" i="2" s="1"/>
  <c r="AE61" i="2"/>
  <c r="AK61" i="2"/>
  <c r="AM49" i="2"/>
  <c r="AP49" i="2" s="1"/>
  <c r="AQ49" i="2" s="1"/>
  <c r="AK49" i="2"/>
  <c r="AF49" i="2"/>
  <c r="AM37" i="2"/>
  <c r="AP37" i="2" s="1"/>
  <c r="AQ37" i="2" s="1"/>
  <c r="AK37" i="2"/>
  <c r="AF37" i="2"/>
  <c r="AE37" i="2"/>
  <c r="AK25" i="2"/>
  <c r="AF25" i="2"/>
  <c r="AM25" i="2"/>
  <c r="AE25" i="2"/>
  <c r="AK13" i="2"/>
  <c r="AM13" i="2"/>
  <c r="AP13" i="2" s="1"/>
  <c r="AQ13" i="2" s="1"/>
  <c r="AF13" i="2"/>
  <c r="AE1382" i="2"/>
  <c r="AE1340" i="2"/>
  <c r="AE1310" i="2"/>
  <c r="AE1268" i="2"/>
  <c r="AE1253" i="2"/>
  <c r="AE1239" i="2"/>
  <c r="AE1197" i="2"/>
  <c r="AE1182" i="2"/>
  <c r="AE1167" i="2"/>
  <c r="AE1125" i="2"/>
  <c r="AE1110" i="2"/>
  <c r="AE1082" i="2"/>
  <c r="AE1040" i="2"/>
  <c r="AE1025" i="2"/>
  <c r="AE997" i="2"/>
  <c r="AE968" i="2"/>
  <c r="AE810" i="2"/>
  <c r="AE785" i="2"/>
  <c r="AE709" i="2"/>
  <c r="AE657" i="2"/>
  <c r="AE534" i="2"/>
  <c r="AE497" i="2"/>
  <c r="AE464" i="2"/>
  <c r="AE361" i="2"/>
  <c r="AE212" i="2"/>
  <c r="AE174" i="2"/>
  <c r="AE67" i="2"/>
  <c r="AE13" i="2"/>
  <c r="AF1076" i="2"/>
  <c r="AF982" i="2"/>
  <c r="AF485" i="2"/>
  <c r="AF367" i="2"/>
  <c r="AF250" i="2"/>
  <c r="AF19" i="2"/>
  <c r="AK1292" i="2"/>
  <c r="AK1049" i="2"/>
  <c r="AK51" i="2"/>
  <c r="AK1341" i="2"/>
  <c r="AM1341" i="2"/>
  <c r="AP1341" i="2" s="1"/>
  <c r="AQ1341" i="2" s="1"/>
  <c r="AF1341" i="2"/>
  <c r="AM1161" i="2"/>
  <c r="AP1161" i="2" s="1"/>
  <c r="AQ1161" i="2" s="1"/>
  <c r="AK1161" i="2"/>
  <c r="AE993" i="2"/>
  <c r="AM1395" i="2"/>
  <c r="AP1395" i="2" s="1"/>
  <c r="AQ1395" i="2" s="1"/>
  <c r="AK1395" i="2"/>
  <c r="AM1323" i="2"/>
  <c r="AP1323" i="2" s="1"/>
  <c r="AQ1323" i="2" s="1"/>
  <c r="AK1323" i="2"/>
  <c r="AM1251" i="2"/>
  <c r="AP1251" i="2" s="1"/>
  <c r="AQ1251" i="2" s="1"/>
  <c r="AK1251" i="2"/>
  <c r="AF1251" i="2"/>
  <c r="AM1191" i="2"/>
  <c r="AP1191" i="2" s="1"/>
  <c r="AQ1191" i="2" s="1"/>
  <c r="AK1191" i="2"/>
  <c r="AF1191" i="2"/>
  <c r="AK1131" i="2"/>
  <c r="AM1131" i="2"/>
  <c r="AP1131" i="2" s="1"/>
  <c r="AQ1131" i="2" s="1"/>
  <c r="AF1071" i="2"/>
  <c r="AK1071" i="2"/>
  <c r="AM1071" i="2"/>
  <c r="AP1071" i="2" s="1"/>
  <c r="AQ1071" i="2" s="1"/>
  <c r="AM999" i="2"/>
  <c r="AP999" i="2" s="1"/>
  <c r="AQ999" i="2" s="1"/>
  <c r="AK999" i="2"/>
  <c r="AF999" i="2"/>
  <c r="AM927" i="2"/>
  <c r="AP927" i="2" s="1"/>
  <c r="AQ927" i="2" s="1"/>
  <c r="AK927" i="2"/>
  <c r="AF927" i="2"/>
  <c r="AM879" i="2"/>
  <c r="AP879" i="2" s="1"/>
  <c r="AQ879" i="2" s="1"/>
  <c r="AK879" i="2"/>
  <c r="AF879" i="2"/>
  <c r="AM831" i="2"/>
  <c r="AP831" i="2" s="1"/>
  <c r="AQ831" i="2" s="1"/>
  <c r="AK831" i="2"/>
  <c r="AE831" i="2"/>
  <c r="AF771" i="2"/>
  <c r="AM771" i="2"/>
  <c r="AP771" i="2" s="1"/>
  <c r="AQ771" i="2" s="1"/>
  <c r="AK771" i="2"/>
  <c r="AM723" i="2"/>
  <c r="AP723" i="2" s="1"/>
  <c r="AQ723" i="2" s="1"/>
  <c r="AK723" i="2"/>
  <c r="AE723" i="2"/>
  <c r="AM675" i="2"/>
  <c r="AP675" i="2" s="1"/>
  <c r="AQ675" i="2" s="1"/>
  <c r="AK675" i="2"/>
  <c r="AF675" i="2"/>
  <c r="AE675" i="2"/>
  <c r="AF627" i="2"/>
  <c r="AM627" i="2"/>
  <c r="AP627" i="2" s="1"/>
  <c r="AQ627" i="2" s="1"/>
  <c r="AK627" i="2"/>
  <c r="AM567" i="2"/>
  <c r="AP567" i="2" s="1"/>
  <c r="AQ567" i="2" s="1"/>
  <c r="AK567" i="2"/>
  <c r="AF567" i="2"/>
  <c r="AE567" i="2"/>
  <c r="AM507" i="2"/>
  <c r="AP507" i="2" s="1"/>
  <c r="AQ507" i="2" s="1"/>
  <c r="AF507" i="2"/>
  <c r="AE507" i="2"/>
  <c r="AK507" i="2"/>
  <c r="AM447" i="2"/>
  <c r="AP447" i="2" s="1"/>
  <c r="AQ447" i="2" s="1"/>
  <c r="AK447" i="2"/>
  <c r="AF447" i="2"/>
  <c r="AE447" i="2"/>
  <c r="AM399" i="2"/>
  <c r="AK399" i="2"/>
  <c r="AF399" i="2"/>
  <c r="AE399" i="2"/>
  <c r="AM363" i="2"/>
  <c r="AP363" i="2" s="1"/>
  <c r="AQ363" i="2" s="1"/>
  <c r="AK363" i="2"/>
  <c r="AF363" i="2"/>
  <c r="AE363" i="2"/>
  <c r="AF315" i="2"/>
  <c r="AK315" i="2"/>
  <c r="AM315" i="2"/>
  <c r="AP315" i="2" s="1"/>
  <c r="AQ315" i="2" s="1"/>
  <c r="AE315" i="2"/>
  <c r="AE1227" i="2"/>
  <c r="AE537" i="2"/>
  <c r="AF903" i="2"/>
  <c r="AM1370" i="2"/>
  <c r="AP1370" i="2" s="1"/>
  <c r="AQ1370" i="2" s="1"/>
  <c r="AF1370" i="2"/>
  <c r="AM1322" i="2"/>
  <c r="AP1322" i="2" s="1"/>
  <c r="AQ1322" i="2" s="1"/>
  <c r="AK1322" i="2"/>
  <c r="AM1262" i="2"/>
  <c r="AP1262" i="2" s="1"/>
  <c r="AQ1262" i="2" s="1"/>
  <c r="AK1262" i="2"/>
  <c r="AF1262" i="2"/>
  <c r="AM1178" i="2"/>
  <c r="AP1178" i="2" s="1"/>
  <c r="AQ1178" i="2" s="1"/>
  <c r="AK1178" i="2"/>
  <c r="AF1178" i="2"/>
  <c r="AM1106" i="2"/>
  <c r="AP1106" i="2" s="1"/>
  <c r="AQ1106" i="2" s="1"/>
  <c r="AK1106" i="2"/>
  <c r="AF1106" i="2"/>
  <c r="AM1046" i="2"/>
  <c r="AP1046" i="2" s="1"/>
  <c r="AQ1046" i="2" s="1"/>
  <c r="AF1046" i="2"/>
  <c r="AK1046" i="2"/>
  <c r="AM974" i="2"/>
  <c r="AP974" i="2" s="1"/>
  <c r="AQ974" i="2" s="1"/>
  <c r="AK974" i="2"/>
  <c r="AF974" i="2"/>
  <c r="AM926" i="2"/>
  <c r="AP926" i="2" s="1"/>
  <c r="AQ926" i="2" s="1"/>
  <c r="AF926" i="2"/>
  <c r="AE926" i="2"/>
  <c r="AK926" i="2"/>
  <c r="AM842" i="2"/>
  <c r="AP842" i="2" s="1"/>
  <c r="AQ842" i="2" s="1"/>
  <c r="AK842" i="2"/>
  <c r="AF842" i="2"/>
  <c r="AM782" i="2"/>
  <c r="AK782" i="2"/>
  <c r="AE782" i="2"/>
  <c r="AM698" i="2"/>
  <c r="AP698" i="2" s="1"/>
  <c r="AQ698" i="2" s="1"/>
  <c r="AK698" i="2"/>
  <c r="AE698" i="2"/>
  <c r="AM638" i="2"/>
  <c r="AP638" i="2" s="1"/>
  <c r="AQ638" i="2" s="1"/>
  <c r="AK638" i="2"/>
  <c r="AF638" i="2"/>
  <c r="AE638" i="2"/>
  <c r="AK590" i="2"/>
  <c r="AM590" i="2"/>
  <c r="AP590" i="2" s="1"/>
  <c r="AQ590" i="2" s="1"/>
  <c r="AE590" i="2"/>
  <c r="AF590" i="2"/>
  <c r="AM542" i="2"/>
  <c r="AP542" i="2" s="1"/>
  <c r="AQ542" i="2" s="1"/>
  <c r="AK542" i="2"/>
  <c r="AF542" i="2"/>
  <c r="AF470" i="2"/>
  <c r="AM470" i="2"/>
  <c r="AP470" i="2" s="1"/>
  <c r="AQ470" i="2" s="1"/>
  <c r="AM398" i="2"/>
  <c r="AK398" i="2"/>
  <c r="AE398" i="2"/>
  <c r="AF398" i="2"/>
  <c r="AE1341" i="2"/>
  <c r="AM1381" i="2"/>
  <c r="AP1381" i="2" s="1"/>
  <c r="AQ1381" i="2" s="1"/>
  <c r="AK1381" i="2"/>
  <c r="AF1381" i="2"/>
  <c r="AM1345" i="2"/>
  <c r="AP1345" i="2" s="1"/>
  <c r="AQ1345" i="2" s="1"/>
  <c r="AK1345" i="2"/>
  <c r="AM1309" i="2"/>
  <c r="AP1309" i="2" s="1"/>
  <c r="AQ1309" i="2" s="1"/>
  <c r="AK1309" i="2"/>
  <c r="AF1309" i="2"/>
  <c r="AM1285" i="2"/>
  <c r="AP1285" i="2" s="1"/>
  <c r="AQ1285" i="2" s="1"/>
  <c r="AK1285" i="2"/>
  <c r="AF1285" i="2"/>
  <c r="AK1249" i="2"/>
  <c r="AF1249" i="2"/>
  <c r="AM1249" i="2"/>
  <c r="AP1249" i="2" s="1"/>
  <c r="AQ1249" i="2" s="1"/>
  <c r="AM1225" i="2"/>
  <c r="AP1225" i="2" s="1"/>
  <c r="AQ1225" i="2" s="1"/>
  <c r="AF1225" i="2"/>
  <c r="AK1225" i="2"/>
  <c r="AM1189" i="2"/>
  <c r="AP1189" i="2" s="1"/>
  <c r="AQ1189" i="2" s="1"/>
  <c r="AF1189" i="2"/>
  <c r="AK1189" i="2"/>
  <c r="AM1153" i="2"/>
  <c r="AP1153" i="2" s="1"/>
  <c r="AQ1153" i="2" s="1"/>
  <c r="AF1153" i="2"/>
  <c r="AK1153" i="2"/>
  <c r="AK1117" i="2"/>
  <c r="AM1117" i="2"/>
  <c r="AP1117" i="2" s="1"/>
  <c r="AQ1117" i="2" s="1"/>
  <c r="AF1117" i="2"/>
  <c r="AM1093" i="2"/>
  <c r="AP1093" i="2" s="1"/>
  <c r="AQ1093" i="2" s="1"/>
  <c r="AK1093" i="2"/>
  <c r="AF1093" i="2"/>
  <c r="AM1069" i="2"/>
  <c r="AP1069" i="2" s="1"/>
  <c r="AQ1069" i="2" s="1"/>
  <c r="AF1069" i="2"/>
  <c r="AK1069" i="2"/>
  <c r="AM1033" i="2"/>
  <c r="AP1033" i="2" s="1"/>
  <c r="AQ1033" i="2" s="1"/>
  <c r="AF1033" i="2"/>
  <c r="AK1033" i="2"/>
  <c r="AM1392" i="2"/>
  <c r="AP1392" i="2" s="1"/>
  <c r="AQ1392" i="2" s="1"/>
  <c r="AK1392" i="2"/>
  <c r="AF1392" i="2"/>
  <c r="AK1380" i="2"/>
  <c r="AM1380" i="2"/>
  <c r="AP1380" i="2" s="1"/>
  <c r="AQ1380" i="2" s="1"/>
  <c r="AF1380" i="2"/>
  <c r="AM1368" i="2"/>
  <c r="AP1368" i="2" s="1"/>
  <c r="AQ1368" i="2" s="1"/>
  <c r="AF1368" i="2"/>
  <c r="AK1368" i="2"/>
  <c r="AM1356" i="2"/>
  <c r="AP1356" i="2" s="1"/>
  <c r="AQ1356" i="2" s="1"/>
  <c r="AF1356" i="2"/>
  <c r="AK1356" i="2"/>
  <c r="AM1344" i="2"/>
  <c r="AP1344" i="2" s="1"/>
  <c r="AQ1344" i="2" s="1"/>
  <c r="AK1344" i="2"/>
  <c r="AM1332" i="2"/>
  <c r="AP1332" i="2" s="1"/>
  <c r="AQ1332" i="2" s="1"/>
  <c r="AK1332" i="2"/>
  <c r="AM1320" i="2"/>
  <c r="AP1320" i="2" s="1"/>
  <c r="AQ1320" i="2" s="1"/>
  <c r="AF1320" i="2"/>
  <c r="AK1320" i="2"/>
  <c r="AM1308" i="2"/>
  <c r="AP1308" i="2" s="1"/>
  <c r="AQ1308" i="2" s="1"/>
  <c r="AF1308" i="2"/>
  <c r="AK1296" i="2"/>
  <c r="AF1296" i="2"/>
  <c r="AM1284" i="2"/>
  <c r="AP1284" i="2" s="1"/>
  <c r="AQ1284" i="2" s="1"/>
  <c r="AF1284" i="2"/>
  <c r="AK1284" i="2"/>
  <c r="AM1272" i="2"/>
  <c r="AP1272" i="2" s="1"/>
  <c r="AQ1272" i="2" s="1"/>
  <c r="AK1272" i="2"/>
  <c r="AF1272" i="2"/>
  <c r="AM1260" i="2"/>
  <c r="AP1260" i="2" s="1"/>
  <c r="AQ1260" i="2" s="1"/>
  <c r="AE1260" i="2"/>
  <c r="AM1248" i="2"/>
  <c r="AP1248" i="2" s="1"/>
  <c r="AQ1248" i="2" s="1"/>
  <c r="AK1248" i="2"/>
  <c r="AF1248" i="2"/>
  <c r="AK1236" i="2"/>
  <c r="AM1236" i="2"/>
  <c r="AP1236" i="2" s="1"/>
  <c r="AQ1236" i="2" s="1"/>
  <c r="AM1224" i="2"/>
  <c r="AP1224" i="2" s="1"/>
  <c r="AQ1224" i="2" s="1"/>
  <c r="AK1224" i="2"/>
  <c r="AM1212" i="2"/>
  <c r="AP1212" i="2" s="1"/>
  <c r="AQ1212" i="2" s="1"/>
  <c r="AK1212" i="2"/>
  <c r="AF1212" i="2"/>
  <c r="AK1200" i="2"/>
  <c r="AM1200" i="2"/>
  <c r="AP1200" i="2" s="1"/>
  <c r="AQ1200" i="2" s="1"/>
  <c r="AF1200" i="2"/>
  <c r="AF1188" i="2"/>
  <c r="AK1188" i="2"/>
  <c r="AM1176" i="2"/>
  <c r="AP1176" i="2" s="1"/>
  <c r="AQ1176" i="2" s="1"/>
  <c r="AK1176" i="2"/>
  <c r="AF1176" i="2"/>
  <c r="AM1164" i="2"/>
  <c r="AP1164" i="2" s="1"/>
  <c r="AQ1164" i="2" s="1"/>
  <c r="AF1164" i="2"/>
  <c r="AK1164" i="2"/>
  <c r="AK1152" i="2"/>
  <c r="AM1152" i="2"/>
  <c r="AP1152" i="2" s="1"/>
  <c r="AQ1152" i="2" s="1"/>
  <c r="AM1140" i="2"/>
  <c r="AP1140" i="2" s="1"/>
  <c r="AQ1140" i="2" s="1"/>
  <c r="AF1140" i="2"/>
  <c r="AK1140" i="2"/>
  <c r="AF1128" i="2"/>
  <c r="AK1128" i="2"/>
  <c r="AM1128" i="2"/>
  <c r="AP1128" i="2" s="1"/>
  <c r="AQ1128" i="2" s="1"/>
  <c r="AM1116" i="2"/>
  <c r="AP1116" i="2" s="1"/>
  <c r="AQ1116" i="2" s="1"/>
  <c r="AF1116" i="2"/>
  <c r="AE1116" i="2"/>
  <c r="AM1104" i="2"/>
  <c r="AP1104" i="2" s="1"/>
  <c r="AQ1104" i="2" s="1"/>
  <c r="AK1104" i="2"/>
  <c r="AF1104" i="2"/>
  <c r="AK1092" i="2"/>
  <c r="AM1092" i="2"/>
  <c r="AP1092" i="2" s="1"/>
  <c r="AQ1092" i="2" s="1"/>
  <c r="AF1092" i="2"/>
  <c r="AM1080" i="2"/>
  <c r="AP1080" i="2" s="1"/>
  <c r="AQ1080" i="2" s="1"/>
  <c r="AK1080" i="2"/>
  <c r="AF1080" i="2"/>
  <c r="AM1068" i="2"/>
  <c r="AP1068" i="2" s="1"/>
  <c r="AQ1068" i="2" s="1"/>
  <c r="AF1068" i="2"/>
  <c r="AM1056" i="2"/>
  <c r="AP1056" i="2" s="1"/>
  <c r="AQ1056" i="2" s="1"/>
  <c r="AK1056" i="2"/>
  <c r="AF1056" i="2"/>
  <c r="AM1044" i="2"/>
  <c r="AP1044" i="2" s="1"/>
  <c r="AQ1044" i="2" s="1"/>
  <c r="AK1044" i="2"/>
  <c r="AF1044" i="2"/>
  <c r="AM1032" i="2"/>
  <c r="AP1032" i="2" s="1"/>
  <c r="AQ1032" i="2" s="1"/>
  <c r="AF1032" i="2"/>
  <c r="AM1020" i="2"/>
  <c r="AP1020" i="2" s="1"/>
  <c r="AQ1020" i="2" s="1"/>
  <c r="AF1020" i="2"/>
  <c r="AK1020" i="2"/>
  <c r="AK1008" i="2"/>
  <c r="AF1008" i="2"/>
  <c r="AK996" i="2"/>
  <c r="AM996" i="2"/>
  <c r="AP996" i="2" s="1"/>
  <c r="AQ996" i="2" s="1"/>
  <c r="AM984" i="2"/>
  <c r="AP984" i="2" s="1"/>
  <c r="AQ984" i="2" s="1"/>
  <c r="AK984" i="2"/>
  <c r="AF984" i="2"/>
  <c r="AM972" i="2"/>
  <c r="AP972" i="2" s="1"/>
  <c r="AQ972" i="2" s="1"/>
  <c r="AF972" i="2"/>
  <c r="AK972" i="2"/>
  <c r="AE972" i="2"/>
  <c r="AK960" i="2"/>
  <c r="AF960" i="2"/>
  <c r="AM960" i="2"/>
  <c r="AP960" i="2" s="1"/>
  <c r="AQ960" i="2" s="1"/>
  <c r="AM948" i="2"/>
  <c r="AP948" i="2" s="1"/>
  <c r="AQ948" i="2" s="1"/>
  <c r="AK948" i="2"/>
  <c r="AK936" i="2"/>
  <c r="AM936" i="2"/>
  <c r="AP936" i="2" s="1"/>
  <c r="AQ936" i="2" s="1"/>
  <c r="AF936" i="2"/>
  <c r="AE936" i="2"/>
  <c r="AM924" i="2"/>
  <c r="AP924" i="2" s="1"/>
  <c r="AQ924" i="2" s="1"/>
  <c r="AK924" i="2"/>
  <c r="AE924" i="2"/>
  <c r="AK912" i="2"/>
  <c r="AF912" i="2"/>
  <c r="AE912" i="2"/>
  <c r="AM912" i="2"/>
  <c r="AP912" i="2" s="1"/>
  <c r="AQ912" i="2" s="1"/>
  <c r="AM900" i="2"/>
  <c r="AP900" i="2" s="1"/>
  <c r="AQ900" i="2" s="1"/>
  <c r="AK900" i="2"/>
  <c r="AF900" i="2"/>
  <c r="AE900" i="2"/>
  <c r="AM888" i="2"/>
  <c r="AP888" i="2" s="1"/>
  <c r="AQ888" i="2" s="1"/>
  <c r="AK888" i="2"/>
  <c r="AF876" i="2"/>
  <c r="AM876" i="2"/>
  <c r="AP876" i="2" s="1"/>
  <c r="AQ876" i="2" s="1"/>
  <c r="AK876" i="2"/>
  <c r="AM864" i="2"/>
  <c r="AP864" i="2" s="1"/>
  <c r="AQ864" i="2" s="1"/>
  <c r="AK864" i="2"/>
  <c r="AM852" i="2"/>
  <c r="AP852" i="2" s="1"/>
  <c r="AQ852" i="2" s="1"/>
  <c r="AF852" i="2"/>
  <c r="AE852" i="2"/>
  <c r="AM840" i="2"/>
  <c r="AP840" i="2" s="1"/>
  <c r="AQ840" i="2" s="1"/>
  <c r="AK840" i="2"/>
  <c r="AF840" i="2"/>
  <c r="AM828" i="2"/>
  <c r="AP828" i="2" s="1"/>
  <c r="AQ828" i="2" s="1"/>
  <c r="AK828" i="2"/>
  <c r="AF828" i="2"/>
  <c r="AE828" i="2"/>
  <c r="AM816" i="2"/>
  <c r="AP816" i="2" s="1"/>
  <c r="AQ816" i="2" s="1"/>
  <c r="AF816" i="2"/>
  <c r="AM804" i="2"/>
  <c r="AP804" i="2" s="1"/>
  <c r="AQ804" i="2" s="1"/>
  <c r="AK804" i="2"/>
  <c r="AF804" i="2"/>
  <c r="AM792" i="2"/>
  <c r="AP792" i="2" s="1"/>
  <c r="AQ792" i="2" s="1"/>
  <c r="AK792" i="2"/>
  <c r="AE792" i="2"/>
  <c r="AF792" i="2"/>
  <c r="AM780" i="2"/>
  <c r="AP780" i="2" s="1"/>
  <c r="AQ780" i="2" s="1"/>
  <c r="AK780" i="2"/>
  <c r="AF780" i="2"/>
  <c r="AE780" i="2"/>
  <c r="AK768" i="2"/>
  <c r="AM768" i="2"/>
  <c r="AP768" i="2" s="1"/>
  <c r="AQ768" i="2" s="1"/>
  <c r="AE768" i="2"/>
  <c r="AF768" i="2"/>
  <c r="AM756" i="2"/>
  <c r="AP756" i="2" s="1"/>
  <c r="AQ756" i="2" s="1"/>
  <c r="AK756" i="2"/>
  <c r="AF756" i="2"/>
  <c r="AE756" i="2"/>
  <c r="AM744" i="2"/>
  <c r="AP744" i="2" s="1"/>
  <c r="AQ744" i="2" s="1"/>
  <c r="AK744" i="2"/>
  <c r="AF744" i="2"/>
  <c r="AF732" i="2"/>
  <c r="AM732" i="2"/>
  <c r="AP732" i="2" s="1"/>
  <c r="AQ732" i="2" s="1"/>
  <c r="AK732" i="2"/>
  <c r="AM720" i="2"/>
  <c r="AP720" i="2" s="1"/>
  <c r="AQ720" i="2" s="1"/>
  <c r="AK720" i="2"/>
  <c r="AF720" i="2"/>
  <c r="AM708" i="2"/>
  <c r="AP708" i="2" s="1"/>
  <c r="AQ708" i="2" s="1"/>
  <c r="AK708" i="2"/>
  <c r="AF708" i="2"/>
  <c r="AE708" i="2"/>
  <c r="AK696" i="2"/>
  <c r="AM696" i="2"/>
  <c r="AP696" i="2" s="1"/>
  <c r="AQ696" i="2" s="1"/>
  <c r="AF696" i="2"/>
  <c r="AM684" i="2"/>
  <c r="AE684" i="2"/>
  <c r="AM672" i="2"/>
  <c r="AK672" i="2"/>
  <c r="AF672" i="2"/>
  <c r="AE672" i="2"/>
  <c r="AM660" i="2"/>
  <c r="AP660" i="2" s="1"/>
  <c r="AQ660" i="2" s="1"/>
  <c r="AK660" i="2"/>
  <c r="AM648" i="2"/>
  <c r="AK648" i="2"/>
  <c r="AF648" i="2"/>
  <c r="AE648" i="2"/>
  <c r="AM636" i="2"/>
  <c r="AP636" i="2" s="1"/>
  <c r="AQ636" i="2" s="1"/>
  <c r="AK636" i="2"/>
  <c r="AE636" i="2"/>
  <c r="AF636" i="2"/>
  <c r="AK624" i="2"/>
  <c r="AM624" i="2"/>
  <c r="AP624" i="2" s="1"/>
  <c r="AQ624" i="2" s="1"/>
  <c r="AF624" i="2"/>
  <c r="AE624" i="2"/>
  <c r="AM612" i="2"/>
  <c r="AK612" i="2"/>
  <c r="AE612" i="2"/>
  <c r="AF612" i="2"/>
  <c r="AK600" i="2"/>
  <c r="AM600" i="2"/>
  <c r="AP600" i="2" s="1"/>
  <c r="AQ600" i="2" s="1"/>
  <c r="AF600" i="2"/>
  <c r="AF588" i="2"/>
  <c r="AM588" i="2"/>
  <c r="AP588" i="2" s="1"/>
  <c r="AQ588" i="2" s="1"/>
  <c r="AK588" i="2"/>
  <c r="AM576" i="2"/>
  <c r="AP576" i="2" s="1"/>
  <c r="AQ576" i="2" s="1"/>
  <c r="AK576" i="2"/>
  <c r="AF576" i="2"/>
  <c r="AM564" i="2"/>
  <c r="AP564" i="2" s="1"/>
  <c r="AQ564" i="2" s="1"/>
  <c r="AK564" i="2"/>
  <c r="AE564" i="2"/>
  <c r="AF564" i="2"/>
  <c r="AM552" i="2"/>
  <c r="AP552" i="2" s="1"/>
  <c r="AQ552" i="2" s="1"/>
  <c r="AK552" i="2"/>
  <c r="AE552" i="2"/>
  <c r="AM540" i="2"/>
  <c r="AP540" i="2" s="1"/>
  <c r="AQ540" i="2" s="1"/>
  <c r="AK540" i="2"/>
  <c r="AF540" i="2"/>
  <c r="AE540" i="2"/>
  <c r="AM528" i="2"/>
  <c r="AK528" i="2"/>
  <c r="AF528" i="2"/>
  <c r="AE528" i="2"/>
  <c r="AM516" i="2"/>
  <c r="AK516" i="2"/>
  <c r="AF516" i="2"/>
  <c r="AM504" i="2"/>
  <c r="AP504" i="2" s="1"/>
  <c r="AQ504" i="2" s="1"/>
  <c r="AK504" i="2"/>
  <c r="AE504" i="2"/>
  <c r="AF504" i="2"/>
  <c r="AM492" i="2"/>
  <c r="AP492" i="2" s="1"/>
  <c r="AQ492" i="2" s="1"/>
  <c r="AK492" i="2"/>
  <c r="AF492" i="2"/>
  <c r="AE492" i="2"/>
  <c r="AM480" i="2"/>
  <c r="AP480" i="2" s="1"/>
  <c r="AQ480" i="2" s="1"/>
  <c r="AF480" i="2"/>
  <c r="AK480" i="2"/>
  <c r="AE480" i="2"/>
  <c r="AK468" i="2"/>
  <c r="AM468" i="2"/>
  <c r="AP468" i="2" s="1"/>
  <c r="AQ468" i="2" s="1"/>
  <c r="AE468" i="2"/>
  <c r="AM456" i="2"/>
  <c r="AP456" i="2" s="1"/>
  <c r="AQ456" i="2" s="1"/>
  <c r="AF456" i="2"/>
  <c r="AK456" i="2"/>
  <c r="AF444" i="2"/>
  <c r="AK444" i="2"/>
  <c r="AM444" i="2"/>
  <c r="AP444" i="2" s="1"/>
  <c r="AQ444" i="2" s="1"/>
  <c r="AM432" i="2"/>
  <c r="AP432" i="2" s="1"/>
  <c r="AQ432" i="2" s="1"/>
  <c r="AK432" i="2"/>
  <c r="AF432" i="2"/>
  <c r="AM420" i="2"/>
  <c r="AP420" i="2" s="1"/>
  <c r="AQ420" i="2" s="1"/>
  <c r="AK420" i="2"/>
  <c r="AE420" i="2"/>
  <c r="AF420" i="2"/>
  <c r="AM408" i="2"/>
  <c r="AP408" i="2" s="1"/>
  <c r="AQ408" i="2" s="1"/>
  <c r="AK408" i="2"/>
  <c r="AF408" i="2"/>
  <c r="AE408" i="2"/>
  <c r="AM396" i="2"/>
  <c r="AP396" i="2" s="1"/>
  <c r="AQ396" i="2" s="1"/>
  <c r="AK396" i="2"/>
  <c r="AF396" i="2"/>
  <c r="AM384" i="2"/>
  <c r="AP384" i="2" s="1"/>
  <c r="AQ384" i="2" s="1"/>
  <c r="AK384" i="2"/>
  <c r="AE384" i="2"/>
  <c r="AF384" i="2"/>
  <c r="AM372" i="2"/>
  <c r="AP372" i="2" s="1"/>
  <c r="AQ372" i="2" s="1"/>
  <c r="AK372" i="2"/>
  <c r="AF372" i="2"/>
  <c r="AE372" i="2"/>
  <c r="AM360" i="2"/>
  <c r="AP360" i="2" s="1"/>
  <c r="AQ360" i="2" s="1"/>
  <c r="AK360" i="2"/>
  <c r="AF360" i="2"/>
  <c r="AM348" i="2"/>
  <c r="AP348" i="2" s="1"/>
  <c r="AQ348" i="2" s="1"/>
  <c r="AK348" i="2"/>
  <c r="AF348" i="2"/>
  <c r="AM336" i="2"/>
  <c r="AP336" i="2" s="1"/>
  <c r="AQ336" i="2" s="1"/>
  <c r="AK336" i="2"/>
  <c r="AF336" i="2"/>
  <c r="AE336" i="2"/>
  <c r="AK324" i="2"/>
  <c r="AM324" i="2"/>
  <c r="AP324" i="2" s="1"/>
  <c r="AQ324" i="2" s="1"/>
  <c r="AF324" i="2"/>
  <c r="AE324" i="2"/>
  <c r="AK312" i="2"/>
  <c r="AM312" i="2"/>
  <c r="AP312" i="2" s="1"/>
  <c r="AQ312" i="2" s="1"/>
  <c r="AF312" i="2"/>
  <c r="AE312" i="2"/>
  <c r="AF300" i="2"/>
  <c r="AM300" i="2"/>
  <c r="AP300" i="2" s="1"/>
  <c r="AQ300" i="2" s="1"/>
  <c r="AK300" i="2"/>
  <c r="AE300" i="2"/>
  <c r="AK288" i="2"/>
  <c r="AM288" i="2"/>
  <c r="AP288" i="2" s="1"/>
  <c r="AQ288" i="2" s="1"/>
  <c r="AF288" i="2"/>
  <c r="AM276" i="2"/>
  <c r="AK276" i="2"/>
  <c r="AE276" i="2"/>
  <c r="AF276" i="2"/>
  <c r="AM264" i="2"/>
  <c r="AP264" i="2" s="1"/>
  <c r="AQ264" i="2" s="1"/>
  <c r="AK264" i="2"/>
  <c r="AF264" i="2"/>
  <c r="AE264" i="2"/>
  <c r="AM252" i="2"/>
  <c r="AP252" i="2" s="1"/>
  <c r="AQ252" i="2" s="1"/>
  <c r="AK252" i="2"/>
  <c r="AF252" i="2"/>
  <c r="AE252" i="2"/>
  <c r="AM240" i="2"/>
  <c r="AP240" i="2" s="1"/>
  <c r="AQ240" i="2" s="1"/>
  <c r="AE240" i="2"/>
  <c r="AK240" i="2"/>
  <c r="AF240" i="2"/>
  <c r="AM228" i="2"/>
  <c r="AP228" i="2" s="1"/>
  <c r="AQ228" i="2" s="1"/>
  <c r="AK228" i="2"/>
  <c r="AE228" i="2"/>
  <c r="AF228" i="2"/>
  <c r="AM216" i="2"/>
  <c r="AP216" i="2" s="1"/>
  <c r="AQ216" i="2" s="1"/>
  <c r="AK216" i="2"/>
  <c r="AF216" i="2"/>
  <c r="AE216" i="2"/>
  <c r="AM204" i="2"/>
  <c r="AP204" i="2" s="1"/>
  <c r="AQ204" i="2" s="1"/>
  <c r="AF204" i="2"/>
  <c r="AE204" i="2"/>
  <c r="AK204" i="2"/>
  <c r="AM192" i="2"/>
  <c r="AP192" i="2" s="1"/>
  <c r="AQ192" i="2" s="1"/>
  <c r="AK192" i="2"/>
  <c r="AF192" i="2"/>
  <c r="AM180" i="2"/>
  <c r="AK180" i="2"/>
  <c r="AF180" i="2"/>
  <c r="AE180" i="2"/>
  <c r="AK168" i="2"/>
  <c r="AM168" i="2"/>
  <c r="AP168" i="2" s="1"/>
  <c r="AQ168" i="2" s="1"/>
  <c r="AF168" i="2"/>
  <c r="AE168" i="2"/>
  <c r="AF156" i="2"/>
  <c r="AM156" i="2"/>
  <c r="AK156" i="2"/>
  <c r="AE156" i="2"/>
  <c r="AM144" i="2"/>
  <c r="AP144" i="2" s="1"/>
  <c r="AQ144" i="2" s="1"/>
  <c r="AK144" i="2"/>
  <c r="AF144" i="2"/>
  <c r="AE144" i="2"/>
  <c r="AK132" i="2"/>
  <c r="AM132" i="2"/>
  <c r="AP132" i="2" s="1"/>
  <c r="AQ132" i="2" s="1"/>
  <c r="AM120" i="2"/>
  <c r="AP120" i="2" s="1"/>
  <c r="AQ120" i="2" s="1"/>
  <c r="AK120" i="2"/>
  <c r="AE120" i="2"/>
  <c r="AK108" i="2"/>
  <c r="AM108" i="2"/>
  <c r="AP108" i="2" s="1"/>
  <c r="AQ108" i="2" s="1"/>
  <c r="AF108" i="2"/>
  <c r="AE108" i="2"/>
  <c r="AK96" i="2"/>
  <c r="AM96" i="2"/>
  <c r="AP96" i="2" s="1"/>
  <c r="AQ96" i="2" s="1"/>
  <c r="AE96" i="2"/>
  <c r="AF96" i="2"/>
  <c r="AM84" i="2"/>
  <c r="AP84" i="2" s="1"/>
  <c r="AQ84" i="2" s="1"/>
  <c r="AK84" i="2"/>
  <c r="AE84" i="2"/>
  <c r="AF84" i="2"/>
  <c r="AM72" i="2"/>
  <c r="AP72" i="2" s="1"/>
  <c r="AQ72" i="2" s="1"/>
  <c r="AK72" i="2"/>
  <c r="AF72" i="2"/>
  <c r="AE72" i="2"/>
  <c r="AM60" i="2"/>
  <c r="AP60" i="2" s="1"/>
  <c r="AQ60" i="2" s="1"/>
  <c r="AK60" i="2"/>
  <c r="AF60" i="2"/>
  <c r="AE60" i="2"/>
  <c r="AM48" i="2"/>
  <c r="AP48" i="2" s="1"/>
  <c r="AQ48" i="2" s="1"/>
  <c r="AK48" i="2"/>
  <c r="AF48" i="2"/>
  <c r="AE48" i="2"/>
  <c r="AK36" i="2"/>
  <c r="AM36" i="2"/>
  <c r="AP36" i="2" s="1"/>
  <c r="AQ36" i="2" s="1"/>
  <c r="AF36" i="2"/>
  <c r="AE36" i="2"/>
  <c r="AM24" i="2"/>
  <c r="AK24" i="2"/>
  <c r="AE24" i="2"/>
  <c r="AF24" i="2"/>
  <c r="AF12" i="2"/>
  <c r="AM12" i="2"/>
  <c r="AP12" i="2" s="1"/>
  <c r="AQ12" i="2" s="1"/>
  <c r="AK12" i="2"/>
  <c r="AE1395" i="2"/>
  <c r="AE1381" i="2"/>
  <c r="AE1353" i="2"/>
  <c r="AE1337" i="2"/>
  <c r="AE1323" i="2"/>
  <c r="AE1309" i="2"/>
  <c r="AE1281" i="2"/>
  <c r="AE1266" i="2"/>
  <c r="AE1252" i="2"/>
  <c r="AE1224" i="2"/>
  <c r="AE1196" i="2"/>
  <c r="AE1180" i="2"/>
  <c r="AE1166" i="2"/>
  <c r="AE1152" i="2"/>
  <c r="AE1124" i="2"/>
  <c r="AE1109" i="2"/>
  <c r="AE1095" i="2"/>
  <c r="AE1081" i="2"/>
  <c r="AE1053" i="2"/>
  <c r="AE1038" i="2"/>
  <c r="AE1010" i="2"/>
  <c r="AE996" i="2"/>
  <c r="AE966" i="2"/>
  <c r="AE927" i="2"/>
  <c r="AE879" i="2"/>
  <c r="AE853" i="2"/>
  <c r="AE830" i="2"/>
  <c r="AE809" i="2"/>
  <c r="AE735" i="2"/>
  <c r="AE681" i="2"/>
  <c r="AE654" i="2"/>
  <c r="AE594" i="2"/>
  <c r="AE396" i="2"/>
  <c r="AE360" i="2"/>
  <c r="AE325" i="2"/>
  <c r="AE250" i="2"/>
  <c r="AE210" i="2"/>
  <c r="AE114" i="2"/>
  <c r="AE12" i="2"/>
  <c r="AF1323" i="2"/>
  <c r="AF1152" i="2"/>
  <c r="AF1065" i="2"/>
  <c r="AF878" i="2"/>
  <c r="AF783" i="2"/>
  <c r="AF689" i="2"/>
  <c r="AF581" i="2"/>
  <c r="AF469" i="2"/>
  <c r="AF351" i="2"/>
  <c r="AF121" i="2"/>
  <c r="AF5" i="2"/>
  <c r="AK1280" i="2"/>
  <c r="AK1150" i="2"/>
  <c r="AK852" i="2"/>
  <c r="AK745" i="2"/>
  <c r="AM1329" i="2"/>
  <c r="AP1329" i="2" s="1"/>
  <c r="AQ1329" i="2" s="1"/>
  <c r="AK1329" i="2"/>
  <c r="AF1329" i="2"/>
  <c r="AK1221" i="2"/>
  <c r="AM1221" i="2"/>
  <c r="AP1221" i="2" s="1"/>
  <c r="AQ1221" i="2" s="1"/>
  <c r="AF1221" i="2"/>
  <c r="AE1221" i="2"/>
  <c r="AM1113" i="2"/>
  <c r="AP1113" i="2" s="1"/>
  <c r="AQ1113" i="2" s="1"/>
  <c r="AF1113" i="2"/>
  <c r="AK1113" i="2"/>
  <c r="AM969" i="2"/>
  <c r="AP969" i="2" s="1"/>
  <c r="AQ969" i="2" s="1"/>
  <c r="AK969" i="2"/>
  <c r="AF969" i="2"/>
  <c r="AF1348" i="2"/>
  <c r="AM1348" i="2"/>
  <c r="AP1348" i="2" s="1"/>
  <c r="AQ1348" i="2" s="1"/>
  <c r="AK1348" i="2"/>
  <c r="AF1312" i="2"/>
  <c r="AM1312" i="2"/>
  <c r="AP1312" i="2" s="1"/>
  <c r="AQ1312" i="2" s="1"/>
  <c r="AK1312" i="2"/>
  <c r="AE1312" i="2"/>
  <c r="AF1276" i="2"/>
  <c r="AM1276" i="2"/>
  <c r="AP1276" i="2" s="1"/>
  <c r="AQ1276" i="2" s="1"/>
  <c r="AK1276" i="2"/>
  <c r="AF1228" i="2"/>
  <c r="AM1228" i="2"/>
  <c r="AP1228" i="2" s="1"/>
  <c r="AQ1228" i="2" s="1"/>
  <c r="AK1228" i="2"/>
  <c r="AF1204" i="2"/>
  <c r="AM1204" i="2"/>
  <c r="AP1204" i="2" s="1"/>
  <c r="AQ1204" i="2" s="1"/>
  <c r="AK1204" i="2"/>
  <c r="AF1156" i="2"/>
  <c r="AM1156" i="2"/>
  <c r="AP1156" i="2" s="1"/>
  <c r="AQ1156" i="2" s="1"/>
  <c r="AK1156" i="2"/>
  <c r="AF1120" i="2"/>
  <c r="AM1120" i="2"/>
  <c r="AP1120" i="2" s="1"/>
  <c r="AQ1120" i="2" s="1"/>
  <c r="AK1120" i="2"/>
  <c r="AE1257" i="2"/>
  <c r="AE765" i="2"/>
  <c r="AE225" i="2"/>
  <c r="AF1353" i="2"/>
  <c r="AM1347" i="2"/>
  <c r="AP1347" i="2" s="1"/>
  <c r="AQ1347" i="2" s="1"/>
  <c r="AF1347" i="2"/>
  <c r="AK1347" i="2"/>
  <c r="AM1263" i="2"/>
  <c r="AP1263" i="2" s="1"/>
  <c r="AQ1263" i="2" s="1"/>
  <c r="AK1263" i="2"/>
  <c r="AF1263" i="2"/>
  <c r="AM1203" i="2"/>
  <c r="AP1203" i="2" s="1"/>
  <c r="AQ1203" i="2" s="1"/>
  <c r="AF1203" i="2"/>
  <c r="AK1203" i="2"/>
  <c r="AM1143" i="2"/>
  <c r="AP1143" i="2" s="1"/>
  <c r="AQ1143" i="2" s="1"/>
  <c r="AK1143" i="2"/>
  <c r="AF1143" i="2"/>
  <c r="AM1083" i="2"/>
  <c r="AP1083" i="2" s="1"/>
  <c r="AQ1083" i="2" s="1"/>
  <c r="AF1083" i="2"/>
  <c r="AK1083" i="2"/>
  <c r="AM1023" i="2"/>
  <c r="AP1023" i="2" s="1"/>
  <c r="AQ1023" i="2" s="1"/>
  <c r="AK1023" i="2"/>
  <c r="AF1023" i="2"/>
  <c r="AM963" i="2"/>
  <c r="AP963" i="2" s="1"/>
  <c r="AQ963" i="2" s="1"/>
  <c r="AK963" i="2"/>
  <c r="AF963" i="2"/>
  <c r="AE963" i="2"/>
  <c r="AK903" i="2"/>
  <c r="AM903" i="2"/>
  <c r="AP903" i="2" s="1"/>
  <c r="AQ903" i="2" s="1"/>
  <c r="AM855" i="2"/>
  <c r="AP855" i="2" s="1"/>
  <c r="AQ855" i="2" s="1"/>
  <c r="AK855" i="2"/>
  <c r="AK807" i="2"/>
  <c r="AM807" i="2"/>
  <c r="AP807" i="2" s="1"/>
  <c r="AQ807" i="2" s="1"/>
  <c r="AE807" i="2"/>
  <c r="AM747" i="2"/>
  <c r="AP747" i="2" s="1"/>
  <c r="AQ747" i="2" s="1"/>
  <c r="AK747" i="2"/>
  <c r="AE747" i="2"/>
  <c r="AF747" i="2"/>
  <c r="AM687" i="2"/>
  <c r="AP687" i="2" s="1"/>
  <c r="AQ687" i="2" s="1"/>
  <c r="AK687" i="2"/>
  <c r="AF687" i="2"/>
  <c r="AE687" i="2"/>
  <c r="AK639" i="2"/>
  <c r="AM639" i="2"/>
  <c r="AP639" i="2" s="1"/>
  <c r="AQ639" i="2" s="1"/>
  <c r="AF639" i="2"/>
  <c r="AM579" i="2"/>
  <c r="AP579" i="2" s="1"/>
  <c r="AQ579" i="2" s="1"/>
  <c r="AK579" i="2"/>
  <c r="AE579" i="2"/>
  <c r="AK519" i="2"/>
  <c r="AM519" i="2"/>
  <c r="AP519" i="2" s="1"/>
  <c r="AQ519" i="2" s="1"/>
  <c r="AE519" i="2"/>
  <c r="AF519" i="2"/>
  <c r="AF483" i="2"/>
  <c r="AM483" i="2"/>
  <c r="AP483" i="2" s="1"/>
  <c r="AQ483" i="2" s="1"/>
  <c r="AK483" i="2"/>
  <c r="AM435" i="2"/>
  <c r="AP435" i="2" s="1"/>
  <c r="AQ435" i="2" s="1"/>
  <c r="AK435" i="2"/>
  <c r="AF435" i="2"/>
  <c r="AE435" i="2"/>
  <c r="AM411" i="2"/>
  <c r="AK411" i="2"/>
  <c r="AE411" i="2"/>
  <c r="AM387" i="2"/>
  <c r="AP387" i="2" s="1"/>
  <c r="AQ387" i="2" s="1"/>
  <c r="AK387" i="2"/>
  <c r="AF387" i="2"/>
  <c r="AE387" i="2"/>
  <c r="AK339" i="2"/>
  <c r="AF339" i="2"/>
  <c r="AM339" i="2"/>
  <c r="AP339" i="2" s="1"/>
  <c r="AQ339" i="2" s="1"/>
  <c r="AK303" i="2"/>
  <c r="AM303" i="2"/>
  <c r="AP303" i="2" s="1"/>
  <c r="AQ303" i="2" s="1"/>
  <c r="AF303" i="2"/>
  <c r="AK279" i="2"/>
  <c r="AM279" i="2"/>
  <c r="AF279" i="2"/>
  <c r="AE279" i="2"/>
  <c r="AM255" i="2"/>
  <c r="AP255" i="2" s="1"/>
  <c r="AQ255" i="2" s="1"/>
  <c r="AK255" i="2"/>
  <c r="AF255" i="2"/>
  <c r="AE255" i="2"/>
  <c r="AM231" i="2"/>
  <c r="AP231" i="2" s="1"/>
  <c r="AQ231" i="2" s="1"/>
  <c r="AK231" i="2"/>
  <c r="AF231" i="2"/>
  <c r="AE231" i="2"/>
  <c r="AM207" i="2"/>
  <c r="AP207" i="2" s="1"/>
  <c r="AQ207" i="2" s="1"/>
  <c r="AK207" i="2"/>
  <c r="AE207" i="2"/>
  <c r="AM171" i="2"/>
  <c r="AP171" i="2" s="1"/>
  <c r="AQ171" i="2" s="1"/>
  <c r="AK171" i="2"/>
  <c r="AF171" i="2"/>
  <c r="AE171" i="2"/>
  <c r="AM159" i="2"/>
  <c r="AK159" i="2"/>
  <c r="AF159" i="2"/>
  <c r="AM123" i="2"/>
  <c r="AP123" i="2" s="1"/>
  <c r="AQ123" i="2" s="1"/>
  <c r="AK123" i="2"/>
  <c r="AF123" i="2"/>
  <c r="AK111" i="2"/>
  <c r="AE111" i="2"/>
  <c r="AM111" i="2"/>
  <c r="AP111" i="2" s="1"/>
  <c r="AQ111" i="2" s="1"/>
  <c r="AF111" i="2"/>
  <c r="AM63" i="2"/>
  <c r="AP63" i="2" s="1"/>
  <c r="AQ63" i="2" s="1"/>
  <c r="AK63" i="2"/>
  <c r="AE63" i="2"/>
  <c r="AF63" i="2"/>
  <c r="AE837" i="2"/>
  <c r="AM1250" i="2"/>
  <c r="AP1250" i="2" s="1"/>
  <c r="AQ1250" i="2" s="1"/>
  <c r="AK1250" i="2"/>
  <c r="AF1250" i="2"/>
  <c r="AM1190" i="2"/>
  <c r="AP1190" i="2" s="1"/>
  <c r="AQ1190" i="2" s="1"/>
  <c r="AF1190" i="2"/>
  <c r="AK1190" i="2"/>
  <c r="AM1130" i="2"/>
  <c r="AP1130" i="2" s="1"/>
  <c r="AQ1130" i="2" s="1"/>
  <c r="AK1130" i="2"/>
  <c r="AM1058" i="2"/>
  <c r="AP1058" i="2" s="1"/>
  <c r="AQ1058" i="2" s="1"/>
  <c r="AK1058" i="2"/>
  <c r="AF1058" i="2"/>
  <c r="AM986" i="2"/>
  <c r="AP986" i="2" s="1"/>
  <c r="AQ986" i="2" s="1"/>
  <c r="AF986" i="2"/>
  <c r="AK986" i="2"/>
  <c r="AM914" i="2"/>
  <c r="AP914" i="2" s="1"/>
  <c r="AQ914" i="2" s="1"/>
  <c r="AF914" i="2"/>
  <c r="AK914" i="2"/>
  <c r="AM854" i="2"/>
  <c r="AP854" i="2" s="1"/>
  <c r="AQ854" i="2" s="1"/>
  <c r="AE854" i="2"/>
  <c r="AM794" i="2"/>
  <c r="AP794" i="2" s="1"/>
  <c r="AQ794" i="2" s="1"/>
  <c r="AE794" i="2"/>
  <c r="AK794" i="2"/>
  <c r="AM734" i="2"/>
  <c r="AP734" i="2" s="1"/>
  <c r="AQ734" i="2" s="1"/>
  <c r="AK734" i="2"/>
  <c r="AF734" i="2"/>
  <c r="AE734" i="2"/>
  <c r="AK662" i="2"/>
  <c r="AM662" i="2"/>
  <c r="AP662" i="2" s="1"/>
  <c r="AQ662" i="2" s="1"/>
  <c r="AF662" i="2"/>
  <c r="AE662" i="2"/>
  <c r="AM602" i="2"/>
  <c r="AP602" i="2" s="1"/>
  <c r="AQ602" i="2" s="1"/>
  <c r="AK602" i="2"/>
  <c r="AF602" i="2"/>
  <c r="AM506" i="2"/>
  <c r="AK506" i="2"/>
  <c r="AF506" i="2"/>
  <c r="AE506" i="2"/>
  <c r="AM446" i="2"/>
  <c r="AP446" i="2" s="1"/>
  <c r="AQ446" i="2" s="1"/>
  <c r="AK446" i="2"/>
  <c r="AE446" i="2"/>
  <c r="AF446" i="2"/>
  <c r="AK410" i="2"/>
  <c r="AM410" i="2"/>
  <c r="AP410" i="2" s="1"/>
  <c r="AQ410" i="2" s="1"/>
  <c r="AK338" i="2"/>
  <c r="AM338" i="2"/>
  <c r="AP338" i="2" s="1"/>
  <c r="AQ338" i="2" s="1"/>
  <c r="AF338" i="2"/>
  <c r="AE338" i="2"/>
  <c r="AK290" i="2"/>
  <c r="AM290" i="2"/>
  <c r="AF290" i="2"/>
  <c r="AE290" i="2"/>
  <c r="AM230" i="2"/>
  <c r="AP230" i="2" s="1"/>
  <c r="AQ230" i="2" s="1"/>
  <c r="AK230" i="2"/>
  <c r="AF230" i="2"/>
  <c r="AE230" i="2"/>
  <c r="AM206" i="2"/>
  <c r="AP206" i="2" s="1"/>
  <c r="AQ206" i="2" s="1"/>
  <c r="AK206" i="2"/>
  <c r="AE206" i="2"/>
  <c r="AE146" i="2"/>
  <c r="AM146" i="2"/>
  <c r="AP146" i="2" s="1"/>
  <c r="AQ146" i="2" s="1"/>
  <c r="AK146" i="2"/>
  <c r="AF146" i="2"/>
  <c r="AM110" i="2"/>
  <c r="AP110" i="2" s="1"/>
  <c r="AQ110" i="2" s="1"/>
  <c r="AK110" i="2"/>
  <c r="AE110" i="2"/>
  <c r="AF110" i="2"/>
  <c r="AE1311" i="2"/>
  <c r="AE1083" i="2"/>
  <c r="AE999" i="2"/>
  <c r="AE969" i="2"/>
  <c r="AK1393" i="2"/>
  <c r="AM1393" i="2"/>
  <c r="AP1393" i="2" s="1"/>
  <c r="AQ1393" i="2" s="1"/>
  <c r="AF1393" i="2"/>
  <c r="AM1357" i="2"/>
  <c r="AP1357" i="2" s="1"/>
  <c r="AQ1357" i="2" s="1"/>
  <c r="AK1357" i="2"/>
  <c r="AF1357" i="2"/>
  <c r="AM1321" i="2"/>
  <c r="AP1321" i="2" s="1"/>
  <c r="AQ1321" i="2" s="1"/>
  <c r="AF1321" i="2"/>
  <c r="AM1273" i="2"/>
  <c r="AP1273" i="2" s="1"/>
  <c r="AQ1273" i="2" s="1"/>
  <c r="AF1273" i="2"/>
  <c r="AK1273" i="2"/>
  <c r="AE1273" i="2"/>
  <c r="AM1237" i="2"/>
  <c r="AP1237" i="2" s="1"/>
  <c r="AQ1237" i="2" s="1"/>
  <c r="AK1237" i="2"/>
  <c r="AM1201" i="2"/>
  <c r="AP1201" i="2" s="1"/>
  <c r="AQ1201" i="2" s="1"/>
  <c r="AK1201" i="2"/>
  <c r="AF1201" i="2"/>
  <c r="AM1165" i="2"/>
  <c r="AP1165" i="2" s="1"/>
  <c r="AQ1165" i="2" s="1"/>
  <c r="AK1165" i="2"/>
  <c r="AF1165" i="2"/>
  <c r="AM1129" i="2"/>
  <c r="AP1129" i="2" s="1"/>
  <c r="AQ1129" i="2" s="1"/>
  <c r="AK1129" i="2"/>
  <c r="AF1129" i="2"/>
  <c r="AE1129" i="2"/>
  <c r="AM1391" i="2"/>
  <c r="AP1391" i="2" s="1"/>
  <c r="AQ1391" i="2" s="1"/>
  <c r="AK1391" i="2"/>
  <c r="AF1391" i="2"/>
  <c r="AE1391" i="2"/>
  <c r="AM1379" i="2"/>
  <c r="AP1379" i="2" s="1"/>
  <c r="AQ1379" i="2" s="1"/>
  <c r="AF1379" i="2"/>
  <c r="AK1379" i="2"/>
  <c r="AK1367" i="2"/>
  <c r="AM1367" i="2"/>
  <c r="AP1367" i="2" s="1"/>
  <c r="AQ1367" i="2" s="1"/>
  <c r="AF1367" i="2"/>
  <c r="AM1355" i="2"/>
  <c r="AP1355" i="2" s="1"/>
  <c r="AQ1355" i="2" s="1"/>
  <c r="AF1355" i="2"/>
  <c r="AK1355" i="2"/>
  <c r="AM1343" i="2"/>
  <c r="AP1343" i="2" s="1"/>
  <c r="AQ1343" i="2" s="1"/>
  <c r="AK1343" i="2"/>
  <c r="AF1343" i="2"/>
  <c r="AM1331" i="2"/>
  <c r="AP1331" i="2" s="1"/>
  <c r="AQ1331" i="2" s="1"/>
  <c r="AK1331" i="2"/>
  <c r="AF1331" i="2"/>
  <c r="AM1319" i="2"/>
  <c r="AP1319" i="2" s="1"/>
  <c r="AQ1319" i="2" s="1"/>
  <c r="AF1319" i="2"/>
  <c r="AK1319" i="2"/>
  <c r="AM1307" i="2"/>
  <c r="AP1307" i="2" s="1"/>
  <c r="AQ1307" i="2" s="1"/>
  <c r="AK1307" i="2"/>
  <c r="AF1307" i="2"/>
  <c r="AM1295" i="2"/>
  <c r="AP1295" i="2" s="1"/>
  <c r="AQ1295" i="2" s="1"/>
  <c r="AF1295" i="2"/>
  <c r="AK1295" i="2"/>
  <c r="AM1283" i="2"/>
  <c r="AP1283" i="2" s="1"/>
  <c r="AQ1283" i="2" s="1"/>
  <c r="AF1283" i="2"/>
  <c r="AK1283" i="2"/>
  <c r="AM1271" i="2"/>
  <c r="AP1271" i="2" s="1"/>
  <c r="AQ1271" i="2" s="1"/>
  <c r="AF1271" i="2"/>
  <c r="AK1271" i="2"/>
  <c r="AM1259" i="2"/>
  <c r="AP1259" i="2" s="1"/>
  <c r="AQ1259" i="2" s="1"/>
  <c r="AK1259" i="2"/>
  <c r="AM1247" i="2"/>
  <c r="AP1247" i="2" s="1"/>
  <c r="AQ1247" i="2" s="1"/>
  <c r="AK1247" i="2"/>
  <c r="AE1247" i="2"/>
  <c r="AM1235" i="2"/>
  <c r="AP1235" i="2" s="1"/>
  <c r="AQ1235" i="2" s="1"/>
  <c r="AK1235" i="2"/>
  <c r="AF1235" i="2"/>
  <c r="AK1223" i="2"/>
  <c r="AM1223" i="2"/>
  <c r="AP1223" i="2" s="1"/>
  <c r="AQ1223" i="2" s="1"/>
  <c r="AF1223" i="2"/>
  <c r="AM1211" i="2"/>
  <c r="AP1211" i="2" s="1"/>
  <c r="AQ1211" i="2" s="1"/>
  <c r="AK1211" i="2"/>
  <c r="AF1211" i="2"/>
  <c r="AM1199" i="2"/>
  <c r="AP1199" i="2" s="1"/>
  <c r="AQ1199" i="2" s="1"/>
  <c r="AF1199" i="2"/>
  <c r="AK1199" i="2"/>
  <c r="AM1187" i="2"/>
  <c r="AP1187" i="2" s="1"/>
  <c r="AQ1187" i="2" s="1"/>
  <c r="AK1187" i="2"/>
  <c r="AF1187" i="2"/>
  <c r="AM1175" i="2"/>
  <c r="AP1175" i="2" s="1"/>
  <c r="AQ1175" i="2" s="1"/>
  <c r="AK1175" i="2"/>
  <c r="AF1175" i="2"/>
  <c r="AM1163" i="2"/>
  <c r="AP1163" i="2" s="1"/>
  <c r="AQ1163" i="2" s="1"/>
  <c r="AF1163" i="2"/>
  <c r="AM1151" i="2"/>
  <c r="AP1151" i="2" s="1"/>
  <c r="AQ1151" i="2" s="1"/>
  <c r="AF1151" i="2"/>
  <c r="AK1151" i="2"/>
  <c r="AM1139" i="2"/>
  <c r="AP1139" i="2" s="1"/>
  <c r="AQ1139" i="2" s="1"/>
  <c r="AK1139" i="2"/>
  <c r="AM1127" i="2"/>
  <c r="AP1127" i="2" s="1"/>
  <c r="AQ1127" i="2" s="1"/>
  <c r="AF1127" i="2"/>
  <c r="AK1127" i="2"/>
  <c r="AM1115" i="2"/>
  <c r="AP1115" i="2" s="1"/>
  <c r="AQ1115" i="2" s="1"/>
  <c r="AK1115" i="2"/>
  <c r="AF1115" i="2"/>
  <c r="AM1103" i="2"/>
  <c r="AP1103" i="2" s="1"/>
  <c r="AQ1103" i="2" s="1"/>
  <c r="AK1103" i="2"/>
  <c r="AF1103" i="2"/>
  <c r="AE1103" i="2"/>
  <c r="AM1091" i="2"/>
  <c r="AP1091" i="2" s="1"/>
  <c r="AQ1091" i="2" s="1"/>
  <c r="AK1091" i="2"/>
  <c r="AF1091" i="2"/>
  <c r="AK1079" i="2"/>
  <c r="AM1079" i="2"/>
  <c r="AP1079" i="2" s="1"/>
  <c r="AQ1079" i="2" s="1"/>
  <c r="AF1079" i="2"/>
  <c r="AM1067" i="2"/>
  <c r="AP1067" i="2" s="1"/>
  <c r="AQ1067" i="2" s="1"/>
  <c r="AK1067" i="2"/>
  <c r="AF1067" i="2"/>
  <c r="AM1055" i="2"/>
  <c r="AP1055" i="2" s="1"/>
  <c r="AQ1055" i="2" s="1"/>
  <c r="AF1055" i="2"/>
  <c r="AM1043" i="2"/>
  <c r="AP1043" i="2" s="1"/>
  <c r="AQ1043" i="2" s="1"/>
  <c r="AF1043" i="2"/>
  <c r="AK1043" i="2"/>
  <c r="AM1031" i="2"/>
  <c r="AP1031" i="2" s="1"/>
  <c r="AQ1031" i="2" s="1"/>
  <c r="AF1031" i="2"/>
  <c r="AK1031" i="2"/>
  <c r="AM1019" i="2"/>
  <c r="AP1019" i="2" s="1"/>
  <c r="AQ1019" i="2" s="1"/>
  <c r="AK1019" i="2"/>
  <c r="AF1019" i="2"/>
  <c r="AF1007" i="2"/>
  <c r="AM1007" i="2"/>
  <c r="AP1007" i="2" s="1"/>
  <c r="AQ1007" i="2" s="1"/>
  <c r="AK1007" i="2"/>
  <c r="AM995" i="2"/>
  <c r="AP995" i="2" s="1"/>
  <c r="AQ995" i="2" s="1"/>
  <c r="AK995" i="2"/>
  <c r="AM983" i="2"/>
  <c r="AP983" i="2" s="1"/>
  <c r="AQ983" i="2" s="1"/>
  <c r="AK983" i="2"/>
  <c r="AF983" i="2"/>
  <c r="AM971" i="2"/>
  <c r="AP971" i="2" s="1"/>
  <c r="AQ971" i="2" s="1"/>
  <c r="AK971" i="2"/>
  <c r="AM959" i="2"/>
  <c r="AP959" i="2" s="1"/>
  <c r="AQ959" i="2" s="1"/>
  <c r="AF959" i="2"/>
  <c r="AK959" i="2"/>
  <c r="AE959" i="2"/>
  <c r="AM947" i="2"/>
  <c r="AP947" i="2" s="1"/>
  <c r="AQ947" i="2" s="1"/>
  <c r="AK947" i="2"/>
  <c r="AF947" i="2"/>
  <c r="AM935" i="2"/>
  <c r="AP935" i="2" s="1"/>
  <c r="AQ935" i="2" s="1"/>
  <c r="AK935" i="2"/>
  <c r="AM923" i="2"/>
  <c r="AP923" i="2" s="1"/>
  <c r="AQ923" i="2" s="1"/>
  <c r="AK923" i="2"/>
  <c r="AE923" i="2"/>
  <c r="AM911" i="2"/>
  <c r="AP911" i="2" s="1"/>
  <c r="AQ911" i="2" s="1"/>
  <c r="AK911" i="2"/>
  <c r="AF911" i="2"/>
  <c r="AE911" i="2"/>
  <c r="AM899" i="2"/>
  <c r="AP899" i="2" s="1"/>
  <c r="AQ899" i="2" s="1"/>
  <c r="AK899" i="2"/>
  <c r="AE899" i="2"/>
  <c r="AF899" i="2"/>
  <c r="AM887" i="2"/>
  <c r="AP887" i="2" s="1"/>
  <c r="AQ887" i="2" s="1"/>
  <c r="AE887" i="2"/>
  <c r="AK887" i="2"/>
  <c r="AF887" i="2"/>
  <c r="AM875" i="2"/>
  <c r="AP875" i="2" s="1"/>
  <c r="AQ875" i="2" s="1"/>
  <c r="AK875" i="2"/>
  <c r="AF875" i="2"/>
  <c r="AM863" i="2"/>
  <c r="AP863" i="2" s="1"/>
  <c r="AQ863" i="2" s="1"/>
  <c r="AF863" i="2"/>
  <c r="AK863" i="2"/>
  <c r="AM851" i="2"/>
  <c r="AP851" i="2" s="1"/>
  <c r="AQ851" i="2" s="1"/>
  <c r="AF851" i="2"/>
  <c r="AK851" i="2"/>
  <c r="AK839" i="2"/>
  <c r="AM839" i="2"/>
  <c r="AP839" i="2" s="1"/>
  <c r="AQ839" i="2" s="1"/>
  <c r="AE839" i="2"/>
  <c r="AF839" i="2"/>
  <c r="AM827" i="2"/>
  <c r="AP827" i="2" s="1"/>
  <c r="AQ827" i="2" s="1"/>
  <c r="AK827" i="2"/>
  <c r="AF827" i="2"/>
  <c r="AM815" i="2"/>
  <c r="AP815" i="2" s="1"/>
  <c r="AQ815" i="2" s="1"/>
  <c r="AF815" i="2"/>
  <c r="AK815" i="2"/>
  <c r="AE815" i="2"/>
  <c r="AM803" i="2"/>
  <c r="AK803" i="2"/>
  <c r="AF803" i="2"/>
  <c r="AM791" i="2"/>
  <c r="AP791" i="2" s="1"/>
  <c r="AQ791" i="2" s="1"/>
  <c r="AK791" i="2"/>
  <c r="AF791" i="2"/>
  <c r="AK779" i="2"/>
  <c r="AM779" i="2"/>
  <c r="AP779" i="2" s="1"/>
  <c r="AQ779" i="2" s="1"/>
  <c r="AE779" i="2"/>
  <c r="AF779" i="2"/>
  <c r="AM767" i="2"/>
  <c r="AP767" i="2" s="1"/>
  <c r="AQ767" i="2" s="1"/>
  <c r="AK767" i="2"/>
  <c r="AE767" i="2"/>
  <c r="AF767" i="2"/>
  <c r="AM755" i="2"/>
  <c r="AP755" i="2" s="1"/>
  <c r="AQ755" i="2" s="1"/>
  <c r="AK755" i="2"/>
  <c r="AF755" i="2"/>
  <c r="AE755" i="2"/>
  <c r="AK743" i="2"/>
  <c r="AM743" i="2"/>
  <c r="AP743" i="2" s="1"/>
  <c r="AQ743" i="2" s="1"/>
  <c r="AF743" i="2"/>
  <c r="AE743" i="2"/>
  <c r="AM731" i="2"/>
  <c r="AP731" i="2" s="1"/>
  <c r="AQ731" i="2" s="1"/>
  <c r="AF731" i="2"/>
  <c r="AK731" i="2"/>
  <c r="AF719" i="2"/>
  <c r="AM719" i="2"/>
  <c r="AP719" i="2" s="1"/>
  <c r="AQ719" i="2" s="1"/>
  <c r="AK719" i="2"/>
  <c r="AM707" i="2"/>
  <c r="AK707" i="2"/>
  <c r="AF707" i="2"/>
  <c r="AM695" i="2"/>
  <c r="AP695" i="2" s="1"/>
  <c r="AQ695" i="2" s="1"/>
  <c r="AK695" i="2"/>
  <c r="AF695" i="2"/>
  <c r="AE695" i="2"/>
  <c r="AM683" i="2"/>
  <c r="AP683" i="2" s="1"/>
  <c r="AQ683" i="2" s="1"/>
  <c r="AK683" i="2"/>
  <c r="AF683" i="2"/>
  <c r="AM671" i="2"/>
  <c r="AK671" i="2"/>
  <c r="AF671" i="2"/>
  <c r="AE671" i="2"/>
  <c r="AK659" i="2"/>
  <c r="AM659" i="2"/>
  <c r="AE659" i="2"/>
  <c r="AM647" i="2"/>
  <c r="AP647" i="2" s="1"/>
  <c r="AQ647" i="2" s="1"/>
  <c r="AK647" i="2"/>
  <c r="AF647" i="2"/>
  <c r="AM635" i="2"/>
  <c r="AP635" i="2" s="1"/>
  <c r="AQ635" i="2" s="1"/>
  <c r="AK635" i="2"/>
  <c r="AE635" i="2"/>
  <c r="AM623" i="2"/>
  <c r="AP623" i="2" s="1"/>
  <c r="AQ623" i="2" s="1"/>
  <c r="AK623" i="2"/>
  <c r="AF623" i="2"/>
  <c r="AE623" i="2"/>
  <c r="AK611" i="2"/>
  <c r="AM611" i="2"/>
  <c r="AP611" i="2" s="1"/>
  <c r="AQ611" i="2" s="1"/>
  <c r="AE611" i="2"/>
  <c r="AF611" i="2"/>
  <c r="AM599" i="2"/>
  <c r="AP599" i="2" s="1"/>
  <c r="AQ599" i="2" s="1"/>
  <c r="AK599" i="2"/>
  <c r="AF599" i="2"/>
  <c r="AE599" i="2"/>
  <c r="AM587" i="2"/>
  <c r="AP587" i="2" s="1"/>
  <c r="AQ587" i="2" s="1"/>
  <c r="AK587" i="2"/>
  <c r="AF587" i="2"/>
  <c r="AF575" i="2"/>
  <c r="AM575" i="2"/>
  <c r="AP575" i="2" s="1"/>
  <c r="AQ575" i="2" s="1"/>
  <c r="AK575" i="2"/>
  <c r="AM563" i="2"/>
  <c r="AK563" i="2"/>
  <c r="AF563" i="2"/>
  <c r="AM551" i="2"/>
  <c r="AP551" i="2" s="1"/>
  <c r="AQ551" i="2" s="1"/>
  <c r="AK551" i="2"/>
  <c r="AE551" i="2"/>
  <c r="AK539" i="2"/>
  <c r="AM539" i="2"/>
  <c r="AP539" i="2" s="1"/>
  <c r="AQ539" i="2" s="1"/>
  <c r="AF539" i="2"/>
  <c r="AE539" i="2"/>
  <c r="AM527" i="2"/>
  <c r="AP527" i="2" s="1"/>
  <c r="AQ527" i="2" s="1"/>
  <c r="AK527" i="2"/>
  <c r="AE527" i="2"/>
  <c r="AK515" i="2"/>
  <c r="AM515" i="2"/>
  <c r="AF515" i="2"/>
  <c r="AE515" i="2"/>
  <c r="AM503" i="2"/>
  <c r="AP503" i="2" s="1"/>
  <c r="AQ503" i="2" s="1"/>
  <c r="AK503" i="2"/>
  <c r="AF503" i="2"/>
  <c r="AK491" i="2"/>
  <c r="AM491" i="2"/>
  <c r="AP491" i="2" s="1"/>
  <c r="AQ491" i="2" s="1"/>
  <c r="AF491" i="2"/>
  <c r="AE491" i="2"/>
  <c r="AM479" i="2"/>
  <c r="AP479" i="2" s="1"/>
  <c r="AQ479" i="2" s="1"/>
  <c r="AE479" i="2"/>
  <c r="AF479" i="2"/>
  <c r="AM467" i="2"/>
  <c r="AP467" i="2" s="1"/>
  <c r="AQ467" i="2" s="1"/>
  <c r="AK467" i="2"/>
  <c r="AE467" i="2"/>
  <c r="AF467" i="2"/>
  <c r="AM455" i="2"/>
  <c r="AP455" i="2" s="1"/>
  <c r="AQ455" i="2" s="1"/>
  <c r="AK455" i="2"/>
  <c r="AF455" i="2"/>
  <c r="AE455" i="2"/>
  <c r="AM443" i="2"/>
  <c r="AP443" i="2" s="1"/>
  <c r="AQ443" i="2" s="1"/>
  <c r="AK443" i="2"/>
  <c r="AF443" i="2"/>
  <c r="AF431" i="2"/>
  <c r="AM431" i="2"/>
  <c r="AP431" i="2" s="1"/>
  <c r="AQ431" i="2" s="1"/>
  <c r="AK431" i="2"/>
  <c r="AM419" i="2"/>
  <c r="AP419" i="2" s="1"/>
  <c r="AQ419" i="2" s="1"/>
  <c r="AK419" i="2"/>
  <c r="AF419" i="2"/>
  <c r="AM407" i="2"/>
  <c r="AP407" i="2" s="1"/>
  <c r="AQ407" i="2" s="1"/>
  <c r="AF407" i="2"/>
  <c r="AK407" i="2"/>
  <c r="AE407" i="2"/>
  <c r="AM395" i="2"/>
  <c r="AP395" i="2" s="1"/>
  <c r="AQ395" i="2" s="1"/>
  <c r="AK395" i="2"/>
  <c r="AE395" i="2"/>
  <c r="AM383" i="2"/>
  <c r="AP383" i="2" s="1"/>
  <c r="AQ383" i="2" s="1"/>
  <c r="AK383" i="2"/>
  <c r="AE383" i="2"/>
  <c r="AM371" i="2"/>
  <c r="AP371" i="2" s="1"/>
  <c r="AQ371" i="2" s="1"/>
  <c r="AF371" i="2"/>
  <c r="AK371" i="2"/>
  <c r="AE371" i="2"/>
  <c r="AM359" i="2"/>
  <c r="AK359" i="2"/>
  <c r="AE359" i="2"/>
  <c r="AF359" i="2"/>
  <c r="AM347" i="2"/>
  <c r="AK347" i="2"/>
  <c r="AF347" i="2"/>
  <c r="AM335" i="2"/>
  <c r="AP335" i="2" s="1"/>
  <c r="AQ335" i="2" s="1"/>
  <c r="AK335" i="2"/>
  <c r="AE335" i="2"/>
  <c r="AM323" i="2"/>
  <c r="AP323" i="2" s="1"/>
  <c r="AQ323" i="2" s="1"/>
  <c r="AK323" i="2"/>
  <c r="AE323" i="2"/>
  <c r="AK311" i="2"/>
  <c r="AM311" i="2"/>
  <c r="AP311" i="2" s="1"/>
  <c r="AQ311" i="2" s="1"/>
  <c r="AF311" i="2"/>
  <c r="AM299" i="2"/>
  <c r="AP299" i="2" s="1"/>
  <c r="AQ299" i="2" s="1"/>
  <c r="AK299" i="2"/>
  <c r="AE299" i="2"/>
  <c r="AF299" i="2"/>
  <c r="AM287" i="2"/>
  <c r="AP287" i="2" s="1"/>
  <c r="AQ287" i="2" s="1"/>
  <c r="AF287" i="2"/>
  <c r="AK287" i="2"/>
  <c r="AM275" i="2"/>
  <c r="AP275" i="2" s="1"/>
  <c r="AQ275" i="2" s="1"/>
  <c r="AK275" i="2"/>
  <c r="AF275" i="2"/>
  <c r="AM263" i="2"/>
  <c r="AP263" i="2" s="1"/>
  <c r="AQ263" i="2" s="1"/>
  <c r="AF263" i="2"/>
  <c r="AK263" i="2"/>
  <c r="AE263" i="2"/>
  <c r="AM251" i="2"/>
  <c r="AP251" i="2" s="1"/>
  <c r="AQ251" i="2" s="1"/>
  <c r="AK251" i="2"/>
  <c r="AF251" i="2"/>
  <c r="AE251" i="2"/>
  <c r="AK239" i="2"/>
  <c r="AM239" i="2"/>
  <c r="AP239" i="2" s="1"/>
  <c r="AQ239" i="2" s="1"/>
  <c r="AE239" i="2"/>
  <c r="AM227" i="2"/>
  <c r="AP227" i="2" s="1"/>
  <c r="AQ227" i="2" s="1"/>
  <c r="AK227" i="2"/>
  <c r="AF227" i="2"/>
  <c r="AM215" i="2"/>
  <c r="AP215" i="2" s="1"/>
  <c r="AQ215" i="2" s="1"/>
  <c r="AK215" i="2"/>
  <c r="AF215" i="2"/>
  <c r="AE215" i="2"/>
  <c r="AM203" i="2"/>
  <c r="AP203" i="2" s="1"/>
  <c r="AQ203" i="2" s="1"/>
  <c r="AK203" i="2"/>
  <c r="AF203" i="2"/>
  <c r="AM191" i="2"/>
  <c r="AP191" i="2" s="1"/>
  <c r="AQ191" i="2" s="1"/>
  <c r="AK191" i="2"/>
  <c r="AE191" i="2"/>
  <c r="AM179" i="2"/>
  <c r="AP179" i="2" s="1"/>
  <c r="AQ179" i="2" s="1"/>
  <c r="AK179" i="2"/>
  <c r="AE179" i="2"/>
  <c r="AM167" i="2"/>
  <c r="AP167" i="2" s="1"/>
  <c r="AQ167" i="2" s="1"/>
  <c r="AK167" i="2"/>
  <c r="AF167" i="2"/>
  <c r="AK155" i="2"/>
  <c r="AM155" i="2"/>
  <c r="AP155" i="2" s="1"/>
  <c r="AQ155" i="2" s="1"/>
  <c r="AE155" i="2"/>
  <c r="AF155" i="2"/>
  <c r="AF143" i="2"/>
  <c r="AM143" i="2"/>
  <c r="AP143" i="2" s="1"/>
  <c r="AQ143" i="2" s="1"/>
  <c r="AK143" i="2"/>
  <c r="AM131" i="2"/>
  <c r="AP131" i="2" s="1"/>
  <c r="AQ131" i="2" s="1"/>
  <c r="AK131" i="2"/>
  <c r="AE131" i="2"/>
  <c r="AF131" i="2"/>
  <c r="AM119" i="2"/>
  <c r="AP119" i="2" s="1"/>
  <c r="AQ119" i="2" s="1"/>
  <c r="AF119" i="2"/>
  <c r="AE119" i="2"/>
  <c r="AK119" i="2"/>
  <c r="AM107" i="2"/>
  <c r="AP107" i="2" s="1"/>
  <c r="AQ107" i="2" s="1"/>
  <c r="AK107" i="2"/>
  <c r="AF107" i="2"/>
  <c r="AM95" i="2"/>
  <c r="AP95" i="2" s="1"/>
  <c r="AQ95" i="2" s="1"/>
  <c r="AK95" i="2"/>
  <c r="AF95" i="2"/>
  <c r="AM83" i="2"/>
  <c r="AK83" i="2"/>
  <c r="AF83" i="2"/>
  <c r="AE83" i="2"/>
  <c r="AM71" i="2"/>
  <c r="AP71" i="2" s="1"/>
  <c r="AQ71" i="2" s="1"/>
  <c r="AK71" i="2"/>
  <c r="AE71" i="2"/>
  <c r="AF71" i="2"/>
  <c r="AM59" i="2"/>
  <c r="AK59" i="2"/>
  <c r="AE59" i="2"/>
  <c r="AF59" i="2"/>
  <c r="AM47" i="2"/>
  <c r="AP47" i="2" s="1"/>
  <c r="AQ47" i="2" s="1"/>
  <c r="AK47" i="2"/>
  <c r="AF47" i="2"/>
  <c r="AE47" i="2"/>
  <c r="AM35" i="2"/>
  <c r="AP35" i="2" s="1"/>
  <c r="AQ35" i="2" s="1"/>
  <c r="AK35" i="2"/>
  <c r="AE35" i="2"/>
  <c r="AM23" i="2"/>
  <c r="AP23" i="2" s="1"/>
  <c r="AQ23" i="2" s="1"/>
  <c r="AF23" i="2"/>
  <c r="AE23" i="2"/>
  <c r="AK11" i="2"/>
  <c r="AE11" i="2"/>
  <c r="AF11" i="2"/>
  <c r="AE1380" i="2"/>
  <c r="AE1350" i="2"/>
  <c r="AE1336" i="2"/>
  <c r="AE1322" i="2"/>
  <c r="AE1308" i="2"/>
  <c r="AE1280" i="2"/>
  <c r="AE1265" i="2"/>
  <c r="AE1251" i="2"/>
  <c r="AE1237" i="2"/>
  <c r="AE1223" i="2"/>
  <c r="AE1209" i="2"/>
  <c r="AE1193" i="2"/>
  <c r="AE1179" i="2"/>
  <c r="AE1165" i="2"/>
  <c r="AE1151" i="2"/>
  <c r="AE1137" i="2"/>
  <c r="AE1122" i="2"/>
  <c r="AE1080" i="2"/>
  <c r="AE1052" i="2"/>
  <c r="AE1023" i="2"/>
  <c r="AE1009" i="2"/>
  <c r="AE995" i="2"/>
  <c r="AE981" i="2"/>
  <c r="AE965" i="2"/>
  <c r="AE877" i="2"/>
  <c r="AE851" i="2"/>
  <c r="AE829" i="2"/>
  <c r="AE783" i="2"/>
  <c r="AE733" i="2"/>
  <c r="AE680" i="2"/>
  <c r="AE653" i="2"/>
  <c r="AE621" i="2"/>
  <c r="AE561" i="2"/>
  <c r="AE529" i="2"/>
  <c r="AE495" i="2"/>
  <c r="AE458" i="2"/>
  <c r="AE390" i="2"/>
  <c r="AE353" i="2"/>
  <c r="AE318" i="2"/>
  <c r="AE281" i="2"/>
  <c r="AE209" i="2"/>
  <c r="AE167" i="2"/>
  <c r="AE57" i="2"/>
  <c r="AF1322" i="2"/>
  <c r="AF1236" i="2"/>
  <c r="AF1150" i="2"/>
  <c r="AF1064" i="2"/>
  <c r="AF970" i="2"/>
  <c r="AF877" i="2"/>
  <c r="AF782" i="2"/>
  <c r="AF684" i="2"/>
  <c r="AF579" i="2"/>
  <c r="AF468" i="2"/>
  <c r="AF234" i="2"/>
  <c r="AF120" i="2"/>
  <c r="AF3" i="2"/>
  <c r="AK1274" i="2"/>
  <c r="AK941" i="2"/>
  <c r="AM1296" i="2"/>
  <c r="AP1296" i="2" s="1"/>
  <c r="AQ1296" i="2" s="1"/>
  <c r="AM1317" i="2"/>
  <c r="AP1317" i="2" s="1"/>
  <c r="AQ1317" i="2" s="1"/>
  <c r="AK1317" i="2"/>
  <c r="AF1317" i="2"/>
  <c r="AM1233" i="2"/>
  <c r="AP1233" i="2" s="1"/>
  <c r="AQ1233" i="2" s="1"/>
  <c r="AK1233" i="2"/>
  <c r="AF1233" i="2"/>
  <c r="AM1149" i="2"/>
  <c r="AP1149" i="2" s="1"/>
  <c r="AQ1149" i="2" s="1"/>
  <c r="AF1149" i="2"/>
  <c r="AM1077" i="2"/>
  <c r="AP1077" i="2" s="1"/>
  <c r="AQ1077" i="2" s="1"/>
  <c r="AF1077" i="2"/>
  <c r="AK1077" i="2"/>
  <c r="AE1077" i="2"/>
  <c r="AF1029" i="2"/>
  <c r="AM1029" i="2"/>
  <c r="AP1029" i="2" s="1"/>
  <c r="AQ1029" i="2" s="1"/>
  <c r="AK1029" i="2"/>
  <c r="AM945" i="2"/>
  <c r="AP945" i="2" s="1"/>
  <c r="AQ945" i="2" s="1"/>
  <c r="AK945" i="2"/>
  <c r="AF945" i="2"/>
  <c r="AM885" i="2"/>
  <c r="AP885" i="2" s="1"/>
  <c r="AQ885" i="2" s="1"/>
  <c r="AK885" i="2"/>
  <c r="AE885" i="2"/>
  <c r="AF885" i="2"/>
  <c r="AM813" i="2"/>
  <c r="AP813" i="2" s="1"/>
  <c r="AQ813" i="2" s="1"/>
  <c r="AK813" i="2"/>
  <c r="AE813" i="2"/>
  <c r="AF813" i="2"/>
  <c r="AM777" i="2"/>
  <c r="AK777" i="2"/>
  <c r="AF777" i="2"/>
  <c r="AM729" i="2"/>
  <c r="AP729" i="2" s="1"/>
  <c r="AQ729" i="2" s="1"/>
  <c r="AK729" i="2"/>
  <c r="AF729" i="2"/>
  <c r="AE729" i="2"/>
  <c r="AM669" i="2"/>
  <c r="AP669" i="2" s="1"/>
  <c r="AQ669" i="2" s="1"/>
  <c r="AK669" i="2"/>
  <c r="AE669" i="2"/>
  <c r="AF669" i="2"/>
  <c r="AK597" i="2"/>
  <c r="AM597" i="2"/>
  <c r="AP597" i="2" s="1"/>
  <c r="AQ597" i="2" s="1"/>
  <c r="AE597" i="2"/>
  <c r="AF597" i="2"/>
  <c r="AE825" i="2"/>
  <c r="AF1384" i="2"/>
  <c r="AM1384" i="2"/>
  <c r="AP1384" i="2" s="1"/>
  <c r="AQ1384" i="2" s="1"/>
  <c r="AK1384" i="2"/>
  <c r="AM1360" i="2"/>
  <c r="AP1360" i="2" s="1"/>
  <c r="AQ1360" i="2" s="1"/>
  <c r="AF1360" i="2"/>
  <c r="AK1360" i="2"/>
  <c r="AF1324" i="2"/>
  <c r="AM1324" i="2"/>
  <c r="AP1324" i="2" s="1"/>
  <c r="AQ1324" i="2" s="1"/>
  <c r="AK1324" i="2"/>
  <c r="AF1300" i="2"/>
  <c r="AM1300" i="2"/>
  <c r="AP1300" i="2" s="1"/>
  <c r="AQ1300" i="2" s="1"/>
  <c r="AK1300" i="2"/>
  <c r="AF1264" i="2"/>
  <c r="AM1264" i="2"/>
  <c r="AP1264" i="2" s="1"/>
  <c r="AQ1264" i="2" s="1"/>
  <c r="AK1264" i="2"/>
  <c r="AF1240" i="2"/>
  <c r="AM1240" i="2"/>
  <c r="AP1240" i="2" s="1"/>
  <c r="AQ1240" i="2" s="1"/>
  <c r="AK1240" i="2"/>
  <c r="AM1216" i="2"/>
  <c r="AP1216" i="2" s="1"/>
  <c r="AQ1216" i="2" s="1"/>
  <c r="AF1216" i="2"/>
  <c r="AF1192" i="2"/>
  <c r="AK1192" i="2"/>
  <c r="AF1168" i="2"/>
  <c r="AM1168" i="2"/>
  <c r="AP1168" i="2" s="1"/>
  <c r="AQ1168" i="2" s="1"/>
  <c r="AK1168" i="2"/>
  <c r="AE1168" i="2"/>
  <c r="AF1144" i="2"/>
  <c r="AK1144" i="2"/>
  <c r="AM1144" i="2"/>
  <c r="AP1144" i="2" s="1"/>
  <c r="AQ1144" i="2" s="1"/>
  <c r="AF1132" i="2"/>
  <c r="AM1132" i="2"/>
  <c r="AP1132" i="2" s="1"/>
  <c r="AQ1132" i="2" s="1"/>
  <c r="AF1108" i="2"/>
  <c r="AM1108" i="2"/>
  <c r="AP1108" i="2" s="1"/>
  <c r="AQ1108" i="2" s="1"/>
  <c r="AK1108" i="2"/>
  <c r="AF1096" i="2"/>
  <c r="AM1096" i="2"/>
  <c r="AP1096" i="2" s="1"/>
  <c r="AQ1096" i="2" s="1"/>
  <c r="AK1096" i="2"/>
  <c r="AF1084" i="2"/>
  <c r="AM1084" i="2"/>
  <c r="AP1084" i="2" s="1"/>
  <c r="AQ1084" i="2" s="1"/>
  <c r="AM1072" i="2"/>
  <c r="AP1072" i="2" s="1"/>
  <c r="AQ1072" i="2" s="1"/>
  <c r="AF1072" i="2"/>
  <c r="AK1072" i="2"/>
  <c r="AE1300" i="2"/>
  <c r="AM1371" i="2"/>
  <c r="AP1371" i="2" s="1"/>
  <c r="AQ1371" i="2" s="1"/>
  <c r="AK1371" i="2"/>
  <c r="AF1371" i="2"/>
  <c r="AM1335" i="2"/>
  <c r="AP1335" i="2" s="1"/>
  <c r="AQ1335" i="2" s="1"/>
  <c r="AF1335" i="2"/>
  <c r="AK1335" i="2"/>
  <c r="AK1275" i="2"/>
  <c r="AM1275" i="2"/>
  <c r="AP1275" i="2" s="1"/>
  <c r="AQ1275" i="2" s="1"/>
  <c r="AF1275" i="2"/>
  <c r="AK1215" i="2"/>
  <c r="AM1215" i="2"/>
  <c r="AP1215" i="2" s="1"/>
  <c r="AQ1215" i="2" s="1"/>
  <c r="AM1155" i="2"/>
  <c r="AP1155" i="2" s="1"/>
  <c r="AQ1155" i="2" s="1"/>
  <c r="AK1155" i="2"/>
  <c r="AF1155" i="2"/>
  <c r="AE1155" i="2"/>
  <c r="AM1119" i="2"/>
  <c r="AP1119" i="2" s="1"/>
  <c r="AQ1119" i="2" s="1"/>
  <c r="AK1119" i="2"/>
  <c r="AF1119" i="2"/>
  <c r="AM1059" i="2"/>
  <c r="AP1059" i="2" s="1"/>
  <c r="AQ1059" i="2" s="1"/>
  <c r="AF1059" i="2"/>
  <c r="AK1059" i="2"/>
  <c r="AM1011" i="2"/>
  <c r="AP1011" i="2" s="1"/>
  <c r="AQ1011" i="2" s="1"/>
  <c r="AF1011" i="2"/>
  <c r="AK1011" i="2"/>
  <c r="AE1011" i="2"/>
  <c r="AM975" i="2"/>
  <c r="AP975" i="2" s="1"/>
  <c r="AQ975" i="2" s="1"/>
  <c r="AK975" i="2"/>
  <c r="AF975" i="2"/>
  <c r="AE975" i="2"/>
  <c r="AF915" i="2"/>
  <c r="AM915" i="2"/>
  <c r="AP915" i="2" s="1"/>
  <c r="AQ915" i="2" s="1"/>
  <c r="AK915" i="2"/>
  <c r="AK867" i="2"/>
  <c r="AF867" i="2"/>
  <c r="AM867" i="2"/>
  <c r="AP867" i="2" s="1"/>
  <c r="AQ867" i="2" s="1"/>
  <c r="AE867" i="2"/>
  <c r="AM819" i="2"/>
  <c r="AP819" i="2" s="1"/>
  <c r="AQ819" i="2" s="1"/>
  <c r="AK819" i="2"/>
  <c r="AF819" i="2"/>
  <c r="AE819" i="2"/>
  <c r="AM795" i="2"/>
  <c r="AP795" i="2" s="1"/>
  <c r="AQ795" i="2" s="1"/>
  <c r="AF795" i="2"/>
  <c r="AK795" i="2"/>
  <c r="AE795" i="2"/>
  <c r="AM759" i="2"/>
  <c r="AP759" i="2" s="1"/>
  <c r="AQ759" i="2" s="1"/>
  <c r="AK759" i="2"/>
  <c r="AF759" i="2"/>
  <c r="AM699" i="2"/>
  <c r="AP699" i="2" s="1"/>
  <c r="AQ699" i="2" s="1"/>
  <c r="AK699" i="2"/>
  <c r="AF699" i="2"/>
  <c r="AM663" i="2"/>
  <c r="AP663" i="2" s="1"/>
  <c r="AQ663" i="2" s="1"/>
  <c r="AK663" i="2"/>
  <c r="AF663" i="2"/>
  <c r="AE663" i="2"/>
  <c r="AK615" i="2"/>
  <c r="AM615" i="2"/>
  <c r="AP615" i="2" s="1"/>
  <c r="AQ615" i="2" s="1"/>
  <c r="AF615" i="2"/>
  <c r="AM591" i="2"/>
  <c r="AP591" i="2" s="1"/>
  <c r="AQ591" i="2" s="1"/>
  <c r="AK591" i="2"/>
  <c r="AE591" i="2"/>
  <c r="AM543" i="2"/>
  <c r="AP543" i="2" s="1"/>
  <c r="AQ543" i="2" s="1"/>
  <c r="AK543" i="2"/>
  <c r="AF543" i="2"/>
  <c r="AE543" i="2"/>
  <c r="AM471" i="2"/>
  <c r="AP471" i="2" s="1"/>
  <c r="AQ471" i="2" s="1"/>
  <c r="AK471" i="2"/>
  <c r="AF471" i="2"/>
  <c r="AE1185" i="2"/>
  <c r="AM1394" i="2"/>
  <c r="AP1394" i="2" s="1"/>
  <c r="AQ1394" i="2" s="1"/>
  <c r="AK1394" i="2"/>
  <c r="AF1394" i="2"/>
  <c r="AM1346" i="2"/>
  <c r="AP1346" i="2" s="1"/>
  <c r="AQ1346" i="2" s="1"/>
  <c r="AF1346" i="2"/>
  <c r="AK1346" i="2"/>
  <c r="AM1298" i="2"/>
  <c r="AP1298" i="2" s="1"/>
  <c r="AQ1298" i="2" s="1"/>
  <c r="AF1298" i="2"/>
  <c r="AK1298" i="2"/>
  <c r="AM1238" i="2"/>
  <c r="AP1238" i="2" s="1"/>
  <c r="AQ1238" i="2" s="1"/>
  <c r="AK1238" i="2"/>
  <c r="AF1238" i="2"/>
  <c r="AM1214" i="2"/>
  <c r="AP1214" i="2" s="1"/>
  <c r="AQ1214" i="2" s="1"/>
  <c r="AK1214" i="2"/>
  <c r="AF1214" i="2"/>
  <c r="AM1154" i="2"/>
  <c r="AP1154" i="2" s="1"/>
  <c r="AQ1154" i="2" s="1"/>
  <c r="AK1154" i="2"/>
  <c r="AF1154" i="2"/>
  <c r="AM1094" i="2"/>
  <c r="AP1094" i="2" s="1"/>
  <c r="AQ1094" i="2" s="1"/>
  <c r="AK1094" i="2"/>
  <c r="AF1094" i="2"/>
  <c r="AM1034" i="2"/>
  <c r="AP1034" i="2" s="1"/>
  <c r="AQ1034" i="2" s="1"/>
  <c r="AK1034" i="2"/>
  <c r="AF1034" i="2"/>
  <c r="AM1022" i="2"/>
  <c r="AP1022" i="2" s="1"/>
  <c r="AQ1022" i="2" s="1"/>
  <c r="AK1022" i="2"/>
  <c r="AF1022" i="2"/>
  <c r="AM962" i="2"/>
  <c r="AP962" i="2" s="1"/>
  <c r="AQ962" i="2" s="1"/>
  <c r="AK962" i="2"/>
  <c r="AF962" i="2"/>
  <c r="AE962" i="2"/>
  <c r="AF902" i="2"/>
  <c r="AM902" i="2"/>
  <c r="AP902" i="2" s="1"/>
  <c r="AQ902" i="2" s="1"/>
  <c r="AK902" i="2"/>
  <c r="AM866" i="2"/>
  <c r="AP866" i="2" s="1"/>
  <c r="AQ866" i="2" s="1"/>
  <c r="AF866" i="2"/>
  <c r="AK866" i="2"/>
  <c r="AM818" i="2"/>
  <c r="AP818" i="2" s="1"/>
  <c r="AQ818" i="2" s="1"/>
  <c r="AK818" i="2"/>
  <c r="AF818" i="2"/>
  <c r="AE818" i="2"/>
  <c r="AF758" i="2"/>
  <c r="AM758" i="2"/>
  <c r="AP758" i="2" s="1"/>
  <c r="AQ758" i="2" s="1"/>
  <c r="AK758" i="2"/>
  <c r="AK710" i="2"/>
  <c r="AM710" i="2"/>
  <c r="AP710" i="2" s="1"/>
  <c r="AQ710" i="2" s="1"/>
  <c r="AF710" i="2"/>
  <c r="AE710" i="2"/>
  <c r="AM674" i="2"/>
  <c r="AP674" i="2" s="1"/>
  <c r="AQ674" i="2" s="1"/>
  <c r="AF674" i="2"/>
  <c r="AE674" i="2"/>
  <c r="AM626" i="2"/>
  <c r="AP626" i="2" s="1"/>
  <c r="AQ626" i="2" s="1"/>
  <c r="AK626" i="2"/>
  <c r="AF626" i="2"/>
  <c r="AM566" i="2"/>
  <c r="AP566" i="2" s="1"/>
  <c r="AQ566" i="2" s="1"/>
  <c r="AF566" i="2"/>
  <c r="AE566" i="2"/>
  <c r="AM530" i="2"/>
  <c r="AP530" i="2" s="1"/>
  <c r="AQ530" i="2" s="1"/>
  <c r="AK530" i="2"/>
  <c r="AF530" i="2"/>
  <c r="AE530" i="2"/>
  <c r="AK482" i="2"/>
  <c r="AM482" i="2"/>
  <c r="AP482" i="2" s="1"/>
  <c r="AQ482" i="2" s="1"/>
  <c r="AF482" i="2"/>
  <c r="AM422" i="2"/>
  <c r="AP422" i="2" s="1"/>
  <c r="AQ422" i="2" s="1"/>
  <c r="AK422" i="2"/>
  <c r="AF422" i="2"/>
  <c r="AE422" i="2"/>
  <c r="AK362" i="2"/>
  <c r="AM362" i="2"/>
  <c r="AP362" i="2" s="1"/>
  <c r="AQ362" i="2" s="1"/>
  <c r="AF362" i="2"/>
  <c r="AM350" i="2"/>
  <c r="AP350" i="2" s="1"/>
  <c r="AQ350" i="2" s="1"/>
  <c r="AK350" i="2"/>
  <c r="AE350" i="2"/>
  <c r="AM314" i="2"/>
  <c r="AP314" i="2" s="1"/>
  <c r="AQ314" i="2" s="1"/>
  <c r="AK314" i="2"/>
  <c r="AF314" i="2"/>
  <c r="AE314" i="2"/>
  <c r="AM266" i="2"/>
  <c r="AP266" i="2" s="1"/>
  <c r="AQ266" i="2" s="1"/>
  <c r="AK266" i="2"/>
  <c r="AM254" i="2"/>
  <c r="AP254" i="2" s="1"/>
  <c r="AQ254" i="2" s="1"/>
  <c r="AK254" i="2"/>
  <c r="AF254" i="2"/>
  <c r="AE254" i="2"/>
  <c r="AM218" i="2"/>
  <c r="AP218" i="2" s="1"/>
  <c r="AQ218" i="2" s="1"/>
  <c r="AK218" i="2"/>
  <c r="AF218" i="2"/>
  <c r="AE218" i="2"/>
  <c r="AM194" i="2"/>
  <c r="AP194" i="2" s="1"/>
  <c r="AQ194" i="2" s="1"/>
  <c r="AK194" i="2"/>
  <c r="AE194" i="2"/>
  <c r="AF194" i="2"/>
  <c r="AE158" i="2"/>
  <c r="AM158" i="2"/>
  <c r="AP158" i="2" s="1"/>
  <c r="AQ158" i="2" s="1"/>
  <c r="AK158" i="2"/>
  <c r="AF158" i="2"/>
  <c r="AE122" i="2"/>
  <c r="AM122" i="2"/>
  <c r="AP122" i="2" s="1"/>
  <c r="AQ122" i="2" s="1"/>
  <c r="AK122" i="2"/>
  <c r="AF122" i="2"/>
  <c r="AE86" i="2"/>
  <c r="AK86" i="2"/>
  <c r="AM86" i="2"/>
  <c r="AP86" i="2" s="1"/>
  <c r="AQ86" i="2" s="1"/>
  <c r="AF86" i="2"/>
  <c r="AE62" i="2"/>
  <c r="AM62" i="2"/>
  <c r="AK62" i="2"/>
  <c r="AE26" i="2"/>
  <c r="AM26" i="2"/>
  <c r="AP26" i="2" s="1"/>
  <c r="AQ26" i="2" s="1"/>
  <c r="AK26" i="2"/>
  <c r="AF26" i="2"/>
  <c r="AF2" i="2"/>
  <c r="AM2" i="2"/>
  <c r="AP2" i="2" s="1"/>
  <c r="AQ2" i="2" s="1"/>
  <c r="AK2" i="2"/>
  <c r="AE1383" i="2"/>
  <c r="AE1240" i="2"/>
  <c r="AE1226" i="2"/>
  <c r="AE1041" i="2"/>
  <c r="AM1390" i="2"/>
  <c r="AP1390" i="2" s="1"/>
  <c r="AQ1390" i="2" s="1"/>
  <c r="AK1390" i="2"/>
  <c r="AF1390" i="2"/>
  <c r="AM1378" i="2"/>
  <c r="AP1378" i="2" s="1"/>
  <c r="AQ1378" i="2" s="1"/>
  <c r="AF1378" i="2"/>
  <c r="AK1378" i="2"/>
  <c r="AE1378" i="2"/>
  <c r="AM1366" i="2"/>
  <c r="AP1366" i="2" s="1"/>
  <c r="AQ1366" i="2" s="1"/>
  <c r="AK1366" i="2"/>
  <c r="AK1354" i="2"/>
  <c r="AM1354" i="2"/>
  <c r="AP1354" i="2" s="1"/>
  <c r="AQ1354" i="2" s="1"/>
  <c r="AF1354" i="2"/>
  <c r="AM1342" i="2"/>
  <c r="AP1342" i="2" s="1"/>
  <c r="AQ1342" i="2" s="1"/>
  <c r="AK1342" i="2"/>
  <c r="AF1342" i="2"/>
  <c r="AM1330" i="2"/>
  <c r="AP1330" i="2" s="1"/>
  <c r="AQ1330" i="2" s="1"/>
  <c r="AK1330" i="2"/>
  <c r="AF1330" i="2"/>
  <c r="AM1318" i="2"/>
  <c r="AP1318" i="2" s="1"/>
  <c r="AQ1318" i="2" s="1"/>
  <c r="AF1318" i="2"/>
  <c r="AK1318" i="2"/>
  <c r="AM1306" i="2"/>
  <c r="AP1306" i="2" s="1"/>
  <c r="AQ1306" i="2" s="1"/>
  <c r="AK1306" i="2"/>
  <c r="AF1306" i="2"/>
  <c r="AM1294" i="2"/>
  <c r="AP1294" i="2" s="1"/>
  <c r="AQ1294" i="2" s="1"/>
  <c r="AK1294" i="2"/>
  <c r="AF1294" i="2"/>
  <c r="AM1282" i="2"/>
  <c r="AP1282" i="2" s="1"/>
  <c r="AQ1282" i="2" s="1"/>
  <c r="AF1282" i="2"/>
  <c r="AK1282" i="2"/>
  <c r="AM1270" i="2"/>
  <c r="AP1270" i="2" s="1"/>
  <c r="AQ1270" i="2" s="1"/>
  <c r="AF1270" i="2"/>
  <c r="AK1270" i="2"/>
  <c r="AK1258" i="2"/>
  <c r="AM1258" i="2"/>
  <c r="AP1258" i="2" s="1"/>
  <c r="AQ1258" i="2" s="1"/>
  <c r="AF1258" i="2"/>
  <c r="AM1246" i="2"/>
  <c r="AP1246" i="2" s="1"/>
  <c r="AQ1246" i="2" s="1"/>
  <c r="AF1246" i="2"/>
  <c r="AM1234" i="2"/>
  <c r="AP1234" i="2" s="1"/>
  <c r="AQ1234" i="2" s="1"/>
  <c r="AF1234" i="2"/>
  <c r="AK1234" i="2"/>
  <c r="AE1234" i="2"/>
  <c r="AM1222" i="2"/>
  <c r="AP1222" i="2" s="1"/>
  <c r="AQ1222" i="2" s="1"/>
  <c r="AK1222" i="2"/>
  <c r="AF1222" i="2"/>
  <c r="AK1210" i="2"/>
  <c r="AM1210" i="2"/>
  <c r="AP1210" i="2" s="1"/>
  <c r="AQ1210" i="2" s="1"/>
  <c r="AF1210" i="2"/>
  <c r="AM1198" i="2"/>
  <c r="AP1198" i="2" s="1"/>
  <c r="AQ1198" i="2" s="1"/>
  <c r="AF1198" i="2"/>
  <c r="AM1186" i="2"/>
  <c r="AP1186" i="2" s="1"/>
  <c r="AQ1186" i="2" s="1"/>
  <c r="AF1186" i="2"/>
  <c r="AK1186" i="2"/>
  <c r="AM1174" i="2"/>
  <c r="AP1174" i="2" s="1"/>
  <c r="AQ1174" i="2" s="1"/>
  <c r="AK1174" i="2"/>
  <c r="AM1162" i="2"/>
  <c r="AP1162" i="2" s="1"/>
  <c r="AQ1162" i="2" s="1"/>
  <c r="AF1162" i="2"/>
  <c r="AK1162" i="2"/>
  <c r="AM1138" i="2"/>
  <c r="AP1138" i="2" s="1"/>
  <c r="AQ1138" i="2" s="1"/>
  <c r="AF1138" i="2"/>
  <c r="AK1138" i="2"/>
  <c r="AF1126" i="2"/>
  <c r="AM1126" i="2"/>
  <c r="AP1126" i="2" s="1"/>
  <c r="AQ1126" i="2" s="1"/>
  <c r="AK1126" i="2"/>
  <c r="AM1114" i="2"/>
  <c r="AP1114" i="2" s="1"/>
  <c r="AQ1114" i="2" s="1"/>
  <c r="AF1114" i="2"/>
  <c r="AM1102" i="2"/>
  <c r="AP1102" i="2" s="1"/>
  <c r="AQ1102" i="2" s="1"/>
  <c r="AK1102" i="2"/>
  <c r="AF1102" i="2"/>
  <c r="AK1090" i="2"/>
  <c r="AM1090" i="2"/>
  <c r="AP1090" i="2" s="1"/>
  <c r="AQ1090" i="2" s="1"/>
  <c r="AF1090" i="2"/>
  <c r="AE1090" i="2"/>
  <c r="AM1078" i="2"/>
  <c r="AP1078" i="2" s="1"/>
  <c r="AQ1078" i="2" s="1"/>
  <c r="AF1078" i="2"/>
  <c r="AK1078" i="2"/>
  <c r="AK1066" i="2"/>
  <c r="AM1066" i="2"/>
  <c r="AP1066" i="2" s="1"/>
  <c r="AQ1066" i="2" s="1"/>
  <c r="AF1066" i="2"/>
  <c r="AM1054" i="2"/>
  <c r="AP1054" i="2" s="1"/>
  <c r="AQ1054" i="2" s="1"/>
  <c r="AF1054" i="2"/>
  <c r="AK1054" i="2"/>
  <c r="AM1042" i="2"/>
  <c r="AP1042" i="2" s="1"/>
  <c r="AQ1042" i="2" s="1"/>
  <c r="AK1042" i="2"/>
  <c r="AM1030" i="2"/>
  <c r="AP1030" i="2" s="1"/>
  <c r="AQ1030" i="2" s="1"/>
  <c r="AK1030" i="2"/>
  <c r="AF1030" i="2"/>
  <c r="AM1006" i="2"/>
  <c r="AP1006" i="2" s="1"/>
  <c r="AQ1006" i="2" s="1"/>
  <c r="AK1006" i="2"/>
  <c r="AF1006" i="2"/>
  <c r="AF994" i="2"/>
  <c r="AK994" i="2"/>
  <c r="AM994" i="2"/>
  <c r="AP994" i="2" s="1"/>
  <c r="AQ994" i="2" s="1"/>
  <c r="AK982" i="2"/>
  <c r="AM982" i="2"/>
  <c r="AP982" i="2" s="1"/>
  <c r="AQ982" i="2" s="1"/>
  <c r="AM958" i="2"/>
  <c r="AP958" i="2" s="1"/>
  <c r="AQ958" i="2" s="1"/>
  <c r="AF958" i="2"/>
  <c r="AK958" i="2"/>
  <c r="AM946" i="2"/>
  <c r="AP946" i="2" s="1"/>
  <c r="AQ946" i="2" s="1"/>
  <c r="AK946" i="2"/>
  <c r="AF946" i="2"/>
  <c r="AE946" i="2"/>
  <c r="AM934" i="2"/>
  <c r="AP934" i="2" s="1"/>
  <c r="AQ934" i="2" s="1"/>
  <c r="AK934" i="2"/>
  <c r="AF934" i="2"/>
  <c r="AM922" i="2"/>
  <c r="AP922" i="2" s="1"/>
  <c r="AQ922" i="2" s="1"/>
  <c r="AK922" i="2"/>
  <c r="AF922" i="2"/>
  <c r="AM910" i="2"/>
  <c r="AP910" i="2" s="1"/>
  <c r="AQ910" i="2" s="1"/>
  <c r="AK910" i="2"/>
  <c r="AE910" i="2"/>
  <c r="AM898" i="2"/>
  <c r="AP898" i="2" s="1"/>
  <c r="AQ898" i="2" s="1"/>
  <c r="AF898" i="2"/>
  <c r="AE898" i="2"/>
  <c r="AK898" i="2"/>
  <c r="AM886" i="2"/>
  <c r="AP886" i="2" s="1"/>
  <c r="AQ886" i="2" s="1"/>
  <c r="AF886" i="2"/>
  <c r="AK886" i="2"/>
  <c r="AE886" i="2"/>
  <c r="AM874" i="2"/>
  <c r="AP874" i="2" s="1"/>
  <c r="AQ874" i="2" s="1"/>
  <c r="AK874" i="2"/>
  <c r="AF874" i="2"/>
  <c r="AE874" i="2"/>
  <c r="AK862" i="2"/>
  <c r="AM862" i="2"/>
  <c r="AP862" i="2" s="1"/>
  <c r="AQ862" i="2" s="1"/>
  <c r="AF862" i="2"/>
  <c r="AF850" i="2"/>
  <c r="AM850" i="2"/>
  <c r="AP850" i="2" s="1"/>
  <c r="AQ850" i="2" s="1"/>
  <c r="AK850" i="2"/>
  <c r="AM838" i="2"/>
  <c r="AP838" i="2" s="1"/>
  <c r="AQ838" i="2" s="1"/>
  <c r="AK838" i="2"/>
  <c r="AF838" i="2"/>
  <c r="AM826" i="2"/>
  <c r="AP826" i="2" s="1"/>
  <c r="AQ826" i="2" s="1"/>
  <c r="AK826" i="2"/>
  <c r="AF826" i="2"/>
  <c r="AE826" i="2"/>
  <c r="AM814" i="2"/>
  <c r="AP814" i="2" s="1"/>
  <c r="AQ814" i="2" s="1"/>
  <c r="AK814" i="2"/>
  <c r="AF814" i="2"/>
  <c r="AM802" i="2"/>
  <c r="AK802" i="2"/>
  <c r="AF802" i="2"/>
  <c r="AE802" i="2"/>
  <c r="AM790" i="2"/>
  <c r="AP790" i="2" s="1"/>
  <c r="AQ790" i="2" s="1"/>
  <c r="AF790" i="2"/>
  <c r="AK790" i="2"/>
  <c r="AM778" i="2"/>
  <c r="AP778" i="2" s="1"/>
  <c r="AQ778" i="2" s="1"/>
  <c r="AK778" i="2"/>
  <c r="AF778" i="2"/>
  <c r="AM766" i="2"/>
  <c r="AP766" i="2" s="1"/>
  <c r="AQ766" i="2" s="1"/>
  <c r="AK766" i="2"/>
  <c r="AE766" i="2"/>
  <c r="AF766" i="2"/>
  <c r="AM754" i="2"/>
  <c r="AP754" i="2" s="1"/>
  <c r="AQ754" i="2" s="1"/>
  <c r="AK754" i="2"/>
  <c r="AE754" i="2"/>
  <c r="AF754" i="2"/>
  <c r="AM742" i="2"/>
  <c r="AP742" i="2" s="1"/>
  <c r="AQ742" i="2" s="1"/>
  <c r="AK742" i="2"/>
  <c r="AF742" i="2"/>
  <c r="AE742" i="2"/>
  <c r="AM730" i="2"/>
  <c r="AP730" i="2" s="1"/>
  <c r="AQ730" i="2" s="1"/>
  <c r="AK730" i="2"/>
  <c r="AF730" i="2"/>
  <c r="AE730" i="2"/>
  <c r="AM718" i="2"/>
  <c r="AP718" i="2" s="1"/>
  <c r="AQ718" i="2" s="1"/>
  <c r="AK718" i="2"/>
  <c r="AF718" i="2"/>
  <c r="AM706" i="2"/>
  <c r="AP706" i="2" s="1"/>
  <c r="AQ706" i="2" s="1"/>
  <c r="AF706" i="2"/>
  <c r="AK706" i="2"/>
  <c r="AM694" i="2"/>
  <c r="AP694" i="2" s="1"/>
  <c r="AQ694" i="2" s="1"/>
  <c r="AK694" i="2"/>
  <c r="AF694" i="2"/>
  <c r="AK682" i="2"/>
  <c r="AM682" i="2"/>
  <c r="AP682" i="2" s="1"/>
  <c r="AQ682" i="2" s="1"/>
  <c r="AF682" i="2"/>
  <c r="AE682" i="2"/>
  <c r="AM670" i="2"/>
  <c r="AP670" i="2" s="1"/>
  <c r="AQ670" i="2" s="1"/>
  <c r="AK670" i="2"/>
  <c r="AF670" i="2"/>
  <c r="AM658" i="2"/>
  <c r="AF658" i="2"/>
  <c r="AK658" i="2"/>
  <c r="AE658" i="2"/>
  <c r="AK646" i="2"/>
  <c r="AM646" i="2"/>
  <c r="AP646" i="2" s="1"/>
  <c r="AQ646" i="2" s="1"/>
  <c r="AF646" i="2"/>
  <c r="AE646" i="2"/>
  <c r="AM634" i="2"/>
  <c r="AP634" i="2" s="1"/>
  <c r="AQ634" i="2" s="1"/>
  <c r="AK634" i="2"/>
  <c r="AF634" i="2"/>
  <c r="AM622" i="2"/>
  <c r="AP622" i="2" s="1"/>
  <c r="AQ622" i="2" s="1"/>
  <c r="AK622" i="2"/>
  <c r="AE622" i="2"/>
  <c r="AF622" i="2"/>
  <c r="AM610" i="2"/>
  <c r="AP610" i="2" s="1"/>
  <c r="AQ610" i="2" s="1"/>
  <c r="AK610" i="2"/>
  <c r="AE610" i="2"/>
  <c r="AF610" i="2"/>
  <c r="AM598" i="2"/>
  <c r="AP598" i="2" s="1"/>
  <c r="AQ598" i="2" s="1"/>
  <c r="AK598" i="2"/>
  <c r="AE598" i="2"/>
  <c r="AF598" i="2"/>
  <c r="AM586" i="2"/>
  <c r="AP586" i="2" s="1"/>
  <c r="AQ586" i="2" s="1"/>
  <c r="AK586" i="2"/>
  <c r="AF586" i="2"/>
  <c r="AE586" i="2"/>
  <c r="AM574" i="2"/>
  <c r="AP574" i="2" s="1"/>
  <c r="AQ574" i="2" s="1"/>
  <c r="AK574" i="2"/>
  <c r="AF574" i="2"/>
  <c r="AF562" i="2"/>
  <c r="AK562" i="2"/>
  <c r="AM562" i="2"/>
  <c r="AM550" i="2"/>
  <c r="AP550" i="2" s="1"/>
  <c r="AQ550" i="2" s="1"/>
  <c r="AK550" i="2"/>
  <c r="AF550" i="2"/>
  <c r="AM538" i="2"/>
  <c r="AP538" i="2" s="1"/>
  <c r="AQ538" i="2" s="1"/>
  <c r="AF538" i="2"/>
  <c r="AK538" i="2"/>
  <c r="AE538" i="2"/>
  <c r="AM526" i="2"/>
  <c r="AP526" i="2" s="1"/>
  <c r="AQ526" i="2" s="1"/>
  <c r="AK526" i="2"/>
  <c r="AE526" i="2"/>
  <c r="AM514" i="2"/>
  <c r="AP514" i="2" s="1"/>
  <c r="AQ514" i="2" s="1"/>
  <c r="AK514" i="2"/>
  <c r="AF514" i="2"/>
  <c r="AE514" i="2"/>
  <c r="AM502" i="2"/>
  <c r="AP502" i="2" s="1"/>
  <c r="AQ502" i="2" s="1"/>
  <c r="AK502" i="2"/>
  <c r="AE502" i="2"/>
  <c r="AM490" i="2"/>
  <c r="AP490" i="2" s="1"/>
  <c r="AQ490" i="2" s="1"/>
  <c r="AK490" i="2"/>
  <c r="AF490" i="2"/>
  <c r="AM478" i="2"/>
  <c r="AP478" i="2" s="1"/>
  <c r="AQ478" i="2" s="1"/>
  <c r="AK478" i="2"/>
  <c r="AE478" i="2"/>
  <c r="AF478" i="2"/>
  <c r="AM466" i="2"/>
  <c r="AP466" i="2" s="1"/>
  <c r="AQ466" i="2" s="1"/>
  <c r="AK466" i="2"/>
  <c r="AF466" i="2"/>
  <c r="AE466" i="2"/>
  <c r="AK454" i="2"/>
  <c r="AM454" i="2"/>
  <c r="AP454" i="2" s="1"/>
  <c r="AQ454" i="2" s="1"/>
  <c r="AF454" i="2"/>
  <c r="AE454" i="2"/>
  <c r="AK442" i="2"/>
  <c r="AM442" i="2"/>
  <c r="AP442" i="2" s="1"/>
  <c r="AQ442" i="2" s="1"/>
  <c r="AE442" i="2"/>
  <c r="AM430" i="2"/>
  <c r="AF430" i="2"/>
  <c r="AK430" i="2"/>
  <c r="AF418" i="2"/>
  <c r="AM418" i="2"/>
  <c r="AP418" i="2" s="1"/>
  <c r="AQ418" i="2" s="1"/>
  <c r="AK418" i="2"/>
  <c r="AM406" i="2"/>
  <c r="AP406" i="2" s="1"/>
  <c r="AQ406" i="2" s="1"/>
  <c r="AK406" i="2"/>
  <c r="AF406" i="2"/>
  <c r="AE406" i="2"/>
  <c r="AM394" i="2"/>
  <c r="AP394" i="2" s="1"/>
  <c r="AQ394" i="2" s="1"/>
  <c r="AK394" i="2"/>
  <c r="AE394" i="2"/>
  <c r="AF394" i="2"/>
  <c r="AK382" i="2"/>
  <c r="AM382" i="2"/>
  <c r="AP382" i="2" s="1"/>
  <c r="AQ382" i="2" s="1"/>
  <c r="AK370" i="2"/>
  <c r="AF370" i="2"/>
  <c r="AE370" i="2"/>
  <c r="AM370" i="2"/>
  <c r="AK358" i="2"/>
  <c r="AM358" i="2"/>
  <c r="AP358" i="2" s="1"/>
  <c r="AQ358" i="2" s="1"/>
  <c r="AF358" i="2"/>
  <c r="AE358" i="2"/>
  <c r="AM346" i="2"/>
  <c r="AP346" i="2" s="1"/>
  <c r="AQ346" i="2" s="1"/>
  <c r="AK346" i="2"/>
  <c r="AE346" i="2"/>
  <c r="AF346" i="2"/>
  <c r="AM334" i="2"/>
  <c r="AP334" i="2" s="1"/>
  <c r="AQ334" i="2" s="1"/>
  <c r="AK334" i="2"/>
  <c r="AF334" i="2"/>
  <c r="AM322" i="2"/>
  <c r="AP322" i="2" s="1"/>
  <c r="AQ322" i="2" s="1"/>
  <c r="AK322" i="2"/>
  <c r="AF322" i="2"/>
  <c r="AE322" i="2"/>
  <c r="AM310" i="2"/>
  <c r="AP310" i="2" s="1"/>
  <c r="AQ310" i="2" s="1"/>
  <c r="AK310" i="2"/>
  <c r="AF310" i="2"/>
  <c r="AE310" i="2"/>
  <c r="AM298" i="2"/>
  <c r="AP298" i="2" s="1"/>
  <c r="AQ298" i="2" s="1"/>
  <c r="AK298" i="2"/>
  <c r="AE298" i="2"/>
  <c r="AF298" i="2"/>
  <c r="AM286" i="2"/>
  <c r="AP286" i="2" s="1"/>
  <c r="AQ286" i="2" s="1"/>
  <c r="AK286" i="2"/>
  <c r="AF286" i="2"/>
  <c r="AE286" i="2"/>
  <c r="AF274" i="2"/>
  <c r="AM274" i="2"/>
  <c r="AP274" i="2" s="1"/>
  <c r="AQ274" i="2" s="1"/>
  <c r="AK274" i="2"/>
  <c r="AM262" i="2"/>
  <c r="AP262" i="2" s="1"/>
  <c r="AQ262" i="2" s="1"/>
  <c r="AK262" i="2"/>
  <c r="AF262" i="2"/>
  <c r="AE262" i="2"/>
  <c r="AK238" i="2"/>
  <c r="AM238" i="2"/>
  <c r="AP238" i="2" s="1"/>
  <c r="AQ238" i="2" s="1"/>
  <c r="AF238" i="2"/>
  <c r="AE238" i="2"/>
  <c r="AK226" i="2"/>
  <c r="AM226" i="2"/>
  <c r="AP226" i="2" s="1"/>
  <c r="AQ226" i="2" s="1"/>
  <c r="AE226" i="2"/>
  <c r="AF226" i="2"/>
  <c r="AM214" i="2"/>
  <c r="AP214" i="2" s="1"/>
  <c r="AQ214" i="2" s="1"/>
  <c r="AK214" i="2"/>
  <c r="AE214" i="2"/>
  <c r="AF214" i="2"/>
  <c r="AM202" i="2"/>
  <c r="AP202" i="2" s="1"/>
  <c r="AQ202" i="2" s="1"/>
  <c r="AK202" i="2"/>
  <c r="AF202" i="2"/>
  <c r="AE202" i="2"/>
  <c r="AM190" i="2"/>
  <c r="AP190" i="2" s="1"/>
  <c r="AQ190" i="2" s="1"/>
  <c r="AK190" i="2"/>
  <c r="AE190" i="2"/>
  <c r="AF190" i="2"/>
  <c r="AM178" i="2"/>
  <c r="AP178" i="2" s="1"/>
  <c r="AQ178" i="2" s="1"/>
  <c r="AK178" i="2"/>
  <c r="AM166" i="2"/>
  <c r="AP166" i="2" s="1"/>
  <c r="AQ166" i="2" s="1"/>
  <c r="AK166" i="2"/>
  <c r="AF166" i="2"/>
  <c r="AE166" i="2"/>
  <c r="AK154" i="2"/>
  <c r="AM154" i="2"/>
  <c r="AP154" i="2" s="1"/>
  <c r="AQ154" i="2" s="1"/>
  <c r="AE154" i="2"/>
  <c r="AF154" i="2"/>
  <c r="AM142" i="2"/>
  <c r="AP142" i="2" s="1"/>
  <c r="AQ142" i="2" s="1"/>
  <c r="AF142" i="2"/>
  <c r="AF130" i="2"/>
  <c r="AK130" i="2"/>
  <c r="AM130" i="2"/>
  <c r="AP130" i="2" s="1"/>
  <c r="AQ130" i="2" s="1"/>
  <c r="AE130" i="2"/>
  <c r="AM118" i="2"/>
  <c r="AP118" i="2" s="1"/>
  <c r="AQ118" i="2" s="1"/>
  <c r="AK118" i="2"/>
  <c r="AF118" i="2"/>
  <c r="AE118" i="2"/>
  <c r="AM106" i="2"/>
  <c r="AP106" i="2" s="1"/>
  <c r="AQ106" i="2" s="1"/>
  <c r="AK106" i="2"/>
  <c r="AF106" i="2"/>
  <c r="AM94" i="2"/>
  <c r="AP94" i="2" s="1"/>
  <c r="AQ94" i="2" s="1"/>
  <c r="AK94" i="2"/>
  <c r="AE94" i="2"/>
  <c r="AK82" i="2"/>
  <c r="AM82" i="2"/>
  <c r="AP82" i="2" s="1"/>
  <c r="AQ82" i="2" s="1"/>
  <c r="AF82" i="2"/>
  <c r="AE82" i="2"/>
  <c r="AK70" i="2"/>
  <c r="AM70" i="2"/>
  <c r="AP70" i="2" s="1"/>
  <c r="AQ70" i="2" s="1"/>
  <c r="AE70" i="2"/>
  <c r="AF70" i="2"/>
  <c r="AM58" i="2"/>
  <c r="AP58" i="2" s="1"/>
  <c r="AQ58" i="2" s="1"/>
  <c r="AK58" i="2"/>
  <c r="AE58" i="2"/>
  <c r="AF58" i="2"/>
  <c r="AM46" i="2"/>
  <c r="AP46" i="2" s="1"/>
  <c r="AQ46" i="2" s="1"/>
  <c r="AK46" i="2"/>
  <c r="AE46" i="2"/>
  <c r="AM34" i="2"/>
  <c r="AP34" i="2" s="1"/>
  <c r="AQ34" i="2" s="1"/>
  <c r="AK34" i="2"/>
  <c r="AF34" i="2"/>
  <c r="AE34" i="2"/>
  <c r="AM22" i="2"/>
  <c r="AP22" i="2" s="1"/>
  <c r="AQ22" i="2" s="1"/>
  <c r="AK22" i="2"/>
  <c r="AF22" i="2"/>
  <c r="AM10" i="2"/>
  <c r="AP10" i="2" s="1"/>
  <c r="AQ10" i="2" s="1"/>
  <c r="AK10" i="2"/>
  <c r="AE10" i="2"/>
  <c r="AF10" i="2"/>
  <c r="AE1393" i="2"/>
  <c r="AE1379" i="2"/>
  <c r="AE1364" i="2"/>
  <c r="AE1349" i="2"/>
  <c r="AE1335" i="2"/>
  <c r="AE1321" i="2"/>
  <c r="AE1307" i="2"/>
  <c r="AE1293" i="2"/>
  <c r="AE1278" i="2"/>
  <c r="AE1264" i="2"/>
  <c r="AE1250" i="2"/>
  <c r="AE1236" i="2"/>
  <c r="AE1222" i="2"/>
  <c r="AE1206" i="2"/>
  <c r="AE1192" i="2"/>
  <c r="AE1178" i="2"/>
  <c r="AE1164" i="2"/>
  <c r="AE1150" i="2"/>
  <c r="AE1136" i="2"/>
  <c r="AE1121" i="2"/>
  <c r="AE1107" i="2"/>
  <c r="AE1093" i="2"/>
  <c r="AE1079" i="2"/>
  <c r="AE1065" i="2"/>
  <c r="AE1049" i="2"/>
  <c r="AE1035" i="2"/>
  <c r="AE1022" i="2"/>
  <c r="AE1008" i="2"/>
  <c r="AE994" i="2"/>
  <c r="AE980" i="2"/>
  <c r="AE944" i="2"/>
  <c r="AE921" i="2"/>
  <c r="AE901" i="2"/>
  <c r="AE876" i="2"/>
  <c r="AE850" i="2"/>
  <c r="AE827" i="2"/>
  <c r="AE804" i="2"/>
  <c r="AE778" i="2"/>
  <c r="AE757" i="2"/>
  <c r="AE732" i="2"/>
  <c r="AE705" i="2"/>
  <c r="AE678" i="2"/>
  <c r="AE617" i="2"/>
  <c r="AE589" i="2"/>
  <c r="AE524" i="2"/>
  <c r="AE490" i="2"/>
  <c r="AE457" i="2"/>
  <c r="AE389" i="2"/>
  <c r="AE317" i="2"/>
  <c r="AE243" i="2"/>
  <c r="AE107" i="2"/>
  <c r="AF1395" i="2"/>
  <c r="AF1310" i="2"/>
  <c r="AF1224" i="2"/>
  <c r="AF1139" i="2"/>
  <c r="AF1051" i="2"/>
  <c r="AF957" i="2"/>
  <c r="AF864" i="2"/>
  <c r="AF769" i="2"/>
  <c r="AF673" i="2"/>
  <c r="AF565" i="2"/>
  <c r="AF453" i="2"/>
  <c r="AF335" i="2"/>
  <c r="AF223" i="2"/>
  <c r="AF105" i="2"/>
  <c r="AK1382" i="2"/>
  <c r="AK1260" i="2"/>
  <c r="AK1132" i="2"/>
  <c r="AK1032" i="2"/>
  <c r="AK684" i="2"/>
  <c r="AM1192" i="2"/>
  <c r="AP1192" i="2" s="1"/>
  <c r="AQ1192" i="2" s="1"/>
  <c r="AM745" i="2"/>
  <c r="AK20" i="2"/>
  <c r="AM20" i="2"/>
  <c r="AP20" i="2" s="1"/>
  <c r="AQ20" i="2" s="1"/>
  <c r="AE20" i="2"/>
  <c r="AM8" i="2"/>
  <c r="AP8" i="2" s="1"/>
  <c r="AQ8" i="2" s="1"/>
  <c r="AK8" i="2"/>
  <c r="AF8" i="2"/>
  <c r="AE8" i="2"/>
  <c r="AF20" i="2"/>
  <c r="AM1000" i="2"/>
  <c r="AP1000" i="2" s="1"/>
  <c r="AQ1000" i="2" s="1"/>
  <c r="AF1000" i="2"/>
  <c r="AM856" i="2"/>
  <c r="AP856" i="2" s="1"/>
  <c r="AQ856" i="2" s="1"/>
  <c r="AF856" i="2"/>
  <c r="AM820" i="2"/>
  <c r="AP820" i="2" s="1"/>
  <c r="AQ820" i="2" s="1"/>
  <c r="AF820" i="2"/>
  <c r="AM748" i="2"/>
  <c r="AP748" i="2" s="1"/>
  <c r="AQ748" i="2" s="1"/>
  <c r="AF748" i="2"/>
  <c r="AK724" i="2"/>
  <c r="AF724" i="2"/>
  <c r="AM712" i="2"/>
  <c r="AP712" i="2" s="1"/>
  <c r="AQ712" i="2" s="1"/>
  <c r="AK712" i="2"/>
  <c r="AF712" i="2"/>
  <c r="AK700" i="2"/>
  <c r="AF700" i="2"/>
  <c r="AK688" i="2"/>
  <c r="AF688" i="2"/>
  <c r="AK676" i="2"/>
  <c r="AF676" i="2"/>
  <c r="AK664" i="2"/>
  <c r="AF664" i="2"/>
  <c r="AK652" i="2"/>
  <c r="AF652" i="2"/>
  <c r="AK640" i="2"/>
  <c r="AF640" i="2"/>
  <c r="AK628" i="2"/>
  <c r="AF628" i="2"/>
  <c r="AK616" i="2"/>
  <c r="AF616" i="2"/>
  <c r="AK604" i="2"/>
  <c r="AF604" i="2"/>
  <c r="AK592" i="2"/>
  <c r="AF592" i="2"/>
  <c r="AK580" i="2"/>
  <c r="AF580" i="2"/>
  <c r="AM568" i="2"/>
  <c r="AP568" i="2" s="1"/>
  <c r="AQ568" i="2" s="1"/>
  <c r="AK568" i="2"/>
  <c r="AF568" i="2"/>
  <c r="AK556" i="2"/>
  <c r="AF556" i="2"/>
  <c r="AK544" i="2"/>
  <c r="AF544" i="2"/>
  <c r="AK532" i="2"/>
  <c r="AF532" i="2"/>
  <c r="AK520" i="2"/>
  <c r="AM520" i="2"/>
  <c r="AP520" i="2" s="1"/>
  <c r="AQ520" i="2" s="1"/>
  <c r="AF520" i="2"/>
  <c r="AK508" i="2"/>
  <c r="AF508" i="2"/>
  <c r="AK496" i="2"/>
  <c r="AF496" i="2"/>
  <c r="AK484" i="2"/>
  <c r="AF484" i="2"/>
  <c r="AK472" i="2"/>
  <c r="AF472" i="2"/>
  <c r="AK460" i="2"/>
  <c r="AF460" i="2"/>
  <c r="AK448" i="2"/>
  <c r="AM448" i="2"/>
  <c r="AP448" i="2" s="1"/>
  <c r="AQ448" i="2" s="1"/>
  <c r="AF448" i="2"/>
  <c r="AK436" i="2"/>
  <c r="AF436" i="2"/>
  <c r="AM424" i="2"/>
  <c r="AP424" i="2" s="1"/>
  <c r="AQ424" i="2" s="1"/>
  <c r="AK424" i="2"/>
  <c r="AF424" i="2"/>
  <c r="AK412" i="2"/>
  <c r="AF412" i="2"/>
  <c r="AK400" i="2"/>
  <c r="AF400" i="2"/>
  <c r="AK388" i="2"/>
  <c r="AF388" i="2"/>
  <c r="AK376" i="2"/>
  <c r="AF376" i="2"/>
  <c r="AK364" i="2"/>
  <c r="AF364" i="2"/>
  <c r="AK352" i="2"/>
  <c r="AF352" i="2"/>
  <c r="AK340" i="2"/>
  <c r="AF340" i="2"/>
  <c r="AK328" i="2"/>
  <c r="AF328" i="2"/>
  <c r="AK316" i="2"/>
  <c r="AF316" i="2"/>
  <c r="AK304" i="2"/>
  <c r="AF304" i="2"/>
  <c r="AK292" i="2"/>
  <c r="AF292" i="2"/>
  <c r="AM280" i="2"/>
  <c r="AP280" i="2" s="1"/>
  <c r="AQ280" i="2" s="1"/>
  <c r="AK280" i="2"/>
  <c r="AF280" i="2"/>
  <c r="AK268" i="2"/>
  <c r="AF268" i="2"/>
  <c r="AK256" i="2"/>
  <c r="AF256" i="2"/>
  <c r="AK244" i="2"/>
  <c r="AF244" i="2"/>
  <c r="AK232" i="2"/>
  <c r="AF232" i="2"/>
  <c r="AK220" i="2"/>
  <c r="AM220" i="2"/>
  <c r="AP220" i="2" s="1"/>
  <c r="AQ220" i="2" s="1"/>
  <c r="AF220" i="2"/>
  <c r="AK208" i="2"/>
  <c r="AF208" i="2"/>
  <c r="AK196" i="2"/>
  <c r="AF196" i="2"/>
  <c r="AK184" i="2"/>
  <c r="AF184" i="2"/>
  <c r="AK172" i="2"/>
  <c r="AF172" i="2"/>
  <c r="AK160" i="2"/>
  <c r="AF160" i="2"/>
  <c r="AK148" i="2"/>
  <c r="AM148" i="2"/>
  <c r="AP148" i="2" s="1"/>
  <c r="AQ148" i="2" s="1"/>
  <c r="AF148" i="2"/>
  <c r="AM136" i="2"/>
  <c r="AP136" i="2" s="1"/>
  <c r="AQ136" i="2" s="1"/>
  <c r="AK136" i="2"/>
  <c r="AF136" i="2"/>
  <c r="AK124" i="2"/>
  <c r="AF124" i="2"/>
  <c r="AK112" i="2"/>
  <c r="AF112" i="2"/>
  <c r="AK100" i="2"/>
  <c r="AF100" i="2"/>
  <c r="AK88" i="2"/>
  <c r="AF88" i="2"/>
  <c r="AK76" i="2"/>
  <c r="AF76" i="2"/>
  <c r="AK64" i="2"/>
  <c r="AF64" i="2"/>
  <c r="AK52" i="2"/>
  <c r="AF52" i="2"/>
  <c r="AK40" i="2"/>
  <c r="AF40" i="2"/>
  <c r="AK28" i="2"/>
  <c r="AF28" i="2"/>
  <c r="AK16" i="2"/>
  <c r="AF16" i="2"/>
  <c r="AK4" i="2"/>
  <c r="AF4" i="2"/>
  <c r="AE124" i="2"/>
  <c r="AK1000" i="2"/>
  <c r="AK856" i="2"/>
  <c r="AM1048" i="2"/>
  <c r="AP1048" i="2" s="1"/>
  <c r="AQ1048" i="2" s="1"/>
  <c r="AM988" i="2"/>
  <c r="AP988" i="2" s="1"/>
  <c r="AQ988" i="2" s="1"/>
  <c r="AM832" i="2"/>
  <c r="AP832" i="2" s="1"/>
  <c r="AQ832" i="2" s="1"/>
  <c r="AM676" i="2"/>
  <c r="AP676" i="2" s="1"/>
  <c r="AQ676" i="2" s="1"/>
  <c r="AM412" i="2"/>
  <c r="AP412" i="2" s="1"/>
  <c r="AQ412" i="2" s="1"/>
  <c r="AM256" i="2"/>
  <c r="AP256" i="2" s="1"/>
  <c r="AQ256" i="2" s="1"/>
  <c r="AM100" i="2"/>
  <c r="AP100" i="2" s="1"/>
  <c r="AQ100" i="2" s="1"/>
  <c r="AP359" i="2" l="1"/>
  <c r="AQ359" i="2" s="1"/>
  <c r="AP659" i="2"/>
  <c r="AQ659" i="2" s="1"/>
  <c r="AP774" i="2"/>
  <c r="AQ774" i="2" s="1"/>
  <c r="AP684" i="2"/>
  <c r="AQ684" i="2" s="1"/>
  <c r="AP173" i="2"/>
  <c r="AQ173" i="2" s="1"/>
  <c r="AP413" i="2"/>
  <c r="AQ413" i="2" s="1"/>
  <c r="AP115" i="2"/>
  <c r="AQ115" i="2" s="1"/>
  <c r="AP707" i="2"/>
  <c r="AQ707" i="2" s="1"/>
  <c r="AP648" i="2"/>
  <c r="AQ648" i="2" s="1"/>
  <c r="AP481" i="2"/>
  <c r="AQ481" i="2" s="1"/>
  <c r="AP595" i="2"/>
  <c r="AQ595" i="2" s="1"/>
  <c r="AP685" i="2"/>
  <c r="AQ685" i="2" s="1"/>
  <c r="AP347" i="2"/>
  <c r="AQ347" i="2" s="1"/>
  <c r="AP290" i="2"/>
  <c r="AQ290" i="2" s="1"/>
  <c r="AP342" i="2"/>
  <c r="AQ342" i="2" s="1"/>
  <c r="AP453" i="2"/>
  <c r="AQ453" i="2" s="1"/>
  <c r="AP301" i="2"/>
  <c r="AQ301" i="2" s="1"/>
  <c r="AP17" i="2"/>
  <c r="AQ17" i="2" s="1"/>
  <c r="AP276" i="2"/>
  <c r="AQ276" i="2" s="1"/>
  <c r="AP782" i="2"/>
  <c r="AQ782" i="2" s="1"/>
  <c r="AP78" i="2"/>
  <c r="AQ78" i="2" s="1"/>
  <c r="AP620" i="2"/>
  <c r="AQ620" i="2" s="1"/>
  <c r="AP430" i="2"/>
  <c r="AQ430" i="2" s="1"/>
  <c r="AP344" i="2"/>
  <c r="AQ344" i="2" s="1"/>
  <c r="AP802" i="2"/>
  <c r="AQ802" i="2" s="1"/>
  <c r="AP528" i="2"/>
  <c r="AQ528" i="2" s="1"/>
  <c r="AP612" i="2"/>
  <c r="AQ612" i="2" s="1"/>
  <c r="AP91" i="2"/>
  <c r="AQ91" i="2" s="1"/>
  <c r="AP279" i="2"/>
  <c r="AQ279" i="2" s="1"/>
  <c r="AP24" i="2"/>
  <c r="AQ24" i="2" s="1"/>
  <c r="AP261" i="2"/>
  <c r="AQ261" i="2" s="1"/>
  <c r="AP247" i="2"/>
  <c r="AQ247" i="2" s="1"/>
  <c r="AP83" i="2"/>
  <c r="AQ83" i="2" s="1"/>
  <c r="AP803" i="2"/>
  <c r="AQ803" i="2" s="1"/>
  <c r="AP85" i="2"/>
  <c r="AQ85" i="2" s="1"/>
  <c r="AP304" i="2"/>
  <c r="AQ304" i="2" s="1"/>
  <c r="AP370" i="2"/>
  <c r="AQ370" i="2" s="1"/>
  <c r="AP77" i="2"/>
  <c r="AQ77" i="2" s="1"/>
  <c r="AP499" i="2"/>
  <c r="AQ499" i="2" s="1"/>
  <c r="AP281" i="2"/>
  <c r="AQ281" i="2" s="1"/>
  <c r="AP401" i="2"/>
  <c r="AQ401" i="2" s="1"/>
  <c r="AP645" i="2"/>
  <c r="AQ645" i="2" s="1"/>
  <c r="AP644" i="2"/>
  <c r="AQ644" i="2" s="1"/>
  <c r="AP745" i="2"/>
  <c r="AQ745" i="2" s="1"/>
  <c r="AP563" i="2"/>
  <c r="AQ563" i="2" s="1"/>
  <c r="AP156" i="2"/>
  <c r="AQ156" i="2" s="1"/>
  <c r="AP672" i="2"/>
  <c r="AQ672" i="2" s="1"/>
  <c r="AP667" i="2"/>
  <c r="AQ667" i="2" s="1"/>
  <c r="AP417" i="2"/>
  <c r="AQ417" i="2" s="1"/>
  <c r="AP104" i="2"/>
  <c r="AQ104" i="2" s="1"/>
  <c r="AP728" i="2"/>
  <c r="AQ728" i="2" s="1"/>
  <c r="AP32" i="2"/>
  <c r="AQ32" i="2" s="1"/>
  <c r="AP449" i="2"/>
  <c r="AQ449" i="2" s="1"/>
  <c r="AP516" i="2"/>
  <c r="AQ516" i="2" s="1"/>
  <c r="AP367" i="2"/>
  <c r="AQ367" i="2" s="1"/>
  <c r="AP733" i="2"/>
  <c r="AQ733" i="2" s="1"/>
  <c r="AP451" i="2"/>
  <c r="AQ451" i="2" s="1"/>
  <c r="AP232" i="2"/>
  <c r="AQ232" i="2" s="1"/>
  <c r="AP380" i="2"/>
  <c r="AQ380" i="2" s="1"/>
  <c r="AP345" i="2"/>
  <c r="AQ345" i="2" s="1"/>
  <c r="AP328" i="2"/>
  <c r="AQ328" i="2" s="1"/>
  <c r="AP92" i="2"/>
  <c r="AQ92" i="2" s="1"/>
  <c r="AP440" i="2"/>
  <c r="AQ440" i="2" s="1"/>
  <c r="AP560" i="2"/>
  <c r="AQ560" i="2" s="1"/>
  <c r="AP59" i="2"/>
  <c r="AQ59" i="2" s="1"/>
  <c r="AP775" i="2"/>
  <c r="AQ775" i="2" s="1"/>
  <c r="AP506" i="2"/>
  <c r="AQ506" i="2" s="1"/>
  <c r="AP159" i="2"/>
  <c r="AQ159" i="2" s="1"/>
  <c r="AP145" i="2"/>
  <c r="AQ145" i="2" s="1"/>
  <c r="AP505" i="2"/>
  <c r="AQ505" i="2" s="1"/>
  <c r="AP740" i="2"/>
  <c r="AQ740" i="2" s="1"/>
  <c r="AP562" i="2"/>
  <c r="AQ562" i="2" s="1"/>
  <c r="AP73" i="2"/>
  <c r="AQ73" i="2" s="1"/>
  <c r="AP265" i="2"/>
  <c r="AQ265" i="2" s="1"/>
  <c r="AP671" i="2"/>
  <c r="AQ671" i="2" s="1"/>
  <c r="AP366" i="2"/>
  <c r="AQ366" i="2" s="1"/>
  <c r="AP798" i="2"/>
  <c r="AQ798" i="2" s="1"/>
  <c r="AP392" i="2"/>
  <c r="AQ392" i="2" s="1"/>
  <c r="AP716" i="2"/>
  <c r="AQ716" i="2" s="1"/>
  <c r="AP180" i="2"/>
  <c r="AQ180" i="2" s="1"/>
  <c r="AP398" i="2"/>
  <c r="AQ398" i="2" s="1"/>
  <c r="AP666" i="2"/>
  <c r="AQ666" i="2" s="1"/>
  <c r="AP801" i="2"/>
  <c r="AQ801" i="2" s="1"/>
  <c r="AP515" i="2"/>
  <c r="AQ515" i="2" s="1"/>
  <c r="AP411" i="2"/>
  <c r="AQ411" i="2" s="1"/>
  <c r="AP521" i="2"/>
  <c r="AQ521" i="2" s="1"/>
  <c r="AP760" i="2"/>
  <c r="AQ760" i="2" s="1"/>
  <c r="AP25" i="2"/>
  <c r="AQ25" i="2" s="1"/>
  <c r="AP351" i="2"/>
  <c r="AQ351" i="2" s="1"/>
  <c r="AP89" i="2"/>
  <c r="AQ89" i="2" s="1"/>
  <c r="AP485" i="2"/>
  <c r="AQ485" i="2" s="1"/>
  <c r="AP513" i="2"/>
  <c r="AQ513" i="2" s="1"/>
  <c r="AP746" i="2"/>
  <c r="AQ746" i="2" s="1"/>
  <c r="AP306" i="2"/>
  <c r="AQ306" i="2" s="1"/>
  <c r="AP98" i="2"/>
  <c r="AQ98" i="2" s="1"/>
  <c r="AP416" i="2"/>
  <c r="AQ416" i="2" s="1"/>
  <c r="AP656" i="2"/>
  <c r="AQ656" i="2" s="1"/>
  <c r="AP79" i="2"/>
  <c r="AQ79" i="2" s="1"/>
  <c r="AP652" i="2"/>
  <c r="AQ652" i="2" s="1"/>
  <c r="AP341" i="2"/>
  <c r="AQ341" i="2" s="1"/>
  <c r="AP403" i="2"/>
  <c r="AQ403" i="2" s="1"/>
  <c r="AP369" i="2"/>
  <c r="AQ369" i="2" s="1"/>
  <c r="AP305" i="2"/>
  <c r="AQ305" i="2" s="1"/>
  <c r="AP464" i="2"/>
  <c r="AQ464" i="2" s="1"/>
  <c r="AP721" i="2"/>
  <c r="AQ721" i="2" s="1"/>
  <c r="AP715" i="2"/>
  <c r="AQ715" i="2" s="1"/>
  <c r="AP399" i="2"/>
  <c r="AQ399" i="2" s="1"/>
  <c r="AP434" i="2"/>
  <c r="AQ434" i="2" s="1"/>
  <c r="AP439" i="2"/>
  <c r="AQ439" i="2" s="1"/>
  <c r="AP686" i="2"/>
  <c r="AQ686" i="2" s="1"/>
  <c r="AP739" i="2"/>
  <c r="AQ739" i="2" s="1"/>
  <c r="AP777" i="2"/>
  <c r="AQ777" i="2" s="1"/>
  <c r="AP601" i="2"/>
  <c r="AQ601" i="2" s="1"/>
  <c r="AP93" i="2"/>
  <c r="AQ93" i="2" s="1"/>
  <c r="AP484" i="2"/>
  <c r="AQ484" i="2" s="1"/>
  <c r="AP658" i="2"/>
  <c r="AQ658" i="2" s="1"/>
  <c r="AP62" i="2"/>
  <c r="AQ62" i="2" s="1"/>
</calcChain>
</file>

<file path=xl/sharedStrings.xml><?xml version="1.0" encoding="utf-8"?>
<sst xmlns="http://schemas.openxmlformats.org/spreadsheetml/2006/main" count="92092" uniqueCount="16076">
  <si>
    <t>ID</t>
  </si>
  <si>
    <t>Mã tra cứu</t>
  </si>
  <si>
    <t>Ngày HĐ</t>
  </si>
  <si>
    <t>Mẫu số</t>
  </si>
  <si>
    <t>Ký hiệu</t>
  </si>
  <si>
    <t>Số HĐ</t>
  </si>
  <si>
    <t>Trạng thái</t>
  </si>
  <si>
    <t>Trạng thái CQT</t>
  </si>
  <si>
    <t>Tổng tiền</t>
  </si>
  <si>
    <t>VAT</t>
  </si>
  <si>
    <t>Tổng cộng</t>
  </si>
  <si>
    <t>Đơn vị bán</t>
  </si>
  <si>
    <t>Tên</t>
  </si>
  <si>
    <t>Địa chỉ</t>
  </si>
  <si>
    <t>Mail</t>
  </si>
  <si>
    <t>Tel</t>
  </si>
  <si>
    <t>Tài khoản</t>
  </si>
  <si>
    <t>Ngân hàng</t>
  </si>
  <si>
    <t>Đơn vị mua</t>
  </si>
  <si>
    <t>Người mua</t>
  </si>
  <si>
    <t>Ghi chú</t>
  </si>
  <si>
    <t>Thay thế/Điều chỉnh</t>
  </si>
  <si>
    <t>Bị Thay thế/Điều chỉnh</t>
  </si>
  <si>
    <t>WW@icwlqa0</t>
  </si>
  <si>
    <t>08/10/2025</t>
  </si>
  <si>
    <t>1</t>
  </si>
  <si>
    <t>K25TTM</t>
  </si>
  <si>
    <t>00018702</t>
  </si>
  <si>
    <t>Đã duyệt</t>
  </si>
  <si>
    <t>Kiểm tra hợp lệ</t>
  </si>
  <si>
    <t>111058</t>
  </si>
  <si>
    <t>8885</t>
  </si>
  <si>
    <t>119943</t>
  </si>
  <si>
    <t>0104918404-031</t>
  </si>
  <si>
    <t>Chi nhánh Bắc Ninh - Công ty Cổ phần Dịch vụ Thương mại Tổng hợp Wincommerce</t>
  </si>
  <si>
    <t>Đường Lê Quang Đạo, Phường Từ Sơn, tỉnh Bắc Ninh, Việt Nam</t>
  </si>
  <si>
    <t>hienntt2@winmart.masangroup.com</t>
  </si>
  <si>
    <t/>
  </si>
  <si>
    <t>0309391503</t>
  </si>
  <si>
    <t>CÔNG TY TNHH MTV THƯƠNG MẠI VÀ DỊCH VỤ NGỌC THƠM</t>
  </si>
  <si>
    <t>12/14/18 Đường 49, khu phố 7, Phường Hiệp Bình, TP. Hồ Chí Minh, Việt Nam</t>
  </si>
  <si>
    <t>dangxuanngoc@ngocthom.com.vn;ngocthom.po@gmail.com</t>
  </si>
  <si>
    <t>0933004340;862906631</t>
  </si>
  <si>
    <t>PO_9106038818</t>
  </si>
  <si>
    <t>0DGpSYx#Xw</t>
  </si>
  <si>
    <t>00008159</t>
  </si>
  <si>
    <t>0104918404-064</t>
  </si>
  <si>
    <t>Chi nhánh Nam Định - Công ty Cổ phần Dịch vụ Thương mại Tổng hợp Wincommerce</t>
  </si>
  <si>
    <t>186 Hùng Vương, Phường Nam Định, Tỉnh Ninh Bình, Việt Nam</t>
  </si>
  <si>
    <t>PO_9106041298</t>
  </si>
  <si>
    <t>2fN$xxwiZZ</t>
  </si>
  <si>
    <t>00480676</t>
  </si>
  <si>
    <t>37720</t>
  </si>
  <si>
    <t>3018</t>
  </si>
  <si>
    <t>40738</t>
  </si>
  <si>
    <t>0104918404-002</t>
  </si>
  <si>
    <t>Chi nhánh Hà Nội - Công ty Cổ phần Dịch vụ Thương mại Tổng hợp Wincommerce</t>
  </si>
  <si>
    <t>Tầng 6, Tòa nhà Trung tâm Quốc tế, số 17 Ngô Quyền, phường Hoàn Kiếm, Thành phố Hà Nội, Việt Nam</t>
  </si>
  <si>
    <t>PO_9106040056</t>
  </si>
  <si>
    <t>$gpJ304ur@</t>
  </si>
  <si>
    <t>00080777</t>
  </si>
  <si>
    <t>222116</t>
  </si>
  <si>
    <t>17769</t>
  </si>
  <si>
    <t>239885</t>
  </si>
  <si>
    <t>0104918404-009</t>
  </si>
  <si>
    <t>Chi nhánh Đà Nẵng - Công ty Cổ phần Dịch vụ Thương mại Tổng hợp Wincommerce</t>
  </si>
  <si>
    <t>L2 -01 Tầng 2, TTTM Vincom Plaza, 910A Ngô Quyền, Phường An Hải, Thành phố Đà Nẵng, Việt Nam</t>
  </si>
  <si>
    <t>PO_9106039371</t>
  </si>
  <si>
    <t>J$7$w6NDpG</t>
  </si>
  <si>
    <t>00009571</t>
  </si>
  <si>
    <t>247822</t>
  </si>
  <si>
    <t>19826</t>
  </si>
  <si>
    <t>267648</t>
  </si>
  <si>
    <t>0104918404-071</t>
  </si>
  <si>
    <t>Chi nhánh Bình Định - Công ty Cổ phần Dịch vụ Thương mại Tổng hợp Wincommerce</t>
  </si>
  <si>
    <t>52 Tăng Bạt Hổ, Phường Quy Nhơn, Tỉnh Gia Lai, Việt Nam</t>
  </si>
  <si>
    <t>PO_9106039038</t>
  </si>
  <si>
    <t>HDAxOo8e5!</t>
  </si>
  <si>
    <t>00009572</t>
  </si>
  <si>
    <t>73431</t>
  </si>
  <si>
    <t>5874</t>
  </si>
  <si>
    <t>79305</t>
  </si>
  <si>
    <t>PO_9106039040</t>
  </si>
  <si>
    <t>azEjmPK@i0</t>
  </si>
  <si>
    <t>00002266</t>
  </si>
  <si>
    <t>182352</t>
  </si>
  <si>
    <t>14588</t>
  </si>
  <si>
    <t>196940</t>
  </si>
  <si>
    <t>0104918404-013</t>
  </si>
  <si>
    <t>Chi nhánh Đồng Tháp - Công ty Cổ phần Dịch vụ Thương mại Tổng hợp Wincommerce</t>
  </si>
  <si>
    <t>Khu Trung Tâm Dịch Vụ Thương Mại Khóm 4, Phường Sa Đéc, Tỉnh Đồng Tháp, Việt Nam</t>
  </si>
  <si>
    <t>halt4@winmart.masangroup.com</t>
  </si>
  <si>
    <t>PO_9106040635</t>
  </si>
  <si>
    <t>5e@jCTYuve</t>
  </si>
  <si>
    <t>00481290</t>
  </si>
  <si>
    <t>461062</t>
  </si>
  <si>
    <t>36885</t>
  </si>
  <si>
    <t>497947</t>
  </si>
  <si>
    <t>PO_9106041904</t>
  </si>
  <si>
    <t>hAWyI2Izb@</t>
  </si>
  <si>
    <t>00018708</t>
  </si>
  <si>
    <t>PO_9106039117</t>
  </si>
  <si>
    <t>FT$F5l$y87</t>
  </si>
  <si>
    <t>00037323</t>
  </si>
  <si>
    <t>186498</t>
  </si>
  <si>
    <t>14920</t>
  </si>
  <si>
    <t>201418</t>
  </si>
  <si>
    <t>0104918404-058</t>
  </si>
  <si>
    <t>Chi nhánh Nghệ An - Công ty Cổ phần Dịch vụ Thương mại Tổng hợp Wincommerce</t>
  </si>
  <si>
    <t>Vincom+ Nam Đàn, Xã Vạn An, Tỉnh Nghệ An, Việt Nam</t>
  </si>
  <si>
    <t>PO_9106039570</t>
  </si>
  <si>
    <t>iZNgx$w5l!</t>
  </si>
  <si>
    <t>00063634</t>
  </si>
  <si>
    <t>276388</t>
  </si>
  <si>
    <t>22111</t>
  </si>
  <si>
    <t>298499</t>
  </si>
  <si>
    <t>0104918404-024</t>
  </si>
  <si>
    <t>Chi nhánh Bình Dương - Công ty Cổ phần Dịch vụ Thương mại Tổng hợp Wincommerce</t>
  </si>
  <si>
    <t>Tầng trệt, chợ Dĩ An, Phường Dĩ An, Thành phố Hồ Chí Minh, Việt Nam</t>
  </si>
  <si>
    <t>PO_9106039571</t>
  </si>
  <si>
    <t>lbj0Z$uBem</t>
  </si>
  <si>
    <t>00018144</t>
  </si>
  <si>
    <t>60885</t>
  </si>
  <si>
    <t>4871</t>
  </si>
  <si>
    <t>65756</t>
  </si>
  <si>
    <t>0104918404-003</t>
  </si>
  <si>
    <t>Chi nhánh Phú Thọ - Công ty Cổ phần Dịch vụ Thương mại Tổng hợp Wincommerce</t>
  </si>
  <si>
    <t>Tầng 2, Trung tâm thương mại Vincom Việt Trì Plaza, số 2 đường Hùng Vương, Phường Thanh Miếu, Tỉnh Phú Thọ, Việt Nam</t>
  </si>
  <si>
    <t>PO_9106038978</t>
  </si>
  <si>
    <t>@qfb3T8w3t</t>
  </si>
  <si>
    <t>00008819</t>
  </si>
  <si>
    <t>141900</t>
  </si>
  <si>
    <t>11352</t>
  </si>
  <si>
    <t>153252</t>
  </si>
  <si>
    <t>0104918404-021</t>
  </si>
  <si>
    <t>Chi nhánh Thừa Thiên Huế - Công ty Cổ phần Dịch vụ Thương mại Tổng hợp Wincommerce</t>
  </si>
  <si>
    <t>50A Hùng Vương, Phường Thuận Hóa, Thành phố Huế, Việt Nam</t>
  </si>
  <si>
    <t>PO_9106038782</t>
  </si>
  <si>
    <t>c06wTT$dLY</t>
  </si>
  <si>
    <t>00014981</t>
  </si>
  <si>
    <t>473220</t>
  </si>
  <si>
    <t>37858</t>
  </si>
  <si>
    <t>511078</t>
  </si>
  <si>
    <t>0104918404-006</t>
  </si>
  <si>
    <t>Chi nhánh Hải Dương - Công ty Cổ phần Dịch vụ Thương mại Tổng hợp Wincommerce</t>
  </si>
  <si>
    <t>Khu dân cư Nguyễn Trãi 1, Phường Chu Văn An, Thành phố Hải Phòng, Việt Nam</t>
  </si>
  <si>
    <t>PO_9106041980</t>
  </si>
  <si>
    <t>@@Pi0fN!Na</t>
  </si>
  <si>
    <t>00003017</t>
  </si>
  <si>
    <t>123450</t>
  </si>
  <si>
    <t>9876</t>
  </si>
  <si>
    <t>133326</t>
  </si>
  <si>
    <t>0104918404-049</t>
  </si>
  <si>
    <t>Chi nhánh Sơn La - Công ty Cổ phần Dịch vụ Thương mại Tổng hợp Wincommerce</t>
  </si>
  <si>
    <t>TTTM Vincom Sơn La, Tổ 3, Phường Tô Hiệu, Tỉnh Sơn La, Việt Nam</t>
  </si>
  <si>
    <t>PO_9106043057</t>
  </si>
  <si>
    <t>908Dhua#I1</t>
  </si>
  <si>
    <t>00014982</t>
  </si>
  <si>
    <t>PO_9106041989</t>
  </si>
  <si>
    <t>0JAHahc$1C</t>
  </si>
  <si>
    <t>00033499</t>
  </si>
  <si>
    <t>146862</t>
  </si>
  <si>
    <t>11749</t>
  </si>
  <si>
    <t>158611</t>
  </si>
  <si>
    <t>0104918404-020</t>
  </si>
  <si>
    <t>Chi nhánh Thanh Hóa- Công ty Cổ phần Dịch vụ Thương mại Tổng hợp Wincommerce</t>
  </si>
  <si>
    <t>Tầng 1, Vincom+ Tĩnh Gia, Thôn Nam Yến, Phường Đào Duy Từ, tỉnh Thanh Hóa, Việt Nam</t>
  </si>
  <si>
    <t>huyenntk@winmart.masangroup.com</t>
  </si>
  <si>
    <t>PO_9106039837</t>
  </si>
  <si>
    <t>9TnXJ!Y5rB</t>
  </si>
  <si>
    <t>00481384</t>
  </si>
  <si>
    <t>295547</t>
  </si>
  <si>
    <t>23644</t>
  </si>
  <si>
    <t>319191</t>
  </si>
  <si>
    <t>PO_9106042151</t>
  </si>
  <si>
    <t>$5xk1JfYLH</t>
  </si>
  <si>
    <t>00033503</t>
  </si>
  <si>
    <t>399995</t>
  </si>
  <si>
    <t>32000</t>
  </si>
  <si>
    <t>431995</t>
  </si>
  <si>
    <t>PO_9106039989</t>
  </si>
  <si>
    <t>amgs1j!KIT</t>
  </si>
  <si>
    <t>00481209</t>
  </si>
  <si>
    <t>PO_9106041661</t>
  </si>
  <si>
    <t>6gGUgak@x0</t>
  </si>
  <si>
    <t>00015827</t>
  </si>
  <si>
    <t>152061</t>
  </si>
  <si>
    <t>12165</t>
  </si>
  <si>
    <t>164226</t>
  </si>
  <si>
    <t>0104918404-061</t>
  </si>
  <si>
    <t>Chi nhánh Quảng Nam -  Công ty Cổ phần Dịch vụ Thương mại Tổng hợp Wincommerce</t>
  </si>
  <si>
    <t>53 Đinh Tiên Hoàng, Phường Hội An Tây, Thành phố Đà Nẵng, Việt Nam</t>
  </si>
  <si>
    <t>PO_9106041791</t>
  </si>
  <si>
    <t>5$SdytyWIN</t>
  </si>
  <si>
    <t>00159792</t>
  </si>
  <si>
    <t>444232</t>
  </si>
  <si>
    <t>35539</t>
  </si>
  <si>
    <t>479771</t>
  </si>
  <si>
    <t>0104918404</t>
  </si>
  <si>
    <t>Công ty Cổ phần Dịch vụ Thương mại Tổng hợp Wincommerce</t>
  </si>
  <si>
    <t>Số 23 Lê Duẩn, Phường Sài Gòn, Thành Phố Hồ Chí Minh, Việt Nam</t>
  </si>
  <si>
    <t>PO_9106040643</t>
  </si>
  <si>
    <t>nyFBMlF!43</t>
  </si>
  <si>
    <t>00481124</t>
  </si>
  <si>
    <t>41150</t>
  </si>
  <si>
    <t>3292</t>
  </si>
  <si>
    <t>44442</t>
  </si>
  <si>
    <t>PO_9106041407</t>
  </si>
  <si>
    <t>6SzmdC2x4@</t>
  </si>
  <si>
    <t>00481212</t>
  </si>
  <si>
    <t>PO_9106041668</t>
  </si>
  <si>
    <t>60#!HS2jf0</t>
  </si>
  <si>
    <t>00018717</t>
  </si>
  <si>
    <t>367155</t>
  </si>
  <si>
    <t>29372</t>
  </si>
  <si>
    <t>396527</t>
  </si>
  <si>
    <t>PO_9106039653</t>
  </si>
  <si>
    <t>5@s6!R8a0G</t>
  </si>
  <si>
    <t>00011333</t>
  </si>
  <si>
    <t>321984</t>
  </si>
  <si>
    <t>25759</t>
  </si>
  <si>
    <t>347743</t>
  </si>
  <si>
    <t>0104918404-029</t>
  </si>
  <si>
    <t>Chi nhánh Vĩnh Phúc - Công ty Cổ phần Dịch vụ Thương mại Tổng hợp Wincommerce</t>
  </si>
  <si>
    <t>82 Lý Thường Kiệt, Phường Vĩnh Yên, Tỉnh Phú Thọ, Việt Nam</t>
  </si>
  <si>
    <t>PO_9106041997</t>
  </si>
  <si>
    <t>Y89l$!WMwx</t>
  </si>
  <si>
    <t>00005729</t>
  </si>
  <si>
    <t>0104918404-063</t>
  </si>
  <si>
    <t>Chi nhánh Tiền Giang -  Công ty Cổ phần Dịch vụ Thương mại Tổng hợp Wincommerce</t>
  </si>
  <si>
    <t>202 Nam Kỳ Khởi Nghĩa, Phường Mỹ Tho, Tỉnh Đồng Tháp, Việt Nam</t>
  </si>
  <si>
    <t>thucha@winmart.masangroup.com</t>
  </si>
  <si>
    <t>PO_9106041594</t>
  </si>
  <si>
    <t>6LGdn@0xf!</t>
  </si>
  <si>
    <t>00014270</t>
  </si>
  <si>
    <t>211506</t>
  </si>
  <si>
    <t>16920</t>
  </si>
  <si>
    <t>228426</t>
  </si>
  <si>
    <t>0104918404-044</t>
  </si>
  <si>
    <t>Chi nhánh Thái Bình -  Công ty Cổ phần Dịch vụ Thương mại Tổng hợp Wincommerce</t>
  </si>
  <si>
    <t>Số 460, phố Lý Bôn, Phường Trần Hưng Đạo, Tỉnh Hưng Yên, Việt Nam</t>
  </si>
  <si>
    <t>PO_9106031300</t>
  </si>
  <si>
    <t>!K5CTp4ivu</t>
  </si>
  <si>
    <t>00014887</t>
  </si>
  <si>
    <t>254243</t>
  </si>
  <si>
    <t>20339</t>
  </si>
  <si>
    <t>274582</t>
  </si>
  <si>
    <t>0104918404-047</t>
  </si>
  <si>
    <t>Chi nhánh Bà Rịa - Vũng Tàu -  Công ty Cổ phần Dịch vụ Thương mại Tổng hợp Wincommerce</t>
  </si>
  <si>
    <t>09 Nguyễn Hữu Cảnh, Phường Rạch Dừa, Thành Phố Hồ Chí Minh, Việt Nam</t>
  </si>
  <si>
    <t>PO_9106039327</t>
  </si>
  <si>
    <t>2avEn5O#HE</t>
  </si>
  <si>
    <t>00480948</t>
  </si>
  <si>
    <t>PO_9106040830</t>
  </si>
  <si>
    <t>2v3qEUZjO#</t>
  </si>
  <si>
    <t>00014987</t>
  </si>
  <si>
    <t>588225</t>
  </si>
  <si>
    <t>47058</t>
  </si>
  <si>
    <t>635283</t>
  </si>
  <si>
    <t>PO_9106042111</t>
  </si>
  <si>
    <t>GS1Sx31Fx!</t>
  </si>
  <si>
    <t>00008173</t>
  </si>
  <si>
    <t>82656</t>
  </si>
  <si>
    <t>6612</t>
  </si>
  <si>
    <t>89268</t>
  </si>
  <si>
    <t>PO_9106042434</t>
  </si>
  <si>
    <t>2bZ@YC!Usf</t>
  </si>
  <si>
    <t>00018192</t>
  </si>
  <si>
    <t>PO_9106042432</t>
  </si>
  <si>
    <t>5PoZsCi!8C</t>
  </si>
  <si>
    <t>00009585</t>
  </si>
  <si>
    <t>90828</t>
  </si>
  <si>
    <t>7266</t>
  </si>
  <si>
    <t>98094</t>
  </si>
  <si>
    <t>PO_9106040099</t>
  </si>
  <si>
    <t>7fhJj#uYCE</t>
  </si>
  <si>
    <t>00008175</t>
  </si>
  <si>
    <t>PO_9106042595</t>
  </si>
  <si>
    <t>3HA@joG9$X</t>
  </si>
  <si>
    <t>00480182</t>
  </si>
  <si>
    <t>205750</t>
  </si>
  <si>
    <t>16460</t>
  </si>
  <si>
    <t>222210</t>
  </si>
  <si>
    <t>PO_9106038739</t>
  </si>
  <si>
    <t>P@Bq@WnGn8</t>
  </si>
  <si>
    <t>00008177</t>
  </si>
  <si>
    <t>144381</t>
  </si>
  <si>
    <t>11550</t>
  </si>
  <si>
    <t>155931</t>
  </si>
  <si>
    <t>PO_9106042951</t>
  </si>
  <si>
    <t>@Xl9ht$w$l</t>
  </si>
  <si>
    <t>00018195</t>
  </si>
  <si>
    <t>70950</t>
  </si>
  <si>
    <t>5676</t>
  </si>
  <si>
    <t>76626</t>
  </si>
  <si>
    <t>PO_9106042512</t>
  </si>
  <si>
    <t>#Lh4K9Z#@8</t>
  </si>
  <si>
    <t>00009590</t>
  </si>
  <si>
    <t>90650</t>
  </si>
  <si>
    <t>7252</t>
  </si>
  <si>
    <t>97902</t>
  </si>
  <si>
    <t>PO_9106040609</t>
  </si>
  <si>
    <t>Kji$Hc@L03</t>
  </si>
  <si>
    <t>00480528</t>
  </si>
  <si>
    <t>664525</t>
  </si>
  <si>
    <t>53162</t>
  </si>
  <si>
    <t>717687</t>
  </si>
  <si>
    <t>PO_9106039684</t>
  </si>
  <si>
    <t>D27l#4tS!w</t>
  </si>
  <si>
    <t>00028878</t>
  </si>
  <si>
    <t>0104918404-056</t>
  </si>
  <si>
    <t>Chi nhánh Hưng Yên - Công ty Cổ phần Dịch vụ Thương mại Tổng hợp Wincommerce</t>
  </si>
  <si>
    <t>Căn RA1, Tầng 01, Tòa A1 Khu căn hộ Rừng Cọ, KĐT TM và DL Văn Giang, Xã Phụng Công, Tỉnh Hưng Yên, Việt Nam</t>
  </si>
  <si>
    <t>PO_9106042352</t>
  </si>
  <si>
    <t>$1kH@LOgX7</t>
  </si>
  <si>
    <t>00481396</t>
  </si>
  <si>
    <t>PO_9106042189</t>
  </si>
  <si>
    <t>@O4Q#EUmpW</t>
  </si>
  <si>
    <t>00033504</t>
  </si>
  <si>
    <t>210195</t>
  </si>
  <si>
    <t>16816</t>
  </si>
  <si>
    <t>227011</t>
  </si>
  <si>
    <t>PO_9106039995</t>
  </si>
  <si>
    <t>AW8S!ziQIb</t>
  </si>
  <si>
    <t>00011340</t>
  </si>
  <si>
    <t>PO_9106042418</t>
  </si>
  <si>
    <t>hado29DS#7</t>
  </si>
  <si>
    <t>00080972</t>
  </si>
  <si>
    <t>41328</t>
  </si>
  <si>
    <t>3306</t>
  </si>
  <si>
    <t>44634</t>
  </si>
  <si>
    <t>PO_9106042744</t>
  </si>
  <si>
    <t>DXsV#349Ab</t>
  </si>
  <si>
    <t>00009593</t>
  </si>
  <si>
    <t>386082</t>
  </si>
  <si>
    <t>30887</t>
  </si>
  <si>
    <t>416969</t>
  </si>
  <si>
    <t>PO_9106041117</t>
  </si>
  <si>
    <t>bKKB3hUo#@</t>
  </si>
  <si>
    <t>00033537</t>
  </si>
  <si>
    <t>PO_9106041759</t>
  </si>
  <si>
    <t>vFI4YNORV@</t>
  </si>
  <si>
    <t>00080977</t>
  </si>
  <si>
    <t>PO_9106042810</t>
  </si>
  <si>
    <t>a9NUwdH$h2</t>
  </si>
  <si>
    <t>00006555</t>
  </si>
  <si>
    <t>0104918404-062</t>
  </si>
  <si>
    <t>Chi nhánh Bình Thuận -  Công ty Cổ phần Dịch vụ Thương mại Tổng hợp Wincommerce</t>
  </si>
  <si>
    <t>9 Nguyễn Tương, Phường Phú Thủy, Tỉnh Lâm Đồng, Việt Nam</t>
  </si>
  <si>
    <t>PO_9106042166</t>
  </si>
  <si>
    <t>GwA3r@aH6z</t>
  </si>
  <si>
    <t>00481141</t>
  </si>
  <si>
    <t>PO_9106041463</t>
  </si>
  <si>
    <t>YBFf8N@@se</t>
  </si>
  <si>
    <t>00080978</t>
  </si>
  <si>
    <t>PO_9106042823</t>
  </si>
  <si>
    <t>8wkpg1h#Zt</t>
  </si>
  <si>
    <t>00481405</t>
  </si>
  <si>
    <t>PO_9106042212</t>
  </si>
  <si>
    <t>6HUa2$R0F0</t>
  </si>
  <si>
    <t>00033474</t>
  </si>
  <si>
    <t>PO_9106038709</t>
  </si>
  <si>
    <t>6hL#CvJPyk</t>
  </si>
  <si>
    <t>00480280</t>
  </si>
  <si>
    <t>243540</t>
  </si>
  <si>
    <t>19483</t>
  </si>
  <si>
    <t>263023</t>
  </si>
  <si>
    <t>PO_9106039015</t>
  </si>
  <si>
    <t>$bxt!N47tL</t>
  </si>
  <si>
    <t>00014936</t>
  </si>
  <si>
    <t>787841</t>
  </si>
  <si>
    <t>63027</t>
  </si>
  <si>
    <t>850868</t>
  </si>
  <si>
    <t>0104918404-004</t>
  </si>
  <si>
    <t>Chi nhánh Hà Tĩnh - Công ty Cổ phần Dịch vụ Thương mại Tổng hợp Wincommerce</t>
  </si>
  <si>
    <t>TTTM Vincom Hà Tĩnh, Góc ngã tư, Đường Hà Huy Tập, Phường Thành Sen, Tỉnh Hà Tĩnh, Việt Nam</t>
  </si>
  <si>
    <t>anhlt7@winmart.masangroup.com</t>
  </si>
  <si>
    <t>PO_9106041400</t>
  </si>
  <si>
    <t>1U4P@UfN!g</t>
  </si>
  <si>
    <t>00014941</t>
  </si>
  <si>
    <t>267704</t>
  </si>
  <si>
    <t>21416</t>
  </si>
  <si>
    <t>289120</t>
  </si>
  <si>
    <t>PO_9106041602</t>
  </si>
  <si>
    <t>@FUvRkxqZ8</t>
  </si>
  <si>
    <t>00481670</t>
  </si>
  <si>
    <t>485382</t>
  </si>
  <si>
    <t>38831</t>
  </si>
  <si>
    <t>524213</t>
  </si>
  <si>
    <t>PO_9106043089</t>
  </si>
  <si>
    <t>bB2i!ZbH8P</t>
  </si>
  <si>
    <t>00063658</t>
  </si>
  <si>
    <t>245374</t>
  </si>
  <si>
    <t>19630</t>
  </si>
  <si>
    <t>265004</t>
  </si>
  <si>
    <t>PO_9106039943</t>
  </si>
  <si>
    <t>FMW@#!5Af!</t>
  </si>
  <si>
    <t>00481052</t>
  </si>
  <si>
    <t>49500</t>
  </si>
  <si>
    <t>3960</t>
  </si>
  <si>
    <t>53460</t>
  </si>
  <si>
    <t>PO_9106041158</t>
  </si>
  <si>
    <t>0d#WX5kFTV</t>
  </si>
  <si>
    <t>00481676</t>
  </si>
  <si>
    <t>PO_9106043096</t>
  </si>
  <si>
    <t>n9RtW7DT5@</t>
  </si>
  <si>
    <t>00047489</t>
  </si>
  <si>
    <t>0104918404-007</t>
  </si>
  <si>
    <t>Chi nhánh Quảng Ninh - Công ty Cổ phần Dịch vụ Thương mại Tổng hợp Wincommerce</t>
  </si>
  <si>
    <t>Tầng 2, khu TTTM Vincom Plaza Hạ Long, Khu vực Cột đồng hồ, Phường Hồng Gai, Tỉnh Quảng Ninh, Việt Nam</t>
  </si>
  <si>
    <t>PO_9106042020</t>
  </si>
  <si>
    <t>vI$1648CvY</t>
  </si>
  <si>
    <t>00015846</t>
  </si>
  <si>
    <t>136764</t>
  </si>
  <si>
    <t>10941</t>
  </si>
  <si>
    <t>147705</t>
  </si>
  <si>
    <t>PO_9106042638</t>
  </si>
  <si>
    <t>L2jEM6$3AB</t>
  </si>
  <si>
    <t>00033479</t>
  </si>
  <si>
    <t>45588</t>
  </si>
  <si>
    <t>3647</t>
  </si>
  <si>
    <t>49235</t>
  </si>
  <si>
    <t>PO_9106038950</t>
  </si>
  <si>
    <t>SUTc44YPw!</t>
  </si>
  <si>
    <t>00033513</t>
  </si>
  <si>
    <t>PO_9106040538</t>
  </si>
  <si>
    <t>Pw$hX0kqvj</t>
  </si>
  <si>
    <t>00009704</t>
  </si>
  <si>
    <t>227940</t>
  </si>
  <si>
    <t>18235</t>
  </si>
  <si>
    <t>246175</t>
  </si>
  <si>
    <t>0104918404-065</t>
  </si>
  <si>
    <t>Chi nhánh Bắc Giang - Công ty Cổ phần Dịch vụ Thương mại Tổng hợp Wincommerce</t>
  </si>
  <si>
    <t>545 Lê Lợi, Phường Bắc Giang, Tỉnh Bắc Ninh, Việt Nam</t>
  </si>
  <si>
    <t>PO_9106042243</t>
  </si>
  <si>
    <t>Sz$1BINVu!</t>
  </si>
  <si>
    <t>00159814</t>
  </si>
  <si>
    <t>112100</t>
  </si>
  <si>
    <t>8968</t>
  </si>
  <si>
    <t>121068</t>
  </si>
  <si>
    <t>PO_9106040827</t>
  </si>
  <si>
    <t>Gi!9a@KEA8</t>
  </si>
  <si>
    <t>00480201</t>
  </si>
  <si>
    <t>PO_9106038823</t>
  </si>
  <si>
    <t>MQuc1!0WBp</t>
  </si>
  <si>
    <t>00159815</t>
  </si>
  <si>
    <t>169555</t>
  </si>
  <si>
    <t>13564</t>
  </si>
  <si>
    <t>183119</t>
  </si>
  <si>
    <t>PO_9106040831</t>
  </si>
  <si>
    <t>c!uKlRL6Vt</t>
  </si>
  <si>
    <t>00005780</t>
  </si>
  <si>
    <t>98605</t>
  </si>
  <si>
    <t>7888</t>
  </si>
  <si>
    <t>106493</t>
  </si>
  <si>
    <t>0104918404-001</t>
  </si>
  <si>
    <t>Chi nhánh Ninh Bình - Công ty Cổ phần Dịch vụ Thương mại Tổng hợp Wincommerce</t>
  </si>
  <si>
    <t>Số nhà 848, Đường Trần Hưng Đạo, Phường Hoa Lư, Tỉnh Ninh Bình, Việt Nam</t>
  </si>
  <si>
    <t>PO_9106040024</t>
  </si>
  <si>
    <t>86hx5YBD$H</t>
  </si>
  <si>
    <t>00047490</t>
  </si>
  <si>
    <t>164600</t>
  </si>
  <si>
    <t>13168</t>
  </si>
  <si>
    <t>177768</t>
  </si>
  <si>
    <t>PO_9106042021</t>
  </si>
  <si>
    <t>Gu#@UFSpT0</t>
  </si>
  <si>
    <t>00481679</t>
  </si>
  <si>
    <t>PO_9106043103</t>
  </si>
  <si>
    <t>Ni2t0@A#Mx</t>
  </si>
  <si>
    <t>00481060</t>
  </si>
  <si>
    <t>333174</t>
  </si>
  <si>
    <t>26654</t>
  </si>
  <si>
    <t>359828</t>
  </si>
  <si>
    <t>PO_9106041195</t>
  </si>
  <si>
    <t>y4q7Bghr#E</t>
  </si>
  <si>
    <t>00009610</t>
  </si>
  <si>
    <t>PO_9106042608</t>
  </si>
  <si>
    <t>lNg2YEQ4d@</t>
  </si>
  <si>
    <t>00480791</t>
  </si>
  <si>
    <t>PO_9106040367</t>
  </si>
  <si>
    <t>9LlEjlx@JE</t>
  </si>
  <si>
    <t>00481595</t>
  </si>
  <si>
    <t>PO_9106042798</t>
  </si>
  <si>
    <t>d#lB9K8ZNE</t>
  </si>
  <si>
    <t>00025967</t>
  </si>
  <si>
    <t>0104918404-016</t>
  </si>
  <si>
    <t>Chi nhánh Cần Thơ - Công ty Cổ phần Dịch vụ Thương mại Tổng hợp Wincommerce</t>
  </si>
  <si>
    <t>42, đường 30/4, Phường Ninh Kiều, Thành phố Cần Thơ, Việt Nam</t>
  </si>
  <si>
    <t>PO_9106042332</t>
  </si>
  <si>
    <t>egAK8jW!DC</t>
  </si>
  <si>
    <t>00480544</t>
  </si>
  <si>
    <t>PO_9106039728</t>
  </si>
  <si>
    <t>qg9!JZjSvb</t>
  </si>
  <si>
    <t>00033482</t>
  </si>
  <si>
    <t>PO_9106039000</t>
  </si>
  <si>
    <t>4SH5sV$rMV</t>
  </si>
  <si>
    <t>00010962</t>
  </si>
  <si>
    <t>0104918404-010</t>
  </si>
  <si>
    <t>Chi nhánh An Giang - Công ty Cổ phần Dịch vụ Thương mại Tổng hợp Wincommerce</t>
  </si>
  <si>
    <t>Trung tâm Thương mại Vincom An Giang, Đường Trần Hưng Đạo, Phường Long Xuyên, Tỉnh An Giang, Việt Nam</t>
  </si>
  <si>
    <t>PO_9106042754</t>
  </si>
  <si>
    <t>6Gx3ne#Vv0</t>
  </si>
  <si>
    <t>00033484</t>
  </si>
  <si>
    <t>PO_9106039139</t>
  </si>
  <si>
    <t>HT!m6ecTH@</t>
  </si>
  <si>
    <t>00003502</t>
  </si>
  <si>
    <t>0104918404-030</t>
  </si>
  <si>
    <t>Chi nhánh Hà Nam -  Công ty Cổ phần Dịch vụ Thương mại Tổng hợp Wincommerce</t>
  </si>
  <si>
    <t>TTTM Vincom Hà Nam, Phường Phủ Lý, Tỉnh Ninh Bình, Việt Nam</t>
  </si>
  <si>
    <t>PO_9106038644</t>
  </si>
  <si>
    <t>UFKwTyt5@e</t>
  </si>
  <si>
    <t>00014302</t>
  </si>
  <si>
    <t>849003</t>
  </si>
  <si>
    <t>67920</t>
  </si>
  <si>
    <t>916923</t>
  </si>
  <si>
    <t>PO_9106042001</t>
  </si>
  <si>
    <t>Fo!6aRb#pW</t>
  </si>
  <si>
    <t>00014953</t>
  </si>
  <si>
    <t>198890</t>
  </si>
  <si>
    <t>15911</t>
  </si>
  <si>
    <t>214801</t>
  </si>
  <si>
    <t>PO_9106043027</t>
  </si>
  <si>
    <t>O6dd$lOlUX</t>
  </si>
  <si>
    <t>00159904</t>
  </si>
  <si>
    <t>148500</t>
  </si>
  <si>
    <t>11880</t>
  </si>
  <si>
    <t>160380</t>
  </si>
  <si>
    <t>PO_9106041948</t>
  </si>
  <si>
    <t>2AzJ3$w3d4</t>
  </si>
  <si>
    <t>00080732</t>
  </si>
  <si>
    <t>PO_9106038801</t>
  </si>
  <si>
    <t>3yu8!!sVTx</t>
  </si>
  <si>
    <t>00480633</t>
  </si>
  <si>
    <t>1403008</t>
  </si>
  <si>
    <t>112241</t>
  </si>
  <si>
    <t>1515249</t>
  </si>
  <si>
    <t>PO_9106039942</t>
  </si>
  <si>
    <t>M!b07d#3J!</t>
  </si>
  <si>
    <t>00008318</t>
  </si>
  <si>
    <t>181656</t>
  </si>
  <si>
    <t>14532</t>
  </si>
  <si>
    <t>196188</t>
  </si>
  <si>
    <t>0104918404-022</t>
  </si>
  <si>
    <t>Chi nhánh Gia Lai - Công ty Cổ phần Dịch vụ Thương mại Tổng hợp Wincommerce</t>
  </si>
  <si>
    <t>Trung tâm thương mại Pleiku, Phường Diên Hồng, Tỉnh Gia Lai, Việt Nam</t>
  </si>
  <si>
    <t>PO_9106042218</t>
  </si>
  <si>
    <t>4f1#KK8T#3</t>
  </si>
  <si>
    <t>00481066</t>
  </si>
  <si>
    <t>171943</t>
  </si>
  <si>
    <t>13755</t>
  </si>
  <si>
    <t>185698</t>
  </si>
  <si>
    <t>PO_9106041207</t>
  </si>
  <si>
    <t>ML@40KcGZR</t>
  </si>
  <si>
    <t>00480387</t>
  </si>
  <si>
    <t>PO_9106039276</t>
  </si>
  <si>
    <t>xk2Gi#LEU6</t>
  </si>
  <si>
    <t>00001734</t>
  </si>
  <si>
    <t>313812</t>
  </si>
  <si>
    <t>25105</t>
  </si>
  <si>
    <t>338917</t>
  </si>
  <si>
    <t>0104918404-039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</si>
  <si>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</si>
  <si>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</si>
  <si>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PO_9106041959</t>
  </si>
  <si>
    <t>N$RyX#2waH</t>
  </si>
  <si>
    <t>00481335</t>
  </si>
  <si>
    <t>82300</t>
  </si>
  <si>
    <t>6584</t>
  </si>
  <si>
    <t>88884</t>
  </si>
  <si>
    <t>PO_9106042025</t>
  </si>
  <si>
    <t>31wE!rG8tD</t>
  </si>
  <si>
    <t>00481517</t>
  </si>
  <si>
    <t>PO_9106042537</t>
  </si>
  <si>
    <t>E71z!Q0Pn0</t>
  </si>
  <si>
    <t>00028814</t>
  </si>
  <si>
    <t>PO_9106039682</t>
  </si>
  <si>
    <t>ho4OW1YBt$</t>
  </si>
  <si>
    <t>00047502</t>
  </si>
  <si>
    <t>PO_9106042421</t>
  </si>
  <si>
    <t>5ZRx!b0WkT</t>
  </si>
  <si>
    <t>00005796</t>
  </si>
  <si>
    <t>111606</t>
  </si>
  <si>
    <t>8928</t>
  </si>
  <si>
    <t>120534</t>
  </si>
  <si>
    <t>PO_9106041767</t>
  </si>
  <si>
    <t>d68J3tW4$y</t>
  </si>
  <si>
    <t>00005284</t>
  </si>
  <si>
    <t>280656</t>
  </si>
  <si>
    <t>22452</t>
  </si>
  <si>
    <t>303108</t>
  </si>
  <si>
    <t>0104918404-045</t>
  </si>
  <si>
    <t>Chi nhánh Quảng Bình -  Công ty Cổ phần Dịch vụ Thương mại Tổng hợp Wincommerce</t>
  </si>
  <si>
    <t>TTTM Đồng Hới, Đường Quách Xuân Kỳ, Phường Đồng Hới, Tỉnh Quảng Trị, Việt Nam</t>
  </si>
  <si>
    <t>PO_9106039148</t>
  </si>
  <si>
    <t>4jB$FdfK39</t>
  </si>
  <si>
    <t>00480469</t>
  </si>
  <si>
    <t>PO_9106039515</t>
  </si>
  <si>
    <t>!3p7O#Gmle</t>
  </si>
  <si>
    <t>00018750</t>
  </si>
  <si>
    <t>PO_9106042619</t>
  </si>
  <si>
    <t>7i60kt@0Jf</t>
  </si>
  <si>
    <t>00035345</t>
  </si>
  <si>
    <t>150880</t>
  </si>
  <si>
    <t>12070</t>
  </si>
  <si>
    <t>162950</t>
  </si>
  <si>
    <t>0104918404-025</t>
  </si>
  <si>
    <t>Chi nhánh Hải Phòng - Công ty Cổ phần Dịch vụ Thương mại Tổng hợp Wincommerce</t>
  </si>
  <si>
    <t>Khu trung tâm thương mại Vincom Lê Thánh Tông, Số 5 đường Lê Thánh Tông, phường Gia Viên, Thành phố Hải Phòng, Việt Nam</t>
  </si>
  <si>
    <t>PO_9106039814</t>
  </si>
  <si>
    <t>EDL#Dgkaa3</t>
  </si>
  <si>
    <t>00480132</t>
  </si>
  <si>
    <t>560038</t>
  </si>
  <si>
    <t>44803</t>
  </si>
  <si>
    <t>604841</t>
  </si>
  <si>
    <t>PO_9106034261</t>
  </si>
  <si>
    <t>bAt1bEq#gT</t>
  </si>
  <si>
    <t>00480472</t>
  </si>
  <si>
    <t>132326</t>
  </si>
  <si>
    <t>10586</t>
  </si>
  <si>
    <t>142912</t>
  </si>
  <si>
    <t>PO_9106039530</t>
  </si>
  <si>
    <t>d1$7bX6YtC</t>
  </si>
  <si>
    <t>00033551</t>
  </si>
  <si>
    <t>448400</t>
  </si>
  <si>
    <t>35872</t>
  </si>
  <si>
    <t>484272</t>
  </si>
  <si>
    <t>PO_9106042973</t>
  </si>
  <si>
    <t>dgq2UDhP#z</t>
  </si>
  <si>
    <t>00018184</t>
  </si>
  <si>
    <t>PO_9106042145</t>
  </si>
  <si>
    <t>5m4219sWH@</t>
  </si>
  <si>
    <t>00001735</t>
  </si>
  <si>
    <t>PO_9106041963</t>
  </si>
  <si>
    <t>C9PUAwtD2!</t>
  </si>
  <si>
    <t>00018753</t>
  </si>
  <si>
    <t>PO_9106042702</t>
  </si>
  <si>
    <t>61U5KU$Aob</t>
  </si>
  <si>
    <t>00018183</t>
  </si>
  <si>
    <t>121770</t>
  </si>
  <si>
    <t>9742</t>
  </si>
  <si>
    <t>131512</t>
  </si>
  <si>
    <t>PO_9106042088</t>
  </si>
  <si>
    <t>8nrC@Eka6n</t>
  </si>
  <si>
    <t>00001736</t>
  </si>
  <si>
    <t>PO_9106042196</t>
  </si>
  <si>
    <t>#7M#mRzdRs</t>
  </si>
  <si>
    <t>00080825</t>
  </si>
  <si>
    <t>PO_9106040129</t>
  </si>
  <si>
    <t>Z9h9$BSiHp</t>
  </si>
  <si>
    <t>00005800</t>
  </si>
  <si>
    <t>PO_9106042246</t>
  </si>
  <si>
    <t>bSQfF$JvD6</t>
  </si>
  <si>
    <t>00037332</t>
  </si>
  <si>
    <t>PO_9106040087</t>
  </si>
  <si>
    <t>L$aMr3a8B6</t>
  </si>
  <si>
    <t>00481434</t>
  </si>
  <si>
    <t>PO_9106042278</t>
  </si>
  <si>
    <t>UVfFD$H8xT</t>
  </si>
  <si>
    <t>00481080</t>
  </si>
  <si>
    <t>155731</t>
  </si>
  <si>
    <t>12458</t>
  </si>
  <si>
    <t>168189</t>
  </si>
  <si>
    <t>PO_9106041255</t>
  </si>
  <si>
    <t>rqraa4P8@X</t>
  </si>
  <si>
    <t>00480568</t>
  </si>
  <si>
    <t>PO_9106039781</t>
  </si>
  <si>
    <t>umr0tb8@zJ</t>
  </si>
  <si>
    <t>00015788</t>
  </si>
  <si>
    <t>PO_9106038820</t>
  </si>
  <si>
    <t>kEmF0W9YN@</t>
  </si>
  <si>
    <t>00080832</t>
  </si>
  <si>
    <t>PO_9106040339</t>
  </si>
  <si>
    <t>1j!h6zSgA4</t>
  </si>
  <si>
    <t>00080921</t>
  </si>
  <si>
    <t>221830</t>
  </si>
  <si>
    <t>17746</t>
  </si>
  <si>
    <t>239576</t>
  </si>
  <si>
    <t>PO_9106042075</t>
  </si>
  <si>
    <t>ij0CMp8c$$</t>
  </si>
  <si>
    <t>00080834</t>
  </si>
  <si>
    <t>666348</t>
  </si>
  <si>
    <t>53308</t>
  </si>
  <si>
    <t>719656</t>
  </si>
  <si>
    <t>PO_9106040361</t>
  </si>
  <si>
    <t>14fd!hDcxU</t>
  </si>
  <si>
    <t>00010053</t>
  </si>
  <si>
    <t>0104918404-042</t>
  </si>
  <si>
    <t>Chi nhánh Quảng Ngãi -  Công ty Cổ phần Dịch vụ Thương mại Tổng hợp Wincommerce</t>
  </si>
  <si>
    <t>TTTM Vincom Plaza Quảng Ngãi, số 26 đường Lê Thánh Tôn, Phường Cẩm Thành, Tỉnh Quảng Ngãi, Việt Nam</t>
  </si>
  <si>
    <t>PO_9106041947</t>
  </si>
  <si>
    <t>GAr$o0zr6O</t>
  </si>
  <si>
    <t>00480650</t>
  </si>
  <si>
    <t>189969</t>
  </si>
  <si>
    <t>15198</t>
  </si>
  <si>
    <t>205167</t>
  </si>
  <si>
    <t>PO_9106039983</t>
  </si>
  <si>
    <t>PI1pfg!O4t</t>
  </si>
  <si>
    <t>00047431</t>
  </si>
  <si>
    <t>PO_9106039544</t>
  </si>
  <si>
    <t>85ijPz@0WX</t>
  </si>
  <si>
    <t>00010176</t>
  </si>
  <si>
    <t>99000</t>
  </si>
  <si>
    <t>7920</t>
  </si>
  <si>
    <t>106920</t>
  </si>
  <si>
    <t>0104918404-028</t>
  </si>
  <si>
    <t>Chi nhánh Khánh Hòa - Công ty Cổ phần Dịch vụ Thương mại Tổng hợp Wincommerce</t>
  </si>
  <si>
    <t>Số 60 Thái Nguyên, Phường Tây Nha Trang, Tỉnh Khánh Hòa, Việt Nam</t>
  </si>
  <si>
    <t>PO_9106041384</t>
  </si>
  <si>
    <t>ml31DjR$9S</t>
  </si>
  <si>
    <t>00159666</t>
  </si>
  <si>
    <t>432483</t>
  </si>
  <si>
    <t>34599</t>
  </si>
  <si>
    <t>467082</t>
  </si>
  <si>
    <t>PO_9106039708</t>
  </si>
  <si>
    <t>C#bH5gwECF</t>
  </si>
  <si>
    <t>00003823</t>
  </si>
  <si>
    <t>0104918404-072</t>
  </si>
  <si>
    <t>Chi nhánh Lào Cai - Công ty Cổ phần Dịch vụ Thương mại Tổng hợp Wincommerce</t>
  </si>
  <si>
    <t>Số 02-04 Võ Nguyên Giáp, Phường Cam Đường, Tỉnh Lào Cai, Việt Nam</t>
  </si>
  <si>
    <t>PO_9106039556</t>
  </si>
  <si>
    <t>irN$92QLc7</t>
  </si>
  <si>
    <t>00005303</t>
  </si>
  <si>
    <t>165312</t>
  </si>
  <si>
    <t>13225</t>
  </si>
  <si>
    <t>178537</t>
  </si>
  <si>
    <t>PO_9106043081</t>
  </si>
  <si>
    <t>Ek9#JKk@tM</t>
  </si>
  <si>
    <t>00481268</t>
  </si>
  <si>
    <t>445678</t>
  </si>
  <si>
    <t>35654</t>
  </si>
  <si>
    <t>481332</t>
  </si>
  <si>
    <t>PO_9106041853</t>
  </si>
  <si>
    <t>!wOkETx98e</t>
  </si>
  <si>
    <t>00480488</t>
  </si>
  <si>
    <t>PO_9106039562</t>
  </si>
  <si>
    <t>Kj20RTqkp@</t>
  </si>
  <si>
    <t>00481180</t>
  </si>
  <si>
    <t>177914</t>
  </si>
  <si>
    <t>14233</t>
  </si>
  <si>
    <t>192147</t>
  </si>
  <si>
    <t>PO_9106041570</t>
  </si>
  <si>
    <t>6Lop!rNEMP</t>
  </si>
  <si>
    <t>00481001</t>
  </si>
  <si>
    <t>272484</t>
  </si>
  <si>
    <t>21799</t>
  </si>
  <si>
    <t>294283</t>
  </si>
  <si>
    <t>PO_9106040997</t>
  </si>
  <si>
    <t>QbDRAO!4Kw</t>
  </si>
  <si>
    <t>00011297</t>
  </si>
  <si>
    <t>PO_9106038958</t>
  </si>
  <si>
    <t>$wosB1rRhe</t>
  </si>
  <si>
    <t>00047525</t>
  </si>
  <si>
    <t>PO_9106042914</t>
  </si>
  <si>
    <t>14W14UiWJ#</t>
  </si>
  <si>
    <t>00063700</t>
  </si>
  <si>
    <t>PO_9106040586</t>
  </si>
  <si>
    <t>dS!q5pvET5</t>
  </si>
  <si>
    <t>00481360</t>
  </si>
  <si>
    <t>PO_9106042099</t>
  </si>
  <si>
    <t>u3zGAE@15G</t>
  </si>
  <si>
    <t>00481628</t>
  </si>
  <si>
    <t>PO_9106042907</t>
  </si>
  <si>
    <t>UYQygVj#d0</t>
  </si>
  <si>
    <t>00004007</t>
  </si>
  <si>
    <t>0104918404-035</t>
  </si>
  <si>
    <t>Chi nhánh Yên Bái -  Công ty Cổ phần Dịch vụ Thương mại Tổng hợp Wincommerce</t>
  </si>
  <si>
    <t>TTTM Vincom Yên Bái, Đường Thành Công, Phường Yên Bái, Tỉnh Lào Cai, Việt Nam</t>
  </si>
  <si>
    <t>PO_9106039623</t>
  </si>
  <si>
    <t>Dz0G$leUbN</t>
  </si>
  <si>
    <t>00080936</t>
  </si>
  <si>
    <t>371317</t>
  </si>
  <si>
    <t>29705</t>
  </si>
  <si>
    <t>401022</t>
  </si>
  <si>
    <t>PO_9106042284</t>
  </si>
  <si>
    <t>8z@kmg49dS</t>
  </si>
  <si>
    <t>00063615</t>
  </si>
  <si>
    <t>242893</t>
  </si>
  <si>
    <t>19431</t>
  </si>
  <si>
    <t>262324</t>
  </si>
  <si>
    <t>PO_9106039215</t>
  </si>
  <si>
    <t>e$s#Q2yxkJ</t>
  </si>
  <si>
    <t>00011302</t>
  </si>
  <si>
    <t>232828</t>
  </si>
  <si>
    <t>18626</t>
  </si>
  <si>
    <t>251454</t>
  </si>
  <si>
    <t>PO_9106040324</t>
  </si>
  <si>
    <t>fh#dci2D8$</t>
  </si>
  <si>
    <t>00480581</t>
  </si>
  <si>
    <t>PO_9106039808</t>
  </si>
  <si>
    <t>k53usoX0#C</t>
  </si>
  <si>
    <t>00014950</t>
  </si>
  <si>
    <t>160558</t>
  </si>
  <si>
    <t>12845</t>
  </si>
  <si>
    <t>173403</t>
  </si>
  <si>
    <t>PO_9106043047</t>
  </si>
  <si>
    <t>G$ppEA12sy</t>
  </si>
  <si>
    <t>00028841</t>
  </si>
  <si>
    <t>PO_9106040499</t>
  </si>
  <si>
    <t>Zx4e!iwsiA</t>
  </si>
  <si>
    <t>00004763</t>
  </si>
  <si>
    <t>233202</t>
  </si>
  <si>
    <t>18656</t>
  </si>
  <si>
    <t>251858</t>
  </si>
  <si>
    <t>0104918404-017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</si>
  <si>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</si>
  <si>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</si>
  <si>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PO_9106040928</t>
  </si>
  <si>
    <t>0ODPVWf#@9</t>
  </si>
  <si>
    <t>00003178</t>
  </si>
  <si>
    <t>0104918404-053</t>
  </si>
  <si>
    <t>Chi nhánh Trà Vinh - Công ty Cổ phần Dịch vụ Thương mại Tổng hợp Wincommerce</t>
  </si>
  <si>
    <t>L2-01, TTTM Vincom Plaza Trà Vinh, Khóm 3, Phường Trà Vinh, Tỉnh Vĩnh Long, Việt Nam</t>
  </si>
  <si>
    <t>PO_9106043134</t>
  </si>
  <si>
    <t>7VYU@H4ePl</t>
  </si>
  <si>
    <t>00480154</t>
  </si>
  <si>
    <t>PO_9106038584</t>
  </si>
  <si>
    <t>GxJ$a3nVKu</t>
  </si>
  <si>
    <t>00480416</t>
  </si>
  <si>
    <t>PO_9106039353</t>
  </si>
  <si>
    <t>$@WPSB46m8</t>
  </si>
  <si>
    <t>00480155</t>
  </si>
  <si>
    <t>PO_9106038585</t>
  </si>
  <si>
    <t>H$pWR4f3OZ</t>
  </si>
  <si>
    <t>00063617</t>
  </si>
  <si>
    <t>91176</t>
  </si>
  <si>
    <t>7294</t>
  </si>
  <si>
    <t>98470</t>
  </si>
  <si>
    <t>PO_9106039292</t>
  </si>
  <si>
    <t>!8h2T3NXDa</t>
  </si>
  <si>
    <t>00004010</t>
  </si>
  <si>
    <t>PO_9106040915</t>
  </si>
  <si>
    <t>#S5s@vGDgu</t>
  </si>
  <si>
    <t>00004011</t>
  </si>
  <si>
    <t>PO_9106041002</t>
  </si>
  <si>
    <t>OhG1rq#OnR</t>
  </si>
  <si>
    <t>00047445</t>
  </si>
  <si>
    <t>PO_9106040026</t>
  </si>
  <si>
    <t>53AHhhxNF#</t>
  </si>
  <si>
    <t>00010757</t>
  </si>
  <si>
    <t>0104918404-070</t>
  </si>
  <si>
    <t>Chi nhánh Quảng Trị - Công ty Cổ phần Dịch vụ Thương mại Tổng hợp Wincommerce</t>
  </si>
  <si>
    <t>35 Hùng Vương, Phường Đông Hà, Tỉnh Quảng Trị, Việt Nam</t>
  </si>
  <si>
    <t>PO_9106042643</t>
  </si>
  <si>
    <t>cL7YQ@Uf6D</t>
  </si>
  <si>
    <t>00481192</t>
  </si>
  <si>
    <t>PO_9106041611</t>
  </si>
  <si>
    <t>rD@1CD8chK</t>
  </si>
  <si>
    <t>00159683</t>
  </si>
  <si>
    <t>304416</t>
  </si>
  <si>
    <t>24353</t>
  </si>
  <si>
    <t>328769</t>
  </si>
  <si>
    <t>PO_9106039868</t>
  </si>
  <si>
    <t>@f@K3g3N6V</t>
  </si>
  <si>
    <t>00004016</t>
  </si>
  <si>
    <t>PO_9106042324</t>
  </si>
  <si>
    <t>Gf7@c3vT@x</t>
  </si>
  <si>
    <t>00010761</t>
  </si>
  <si>
    <t>PO_9106042844</t>
  </si>
  <si>
    <t>1NL2DYunf#</t>
  </si>
  <si>
    <t>00018198</t>
  </si>
  <si>
    <t>148778</t>
  </si>
  <si>
    <t>11902</t>
  </si>
  <si>
    <t>160680</t>
  </si>
  <si>
    <t>PO_9106042988</t>
  </si>
  <si>
    <t>UOaZu0Ge$K</t>
  </si>
  <si>
    <t>00004770</t>
  </si>
  <si>
    <t>PO_9106040990</t>
  </si>
  <si>
    <t>Z$3edLMa4r</t>
  </si>
  <si>
    <t>00018167</t>
  </si>
  <si>
    <t>110385</t>
  </si>
  <si>
    <t>8831</t>
  </si>
  <si>
    <t>119216</t>
  </si>
  <si>
    <t>PO_9106040843</t>
  </si>
  <si>
    <t>$z!bCMZiu6</t>
  </si>
  <si>
    <t>00028853</t>
  </si>
  <si>
    <t>PO_9106040965</t>
  </si>
  <si>
    <t>dcy5E!c919</t>
  </si>
  <si>
    <t>00480423</t>
  </si>
  <si>
    <t>152208</t>
  </si>
  <si>
    <t>12177</t>
  </si>
  <si>
    <t>164385</t>
  </si>
  <si>
    <t>PO_9106039375</t>
  </si>
  <si>
    <t>#xm$37mSmI</t>
  </si>
  <si>
    <t>00003009</t>
  </si>
  <si>
    <t>123984</t>
  </si>
  <si>
    <t>9919</t>
  </si>
  <si>
    <t>133903</t>
  </si>
  <si>
    <t>PO_9106041379</t>
  </si>
  <si>
    <t>LirDQe2P!W</t>
  </si>
  <si>
    <t>00480934</t>
  </si>
  <si>
    <t>PO_9106040795</t>
  </si>
  <si>
    <t>zL5!8Hw9#U</t>
  </si>
  <si>
    <t>00010763</t>
  </si>
  <si>
    <t>PO_9106042947</t>
  </si>
  <si>
    <t>yKq2I$cjCz</t>
  </si>
  <si>
    <t>00159687</t>
  </si>
  <si>
    <t>1113510</t>
  </si>
  <si>
    <t>89081</t>
  </si>
  <si>
    <t>1202591</t>
  </si>
  <si>
    <t>PO_9106039897</t>
  </si>
  <si>
    <t>10clcVK$aB</t>
  </si>
  <si>
    <t>00080949</t>
  </si>
  <si>
    <t>PO_9106042460</t>
  </si>
  <si>
    <t>dURR#SzB8h</t>
  </si>
  <si>
    <t>00080950</t>
  </si>
  <si>
    <t>PO_9106042462</t>
  </si>
  <si>
    <t>vs8PlNR@t3</t>
  </si>
  <si>
    <t>09/10/2025</t>
  </si>
  <si>
    <t>00160209</t>
  </si>
  <si>
    <t>141358</t>
  </si>
  <si>
    <t>11309</t>
  </si>
  <si>
    <t>152667</t>
  </si>
  <si>
    <t>PO_9106044669</t>
  </si>
  <si>
    <t>7I$V9vnipt</t>
  </si>
  <si>
    <t>00481971</t>
  </si>
  <si>
    <t>PO_9106043755</t>
  </si>
  <si>
    <t>#zD1!YkefG</t>
  </si>
  <si>
    <t>00047588</t>
  </si>
  <si>
    <t>PO_9106043652</t>
  </si>
  <si>
    <t>PKcB$F6uNE</t>
  </si>
  <si>
    <t>00037485</t>
  </si>
  <si>
    <t>247500</t>
  </si>
  <si>
    <t>19800</t>
  </si>
  <si>
    <t>267300</t>
  </si>
  <si>
    <t>PO_9106046084</t>
  </si>
  <si>
    <t>keWfEMd@k2</t>
  </si>
  <si>
    <t>00482232</t>
  </si>
  <si>
    <t>PO_9106044426</t>
  </si>
  <si>
    <t>U@g@8elsTJ</t>
  </si>
  <si>
    <t>00037489</t>
  </si>
  <si>
    <t>PO_9106046204</t>
  </si>
  <si>
    <t>$ZDNSi1W#P</t>
  </si>
  <si>
    <t>00482872</t>
  </si>
  <si>
    <t>PO_9106046350</t>
  </si>
  <si>
    <t>L#8Mc$NwMj</t>
  </si>
  <si>
    <t>00037484</t>
  </si>
  <si>
    <t>100364</t>
  </si>
  <si>
    <t>8029</t>
  </si>
  <si>
    <t>108393</t>
  </si>
  <si>
    <t>PO_9106046029</t>
  </si>
  <si>
    <t>Ff2$kX514C</t>
  </si>
  <si>
    <t>00011366</t>
  </si>
  <si>
    <t>PO_9106045193</t>
  </si>
  <si>
    <t>I9NW$i#p9C</t>
  </si>
  <si>
    <t>00047584</t>
  </si>
  <si>
    <t>50182</t>
  </si>
  <si>
    <t>4015</t>
  </si>
  <si>
    <t>54197</t>
  </si>
  <si>
    <t>PO_9106043559</t>
  </si>
  <si>
    <t>2R@0His5LW</t>
  </si>
  <si>
    <t>00160386</t>
  </si>
  <si>
    <t>585210</t>
  </si>
  <si>
    <t>46817</t>
  </si>
  <si>
    <t>632027</t>
  </si>
  <si>
    <t>PO_9106046538</t>
  </si>
  <si>
    <t>8k8g#jfMSV</t>
  </si>
  <si>
    <t>00160387</t>
  </si>
  <si>
    <t>600424</t>
  </si>
  <si>
    <t>48034</t>
  </si>
  <si>
    <t>648458</t>
  </si>
  <si>
    <t>PO_9106046540</t>
  </si>
  <si>
    <t>wiv$l0SPTM</t>
  </si>
  <si>
    <t>00037480</t>
  </si>
  <si>
    <t>PO_9106045752</t>
  </si>
  <si>
    <t>LyRg#l72V$</t>
  </si>
  <si>
    <t>00482685</t>
  </si>
  <si>
    <t>PO_9106045765</t>
  </si>
  <si>
    <t>v@5B3$XpHC</t>
  </si>
  <si>
    <t>00035420</t>
  </si>
  <si>
    <t>PO_9106043315</t>
  </si>
  <si>
    <t>F!$4J4jT6k</t>
  </si>
  <si>
    <t>00018210</t>
  </si>
  <si>
    <t>PO_9106043484</t>
  </si>
  <si>
    <t>Ubf3@CdjaA</t>
  </si>
  <si>
    <t>00014969</t>
  </si>
  <si>
    <t>PO_9106044582</t>
  </si>
  <si>
    <t>dB5J@KMJ8j</t>
  </si>
  <si>
    <t>00018253</t>
  </si>
  <si>
    <t>PO_9106045412</t>
  </si>
  <si>
    <t>4S3Uw#aCJ7</t>
  </si>
  <si>
    <t>00018254</t>
  </si>
  <si>
    <t>PO_9106045470</t>
  </si>
  <si>
    <t>cjP!LYR1I9</t>
  </si>
  <si>
    <t>00160201</t>
  </si>
  <si>
    <t>517394</t>
  </si>
  <si>
    <t>41392</t>
  </si>
  <si>
    <t>558786</t>
  </si>
  <si>
    <t>PO_9106044635</t>
  </si>
  <si>
    <t>Cz4I3Fms@#</t>
  </si>
  <si>
    <t>00081160</t>
  </si>
  <si>
    <t>175804</t>
  </si>
  <si>
    <t>14064</t>
  </si>
  <si>
    <t>189868</t>
  </si>
  <si>
    <t>PO_9106046114</t>
  </si>
  <si>
    <t>9D8hbl@Usy</t>
  </si>
  <si>
    <t>00008197</t>
  </si>
  <si>
    <t>PO_9106046349</t>
  </si>
  <si>
    <t>!tyVrGCA1R</t>
  </si>
  <si>
    <t>00481962</t>
  </si>
  <si>
    <t>PO_9106043731</t>
  </si>
  <si>
    <t>08dS3b#kRA</t>
  </si>
  <si>
    <t>00010196</t>
  </si>
  <si>
    <t>PO_9106045324</t>
  </si>
  <si>
    <t>8agY4@C2P0</t>
  </si>
  <si>
    <t>00160286</t>
  </si>
  <si>
    <t>679386</t>
  </si>
  <si>
    <t>54351</t>
  </si>
  <si>
    <t>733737</t>
  </si>
  <si>
    <t>PO_9106045290</t>
  </si>
  <si>
    <t>8nOU1E!xHf</t>
  </si>
  <si>
    <t>00025996</t>
  </si>
  <si>
    <t>PO_9106043254</t>
  </si>
  <si>
    <t>zD@01s9r@k</t>
  </si>
  <si>
    <t>00008193</t>
  </si>
  <si>
    <t>74250</t>
  </si>
  <si>
    <t>5940</t>
  </si>
  <si>
    <t>80190</t>
  </si>
  <si>
    <t>PO_9106045832</t>
  </si>
  <si>
    <t>Q8#5Hiya0i</t>
  </si>
  <si>
    <t>00018239</t>
  </si>
  <si>
    <t>PO_9106045069</t>
  </si>
  <si>
    <t>K6Z#@!Ftm4</t>
  </si>
  <si>
    <t>00160190</t>
  </si>
  <si>
    <t>367660</t>
  </si>
  <si>
    <t>29413</t>
  </si>
  <si>
    <t>397073</t>
  </si>
  <si>
    <t>PO_9106044598</t>
  </si>
  <si>
    <t>Igjr#3fVXm</t>
  </si>
  <si>
    <t>00018238</t>
  </si>
  <si>
    <t>121132</t>
  </si>
  <si>
    <t>9691</t>
  </si>
  <si>
    <t>130823</t>
  </si>
  <si>
    <t>PO_9106045036</t>
  </si>
  <si>
    <t>#23OA6t8Fj</t>
  </si>
  <si>
    <t>00081061</t>
  </si>
  <si>
    <t>PO_9106044015</t>
  </si>
  <si>
    <t>qYAW#yi$8m</t>
  </si>
  <si>
    <t>00010789</t>
  </si>
  <si>
    <t>PO_9106045265</t>
  </si>
  <si>
    <t>$8rcSY@idK</t>
  </si>
  <si>
    <t>00160278</t>
  </si>
  <si>
    <t>946812</t>
  </si>
  <si>
    <t>75745</t>
  </si>
  <si>
    <t>1022557</t>
  </si>
  <si>
    <t>PO_9106045205</t>
  </si>
  <si>
    <t>iYq!ptlVh0</t>
  </si>
  <si>
    <t>00047659</t>
  </si>
  <si>
    <t>PO_9106046776</t>
  </si>
  <si>
    <t>6$!kEk@Ok9</t>
  </si>
  <si>
    <t>00008192</t>
  </si>
  <si>
    <t>PO_9106045538</t>
  </si>
  <si>
    <t>fWD4GK!8Qp</t>
  </si>
  <si>
    <t>00033582</t>
  </si>
  <si>
    <t>888464</t>
  </si>
  <si>
    <t>71077</t>
  </si>
  <si>
    <t>959541</t>
  </si>
  <si>
    <t>PO_9106043590</t>
  </si>
  <si>
    <t>#2fYJC#au7</t>
  </si>
  <si>
    <t>00160370</t>
  </si>
  <si>
    <t>435416</t>
  </si>
  <si>
    <t>34833</t>
  </si>
  <si>
    <t>470249</t>
  </si>
  <si>
    <t>PO_9106046278</t>
  </si>
  <si>
    <t>dXKu4p!4Dv</t>
  </si>
  <si>
    <t>00008191</t>
  </si>
  <si>
    <t>388176</t>
  </si>
  <si>
    <t>31054</t>
  </si>
  <si>
    <t>419230</t>
  </si>
  <si>
    <t>PO_9106045137</t>
  </si>
  <si>
    <t>xN7WcsE3Y@</t>
  </si>
  <si>
    <t>00081150</t>
  </si>
  <si>
    <t>PO_9106045939</t>
  </si>
  <si>
    <t>Q6b$AeVmsd</t>
  </si>
  <si>
    <t>00482218</t>
  </si>
  <si>
    <t>498600</t>
  </si>
  <si>
    <t>39888</t>
  </si>
  <si>
    <t>538488</t>
  </si>
  <si>
    <t>PO_9106044383</t>
  </si>
  <si>
    <t>K@6D28pxpF</t>
  </si>
  <si>
    <t>00033579</t>
  </si>
  <si>
    <t>593366</t>
  </si>
  <si>
    <t>47469</t>
  </si>
  <si>
    <t>640835</t>
  </si>
  <si>
    <t>PO_9106043413</t>
  </si>
  <si>
    <t>n9$$4TFnap</t>
  </si>
  <si>
    <t>00033602</t>
  </si>
  <si>
    <t>PO_9106044400</t>
  </si>
  <si>
    <t>@9LmD9DmZh</t>
  </si>
  <si>
    <t>00033647</t>
  </si>
  <si>
    <t>PO_9106046008</t>
  </si>
  <si>
    <t>@UBpiLiCp7</t>
  </si>
  <si>
    <t>00008353</t>
  </si>
  <si>
    <t>PO_9106047027</t>
  </si>
  <si>
    <t>UNK@LtO3cG</t>
  </si>
  <si>
    <t>00015016</t>
  </si>
  <si>
    <t>PO_9106044989</t>
  </si>
  <si>
    <t>s8HMxrff$F</t>
  </si>
  <si>
    <t>00009654</t>
  </si>
  <si>
    <t>PO_9106047685</t>
  </si>
  <si>
    <t>p#TruecG1a</t>
  </si>
  <si>
    <t>00481859</t>
  </si>
  <si>
    <t>653640</t>
  </si>
  <si>
    <t>52291</t>
  </si>
  <si>
    <t>705931</t>
  </si>
  <si>
    <t>PO_9106043476</t>
  </si>
  <si>
    <t>IO!mRn8Vtk</t>
  </si>
  <si>
    <t>00001738</t>
  </si>
  <si>
    <t>PO_9106026992</t>
  </si>
  <si>
    <t>S!UKIo!2A6</t>
  </si>
  <si>
    <t>00482483</t>
  </si>
  <si>
    <t>PO_9106045117</t>
  </si>
  <si>
    <t>bldX2$JlCz</t>
  </si>
  <si>
    <t>00010976</t>
  </si>
  <si>
    <t>PO_9106045776</t>
  </si>
  <si>
    <t>i$i#4MLh@1</t>
  </si>
  <si>
    <t>00026071</t>
  </si>
  <si>
    <t>555290</t>
  </si>
  <si>
    <t>44423</t>
  </si>
  <si>
    <t>599713</t>
  </si>
  <si>
    <t>PO_9106046947</t>
  </si>
  <si>
    <t>!ww2pbV@My</t>
  </si>
  <si>
    <t>00081232</t>
  </si>
  <si>
    <t>PO_9106047350</t>
  </si>
  <si>
    <t>uUwI!fAl8$</t>
  </si>
  <si>
    <t>00160277</t>
  </si>
  <si>
    <t>463634</t>
  </si>
  <si>
    <t>37091</t>
  </si>
  <si>
    <t>500725</t>
  </si>
  <si>
    <t>PO_9106045203</t>
  </si>
  <si>
    <t>DD#yu90mtg</t>
  </si>
  <si>
    <t>00160363</t>
  </si>
  <si>
    <t>571281</t>
  </si>
  <si>
    <t>45702</t>
  </si>
  <si>
    <t>616983</t>
  </si>
  <si>
    <t>PO_9106046124</t>
  </si>
  <si>
    <t>2feBq0sN$i</t>
  </si>
  <si>
    <t>00481948</t>
  </si>
  <si>
    <t>83308</t>
  </si>
  <si>
    <t>6665</t>
  </si>
  <si>
    <t>89973</t>
  </si>
  <si>
    <t>PO_9106043698</t>
  </si>
  <si>
    <t>L1pe#U5WlF</t>
  </si>
  <si>
    <t>00047561</t>
  </si>
  <si>
    <t>PO_9106041693</t>
  </si>
  <si>
    <t>36Jc!5ejws</t>
  </si>
  <si>
    <t>00160359</t>
  </si>
  <si>
    <t>459497</t>
  </si>
  <si>
    <t>36760</t>
  </si>
  <si>
    <t>496257</t>
  </si>
  <si>
    <t>PO_9106046088</t>
  </si>
  <si>
    <t>@HwM3lIN3O</t>
  </si>
  <si>
    <t>00482937</t>
  </si>
  <si>
    <t>PO_9106046559</t>
  </si>
  <si>
    <t>0sG@OuO@!d</t>
  </si>
  <si>
    <t>00081229</t>
  </si>
  <si>
    <t>PO_9106047335</t>
  </si>
  <si>
    <t>cD4s8vF$9#</t>
  </si>
  <si>
    <t>00160273</t>
  </si>
  <si>
    <t>PO_9106045158</t>
  </si>
  <si>
    <t>zuxPBKk!K5</t>
  </si>
  <si>
    <t>00014968</t>
  </si>
  <si>
    <t>PO_9106044690</t>
  </si>
  <si>
    <t>9R4g#q6J4$</t>
  </si>
  <si>
    <t>00482300</t>
  </si>
  <si>
    <t>572163</t>
  </si>
  <si>
    <t>45773</t>
  </si>
  <si>
    <t>617936</t>
  </si>
  <si>
    <t>PO_9106044590</t>
  </si>
  <si>
    <t>VSO0D8DE$i</t>
  </si>
  <si>
    <t>00009713</t>
  </si>
  <si>
    <t>PO_9106043602</t>
  </si>
  <si>
    <t>r#rJUVpnA3</t>
  </si>
  <si>
    <t>00481858</t>
  </si>
  <si>
    <t>522483</t>
  </si>
  <si>
    <t>41799</t>
  </si>
  <si>
    <t>564282</t>
  </si>
  <si>
    <t>PO_9106043475</t>
  </si>
  <si>
    <t>c$!QpKCIC5</t>
  </si>
  <si>
    <t>00004696</t>
  </si>
  <si>
    <t>0104918404-008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</si>
  <si>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</si>
  <si>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</si>
  <si>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PO_9106047311</t>
  </si>
  <si>
    <t>BZ2t!t38BO</t>
  </si>
  <si>
    <t>00047638</t>
  </si>
  <si>
    <t>1110580</t>
  </si>
  <si>
    <t>88846</t>
  </si>
  <si>
    <t>1199426</t>
  </si>
  <si>
    <t>PO_9106046075</t>
  </si>
  <si>
    <t>b8HC5js@U5</t>
  </si>
  <si>
    <t>00004035</t>
  </si>
  <si>
    <t>PO_9106046803</t>
  </si>
  <si>
    <t>M5#ayt01ZL</t>
  </si>
  <si>
    <t>00003971</t>
  </si>
  <si>
    <t>113160</t>
  </si>
  <si>
    <t>9053</t>
  </si>
  <si>
    <t>122213</t>
  </si>
  <si>
    <t>0104918404-060</t>
  </si>
  <si>
    <t>Chi nhánh Cà Mau -  Công ty Cổ phần Dịch vụ Thương mại Tổng hợp Wincommerce</t>
  </si>
  <si>
    <t>TTTM Vincom Plaza Cà Mau, Phường An Xuyên, Tỉnh Cà Mau, Việt Nam</t>
  </si>
  <si>
    <t>PO_9106043558</t>
  </si>
  <si>
    <t>@E7oBJ4DUO</t>
  </si>
  <si>
    <t>00009643</t>
  </si>
  <si>
    <t>PO_9106047233</t>
  </si>
  <si>
    <t>M@f8nNetfB</t>
  </si>
  <si>
    <t>00482474</t>
  </si>
  <si>
    <t>333808</t>
  </si>
  <si>
    <t>26705</t>
  </si>
  <si>
    <t>360513</t>
  </si>
  <si>
    <t>PO_9106045088</t>
  </si>
  <si>
    <t>dmR7Y0l@l7</t>
  </si>
  <si>
    <t>00010776</t>
  </si>
  <si>
    <t>PO_9106044368</t>
  </si>
  <si>
    <t>s7t08O@@Vj</t>
  </si>
  <si>
    <t>00008341</t>
  </si>
  <si>
    <t>PO_9106045515</t>
  </si>
  <si>
    <t>h#w3AHU7rR</t>
  </si>
  <si>
    <t>00081223</t>
  </si>
  <si>
    <t>PO_9106047203</t>
  </si>
  <si>
    <t>Thy@0Hnje#</t>
  </si>
  <si>
    <t>00482930</t>
  </si>
  <si>
    <t>75440</t>
  </si>
  <si>
    <t>6035</t>
  </si>
  <si>
    <t>81475</t>
  </si>
  <si>
    <t>PO_9106046533</t>
  </si>
  <si>
    <t>PmXX1oIhJ$</t>
  </si>
  <si>
    <t>00481930</t>
  </si>
  <si>
    <t>PO_9106043670</t>
  </si>
  <si>
    <t>w65VTxo@gU</t>
  </si>
  <si>
    <t>00481931</t>
  </si>
  <si>
    <t>PO_9106043671</t>
  </si>
  <si>
    <t>aNJdO$!TR9</t>
  </si>
  <si>
    <t>00008334</t>
  </si>
  <si>
    <t>PO_9106044973</t>
  </si>
  <si>
    <t>r#0TXEwV$U</t>
  </si>
  <si>
    <t>00037535</t>
  </si>
  <si>
    <t>PO_9106047251</t>
  </si>
  <si>
    <t>74n#O8pqin</t>
  </si>
  <si>
    <t>00008333</t>
  </si>
  <si>
    <t>PO_9106044675</t>
  </si>
  <si>
    <t>IX!#$10#At</t>
  </si>
  <si>
    <t>00160258</t>
  </si>
  <si>
    <t>235998</t>
  </si>
  <si>
    <t>18880</t>
  </si>
  <si>
    <t>254878</t>
  </si>
  <si>
    <t>PO_9106045065</t>
  </si>
  <si>
    <t>P#ZoH3PXE8</t>
  </si>
  <si>
    <t>00008332</t>
  </si>
  <si>
    <t>PO_9106044673</t>
  </si>
  <si>
    <t>yJ!N2pTB4N</t>
  </si>
  <si>
    <t>00008330</t>
  </si>
  <si>
    <t>PO_9106044075</t>
  </si>
  <si>
    <t>S@@jL!679G</t>
  </si>
  <si>
    <t>00482648</t>
  </si>
  <si>
    <t>402370</t>
  </si>
  <si>
    <t>32190</t>
  </si>
  <si>
    <t>434560</t>
  </si>
  <si>
    <t>PO_9106045632</t>
  </si>
  <si>
    <t>0P!tIiU2kY</t>
  </si>
  <si>
    <t>00482646</t>
  </si>
  <si>
    <t>PO_9106045621</t>
  </si>
  <si>
    <t>pE3u5YOV$w</t>
  </si>
  <si>
    <t>00008329</t>
  </si>
  <si>
    <t>PO_9106043660</t>
  </si>
  <si>
    <t>3hmr$N42tx</t>
  </si>
  <si>
    <t>00482647</t>
  </si>
  <si>
    <t>PO_9106045624</t>
  </si>
  <si>
    <t>r#ytRg75e6</t>
  </si>
  <si>
    <t>00015001</t>
  </si>
  <si>
    <t>422844</t>
  </si>
  <si>
    <t>33828</t>
  </si>
  <si>
    <t>456672</t>
  </si>
  <si>
    <t>PO_9106043887</t>
  </si>
  <si>
    <t>2p!Yv8T4ZV</t>
  </si>
  <si>
    <t>00028921</t>
  </si>
  <si>
    <t>PO_9106044020</t>
  </si>
  <si>
    <t>3@VQijVJQD</t>
  </si>
  <si>
    <t>00010771</t>
  </si>
  <si>
    <t>PO_9106044153</t>
  </si>
  <si>
    <t>9BLD$AJ3et</t>
  </si>
  <si>
    <t>00047632</t>
  </si>
  <si>
    <t>PO_9106045587</t>
  </si>
  <si>
    <t>e67#J23cYp</t>
  </si>
  <si>
    <t>00018280</t>
  </si>
  <si>
    <t>473026</t>
  </si>
  <si>
    <t>37842</t>
  </si>
  <si>
    <t>510868</t>
  </si>
  <si>
    <t>PO_9106046499</t>
  </si>
  <si>
    <t>SHB9J$e78d</t>
  </si>
  <si>
    <t>00037441</t>
  </si>
  <si>
    <t>PO_9106044668</t>
  </si>
  <si>
    <t>B!w2sR@OCo</t>
  </si>
  <si>
    <t>00482828</t>
  </si>
  <si>
    <t>PO_9106046205</t>
  </si>
  <si>
    <t>6!O1uNuwRs</t>
  </si>
  <si>
    <t>00010883</t>
  </si>
  <si>
    <t>0104918404-059</t>
  </si>
  <si>
    <t>Chi nhánh Thái Nguyên - Công ty Cổ phần Dịch vụ Thương mại Tổng hợp Wincommerce</t>
  </si>
  <si>
    <t>TTTM Vincom Thái Nguyên, Đường Lương Ngọc Quyến, Phường Phan Đình Phùng, Tỉnh Thái Nguyên, Việt Nam</t>
  </si>
  <si>
    <t>PO_9106045640</t>
  </si>
  <si>
    <t>7t5Pt#PHtU</t>
  </si>
  <si>
    <t>00081024</t>
  </si>
  <si>
    <t>PO_9106043282</t>
  </si>
  <si>
    <t>!X1iCx$sXZ</t>
  </si>
  <si>
    <t>00482104</t>
  </si>
  <si>
    <t>PO_9106044079</t>
  </si>
  <si>
    <t>nHLB1C$CbI</t>
  </si>
  <si>
    <t>00010882</t>
  </si>
  <si>
    <t>PO_9106045595</t>
  </si>
  <si>
    <t>W!Ph#wr5oJ</t>
  </si>
  <si>
    <t>00037528</t>
  </si>
  <si>
    <t>PO_9106047122</t>
  </si>
  <si>
    <t>6G8@2pi@bF</t>
  </si>
  <si>
    <t>00010881</t>
  </si>
  <si>
    <t>PO_9106045588</t>
  </si>
  <si>
    <t>V!Nsv7UH0x</t>
  </si>
  <si>
    <t>00160249</t>
  </si>
  <si>
    <t>212850</t>
  </si>
  <si>
    <t>17028</t>
  </si>
  <si>
    <t>229878</t>
  </si>
  <si>
    <t>PO_9106044969</t>
  </si>
  <si>
    <t>v4R$vqU3zr</t>
  </si>
  <si>
    <t>00010879</t>
  </si>
  <si>
    <t>PO_9106045134</t>
  </si>
  <si>
    <t>RC8tozM6#$</t>
  </si>
  <si>
    <t>00482459</t>
  </si>
  <si>
    <t>PO_9106045048</t>
  </si>
  <si>
    <t>fx@yn0SXqH</t>
  </si>
  <si>
    <t>00481921</t>
  </si>
  <si>
    <t>PO_9106043647</t>
  </si>
  <si>
    <t>4$e7p4iNTk</t>
  </si>
  <si>
    <t>00081019</t>
  </si>
  <si>
    <t>PO_9106043205</t>
  </si>
  <si>
    <t>vmXBh7@DPj</t>
  </si>
  <si>
    <t>00160339</t>
  </si>
  <si>
    <t>816628</t>
  </si>
  <si>
    <t>65330</t>
  </si>
  <si>
    <t>881958</t>
  </si>
  <si>
    <t>PO_9106045903</t>
  </si>
  <si>
    <t>yoo!9cQVy0</t>
  </si>
  <si>
    <t>00028913</t>
  </si>
  <si>
    <t>PO_9106043554</t>
  </si>
  <si>
    <t>$LCUUwT3Ke</t>
  </si>
  <si>
    <t>00483006</t>
  </si>
  <si>
    <t>150546</t>
  </si>
  <si>
    <t>12044</t>
  </si>
  <si>
    <t>162590</t>
  </si>
  <si>
    <t>PO_9106046796</t>
  </si>
  <si>
    <t>3g@Ew!PuR@</t>
  </si>
  <si>
    <t>00009624</t>
  </si>
  <si>
    <t>PO_9106044229</t>
  </si>
  <si>
    <t>$lmbUeD9vx</t>
  </si>
  <si>
    <t>00015886</t>
  </si>
  <si>
    <t>PO_9106045922</t>
  </si>
  <si>
    <t>5P#0oWNKbo</t>
  </si>
  <si>
    <t>00482544</t>
  </si>
  <si>
    <t>PO_9106045305</t>
  </si>
  <si>
    <t>#tqK2xlb1P</t>
  </si>
  <si>
    <t>00037432</t>
  </si>
  <si>
    <t>PO_9106044228</t>
  </si>
  <si>
    <t>#QuuT2P!Fc</t>
  </si>
  <si>
    <t>00482180</t>
  </si>
  <si>
    <t>PO_9106044307</t>
  </si>
  <si>
    <t>F#X$GvB5lZ</t>
  </si>
  <si>
    <t>00160242</t>
  </si>
  <si>
    <t>603692</t>
  </si>
  <si>
    <t>48295</t>
  </si>
  <si>
    <t>651987</t>
  </si>
  <si>
    <t>PO_9106044848</t>
  </si>
  <si>
    <t>zC!cmguS43</t>
  </si>
  <si>
    <t>00482455</t>
  </si>
  <si>
    <t>297556</t>
  </si>
  <si>
    <t>23804</t>
  </si>
  <si>
    <t>321360</t>
  </si>
  <si>
    <t>PO_9106045040</t>
  </si>
  <si>
    <t>GKmJ@brN7W</t>
  </si>
  <si>
    <t>00033615</t>
  </si>
  <si>
    <t>289296</t>
  </si>
  <si>
    <t>23144</t>
  </si>
  <si>
    <t>312440</t>
  </si>
  <si>
    <t>PO_9106045152</t>
  </si>
  <si>
    <t>l6rK!@MTQ5</t>
  </si>
  <si>
    <t>00482637</t>
  </si>
  <si>
    <t>259836</t>
  </si>
  <si>
    <t>20787</t>
  </si>
  <si>
    <t>280623</t>
  </si>
  <si>
    <t>PO_9106045592</t>
  </si>
  <si>
    <t>spB1N16bu@</t>
  </si>
  <si>
    <t>00482629</t>
  </si>
  <si>
    <t>91510</t>
  </si>
  <si>
    <t>7321</t>
  </si>
  <si>
    <t>98831</t>
  </si>
  <si>
    <t>PO_9106045572</t>
  </si>
  <si>
    <t>Fr4WcOnh@d</t>
  </si>
  <si>
    <t>00005312</t>
  </si>
  <si>
    <t>PO_9106043192</t>
  </si>
  <si>
    <t>rWCfq@0DNP</t>
  </si>
  <si>
    <t>00005313</t>
  </si>
  <si>
    <t>PO_9106043193</t>
  </si>
  <si>
    <t>u7@w36dHiS</t>
  </si>
  <si>
    <t>00482903</t>
  </si>
  <si>
    <t>156646</t>
  </si>
  <si>
    <t>12532</t>
  </si>
  <si>
    <t>169178</t>
  </si>
  <si>
    <t>PO_9106046443</t>
  </si>
  <si>
    <t>Pnu93#AidT</t>
  </si>
  <si>
    <t>00482006</t>
  </si>
  <si>
    <t>145200</t>
  </si>
  <si>
    <t>11616</t>
  </si>
  <si>
    <t>156816</t>
  </si>
  <si>
    <t>PO_9106043841</t>
  </si>
  <si>
    <t>!5NxpPLLbM</t>
  </si>
  <si>
    <t>00081102</t>
  </si>
  <si>
    <t>PO_9106044816</t>
  </si>
  <si>
    <t>7YTpAbd!eK</t>
  </si>
  <si>
    <t>00482538</t>
  </si>
  <si>
    <t>PO_9106045294</t>
  </si>
  <si>
    <t>eYGJe0D$gO</t>
  </si>
  <si>
    <t>00160237</t>
  </si>
  <si>
    <t>219383</t>
  </si>
  <si>
    <t>17551</t>
  </si>
  <si>
    <t>236934</t>
  </si>
  <si>
    <t>PO_9106044828</t>
  </si>
  <si>
    <t>diUoA39J#o</t>
  </si>
  <si>
    <t>00482621</t>
  </si>
  <si>
    <t>PO_9106045546</t>
  </si>
  <si>
    <t>ScaH4$xzpR</t>
  </si>
  <si>
    <t>00006428</t>
  </si>
  <si>
    <t>0104918404-057</t>
  </si>
  <si>
    <t>Chi nhánh Kiên Giang - Công ty Cổ phần Dịch vụ Thương mại Tổng hợp Wincommerce</t>
  </si>
  <si>
    <t>TTTM Vincom Plaza Kiên Giang, Lô A12, Đường Cô Bắc, Khu Phố 1, Phường Rạch Giá, Tỉnh An Giang, Việt Nam</t>
  </si>
  <si>
    <t>PO_9106045475</t>
  </si>
  <si>
    <t>2O!LV@ioS!</t>
  </si>
  <si>
    <t>00160322</t>
  </si>
  <si>
    <t>PO_9106045739</t>
  </si>
  <si>
    <t>mXIW1gtP!Q</t>
  </si>
  <si>
    <t>00014353</t>
  </si>
  <si>
    <t>PO_9106044071</t>
  </si>
  <si>
    <t>fkfyZjI1!d</t>
  </si>
  <si>
    <t>00015002</t>
  </si>
  <si>
    <t>PO_9106047272</t>
  </si>
  <si>
    <t>#6mYxb!X2Z</t>
  </si>
  <si>
    <t>00014351</t>
  </si>
  <si>
    <t>PO_9106043914</t>
  </si>
  <si>
    <t>HF$Ry41b42</t>
  </si>
  <si>
    <t>00015003</t>
  </si>
  <si>
    <t>166616</t>
  </si>
  <si>
    <t>13329</t>
  </si>
  <si>
    <t>179945</t>
  </si>
  <si>
    <t>PO_9106047273</t>
  </si>
  <si>
    <t>4SL8mhPJ#m</t>
  </si>
  <si>
    <t>00014352</t>
  </si>
  <si>
    <t>PO_9106043972</t>
  </si>
  <si>
    <t>2RNTRasD!e</t>
  </si>
  <si>
    <t>00033595</t>
  </si>
  <si>
    <t>PO_9106044051</t>
  </si>
  <si>
    <t>0yt9$tmm2J</t>
  </si>
  <si>
    <t>00015866</t>
  </si>
  <si>
    <t>115578</t>
  </si>
  <si>
    <t>9246</t>
  </si>
  <si>
    <t>124824</t>
  </si>
  <si>
    <t>PO_9106044454</t>
  </si>
  <si>
    <t>fsJE$gsl6Y</t>
  </si>
  <si>
    <t>00010091</t>
  </si>
  <si>
    <t>220293</t>
  </si>
  <si>
    <t>17623</t>
  </si>
  <si>
    <t>237916</t>
  </si>
  <si>
    <t>PO_9106046987</t>
  </si>
  <si>
    <t>7$0sltSuL0</t>
  </si>
  <si>
    <t>00081181</t>
  </si>
  <si>
    <t>PO_9106046615</t>
  </si>
  <si>
    <t>6@#Qj#wPeY</t>
  </si>
  <si>
    <t>00482527</t>
  </si>
  <si>
    <t>334818</t>
  </si>
  <si>
    <t>26785</t>
  </si>
  <si>
    <t>361603</t>
  </si>
  <si>
    <t>PO_9106045245</t>
  </si>
  <si>
    <t>5#CrvrJ3Zq</t>
  </si>
  <si>
    <t>00063937</t>
  </si>
  <si>
    <t>437817</t>
  </si>
  <si>
    <t>35025</t>
  </si>
  <si>
    <t>472842</t>
  </si>
  <si>
    <t>PO_9106046017</t>
  </si>
  <si>
    <t>jw@tG91WG9</t>
  </si>
  <si>
    <t>00482708</t>
  </si>
  <si>
    <t>194088</t>
  </si>
  <si>
    <t>15527</t>
  </si>
  <si>
    <t>209615</t>
  </si>
  <si>
    <t>PO_9106045844</t>
  </si>
  <si>
    <t>n$pV5I5krx</t>
  </si>
  <si>
    <t>00160315</t>
  </si>
  <si>
    <t>372892</t>
  </si>
  <si>
    <t>29831</t>
  </si>
  <si>
    <t>402723</t>
  </si>
  <si>
    <t>PO_9106045676</t>
  </si>
  <si>
    <t>#qRLi8d0UT</t>
  </si>
  <si>
    <t>00482892</t>
  </si>
  <si>
    <t>PO_9106046414</t>
  </si>
  <si>
    <t>7F!CjGOt9C</t>
  </si>
  <si>
    <t>00482079</t>
  </si>
  <si>
    <t>258739</t>
  </si>
  <si>
    <t>20699</t>
  </si>
  <si>
    <t>279438</t>
  </si>
  <si>
    <t>PO_9106044007</t>
  </si>
  <si>
    <t>6yL@I!9Dvx</t>
  </si>
  <si>
    <t>00482082</t>
  </si>
  <si>
    <t>124432</t>
  </si>
  <si>
    <t>9955</t>
  </si>
  <si>
    <t>134387</t>
  </si>
  <si>
    <t>PO_9106044014</t>
  </si>
  <si>
    <t>@2avWy9Qiq</t>
  </si>
  <si>
    <t>00005818</t>
  </si>
  <si>
    <t>PO_9106047442</t>
  </si>
  <si>
    <t>aB51FDL#pE</t>
  </si>
  <si>
    <t>00005814</t>
  </si>
  <si>
    <t>547848</t>
  </si>
  <si>
    <t>43828</t>
  </si>
  <si>
    <t>591676</t>
  </si>
  <si>
    <t>PO_9106046336</t>
  </si>
  <si>
    <t>tj2#0daJqv</t>
  </si>
  <si>
    <t>00483068</t>
  </si>
  <si>
    <t>PO_9106047037</t>
  </si>
  <si>
    <t>ovJuE3Iy!0</t>
  </si>
  <si>
    <t>00005811</t>
  </si>
  <si>
    <t>496650</t>
  </si>
  <si>
    <t>39732</t>
  </si>
  <si>
    <t>536382</t>
  </si>
  <si>
    <t>PO_9106045448</t>
  </si>
  <si>
    <t>k3h7eRKJn!</t>
  </si>
  <si>
    <t>00483251</t>
  </si>
  <si>
    <t>PO_9106047712</t>
  </si>
  <si>
    <t>9xHVrJfx$N</t>
  </si>
  <si>
    <t>00015865</t>
  </si>
  <si>
    <t>PO_9106044396</t>
  </si>
  <si>
    <t>V!c5U$O7oC</t>
  </si>
  <si>
    <t>00483250</t>
  </si>
  <si>
    <t>PO_9106047711</t>
  </si>
  <si>
    <t>9T6Jp2uUx$</t>
  </si>
  <si>
    <t>00482073</t>
  </si>
  <si>
    <t>PO_9106043994</t>
  </si>
  <si>
    <t>5jIeC34a#1</t>
  </si>
  <si>
    <t>00063925</t>
  </si>
  <si>
    <t>666910</t>
  </si>
  <si>
    <t>53353</t>
  </si>
  <si>
    <t>720263</t>
  </si>
  <si>
    <t>PO_9106045643</t>
  </si>
  <si>
    <t>ga@n3cBc36</t>
  </si>
  <si>
    <t>00481989</t>
  </si>
  <si>
    <t>PO_9106043809</t>
  </si>
  <si>
    <t>ITS3tI1Y#H</t>
  </si>
  <si>
    <t>00028979</t>
  </si>
  <si>
    <t>PO_9106046458</t>
  </si>
  <si>
    <t>wuG52jgj!S</t>
  </si>
  <si>
    <t>00081177</t>
  </si>
  <si>
    <t>PO_9106046578</t>
  </si>
  <si>
    <t>hmB3MJ8c@6</t>
  </si>
  <si>
    <t>00047592</t>
  </si>
  <si>
    <t>371250</t>
  </si>
  <si>
    <t>29700</t>
  </si>
  <si>
    <t>400950</t>
  </si>
  <si>
    <t>PO_9106043747</t>
  </si>
  <si>
    <t>r7M$pk6ZDm</t>
  </si>
  <si>
    <t>00014984</t>
  </si>
  <si>
    <t>PO_9106045794</t>
  </si>
  <si>
    <t>Gx$ij535G$</t>
  </si>
  <si>
    <t>00160481</t>
  </si>
  <si>
    <t>392810</t>
  </si>
  <si>
    <t>31425</t>
  </si>
  <si>
    <t>424235</t>
  </si>
  <si>
    <t>PO_9106047710</t>
  </si>
  <si>
    <t>hYH1U$1i#d</t>
  </si>
  <si>
    <t>00481981</t>
  </si>
  <si>
    <t>253051</t>
  </si>
  <si>
    <t>20244</t>
  </si>
  <si>
    <t>273295</t>
  </si>
  <si>
    <t>PO_9106043786</t>
  </si>
  <si>
    <t>HiCcF35z$T</t>
  </si>
  <si>
    <t>00481889</t>
  </si>
  <si>
    <t>PO_9106043551</t>
  </si>
  <si>
    <t>8$UI$62x0@</t>
  </si>
  <si>
    <t>00010079</t>
  </si>
  <si>
    <t>PO_9106044399</t>
  </si>
  <si>
    <t>Xeq#bf3KIt</t>
  </si>
  <si>
    <t>00047676</t>
  </si>
  <si>
    <t>PO_9106047560</t>
  </si>
  <si>
    <t>tyT@6DDJvm</t>
  </si>
  <si>
    <t>00482333</t>
  </si>
  <si>
    <t>277778</t>
  </si>
  <si>
    <t>22222</t>
  </si>
  <si>
    <t>300000</t>
  </si>
  <si>
    <t>PO_9106044712</t>
  </si>
  <si>
    <t>lJ!q0b36J0</t>
  </si>
  <si>
    <t>00482514</t>
  </si>
  <si>
    <t>300236</t>
  </si>
  <si>
    <t>24019</t>
  </si>
  <si>
    <t>324255</t>
  </si>
  <si>
    <t>PO_9106045202</t>
  </si>
  <si>
    <t>QPX9uP$Y$9</t>
  </si>
  <si>
    <t>00035429</t>
  </si>
  <si>
    <t>PO_9106043536</t>
  </si>
  <si>
    <t>n$5oPbLJ6y</t>
  </si>
  <si>
    <t>00482510</t>
  </si>
  <si>
    <t>PO_9106045192</t>
  </si>
  <si>
    <t>mH7!$AVLN@</t>
  </si>
  <si>
    <t>00481975</t>
  </si>
  <si>
    <t>829132</t>
  </si>
  <si>
    <t>66331</t>
  </si>
  <si>
    <t>895463</t>
  </si>
  <si>
    <t>PO_9106043762</t>
  </si>
  <si>
    <t>hw7fkuAn3@</t>
  </si>
  <si>
    <t>00035508</t>
  </si>
  <si>
    <t>862572</t>
  </si>
  <si>
    <t>69006</t>
  </si>
  <si>
    <t>931578</t>
  </si>
  <si>
    <t>PO_9106045992</t>
  </si>
  <si>
    <t>0Xw1g#Qwq#</t>
  </si>
  <si>
    <t>10/10/2025</t>
  </si>
  <si>
    <t>00029070</t>
  </si>
  <si>
    <t>PO_9106051587</t>
  </si>
  <si>
    <t>PrEiLS5Rq@</t>
  </si>
  <si>
    <t>00484170</t>
  </si>
  <si>
    <t>PO_9106050142</t>
  </si>
  <si>
    <t>$jDFVY0g@H</t>
  </si>
  <si>
    <t>00015072</t>
  </si>
  <si>
    <t>454830</t>
  </si>
  <si>
    <t>36386</t>
  </si>
  <si>
    <t>491216</t>
  </si>
  <si>
    <t>PO_9106051804</t>
  </si>
  <si>
    <t>I2$j#mbV1h</t>
  </si>
  <si>
    <t>00015075</t>
  </si>
  <si>
    <t>257010</t>
  </si>
  <si>
    <t>20561</t>
  </si>
  <si>
    <t>277571</t>
  </si>
  <si>
    <t>PO_9106051990</t>
  </si>
  <si>
    <t>IFl2b@Nqj#</t>
  </si>
  <si>
    <t>00011409</t>
  </si>
  <si>
    <t>273528</t>
  </si>
  <si>
    <t>21882</t>
  </si>
  <si>
    <t>295410</t>
  </si>
  <si>
    <t>PO_9106050019</t>
  </si>
  <si>
    <t>cnIn!@4af9</t>
  </si>
  <si>
    <t>00004038</t>
  </si>
  <si>
    <t>PO_9106047989</t>
  </si>
  <si>
    <t>YAb4$#2pJN</t>
  </si>
  <si>
    <t>00047788</t>
  </si>
  <si>
    <t>PO_9106051412</t>
  </si>
  <si>
    <t>P!9H8yy2Ms</t>
  </si>
  <si>
    <t>00004039</t>
  </si>
  <si>
    <t>PO_9106047996</t>
  </si>
  <si>
    <t>#e01saQjI7</t>
  </si>
  <si>
    <t>00011410</t>
  </si>
  <si>
    <t>229518</t>
  </si>
  <si>
    <t>18361</t>
  </si>
  <si>
    <t>247879</t>
  </si>
  <si>
    <t>PO_9106050022</t>
  </si>
  <si>
    <t>p2J6HLz8#d</t>
  </si>
  <si>
    <t>00047785</t>
  </si>
  <si>
    <t>PO_9106051114</t>
  </si>
  <si>
    <t>@b53Gr7!Hh</t>
  </si>
  <si>
    <t>00081592</t>
  </si>
  <si>
    <t>384164</t>
  </si>
  <si>
    <t>30733</t>
  </si>
  <si>
    <t>414897</t>
  </si>
  <si>
    <t>PO_9106052313</t>
  </si>
  <si>
    <t>Hj6tD!Dzpy</t>
  </si>
  <si>
    <t>00008389</t>
  </si>
  <si>
    <t>PO_9106049985</t>
  </si>
  <si>
    <t>Li7ADv$8F$</t>
  </si>
  <si>
    <t>00011411</t>
  </si>
  <si>
    <t>PO_9106050122</t>
  </si>
  <si>
    <t>#33xHEz65W</t>
  </si>
  <si>
    <t>00009774</t>
  </si>
  <si>
    <t>PO_9106052370</t>
  </si>
  <si>
    <t>8mdtM4QmH@</t>
  </si>
  <si>
    <t>00008877</t>
  </si>
  <si>
    <t>260106</t>
  </si>
  <si>
    <t>20808</t>
  </si>
  <si>
    <t>280914</t>
  </si>
  <si>
    <t>PO_9106048034</t>
  </si>
  <si>
    <t>qlQ@WM8j3o</t>
  </si>
  <si>
    <t>00047706</t>
  </si>
  <si>
    <t>222750</t>
  </si>
  <si>
    <t>17820</t>
  </si>
  <si>
    <t>240570</t>
  </si>
  <si>
    <t>PO_9106048535</t>
  </si>
  <si>
    <t>sS#$Cz4ujc</t>
  </si>
  <si>
    <t>00015078</t>
  </si>
  <si>
    <t>556386</t>
  </si>
  <si>
    <t>44511</t>
  </si>
  <si>
    <t>600897</t>
  </si>
  <si>
    <t>PO_9106052084</t>
  </si>
  <si>
    <t>Tc0hq3!G!4</t>
  </si>
  <si>
    <t>00004044</t>
  </si>
  <si>
    <t>PO_9106050467</t>
  </si>
  <si>
    <t>$HQ3ghfzDC</t>
  </si>
  <si>
    <t>00004043</t>
  </si>
  <si>
    <t>PO_9106049556</t>
  </si>
  <si>
    <t>uODmhx!8Rf</t>
  </si>
  <si>
    <t>00484730</t>
  </si>
  <si>
    <t>PO_9106051881</t>
  </si>
  <si>
    <t>Rzta3$nSet</t>
  </si>
  <si>
    <t>00047703</t>
  </si>
  <si>
    <t>111970</t>
  </si>
  <si>
    <t>8958</t>
  </si>
  <si>
    <t>120928</t>
  </si>
  <si>
    <t>PO_9106048405</t>
  </si>
  <si>
    <t>YUaFx72E@e</t>
  </si>
  <si>
    <t>00014431</t>
  </si>
  <si>
    <t>PO_9106051238</t>
  </si>
  <si>
    <t>3wmN!t8eCR</t>
  </si>
  <si>
    <t>00003023</t>
  </si>
  <si>
    <t>PO_9106051727</t>
  </si>
  <si>
    <t>Z$TJNWI4hi</t>
  </si>
  <si>
    <t>00037679</t>
  </si>
  <si>
    <t>PO_9106051697</t>
  </si>
  <si>
    <t>Uf6Z@KG9HK</t>
  </si>
  <si>
    <t>00011422</t>
  </si>
  <si>
    <t>PO_9106051320</t>
  </si>
  <si>
    <t>l@u4nka0LE</t>
  </si>
  <si>
    <t>00033775</t>
  </si>
  <si>
    <t>307974</t>
  </si>
  <si>
    <t>24638</t>
  </si>
  <si>
    <t>332612</t>
  </si>
  <si>
    <t>PO_9106050406</t>
  </si>
  <si>
    <t>x!KDW5qJ92</t>
  </si>
  <si>
    <t>00160781</t>
  </si>
  <si>
    <t>783730</t>
  </si>
  <si>
    <t>62698</t>
  </si>
  <si>
    <t>846428</t>
  </si>
  <si>
    <t>PO_9106049964</t>
  </si>
  <si>
    <t>QVijL4@def</t>
  </si>
  <si>
    <t>00484463</t>
  </si>
  <si>
    <t>PO_9106051087</t>
  </si>
  <si>
    <t>738@Mi#Hqi</t>
  </si>
  <si>
    <t>00010152</t>
  </si>
  <si>
    <t>PO_9106051800</t>
  </si>
  <si>
    <t>jL4u6@zsV8</t>
  </si>
  <si>
    <t>00037589</t>
  </si>
  <si>
    <t>149690</t>
  </si>
  <si>
    <t>11975</t>
  </si>
  <si>
    <t>161665</t>
  </si>
  <si>
    <t>PO_9106047997</t>
  </si>
  <si>
    <t>dt8NlGJa!b</t>
  </si>
  <si>
    <t>00484551</t>
  </si>
  <si>
    <t>PO_9106051368</t>
  </si>
  <si>
    <t>bIBwKa#1k7</t>
  </si>
  <si>
    <t>00015076</t>
  </si>
  <si>
    <t>407972</t>
  </si>
  <si>
    <t>32638</t>
  </si>
  <si>
    <t>440610</t>
  </si>
  <si>
    <t>PO_9106052053</t>
  </si>
  <si>
    <t>cqlK#6@W91</t>
  </si>
  <si>
    <t>00081511</t>
  </si>
  <si>
    <t>486290</t>
  </si>
  <si>
    <t>38903</t>
  </si>
  <si>
    <t>525193</t>
  </si>
  <si>
    <t>PO_9106051317</t>
  </si>
  <si>
    <t>2Tdk##crh8</t>
  </si>
  <si>
    <t>00014437</t>
  </si>
  <si>
    <t>188600</t>
  </si>
  <si>
    <t>15088</t>
  </si>
  <si>
    <t>203688</t>
  </si>
  <si>
    <t>PO_9106051500</t>
  </si>
  <si>
    <t>6@$hG5iGP4</t>
  </si>
  <si>
    <t>00160791</t>
  </si>
  <si>
    <t>789462</t>
  </si>
  <si>
    <t>63157</t>
  </si>
  <si>
    <t>852619</t>
  </si>
  <si>
    <t>PO_9106050068</t>
  </si>
  <si>
    <t>lIXSj0K@np</t>
  </si>
  <si>
    <t>00484558</t>
  </si>
  <si>
    <t>PO_9106051389</t>
  </si>
  <si>
    <t>FGwP1f#b0R</t>
  </si>
  <si>
    <t>00047800</t>
  </si>
  <si>
    <t>PO_9106051780</t>
  </si>
  <si>
    <t>GmJMjn!Fr1</t>
  </si>
  <si>
    <t>00160692</t>
  </si>
  <si>
    <t>867630</t>
  </si>
  <si>
    <t>69410</t>
  </si>
  <si>
    <t>937040</t>
  </si>
  <si>
    <t>PO_9106049324</t>
  </si>
  <si>
    <t>u79L0z#R1F</t>
  </si>
  <si>
    <t>00011429</t>
  </si>
  <si>
    <t>PO_9106052265</t>
  </si>
  <si>
    <t>b5Gbk2e$Nc</t>
  </si>
  <si>
    <t>00047801</t>
  </si>
  <si>
    <t>PO_9106051837</t>
  </si>
  <si>
    <t>iP4rV#bRIu</t>
  </si>
  <si>
    <t>00035610</t>
  </si>
  <si>
    <t>444866</t>
  </si>
  <si>
    <t>35589</t>
  </si>
  <si>
    <t>480455</t>
  </si>
  <si>
    <t>PO_9106049086</t>
  </si>
  <si>
    <t>7PxS94H#24</t>
  </si>
  <si>
    <t>00003445</t>
  </si>
  <si>
    <t>0104918404-014</t>
  </si>
  <si>
    <t>Chi nhánh Kon Tum - Công ty Cổ phần Dịch vụ Thương mại Tổng hợp Wincommerce</t>
  </si>
  <si>
    <t>Tầng 2, TTTM Vincom PLAZA Kon Tum, 02 Phan Đình Phùng, Phường Kon Tum, Tỉnh Quảng Ngãi, Việt Nam</t>
  </si>
  <si>
    <t>PO_9106048155</t>
  </si>
  <si>
    <t>g#YMPhY8NU</t>
  </si>
  <si>
    <t>00037594</t>
  </si>
  <si>
    <t>PO_9106048170</t>
  </si>
  <si>
    <t>PPyALK8EF$</t>
  </si>
  <si>
    <t>00160613</t>
  </si>
  <si>
    <t>252958</t>
  </si>
  <si>
    <t>20237</t>
  </si>
  <si>
    <t>273195</t>
  </si>
  <si>
    <t>PO_9106048622</t>
  </si>
  <si>
    <t>G#LWOEuq8!</t>
  </si>
  <si>
    <t>00029007</t>
  </si>
  <si>
    <t>PO_9106048059</t>
  </si>
  <si>
    <t>HI9pgAZ1a@</t>
  </si>
  <si>
    <t>00003533</t>
  </si>
  <si>
    <t>PO_9106052698</t>
  </si>
  <si>
    <t>6!IAEkUSLm</t>
  </si>
  <si>
    <t>00014441</t>
  </si>
  <si>
    <t>PO_9106051936</t>
  </si>
  <si>
    <t>tH1wFdk5$3</t>
  </si>
  <si>
    <t>00014442</t>
  </si>
  <si>
    <t>PO_9106052002</t>
  </si>
  <si>
    <t>u!nAR9rti9</t>
  </si>
  <si>
    <t>00483662</t>
  </si>
  <si>
    <t>116538</t>
  </si>
  <si>
    <t>9323</t>
  </si>
  <si>
    <t>125861</t>
  </si>
  <si>
    <t>PO_9106048746</t>
  </si>
  <si>
    <t>fYN6!y!YfP</t>
  </si>
  <si>
    <t>00160800</t>
  </si>
  <si>
    <t>405220</t>
  </si>
  <si>
    <t>32418</t>
  </si>
  <si>
    <t>437638</t>
  </si>
  <si>
    <t>PO_9106050157</t>
  </si>
  <si>
    <t>dx9uQnx#9D</t>
  </si>
  <si>
    <t>00484840</t>
  </si>
  <si>
    <t>PO_9106052363</t>
  </si>
  <si>
    <t>1BIIuW@gYY</t>
  </si>
  <si>
    <t>00484752</t>
  </si>
  <si>
    <t>PO_9106051984</t>
  </si>
  <si>
    <t>v8#$v6B6Ys</t>
  </si>
  <si>
    <t>00484484</t>
  </si>
  <si>
    <t>188266</t>
  </si>
  <si>
    <t>15061</t>
  </si>
  <si>
    <t>203327</t>
  </si>
  <si>
    <t>PO_9106051173</t>
  </si>
  <si>
    <t>Iu@Y8NwT9Y</t>
  </si>
  <si>
    <t>00484482</t>
  </si>
  <si>
    <t>226320</t>
  </si>
  <si>
    <t>18106</t>
  </si>
  <si>
    <t>244426</t>
  </si>
  <si>
    <t>PO_9106051170</t>
  </si>
  <si>
    <t>Y#hK3F$uNx</t>
  </si>
  <si>
    <t>00014448</t>
  </si>
  <si>
    <t>PO_9106052668</t>
  </si>
  <si>
    <t>qF@W096Qmg</t>
  </si>
  <si>
    <t>00014449</t>
  </si>
  <si>
    <t>PO_9106052669</t>
  </si>
  <si>
    <t>2!mayA9f#z</t>
  </si>
  <si>
    <t>00003450</t>
  </si>
  <si>
    <t>PO_9106051231</t>
  </si>
  <si>
    <t>F$GxME9#5!</t>
  </si>
  <si>
    <t>00081342</t>
  </si>
  <si>
    <t>272846</t>
  </si>
  <si>
    <t>21828</t>
  </si>
  <si>
    <t>294674</t>
  </si>
  <si>
    <t>PO_9106048516</t>
  </si>
  <si>
    <t>n#k0QUH9A!</t>
  </si>
  <si>
    <t>00483315</t>
  </si>
  <si>
    <t>484632</t>
  </si>
  <si>
    <t>38771</t>
  </si>
  <si>
    <t>523403</t>
  </si>
  <si>
    <t>PO_9106046352</t>
  </si>
  <si>
    <t>qaQ!J0sChk</t>
  </si>
  <si>
    <t>00010256</t>
  </si>
  <si>
    <t>PO_9106052388</t>
  </si>
  <si>
    <t>kK#s8mTHcz</t>
  </si>
  <si>
    <t>00033792</t>
  </si>
  <si>
    <t>709500</t>
  </si>
  <si>
    <t>56760</t>
  </si>
  <si>
    <t>766260</t>
  </si>
  <si>
    <t>PO_9106050846</t>
  </si>
  <si>
    <t>@gvF68ceTR</t>
  </si>
  <si>
    <t>00483937</t>
  </si>
  <si>
    <t>427703</t>
  </si>
  <si>
    <t>34216</t>
  </si>
  <si>
    <t>461919</t>
  </si>
  <si>
    <t>PO_9106049458</t>
  </si>
  <si>
    <t>qP1kO$6R5k</t>
  </si>
  <si>
    <t>00033753</t>
  </si>
  <si>
    <t>PO_9106050003</t>
  </si>
  <si>
    <t>$ETv327L5!</t>
  </si>
  <si>
    <t>00160708</t>
  </si>
  <si>
    <t>547139</t>
  </si>
  <si>
    <t>43771</t>
  </si>
  <si>
    <t>590910</t>
  </si>
  <si>
    <t>PO_9106049447</t>
  </si>
  <si>
    <t>Th@ff0HEJp</t>
  </si>
  <si>
    <t>00033796</t>
  </si>
  <si>
    <t>PO_9106050965</t>
  </si>
  <si>
    <t>JxE8PIu6C$</t>
  </si>
  <si>
    <t>00010180</t>
  </si>
  <si>
    <t>PO_9106052383</t>
  </si>
  <si>
    <t>W3iMJy!Aa!</t>
  </si>
  <si>
    <t>00033795</t>
  </si>
  <si>
    <t>PO_9106050938</t>
  </si>
  <si>
    <t>!4uIb6g@CP</t>
  </si>
  <si>
    <t>00160995</t>
  </si>
  <si>
    <t>454750</t>
  </si>
  <si>
    <t>36380</t>
  </si>
  <si>
    <t>491130</t>
  </si>
  <si>
    <t>PO_9106052456</t>
  </si>
  <si>
    <t>nIT618L$tH</t>
  </si>
  <si>
    <t>00010177</t>
  </si>
  <si>
    <t>PO_9106052319</t>
  </si>
  <si>
    <t>wE7#SFm!Kf</t>
  </si>
  <si>
    <t>00026199</t>
  </si>
  <si>
    <t>PO_9106051744</t>
  </si>
  <si>
    <t>12@a9VtulZ</t>
  </si>
  <si>
    <t>00008903</t>
  </si>
  <si>
    <t>PO_9106052242</t>
  </si>
  <si>
    <t>S8#sOotPeG</t>
  </si>
  <si>
    <t>00010260</t>
  </si>
  <si>
    <t>PO_9106052592</t>
  </si>
  <si>
    <t>i4mXuqq!lJ</t>
  </si>
  <si>
    <t>00033787</t>
  </si>
  <si>
    <t>445500</t>
  </si>
  <si>
    <t>35640</t>
  </si>
  <si>
    <t>481140</t>
  </si>
  <si>
    <t>PO_9106050804</t>
  </si>
  <si>
    <t>f!oMs@$DJ5</t>
  </si>
  <si>
    <t>00081628</t>
  </si>
  <si>
    <t>PO_9106052735</t>
  </si>
  <si>
    <t>Hv@cfWuW9k</t>
  </si>
  <si>
    <t>00484492</t>
  </si>
  <si>
    <t>344862</t>
  </si>
  <si>
    <t>27589</t>
  </si>
  <si>
    <t>372451</t>
  </si>
  <si>
    <t>PO_9106051183</t>
  </si>
  <si>
    <t>rA98xLf1$i</t>
  </si>
  <si>
    <t>00026205</t>
  </si>
  <si>
    <t>PO_9106051956</t>
  </si>
  <si>
    <t>njpqFHJ5#$</t>
  </si>
  <si>
    <t>00008211</t>
  </si>
  <si>
    <t>PO_9106048630</t>
  </si>
  <si>
    <t>YAcQK63!fd</t>
  </si>
  <si>
    <t>00483674</t>
  </si>
  <si>
    <t>PO_9106048783</t>
  </si>
  <si>
    <t>Url31W63b@</t>
  </si>
  <si>
    <t>00081535</t>
  </si>
  <si>
    <t>PO_9106051610</t>
  </si>
  <si>
    <t>YtzIT$3RoV</t>
  </si>
  <si>
    <t>00008214</t>
  </si>
  <si>
    <t>272298</t>
  </si>
  <si>
    <t>21784</t>
  </si>
  <si>
    <t>294082</t>
  </si>
  <si>
    <t>PO_9106050252</t>
  </si>
  <si>
    <t>lm51K!9NkR</t>
  </si>
  <si>
    <t>00018822</t>
  </si>
  <si>
    <t>PO_9106049416</t>
  </si>
  <si>
    <t>c1rGm1#njM</t>
  </si>
  <si>
    <t>00047740</t>
  </si>
  <si>
    <t>PO_9106049898</t>
  </si>
  <si>
    <t>9jKTJ9sb#6</t>
  </si>
  <si>
    <t>00018333</t>
  </si>
  <si>
    <t>PO_9106049731</t>
  </si>
  <si>
    <t>#@zBi5toU$</t>
  </si>
  <si>
    <t>00008216</t>
  </si>
  <si>
    <t>PO_9106050289</t>
  </si>
  <si>
    <t>0P$NgLs9gk</t>
  </si>
  <si>
    <t>00018824</t>
  </si>
  <si>
    <t>PO_9106049574</t>
  </si>
  <si>
    <t>hSp#WUIp2t</t>
  </si>
  <si>
    <t>00001867</t>
  </si>
  <si>
    <t>305166</t>
  </si>
  <si>
    <t>24413</t>
  </si>
  <si>
    <t>329579</t>
  </si>
  <si>
    <t>0104918404-018</t>
  </si>
  <si>
    <t>Chi nhánh Bạc Liêu - Công ty Cổ phần Dịch vụ Thương mại Tổng hợp Wincommerce</t>
  </si>
  <si>
    <t>Khu Trung tâm thương mại Bạc Liêu, Phường Bạc Liêu, Tỉnh Cà Mau, Việt Nam</t>
  </si>
  <si>
    <t>PO_9106003185</t>
  </si>
  <si>
    <t>Mgv7ssBCl!</t>
  </si>
  <si>
    <t>00484211</t>
  </si>
  <si>
    <t>PO_9106050256</t>
  </si>
  <si>
    <t>p7zd!jNtJg</t>
  </si>
  <si>
    <t>00484215</t>
  </si>
  <si>
    <t>PO_9106050263</t>
  </si>
  <si>
    <t>RuOHr4$pxX</t>
  </si>
  <si>
    <t>00015937</t>
  </si>
  <si>
    <t>PO_9106048023</t>
  </si>
  <si>
    <t>U!j51fK4dr</t>
  </si>
  <si>
    <t>00160723</t>
  </si>
  <si>
    <t>1403461</t>
  </si>
  <si>
    <t>112277</t>
  </si>
  <si>
    <t>1515738</t>
  </si>
  <si>
    <t>PO_9106049531</t>
  </si>
  <si>
    <t>d6W85#F8KL</t>
  </si>
  <si>
    <t>00033825</t>
  </si>
  <si>
    <t>PO_9106052194</t>
  </si>
  <si>
    <t>G$a6ncdvsC</t>
  </si>
  <si>
    <t>00015062</t>
  </si>
  <si>
    <t>PO_9106051078</t>
  </si>
  <si>
    <t>M$p@JAr5@i</t>
  </si>
  <si>
    <t>00484774</t>
  </si>
  <si>
    <t>PO_9106052092</t>
  </si>
  <si>
    <t>4FQ7N2TZ!c</t>
  </si>
  <si>
    <t>00081363</t>
  </si>
  <si>
    <t>PO_9106048848</t>
  </si>
  <si>
    <t>Wa3fOdP!fC</t>
  </si>
  <si>
    <t>00484584</t>
  </si>
  <si>
    <t>PO_9106051478</t>
  </si>
  <si>
    <t>jl75$oIGbi</t>
  </si>
  <si>
    <t>00016033</t>
  </si>
  <si>
    <t>PO_9106052534</t>
  </si>
  <si>
    <t>0T980vK@Uk</t>
  </si>
  <si>
    <t>00160915</t>
  </si>
  <si>
    <t>649022</t>
  </si>
  <si>
    <t>51922</t>
  </si>
  <si>
    <t>700944</t>
  </si>
  <si>
    <t>PO_9106051514</t>
  </si>
  <si>
    <t>03!3QHB2wa</t>
  </si>
  <si>
    <t>00015032</t>
  </si>
  <si>
    <t>372662</t>
  </si>
  <si>
    <t>29813</t>
  </si>
  <si>
    <t>402475</t>
  </si>
  <si>
    <t>PO_9106048433</t>
  </si>
  <si>
    <t>UqW36XR#p8</t>
  </si>
  <si>
    <t>00160823</t>
  </si>
  <si>
    <t>643137</t>
  </si>
  <si>
    <t>51451</t>
  </si>
  <si>
    <t>694588</t>
  </si>
  <si>
    <t>PO_9106050494</t>
  </si>
  <si>
    <t>9RlH8VuZ$I</t>
  </si>
  <si>
    <t>00010897</t>
  </si>
  <si>
    <t>930912</t>
  </si>
  <si>
    <t>74473</t>
  </si>
  <si>
    <t>1005385</t>
  </si>
  <si>
    <t>PO_9106049124</t>
  </si>
  <si>
    <t>7gM@B!aHCm</t>
  </si>
  <si>
    <t>00037712</t>
  </si>
  <si>
    <t>PO_9106052473</t>
  </si>
  <si>
    <t>7TamY9m$YF</t>
  </si>
  <si>
    <t>00015944</t>
  </si>
  <si>
    <t>PO_9106048429</t>
  </si>
  <si>
    <t>BM5ue@0WvS</t>
  </si>
  <si>
    <t>00026214</t>
  </si>
  <si>
    <t>PO_9106052304</t>
  </si>
  <si>
    <t>B#U$3v48Yr</t>
  </si>
  <si>
    <t>00484314</t>
  </si>
  <si>
    <t>293066</t>
  </si>
  <si>
    <t>23445</t>
  </si>
  <si>
    <t>316511</t>
  </si>
  <si>
    <t>PO_9106050550</t>
  </si>
  <si>
    <t>cyXh6F#xl0</t>
  </si>
  <si>
    <t>00484509</t>
  </si>
  <si>
    <t>PO_9106051253</t>
  </si>
  <si>
    <t>avW7zzk4f!</t>
  </si>
  <si>
    <t>00033799</t>
  </si>
  <si>
    <t>PO_9106051074</t>
  </si>
  <si>
    <t>#vl0p9cLUT</t>
  </si>
  <si>
    <t>00484506</t>
  </si>
  <si>
    <t>PO_9106051241</t>
  </si>
  <si>
    <t>76n@un3ubS</t>
  </si>
  <si>
    <t>00081276</t>
  </si>
  <si>
    <t>364016</t>
  </si>
  <si>
    <t>29121</t>
  </si>
  <si>
    <t>393137</t>
  </si>
  <si>
    <t>PO_9106020497</t>
  </si>
  <si>
    <t>1u4!BeS0z@</t>
  </si>
  <si>
    <t>00010102</t>
  </si>
  <si>
    <t>145952</t>
  </si>
  <si>
    <t>11676</t>
  </si>
  <si>
    <t>157628</t>
  </si>
  <si>
    <t>PO_9106047662</t>
  </si>
  <si>
    <t>401q@UHOHs</t>
  </si>
  <si>
    <t>00008228</t>
  </si>
  <si>
    <t>PO_9106052087</t>
  </si>
  <si>
    <t>UqdD$q8u#!</t>
  </si>
  <si>
    <t>00001874</t>
  </si>
  <si>
    <t>99900</t>
  </si>
  <si>
    <t>7992</t>
  </si>
  <si>
    <t>107892</t>
  </si>
  <si>
    <t>PO_9106034318</t>
  </si>
  <si>
    <t>9drlHTSO@3</t>
  </si>
  <si>
    <t>00047745</t>
  </si>
  <si>
    <t>PO_9106050062</t>
  </si>
  <si>
    <t>Wi!Af0@7Iy</t>
  </si>
  <si>
    <t>00037714</t>
  </si>
  <si>
    <t>PO_9106052498</t>
  </si>
  <si>
    <t>mJXHbx#34Q</t>
  </si>
  <si>
    <t>00081545</t>
  </si>
  <si>
    <t>220640</t>
  </si>
  <si>
    <t>17651</t>
  </si>
  <si>
    <t>238291</t>
  </si>
  <si>
    <t>PO_9106051772</t>
  </si>
  <si>
    <t>@!tR0sduWi</t>
  </si>
  <si>
    <t>00026217</t>
  </si>
  <si>
    <t>PO_9106052580</t>
  </si>
  <si>
    <t>!C#M85aVr5</t>
  </si>
  <si>
    <t>00035642</t>
  </si>
  <si>
    <t>PO_9106051050</t>
  </si>
  <si>
    <t>sjM$@XQrN0</t>
  </si>
  <si>
    <t>00037624</t>
  </si>
  <si>
    <t>PO_9106050058</t>
  </si>
  <si>
    <t>E6!bgcLH2h</t>
  </si>
  <si>
    <t>00484510</t>
  </si>
  <si>
    <t>PO_9106051255</t>
  </si>
  <si>
    <t>2wm8nCVy@N</t>
  </si>
  <si>
    <t>00033805</t>
  </si>
  <si>
    <t>PO_9106051222</t>
  </si>
  <si>
    <t>9so$9cql8E</t>
  </si>
  <si>
    <t>00033802</t>
  </si>
  <si>
    <t>PO_9106051155</t>
  </si>
  <si>
    <t>Ms2S2n@MPH</t>
  </si>
  <si>
    <t>00160829</t>
  </si>
  <si>
    <t>PO_9106050579</t>
  </si>
  <si>
    <t>N$d#4Ay5WL</t>
  </si>
  <si>
    <t>00015039</t>
  </si>
  <si>
    <t>274978</t>
  </si>
  <si>
    <t>21998</t>
  </si>
  <si>
    <t>296976</t>
  </si>
  <si>
    <t>PO_9106048688</t>
  </si>
  <si>
    <t>pJd4@q2uiq</t>
  </si>
  <si>
    <t>00483783</t>
  </si>
  <si>
    <t>658668</t>
  </si>
  <si>
    <t>52693</t>
  </si>
  <si>
    <t>711361</t>
  </si>
  <si>
    <t>PO_9106049038</t>
  </si>
  <si>
    <t>Lc#duLfM0F</t>
  </si>
  <si>
    <t>00037628</t>
  </si>
  <si>
    <t>PO_9106050248</t>
  </si>
  <si>
    <t>yi80kZx#cB</t>
  </si>
  <si>
    <t>00483784</t>
  </si>
  <si>
    <t>401116</t>
  </si>
  <si>
    <t>32089</t>
  </si>
  <si>
    <t>433205</t>
  </si>
  <si>
    <t>PO_9106049039</t>
  </si>
  <si>
    <t>bCuLm@yN3T</t>
  </si>
  <si>
    <t>00160738</t>
  </si>
  <si>
    <t>985214</t>
  </si>
  <si>
    <t>78817</t>
  </si>
  <si>
    <t>1064031</t>
  </si>
  <si>
    <t>PO_9106049600</t>
  </si>
  <si>
    <t>3X0tuMzom#</t>
  </si>
  <si>
    <t>00484873</t>
  </si>
  <si>
    <t>PO_9106052526</t>
  </si>
  <si>
    <t>!1QG8yzJug</t>
  </si>
  <si>
    <t>00009752</t>
  </si>
  <si>
    <t>PO_9106049167</t>
  </si>
  <si>
    <t>DO0jaZ3$zI</t>
  </si>
  <si>
    <t>00009753</t>
  </si>
  <si>
    <t>349228</t>
  </si>
  <si>
    <t>27938</t>
  </si>
  <si>
    <t>377166</t>
  </si>
  <si>
    <t>PO_9106049170</t>
  </si>
  <si>
    <t>V54ch288@9</t>
  </si>
  <si>
    <t>00484517</t>
  </si>
  <si>
    <t>PO_9106051273</t>
  </si>
  <si>
    <t>UdOhi8rW!B</t>
  </si>
  <si>
    <t>00160834</t>
  </si>
  <si>
    <t>665604</t>
  </si>
  <si>
    <t>53248</t>
  </si>
  <si>
    <t>718852</t>
  </si>
  <si>
    <t>PO_9106050625</t>
  </si>
  <si>
    <t>8PSMg$t5DH</t>
  </si>
  <si>
    <t>00160741</t>
  </si>
  <si>
    <t>558882</t>
  </si>
  <si>
    <t>44711</t>
  </si>
  <si>
    <t>603593</t>
  </si>
  <si>
    <t>PO_9106049613</t>
  </si>
  <si>
    <t>G4kA4x#CJZ</t>
  </si>
  <si>
    <t>00015046</t>
  </si>
  <si>
    <t>PO_9106049347</t>
  </si>
  <si>
    <t>#V!T8GqC0!</t>
  </si>
  <si>
    <t>00484601</t>
  </si>
  <si>
    <t>PO_9106051510</t>
  </si>
  <si>
    <t>nzY1@ZEYfp</t>
  </si>
  <si>
    <t>00033738</t>
  </si>
  <si>
    <t>PO_9106049658</t>
  </si>
  <si>
    <t>UR879e2WZ@</t>
  </si>
  <si>
    <t>00484330</t>
  </si>
  <si>
    <t>PO_9106050601</t>
  </si>
  <si>
    <t>J9lrgu1vj!</t>
  </si>
  <si>
    <t>00009683</t>
  </si>
  <si>
    <t>PO_9106051963</t>
  </si>
  <si>
    <t>7JOQHh3Vi!</t>
  </si>
  <si>
    <t>00015047</t>
  </si>
  <si>
    <t>123750</t>
  </si>
  <si>
    <t>9900</t>
  </si>
  <si>
    <t>133650</t>
  </si>
  <si>
    <t>PO_9106049439</t>
  </si>
  <si>
    <t>P6MQ$CN32k</t>
  </si>
  <si>
    <t>00009680</t>
  </si>
  <si>
    <t>PO_9106051432</t>
  </si>
  <si>
    <t>XGqHsR!7mo</t>
  </si>
  <si>
    <t>00160743</t>
  </si>
  <si>
    <t>147681</t>
  </si>
  <si>
    <t>11814</t>
  </si>
  <si>
    <t>159495</t>
  </si>
  <si>
    <t>PO_9106049628</t>
  </si>
  <si>
    <t>4yYG@P3b8a</t>
  </si>
  <si>
    <t>00015048</t>
  </si>
  <si>
    <t>PO_9106049525</t>
  </si>
  <si>
    <t>D$CGvOgZy5</t>
  </si>
  <si>
    <t>00035568</t>
  </si>
  <si>
    <t>398728</t>
  </si>
  <si>
    <t>31898</t>
  </si>
  <si>
    <t>430626</t>
  </si>
  <si>
    <t>PO_9106048051</t>
  </si>
  <si>
    <t>@DbyK7DaBz</t>
  </si>
  <si>
    <t>00033830</t>
  </si>
  <si>
    <t>508400</t>
  </si>
  <si>
    <t>40672</t>
  </si>
  <si>
    <t>549072</t>
  </si>
  <si>
    <t>PO_9106052444</t>
  </si>
  <si>
    <t>2YVCr#nOMT</t>
  </si>
  <si>
    <t>00081383</t>
  </si>
  <si>
    <t>297000</t>
  </si>
  <si>
    <t>23760</t>
  </si>
  <si>
    <t>320760</t>
  </si>
  <si>
    <t>PO_9106049107</t>
  </si>
  <si>
    <t>$Lt6rauwqD</t>
  </si>
  <si>
    <t>00015964</t>
  </si>
  <si>
    <t>PO_9106049973</t>
  </si>
  <si>
    <t>rwE$0nUoI5</t>
  </si>
  <si>
    <t>00015963</t>
  </si>
  <si>
    <t>PO_9106049883</t>
  </si>
  <si>
    <t>8X9!VDvFRi</t>
  </si>
  <si>
    <t>00483972</t>
  </si>
  <si>
    <t>PO_9106049569</t>
  </si>
  <si>
    <t>$jEAf30uxh</t>
  </si>
  <si>
    <t>00033831</t>
  </si>
  <si>
    <t>PO_9106052446</t>
  </si>
  <si>
    <t>h@4XrGMZP4</t>
  </si>
  <si>
    <t>00006599</t>
  </si>
  <si>
    <t>337492</t>
  </si>
  <si>
    <t>26999</t>
  </si>
  <si>
    <t>364491</t>
  </si>
  <si>
    <t>PO_9106052009</t>
  </si>
  <si>
    <t>NC9B@l1y!e</t>
  </si>
  <si>
    <t>00033729</t>
  </si>
  <si>
    <t>1523356</t>
  </si>
  <si>
    <t>121868</t>
  </si>
  <si>
    <t>1645224</t>
  </si>
  <si>
    <t>PO_9106049239</t>
  </si>
  <si>
    <t>1gAO@UmiIu</t>
  </si>
  <si>
    <t>00018305</t>
  </si>
  <si>
    <t>174614</t>
  </si>
  <si>
    <t>13969</t>
  </si>
  <si>
    <t>188583</t>
  </si>
  <si>
    <t>PO_9106046730</t>
  </si>
  <si>
    <t>M$npC3ccl5</t>
  </si>
  <si>
    <t>00483795</t>
  </si>
  <si>
    <t>418250</t>
  </si>
  <si>
    <t>33460</t>
  </si>
  <si>
    <t>451710</t>
  </si>
  <si>
    <t>PO_9106049061</t>
  </si>
  <si>
    <t>XlN#q47#y1</t>
  </si>
  <si>
    <t>00005762</t>
  </si>
  <si>
    <t>PO_9106051735</t>
  </si>
  <si>
    <t>roOM0$GPuM</t>
  </si>
  <si>
    <t>00006451</t>
  </si>
  <si>
    <t>PO_9106047892</t>
  </si>
  <si>
    <t>#SlMn5XoOt</t>
  </si>
  <si>
    <t>00483798</t>
  </si>
  <si>
    <t>304772</t>
  </si>
  <si>
    <t>24382</t>
  </si>
  <si>
    <t>329154</t>
  </si>
  <si>
    <t>PO_9106049070</t>
  </si>
  <si>
    <t>uDP7md$oot</t>
  </si>
  <si>
    <t>00018364</t>
  </si>
  <si>
    <t>PO_9106051867</t>
  </si>
  <si>
    <t>0#k3UKxkAt</t>
  </si>
  <si>
    <t>00483801</t>
  </si>
  <si>
    <t>PO_9106049076</t>
  </si>
  <si>
    <t>@LD6X7uwaS</t>
  </si>
  <si>
    <t>00010124</t>
  </si>
  <si>
    <t>PO_9106049008</t>
  </si>
  <si>
    <t>h3@C5EqfhD</t>
  </si>
  <si>
    <t>00004709</t>
  </si>
  <si>
    <t>282716</t>
  </si>
  <si>
    <t>22617</t>
  </si>
  <si>
    <t>305333</t>
  </si>
  <si>
    <t>PO_9106047444</t>
  </si>
  <si>
    <t>2Q5@QDkFc3</t>
  </si>
  <si>
    <t>00015053</t>
  </si>
  <si>
    <t>PO_9106050586</t>
  </si>
  <si>
    <t>aTNf7n$20@</t>
  </si>
  <si>
    <t>00010839</t>
  </si>
  <si>
    <t>PO_9106052294</t>
  </si>
  <si>
    <t>PB5@Nz7Ae#</t>
  </si>
  <si>
    <t>00015054</t>
  </si>
  <si>
    <t>PO_9106050720</t>
  </si>
  <si>
    <t>9ydy0BtUC!</t>
  </si>
  <si>
    <t>00484522</t>
  </si>
  <si>
    <t>PO_9106051289</t>
  </si>
  <si>
    <t>fDqO9mTb$d</t>
  </si>
  <si>
    <t>00015056</t>
  </si>
  <si>
    <t>PO_9106050817</t>
  </si>
  <si>
    <t>1oMZ3Ad@Xq</t>
  </si>
  <si>
    <t>00026148</t>
  </si>
  <si>
    <t>PO_9106049946</t>
  </si>
  <si>
    <t>G5BLxw8ZO!</t>
  </si>
  <si>
    <t>00014403</t>
  </si>
  <si>
    <t>PO_9106048660</t>
  </si>
  <si>
    <t>!3n4ihC6KV</t>
  </si>
  <si>
    <t>00033834</t>
  </si>
  <si>
    <t>PO_9106052514</t>
  </si>
  <si>
    <t>lNZGcuRK@4</t>
  </si>
  <si>
    <t>00035577</t>
  </si>
  <si>
    <t>354750</t>
  </si>
  <si>
    <t>28380</t>
  </si>
  <si>
    <t>383130</t>
  </si>
  <si>
    <t>PO_9106048167</t>
  </si>
  <si>
    <t>K8LSJ0#jdk</t>
  </si>
  <si>
    <t>00047771</t>
  </si>
  <si>
    <t>337956</t>
  </si>
  <si>
    <t>27036</t>
  </si>
  <si>
    <t>364992</t>
  </si>
  <si>
    <t>PO_9106050703</t>
  </si>
  <si>
    <t>XN!1xvCCBk</t>
  </si>
  <si>
    <t>00011396</t>
  </si>
  <si>
    <t>PO_9106048342</t>
  </si>
  <si>
    <t>9vY8!EBhr$</t>
  </si>
  <si>
    <t>00035579</t>
  </si>
  <si>
    <t>PO_9106048250</t>
  </si>
  <si>
    <t>YEW8l4Vo#m</t>
  </si>
  <si>
    <t>00014405</t>
  </si>
  <si>
    <t>PO_9106048781</t>
  </si>
  <si>
    <t>FJsWr!rEj7</t>
  </si>
  <si>
    <t>00483804</t>
  </si>
  <si>
    <t>PO_9106049080</t>
  </si>
  <si>
    <t>4v!F2wPsqt</t>
  </si>
  <si>
    <t>00010129</t>
  </si>
  <si>
    <t>PO_9106049536</t>
  </si>
  <si>
    <t>#wXvR5DFR#</t>
  </si>
  <si>
    <t>00004715</t>
  </si>
  <si>
    <t>PO_9106048144</t>
  </si>
  <si>
    <t>B$ESAdt06M</t>
  </si>
  <si>
    <t>00010128</t>
  </si>
  <si>
    <t>PO_9106049495</t>
  </si>
  <si>
    <t>F2Fj#9xF!v</t>
  </si>
  <si>
    <t>00010213</t>
  </si>
  <si>
    <t>PO_9106042544</t>
  </si>
  <si>
    <t>z@J91r#Vr7</t>
  </si>
  <si>
    <t>00484532</t>
  </si>
  <si>
    <t>191540</t>
  </si>
  <si>
    <t>15323</t>
  </si>
  <si>
    <t>206863</t>
  </si>
  <si>
    <t>PO_9106051315</t>
  </si>
  <si>
    <t>#FRWimEn#9</t>
  </si>
  <si>
    <t>00160769</t>
  </si>
  <si>
    <t>1263042</t>
  </si>
  <si>
    <t>101043</t>
  </si>
  <si>
    <t>1364085</t>
  </si>
  <si>
    <t>PO_9106049818</t>
  </si>
  <si>
    <t>hy$NZhD3eR</t>
  </si>
  <si>
    <t>00010216</t>
  </si>
  <si>
    <t>PO_9106047979</t>
  </si>
  <si>
    <t>onN3gg#ryN</t>
  </si>
  <si>
    <t>00484074</t>
  </si>
  <si>
    <t>PO_9106049861</t>
  </si>
  <si>
    <t>A7S6s#LNTs</t>
  </si>
  <si>
    <t>00015028</t>
  </si>
  <si>
    <t>PO_9106049733</t>
  </si>
  <si>
    <t>em@AUHt9BO</t>
  </si>
  <si>
    <t>00160760</t>
  </si>
  <si>
    <t>PO_9106049705</t>
  </si>
  <si>
    <t>442ECQ#zaB</t>
  </si>
  <si>
    <t>00484073</t>
  </si>
  <si>
    <t>PO_9106049859</t>
  </si>
  <si>
    <t>xZ6!$FP$@v</t>
  </si>
  <si>
    <t>00015066</t>
  </si>
  <si>
    <t>195382</t>
  </si>
  <si>
    <t>15631</t>
  </si>
  <si>
    <t>211013</t>
  </si>
  <si>
    <t>PO_9106051605</t>
  </si>
  <si>
    <t>o9a!XA8H2a</t>
  </si>
  <si>
    <t>00483720</t>
  </si>
  <si>
    <t>PO_9106048894</t>
  </si>
  <si>
    <t>SR1U9bOII#</t>
  </si>
  <si>
    <t>00160674</t>
  </si>
  <si>
    <t>280259</t>
  </si>
  <si>
    <t>22421</t>
  </si>
  <si>
    <t>302680</t>
  </si>
  <si>
    <t>PO_9106049176</t>
  </si>
  <si>
    <t>8$Og!IL3dz</t>
  </si>
  <si>
    <t>00015068</t>
  </si>
  <si>
    <t>PO_9106051649</t>
  </si>
  <si>
    <t>@Rd88!1JKn</t>
  </si>
  <si>
    <t>00033715</t>
  </si>
  <si>
    <t>PO_9106048377</t>
  </si>
  <si>
    <t>Pu5@aYvOKF</t>
  </si>
  <si>
    <t>00014415</t>
  </si>
  <si>
    <t>PO_9106050397</t>
  </si>
  <si>
    <t>m6ho2@bCn3</t>
  </si>
  <si>
    <t>00033821</t>
  </si>
  <si>
    <t>PO_9106052072</t>
  </si>
  <si>
    <t>RXNh!04OOf</t>
  </si>
  <si>
    <t>00010856</t>
  </si>
  <si>
    <t>PO_9106052680</t>
  </si>
  <si>
    <t>ohur#D$5KL</t>
  </si>
  <si>
    <t>00081589</t>
  </si>
  <si>
    <t>397339</t>
  </si>
  <si>
    <t>31787</t>
  </si>
  <si>
    <t>429126</t>
  </si>
  <si>
    <t>PO_9106052302</t>
  </si>
  <si>
    <t>87nf!YPv$G</t>
  </si>
  <si>
    <t>00033816</t>
  </si>
  <si>
    <t>PO_9106051853</t>
  </si>
  <si>
    <t>IH7JqY$W7E</t>
  </si>
  <si>
    <t>00033838</t>
  </si>
  <si>
    <t>PO_9106052560</t>
  </si>
  <si>
    <t>!JI8rdERkI</t>
  </si>
  <si>
    <t>00010851</t>
  </si>
  <si>
    <t>PO_9106052624</t>
  </si>
  <si>
    <t>wYzeTL7v!#</t>
  </si>
  <si>
    <t>00008380</t>
  </si>
  <si>
    <t>PO_9106048892</t>
  </si>
  <si>
    <t>!mlwG2ZTPX</t>
  </si>
  <si>
    <t>00160860</t>
  </si>
  <si>
    <t>762570</t>
  </si>
  <si>
    <t>61006</t>
  </si>
  <si>
    <t>823576</t>
  </si>
  <si>
    <t>PO_9106050912</t>
  </si>
  <si>
    <t>grXoB$78PZ</t>
  </si>
  <si>
    <t>00033839</t>
  </si>
  <si>
    <t>PO_9106052573</t>
  </si>
  <si>
    <t>oARgQa$4kC</t>
  </si>
  <si>
    <t>00484255</t>
  </si>
  <si>
    <t>PO_9106050386</t>
  </si>
  <si>
    <t>4dzmn!1zlF</t>
  </si>
  <si>
    <t>00033819</t>
  </si>
  <si>
    <t>199872</t>
  </si>
  <si>
    <t>15990</t>
  </si>
  <si>
    <t>215862</t>
  </si>
  <si>
    <t>PO_9106052018</t>
  </si>
  <si>
    <t>c$p4dWc1Yq</t>
  </si>
  <si>
    <t>00010855</t>
  </si>
  <si>
    <t>PO_9106052664</t>
  </si>
  <si>
    <t>4P0lnOvR@F</t>
  </si>
  <si>
    <t>00033840</t>
  </si>
  <si>
    <t>PO_9106052587</t>
  </si>
  <si>
    <t>QXvS9anbz$</t>
  </si>
  <si>
    <t>11/10/2025</t>
  </si>
  <si>
    <t>00081772</t>
  </si>
  <si>
    <t>108670</t>
  </si>
  <si>
    <t>8694</t>
  </si>
  <si>
    <t>117364</t>
  </si>
  <si>
    <t>PO_9106055628</t>
  </si>
  <si>
    <t>1@O6oLNV!J</t>
  </si>
  <si>
    <t>00018879</t>
  </si>
  <si>
    <t>PO_9106056025</t>
  </si>
  <si>
    <t>t5UjR1!e1I</t>
  </si>
  <si>
    <t>00485557</t>
  </si>
  <si>
    <t>200728</t>
  </si>
  <si>
    <t>16058</t>
  </si>
  <si>
    <t>216786</t>
  </si>
  <si>
    <t>PO_9106054531</t>
  </si>
  <si>
    <t>#TX46As!M0</t>
  </si>
  <si>
    <t>00161177</t>
  </si>
  <si>
    <t>815211</t>
  </si>
  <si>
    <t>65217</t>
  </si>
  <si>
    <t>880428</t>
  </si>
  <si>
    <t>PO_9106053908</t>
  </si>
  <si>
    <t>Q!5un4hkuF</t>
  </si>
  <si>
    <t>00015123</t>
  </si>
  <si>
    <t>281008</t>
  </si>
  <si>
    <t>22481</t>
  </si>
  <si>
    <t>303489</t>
  </si>
  <si>
    <t>PO_9106055185</t>
  </si>
  <si>
    <t>IxTgQ!9tQr</t>
  </si>
  <si>
    <t>00485283</t>
  </si>
  <si>
    <t>322480</t>
  </si>
  <si>
    <t>25798</t>
  </si>
  <si>
    <t>348278</t>
  </si>
  <si>
    <t>PO_9106053782</t>
  </si>
  <si>
    <t>lpXB0#sL01</t>
  </si>
  <si>
    <t>00015118</t>
  </si>
  <si>
    <t>304327</t>
  </si>
  <si>
    <t>24346</t>
  </si>
  <si>
    <t>328673</t>
  </si>
  <si>
    <t>PO_9106055029</t>
  </si>
  <si>
    <t>mlB!7N!2OU</t>
  </si>
  <si>
    <t>00005806</t>
  </si>
  <si>
    <t>301092</t>
  </si>
  <si>
    <t>24087</t>
  </si>
  <si>
    <t>325179</t>
  </si>
  <si>
    <t>PO_9106056532</t>
  </si>
  <si>
    <t>$7ddgYbVkE</t>
  </si>
  <si>
    <t>00485195</t>
  </si>
  <si>
    <t>439018</t>
  </si>
  <si>
    <t>35121</t>
  </si>
  <si>
    <t>474139</t>
  </si>
  <si>
    <t>PO_9106053545</t>
  </si>
  <si>
    <t>NP@2!EoH4w</t>
  </si>
  <si>
    <t>00008252</t>
  </si>
  <si>
    <t>PO_9106056489</t>
  </si>
  <si>
    <t>@Fg7imgkcY</t>
  </si>
  <si>
    <t>00008247</t>
  </si>
  <si>
    <t>737012</t>
  </si>
  <si>
    <t>58961</t>
  </si>
  <si>
    <t>795973</t>
  </si>
  <si>
    <t>PO_9106055964</t>
  </si>
  <si>
    <t>RTY9ywrG#!</t>
  </si>
  <si>
    <t>00047917</t>
  </si>
  <si>
    <t>PO_9106054421</t>
  </si>
  <si>
    <t>II$0D74oZ5</t>
  </si>
  <si>
    <t>00037745</t>
  </si>
  <si>
    <t>PO_9106053105</t>
  </si>
  <si>
    <t>VtT4@ZMmk7</t>
  </si>
  <si>
    <t>00047918</t>
  </si>
  <si>
    <t>207714</t>
  </si>
  <si>
    <t>16617</t>
  </si>
  <si>
    <t>224331</t>
  </si>
  <si>
    <t>PO_9106054422</t>
  </si>
  <si>
    <t>InTpo#Yo0Z</t>
  </si>
  <si>
    <t>00029115</t>
  </si>
  <si>
    <t>PO_9106054849</t>
  </si>
  <si>
    <t>fW3XwIv!cB</t>
  </si>
  <si>
    <t>00018868</t>
  </si>
  <si>
    <t>PO_9106055225</t>
  </si>
  <si>
    <t>jVCq1Dr$4O</t>
  </si>
  <si>
    <t>00485553</t>
  </si>
  <si>
    <t>928231</t>
  </si>
  <si>
    <t>74258</t>
  </si>
  <si>
    <t>1002489</t>
  </si>
  <si>
    <t>PO_9106054526</t>
  </si>
  <si>
    <t>8v@g2$XD#r</t>
  </si>
  <si>
    <t>00485188</t>
  </si>
  <si>
    <t>PO_9106053520</t>
  </si>
  <si>
    <t>#qRXhGs@9Q</t>
  </si>
  <si>
    <t>00485032</t>
  </si>
  <si>
    <t>PO_9106053044</t>
  </si>
  <si>
    <t>#s5fXA!mZ3</t>
  </si>
  <si>
    <t>00485030</t>
  </si>
  <si>
    <t>512794</t>
  </si>
  <si>
    <t>41024</t>
  </si>
  <si>
    <t>553818</t>
  </si>
  <si>
    <t>PO_9106053042</t>
  </si>
  <si>
    <t>efq#V999#V</t>
  </si>
  <si>
    <t>00015111</t>
  </si>
  <si>
    <t>PO_9106054553</t>
  </si>
  <si>
    <t>gRIAh$0suX</t>
  </si>
  <si>
    <t>PO_9106053931</t>
  </si>
  <si>
    <t>mV5S14$SZ9</t>
  </si>
  <si>
    <t>00015113</t>
  </si>
  <si>
    <t>PO_9106054779</t>
  </si>
  <si>
    <t>1G@Mq0C4CC</t>
  </si>
  <si>
    <t>00486270</t>
  </si>
  <si>
    <t>393512</t>
  </si>
  <si>
    <t>31481</t>
  </si>
  <si>
    <t>424993</t>
  </si>
  <si>
    <t>PO_9106056662</t>
  </si>
  <si>
    <t>#OObQjR5oc</t>
  </si>
  <si>
    <t>00015109</t>
  </si>
  <si>
    <t>403327</t>
  </si>
  <si>
    <t>32266</t>
  </si>
  <si>
    <t>435593</t>
  </si>
  <si>
    <t>PO_9106054400</t>
  </si>
  <si>
    <t>NtI6lnRQQ!</t>
  </si>
  <si>
    <t>00009739</t>
  </si>
  <si>
    <t>PO_9106056679</t>
  </si>
  <si>
    <t>XM6gRyQh$e</t>
  </si>
  <si>
    <t>00015108</t>
  </si>
  <si>
    <t>930614</t>
  </si>
  <si>
    <t>74449</t>
  </si>
  <si>
    <t>1005063</t>
  </si>
  <si>
    <t>PO_9106054125</t>
  </si>
  <si>
    <t>$g2wxaMl#5</t>
  </si>
  <si>
    <t>00029105</t>
  </si>
  <si>
    <t>PO_9106053984</t>
  </si>
  <si>
    <t>fm@0X8JV1M</t>
  </si>
  <si>
    <t>00161167</t>
  </si>
  <si>
    <t>223212</t>
  </si>
  <si>
    <t>17857</t>
  </si>
  <si>
    <t>241069</t>
  </si>
  <si>
    <t>PO_9106053819</t>
  </si>
  <si>
    <t>Hfnu@@rz9g</t>
  </si>
  <si>
    <t>00161166</t>
  </si>
  <si>
    <t>817440</t>
  </si>
  <si>
    <t>65395</t>
  </si>
  <si>
    <t>882835</t>
  </si>
  <si>
    <t>PO_9106053812</t>
  </si>
  <si>
    <t>RE@gz!TS30</t>
  </si>
  <si>
    <t>00037845</t>
  </si>
  <si>
    <t>PO_9106056639</t>
  </si>
  <si>
    <t>nM594!wvWR</t>
  </si>
  <si>
    <t>00010889</t>
  </si>
  <si>
    <t>PO_9106056353</t>
  </si>
  <si>
    <t>475P@vt201</t>
  </si>
  <si>
    <t>00161251</t>
  </si>
  <si>
    <t>1293797</t>
  </si>
  <si>
    <t>103504</t>
  </si>
  <si>
    <t>1397301</t>
  </si>
  <si>
    <t>PO_9106054448</t>
  </si>
  <si>
    <t>Y4!Vq556rW</t>
  </si>
  <si>
    <t>00006493</t>
  </si>
  <si>
    <t>344344</t>
  </si>
  <si>
    <t>27548</t>
  </si>
  <si>
    <t>371892</t>
  </si>
  <si>
    <t>PO_9106056030</t>
  </si>
  <si>
    <t>oluYeK$P2@</t>
  </si>
  <si>
    <t>00015102</t>
  </si>
  <si>
    <t>1177361</t>
  </si>
  <si>
    <t>94189</t>
  </si>
  <si>
    <t>1271550</t>
  </si>
  <si>
    <t>PO_9106053701</t>
  </si>
  <si>
    <t>0XY$IiHimn</t>
  </si>
  <si>
    <t>00485721</t>
  </si>
  <si>
    <t>PO_9106054982</t>
  </si>
  <si>
    <t>1@$V@74gxE</t>
  </si>
  <si>
    <t>00486265</t>
  </si>
  <si>
    <t>PO_9106056656</t>
  </si>
  <si>
    <t>BOsKv120@y</t>
  </si>
  <si>
    <t>00015107</t>
  </si>
  <si>
    <t>1348023</t>
  </si>
  <si>
    <t>107842</t>
  </si>
  <si>
    <t>1455865</t>
  </si>
  <si>
    <t>PO_9106054095</t>
  </si>
  <si>
    <t>N@nMk3#Sp8</t>
  </si>
  <si>
    <t>00485720</t>
  </si>
  <si>
    <t>PO_9106054980</t>
  </si>
  <si>
    <t>2$6Tq5wPVM</t>
  </si>
  <si>
    <t>00015103</t>
  </si>
  <si>
    <t>391607</t>
  </si>
  <si>
    <t>31329</t>
  </si>
  <si>
    <t>422936</t>
  </si>
  <si>
    <t>PO_9106053801</t>
  </si>
  <si>
    <t>pZkyZVXY@4</t>
  </si>
  <si>
    <t>00485266</t>
  </si>
  <si>
    <t>PO_9106053749</t>
  </si>
  <si>
    <t>Y!QpiLrkx9</t>
  </si>
  <si>
    <t>00035737</t>
  </si>
  <si>
    <t>PO_9106056271</t>
  </si>
  <si>
    <t>e$Jo70R$Es</t>
  </si>
  <si>
    <t>00033953</t>
  </si>
  <si>
    <t>PO_9106055840</t>
  </si>
  <si>
    <t>KeEx4!A62B</t>
  </si>
  <si>
    <t>00035731</t>
  </si>
  <si>
    <t>PO_9106056110</t>
  </si>
  <si>
    <t>w5Sae#YETg</t>
  </si>
  <si>
    <t>00485447</t>
  </si>
  <si>
    <t>626240</t>
  </si>
  <si>
    <t>50099</t>
  </si>
  <si>
    <t>676339</t>
  </si>
  <si>
    <t>PO_9106054209</t>
  </si>
  <si>
    <t>FG@jTGau0v</t>
  </si>
  <si>
    <t>00485541</t>
  </si>
  <si>
    <t>PO_9106054482</t>
  </si>
  <si>
    <t>R0WGI9!t#G</t>
  </si>
  <si>
    <t>00037782</t>
  </si>
  <si>
    <t>PO_9106054069</t>
  </si>
  <si>
    <t>R3leqd@#kp</t>
  </si>
  <si>
    <t>00161435</t>
  </si>
  <si>
    <t>304700</t>
  </si>
  <si>
    <t>24376</t>
  </si>
  <si>
    <t>329076</t>
  </si>
  <si>
    <t>PO_9106056429</t>
  </si>
  <si>
    <t>d$At69Hs6N</t>
  </si>
  <si>
    <t>00161436</t>
  </si>
  <si>
    <t>PO_9106056431</t>
  </si>
  <si>
    <t>A!Uue5yOPW</t>
  </si>
  <si>
    <t>00033946</t>
  </si>
  <si>
    <t>PO_9106055567</t>
  </si>
  <si>
    <t>C@c4s55pGw</t>
  </si>
  <si>
    <t>00486072</t>
  </si>
  <si>
    <t>440586</t>
  </si>
  <si>
    <t>35247</t>
  </si>
  <si>
    <t>475833</t>
  </si>
  <si>
    <t>PO_9106056102</t>
  </si>
  <si>
    <t>PKHcR#2qB#</t>
  </si>
  <si>
    <t>00037848</t>
  </si>
  <si>
    <t>PO_9106056704</t>
  </si>
  <si>
    <t>Cr7!TGTQrb</t>
  </si>
  <si>
    <t>00486071</t>
  </si>
  <si>
    <t>125622</t>
  </si>
  <si>
    <t>10050</t>
  </si>
  <si>
    <t>135672</t>
  </si>
  <si>
    <t>PO_9106056101</t>
  </si>
  <si>
    <t>O$o5f$9rGN</t>
  </si>
  <si>
    <t>00485436</t>
  </si>
  <si>
    <t>PO_9106054185</t>
  </si>
  <si>
    <t>o@i#PE5Odu</t>
  </si>
  <si>
    <t>00018847</t>
  </si>
  <si>
    <t>PO_9106052769</t>
  </si>
  <si>
    <t>tyn3@ZMop6</t>
  </si>
  <si>
    <t>00037809</t>
  </si>
  <si>
    <t>283800</t>
  </si>
  <si>
    <t>22704</t>
  </si>
  <si>
    <t>306504</t>
  </si>
  <si>
    <t>PO_9106055243</t>
  </si>
  <si>
    <t>b$uc27!LB$</t>
  </si>
  <si>
    <t>00161239</t>
  </si>
  <si>
    <t>789996</t>
  </si>
  <si>
    <t>63200</t>
  </si>
  <si>
    <t>853196</t>
  </si>
  <si>
    <t>PO_9106054381</t>
  </si>
  <si>
    <t>Q#TWi2dFcA</t>
  </si>
  <si>
    <t>00035725</t>
  </si>
  <si>
    <t>PO_9106055949</t>
  </si>
  <si>
    <t>27o!dvN#GT</t>
  </si>
  <si>
    <t>00485704</t>
  </si>
  <si>
    <t>PO_9106054932</t>
  </si>
  <si>
    <t>8lB#f694PR</t>
  </si>
  <si>
    <t>00004400</t>
  </si>
  <si>
    <t>0104918404-038</t>
  </si>
  <si>
    <t>Chi nhánh Tuyên Quang -  Công ty Cổ phần Dịch vụ Thương mại Tổng hợp Wincommerce</t>
  </si>
  <si>
    <t>Tầng 2, TTTM Vincom Tuyên Quang, Số 260 đường Quang Trung, Phường Minh Xuân, Tỉnh Tuyên Quang, Việt Nam</t>
  </si>
  <si>
    <t>PO_9106056160</t>
  </si>
  <si>
    <t>CR2i7MI@q$</t>
  </si>
  <si>
    <t>00161427</t>
  </si>
  <si>
    <t>741678</t>
  </si>
  <si>
    <t>59334</t>
  </si>
  <si>
    <t>801012</t>
  </si>
  <si>
    <t>PO_9106056369</t>
  </si>
  <si>
    <t>!8Qs5V#g8$</t>
  </si>
  <si>
    <t>00005773</t>
  </si>
  <si>
    <t>PO_9106053551</t>
  </si>
  <si>
    <t>!TO4vD!J8b</t>
  </si>
  <si>
    <t>00484921</t>
  </si>
  <si>
    <t>699726</t>
  </si>
  <si>
    <t>55978</t>
  </si>
  <si>
    <t>755704</t>
  </si>
  <si>
    <t>PO_9106020354</t>
  </si>
  <si>
    <t>8UMRhq6uS!</t>
  </si>
  <si>
    <t>00015094</t>
  </si>
  <si>
    <t>161240</t>
  </si>
  <si>
    <t>12899</t>
  </si>
  <si>
    <t>174139</t>
  </si>
  <si>
    <t>PO_9106053253</t>
  </si>
  <si>
    <t>cLFC$OV@0Q</t>
  </si>
  <si>
    <t>00037838</t>
  </si>
  <si>
    <t>PO_9106056398</t>
  </si>
  <si>
    <t>5B#wp4iBgY</t>
  </si>
  <si>
    <t>00015098</t>
  </si>
  <si>
    <t>PO_9106053529</t>
  </si>
  <si>
    <t>2qlUR$g2Ki</t>
  </si>
  <si>
    <t>00486070</t>
  </si>
  <si>
    <t>PO_9106056099</t>
  </si>
  <si>
    <t>Rh4Hj4$1h!</t>
  </si>
  <si>
    <t>00486251</t>
  </si>
  <si>
    <t>594727</t>
  </si>
  <si>
    <t>47578</t>
  </si>
  <si>
    <t>642305</t>
  </si>
  <si>
    <t>PO_9106056614</t>
  </si>
  <si>
    <t>OU$QuNm9D5</t>
  </si>
  <si>
    <t>00033945</t>
  </si>
  <si>
    <t>PO_9106055561</t>
  </si>
  <si>
    <t>27Z!rHmtsT</t>
  </si>
  <si>
    <t>00009803</t>
  </si>
  <si>
    <t>PO_9106056582</t>
  </si>
  <si>
    <t>@bxT@s#x2g</t>
  </si>
  <si>
    <t>00081640</t>
  </si>
  <si>
    <t>PO_9106052889</t>
  </si>
  <si>
    <t>dE4ecj#270</t>
  </si>
  <si>
    <t>00081730</t>
  </si>
  <si>
    <t>PO_9106054856</t>
  </si>
  <si>
    <t>ltJ$wU6aTt</t>
  </si>
  <si>
    <t>00033942</t>
  </si>
  <si>
    <t>PO_9106055479</t>
  </si>
  <si>
    <t>rFfCj9@sj$</t>
  </si>
  <si>
    <t>00485336</t>
  </si>
  <si>
    <t>370987</t>
  </si>
  <si>
    <t>29679</t>
  </si>
  <si>
    <t>400666</t>
  </si>
  <si>
    <t>PO_9106053918</t>
  </si>
  <si>
    <t>mc1GF@fVAj</t>
  </si>
  <si>
    <t>00485332</t>
  </si>
  <si>
    <t>232190</t>
  </si>
  <si>
    <t>18575</t>
  </si>
  <si>
    <t>250765</t>
  </si>
  <si>
    <t>PO_9106053911</t>
  </si>
  <si>
    <t>@5o4D8e3W6</t>
  </si>
  <si>
    <t>00010863</t>
  </si>
  <si>
    <t>PO_9106053607</t>
  </si>
  <si>
    <t>7@56ul7Kk@</t>
  </si>
  <si>
    <t>00004398</t>
  </si>
  <si>
    <t>PO_9106055361</t>
  </si>
  <si>
    <t>@ojdM8dzS2</t>
  </si>
  <si>
    <t>00037740</t>
  </si>
  <si>
    <t>PO_9106052949</t>
  </si>
  <si>
    <t>El5R8Y$cMF</t>
  </si>
  <si>
    <t>00081639</t>
  </si>
  <si>
    <t>PO_9106052888</t>
  </si>
  <si>
    <t>13jDI$yVMM</t>
  </si>
  <si>
    <t>00485091</t>
  </si>
  <si>
    <t>370894</t>
  </si>
  <si>
    <t>29672</t>
  </si>
  <si>
    <t>400566</t>
  </si>
  <si>
    <t>PO_9106053231</t>
  </si>
  <si>
    <t>O#g1YHeuXg</t>
  </si>
  <si>
    <t>00161331</t>
  </si>
  <si>
    <t>192082</t>
  </si>
  <si>
    <t>15367</t>
  </si>
  <si>
    <t>207449</t>
  </si>
  <si>
    <t>PO_9106055242</t>
  </si>
  <si>
    <t>4Lp#9mnDEG</t>
  </si>
  <si>
    <t>00485971</t>
  </si>
  <si>
    <t>299417</t>
  </si>
  <si>
    <t>23953</t>
  </si>
  <si>
    <t>323370</t>
  </si>
  <si>
    <t>PO_9106055794</t>
  </si>
  <si>
    <t>l1JeG!af#o</t>
  </si>
  <si>
    <t>00033975</t>
  </si>
  <si>
    <t>PO_9106056818</t>
  </si>
  <si>
    <t>z7vZHNL7#h</t>
  </si>
  <si>
    <t>00161227</t>
  </si>
  <si>
    <t>1329916</t>
  </si>
  <si>
    <t>106393</t>
  </si>
  <si>
    <t>1436309</t>
  </si>
  <si>
    <t>PO_9106054285</t>
  </si>
  <si>
    <t>!$N!4yFXmy</t>
  </si>
  <si>
    <t>00161328</t>
  </si>
  <si>
    <t>1237392</t>
  </si>
  <si>
    <t>98991</t>
  </si>
  <si>
    <t>1336383</t>
  </si>
  <si>
    <t>PO_9106055227</t>
  </si>
  <si>
    <t>jD#07MPUWf</t>
  </si>
  <si>
    <t>00161507</t>
  </si>
  <si>
    <t>631100</t>
  </si>
  <si>
    <t>50488</t>
  </si>
  <si>
    <t>681588</t>
  </si>
  <si>
    <t>PO_9106057067</t>
  </si>
  <si>
    <t>LiJQi@2ol7</t>
  </si>
  <si>
    <t>00485609</t>
  </si>
  <si>
    <t>PO_9106054663</t>
  </si>
  <si>
    <t>SbE@p$Izx9</t>
  </si>
  <si>
    <t>00485608</t>
  </si>
  <si>
    <t>PO_9106054662</t>
  </si>
  <si>
    <t>M#E3rqYCOs</t>
  </si>
  <si>
    <t>00005370</t>
  </si>
  <si>
    <t>PO_9106056904</t>
  </si>
  <si>
    <t>apUoG4@d$Y</t>
  </si>
  <si>
    <t>00161417</t>
  </si>
  <si>
    <t>257996</t>
  </si>
  <si>
    <t>20640</t>
  </si>
  <si>
    <t>278636</t>
  </si>
  <si>
    <t>PO_9106056286</t>
  </si>
  <si>
    <t>ml#7fLuI6m</t>
  </si>
  <si>
    <t>00035715</t>
  </si>
  <si>
    <t>PO_9106055459</t>
  </si>
  <si>
    <t>Gv3uw$tilh</t>
  </si>
  <si>
    <t>00001723</t>
  </si>
  <si>
    <t>0104918404-095</t>
  </si>
  <si>
    <t>Chi nhánh Cao Bằng - Công ty Cổ phần Dịch vụ Thương mại Tổng hợp Wincommerce</t>
  </si>
  <si>
    <t>Số 39 Phố Cũ, Phường Thục Phán, Tỉnh Cao Bằng, Việt Nam</t>
  </si>
  <si>
    <t>PO_9106053139</t>
  </si>
  <si>
    <t>Q57p$4HRSZ</t>
  </si>
  <si>
    <t>00035714</t>
  </si>
  <si>
    <t>PO_9106055404</t>
  </si>
  <si>
    <t>ND7@RZwGJn</t>
  </si>
  <si>
    <t>00011454</t>
  </si>
  <si>
    <t>PO_9106056196</t>
  </si>
  <si>
    <t>gT#TsAho7H</t>
  </si>
  <si>
    <t>00005368</t>
  </si>
  <si>
    <t>728032</t>
  </si>
  <si>
    <t>58243</t>
  </si>
  <si>
    <t>786275</t>
  </si>
  <si>
    <t>PO_9106055679</t>
  </si>
  <si>
    <t>YkRB02#5v@</t>
  </si>
  <si>
    <t>00485157</t>
  </si>
  <si>
    <t>PO_9106053439</t>
  </si>
  <si>
    <t>ST9!8Fldn#</t>
  </si>
  <si>
    <t>00485421</t>
  </si>
  <si>
    <t>PO_9106054154</t>
  </si>
  <si>
    <t>IcuhblY7i!</t>
  </si>
  <si>
    <t>00485961</t>
  </si>
  <si>
    <t>87902</t>
  </si>
  <si>
    <t>7032</t>
  </si>
  <si>
    <t>94934</t>
  </si>
  <si>
    <t>PO_9106055765</t>
  </si>
  <si>
    <t>#sTbojN71H</t>
  </si>
  <si>
    <t>00161036</t>
  </si>
  <si>
    <t>99682</t>
  </si>
  <si>
    <t>7975</t>
  </si>
  <si>
    <t>107657</t>
  </si>
  <si>
    <t>PO_9106052844</t>
  </si>
  <si>
    <t>QOxe5#5@Uq</t>
  </si>
  <si>
    <t>00011451</t>
  </si>
  <si>
    <t>PO_9106055398</t>
  </si>
  <si>
    <t>Nf0u!x8WtQ</t>
  </si>
  <si>
    <t>00018402</t>
  </si>
  <si>
    <t>PO_9106056100</t>
  </si>
  <si>
    <t>sUg2n2Sv!!</t>
  </si>
  <si>
    <t>00002744</t>
  </si>
  <si>
    <t>0104918404-019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</si>
  <si>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</si>
  <si>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</si>
  <si>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PO_9106054406</t>
  </si>
  <si>
    <t>W7KGpc@Pab</t>
  </si>
  <si>
    <t>00485783</t>
  </si>
  <si>
    <t>PO_9106055174</t>
  </si>
  <si>
    <t>y$eROR5wd!</t>
  </si>
  <si>
    <t>00161223</t>
  </si>
  <si>
    <t>PO_9106054254</t>
  </si>
  <si>
    <t>oz19t5g$RK</t>
  </si>
  <si>
    <t>00485873</t>
  </si>
  <si>
    <t>PO_9106055457</t>
  </si>
  <si>
    <t>qUThd4!04l</t>
  </si>
  <si>
    <t>00033969</t>
  </si>
  <si>
    <t>140328</t>
  </si>
  <si>
    <t>11226</t>
  </si>
  <si>
    <t>151554</t>
  </si>
  <si>
    <t>PO_9106056428</t>
  </si>
  <si>
    <t>t1T1@K$kH9</t>
  </si>
  <si>
    <t>00486232</t>
  </si>
  <si>
    <t>PO_9106056554</t>
  </si>
  <si>
    <t>yufGo!6FUU</t>
  </si>
  <si>
    <t>00486233</t>
  </si>
  <si>
    <t>PO_9106056555</t>
  </si>
  <si>
    <t>9k@!ydZdAR</t>
  </si>
  <si>
    <t>00018401</t>
  </si>
  <si>
    <t>250910</t>
  </si>
  <si>
    <t>20073</t>
  </si>
  <si>
    <t>270983</t>
  </si>
  <si>
    <t>PO_9106056052</t>
  </si>
  <si>
    <t>BD@73ysVR0</t>
  </si>
  <si>
    <t>00033901</t>
  </si>
  <si>
    <t>PO_9106054159</t>
  </si>
  <si>
    <t>b1S!BWsPjG</t>
  </si>
  <si>
    <t>00485777</t>
  </si>
  <si>
    <t>PO_9106055152</t>
  </si>
  <si>
    <t>PV9#yq0Sgg</t>
  </si>
  <si>
    <t>00486324</t>
  </si>
  <si>
    <t>PO_9106056820</t>
  </si>
  <si>
    <t>tmg#V@W3Ab</t>
  </si>
  <si>
    <t>00005361</t>
  </si>
  <si>
    <t>PO_9106054939</t>
  </si>
  <si>
    <t>sd$6E2fSmH</t>
  </si>
  <si>
    <t>00005362</t>
  </si>
  <si>
    <t>PO_9106054964</t>
  </si>
  <si>
    <t>o2Eg1@e!V!</t>
  </si>
  <si>
    <t>00047955</t>
  </si>
  <si>
    <t>PO_9106055647</t>
  </si>
  <si>
    <t>#@qaVhH2i9</t>
  </si>
  <si>
    <t>00081716</t>
  </si>
  <si>
    <t>PO_9106054598</t>
  </si>
  <si>
    <t>gz25qiNu@8</t>
  </si>
  <si>
    <t>00161310</t>
  </si>
  <si>
    <t>PO_9106054978</t>
  </si>
  <si>
    <t>5zzA!y2aYz</t>
  </si>
  <si>
    <t>00014473</t>
  </si>
  <si>
    <t>260470</t>
  </si>
  <si>
    <t>20838</t>
  </si>
  <si>
    <t>281308</t>
  </si>
  <si>
    <t>PO_9106055040</t>
  </si>
  <si>
    <t>Af#AtmMKz2</t>
  </si>
  <si>
    <t>00081815</t>
  </si>
  <si>
    <t>PO_9106056392</t>
  </si>
  <si>
    <t>0nzPX!cQAY</t>
  </si>
  <si>
    <t>00486141</t>
  </si>
  <si>
    <t>PO_9106056280</t>
  </si>
  <si>
    <t>Ws7n#ka0Cc</t>
  </si>
  <si>
    <t>00009802</t>
  </si>
  <si>
    <t>631986</t>
  </si>
  <si>
    <t>50559</t>
  </si>
  <si>
    <t>682545</t>
  </si>
  <si>
    <t>PO_9106056557</t>
  </si>
  <si>
    <t>9PwhyIK9$o</t>
  </si>
  <si>
    <t>00161215</t>
  </si>
  <si>
    <t>366964</t>
  </si>
  <si>
    <t>29357</t>
  </si>
  <si>
    <t>396321</t>
  </si>
  <si>
    <t>PO_9106054198</t>
  </si>
  <si>
    <t>7IGgCNf!0h</t>
  </si>
  <si>
    <t>00009796</t>
  </si>
  <si>
    <t>PO_9106055990</t>
  </si>
  <si>
    <t>$f2W65Z$ow</t>
  </si>
  <si>
    <t>00009694</t>
  </si>
  <si>
    <t>PO_9106040754</t>
  </si>
  <si>
    <t>uY#BAA68fn</t>
  </si>
  <si>
    <t>00004843</t>
  </si>
  <si>
    <t>1107459</t>
  </si>
  <si>
    <t>88597</t>
  </si>
  <si>
    <t>1196056</t>
  </si>
  <si>
    <t>0104918404-041</t>
  </si>
  <si>
    <t>Chi nhánh Long An -  Công ty Cổ phần Dịch vụ Thương mại Tổng hợp Wincommerce</t>
  </si>
  <si>
    <t>Lô L2-01, Tầng 2 TTTM Vincom Tân An, Ngã tư Hùng Vương và Mai Thị Tốt, Phường Long An, Tỉnh Tây Ninh, Việt Nam</t>
  </si>
  <si>
    <t>PO_9106056212</t>
  </si>
  <si>
    <t>#DjPVt5ST4</t>
  </si>
  <si>
    <t>00018385</t>
  </si>
  <si>
    <t>PO_9106053736</t>
  </si>
  <si>
    <t>eb$g@89wY7</t>
  </si>
  <si>
    <t>00064473</t>
  </si>
  <si>
    <t>282465</t>
  </si>
  <si>
    <t>22597</t>
  </si>
  <si>
    <t>305062</t>
  </si>
  <si>
    <t>PO_9106055846</t>
  </si>
  <si>
    <t>Zzg24JI6O!</t>
  </si>
  <si>
    <t>00033963</t>
  </si>
  <si>
    <t>PO_9106056096</t>
  </si>
  <si>
    <t>aB0@0SArU8</t>
  </si>
  <si>
    <t>00486136</t>
  </si>
  <si>
    <t>274530</t>
  </si>
  <si>
    <t>21962</t>
  </si>
  <si>
    <t>296492</t>
  </si>
  <si>
    <t>PO_9106056267</t>
  </si>
  <si>
    <t>E832Kbj#1j</t>
  </si>
  <si>
    <t>00486037</t>
  </si>
  <si>
    <t>PO_9106055974</t>
  </si>
  <si>
    <t>m$UZeO0S!z</t>
  </si>
  <si>
    <t>00029152</t>
  </si>
  <si>
    <t>PO_9106056249</t>
  </si>
  <si>
    <t>mEZt4MXZ!c</t>
  </si>
  <si>
    <t>00011436</t>
  </si>
  <si>
    <t>PO_9106053599</t>
  </si>
  <si>
    <t>4hy@roEeaW</t>
  </si>
  <si>
    <t>00485405</t>
  </si>
  <si>
    <t>PO_9106054097</t>
  </si>
  <si>
    <t>zSM3X38Z!r</t>
  </si>
  <si>
    <t>00029148</t>
  </si>
  <si>
    <t>PO_9106056051</t>
  </si>
  <si>
    <t>J7s2g@cN6H</t>
  </si>
  <si>
    <t>00029146</t>
  </si>
  <si>
    <t>773484</t>
  </si>
  <si>
    <t>61879</t>
  </si>
  <si>
    <t>835363</t>
  </si>
  <si>
    <t>PO_9106056012</t>
  </si>
  <si>
    <t>JjFK4$mrwL</t>
  </si>
  <si>
    <t>00004048</t>
  </si>
  <si>
    <t>PO_9106053136</t>
  </si>
  <si>
    <t>m$rc2ZKsB8</t>
  </si>
  <si>
    <t>00033961</t>
  </si>
  <si>
    <t>PO_9106055968</t>
  </si>
  <si>
    <t>4tON4!kNGw</t>
  </si>
  <si>
    <t>00016069</t>
  </si>
  <si>
    <t>185308</t>
  </si>
  <si>
    <t>14825</t>
  </si>
  <si>
    <t>200133</t>
  </si>
  <si>
    <t>PO_9106054222</t>
  </si>
  <si>
    <t>b$e0tYF!aL</t>
  </si>
  <si>
    <t>00161205</t>
  </si>
  <si>
    <t>1080647</t>
  </si>
  <si>
    <t>86452</t>
  </si>
  <si>
    <t>1167099</t>
  </si>
  <si>
    <t>PO_9106054129</t>
  </si>
  <si>
    <t>#WD4EAuCjK</t>
  </si>
  <si>
    <t>00486217</t>
  </si>
  <si>
    <t>PO_9106056507</t>
  </si>
  <si>
    <t>X8Q9tuYY@a</t>
  </si>
  <si>
    <t>00485764</t>
  </si>
  <si>
    <t>PO_9106055116</t>
  </si>
  <si>
    <t>HeAliaeK$8</t>
  </si>
  <si>
    <t>00047860</t>
  </si>
  <si>
    <t>PO_9106052811</t>
  </si>
  <si>
    <t>K!m5i9hKmi</t>
  </si>
  <si>
    <t>00017385</t>
  </si>
  <si>
    <t>400097</t>
  </si>
  <si>
    <t>32008</t>
  </si>
  <si>
    <t>432105</t>
  </si>
  <si>
    <t>0104918404-023</t>
  </si>
  <si>
    <t>Chi nhánh Đồng Nai - Công ty Cổ phần Dịch vụ Thương mại Tổng hợp Wincommerce</t>
  </si>
  <si>
    <t>Trung Tâm Thương Mại Vincom Biên Hòa – Đồng Nai, 1096 Phạm Văn Thuận, KP 2, Phường Tam Hiệp, Tỉnh Đồng Nai, Việt Nam</t>
  </si>
  <si>
    <t>PO_9106053772</t>
  </si>
  <si>
    <t>7!e4TP1iC0</t>
  </si>
  <si>
    <t>00047942</t>
  </si>
  <si>
    <t>PO_9106055286</t>
  </si>
  <si>
    <t>nz2tS$r@dV</t>
  </si>
  <si>
    <t>00161296</t>
  </si>
  <si>
    <t>293724</t>
  </si>
  <si>
    <t>23498</t>
  </si>
  <si>
    <t>317222</t>
  </si>
  <si>
    <t>PO_9106054776</t>
  </si>
  <si>
    <t>sWJH@QUvF5</t>
  </si>
  <si>
    <t>00033960</t>
  </si>
  <si>
    <t>PO_9106055965</t>
  </si>
  <si>
    <t>OIEvK7#xq@</t>
  </si>
  <si>
    <t>00037760</t>
  </si>
  <si>
    <t>PO_9106053271</t>
  </si>
  <si>
    <t>Z0!lgmvf$E</t>
  </si>
  <si>
    <t>00486300</t>
  </si>
  <si>
    <t>PO_9106056756</t>
  </si>
  <si>
    <t>!ifEOfHFP3</t>
  </si>
  <si>
    <t>00047938</t>
  </si>
  <si>
    <t>PO_9106055171</t>
  </si>
  <si>
    <t>N7@GiYpm6l</t>
  </si>
  <si>
    <t>00011043</t>
  </si>
  <si>
    <t>PO_9106054754</t>
  </si>
  <si>
    <t>@pu4bcCuN8</t>
  </si>
  <si>
    <t>00015105</t>
  </si>
  <si>
    <t>PO_9106056997</t>
  </si>
  <si>
    <t>6c#7WgLk7y</t>
  </si>
  <si>
    <t>00485580</t>
  </si>
  <si>
    <t>PO_9106054592</t>
  </si>
  <si>
    <t>tYEe@#X1tN</t>
  </si>
  <si>
    <t>00004730</t>
  </si>
  <si>
    <t>PO_9106055130</t>
  </si>
  <si>
    <t>sW$8r$yd2#</t>
  </si>
  <si>
    <t>00016059</t>
  </si>
  <si>
    <t>PO_9106053268</t>
  </si>
  <si>
    <t>F0$1AD2PgP</t>
  </si>
  <si>
    <t>00003857</t>
  </si>
  <si>
    <t>PO_9106054483</t>
  </si>
  <si>
    <t>AL!#bca5Mj</t>
  </si>
  <si>
    <t>00486119</t>
  </si>
  <si>
    <t>PO_9106056225</t>
  </si>
  <si>
    <t>VIb3W$eS80</t>
  </si>
  <si>
    <t>00486120</t>
  </si>
  <si>
    <t>260748</t>
  </si>
  <si>
    <t>20860</t>
  </si>
  <si>
    <t>281608</t>
  </si>
  <si>
    <t>PO_9106056226</t>
  </si>
  <si>
    <t>er3#8LHwML</t>
  </si>
  <si>
    <t>00047849</t>
  </si>
  <si>
    <t>PO_9106052775</t>
  </si>
  <si>
    <t>Mf19@h@Be8</t>
  </si>
  <si>
    <t>00033957</t>
  </si>
  <si>
    <t>PO_9106055888</t>
  </si>
  <si>
    <t>8#eE54pjZR</t>
  </si>
  <si>
    <t>00011033</t>
  </si>
  <si>
    <t>50400</t>
  </si>
  <si>
    <t>4032</t>
  </si>
  <si>
    <t>54432</t>
  </si>
  <si>
    <t>PO_9106053335</t>
  </si>
  <si>
    <t>#3OynSoN@8</t>
  </si>
  <si>
    <t>00015095</t>
  </si>
  <si>
    <t>370839</t>
  </si>
  <si>
    <t>29667</t>
  </si>
  <si>
    <t>400506</t>
  </si>
  <si>
    <t>PO_9106056065</t>
  </si>
  <si>
    <t>nQ12Io#3h3</t>
  </si>
  <si>
    <t>00011034</t>
  </si>
  <si>
    <t>PO_9106053364</t>
  </si>
  <si>
    <t>w#uUHS1j!N</t>
  </si>
  <si>
    <t>00485206</t>
  </si>
  <si>
    <t>PO_9106053566</t>
  </si>
  <si>
    <t>M@Mk85yzhr</t>
  </si>
  <si>
    <t>00486293</t>
  </si>
  <si>
    <t>494414</t>
  </si>
  <si>
    <t>39553</t>
  </si>
  <si>
    <t>533967</t>
  </si>
  <si>
    <t>PO_9106056731</t>
  </si>
  <si>
    <t>pbExSO53w!</t>
  </si>
  <si>
    <t>00005842</t>
  </si>
  <si>
    <t>261660</t>
  </si>
  <si>
    <t>20933</t>
  </si>
  <si>
    <t>282593</t>
  </si>
  <si>
    <t>PO_9106056798</t>
  </si>
  <si>
    <t>!vR9e0WDCO</t>
  </si>
  <si>
    <t>00047934</t>
  </si>
  <si>
    <t>364704</t>
  </si>
  <si>
    <t>29176</t>
  </si>
  <si>
    <t>393880</t>
  </si>
  <si>
    <t>PO_9106054933</t>
  </si>
  <si>
    <t>!76gUnUZhx</t>
  </si>
  <si>
    <t>00005841</t>
  </si>
  <si>
    <t>645372</t>
  </si>
  <si>
    <t>51630</t>
  </si>
  <si>
    <t>697002</t>
  </si>
  <si>
    <t>PO_9106056746</t>
  </si>
  <si>
    <t>5xCr!O14Kh</t>
  </si>
  <si>
    <t>00161189</t>
  </si>
  <si>
    <t>618307</t>
  </si>
  <si>
    <t>49465</t>
  </si>
  <si>
    <t>667772</t>
  </si>
  <si>
    <t>PO_9106054008</t>
  </si>
  <si>
    <t>RAYFh!$k43</t>
  </si>
  <si>
    <t>00485289</t>
  </si>
  <si>
    <t>184489</t>
  </si>
  <si>
    <t>14759</t>
  </si>
  <si>
    <t>199248</t>
  </si>
  <si>
    <t>PO_9106053799</t>
  </si>
  <si>
    <t>$!tM9G1d$p</t>
  </si>
  <si>
    <t>00485479</t>
  </si>
  <si>
    <t>PO_9106054307</t>
  </si>
  <si>
    <t>t7@lB3WZfi</t>
  </si>
  <si>
    <t>00048016</t>
  </si>
  <si>
    <t>PO_9106057006</t>
  </si>
  <si>
    <t>P8wk!qsjKa</t>
  </si>
  <si>
    <t>00015130</t>
  </si>
  <si>
    <t>574010</t>
  </si>
  <si>
    <t>45921</t>
  </si>
  <si>
    <t>619931</t>
  </si>
  <si>
    <t>PO_9106055651</t>
  </si>
  <si>
    <t>xz@4Rr6Bg3</t>
  </si>
  <si>
    <t>00081686</t>
  </si>
  <si>
    <t>PO_9106054035</t>
  </si>
  <si>
    <t>xq4BTtz4#3</t>
  </si>
  <si>
    <t>00015127</t>
  </si>
  <si>
    <t>95088</t>
  </si>
  <si>
    <t>7607</t>
  </si>
  <si>
    <t>102695</t>
  </si>
  <si>
    <t>PO_9106055531</t>
  </si>
  <si>
    <t>$6tehl6y2X</t>
  </si>
  <si>
    <t>00485835</t>
  </si>
  <si>
    <t>PO_9106055329</t>
  </si>
  <si>
    <t>Qy$H8pKh30</t>
  </si>
  <si>
    <t>00486106</t>
  </si>
  <si>
    <t>PO_9106056187</t>
  </si>
  <si>
    <t>kPGb@IE2so</t>
  </si>
  <si>
    <t>00485475</t>
  </si>
  <si>
    <t>PO_9106054299</t>
  </si>
  <si>
    <t>nKT26a@8e6</t>
  </si>
  <si>
    <t>00047845</t>
  </si>
  <si>
    <t>PO_9106051071</t>
  </si>
  <si>
    <t>2!7fDd0@nT</t>
  </si>
  <si>
    <t>00161278</t>
  </si>
  <si>
    <t>516278</t>
  </si>
  <si>
    <t>41302</t>
  </si>
  <si>
    <t>557580</t>
  </si>
  <si>
    <t>PO_9106054642</t>
  </si>
  <si>
    <t>O5$ky1jlB0</t>
  </si>
  <si>
    <t>00002552</t>
  </si>
  <si>
    <t>0104918404-067</t>
  </si>
  <si>
    <t>Chi nhánh Bến Tre - Công ty Cổ phần Dịch vụ Thương mại Tổng hợp Wincommerce</t>
  </si>
  <si>
    <t>116A1 Trương Định, Phường Sơn Đông, Tỉnh Vĩnh Long, Việt Nam</t>
  </si>
  <si>
    <t>PO_9106054405</t>
  </si>
  <si>
    <t>!vC#kvtd4I</t>
  </si>
  <si>
    <t>00081866</t>
  </si>
  <si>
    <t>PO_9106057036</t>
  </si>
  <si>
    <t>28D@hapJ1L</t>
  </si>
  <si>
    <t>00035758</t>
  </si>
  <si>
    <t>PO_9106057106</t>
  </si>
  <si>
    <t>tB97eyab#M</t>
  </si>
  <si>
    <t>00008256</t>
  </si>
  <si>
    <t>PO_9106057083</t>
  </si>
  <si>
    <t>nyzK5I@$0j</t>
  </si>
  <si>
    <t>00486190</t>
  </si>
  <si>
    <t>PO_9106056414</t>
  </si>
  <si>
    <t>Q!B@6W1GJz</t>
  </si>
  <si>
    <t>00033987</t>
  </si>
  <si>
    <t>PO_9106057001</t>
  </si>
  <si>
    <t>K9vE#Qr@PX</t>
  </si>
  <si>
    <t>00486287</t>
  </si>
  <si>
    <t>179620</t>
  </si>
  <si>
    <t>14370</t>
  </si>
  <si>
    <t>193990</t>
  </si>
  <si>
    <t>PO_9106056717</t>
  </si>
  <si>
    <t>5LK!0mG4tL</t>
  </si>
  <si>
    <t>00047924</t>
  </si>
  <si>
    <t>PO_9106054573</t>
  </si>
  <si>
    <t>@jmcOY8VTa</t>
  </si>
  <si>
    <t>00161276</t>
  </si>
  <si>
    <t>694188</t>
  </si>
  <si>
    <t>55535</t>
  </si>
  <si>
    <t>749723</t>
  </si>
  <si>
    <t>PO_9106054608</t>
  </si>
  <si>
    <t>@4E@wfxHGz</t>
  </si>
  <si>
    <t>12/10/2025</t>
  </si>
  <si>
    <t>00487003</t>
  </si>
  <si>
    <t>PO_9106058731</t>
  </si>
  <si>
    <t>H1Rn@xd!vu</t>
  </si>
  <si>
    <t>00010899</t>
  </si>
  <si>
    <t>198000</t>
  </si>
  <si>
    <t>15840</t>
  </si>
  <si>
    <t>213840</t>
  </si>
  <si>
    <t>PO_9106058384</t>
  </si>
  <si>
    <t>qyi4L@ZJ7P</t>
  </si>
  <si>
    <t>00081972</t>
  </si>
  <si>
    <t>202782</t>
  </si>
  <si>
    <t>16223</t>
  </si>
  <si>
    <t>219005</t>
  </si>
  <si>
    <t>PO_9106058564</t>
  </si>
  <si>
    <t>$#Nm1NLElq</t>
  </si>
  <si>
    <t>00081971</t>
  </si>
  <si>
    <t>PO_9106058561</t>
  </si>
  <si>
    <t>jKTIAf$4Zy</t>
  </si>
  <si>
    <t>00487006</t>
  </si>
  <si>
    <t>PO_9106058745</t>
  </si>
  <si>
    <t>#T41H2NSbd</t>
  </si>
  <si>
    <t>00015145</t>
  </si>
  <si>
    <t>303146</t>
  </si>
  <si>
    <t>24252</t>
  </si>
  <si>
    <t>327398</t>
  </si>
  <si>
    <t>PO_9106058860</t>
  </si>
  <si>
    <t>ug10WX3@J6</t>
  </si>
  <si>
    <t>00010902</t>
  </si>
  <si>
    <t>PO_9106058450</t>
  </si>
  <si>
    <t>g7$71pGe@0</t>
  </si>
  <si>
    <t>00487281</t>
  </si>
  <si>
    <t>PO_9106059726</t>
  </si>
  <si>
    <t>7$y@EYt0cD</t>
  </si>
  <si>
    <t>00486668</t>
  </si>
  <si>
    <t>PO_9106057679</t>
  </si>
  <si>
    <t>6$kF7QZTfd</t>
  </si>
  <si>
    <t>00487197</t>
  </si>
  <si>
    <t>PO_9106059391</t>
  </si>
  <si>
    <t>!jbEuG8Ieh</t>
  </si>
  <si>
    <t>00016126</t>
  </si>
  <si>
    <t>PO_9106057719</t>
  </si>
  <si>
    <t>SE2cN3@bFi</t>
  </si>
  <si>
    <t>00486836</t>
  </si>
  <si>
    <t>933328</t>
  </si>
  <si>
    <t>74666</t>
  </si>
  <si>
    <t>1007994</t>
  </si>
  <si>
    <t>PO_9106058226</t>
  </si>
  <si>
    <t>8PZP55!Bto</t>
  </si>
  <si>
    <t>00161592</t>
  </si>
  <si>
    <t>763662</t>
  </si>
  <si>
    <t>61093</t>
  </si>
  <si>
    <t>824755</t>
  </si>
  <si>
    <t>PO_9106057960</t>
  </si>
  <si>
    <t>4!RD@pz6eJ</t>
  </si>
  <si>
    <t>00037859</t>
  </si>
  <si>
    <t>PO_9106057131</t>
  </si>
  <si>
    <t>iW4xaId#1b</t>
  </si>
  <si>
    <t>00486491</t>
  </si>
  <si>
    <t>PO_9106057184</t>
  </si>
  <si>
    <t>Uil@x4tDNV</t>
  </si>
  <si>
    <t>00161782</t>
  </si>
  <si>
    <t>470712</t>
  </si>
  <si>
    <t>37657</t>
  </si>
  <si>
    <t>508369</t>
  </si>
  <si>
    <t>PO_9106060021</t>
  </si>
  <si>
    <t>yDtJ2r1!fb</t>
  </si>
  <si>
    <t>00161692</t>
  </si>
  <si>
    <t>305640</t>
  </si>
  <si>
    <t>24451</t>
  </si>
  <si>
    <t>330091</t>
  </si>
  <si>
    <t>PO_9106059170</t>
  </si>
  <si>
    <t>oJ1FutML$1</t>
  </si>
  <si>
    <t>00034007</t>
  </si>
  <si>
    <t>PO_9106057797</t>
  </si>
  <si>
    <t>UFjr#e@V8r</t>
  </si>
  <si>
    <t>00026327</t>
  </si>
  <si>
    <t>PO_9106058936</t>
  </si>
  <si>
    <t>6qhkyWS9$o</t>
  </si>
  <si>
    <t>00018916</t>
  </si>
  <si>
    <t>PO_9106059323</t>
  </si>
  <si>
    <t>B4asrF0NO!</t>
  </si>
  <si>
    <t>00161604</t>
  </si>
  <si>
    <t>311786</t>
  </si>
  <si>
    <t>24943</t>
  </si>
  <si>
    <t>336729</t>
  </si>
  <si>
    <t>PO_9106058045</t>
  </si>
  <si>
    <t>a8qfdgK$X4</t>
  </si>
  <si>
    <t>00486681</t>
  </si>
  <si>
    <t>PO_9106057706</t>
  </si>
  <si>
    <t>JfKd9rF2Z!</t>
  </si>
  <si>
    <t>00015117</t>
  </si>
  <si>
    <t>PO_9106057429</t>
  </si>
  <si>
    <t>Gs7!BSm0pD</t>
  </si>
  <si>
    <t>00018418</t>
  </si>
  <si>
    <t>PO_9106057399</t>
  </si>
  <si>
    <t>@va6I#eZul</t>
  </si>
  <si>
    <t>00161609</t>
  </si>
  <si>
    <t>466115</t>
  </si>
  <si>
    <t>37289</t>
  </si>
  <si>
    <t>503404</t>
  </si>
  <si>
    <t>PO_9106058112</t>
  </si>
  <si>
    <t>WUn3@mSfh3</t>
  </si>
  <si>
    <t>00009816</t>
  </si>
  <si>
    <t>PO_9106059370</t>
  </si>
  <si>
    <t>Pq$mG#xRm5</t>
  </si>
  <si>
    <t>00081992</t>
  </si>
  <si>
    <t>PO_9106058973</t>
  </si>
  <si>
    <t>0t#3wOfkQo</t>
  </si>
  <si>
    <t>00026331</t>
  </si>
  <si>
    <t>PO_9106059199</t>
  </si>
  <si>
    <t>$7M#r22TF6</t>
  </si>
  <si>
    <t>00081990</t>
  </si>
  <si>
    <t>248370</t>
  </si>
  <si>
    <t>19870</t>
  </si>
  <si>
    <t>268240</t>
  </si>
  <si>
    <t>PO_9106058934</t>
  </si>
  <si>
    <t>hpoBd94j$5</t>
  </si>
  <si>
    <t>00161701</t>
  </si>
  <si>
    <t>1023328</t>
  </si>
  <si>
    <t>81866</t>
  </si>
  <si>
    <t>1105194</t>
  </si>
  <si>
    <t>PO_9106059289</t>
  </si>
  <si>
    <t>rU8q#NOur2</t>
  </si>
  <si>
    <t>00487031</t>
  </si>
  <si>
    <t>PO_9106058813</t>
  </si>
  <si>
    <t>6pc2UW!QbT</t>
  </si>
  <si>
    <t>00486861</t>
  </si>
  <si>
    <t>PO_9106058293</t>
  </si>
  <si>
    <t>$LQik!W8M5</t>
  </si>
  <si>
    <t>00161707</t>
  </si>
  <si>
    <t>210058</t>
  </si>
  <si>
    <t>16805</t>
  </si>
  <si>
    <t>226863</t>
  </si>
  <si>
    <t>PO_9106059337</t>
  </si>
  <si>
    <t>Z9P9w$poMw</t>
  </si>
  <si>
    <t>00010924</t>
  </si>
  <si>
    <t>PO_9106059556</t>
  </si>
  <si>
    <t>mM5SLm@oL#</t>
  </si>
  <si>
    <t>00081994</t>
  </si>
  <si>
    <t>PO_9106059039</t>
  </si>
  <si>
    <t>9KnHp1sY@t</t>
  </si>
  <si>
    <t>00015124</t>
  </si>
  <si>
    <t>PO_9106057980</t>
  </si>
  <si>
    <t>#1lE2xjAA!</t>
  </si>
  <si>
    <t>00010235</t>
  </si>
  <si>
    <t>PO_9106057219</t>
  </si>
  <si>
    <t>DNf6@aO89w</t>
  </si>
  <si>
    <t>00011459</t>
  </si>
  <si>
    <t>PO_9106058013</t>
  </si>
  <si>
    <t>@X8tJ2LzPw</t>
  </si>
  <si>
    <t>00487308</t>
  </si>
  <si>
    <t>PO_9106059822</t>
  </si>
  <si>
    <t>QI!C7T8cPd</t>
  </si>
  <si>
    <t>00011462</t>
  </si>
  <si>
    <t>PO_9106058614</t>
  </si>
  <si>
    <t>Ro1ZQnZT#C</t>
  </si>
  <si>
    <t>00005847</t>
  </si>
  <si>
    <t>PO_9106057320</t>
  </si>
  <si>
    <t>F3dMuI59@9</t>
  </si>
  <si>
    <t>00008971</t>
  </si>
  <si>
    <t>PO_9106057214</t>
  </si>
  <si>
    <t>V#me@@9wvb</t>
  </si>
  <si>
    <t>00008970</t>
  </si>
  <si>
    <t>248864</t>
  </si>
  <si>
    <t>19909</t>
  </si>
  <si>
    <t>268773</t>
  </si>
  <si>
    <t>PO_9106057210</t>
  </si>
  <si>
    <t>#nn!1$i1gA</t>
  </si>
  <si>
    <t>00048131</t>
  </si>
  <si>
    <t>PO_9106059650</t>
  </si>
  <si>
    <t>TxMfzY7!MF</t>
  </si>
  <si>
    <t>00161533</t>
  </si>
  <si>
    <t>1134926</t>
  </si>
  <si>
    <t>90794</t>
  </si>
  <si>
    <t>1225720</t>
  </si>
  <si>
    <t>PO_9106057417</t>
  </si>
  <si>
    <t>W9j6BrXnC$</t>
  </si>
  <si>
    <t>00026345</t>
  </si>
  <si>
    <t>PO_9106059854</t>
  </si>
  <si>
    <t>1tAFdH3H!3</t>
  </si>
  <si>
    <t>00018434</t>
  </si>
  <si>
    <t>PO_9106057881</t>
  </si>
  <si>
    <t>!jNUFaW1K7</t>
  </si>
  <si>
    <t>00487043</t>
  </si>
  <si>
    <t>PO_9106058849</t>
  </si>
  <si>
    <t>##NFXm!9aH</t>
  </si>
  <si>
    <t>00082009</t>
  </si>
  <si>
    <t>334270</t>
  </si>
  <si>
    <t>26742</t>
  </si>
  <si>
    <t>361012</t>
  </si>
  <si>
    <t>PO_9106059266</t>
  </si>
  <si>
    <t>@xrmPNcYY5</t>
  </si>
  <si>
    <t>00006615</t>
  </si>
  <si>
    <t>PO_9106057350</t>
  </si>
  <si>
    <t>guRFrn!X4F</t>
  </si>
  <si>
    <t>00486787</t>
  </si>
  <si>
    <t>PO_9106058060</t>
  </si>
  <si>
    <t>3N5Bs5HB$2</t>
  </si>
  <si>
    <t>00486438</t>
  </si>
  <si>
    <t>464614</t>
  </si>
  <si>
    <t>37169</t>
  </si>
  <si>
    <t>501783</t>
  </si>
  <si>
    <t>PO_9106033021</t>
  </si>
  <si>
    <t>zcW9lR!bRT</t>
  </si>
  <si>
    <t>00048046</t>
  </si>
  <si>
    <t>PO_9106057542</t>
  </si>
  <si>
    <t>9L5axeh$Mt</t>
  </si>
  <si>
    <t>00487227</t>
  </si>
  <si>
    <t>PO_9106059514</t>
  </si>
  <si>
    <t>YTP2@go6CM</t>
  </si>
  <si>
    <t>00010247</t>
  </si>
  <si>
    <t>PO_9106058062</t>
  </si>
  <si>
    <t>nP6BjmO@W4</t>
  </si>
  <si>
    <t>00486526</t>
  </si>
  <si>
    <t>PO_9106057310</t>
  </si>
  <si>
    <t>5yW$bZ$6O0</t>
  </si>
  <si>
    <t>00048050</t>
  </si>
  <si>
    <t>PO_9106057710</t>
  </si>
  <si>
    <t>OdkXQ@cpf4</t>
  </si>
  <si>
    <t>00037956</t>
  </si>
  <si>
    <t>PO_9106059845</t>
  </si>
  <si>
    <t>Qj6GYG0$Dn</t>
  </si>
  <si>
    <t>00081924</t>
  </si>
  <si>
    <t>149326</t>
  </si>
  <si>
    <t>11946</t>
  </si>
  <si>
    <t>161272</t>
  </si>
  <si>
    <t>PO_9106058020</t>
  </si>
  <si>
    <t>WFrfn#7!75</t>
  </si>
  <si>
    <t>00487142</t>
  </si>
  <si>
    <t>PO_9106059228</t>
  </si>
  <si>
    <t>GZ3$eDu96H</t>
  </si>
  <si>
    <t>00048052</t>
  </si>
  <si>
    <t>PO_9106057739</t>
  </si>
  <si>
    <t>1nwtF$J8X5</t>
  </si>
  <si>
    <t>00082026</t>
  </si>
  <si>
    <t>PO_9106059502</t>
  </si>
  <si>
    <t>sCpQzdH#9m</t>
  </si>
  <si>
    <t>00018412</t>
  </si>
  <si>
    <t>PO_9106057164</t>
  </si>
  <si>
    <t>i@SxmhG7v3</t>
  </si>
  <si>
    <t>00018415</t>
  </si>
  <si>
    <t>PO_9106057325</t>
  </si>
  <si>
    <t>A!mY#7IC2L</t>
  </si>
  <si>
    <t>00487251</t>
  </si>
  <si>
    <t>132156</t>
  </si>
  <si>
    <t>10572</t>
  </si>
  <si>
    <t>142728</t>
  </si>
  <si>
    <t>PO_9106059611</t>
  </si>
  <si>
    <t>kjnE5FI9#m</t>
  </si>
  <si>
    <t>00048069</t>
  </si>
  <si>
    <t>PO_9106058176</t>
  </si>
  <si>
    <t>0#gdOl2Dil</t>
  </si>
  <si>
    <t>00008443</t>
  </si>
  <si>
    <t>PO_9106058390</t>
  </si>
  <si>
    <t>8Ew!Pr88S6</t>
  </si>
  <si>
    <t>00487252</t>
  </si>
  <si>
    <t>PO_9106059612</t>
  </si>
  <si>
    <t>6wIy$Nr!pF</t>
  </si>
  <si>
    <t>00048070</t>
  </si>
  <si>
    <t>PO_9106058240</t>
  </si>
  <si>
    <t>i@8aq5VIJm</t>
  </si>
  <si>
    <t>00487077</t>
  </si>
  <si>
    <t>PO_9106058979</t>
  </si>
  <si>
    <t>Q$7Z7C7giz</t>
  </si>
  <si>
    <t>00015120</t>
  </si>
  <si>
    <t>PO_9106059653</t>
  </si>
  <si>
    <t>m#1bmKKw9J</t>
  </si>
  <si>
    <t>00011086</t>
  </si>
  <si>
    <t>PO_9106058543</t>
  </si>
  <si>
    <t>P9N#Ffk8fI</t>
  </si>
  <si>
    <t>00004061</t>
  </si>
  <si>
    <t>PO_9106057392</t>
  </si>
  <si>
    <t>9eEw5LWxc#</t>
  </si>
  <si>
    <t>00034024</t>
  </si>
  <si>
    <t>PO_9106058324</t>
  </si>
  <si>
    <t>Q73P$CFpRw</t>
  </si>
  <si>
    <t>00014514</t>
  </si>
  <si>
    <t>PO_9106057853</t>
  </si>
  <si>
    <t>REg39B@5PR</t>
  </si>
  <si>
    <t>00487170</t>
  </si>
  <si>
    <t>PO_9106059303</t>
  </si>
  <si>
    <t>Fadi4YPMG#</t>
  </si>
  <si>
    <t>00014516</t>
  </si>
  <si>
    <t>186220</t>
  </si>
  <si>
    <t>14898</t>
  </si>
  <si>
    <t>201118</t>
  </si>
  <si>
    <t>PO_9106058029</t>
  </si>
  <si>
    <t>5zu@B7D9zB</t>
  </si>
  <si>
    <t>00161753</t>
  </si>
  <si>
    <t>463086</t>
  </si>
  <si>
    <t>37047</t>
  </si>
  <si>
    <t>500133</t>
  </si>
  <si>
    <t>PO_9106059792</t>
  </si>
  <si>
    <t>SxK0Q$VX2q</t>
  </si>
  <si>
    <t>00005373</t>
  </si>
  <si>
    <t>455852</t>
  </si>
  <si>
    <t>36468</t>
  </si>
  <si>
    <t>492320</t>
  </si>
  <si>
    <t>PO_9106057381</t>
  </si>
  <si>
    <t>Vj@JGyzP9m</t>
  </si>
  <si>
    <t>00029201</t>
  </si>
  <si>
    <t>PO_9106059155</t>
  </si>
  <si>
    <t>oD7qe8qFJ@</t>
  </si>
  <si>
    <t>00004065</t>
  </si>
  <si>
    <t>PO_9106059532</t>
  </si>
  <si>
    <t>zs5JNMJSs@</t>
  </si>
  <si>
    <t>00005377</t>
  </si>
  <si>
    <t>PO_9106058393</t>
  </si>
  <si>
    <t>k#vfhZ1hmR</t>
  </si>
  <si>
    <t>00486991</t>
  </si>
  <si>
    <t>PO_9106058696</t>
  </si>
  <si>
    <t>r6Uk3xDK$!</t>
  </si>
  <si>
    <t>00486904</t>
  </si>
  <si>
    <t>PO_9106058439</t>
  </si>
  <si>
    <t>Ta@i0q3VG4</t>
  </si>
  <si>
    <t>00082051</t>
  </si>
  <si>
    <t>PO_9106059901</t>
  </si>
  <si>
    <t>9c5oZMgZC$</t>
  </si>
  <si>
    <t>00018895</t>
  </si>
  <si>
    <t>867264</t>
  </si>
  <si>
    <t>69381</t>
  </si>
  <si>
    <t>936645</t>
  </si>
  <si>
    <t>PO_9106057584</t>
  </si>
  <si>
    <t>#z$avohjB8</t>
  </si>
  <si>
    <t>00486995</t>
  </si>
  <si>
    <t>230077</t>
  </si>
  <si>
    <t>18406</t>
  </si>
  <si>
    <t>248483</t>
  </si>
  <si>
    <t>PO_9106058702</t>
  </si>
  <si>
    <t>120zH!RcXo</t>
  </si>
  <si>
    <t>00026302</t>
  </si>
  <si>
    <t>PO_9106057975</t>
  </si>
  <si>
    <t>QfCa$ydO7i</t>
  </si>
  <si>
    <t>00161763</t>
  </si>
  <si>
    <t>570844</t>
  </si>
  <si>
    <t>45668</t>
  </si>
  <si>
    <t>616512</t>
  </si>
  <si>
    <t>PO_9106059891</t>
  </si>
  <si>
    <t>rv2#AZYuSo</t>
  </si>
  <si>
    <t>00161578</t>
  </si>
  <si>
    <t>PO_9106057822</t>
  </si>
  <si>
    <t xml:space="preserve">mã tỉnh </t>
  </si>
  <si>
    <t>MST</t>
  </si>
  <si>
    <t>Mã khách hàng</t>
  </si>
  <si>
    <t>Tên khách hàng</t>
  </si>
  <si>
    <t>WIN</t>
  </si>
  <si>
    <t>CÔNG TY CỔ PHẦN DỊCH VỤ THƯƠNG MẠI TỔNG HỢP WINCOMMERCE</t>
  </si>
  <si>
    <t>N</t>
  </si>
  <si>
    <t>MIENNAM</t>
  </si>
  <si>
    <t>NBH</t>
  </si>
  <si>
    <t>WIN-001</t>
  </si>
  <si>
    <t>CHI NHÁNH NINH BÌNH - CÔNG TY CỔ PHẦN DỊCH VỤ THƯƠNG MẠI TỔNG HỢP WINCOMMERCE</t>
  </si>
  <si>
    <t>B</t>
  </si>
  <si>
    <t>Ninh Bình</t>
  </si>
  <si>
    <t>001</t>
  </si>
  <si>
    <t>WIN-NBH-00-001</t>
  </si>
  <si>
    <t>MIENBAC</t>
  </si>
  <si>
    <t>HNI</t>
  </si>
  <si>
    <t>WIN-002</t>
  </si>
  <si>
    <t>CHI NHÁNH HÀ NỘI - CÔNG TY CỔ PHẦN DỊCH VỤ THƯƠNG MẠI TỔNG HỢP WINCOMMERCE</t>
  </si>
  <si>
    <t>Hà Nội</t>
  </si>
  <si>
    <t>002</t>
  </si>
  <si>
    <t>WIN-HNI-00-002</t>
  </si>
  <si>
    <t>PTO</t>
  </si>
  <si>
    <t>WIN-003</t>
  </si>
  <si>
    <t>CHI NHÁNH PHÚ THỌ - CÔNG TY CỔ PHẦN DỊCH VỤ THƯƠNG MẠI TỔNG HỢP WINCOMMERCE</t>
  </si>
  <si>
    <t>Phú Thọ</t>
  </si>
  <si>
    <t>003</t>
  </si>
  <si>
    <t>WIN-PTO-00-003</t>
  </si>
  <si>
    <t>HTH</t>
  </si>
  <si>
    <t>WIN-004</t>
  </si>
  <si>
    <t>CHI NHÁNH HÀ TĨNH - CÔNG TY CỔ PHẦN DỊCH VỤ THƯƠNG MẠI TỔNG HỢP WINCOMMERCE</t>
  </si>
  <si>
    <t>Hà Tĩnh</t>
  </si>
  <si>
    <t>004</t>
  </si>
  <si>
    <t>WIN-HTH-00-004</t>
  </si>
  <si>
    <t>WIN-005</t>
  </si>
  <si>
    <t>0104918404-005</t>
  </si>
  <si>
    <t>005</t>
  </si>
  <si>
    <t>HDG</t>
  </si>
  <si>
    <t>WIN-006</t>
  </si>
  <si>
    <t>CHI NHÁNH HẢI DƯƠNG - CÔNG TY CỔ PHẦN DỊCH VỤ THƯƠNG MẠI TỔNG HỢP WINCOMMERCE</t>
  </si>
  <si>
    <t>Hải Dương</t>
  </si>
  <si>
    <t>006</t>
  </si>
  <si>
    <t>WIN-HDG-00-006</t>
  </si>
  <si>
    <t>QNH</t>
  </si>
  <si>
    <t>WIN-007</t>
  </si>
  <si>
    <t>CHI NHÁNH QUẢNG NINH - CÔNG TY CỔ PHẦN DỊCH VỤ THƯƠNG MẠI TỔNG HỢP WINCOMMERCE</t>
  </si>
  <si>
    <t>Quảng Ninh</t>
  </si>
  <si>
    <t>007</t>
  </si>
  <si>
    <t>WIN-QNH-00-007</t>
  </si>
  <si>
    <t>LDG</t>
  </si>
  <si>
    <t>WIN-008</t>
  </si>
  <si>
    <t>CHI NHÁNH LÂM ĐỒNG - CÔNG TY CỔ PHẦN DỊCH VỤ THƯƠNG MẠI TỔNG HỢP WINCOMMERCE</t>
  </si>
  <si>
    <t>Lâm Đồng</t>
  </si>
  <si>
    <t>008</t>
  </si>
  <si>
    <t>WIN-LDG-01-008</t>
  </si>
  <si>
    <t>DNG</t>
  </si>
  <si>
    <t>WIN-009</t>
  </si>
  <si>
    <t>CHI NHÁNH ĐÀ NẴNG - CÔNG TY CỔ PHẦN DỊCH VỤ THƯƠNG MẠI TỔNG HỢP WINCOMMERCE</t>
  </si>
  <si>
    <t>Đà Nẵng</t>
  </si>
  <si>
    <t>009</t>
  </si>
  <si>
    <t>WIN-DNG-01-009</t>
  </si>
  <si>
    <t>AGG</t>
  </si>
  <si>
    <t>WIN-010</t>
  </si>
  <si>
    <t>CHI NHÁNH AN GIANG - CÔNG TY CỔ PHẦN DỊCH VỤ THƯƠNG MẠI TỔNG HỢP WINCOMMERCE</t>
  </si>
  <si>
    <t>An Giang</t>
  </si>
  <si>
    <t>010</t>
  </si>
  <si>
    <t>WIN-AGG-01-010</t>
  </si>
  <si>
    <t>WIN-011</t>
  </si>
  <si>
    <t>0104918404-011</t>
  </si>
  <si>
    <t>011</t>
  </si>
  <si>
    <t>WIN-012</t>
  </si>
  <si>
    <t>0104918404-012</t>
  </si>
  <si>
    <t>012</t>
  </si>
  <si>
    <t>DTP</t>
  </si>
  <si>
    <t>WIN-013</t>
  </si>
  <si>
    <t>CHI NHÁNH ĐỒNG THÁP - CÔNG TY CỔ PHẦN DỊCH VỤ THƯƠNG MẠI TỔNG HỢP WINCOMMERCE</t>
  </si>
  <si>
    <t>Đồng Tháp</t>
  </si>
  <si>
    <t>013</t>
  </si>
  <si>
    <t>WIN-DTP-01-013</t>
  </si>
  <si>
    <t>KTM</t>
  </si>
  <si>
    <t>WIN-014</t>
  </si>
  <si>
    <t>CHI NHÁNH KON TUM - CÔNG TY CỔ PHẦN DỊCH VỤ THƯƠNG MẠI TỔNG HỢP WINCOMMERCE</t>
  </si>
  <si>
    <t>Kon Tum</t>
  </si>
  <si>
    <t>014</t>
  </si>
  <si>
    <t>WIN-KTM-01-014</t>
  </si>
  <si>
    <t>CTO</t>
  </si>
  <si>
    <t>WIN-016</t>
  </si>
  <si>
    <t>CHI NHÁNH CẦN THƠ - CÔNG TY CỔ PHẦN DỊCH VỤ THƯƠNG MẠI TỔNG HỢP WINCOMMERCE</t>
  </si>
  <si>
    <t>Cần Thơ</t>
  </si>
  <si>
    <t>016</t>
  </si>
  <si>
    <t>WIN-CTO-01-016</t>
  </si>
  <si>
    <t>DLK</t>
  </si>
  <si>
    <t>WIN-017</t>
  </si>
  <si>
    <t>CHI NHÁNH ĐẮK LẮK - CÔNG TY CỔ PHẦN DỊCH VỤ THƯƠNG MẠI TỔNG HỢP WINCOMMERCE</t>
  </si>
  <si>
    <t>Đắk Lắk</t>
  </si>
  <si>
    <t>017</t>
  </si>
  <si>
    <t>BLU</t>
  </si>
  <si>
    <t>WIN-018</t>
  </si>
  <si>
    <t>CHI NHÁNH BẠC LIÊU - CÔNG TY CỔ PHẦN DỊCH VỤ THƯƠNG MẠI TỔNG HỢP WINCOMMERCE</t>
  </si>
  <si>
    <t>Bạc Liêu</t>
  </si>
  <si>
    <t>018</t>
  </si>
  <si>
    <t>VLG</t>
  </si>
  <si>
    <t>WIN-019</t>
  </si>
  <si>
    <t>CHI NHÁNH VĨNH LONG - CÔNG TY CỔ PHẦN DỊCH VỤ THƯƠNG MẠI TỔNG HỢP WINCOMMERCE</t>
  </si>
  <si>
    <t>Vĩnh Long</t>
  </si>
  <si>
    <t>019</t>
  </si>
  <si>
    <t>THA</t>
  </si>
  <si>
    <t>WIN-020</t>
  </si>
  <si>
    <t>CHI NHÁNH THANH HÓA - CÔNG TY CỔ PHẦN DỊCH VỤ THƯƠNG MẠI TỔNG HỢP WINCOMMERCE</t>
  </si>
  <si>
    <t>Thanh Hóa</t>
  </si>
  <si>
    <t>020</t>
  </si>
  <si>
    <t>TTH</t>
  </si>
  <si>
    <t>WIN-021</t>
  </si>
  <si>
    <t>CHI NHÁNH THỪA THIÊN HUẾ - CÔNG TY CỔ PHẦN DỊCH VỤ THƯƠNG MẠI TỔNG HỢP WINCOMMERCE</t>
  </si>
  <si>
    <t>Thừa Thiên Huế</t>
  </si>
  <si>
    <t>021</t>
  </si>
  <si>
    <t>GLI</t>
  </si>
  <si>
    <t>WIN-022</t>
  </si>
  <si>
    <t>CHI NHÁNH GIA LAI - CÔNG TY CỔ PHẦN DỊCH VỤ THƯƠNG MẠI TỔNG HỢP WINCOMMERCE</t>
  </si>
  <si>
    <t>Gia Lai</t>
  </si>
  <si>
    <t>022</t>
  </si>
  <si>
    <t>DNI</t>
  </si>
  <si>
    <t>WIN-023</t>
  </si>
  <si>
    <t>CHI NHÁNH ĐỒNG NAI - CÔNG TY CỔ PHẦN DỊCH VỤ THƯƠNG MẠI TỔNG HỢP WINCOMMERCE</t>
  </si>
  <si>
    <t>Đồng Nai</t>
  </si>
  <si>
    <t>023</t>
  </si>
  <si>
    <t>BDG</t>
  </si>
  <si>
    <t>WIN-024</t>
  </si>
  <si>
    <t>CHI NHÁNH BÌNH DƯƠNG - CÔNG TY CỔ PHẦN DỊCH VỤ THƯƠNG MẠI TỔNG HỢP WINCOMMERCE</t>
  </si>
  <si>
    <t>Bình Dương</t>
  </si>
  <si>
    <t>024</t>
  </si>
  <si>
    <t>HPG</t>
  </si>
  <si>
    <t>WIN-025</t>
  </si>
  <si>
    <t>CHI NHÁNH HẢI PHÒNG - CÔNG TY CỔ PHẦN DỊCH VỤ THƯƠNG MẠI TỔNG HỢP WINCOMMERCE</t>
  </si>
  <si>
    <t>Hải Phòng</t>
  </si>
  <si>
    <t>025</t>
  </si>
  <si>
    <t>NTN</t>
  </si>
  <si>
    <t>0104918404-027</t>
  </si>
  <si>
    <t>WIN-027</t>
  </si>
  <si>
    <t>CHI NHÁNH NINH THUẬN - CÔNG TY CỔ PHẦN DỊCH VỤ THƯƠNG MẠI TỔNG HỢP WINCOMMERCE</t>
  </si>
  <si>
    <t>Ninh Thuận</t>
  </si>
  <si>
    <t>027</t>
  </si>
  <si>
    <t>KHA</t>
  </si>
  <si>
    <t>WIN-028</t>
  </si>
  <si>
    <t>CHI NHÁNH KHÁNH HÒA - CÔNG TY CỔ PHẦN DỊCH VỤ THƯƠNG MẠI TỔNG HỢP WINCOMMERCE</t>
  </si>
  <si>
    <t>Khánh Hòa</t>
  </si>
  <si>
    <t>028</t>
  </si>
  <si>
    <t>VPC</t>
  </si>
  <si>
    <t>WIN-029</t>
  </si>
  <si>
    <t>CHI NHÁNH VĨNH PHÚC - CÔNG TY CỔ PHẦN DỊCH VỤ THƯƠNG MẠI TỔNG HỢP WINCOMMERCE</t>
  </si>
  <si>
    <t>Vĩnh Phúc</t>
  </si>
  <si>
    <t>029</t>
  </si>
  <si>
    <t>HNM</t>
  </si>
  <si>
    <t>WIN-030</t>
  </si>
  <si>
    <t>CHI NHÁNH HÀ NAM - CÔNG TY CỔ PHẦN DỊCH VỤ THƯƠNG MẠI TỔNG HỢP WINCOMMERCE</t>
  </si>
  <si>
    <t>Hà Nam</t>
  </si>
  <si>
    <t>030</t>
  </si>
  <si>
    <t>BNH</t>
  </si>
  <si>
    <t>WIN-031</t>
  </si>
  <si>
    <t>CHI NHÁNH BẮC NINH - CÔNG TY CỔ PHẦN DỊCH VỤ THƯƠNG MẠI TỔNG HỢP WINCOMMERCE</t>
  </si>
  <si>
    <t>Bắc Ninh</t>
  </si>
  <si>
    <t>031</t>
  </si>
  <si>
    <t>HUG</t>
  </si>
  <si>
    <t>0104918404-033</t>
  </si>
  <si>
    <t>WIN-033</t>
  </si>
  <si>
    <t>CHI NHÁNH HẬU GIANG - CÔNG TY CỔ PHẦN DỊCH VỤ THƯƠNG MẠI TỔNG HỢP WINCOMMERCE</t>
  </si>
  <si>
    <t>Hậu Giang</t>
  </si>
  <si>
    <t>033</t>
  </si>
  <si>
    <t>HBH</t>
  </si>
  <si>
    <t>0104918404-034</t>
  </si>
  <si>
    <t>WIN-034</t>
  </si>
  <si>
    <t>CHI NHÁNH HÒA BÌNH - CÔNG TY CỔ PHẦN DỊCH VỤ THƯƠNG MẠI TỔNG HỢP WINCOMMERCE</t>
  </si>
  <si>
    <t>Hòa Bình</t>
  </si>
  <si>
    <t>034</t>
  </si>
  <si>
    <t>YBI</t>
  </si>
  <si>
    <t>WIN-035</t>
  </si>
  <si>
    <t>CHI NHÁNH YÊN BÁI - CÔNG TY CỔ PHẦN DỊCH VỤ THƯƠNG MẠI TỔNG HỢP WINCOMMERCE</t>
  </si>
  <si>
    <t>Yên Bái</t>
  </si>
  <si>
    <t>035</t>
  </si>
  <si>
    <t>TQG</t>
  </si>
  <si>
    <t>WIN-038</t>
  </si>
  <si>
    <t>CHI NHÁNH TUYÊN QUANG - CÔNG TY CỔ PHẦN DỊCH VỤ THƯƠNG MẠI TỔNG HỢP WINCOMMERCE</t>
  </si>
  <si>
    <t>Tuyên Quang</t>
  </si>
  <si>
    <t>038</t>
  </si>
  <si>
    <t>PYN</t>
  </si>
  <si>
    <t>WIN-039</t>
  </si>
  <si>
    <t>CHI NHÁNH PHÚ YÊN - CÔNG TY CỔ PHẦN DỊCH VỤ THƯƠNG MẠI TỔNG HỢP WINCOMMERCE</t>
  </si>
  <si>
    <t>Phú Yên</t>
  </si>
  <si>
    <t>039</t>
  </si>
  <si>
    <t>LAN</t>
  </si>
  <si>
    <t>WIN-041</t>
  </si>
  <si>
    <t>CHI NHÁNH LONG AN - CÔNG TY CỔ PHẦN DỊCH VỤ THƯƠNG MẠI TỔNG HỢP WINCOMMERCE</t>
  </si>
  <si>
    <t>Long An</t>
  </si>
  <si>
    <t>041</t>
  </si>
  <si>
    <t>QNI</t>
  </si>
  <si>
    <t>WIN-042</t>
  </si>
  <si>
    <t>CHI NHÁNH QUẢNG NGÃI - CÔNG TY CỔ PHẦN DỊCH VỤ THƯƠNG MẠI TỔNG HỢP WINCOMMERCE</t>
  </si>
  <si>
    <t>Quảng Ngãi</t>
  </si>
  <si>
    <t>042</t>
  </si>
  <si>
    <t>TBH</t>
  </si>
  <si>
    <t>WIN-044</t>
  </si>
  <si>
    <t>CHI NHÁNH THÁI BÌNH - CÔNG TY CỔ PHẦN DỊCH VỤ THƯƠNG MẠI TỔNG HỢP WINCOMMERCE</t>
  </si>
  <si>
    <t>Thái Bình</t>
  </si>
  <si>
    <t>044</t>
  </si>
  <si>
    <t>QBH</t>
  </si>
  <si>
    <t>WIN-045</t>
  </si>
  <si>
    <t>CHI NHÁNH QUẢNG BÌNH - CÔNG TY CỔ PHẦN DỊCH VỤ THƯƠNG MẠI TỔNG HỢP WINCOMMERCE</t>
  </si>
  <si>
    <t>Quảng Bình</t>
  </si>
  <si>
    <t>045</t>
  </si>
  <si>
    <t>TNH</t>
  </si>
  <si>
    <t>0104918404-046</t>
  </si>
  <si>
    <t>WIN-046</t>
  </si>
  <si>
    <t>CHI NHÁNH TÂY NINH - CÔNG TY CỔ PHẦN DỊCH VỤ THƯƠNG MẠI TỔNG HỢP WINCOMMERCE</t>
  </si>
  <si>
    <t>Tây Ninh</t>
  </si>
  <si>
    <t>046</t>
  </si>
  <si>
    <t>VTU</t>
  </si>
  <si>
    <t>WIN-047</t>
  </si>
  <si>
    <t>CHI NHÁNH BÀ RỊA - VŨNG TÀU - CÔNG TY CỔ PHẦN DỊCH VỤ THƯƠNG MẠI TỔNG HỢP WINCOMMERCE</t>
  </si>
  <si>
    <t>Bà Rịa - Vũng Tàu</t>
  </si>
  <si>
    <t>047</t>
  </si>
  <si>
    <t>HCM</t>
  </si>
  <si>
    <t>CHI NHÁNH HỒ CHÍ MINH - CÔNG TY CỔ PHẦN DỊCH VỤ THƯƠNG MẠI TỔNG HỢP WINCOMMERCE</t>
  </si>
  <si>
    <t>Hồ Chí Minh</t>
  </si>
  <si>
    <t>SLA</t>
  </si>
  <si>
    <t>WIN-049</t>
  </si>
  <si>
    <t>CHI NHÁNH SƠN LA - CÔNG TY CỔ PHẦN DỊCH VỤ THƯƠNG MẠI TỔNG HỢP WINCOMMERCE</t>
  </si>
  <si>
    <t>Sơn La</t>
  </si>
  <si>
    <t>049</t>
  </si>
  <si>
    <t>LSN</t>
  </si>
  <si>
    <t>0104918404-052</t>
  </si>
  <si>
    <t>WIN-052</t>
  </si>
  <si>
    <t>CHI NHÁNH LẠNG SƠN - CÔNG TY CỔ PHẦN DỊCH VỤ THƯƠNG MẠI TỔNG HỢP WINCOMMERCE</t>
  </si>
  <si>
    <t>Lạng Sơn</t>
  </si>
  <si>
    <t>052</t>
  </si>
  <si>
    <t>TVH</t>
  </si>
  <si>
    <t>WIN-053</t>
  </si>
  <si>
    <t>CHI NHÁNH TRÀ VINH - CÔNG TY CỔ PHẦN DỊCH VỤ THƯƠNG MẠI TỔNG HỢP WINCOMMERCE</t>
  </si>
  <si>
    <t>Trà Vinh</t>
  </si>
  <si>
    <t>053</t>
  </si>
  <si>
    <t>HYN</t>
  </si>
  <si>
    <t>WIN-056</t>
  </si>
  <si>
    <t>CHI NHÁNH HƯNG YÊN - CÔNG TY CỔ PHẦN DỊCH VỤ THƯƠNG MẠI TỔNG HỢP WINCOMMERCE</t>
  </si>
  <si>
    <t>Hưng Yên</t>
  </si>
  <si>
    <t>056</t>
  </si>
  <si>
    <t>KGG</t>
  </si>
  <si>
    <t>WIN-057</t>
  </si>
  <si>
    <t>CHI NHÁNH KIÊN GIANG - CÔNG TY CỔ PHẦN DỊCH VỤ THƯƠNG MẠI TỔNG HỢP WINCOMMERCE</t>
  </si>
  <si>
    <t>Kiên Giang</t>
  </si>
  <si>
    <t>057</t>
  </si>
  <si>
    <t>NAN</t>
  </si>
  <si>
    <t>WIN-058</t>
  </si>
  <si>
    <t>CHI NHÁNH NGHỆ AN - CÔNG TY CỔ PHẦN DỊCH VỤ THƯƠNG MẠI TỔNG HỢP WINCOMMERCE</t>
  </si>
  <si>
    <t>Nghệ An</t>
  </si>
  <si>
    <t>058</t>
  </si>
  <si>
    <t>TNN</t>
  </si>
  <si>
    <t>WIN-059</t>
  </si>
  <si>
    <t>CHI NHÁNH THÁI NGUYÊN - CÔNG TY CỔ PHẦN DỊCH VỤ THƯƠNG MẠI TỔNG HỢP WINCOMMERCE</t>
  </si>
  <si>
    <t>Thái Nguyên</t>
  </si>
  <si>
    <t>059</t>
  </si>
  <si>
    <t>CMU</t>
  </si>
  <si>
    <t>WIN-060</t>
  </si>
  <si>
    <t>CHI NHÁNH CÀ MAU - CÔNG TY CỔ PHẦN DỊCH VỤ THƯƠNG MẠI TỔNG HỢP WINCOMMERCE</t>
  </si>
  <si>
    <t>Cà Mau</t>
  </si>
  <si>
    <t>060</t>
  </si>
  <si>
    <t>QNM</t>
  </si>
  <si>
    <t>WIN-061</t>
  </si>
  <si>
    <t>CHI NHÁNH QUẢNG NAM - CÔNG TY CỔ PHẦN DỊCH VỤ THƯƠNG MẠI TỔNG HỢP WINCOMMERCE</t>
  </si>
  <si>
    <t>Quảng Nam</t>
  </si>
  <si>
    <t>061</t>
  </si>
  <si>
    <t>BTN</t>
  </si>
  <si>
    <t>WIN-062</t>
  </si>
  <si>
    <t>CHI NHÁNH BÌNH THUẬN - CÔNG TY CỔ PHẦN DỊCH VỤ THƯƠNG MẠI TỔNG HỢP WINCOMMERCE</t>
  </si>
  <si>
    <t>Bình Thuận</t>
  </si>
  <si>
    <t>062</t>
  </si>
  <si>
    <t>TGG</t>
  </si>
  <si>
    <t>WIN-063</t>
  </si>
  <si>
    <t>CHI NHÁNH TIỀN GIANG - CÔNG TY CỔ PHẦN DỊCH VỤ THƯƠNG MẠI TỔNG HỢP WINCOMMERCE</t>
  </si>
  <si>
    <t>Tiền Giang</t>
  </si>
  <si>
    <t>063</t>
  </si>
  <si>
    <t>NDH</t>
  </si>
  <si>
    <t>WIN-064</t>
  </si>
  <si>
    <t>CHI NHÁNH NAM ĐỊNH - CÔNG TY CỔ PHẦN DỊCH VỤ THƯƠNG MẠI TỔNG HỢP WINCOMMERCE</t>
  </si>
  <si>
    <t>Nam Định</t>
  </si>
  <si>
    <t>064</t>
  </si>
  <si>
    <t>BGG</t>
  </si>
  <si>
    <t>WIN-065</t>
  </si>
  <si>
    <t>CHI NHÁNH BẮC GIANG - CÔNG TY CỔ PHẦN DỊCH VỤ THƯƠNG MẠI TỔNG HỢP WINCOMMERCE</t>
  </si>
  <si>
    <t>Bắc Giang</t>
  </si>
  <si>
    <t>065</t>
  </si>
  <si>
    <t>STG</t>
  </si>
  <si>
    <t>0104918404-066</t>
  </si>
  <si>
    <t>WIN-066</t>
  </si>
  <si>
    <t>CHI NHÁNH SÓC TRĂNG - CÔNG TY CỔ PHẦN DỊCH VỤ THƯƠNG MẠI TỔNG HỢP WINCOMMERCE</t>
  </si>
  <si>
    <t>Sóc Trăng</t>
  </si>
  <si>
    <t>066</t>
  </si>
  <si>
    <t>BTE</t>
  </si>
  <si>
    <t>WIN-067</t>
  </si>
  <si>
    <t>CHI NHÁNH BẾN TRE- CÔNG TY CỔ PHẦN DỊCH VỤ THƯƠNG MẠI TỔNG HỢP WINCOMMERCE</t>
  </si>
  <si>
    <t>Bến Tre</t>
  </si>
  <si>
    <t>067</t>
  </si>
  <si>
    <t>QTI</t>
  </si>
  <si>
    <t>WIN-070</t>
  </si>
  <si>
    <t>CHI NHÁNH QUẢNG TRỊ - CÔNG TY CỔ PHẦN DỊCH VỤ THƯƠNG MẠI TỔNG HỢP WINCOMMERCE</t>
  </si>
  <si>
    <t>Quảng Trị</t>
  </si>
  <si>
    <t>070</t>
  </si>
  <si>
    <t>BDH</t>
  </si>
  <si>
    <t>WIN-071</t>
  </si>
  <si>
    <t>CHI NHÁNH BÌNH ĐỊNH - CÔNG TY CỔ PHẦN DỊCH VỤ THƯƠNG MẠI TỔNG HỢP WINCOMMERCE</t>
  </si>
  <si>
    <t>Bình Định</t>
  </si>
  <si>
    <t>071</t>
  </si>
  <si>
    <t>LCI</t>
  </si>
  <si>
    <t>WIN-072</t>
  </si>
  <si>
    <t>CHI NHÁNH LÀO CAI - CÔNG TY CỔ PHẦN DỊCH VỤ THƯƠNG MẠI TỔNG HỢP WINCOMMERCE</t>
  </si>
  <si>
    <t>Lào Cai</t>
  </si>
  <si>
    <t>072</t>
  </si>
  <si>
    <t>HGG</t>
  </si>
  <si>
    <t>0104918404-091</t>
  </si>
  <si>
    <t>WIN-091</t>
  </si>
  <si>
    <t>CHI NHÁNH HÀ GIANG - CÔNG TY CỔ PHẦN DỊCH VỤ THƯƠNG MẠI TỔNG HỢP WINCOMMERCE</t>
  </si>
  <si>
    <t>Hà Giang</t>
  </si>
  <si>
    <t>091</t>
  </si>
  <si>
    <t>BPC</t>
  </si>
  <si>
    <t>0104918404-092</t>
  </si>
  <si>
    <t>WIN-092</t>
  </si>
  <si>
    <t>CHI NHÁNH BÌNH PHƯỚC - CÔNG TY CỔ PHẦN DỊCH VỤ THƯƠNG MẠI TỔNG HỢP WINCOMMERCE</t>
  </si>
  <si>
    <t>Bình Phước</t>
  </si>
  <si>
    <t>092</t>
  </si>
  <si>
    <t>BKN</t>
  </si>
  <si>
    <t>0104918404-093</t>
  </si>
  <si>
    <t>WIN-093</t>
  </si>
  <si>
    <t>CHI NHÁNH BẮC KẠN - CÔNG TY CỔ PHẦN DỊCH VỤ THƯƠNG MẠI TỔNG HỢP WINCOMMERCE</t>
  </si>
  <si>
    <t>Bắc Kạn</t>
  </si>
  <si>
    <t>093</t>
  </si>
  <si>
    <t>LCU</t>
  </si>
  <si>
    <t>0104918404-094</t>
  </si>
  <si>
    <t>WIN-094</t>
  </si>
  <si>
    <t>CHI NHÁNH LAI CHÂU - CÔNG TY CỔ PHẦN DỊCH VỤ THƯƠNG MẠI TỔNG HỢP WINCOMMERCE</t>
  </si>
  <si>
    <t>Lai Châu</t>
  </si>
  <si>
    <t>094</t>
  </si>
  <si>
    <t>CBG</t>
  </si>
  <si>
    <t>WIN-095</t>
  </si>
  <si>
    <t>CHI NHÁNH CAO BẰNG - CÔNG TY CỔ PHẦN DỊCH VỤ THƯƠNG MẠI TỔNG HỢP WINCOMMERCE</t>
  </si>
  <si>
    <t>Cao Bằng</t>
  </si>
  <si>
    <t>095</t>
  </si>
  <si>
    <t>DBN</t>
  </si>
  <si>
    <t>0104918404-096</t>
  </si>
  <si>
    <t>WIN-096</t>
  </si>
  <si>
    <t>CHI NHÁNH ĐIỆN BIÊN - CÔNG TY CỔ PHẦN DỊCH VỤ THƯƠNG MẠI TỔNG HỢP WINCOMMERCE</t>
  </si>
  <si>
    <t>Điện Biên</t>
  </si>
  <si>
    <t>096</t>
  </si>
  <si>
    <t>THU HẰNG Bắp bò muối gói 200g</t>
  </si>
  <si>
    <t>BBM200</t>
  </si>
  <si>
    <t>Bắp bò muối 200g</t>
  </si>
  <si>
    <t>NGỌC THƠM Bắp bò muối gói 300g</t>
  </si>
  <si>
    <t>BBM300</t>
  </si>
  <si>
    <t>Bắp bò muối 300g</t>
  </si>
  <si>
    <t>THU HẰNG Bắp bò muối gói 500g</t>
  </si>
  <si>
    <t>BBM500</t>
  </si>
  <si>
    <t>Bắp bò muối 500g</t>
  </si>
  <si>
    <t>BGHM450</t>
  </si>
  <si>
    <t>Bắp giò heo muối vị Tayaki Coop Select 450g</t>
  </si>
  <si>
    <t>Br250-cf</t>
  </si>
  <si>
    <t>Sữa tươi tiệt trùng Breaka Coffee 250ml</t>
  </si>
  <si>
    <t>Br250-dau</t>
  </si>
  <si>
    <t>Sữa tươi tiệt trùng Breaka Dâu 250ml</t>
  </si>
  <si>
    <t>Br250-socola</t>
  </si>
  <si>
    <t>Sữa tươi tiệt trùng Breaka Socola 250ml</t>
  </si>
  <si>
    <t>Br250-vani</t>
  </si>
  <si>
    <t>Sữa tươi tiệt trùng Breaka Vani 250ml</t>
  </si>
  <si>
    <t>Ngọc Thơm_Chả cốm 300g</t>
  </si>
  <si>
    <t>CC300</t>
  </si>
  <si>
    <t>Chả cốm 300g</t>
  </si>
  <si>
    <t>NGỌC THƠM Chân giò heo muối gói 300g</t>
  </si>
  <si>
    <t>CGM300</t>
  </si>
  <si>
    <t>Chân giò heo muối 300g</t>
  </si>
  <si>
    <t>NGỌC THƠM Chân giò heo muối gói 500g</t>
  </si>
  <si>
    <t>CGM500</t>
  </si>
  <si>
    <t>Chân giò heo muối 500g</t>
  </si>
  <si>
    <t>Ngọc Thơm_Chân gà sốt cay 400g</t>
  </si>
  <si>
    <t>CGSC400</t>
  </si>
  <si>
    <t>Chân gà sốt cay 400g</t>
  </si>
  <si>
    <t>NGỌC THƠM chân gà thảo mộc 150g</t>
  </si>
  <si>
    <t>CGTM150</t>
  </si>
  <si>
    <t>Chân gà thảo mộc 150g</t>
  </si>
  <si>
    <t>NGỌC THƠM chân gà xì dầu 150g</t>
  </si>
  <si>
    <t>CGXD150</t>
  </si>
  <si>
    <t>Chân gà xì dầu 150g</t>
  </si>
  <si>
    <t>Ngọc Thơm_Chả nướng 300g</t>
  </si>
  <si>
    <t>CN300</t>
  </si>
  <si>
    <t>Chả nướng 300g</t>
  </si>
  <si>
    <t>combo1</t>
  </si>
  <si>
    <t>Combo Tết bình an</t>
  </si>
  <si>
    <t>COMBO1-TBA</t>
  </si>
  <si>
    <t>Combo1-Tết Bình An Nhớ Nguồn</t>
  </si>
  <si>
    <t>COMBO2-TBA</t>
  </si>
  <si>
    <t>Combo2 - Tết Bình An ông Công ông Táo</t>
  </si>
  <si>
    <t>COMBO3-TSV</t>
  </si>
  <si>
    <t>Combo3 - Tết Sum Vầy, Mâm Cơm Tết</t>
  </si>
  <si>
    <t>combo4</t>
  </si>
  <si>
    <t>Combo Tết sum vầy</t>
  </si>
  <si>
    <t>COMBO4-TSV</t>
  </si>
  <si>
    <t>Combo 4 - Tết Sum Vầy Thiết Đãi Bạn Hiền</t>
  </si>
  <si>
    <t>CVC</t>
  </si>
  <si>
    <t>Cước dịch vụ chuyển phát</t>
  </si>
  <si>
    <t>Ngọc Thơm_Đùi gà sốt cay 500g</t>
  </si>
  <si>
    <t>DGSC500</t>
  </si>
  <si>
    <t>Đùi gà sốt cay 500g</t>
  </si>
  <si>
    <t>GHC1000</t>
  </si>
  <si>
    <t>Gà hun cỏ xạ hương 1kg</t>
  </si>
  <si>
    <t>GHC500</t>
  </si>
  <si>
    <t>Gà hun cỏ xạ hương Coop Select 500g</t>
  </si>
  <si>
    <t>GHEFARCI150</t>
  </si>
  <si>
    <t>Ghẹ farci 150g</t>
  </si>
  <si>
    <t>NGỌC THƠM gà xì dầu 500g</t>
  </si>
  <si>
    <t>GXD500</t>
  </si>
  <si>
    <t>Gà xì dầu 500g</t>
  </si>
  <si>
    <t>Ngọc Thơm Gà muối hun khói 300g</t>
  </si>
  <si>
    <t>GHK300</t>
  </si>
  <si>
    <t>Gà muối hun khói 300g</t>
  </si>
  <si>
    <t>Ngọc Thơm_Giò lụa 250g</t>
  </si>
  <si>
    <t>GL250</t>
  </si>
  <si>
    <t>Giò lụa cây 250g</t>
  </si>
  <si>
    <t>GL250KT</t>
  </si>
  <si>
    <t>Giò lụa 250g</t>
  </si>
  <si>
    <t>NGỌC THƠM Giò lụa 500g</t>
  </si>
  <si>
    <t>GL500KT</t>
  </si>
  <si>
    <t>Giò lụa 500g</t>
  </si>
  <si>
    <t>NGỌC THƠM Gà muối gói 500g</t>
  </si>
  <si>
    <t>GM500</t>
  </si>
  <si>
    <t>Gà muối 500g</t>
  </si>
  <si>
    <t>Ngọc Thơm_Giò sụn gà 250g</t>
  </si>
  <si>
    <t>GSG250</t>
  </si>
  <si>
    <t>Giò sụn gà 250g</t>
  </si>
  <si>
    <t>NGỌC THƠM Giò tai lưỡi xào gói 250g</t>
  </si>
  <si>
    <t>GTLX250G</t>
  </si>
  <si>
    <t>Giò Tai Lưỡi Xào 250g</t>
  </si>
  <si>
    <t>THU HẰNG Giò tai nấm hương 250g</t>
  </si>
  <si>
    <t>GTNH250</t>
  </si>
  <si>
    <t>Giò tai nấm hương 250g</t>
  </si>
  <si>
    <t>NGỌC THƠM Giò tai nấm hương 500g</t>
  </si>
  <si>
    <t>GTNH500</t>
  </si>
  <si>
    <t>Giò tai nấm hương 500g</t>
  </si>
  <si>
    <t>HH00001</t>
  </si>
  <si>
    <t>Bắp bò Tây Ban Nha</t>
  </si>
  <si>
    <t>HH00002</t>
  </si>
  <si>
    <t>Bắp bò Đan Mạch</t>
  </si>
  <si>
    <t>HH00003</t>
  </si>
  <si>
    <t>Da heo</t>
  </si>
  <si>
    <t>HH00004</t>
  </si>
  <si>
    <t>Khoanh giò nhỏ</t>
  </si>
  <si>
    <t>HH00005</t>
  </si>
  <si>
    <t>Khoanh giò lớn</t>
  </si>
  <si>
    <t>HH00006</t>
  </si>
  <si>
    <t>Lưỡi bỉ</t>
  </si>
  <si>
    <t>HH00007</t>
  </si>
  <si>
    <t>Lưỡi Đức</t>
  </si>
  <si>
    <t>HH00008</t>
  </si>
  <si>
    <t>Mỡ heo</t>
  </si>
  <si>
    <t>HH00009</t>
  </si>
  <si>
    <t>Mũi heo</t>
  </si>
  <si>
    <t>HH00010</t>
  </si>
  <si>
    <t>Tai heo</t>
  </si>
  <si>
    <t>HH00011</t>
  </si>
  <si>
    <t>Gà nguyên con</t>
  </si>
  <si>
    <t>HH00012</t>
  </si>
  <si>
    <t>Khoanh giò Tones</t>
  </si>
  <si>
    <t>HH00013</t>
  </si>
  <si>
    <t>Chân gà</t>
  </si>
  <si>
    <t>HH00014</t>
  </si>
  <si>
    <t>Thịt đùi heo</t>
  </si>
  <si>
    <t>HH00015</t>
  </si>
  <si>
    <t>Bắp giò heo</t>
  </si>
  <si>
    <t>MAY00001</t>
  </si>
  <si>
    <t>Máy Vê Biên</t>
  </si>
  <si>
    <t>MAYTUMBLER</t>
  </si>
  <si>
    <t xml:space="preserve">Máy Tumbler (Xuất xứ: Italy) </t>
  </si>
  <si>
    <t>NGỌC THƠM Mực lá câu làm sạch 450g</t>
  </si>
  <si>
    <t>ML450</t>
  </si>
  <si>
    <t>Mực lá câu làm sạch 450g</t>
  </si>
  <si>
    <t>NGỌC THƠM Mộc nấm hương gói 250g</t>
  </si>
  <si>
    <t>MNH250</t>
  </si>
  <si>
    <t>Mọc Nấm Hương 250g</t>
  </si>
  <si>
    <t>MO450</t>
  </si>
  <si>
    <t>Mực ống tươi 450g</t>
  </si>
  <si>
    <t>Pauls1L</t>
  </si>
  <si>
    <t>Sữa tươi tiệt trùng Pauls Nguyên Chất 1L</t>
  </si>
  <si>
    <t>Pauls1L-gold</t>
  </si>
  <si>
    <t>Sữa tươi tiệt trùng Pauls Gold 1L</t>
  </si>
  <si>
    <t>Pauls200-dau</t>
  </si>
  <si>
    <t>Sữa tươi tiệt trùng Pauls Dâu 200ml</t>
  </si>
  <si>
    <t>Pauls200-kem</t>
  </si>
  <si>
    <t>Sữa tươi tiệt trùng Pauls Nguyên Kem 200ml</t>
  </si>
  <si>
    <t>Pauls200-socola</t>
  </si>
  <si>
    <t>Sữa tươi tiệt trùng Pauls Socola 200ml</t>
  </si>
  <si>
    <t>Pauls250</t>
  </si>
  <si>
    <t>Sữa tươi tiệt trùng Pauls Nguyên Chất 250ml</t>
  </si>
  <si>
    <t>PFHOUSE</t>
  </si>
  <si>
    <t>Sữa tươi  nguyên kem PAULS FARMHOUSE 1lit</t>
  </si>
  <si>
    <t>PMNK1LIT</t>
  </si>
  <si>
    <t>Sữa tươi nguyên kem Pauls 1lit</t>
  </si>
  <si>
    <t>SGDL</t>
  </si>
  <si>
    <t>Sụn ức gà đông lạnh</t>
  </si>
  <si>
    <t>NGỌC THƠM sườn hun khói 200g</t>
  </si>
  <si>
    <t>SHK200</t>
  </si>
  <si>
    <t>Sườn hun khói 200g</t>
  </si>
  <si>
    <t>TBĐ450</t>
  </si>
  <si>
    <t>Tôm mũ ni bỏ đầu 450g</t>
  </si>
  <si>
    <t>NGỌC THƠM Tai heo muối gói 200g</t>
  </si>
  <si>
    <t>TH200</t>
  </si>
  <si>
    <t>Tai heo muối 200g</t>
  </si>
  <si>
    <t>THU HẰNG Tai heo muối gói 400g</t>
  </si>
  <si>
    <t>TH400</t>
  </si>
  <si>
    <t>Tai heo muối 400g</t>
  </si>
  <si>
    <t>NGỌC THƠM Tôm mũ ni nguyên con 450g</t>
  </si>
  <si>
    <t>TNC450</t>
  </si>
  <si>
    <t>Tôm mũ ni nguyên con 450g</t>
  </si>
  <si>
    <t>TSCD0001</t>
  </si>
  <si>
    <t>Máy dò kim loại</t>
  </si>
  <si>
    <t>Ngọc Thơm_Giò lụa iò lụa 250g</t>
  </si>
  <si>
    <t>Gà muối Ngọc Thơm 500g</t>
  </si>
  <si>
    <t>Chân giò heo muối Ngọc Thơm 300g</t>
  </si>
  <si>
    <t>Ngọc Thơm_GNgọc Thơm_Giò lụa iò lụa 250g</t>
  </si>
  <si>
    <t>STT</t>
  </si>
  <si>
    <t>PO/DO/STO</t>
  </si>
  <si>
    <t>Ngày đặt hàng</t>
  </si>
  <si>
    <t>Ngày yêu cầu giao hàng</t>
  </si>
  <si>
    <t>Ngày dự kiến giao hàng</t>
  </si>
  <si>
    <t>Khung giờ dự kiến giao</t>
  </si>
  <si>
    <t>Ngày thực tế giao hàng</t>
  </si>
  <si>
    <t>Mã điểm lấy</t>
  </si>
  <si>
    <t>Tên điểm lấy</t>
  </si>
  <si>
    <t>Địa chỉ điểm lấy</t>
  </si>
  <si>
    <t>Mã điểm giao</t>
  </si>
  <si>
    <t>Tên điểm giao</t>
  </si>
  <si>
    <t>Địa chỉ điểm giao</t>
  </si>
  <si>
    <t>STT sản phẩm</t>
  </si>
  <si>
    <t>Mã hàng</t>
  </si>
  <si>
    <t>Tên hàng</t>
  </si>
  <si>
    <t>Mã Barcode hàng hóa</t>
  </si>
  <si>
    <t>ĐVT</t>
  </si>
  <si>
    <t>Đơn giá</t>
  </si>
  <si>
    <t>Số lượng</t>
  </si>
  <si>
    <t>Số lượng xác nhận</t>
  </si>
  <si>
    <t>Người đặt hàng</t>
  </si>
  <si>
    <t>SĐT người đặt hàng</t>
  </si>
  <si>
    <t>Ngày cập nhật</t>
  </si>
  <si>
    <t>Ngày cập nhật chứng từ</t>
  </si>
  <si>
    <t>Tình trạng chứng từ</t>
  </si>
  <si>
    <t>Chờ site nguồn xác nhận</t>
  </si>
  <si>
    <t>0002003606</t>
  </si>
  <si>
    <t>CTY TNHH MTV TMDV NGỌC THƠM</t>
  </si>
  <si>
    <t>12/14/18 Đường 49, khu phố 7, Phườn</t>
  </si>
  <si>
    <t>10005984</t>
  </si>
  <si>
    <t>8938529045856</t>
  </si>
  <si>
    <t>G1</t>
  </si>
  <si>
    <t>0</t>
  </si>
  <si>
    <t>10005987</t>
  </si>
  <si>
    <t>8938529045627</t>
  </si>
  <si>
    <t>10005986</t>
  </si>
  <si>
    <t>8938529045924</t>
  </si>
  <si>
    <t>10182351</t>
  </si>
  <si>
    <t>8938529045139</t>
  </si>
  <si>
    <t>10638308</t>
  </si>
  <si>
    <t>8938529045047</t>
  </si>
  <si>
    <t>2BC5</t>
  </si>
  <si>
    <t>WM+ PTO Quế Trạo, Tam Sơn</t>
  </si>
  <si>
    <t>Thôn Quế Trạo B, Xã Tam Sơn, Tỉnh Phú Thọ Việt Nam</t>
  </si>
  <si>
    <t>WM+ VPC Quế Trạo, Đồng Quế</t>
  </si>
  <si>
    <t>2ATS</t>
  </si>
  <si>
    <t>WM+ HNI Phú Hữu 2, Phú Nghĩa</t>
  </si>
  <si>
    <t>Thôn Phú Hữu 2, Xã Phú Nghĩa, Huyện Chương Mỹ TP. Hà Nội Việt Nam</t>
  </si>
  <si>
    <t>10182350</t>
  </si>
  <si>
    <t>8938529045207</t>
  </si>
  <si>
    <t>10638307</t>
  </si>
  <si>
    <t>8938529045030</t>
  </si>
  <si>
    <t>6868</t>
  </si>
  <si>
    <t>WM+ BGG TDP Quang Trung, Lục Ngạn</t>
  </si>
  <si>
    <t>TDP Quang Trung, Thị trấn Chũ, Huyện Lục Ngạn T. Bắc Giang Việt Nam</t>
  </si>
  <si>
    <t>WM+ BGG TDP Quang Trung, Lục N</t>
  </si>
  <si>
    <t>3128</t>
  </si>
  <si>
    <t>WM+ DNG 757 Trần Cao Vân</t>
  </si>
  <si>
    <t>757 Trần Cao Vân, P. Thanh Khê Đông, Quận Thanh Khê, TP. Đà Nẵng Việt Nam</t>
  </si>
  <si>
    <t>02471066866</t>
  </si>
  <si>
    <t>5958</t>
  </si>
  <si>
    <t>WM+ QNH Khu 7, Nam Hòa</t>
  </si>
  <si>
    <t>Khu phố 7, phường Nam Hòa, thị Xã Quảng Yên, T. Quảng Ninh Việt Nam</t>
  </si>
  <si>
    <t>6259</t>
  </si>
  <si>
    <t>WM+ HCM T1-0.02, Calla Garden</t>
  </si>
  <si>
    <t>T1-0.02 tại Tầng trệt, Chung cư Calla Garden , KDC Greenlife 13C, Đường Nguyễn Văn Linh, Xã Phong Phú Huyện Bình Chánh, TP. Hồ Chí Minh Việt Nam</t>
  </si>
  <si>
    <t>10184167</t>
  </si>
  <si>
    <t>8938529045917</t>
  </si>
  <si>
    <t>3970</t>
  </si>
  <si>
    <t>10182348</t>
  </si>
  <si>
    <t>8938529045177</t>
  </si>
  <si>
    <t>3264</t>
  </si>
  <si>
    <t>WM+ HNI 15 ngõ 259 Yên Hòa</t>
  </si>
  <si>
    <t>Số 15 ngõ 259 Yên Hòa, Phường Yên Hòa, Quận Cầu Giấy, TP. Hà Nội Việt Nam</t>
  </si>
  <si>
    <t>10182349</t>
  </si>
  <si>
    <t>8938529045191</t>
  </si>
  <si>
    <t>3736</t>
  </si>
  <si>
    <t>6150</t>
  </si>
  <si>
    <t>WM+ AGG 1 Nguyễn Trường Tộ</t>
  </si>
  <si>
    <t>1 Nguyễn Trường Tộ, P. Bình Khánh, TP. Long Xuyên, T. An Giang Việt Nam</t>
  </si>
  <si>
    <t>6128</t>
  </si>
  <si>
    <t>WM+ HNI Mạch Lũng, Đông Anh</t>
  </si>
  <si>
    <t>Thôn Mạch Lũng, Xã Đại Mạch, Huyện Đông Anh, TP. Hà Nội Việt Nam</t>
  </si>
  <si>
    <t>2685</t>
  </si>
  <si>
    <t>4424</t>
  </si>
  <si>
    <t>2057</t>
  </si>
  <si>
    <t>5907</t>
  </si>
  <si>
    <t>3610</t>
  </si>
  <si>
    <t>WM+ KHA 513 Đường 2/4</t>
  </si>
  <si>
    <t>513 Đường 2/4, Phường Vĩnh Phước, Thành phố Nha Trang, T. Khánh Hòa Việt Nam</t>
  </si>
  <si>
    <t>0775569758</t>
  </si>
  <si>
    <t>3644</t>
  </si>
  <si>
    <t>3321</t>
  </si>
  <si>
    <t>3730</t>
  </si>
  <si>
    <t>2ASU</t>
  </si>
  <si>
    <t>80 Đường Đa Lộc, Xã Kim Chung, Huyện Đông Anh TP. Hà Nội Việt Nam</t>
  </si>
  <si>
    <t>4668</t>
  </si>
  <si>
    <t>WM+ BGG 545 Lê Lợi</t>
  </si>
  <si>
    <t>Số 545 Lê Lợi, Phường Hoàng Văn Thụ, Thành phố Bắc Giang, T. Bắc Giang Việt Nam</t>
  </si>
  <si>
    <t>3834</t>
  </si>
  <si>
    <t>2952</t>
  </si>
  <si>
    <t>WM+ KHA 8B Dã Tượng</t>
  </si>
  <si>
    <t>8B Dã Tượng, P. Phước Long, Thành phố Nha Trang, T. Khánh Hòa Việt Nam</t>
  </si>
  <si>
    <t>0979436149</t>
  </si>
  <si>
    <t>2AG8</t>
  </si>
  <si>
    <t>WM+ HTH 138 Hà Huy Tập</t>
  </si>
  <si>
    <t>Số 138 Đường Hà Huy Tập, Thị trấn Cẩm Xuyên, Huyện Cẩm Xuyên Tỉnh Hà Tĩnh Việt Nam</t>
  </si>
  <si>
    <t>5007</t>
  </si>
  <si>
    <t>5929</t>
  </si>
  <si>
    <t>5451</t>
  </si>
  <si>
    <t>2A49</t>
  </si>
  <si>
    <t>A9-A10 CC Saigon intela Đường số 5, KDC intresco 13E, X. Phong Phú, H. Bình Chánh TP. Hồ Chí Minh Việt Nam</t>
  </si>
  <si>
    <t>4146</t>
  </si>
  <si>
    <t>WIN HCM Lô BC1, tầng trệt, khu BC</t>
  </si>
  <si>
    <t>Chung cư Phú Lợi D1, đường Phạm Thế Hiển, Quận 8, TP. Hồ Chí Minh Việt Nam</t>
  </si>
  <si>
    <t>WM+ HCM Lô BC1, tầng trệt, khu</t>
  </si>
  <si>
    <t>0986883373</t>
  </si>
  <si>
    <t>6910</t>
  </si>
  <si>
    <t>WM+ TBH Việt Hùng, Tiền Hải</t>
  </si>
  <si>
    <t>Thôn Việt Hùng, Xã Nam Trung, Huyện Tiền Hải T. Thái Bình Việt Nam</t>
  </si>
  <si>
    <t>2AN7</t>
  </si>
  <si>
    <t>WM+ BTN 109 Cách Mạng Tháng 8</t>
  </si>
  <si>
    <t>109 Đường Cách Mạng Tháng 8, Thị trấn Tân Nghĩa, Huyện Hàm Tân, T. Bình Thuận Việt Nam</t>
  </si>
  <si>
    <t>WM+ BTN Khu phố 1, TT Tân Nghĩ</t>
  </si>
  <si>
    <t>4699</t>
  </si>
  <si>
    <t>WM+ HPG 37 Minh Đức</t>
  </si>
  <si>
    <t>Số 37 Minh Đức, Khu II, Thị trấn Tiên Lãng, Huyện Tiên Lãng, TP. Hải Phòng Việt Nam</t>
  </si>
  <si>
    <t>2AX5</t>
  </si>
  <si>
    <t>Căn U39.2.TMDV10, Khu Chung cư cao tầng F5 – CH02 thuộc Dự án đô thị mới Tây Mỗ- Đại Mỗ-Vinhomes Park, P. Tây Mỗ, Q. Nam Từ Liêm TP. Hà Nội Việt Nam</t>
  </si>
  <si>
    <t>5724</t>
  </si>
  <si>
    <t>WM+ NDH 5 Phan Đình Phùng</t>
  </si>
  <si>
    <t>Số 5 đường Phan Đình Phùng, phường Trần Hưng Đạo, TP Nam Định, Tỉnh Nam Định Việt Nam</t>
  </si>
  <si>
    <t>2419</t>
  </si>
  <si>
    <t>2ASS</t>
  </si>
  <si>
    <t>Số 128, Thôn 7, Xã Ngọc Tảo, Huyện Phúc Thọ TP. Hà Nội Việt Nam</t>
  </si>
  <si>
    <t>2023</t>
  </si>
  <si>
    <t>6671</t>
  </si>
  <si>
    <t>5423</t>
  </si>
  <si>
    <t>5526</t>
  </si>
  <si>
    <t>WM+ HYN Nhà A CC Phúc Hưng II</t>
  </si>
  <si>
    <t>Tầng 1, nhà A, chung cư Phúc Hưng II, Phường Bần Yên Nhân, Thị xã Mỹ Hào, T. Hưng Yên Việt Nam</t>
  </si>
  <si>
    <t>0942678682</t>
  </si>
  <si>
    <t>2125</t>
  </si>
  <si>
    <t>2446</t>
  </si>
  <si>
    <t>2A43</t>
  </si>
  <si>
    <t>WM+ YBI Đoàn Kết, Yên Bình</t>
  </si>
  <si>
    <t>Thôn Đoàn Kết, Chợ Km 19, Xã Cảm Ân, Huyện Yên Bình T. Yên Bái Việt Nam</t>
  </si>
  <si>
    <t>6426</t>
  </si>
  <si>
    <t>WM+ VTU TR4, Tầng trệt, CC 18 Tầng</t>
  </si>
  <si>
    <t>TR4, Tầng Trệt, Chung cư 18 Tầng Lô A, 199 Nam Kỳ Khởi Nghĩa P. 3, TP. Vũng Tàu, T. Bà Rịa - Vũng Tàu Việt Nam</t>
  </si>
  <si>
    <t>WM+ VTU TR4, Tầng trệt, CC 18</t>
  </si>
  <si>
    <t>0938668182</t>
  </si>
  <si>
    <t>6217</t>
  </si>
  <si>
    <t>2B39</t>
  </si>
  <si>
    <t>WM+ THA Mậu Đông, Quảng Lưu</t>
  </si>
  <si>
    <t>Thôn Mậu Đông, Xã Quảng Lưu, Huyện Quảng Xương T. Thanh Hóa Việt Nam</t>
  </si>
  <si>
    <t>3566</t>
  </si>
  <si>
    <t>4979</t>
  </si>
  <si>
    <t>WM+ NAN 45 Nguyễn Sinh Sắc</t>
  </si>
  <si>
    <t>45 Nguyễn Sinh Sắc, Phường Cửa Nam, Thành phố Vinh, T. Nghệ An Việt Nam</t>
  </si>
  <si>
    <t>0967199697</t>
  </si>
  <si>
    <t>2ALN</t>
  </si>
  <si>
    <t>20 Nguyễn Huy Tự, P. Đa Kao, Q. 1, TP. Hồ Chí Minh Việt Nam</t>
  </si>
  <si>
    <t>2AME</t>
  </si>
  <si>
    <t>WM+ THA TDP 8, TT Quý Lộc</t>
  </si>
  <si>
    <t>TDP 8, Thị trấn Quý Lộc, Huyện Yên Định T. Thanh Hóa Việt Nam</t>
  </si>
  <si>
    <t>2799</t>
  </si>
  <si>
    <t>3831</t>
  </si>
  <si>
    <t>5685</t>
  </si>
  <si>
    <t>3063</t>
  </si>
  <si>
    <t>02471081368</t>
  </si>
  <si>
    <t>1606</t>
  </si>
  <si>
    <t>6353</t>
  </si>
  <si>
    <t>WM+ VPC Hoàng Xá Đình, Vĩnh Tường</t>
  </si>
  <si>
    <t>Thôn Hoàng Xá Đình, Xã Vĩnh Thịnh, Huyện Vĩnh Tường, T. Vĩnh Phúc Việt Nam</t>
  </si>
  <si>
    <t>WM+ VPC Hoàng Xá Đình, Vĩnh Tư</t>
  </si>
  <si>
    <t>2ABA</t>
  </si>
  <si>
    <t>Đội 2, Thôn Đồng Nanh, Xã Tiên Phương, Huyện Chương Mỹ TP. Hà Nội Việt Nam</t>
  </si>
  <si>
    <t>1679</t>
  </si>
  <si>
    <t>WM VC+ KHA Ninh Hòa</t>
  </si>
  <si>
    <t>Đường 2/4,Thị xã Ninh Hòa, T. Khánh Hòa Việt Nam</t>
  </si>
  <si>
    <t>Nguyễn Thị Hường</t>
  </si>
  <si>
    <t>6455</t>
  </si>
  <si>
    <t>6811</t>
  </si>
  <si>
    <t>WM+ DNG 193 Hà Huy Tập</t>
  </si>
  <si>
    <t>193 Hà Huy Tập, P. Hòa Khê, Q. Thanh Khê TP. Đà Nẵng Việt Nam</t>
  </si>
  <si>
    <t>3705</t>
  </si>
  <si>
    <t>2AUM</t>
  </si>
  <si>
    <t>Thôn Trung Hà, Xã Thái Hòa, Huyện Ba Vì TP. Hà Nội Việt Nam</t>
  </si>
  <si>
    <t>1651</t>
  </si>
  <si>
    <t>WM HNI Trương Định</t>
  </si>
  <si>
    <t>Tòa nhà Nam Đô Complex, 609 Trương Định, Phường Thịnh Liệt, Quận Hoàng Mai, TP. Hà Nội Việt Nam</t>
  </si>
  <si>
    <t>Trần Văn Minh</t>
  </si>
  <si>
    <t>0988616453</t>
  </si>
  <si>
    <t>6162</t>
  </si>
  <si>
    <t>WM+ NAN 82 Lý Tự Trọng</t>
  </si>
  <si>
    <t>Số 82 Lý Tự Trọng, Phường Hà Huy Tập, Thành Phố Vinh, T. Nghệ An Việt Nam</t>
  </si>
  <si>
    <t>2262</t>
  </si>
  <si>
    <t>6632</t>
  </si>
  <si>
    <t>WM+ QBH 01 Lý Thường Kiệt</t>
  </si>
  <si>
    <t>Số 01 Lý Thường Kiệt, Tổ dân phố Xuân Giang, Thị Trấn Kiến G T. Quảng Bình Việt Nam</t>
  </si>
  <si>
    <t>5589</t>
  </si>
  <si>
    <t>3131</t>
  </si>
  <si>
    <t>3252</t>
  </si>
  <si>
    <t>WM+ DNG 126 Văn Tiến Dũng</t>
  </si>
  <si>
    <t>126 Văn Tiến Dũng, tổ dân phố 53, Phường Hòa Xuân, Quận Cẩm Lệ, TP. Đà Nẵng Việt Nam</t>
  </si>
  <si>
    <t>0399818980</t>
  </si>
  <si>
    <t>3277</t>
  </si>
  <si>
    <t>5309</t>
  </si>
  <si>
    <t>WM+ QNH 125 Lý Thường Kiệt</t>
  </si>
  <si>
    <t>125 Lý Thường Kiệt, Phường Cửa Ông, Thành phố Cẩm Phả, T. Quảng Ninh Việt Nam</t>
  </si>
  <si>
    <t>3569</t>
  </si>
  <si>
    <t>6508</t>
  </si>
  <si>
    <t>2AF5</t>
  </si>
  <si>
    <t>WM+ HCM 74 Nguyễn Thị Tú</t>
  </si>
  <si>
    <t>74 Nguyễn Thị Tú, P. Bình Hưng Hòa B, Q. Bình Tân TP. Hồ Chí Minh Việt Nam</t>
  </si>
  <si>
    <t>4547</t>
  </si>
  <si>
    <t>WM+ CTO 1056 quốc lộ 91</t>
  </si>
  <si>
    <t>1056 Quốc lộ 91, Phường Châu Văn Liêm, Quận Ô Môn, TP. Cần Thơ Việt Nam</t>
  </si>
  <si>
    <t>2AV0</t>
  </si>
  <si>
    <t>WM+ THA Mỹ Quan, Yên Định</t>
  </si>
  <si>
    <t>Thôn Mỹ Quan, Xã Yên Tâm, Huyện Yên Định T. Thanh Hóa Việt Nam</t>
  </si>
  <si>
    <t>5983</t>
  </si>
  <si>
    <t>6590</t>
  </si>
  <si>
    <t>WM+ VTU 764 Đường 30/4</t>
  </si>
  <si>
    <t>764 Đường 30/4, P. Rạch Dừa, TP. Vũng Tàu, T. Bà Rịa - Vũng Tàu Việt Nam</t>
  </si>
  <si>
    <t>2AF9</t>
  </si>
  <si>
    <t>WM+ KHA 146 Chính Hữu</t>
  </si>
  <si>
    <t>146 Chính Hữu, Thôn Văn Đăng 1, Xã Vĩnh Lương, TP. Nha Trang T. Khánh Hòa Việt Nam</t>
  </si>
  <si>
    <t>2AFQ</t>
  </si>
  <si>
    <t>WM+ VPC Khu Chợ Đầm, Thái Hòa</t>
  </si>
  <si>
    <t>Khu Chợ Đầm, Xã Thái Hòa T. Vĩnh Phúc Việt Nam</t>
  </si>
  <si>
    <t>6031</t>
  </si>
  <si>
    <t>WM+ HCM 318 Âu Cơ</t>
  </si>
  <si>
    <t>318 Âu Cơ, Phường 10, Quận Tân Bình, TP. Hồ Chí Minh Việt Nam</t>
  </si>
  <si>
    <t>2AKG</t>
  </si>
  <si>
    <t>WM+ PTO Khu 5, Tứ Xã</t>
  </si>
  <si>
    <t>Khu 5, Xã Tứ Xã, Huyện Lâm Thao H. Lâm Thao T. Phú Thọ Việt Nam</t>
  </si>
  <si>
    <t>6522</t>
  </si>
  <si>
    <t>WM+ HYN Trúc Đình, Ân Thi</t>
  </si>
  <si>
    <t>Thôn Trúc Đình, Xã Xuân Trúc, Huyện Ân Thi, T. Hưng Yên Việt Nam</t>
  </si>
  <si>
    <t>2BE1</t>
  </si>
  <si>
    <t>WM+ QTI Thanh Gianh, Bắc Trạch</t>
  </si>
  <si>
    <t>Thôn Thanh Gianh, Xã Bắc Trạch, Tỉnh Quảng Trị Việt Nam</t>
  </si>
  <si>
    <t>3313</t>
  </si>
  <si>
    <t>WM+ PTO 62 Phan Châu Trinh</t>
  </si>
  <si>
    <t>Số 62 Phan Châu Trinh, Phường Gia Cẩm, Thành phố Việt Trì, T. Phú Thọ Việt Nam</t>
  </si>
  <si>
    <t>3691</t>
  </si>
  <si>
    <t>2ATB</t>
  </si>
  <si>
    <t>WM+ QBH TDP Phú Quý</t>
  </si>
  <si>
    <t>TDP Phú Quý, Thị trấn Nông Trường Việt Trung, T. Quảng Bình Việt Nam</t>
  </si>
  <si>
    <t>3227</t>
  </si>
  <si>
    <t>WM+ HNI 15 Trần Khánh Dư</t>
  </si>
  <si>
    <t>Số 15 Trần Khánh Dư, tổ 53, Phường Bạch Đằng, Quận Hai Bà Trưng, TP. Hà Nội Việt Nam</t>
  </si>
  <si>
    <t>2AMS</t>
  </si>
  <si>
    <t>WM+ BDH 286 Quang Trung</t>
  </si>
  <si>
    <t>286 Quang Trung, TT. Phú Phong, H. Tây Sơn, T. Bình Định Việt Nam</t>
  </si>
  <si>
    <t>6670</t>
  </si>
  <si>
    <t>2AD2</t>
  </si>
  <si>
    <t>WM+ BDH238 -240 Nguyễn Chí Thanh</t>
  </si>
  <si>
    <t>Số238 -240 Nguyễn Chí Thanh, Phường Tam Quan Bắc, Thị xã Hoài Nhơn, T. Bình Định Việt Nam</t>
  </si>
  <si>
    <t>WM+ BDH238 -240 Nguyễn Chí Tha</t>
  </si>
  <si>
    <t>6329</t>
  </si>
  <si>
    <t>WM+ THA 121 QL45 Định Liên</t>
  </si>
  <si>
    <t>121 QL45 Định Liên, Xã Định Liên, H. Yên Định T. Thanh Hóa Việt Nam</t>
  </si>
  <si>
    <t>3147</t>
  </si>
  <si>
    <t>1677</t>
  </si>
  <si>
    <t>WM VCP QNH Cẩm Phả</t>
  </si>
  <si>
    <t>TTTM Vincom Cẩm Phả, Phường Cẩm Bình, Thành phố Cẩm Phả, T. Quảng Ninh Việt Nam</t>
  </si>
  <si>
    <t>Trần Thị Xuân</t>
  </si>
  <si>
    <t>0982176390</t>
  </si>
  <si>
    <t>1623</t>
  </si>
  <si>
    <t>WM VCP QNI Quảng Ngãi</t>
  </si>
  <si>
    <t>TTTM Vincom Plaza Quảng Ngãi Số 26, Đường Lê Thánh Tôn, Phường Nghĩa Chánh,TP.Quảng Ngãi, T. Quảng Ngãi Việt Nam</t>
  </si>
  <si>
    <t>Nguyễn Tuấn Linh</t>
  </si>
  <si>
    <t>4157</t>
  </si>
  <si>
    <t>WM+ DNG 119 Phạm Như Xương</t>
  </si>
  <si>
    <t>119 Phạm Như Xương, P. Hòa Khành Nam, Quận Liên Chiểu, TP. Đà Nẵng Việt Nam</t>
  </si>
  <si>
    <t>3479</t>
  </si>
  <si>
    <t>WM+ QNH Khu 2 Thanh Sơn</t>
  </si>
  <si>
    <t>Khu 2, Phường Thanh Sơn, Tp Uông Bí, T. Quảng Ninh Việt Nam</t>
  </si>
  <si>
    <t>6502</t>
  </si>
  <si>
    <t>2AOP</t>
  </si>
  <si>
    <t>WM+ TNN 29 Lý Nam Đế</t>
  </si>
  <si>
    <t>Số 29 Lý Nam Đế, Phường Ba Hàng, Thành phố Phổ Yên T. Thái Nguyên Việt Nam</t>
  </si>
  <si>
    <t>3994</t>
  </si>
  <si>
    <t>2929</t>
  </si>
  <si>
    <t>3838</t>
  </si>
  <si>
    <t>WM+ QNH 372B Cao Thắng, Hạ Long</t>
  </si>
  <si>
    <t>Số 372B đường Cao Thắng, tổ 41, khu 4, Phường Cao Thắng, Thành phố Hạ Long, T. Quảng Ninh Việt Nam</t>
  </si>
  <si>
    <t>WM+ QNH 372B Cao Thắng, Hạ Lon</t>
  </si>
  <si>
    <t>3475</t>
  </si>
  <si>
    <t>WM+ HDG 1030A Lê Thanh Nghị</t>
  </si>
  <si>
    <t>Số 1030A Lê Thanh Nghị, Phường Hải Tân, Thành phố Hải Dương, T. Hải Dương Việt Nam</t>
  </si>
  <si>
    <t>3812</t>
  </si>
  <si>
    <t>15B Nguyễn Văn Tiết, KP Bình Hoà, Phường Lái Thiêu, Thành phố Thuận An, T. Bình Dương Việt Nam</t>
  </si>
  <si>
    <t>3324</t>
  </si>
  <si>
    <t>6878</t>
  </si>
  <si>
    <t>WM+ NAN Hợp Thành, Yên Thành</t>
  </si>
  <si>
    <t>Xóm 5, Xã Hợp Thành, Huyện Yên Thành T. Nghệ An Việt Nam</t>
  </si>
  <si>
    <t>2AQ4</t>
  </si>
  <si>
    <t>0.08 Lầu Trệt (Thông tầng) Block A1 Chung cư Westgate, Đường Tân Túc, KP. 4, TT. Tân Túc, H. Bình Chánh TP. Hồ Chí Minh Việt Nam</t>
  </si>
  <si>
    <t>1669</t>
  </si>
  <si>
    <t>WM HNI Linh Đàm</t>
  </si>
  <si>
    <t>Tòa nhà Bắc Rice City Linh Đàm, KĐT mới, Tây Nam Linh Đàm, Phường Hoàng Liệt, Quận Hoàng Mai, TP. Hà Nội Việt Nam</t>
  </si>
  <si>
    <t>Vũ Duy Thắng</t>
  </si>
  <si>
    <t>2AYV</t>
  </si>
  <si>
    <t>WM+ HNI Thượng Hồng, Văn Bình</t>
  </si>
  <si>
    <t>Số 30, Thôn Thượng Hồng, Xã Văn Bình, Huyện Thường Tín TP. Hà Nội Việt Nam</t>
  </si>
  <si>
    <t>5645</t>
  </si>
  <si>
    <t>WM+ DNG 86 Cao Sơn Pháo</t>
  </si>
  <si>
    <t>86 Cao Sơn Pháo, Phường Hòa Minh, Quận Liên Chiểu, TP Đà Nẵng Việt Nam</t>
  </si>
  <si>
    <t>0905338404</t>
  </si>
  <si>
    <t>2AHH</t>
  </si>
  <si>
    <t>WM+ QNM 29 Cửa Đại</t>
  </si>
  <si>
    <t>29 Cửa Đại, P. Cửa Đại, TP. Hội An, T. Quảng Nam Việt Nam</t>
  </si>
  <si>
    <t>1539</t>
  </si>
  <si>
    <t>1663</t>
  </si>
  <si>
    <t>3156</t>
  </si>
  <si>
    <t>H1-06-01 thuộc khu nhà CITIBELLA 1, tại dự án Khu Dân cư Cát Lái, Phường Cát Lái, Quận 2, TP. Hồ Chí Minh Việt Nam</t>
  </si>
  <si>
    <t>3213</t>
  </si>
  <si>
    <t>1650</t>
  </si>
  <si>
    <t>WM HNI Trúc Khê</t>
  </si>
  <si>
    <t>19 Trúc Khê, Phường Láng Hạ, Quận Đống Đa, TP. Hà Nội Việt Nam</t>
  </si>
  <si>
    <t>Nguyễn Thị Hải Yến</t>
  </si>
  <si>
    <t>6102</t>
  </si>
  <si>
    <t>6295</t>
  </si>
  <si>
    <t>5146</t>
  </si>
  <si>
    <t>WM+ HYN Thôn Trương Xá</t>
  </si>
  <si>
    <t>Thôn Trương Xá, Xã Toàn Thắng, Huyện Kim Động, T. Hưng Yên Việt Nam</t>
  </si>
  <si>
    <t>6921</t>
  </si>
  <si>
    <t>2AXM</t>
  </si>
  <si>
    <t>3604</t>
  </si>
  <si>
    <t>WM+ TGG 152 Lý Thường Kiệt</t>
  </si>
  <si>
    <t>152 Lý Thường Kiệt, Phường 6, Thành Phố Mỹ Tho, T. Tiền Giang Việt Nam</t>
  </si>
  <si>
    <t>1666</t>
  </si>
  <si>
    <t>4263</t>
  </si>
  <si>
    <t>6225</t>
  </si>
  <si>
    <t>6807</t>
  </si>
  <si>
    <t>5233</t>
  </si>
  <si>
    <t>4205</t>
  </si>
  <si>
    <t>5544</t>
  </si>
  <si>
    <t>3932</t>
  </si>
  <si>
    <t>2355</t>
  </si>
  <si>
    <t>5741</t>
  </si>
  <si>
    <t>6255</t>
  </si>
  <si>
    <t>2AI6</t>
  </si>
  <si>
    <t>WM+ NAN 400 Phạm Nguyễn Du</t>
  </si>
  <si>
    <t>Số 400 Đường Phạm Nguyễn Du, Khối Triều Tân, Phường Nghi Hải Thị Xã Cửa Lò T. Nghệ An Việt Nam</t>
  </si>
  <si>
    <t>6373</t>
  </si>
  <si>
    <t>2810</t>
  </si>
  <si>
    <t>5414</t>
  </si>
  <si>
    <t>4637</t>
  </si>
  <si>
    <t>WM+ NAN 79B Đốc Thiết</t>
  </si>
  <si>
    <t>79B Đốc Thiết - Phường Hưng Bình, Thành phố Vinh, T. Nghệ An Việt Nam</t>
  </si>
  <si>
    <t>5270</t>
  </si>
  <si>
    <t>3516</t>
  </si>
  <si>
    <t>5654</t>
  </si>
  <si>
    <t>5327</t>
  </si>
  <si>
    <t>6846</t>
  </si>
  <si>
    <t>2021</t>
  </si>
  <si>
    <t>WIN HNI Chelsea Park</t>
  </si>
  <si>
    <t>Tòa nhà Chelsea Park, đường Trung Kính, , Phường Yên Hòa, Quận Cầu Giấy, TP. Hà Nội Việt Nam</t>
  </si>
  <si>
    <t>0912212081</t>
  </si>
  <si>
    <t>6289</t>
  </si>
  <si>
    <t>6041</t>
  </si>
  <si>
    <t>VM+ YBI 486 Đinh Tiên Hoàng</t>
  </si>
  <si>
    <t>Số 486 Đường Đinh Tiên Hoàng, Phường Yên Thịnh, Thành Phố Yên Bái, T. Yên Bái Việt Nam</t>
  </si>
  <si>
    <t>5757</t>
  </si>
  <si>
    <t>WM+ QNH Tổ 3 Khu 3 Trần Hưng Đạo</t>
  </si>
  <si>
    <t>Tổ 3 Khu 3 Phường Trần Hưng Đạo, Tp Hạ Long T. Quảng Ninh Việt Nam</t>
  </si>
  <si>
    <t>WM+ QNH Tổ 3 Khu 3 Trần Hưng Đ</t>
  </si>
  <si>
    <t>4303</t>
  </si>
  <si>
    <t>5366</t>
  </si>
  <si>
    <t>5208</t>
  </si>
  <si>
    <t>WM+ HNI Thôn Bình An, Sóc Sơn</t>
  </si>
  <si>
    <t>Thôn Bình An, Xã Trung Giã, Huyện Sóc Sơn, TP. Hà Nội Việt Nam</t>
  </si>
  <si>
    <t>0979641181</t>
  </si>
  <si>
    <t>5822</t>
  </si>
  <si>
    <t>2AVR</t>
  </si>
  <si>
    <t>WM+ QNI Thôn Văn Hà, Đức Phong</t>
  </si>
  <si>
    <t>Thửa đất số 1057, Tờ bản đồ số 19, Thôn Văn Hà, T. Quảng Ngãi Việt Nam</t>
  </si>
  <si>
    <t>4800</t>
  </si>
  <si>
    <t>6452</t>
  </si>
  <si>
    <t>WM+ THA Tiểu khu Yên Hạnh 2, Nga Sơ</t>
  </si>
  <si>
    <t>Tiểu khu Yên Hạnh 2, Thị trấn Nga Sơn, Huyện Nga Sơn, T. Thanh Hóa Việt Nam</t>
  </si>
  <si>
    <t>WM+ THA Tiểu khu Yên Hạnh 2, N</t>
  </si>
  <si>
    <t>0559864656</t>
  </si>
  <si>
    <t>3303</t>
  </si>
  <si>
    <t>6905</t>
  </si>
  <si>
    <t>WM+ QTI 101 Hai Bà Trưng, Quảng Trị</t>
  </si>
  <si>
    <t>101 Hai Bà Trưng, Khối phố 6, P. 3, Tx. Quảng Trị T. Quảng Trị Việt Nam</t>
  </si>
  <si>
    <t>WM+ QTI 101 Hai Bà Trưng, Quản</t>
  </si>
  <si>
    <t>4436</t>
  </si>
  <si>
    <t>3477</t>
  </si>
  <si>
    <t>2AER</t>
  </si>
  <si>
    <t>WM+ HPG Xóm Quán, Thủy Đường</t>
  </si>
  <si>
    <t>Xóm Quán, Xã Thủy Đường TP. Hải Phòng Việt Nam</t>
  </si>
  <si>
    <t>2AJQ</t>
  </si>
  <si>
    <t>WM+ DNG 45 Trần Quang Khải</t>
  </si>
  <si>
    <t>45 Trần Quang Khải, P. Thọ Quang, Q. Sơn Trà, TP. Đà Nẵng Việt Nam</t>
  </si>
  <si>
    <t>3430</t>
  </si>
  <si>
    <t>2B07</t>
  </si>
  <si>
    <t>WM+ HNI Yên Thị, Tiến Thịnh</t>
  </si>
  <si>
    <t>Thôn Yên Thị, Xã Tiến Thịnh, Huyện Mê Linh TP. Hà Nội Việt Nam</t>
  </si>
  <si>
    <t>2AYF</t>
  </si>
  <si>
    <t>WM+ THA 01 Ngõ Phủ, Thung Thượng</t>
  </si>
  <si>
    <t>Số 01 Ngõ Phủ, Thôn Thung Thượng, Xã Định Hoà, H. Yên Định T. Thanh Hóa Việt Nam</t>
  </si>
  <si>
    <t>WM+ THA 01 Ngõ Phủ, Trung Thượ</t>
  </si>
  <si>
    <t>1573</t>
  </si>
  <si>
    <t>WM VCP TBH Thái Bình</t>
  </si>
  <si>
    <t>Số 460, phố Lý Bôn, P. Đề Thám, TP. Thái Bình, T. Thái Bình Việt Nam</t>
  </si>
  <si>
    <t>Đặng Thị Hồng Ngọc</t>
  </si>
  <si>
    <t>2AEI</t>
  </si>
  <si>
    <t>Số 50, Phố Chùa Thông, P. Sơn Lộc TP. Hà Nội Việt Nam</t>
  </si>
  <si>
    <t>2AZE</t>
  </si>
  <si>
    <t>WM+ BDH Phú Phong, Tây Sơn</t>
  </si>
  <si>
    <t>Thửa đất 264, tờ bản đồ số 12, Khối 1, TT. Phú Phong, H. Tây Sơn T. Bình Định Việt Nam</t>
  </si>
  <si>
    <t>6321</t>
  </si>
  <si>
    <t>6569</t>
  </si>
  <si>
    <t>WM+ HNI Nội Đồng, Mê Linh</t>
  </si>
  <si>
    <t>Thôn Nội Đồng, Xã Đại Thịnh, Huyện Mê Linh, TP. Hà Nội Việt Nam</t>
  </si>
  <si>
    <t>2AHE</t>
  </si>
  <si>
    <t>WM+ BNH Long Khám, Việt Đoàn</t>
  </si>
  <si>
    <t>Thôn Long Khám, Xã Việt Đoàn, Huyện Tiên Du T. Bắc Ninh Việt Nam</t>
  </si>
  <si>
    <t>2AUN</t>
  </si>
  <si>
    <t>WM+ THA 195 Tống Duy Tân</t>
  </si>
  <si>
    <t>Số 195 Tống Duy Tân, Khu 1, Thị trấn Vĩnh Lộc, H. Vĩnh Lộc T. Thanh Hóa Việt Nam</t>
  </si>
  <si>
    <t>6585</t>
  </si>
  <si>
    <t>5229</t>
  </si>
  <si>
    <t>WM+ QNI 107 Phan Chu Trinh</t>
  </si>
  <si>
    <t>107 Phan Chu Trinh, Phường Nguyễn, Nghiêm, Thành phố Quảng Ngãi, T. Quảng Ngãi Việt Nam</t>
  </si>
  <si>
    <t>3339</t>
  </si>
  <si>
    <t>3562</t>
  </si>
  <si>
    <t>5286</t>
  </si>
  <si>
    <t>5808</t>
  </si>
  <si>
    <t>2188</t>
  </si>
  <si>
    <t>4413</t>
  </si>
  <si>
    <t>WM+ DNG 429-431 Hà Huy Tập</t>
  </si>
  <si>
    <t>429-431 Hà Huy Tập, Phường An Khê, Quận Thanh Khê, TP. Đà Nẵng Việt Nam</t>
  </si>
  <si>
    <t>2758</t>
  </si>
  <si>
    <t>6343</t>
  </si>
  <si>
    <t>4306</t>
  </si>
  <si>
    <t>4810</t>
  </si>
  <si>
    <t>4842</t>
  </si>
  <si>
    <t>WM+ QNH 125 Nguyễn Văn Trỗi</t>
  </si>
  <si>
    <t>125 Nguyễn Văn Trỗi, Phường Cẩm Thủy, Thành phố Cẩm Phả, T. Quảng Ninh Việt Nam</t>
  </si>
  <si>
    <t>0333408990</t>
  </si>
  <si>
    <t>3443</t>
  </si>
  <si>
    <t>2ATV</t>
  </si>
  <si>
    <t>5430</t>
  </si>
  <si>
    <t>6683</t>
  </si>
  <si>
    <t>4640</t>
  </si>
  <si>
    <t>4078</t>
  </si>
  <si>
    <t>5774</t>
  </si>
  <si>
    <t>WM+ QNH 715 Khu Vĩnh Hòa</t>
  </si>
  <si>
    <t>Số 715 khu Vĩnh Hòa, Phường Mạo T. Quảng Ninh Việt Nam</t>
  </si>
  <si>
    <t>6544</t>
  </si>
  <si>
    <t>6728</t>
  </si>
  <si>
    <t>6977</t>
  </si>
  <si>
    <t>WM+ TBH Vũ Quý, Kiến Xương</t>
  </si>
  <si>
    <t>Thôn 2, Xã Vũ Quý, Huyện Kiến Xương T. Thái Bình Việt Nam</t>
  </si>
  <si>
    <t>6986</t>
  </si>
  <si>
    <t>WM+ QNH 161 Lê Lợi</t>
  </si>
  <si>
    <t>Số 161 Đường Lê Lợi, P. Quảng Yên, Thị xã Quảng Yên T. Quảng Ninh Việt Nam</t>
  </si>
  <si>
    <t>6782</t>
  </si>
  <si>
    <t>4268</t>
  </si>
  <si>
    <t>6219</t>
  </si>
  <si>
    <t>5818</t>
  </si>
  <si>
    <t>3609</t>
  </si>
  <si>
    <t>1589</t>
  </si>
  <si>
    <t>2B35</t>
  </si>
  <si>
    <t>WM+ VPC Trại Mới, TT Đại Đình</t>
  </si>
  <si>
    <t>Tổ dân phố Trại Mới, Thị trấn Đại Đình, Huyện Tam Đảo T. Vĩnh Phúc Việt Nam</t>
  </si>
  <si>
    <t>2358</t>
  </si>
  <si>
    <t>3774</t>
  </si>
  <si>
    <t>2AG4</t>
  </si>
  <si>
    <t>250-252 Phạm Văn Chiêu, P. 9, Q. Gò Vấp TP. Hồ Chí Minh Việt Nam</t>
  </si>
  <si>
    <t>2080</t>
  </si>
  <si>
    <t>4807</t>
  </si>
  <si>
    <t>WM+ DNG 92 Mai Thúc Lân</t>
  </si>
  <si>
    <t>K116/92 Nguyễn Văn Thoại, Phường Mỹ An, Quận Ngũ Hành Sơn, TP. Đà Nẵng Việt Nam</t>
  </si>
  <si>
    <t>0905414699</t>
  </si>
  <si>
    <t>6173</t>
  </si>
  <si>
    <t>3025</t>
  </si>
  <si>
    <t>2061</t>
  </si>
  <si>
    <t>5181</t>
  </si>
  <si>
    <t>WM+ DNG 96 Trịnh Đình Thảo</t>
  </si>
  <si>
    <t>96 Trịnh Đình Thảo, P. Khuê Trung, Quận Cẩm Lệ, TP. Đà Nẵng Việt Nam</t>
  </si>
  <si>
    <t>6417</t>
  </si>
  <si>
    <t>WM+ BNH 695 Thiên Đức</t>
  </si>
  <si>
    <t>Số 695, Đ. Thiên Đức, P. Vạn An, TP. Bắc Ninh, T. Bắc Ninh Việt Nam</t>
  </si>
  <si>
    <t>3419</t>
  </si>
  <si>
    <t>6610</t>
  </si>
  <si>
    <t>2A44</t>
  </si>
  <si>
    <t>WM+ QNI Ngã tư Thạch Trụ, Mộ Đức</t>
  </si>
  <si>
    <t>Ngã tư Thạch Trụ, Xã Đức Lân, Huyện Mộ Đức T. Quảng Ngãi Việt Nam</t>
  </si>
  <si>
    <t>WM+ QNI Ngã tư Thạch Trụ, Mộ Đ</t>
  </si>
  <si>
    <t>0942797260</t>
  </si>
  <si>
    <t>5342</t>
  </si>
  <si>
    <t>4056</t>
  </si>
  <si>
    <t>2ARD</t>
  </si>
  <si>
    <t>Kiot C2.15, Sảnh B, Tòa nhà C2 thuộc Dự án Khu nhà ở xã hội Ecohome 2, Q. Bắc Từ Liêm TP. Hà Nội Việt Nam</t>
  </si>
  <si>
    <t>2123</t>
  </si>
  <si>
    <t>2ARY</t>
  </si>
  <si>
    <t>Số 18, Ngõ 66 Dịch Vọng Hậu, Tổ 27, Phường Dịch Vọng Hậu, Quận Cầu Giấy TP. Hà Nội Việt Nam</t>
  </si>
  <si>
    <t>6642</t>
  </si>
  <si>
    <t>WM+ QBH Dy Lộc, Quảng Trạch</t>
  </si>
  <si>
    <t>Thôn Dy Lộc, Xã Quảng Tùng, Huyện Quảng Trạch, T. Quảng Bình Việt Nam</t>
  </si>
  <si>
    <t>6900</t>
  </si>
  <si>
    <t>220/110 Nguyễn Văn Khối, P. 9, Q. Gò Vấp TP. Hồ Chí Minh Việt Nam</t>
  </si>
  <si>
    <t>2322</t>
  </si>
  <si>
    <t>3409</t>
  </si>
  <si>
    <t>WM+ VTU 152A Xô Viết Nghệ Tĩnh</t>
  </si>
  <si>
    <t>152A Xô Viết Nghệ Tĩnh, Phường Thắng Tam, Thành phố Vũng Tàu, T. Bà Rịa - Vũng Tàu Việt Nam</t>
  </si>
  <si>
    <t>0984644527</t>
  </si>
  <si>
    <t>2098</t>
  </si>
  <si>
    <t>1657</t>
  </si>
  <si>
    <t>6542</t>
  </si>
  <si>
    <t>2031</t>
  </si>
  <si>
    <t>3191</t>
  </si>
  <si>
    <t>3500</t>
  </si>
  <si>
    <t>WM+ HNI 101 Học viện Quốc Phòng</t>
  </si>
  <si>
    <t>Ô số 101, tầng 1, tòa tháp Tây chung cư thuộc dự án Khu nhà, ở cán bộ Học viện Quốc Phòng, ô đất O17 HH2, Phường Xuân La, Q. Tây Hồ, TP. Hà Nội Việt Nam</t>
  </si>
  <si>
    <t>WM+ HNI 101 Học viện Quốc Phòn</t>
  </si>
  <si>
    <t>0858288688</t>
  </si>
  <si>
    <t>5368</t>
  </si>
  <si>
    <t>4992</t>
  </si>
  <si>
    <t>WM+ YBI 1132 Đinh Tiên Hoàng</t>
  </si>
  <si>
    <t>Số 1132 Đinh Tiên Hoàng, Thị trấn Yên Bình, Huyện Yên Bình, T. Yên Bái Việt Nam</t>
  </si>
  <si>
    <t>0338417922</t>
  </si>
  <si>
    <t>6003</t>
  </si>
  <si>
    <t>WM+ VLG 80 Nguyễn Văn Thảnh</t>
  </si>
  <si>
    <t>80 Nguyễn Văn Thảnh, Khóm 5, P. Cái Vồn, Thị xã Bình Minh, T. Vĩnh Long Việt Nam</t>
  </si>
  <si>
    <t>6076</t>
  </si>
  <si>
    <t>4900</t>
  </si>
  <si>
    <t>WM+ GLI 105-107 Thống Nhất</t>
  </si>
  <si>
    <t>105 - 107 Thống Nhất, P. Ia Kring, TP Pleiku, T. Gia Lai Việt Nam</t>
  </si>
  <si>
    <t>2232</t>
  </si>
  <si>
    <t>5247</t>
  </si>
  <si>
    <t>2524</t>
  </si>
  <si>
    <t>5644</t>
  </si>
  <si>
    <t>2ATX</t>
  </si>
  <si>
    <t>Xóm 5, Thôn Hoành, Xã Đồng Tâm, Huyện Mỹ Đức TP. Hà Nội Việt Nam</t>
  </si>
  <si>
    <t>3210</t>
  </si>
  <si>
    <t>4129</t>
  </si>
  <si>
    <t>4041</t>
  </si>
  <si>
    <t>6857</t>
  </si>
  <si>
    <t>3681</t>
  </si>
  <si>
    <t>WM+ HDG 285-287 Thanh Niên</t>
  </si>
  <si>
    <t>285-287 Thanh Niên, Phường Hải Tân, Thành phố Hải Dương, T. Hải Dương Việt Nam</t>
  </si>
  <si>
    <t>0936550992</t>
  </si>
  <si>
    <t>6936</t>
  </si>
  <si>
    <t>WM+ QTI 48 Trần Hưng Đạo, Đông Hà</t>
  </si>
  <si>
    <t>48 Trần Hưng Đạo, P. 1, TP. Đông Hà T. Quảng Trị Việt Nam</t>
  </si>
  <si>
    <t>WM+ QTI 48 Trần Hưng Đạo, Đông</t>
  </si>
  <si>
    <t>6477</t>
  </si>
  <si>
    <t>1533</t>
  </si>
  <si>
    <t>4510</t>
  </si>
  <si>
    <t>77/2 Đồng Khởi, khu phố 3, Phường Tam Hòa, Thành phố Biên Hòa, T. Đồng Nai Việt Nam</t>
  </si>
  <si>
    <t>2AKO</t>
  </si>
  <si>
    <t>WM+ NDH 216 Triệu Việt Vương</t>
  </si>
  <si>
    <t>Số 216 Triệu Việt Vương, TDP Lâm Khang, Thị trấn Quất Lâm, T. Nam Định Việt Nam</t>
  </si>
  <si>
    <t>6894</t>
  </si>
  <si>
    <t>WM+ HTH 06 Nguyễn Đình Liễn</t>
  </si>
  <si>
    <t>Số nhà 06 Nguyễn Đình Liễn, Thị trấn Cẩm Xuyên, Huyện Cẩm Xuyên T. Hà Tĩnh Việt Nam</t>
  </si>
  <si>
    <t>2B95</t>
  </si>
  <si>
    <t>Khu vực Nam Hòa 2, Thôn Đặng Giang, Xã Hòa Xá Thành phố Hà Nội Việt Nam</t>
  </si>
  <si>
    <t>2A16</t>
  </si>
  <si>
    <t>Thôn 01, Xã Cát Quế, Huyện Hoài Đức TP. Hà Nội Việt Nam</t>
  </si>
  <si>
    <t>5340</t>
  </si>
  <si>
    <t>6723</t>
  </si>
  <si>
    <t>WM+ QBH 17 Trần Hưng Đạo</t>
  </si>
  <si>
    <t>Số 17 Trần Hưng Đạo, Thị trấn Hoàn Lão, Huyện Bố Trạch T. Quảng Bình Việt Nam</t>
  </si>
  <si>
    <t>3001</t>
  </si>
  <si>
    <t>WM+ DNG 131 Lê Văn Hiến</t>
  </si>
  <si>
    <t>131 Lê Văn Hiến, Phường Bắc Mỹ An, Quận Ngũ Hành Sơn, TP. Đà Nẵng Việt Nam</t>
  </si>
  <si>
    <t>0765343541</t>
  </si>
  <si>
    <t>2ABH</t>
  </si>
  <si>
    <t>WM+ KTM 888 Hùng Vương</t>
  </si>
  <si>
    <t>888 Hùng Vương, TT. Plei Kần, H. Ngọc Hồi, T. Kon Tum Việt Nam</t>
  </si>
  <si>
    <t>3585</t>
  </si>
  <si>
    <t>WM+ PTO Khu 6B, Nông Trang</t>
  </si>
  <si>
    <t>Khu 6B,Phường Nông Trang, (56 Vũ Duệ), Thành phố Việt Trì, T. Phú Thọ Việt Nam</t>
  </si>
  <si>
    <t>0963979849</t>
  </si>
  <si>
    <t>2ASC</t>
  </si>
  <si>
    <t>WM+ PTO Xóm Dẹ 1, Văn Miếu</t>
  </si>
  <si>
    <t>Xóm Dẹ 1, Xã Văn Miếu, Huyện Thanh Sơn T. Phú Thọ Việt Nam</t>
  </si>
  <si>
    <t>5285</t>
  </si>
  <si>
    <t>4262</t>
  </si>
  <si>
    <t>2AZ9</t>
  </si>
  <si>
    <t>WM+ TBH An Cơ Bắc, Thanh Tân</t>
  </si>
  <si>
    <t>Thôn An Cơ Bắc, Xã Thanh Tân, Huyện Kiến Xương, Tỉnh Thái Bình Việt Nam</t>
  </si>
  <si>
    <t>5063</t>
  </si>
  <si>
    <t>WM+ HNI Số 16 Hòa Sơn</t>
  </si>
  <si>
    <t>Số 16 Hòa Sơn, Thị trấn Chúc Sơn, Huyện Chương Mỹ, TP. Hà Nội Việt Nam</t>
  </si>
  <si>
    <t>5567</t>
  </si>
  <si>
    <t>4033</t>
  </si>
  <si>
    <t>2AS0</t>
  </si>
  <si>
    <t>Số 64 Bạch Đằng, Phường Chương Dương, Quận Hoàn Kiếm TP. Hà Nội Việt Nam</t>
  </si>
  <si>
    <t>4168</t>
  </si>
  <si>
    <t>4781</t>
  </si>
  <si>
    <t>6733</t>
  </si>
  <si>
    <t>WM+ BDH 48 Chương Dương, Quy Nhơn</t>
  </si>
  <si>
    <t>48 Chương Dương, P. Nguyễn Văn Cừ, TP. Quy Nhơn T. Bình Định Việt Nam</t>
  </si>
  <si>
    <t>WM+ BDH 48 Chương Dương, Quy N</t>
  </si>
  <si>
    <t>3265</t>
  </si>
  <si>
    <t>2639</t>
  </si>
  <si>
    <t>2995</t>
  </si>
  <si>
    <t>6984</t>
  </si>
  <si>
    <t>WM+ QNM 157 Trưng Nữ Vương</t>
  </si>
  <si>
    <t>157 Trưng Nữ Vương, Khối phố Mỹ Hiệp, P. An Mỹ, Tp. Tam Kỳ T. Quảng Nam Việt Nam</t>
  </si>
  <si>
    <t>4540</t>
  </si>
  <si>
    <t>5640</t>
  </si>
  <si>
    <t>2AHA</t>
  </si>
  <si>
    <t>WM+ THA HH9-51 Vinhomes Star City</t>
  </si>
  <si>
    <t>HH9-51, Dự án số 1 Khu đô thị trung tâm thành phố Thanh Hoá, T. Thanh Hóa Việt Nam</t>
  </si>
  <si>
    <t>WM+ THA HH9-51 Vinhomes Star C</t>
  </si>
  <si>
    <t>3723</t>
  </si>
  <si>
    <t>2362</t>
  </si>
  <si>
    <t>2A96</t>
  </si>
  <si>
    <t>WM+ GLI 435 Nguyễn Huệ</t>
  </si>
  <si>
    <t>435 Nguyễn Huệ, Thị Trấn Đak Đoa, Huyện Đak Đoa T. Gia Lai Việt Nam</t>
  </si>
  <si>
    <t>3104</t>
  </si>
  <si>
    <t>3877</t>
  </si>
  <si>
    <t>3669</t>
  </si>
  <si>
    <t>Ô 23, DC01, Khu Phố 4, Phường An Phú, Thành phố Thuận An, T. Bình Dương Việt Nam</t>
  </si>
  <si>
    <t>5863</t>
  </si>
  <si>
    <t>WM+ VPC Chợ Hợp Châu, Tam Đảo</t>
  </si>
  <si>
    <t>Thôn Đồi Thông, xã Hợp Châu, huyện Tam Đảo, T. Vĩnh Phúc Việt Nam</t>
  </si>
  <si>
    <t>4256</t>
  </si>
  <si>
    <t>2AL7</t>
  </si>
  <si>
    <t>SI.18, Tầng trệt, Block Uranus, Khu dân cư và thương mại hỗn hợp Khải Vy, số 4 Đào Trí, P. Phú Thuận, Q. 7 TP. Hồ Chí Minh Việt Nam</t>
  </si>
  <si>
    <t>4611</t>
  </si>
  <si>
    <t>4484</t>
  </si>
  <si>
    <t>WM+ HNI Chợ Kim, Tổ 49 TT Đông Anh</t>
  </si>
  <si>
    <t>Khu Chợ Kim, Xã Xuân Nộn, Huyện Đông Anh, TP. Hà Nội Việt Nam</t>
  </si>
  <si>
    <t>WM+ HNI Chợ Kim, Tổ 49 TT Đông</t>
  </si>
  <si>
    <t>4853</t>
  </si>
  <si>
    <t>WM+ HYN Thôn Liêu Trung</t>
  </si>
  <si>
    <t>Thôn Liêu Trung, Xã Liêu Xá, Huyện Yên Mỹ, T. Hưng Yên Việt Nam</t>
  </si>
  <si>
    <t>48531</t>
  </si>
  <si>
    <t>2801</t>
  </si>
  <si>
    <t>4488</t>
  </si>
  <si>
    <t>WM+ DNG 245-247 Lê Thanh Nghị</t>
  </si>
  <si>
    <t>245-247 Lê Thanh Nghị, P. Hòa Cường Nam, Quận Hải Châu, TP. Đà Nẵng Việt Nam</t>
  </si>
  <si>
    <t>4439</t>
  </si>
  <si>
    <t>WM+ DNG 376-378 Kinh Dương Vương</t>
  </si>
  <si>
    <t>376-378 Kinh Dương Vương, Lô 27-28-F1.11, khu TĐC Hòa Minh 3, P. Hòa Minh, Quận Liên Chiểu, TP. Đà Nẵng Việt Nam</t>
  </si>
  <si>
    <t>WM+ DNG 376-378 Kinh Dương Vươ</t>
  </si>
  <si>
    <t>5288</t>
  </si>
  <si>
    <t>3976</t>
  </si>
  <si>
    <t>2820</t>
  </si>
  <si>
    <t>WM+ HNI 29/126 Xuân Đỉnh</t>
  </si>
  <si>
    <t>Số 29 ngõ 126 Xuân Đỉnh, P. Xuân Đỉnh, Quận Bắc Từ Liêm, TP. Hà Nội Việt Nam</t>
  </si>
  <si>
    <t>5511</t>
  </si>
  <si>
    <t>5019</t>
  </si>
  <si>
    <t>3159</t>
  </si>
  <si>
    <t>2291</t>
  </si>
  <si>
    <t>6080</t>
  </si>
  <si>
    <t>WM+ LDG 14 Nguyễn Công Trứ</t>
  </si>
  <si>
    <t>14 Nguyễn Công Trứ, Phường 08, Thành phố Đà Lạt, T. Lâm Đồng Việt Nam</t>
  </si>
  <si>
    <t>5191</t>
  </si>
  <si>
    <t>2174</t>
  </si>
  <si>
    <t>2AVG</t>
  </si>
  <si>
    <t>WM+ THA 623 Triệu Quốc Đạt</t>
  </si>
  <si>
    <t>Số 623 Triệu Quốc Đạt, Tổ dân phố 1, Thị trấn Triệu Sơn, Huy T. Thanh Hóa Việt Nam</t>
  </si>
  <si>
    <t>3700</t>
  </si>
  <si>
    <t>6379</t>
  </si>
  <si>
    <t>4868</t>
  </si>
  <si>
    <t>WM+ KGG 14 Trần Quang Khải</t>
  </si>
  <si>
    <t>14 Trần Quang Khải, Phường An Hòa, Thành phố Rạch Giá, T. Kiên Giang Việt Nam</t>
  </si>
  <si>
    <t>0942142220</t>
  </si>
  <si>
    <t>3433</t>
  </si>
  <si>
    <t>5626</t>
  </si>
  <si>
    <t>WM+ BDG SB.07 CC Marina Tower</t>
  </si>
  <si>
    <t>SB.07, Khối B, Tầng 1-2, Chung cư Marina Tower, 3B đường số 18, Khu phố Phú Hội, Phường Vĩnh Phú, TP Thuận An Tỉnh Bình Dương Việt Nam</t>
  </si>
  <si>
    <t>0938266750</t>
  </si>
  <si>
    <t>6312</t>
  </si>
  <si>
    <t>3371</t>
  </si>
  <si>
    <t>6523</t>
  </si>
  <si>
    <t>WM+ YBI 55 Điện Biên</t>
  </si>
  <si>
    <t>Số 55 Đường Điện Biên, Tổ 5, Phường Cầu Thia, TX. Nghĩa Lộ T. Yên Bái Việt Nam</t>
  </si>
  <si>
    <t>2909</t>
  </si>
  <si>
    <t>6183</t>
  </si>
  <si>
    <t>WM+ QNI 658 Nguyễn Văn Linh</t>
  </si>
  <si>
    <t>658 Nguyễn Văn Linh, Phường Trương Quang Trọng, TP. Quảng Ngãi, T. Quảng Ngãi Việt Nam</t>
  </si>
  <si>
    <t>4122</t>
  </si>
  <si>
    <t>4207</t>
  </si>
  <si>
    <t>1699</t>
  </si>
  <si>
    <t>WM VMM HNI Ocean Park</t>
  </si>
  <si>
    <t>Tầng 2 và Tầng 3, TTTM Vincom Mega Mall Ocean Park, Lô đất số CCTP-10 thuộc DA KĐT Gia Lâm, TT Trâu Quỳ và các xã Dương Xá, Kiêu Kỵ, Hà Nội Việt Nam</t>
  </si>
  <si>
    <t>Lê Thị Minh Phương</t>
  </si>
  <si>
    <t>0365555408</t>
  </si>
  <si>
    <t>2014</t>
  </si>
  <si>
    <t>4076</t>
  </si>
  <si>
    <t>WM+ HNI LK09 ngõ 38 Xuân La</t>
  </si>
  <si>
    <t>LK09 Khu nhà ở thấp tầng ngõ 38 Phường Xuân La, Quận Tây Hồ, TP. Hà Nội Việt Nam</t>
  </si>
  <si>
    <t>0868381316</t>
  </si>
  <si>
    <t>6482</t>
  </si>
  <si>
    <t>3524</t>
  </si>
  <si>
    <t>WM+ BNH 203 Nguyễn Văn Cừ</t>
  </si>
  <si>
    <t>Số 203 Nguyễn Văn Cừ, Phường Võ Cường, Thành Phố Bắc Ninh, T. Bắc Ninh Việt Nam</t>
  </si>
  <si>
    <t>0355886155</t>
  </si>
  <si>
    <t>5135</t>
  </si>
  <si>
    <t>WM+ LCI Số 003 Soi Tiền</t>
  </si>
  <si>
    <t>Số 003 Soi Tiền, Phường Cốc Lếu, Thành phố Lào Cai, T. Lào Cai Việt Nam</t>
  </si>
  <si>
    <t>5557</t>
  </si>
  <si>
    <t>2240</t>
  </si>
  <si>
    <t>6200</t>
  </si>
  <si>
    <t>WM+ QTI 163 Trần Hưng Đạo</t>
  </si>
  <si>
    <t>Số 163 Trần Hưng Đạo, Khu Phố 2, Phường 3, Thị Xã Quảng Trị, T. Quảng Trị Việt Nam</t>
  </si>
  <si>
    <t>0911451789</t>
  </si>
  <si>
    <t>2AY1</t>
  </si>
  <si>
    <t>WM+ HCM MP9-001.02, Panorama Mizuki</t>
  </si>
  <si>
    <t>I-MP9-001.02 (Tầng 1+2), CC Panorama Mizuki, Đường số 1, X. Bình Hưng, H. Bình chánh, TP. Hồ Chí Minh Việt Nam</t>
  </si>
  <si>
    <t>WM+ HCM MP9-001.02, Panorama M</t>
  </si>
  <si>
    <t>3084</t>
  </si>
  <si>
    <t>2AW6</t>
  </si>
  <si>
    <t>0.01, Chung cư Nguyễn Kim - Khu B, Đường Lý Thường Kiệt, P. 7, Q. 10, TP. Hồ Chí Minh Việt Nam</t>
  </si>
  <si>
    <t>2AXC</t>
  </si>
  <si>
    <t>Gian hàng thương mại tầng 1 K2-GTM03, Nhà CC HH5, Dự án Khai Sơn City, Q. Long Biên TP. Hà Nội Việt Nam</t>
  </si>
  <si>
    <t>3690</t>
  </si>
  <si>
    <t>WM+ HNI Thôn Vân Lũng , An Khánh</t>
  </si>
  <si>
    <t>Thôn Vân Lũng, xã An Khánh, Huyện Hoài Đức, TP. Hà Nội Việt Nam</t>
  </si>
  <si>
    <t>WM+ HNI Thôn Vân Lũng , An Khá</t>
  </si>
  <si>
    <t>0384806819</t>
  </si>
  <si>
    <t>6867</t>
  </si>
  <si>
    <t>WM+ QBH 11 Nguyễn Tất Thành</t>
  </si>
  <si>
    <t>Số 11 Nguyễn Tất Thành, Thị trấn Kiến Giang, Huyện Lệ Thủy T. Quảng Bình Việt Nam</t>
  </si>
  <si>
    <t>6850</t>
  </si>
  <si>
    <t>WM+ CBG 37 Tổ 12 Sông Hiến</t>
  </si>
  <si>
    <t>Số nhà 37 Tổ 12, Phường Sông Hiến, Thành phố Cao Bằng T. Cao Bằng Việt Nam</t>
  </si>
  <si>
    <t>6074</t>
  </si>
  <si>
    <t>WM+ HNI 41 Long Biên 1</t>
  </si>
  <si>
    <t>41 Long Biên 1, Phường Ngọc Lâm, Quận Long Biên, TP. Hà Nội Việt Nam</t>
  </si>
  <si>
    <t>5592</t>
  </si>
  <si>
    <t>WM+ HYN 9 Nguyễn Thiện Thuật</t>
  </si>
  <si>
    <t>09 Nguyễn Thiện Thuật, phường Lê Lợi, TP Hưng Yên, Hưng Yên Việt Nam</t>
  </si>
  <si>
    <t>2894</t>
  </si>
  <si>
    <t>5669</t>
  </si>
  <si>
    <t>WM+ HNI 15 Xóm Chợ Yêm, Sóc Sơn</t>
  </si>
  <si>
    <t>Số nhà 15 Xóm chợ Yêm, Xã Đông Xuân, Huyện Sóc Sơn, TP. Hà Nội Việt Nam</t>
  </si>
  <si>
    <t>WM+ HNI 15 Xóm Chợ Yêm, Sóc Sơ</t>
  </si>
  <si>
    <t>0965574816</t>
  </si>
  <si>
    <t>6702</t>
  </si>
  <si>
    <t>1673</t>
  </si>
  <si>
    <t>3873</t>
  </si>
  <si>
    <t>3454</t>
  </si>
  <si>
    <t>3595</t>
  </si>
  <si>
    <t>2AKL</t>
  </si>
  <si>
    <t>WM+ PTO Khu 2, Trạm Thản</t>
  </si>
  <si>
    <t>Khu 2, Xã Trạm Thản, Huyện Phù Ninh T. Phú Thọ Việt Nam</t>
  </si>
  <si>
    <t>4421</t>
  </si>
  <si>
    <t>4290</t>
  </si>
  <si>
    <t>WM+ HCM 13/134 Trần Văn Hoàng</t>
  </si>
  <si>
    <t>13/134 Trần Văn Hoàng, P. 9, Quận Tân Bình, TP. Hồ Chí Minh Việt Nam</t>
  </si>
  <si>
    <t>0902846400</t>
  </si>
  <si>
    <t>2AUK</t>
  </si>
  <si>
    <t>WM+ HNI Nhân Hiền, Hiền Giang</t>
  </si>
  <si>
    <t>Số 35, Thôn Nhân Hiền, Xã Hiền Giang, Huyện Thường Tín TP. Hà Nội Việt Nam</t>
  </si>
  <si>
    <t>2503</t>
  </si>
  <si>
    <t>2088</t>
  </si>
  <si>
    <t>6186</t>
  </si>
  <si>
    <t>2AD3</t>
  </si>
  <si>
    <t>WM+ PTO Núi Trang, Phù Ninh</t>
  </si>
  <si>
    <t>Khu Núi Trang, Thị trấn Phong Châu, Huyện Phù Ninh T. Phú Thọ Việt Nam</t>
  </si>
  <si>
    <t>6429</t>
  </si>
  <si>
    <t>4125</t>
  </si>
  <si>
    <t>4826</t>
  </si>
  <si>
    <t>WM+ HNI 98 Miếu Thờ</t>
  </si>
  <si>
    <t>98 Miếu Thờ, Xã Tiên Dược, Huyện Sóc Sơn, TP. Hà Nội Việt Nam</t>
  </si>
  <si>
    <t>6859</t>
  </si>
  <si>
    <t>2BH1</t>
  </si>
  <si>
    <t>WM+ NAN 129 Mai Lão Bạng</t>
  </si>
  <si>
    <t>Số 129 Đường Mai Lão Bạng, Phường Vinh Phú, Tỉnh Nghệ An Việt Nam</t>
  </si>
  <si>
    <t>5831</t>
  </si>
  <si>
    <t>6245</t>
  </si>
  <si>
    <t>6754</t>
  </si>
  <si>
    <t>3768</t>
  </si>
  <si>
    <t>5190</t>
  </si>
  <si>
    <t>WM+ HNI Ngã tư Chợ Ngọc Chi</t>
  </si>
  <si>
    <t>Thôn Ngọc Chi ( Ngã tư Chợ Ngọc Chi), Xã Vĩnh Ngọc, Huyện Đông Anh, TP. Hà Nội Việt Nam</t>
  </si>
  <si>
    <t>0984893568</t>
  </si>
  <si>
    <t>2AMV</t>
  </si>
  <si>
    <t>WM+ NAN Quỳnh Tân, Quỳnh Lưu.</t>
  </si>
  <si>
    <t>Xóm 5, Xã Quỳnh Tân, Huyện Quỳnh Lưu T. Nghệ An Việt Nam</t>
  </si>
  <si>
    <t>WM+ NAN Quỳnh Tân, Quỳnh Lưu</t>
  </si>
  <si>
    <t>2426</t>
  </si>
  <si>
    <t>5595</t>
  </si>
  <si>
    <t>2059</t>
  </si>
  <si>
    <t>5408</t>
  </si>
  <si>
    <t>4101</t>
  </si>
  <si>
    <t>2AOC</t>
  </si>
  <si>
    <t>Số 244 Đội Cấn, Phường Liễu Giai, Quận Ba Đình TP. Hà Nội Việt Nam</t>
  </si>
  <si>
    <t>5742</t>
  </si>
  <si>
    <t>WM+ HDG 22 Phố Cuối, Gia Lộc</t>
  </si>
  <si>
    <t>Số 22 Phố Cuối, Thị trấn Gia Lộc, Huyện Gia Lộc, T. Hải Dương Việt Nam</t>
  </si>
  <si>
    <t>0976520698</t>
  </si>
  <si>
    <t>6745</t>
  </si>
  <si>
    <t>WM+ DNG 38 Lê Thanh Nghị</t>
  </si>
  <si>
    <t>38 Lê Thanh Nghị, P. Hòa Cường Bắc, Q. Hải Châu TP. Đà Nẵng Việt Nam</t>
  </si>
  <si>
    <t>5788</t>
  </si>
  <si>
    <t>WM+ HNI Đông Xuân, Sóc Sơn</t>
  </si>
  <si>
    <t>Thôn Cả, Xã Đông Xuân, Huyện Sóc Sơn, Thành phố Hà Nội   TP. Hà Nội Việt Nam</t>
  </si>
  <si>
    <t>3635</t>
  </si>
  <si>
    <t>WIN HCM 104 Thống Nhất</t>
  </si>
  <si>
    <t>104 Thống Nhất, Phường 10, Quận Gò Vấp, TP. Hồ Chí Minh Việt Nam</t>
  </si>
  <si>
    <t>WM+ HCM 104 Thống Nhất</t>
  </si>
  <si>
    <t>0388199179</t>
  </si>
  <si>
    <t>3757</t>
  </si>
  <si>
    <t>6571</t>
  </si>
  <si>
    <t>WM+ LAN 16 Nguyễn Văn Tiếp</t>
  </si>
  <si>
    <t>16 Nguyễn Văn Tiếp, P.5, TP. Tân An, T. Long An Việt Nam</t>
  </si>
  <si>
    <t>6604</t>
  </si>
  <si>
    <t>WM+ BNH Nguyễn Cao, Võ Cường</t>
  </si>
  <si>
    <t>Đường Nguyễn Cao, Phường Võ Cường, Thành phố Bắc Ninh, T. Bắc Ninh Việt Nam</t>
  </si>
  <si>
    <t>5865</t>
  </si>
  <si>
    <t>3901</t>
  </si>
  <si>
    <t>2AUD</t>
  </si>
  <si>
    <t>WM+ THA Thôn 2, Yên Thịnh</t>
  </si>
  <si>
    <t>Thôn 2, Xã Yên Thịnh, Huyện Yên Định T. Thanh Hóa Việt Nam</t>
  </si>
  <si>
    <t>2AOW</t>
  </si>
  <si>
    <t>WM+ BDH TĐ 1108,TBĐ 06, Chợ Đầu Cầu</t>
  </si>
  <si>
    <t>Thửa đất số 1108, Tờ bản đồ số 06, T. Bình Định Việt Nam</t>
  </si>
  <si>
    <t>WM+ BDH TĐ 1108,TBĐ 06, Chợ Đầ</t>
  </si>
  <si>
    <t>2999</t>
  </si>
  <si>
    <t>5126</t>
  </si>
  <si>
    <t>WM+ VTU159 Lê Quang Định</t>
  </si>
  <si>
    <t>159 Lê Quang Định, P. Thắng Nhất, Thành phố Vũng Tàu, T. Bà Rịa - Vũng Tàu Việt Nam</t>
  </si>
  <si>
    <t>0363229401</t>
  </si>
  <si>
    <t>2B14</t>
  </si>
  <si>
    <t>WM+ HNI Thôn Đoài, Phú Minh</t>
  </si>
  <si>
    <t>Thôn Đoài, Xã Phú Minh, Huyện Sóc Sơn TP. Hà Nội Việt Nam</t>
  </si>
  <si>
    <t>3962</t>
  </si>
  <si>
    <t>6638</t>
  </si>
  <si>
    <t>WM+ KTM 51 Nguyễn Văn Linh</t>
  </si>
  <si>
    <t>51 Nguyễn Văn Linh, P. Lê Lợi, TP. Kon Tum, T. Kon Tum Việt Nam</t>
  </si>
  <si>
    <t>6873</t>
  </si>
  <si>
    <t>2AAQ</t>
  </si>
  <si>
    <t>WM+ NDH Xóm Nhì, Trung Thành</t>
  </si>
  <si>
    <t>Xóm Nhì, Xã Trung Thành, Huyện Vụ Bản T. Nam Định Việt Nam</t>
  </si>
  <si>
    <t>3961</t>
  </si>
  <si>
    <t>2AT4</t>
  </si>
  <si>
    <t>WM+ THA Phố Mới, Nông Cống</t>
  </si>
  <si>
    <t>Thôn Phố Mới, Xã Vạn Thắng, Huyện Nông Cống T. Thanh Hóa Việt Nam</t>
  </si>
  <si>
    <t>5026</t>
  </si>
  <si>
    <t>2AK7</t>
  </si>
  <si>
    <t>66A Đường số 5, P. Linh Xuân, TP. Thủ Đức TP. Hồ Chí Minh Việt Nam</t>
  </si>
  <si>
    <t>2165</t>
  </si>
  <si>
    <t>3238</t>
  </si>
  <si>
    <t>4276</t>
  </si>
  <si>
    <t>6077</t>
  </si>
  <si>
    <t>WM+ QNH 175 Nguyễn Trãi</t>
  </si>
  <si>
    <t>Số 175 Nguyễn Trãi, Tổ 4 Khu Trới 3, Phường Hoành Bồ, TP. Hạ Long, T. Quảng Ninh Việt Nam</t>
  </si>
  <si>
    <t>6668</t>
  </si>
  <si>
    <t>5494</t>
  </si>
  <si>
    <t>WM+ VTU Đất trống giáo xứ Thánh Pho</t>
  </si>
  <si>
    <t>Đất trống giáo xứ Thánh Phong, tổ 1, ấp Mỹ Thạnh, P. Mỹ Xuân, TX. Phú Mỹ, T. Bà Rịa - Vũng Tàu Việt Nam</t>
  </si>
  <si>
    <t>0966179906</t>
  </si>
  <si>
    <t>2171</t>
  </si>
  <si>
    <t>6190</t>
  </si>
  <si>
    <t>5710</t>
  </si>
  <si>
    <t>2215</t>
  </si>
  <si>
    <t>6829</t>
  </si>
  <si>
    <t>2AX6</t>
  </si>
  <si>
    <t>Số 381 – 383 đường Kiêu Kỵ, Xã Kiêu Kỵ, Huyện Gia Lâm TP. Hà Nội Việt Nam</t>
  </si>
  <si>
    <t>4275</t>
  </si>
  <si>
    <t>3196</t>
  </si>
  <si>
    <t>WM+ HNI 1B Nguyễn Duy Trinh</t>
  </si>
  <si>
    <t>Số 1B đường Nguyễn Duy Trinh, Phường Hoàng Liệt, Quận Hoàng Mai, TP. Hà Nội Việt Nam</t>
  </si>
  <si>
    <t>3573</t>
  </si>
  <si>
    <t>WM+ HNI 184 Bồ Đề</t>
  </si>
  <si>
    <t>Số 184 Phố Bồ Đề, tổ 12, Phường Bồ Đề, Quận Long Biên, TP. Hà Nội Việt Nam</t>
  </si>
  <si>
    <t>3646</t>
  </si>
  <si>
    <t>02471068866</t>
  </si>
  <si>
    <t>2ASG</t>
  </si>
  <si>
    <t>1-14, Tầng 1, Khu nhà ở cao tầng Công ty Khang Phúc, 321 Đ. An Dương Vương, P. An Lạc, Q. Bình Tân, TP. HCM TP. Hồ Chí Minh Việt Nam</t>
  </si>
  <si>
    <t>3281</t>
  </si>
  <si>
    <t>2AML</t>
  </si>
  <si>
    <t>WM+ QNH Tổ 84 Khu 8 Hà Khẩu</t>
  </si>
  <si>
    <t>Số nhà 240A, Tổ 84, Khu 8, Phường Hà Khẩu, Thành phố Hạ Long, T. Quảng Ninh Việt Nam</t>
  </si>
  <si>
    <t>4569</t>
  </si>
  <si>
    <t>2ARO</t>
  </si>
  <si>
    <t>5360</t>
  </si>
  <si>
    <t>3824</t>
  </si>
  <si>
    <t>WM+ THA 376 Hải Thượng Lãn Ông</t>
  </si>
  <si>
    <t>376 Hải Thượng Lãn Ông, Xã Quảng Thắng, Thành phố Thanh Hóa, T. Thanh Hóa Việt Nam</t>
  </si>
  <si>
    <t>4308</t>
  </si>
  <si>
    <t>WM+ THA 168 Thành Thái</t>
  </si>
  <si>
    <t>168 Thành Thái, Phường Đông Thọ, Thành phố Thanh Hóa, T. Thanh Hóa Việt Nam</t>
  </si>
  <si>
    <t>2954</t>
  </si>
  <si>
    <t>2ARP</t>
  </si>
  <si>
    <t>WM+ HNI 176 -178 Vân Hòa</t>
  </si>
  <si>
    <t>Số 176 -178, Thôn Vân Hòa, Xã Vân Tảo, Huyện Thường Tín TP. Hà Nội Việt Nam</t>
  </si>
  <si>
    <t>6134</t>
  </si>
  <si>
    <t>WM+ VTU 928 Phạm Hùng</t>
  </si>
  <si>
    <t>928 Phạm Hùng, P. Long Toàn, TP. Bà Rịa, T. Bà Rịa - Vũng Tàu Việt Nam</t>
  </si>
  <si>
    <t>3659</t>
  </si>
  <si>
    <t>4388</t>
  </si>
  <si>
    <t>5920</t>
  </si>
  <si>
    <t>4102</t>
  </si>
  <si>
    <t>WM+ HYN 209 Park River</t>
  </si>
  <si>
    <t>PRV - 209 Khu thấp tầng 2A (Park River) Khu đô thị, TM và DV Văn Giang (Ecopark), Huyện Văn Giang, T. Hưng Yên Việt Nam</t>
  </si>
  <si>
    <t>0973101995</t>
  </si>
  <si>
    <t>3291</t>
  </si>
  <si>
    <t>5777</t>
  </si>
  <si>
    <t>WM+ HNI Duyên Thái, Thường Tín</t>
  </si>
  <si>
    <t>Chợ Giường, Xóm Gốc Gạo, Thôn Duyên Trường, Xã Duyên Thái, Huyện Thường Tín TP. Hà Nội Việt Nam</t>
  </si>
  <si>
    <t>6964</t>
  </si>
  <si>
    <t>3531</t>
  </si>
  <si>
    <t>4847</t>
  </si>
  <si>
    <t>WM+ THA 321 Ngô Quyền</t>
  </si>
  <si>
    <t>321 Ngô Quyền, Phường Trung Sơn, Thành phố Sầm Sơn, T. Thanh Hóa Việt Nam</t>
  </si>
  <si>
    <t>0247106686648471</t>
  </si>
  <si>
    <t>1707</t>
  </si>
  <si>
    <t>WM LDG Đức Trọng</t>
  </si>
  <si>
    <t>TTC Plaza Đức Trọng, 713 Quốc lộ 20 Thị trấn Liên Nghĩa Huyện Đức Trọng T. Lâm Đồng Việt Nam</t>
  </si>
  <si>
    <t>Nguyễn Lữ Thanh Ngân</t>
  </si>
  <si>
    <t>0372904371</t>
  </si>
  <si>
    <t>5545</t>
  </si>
  <si>
    <t>5715</t>
  </si>
  <si>
    <t>WM+ NDH 167 Phù Nghĩa</t>
  </si>
  <si>
    <t>167 Phù Nghĩa, phường Hạ Long, TP. Nam Định, tỉnh Nam Định T. Nam Định Việt Nam</t>
  </si>
  <si>
    <t>2830</t>
  </si>
  <si>
    <t>4135</t>
  </si>
  <si>
    <t>2AAF</t>
  </si>
  <si>
    <t>WM+ THA 630 Lê Thái Tổ, Triệu Sơn</t>
  </si>
  <si>
    <t>630 đường Lê Thái Tổ, Tổ dân phố Giắt, Thị trấn Triệu Sơn Huyện Triệu Sơn T. Thanh Hóa Việt Nam</t>
  </si>
  <si>
    <t>WM+ THA 630 Lê Thái Tổ, Triệu</t>
  </si>
  <si>
    <t>2798</t>
  </si>
  <si>
    <t>WM+ HNI 207 Đức Giang</t>
  </si>
  <si>
    <t>Số 207 Đức Giang, Phường Thượng Thanh, Quận Long B, TP. Hà Nội Việt Nam</t>
  </si>
  <si>
    <t>2254</t>
  </si>
  <si>
    <t>WM+ HNI 164 Trương Định</t>
  </si>
  <si>
    <t>4372</t>
  </si>
  <si>
    <t>2ACV</t>
  </si>
  <si>
    <t>WM+ QNM 57 Hùng Vương</t>
  </si>
  <si>
    <t>57 Hùng Vương, TT. Nam Phước, H. Duy Xuyên, T. Quảng Nam Việt Nam</t>
  </si>
  <si>
    <t>5394</t>
  </si>
  <si>
    <t>1664</t>
  </si>
  <si>
    <t>2AWA</t>
  </si>
  <si>
    <t>4521</t>
  </si>
  <si>
    <t>6680</t>
  </si>
  <si>
    <t>WM+ PTO Minh Tân, Cẩm Khê</t>
  </si>
  <si>
    <t>Khu Minh Tân, Xã Minh Tân, Huyện Cẩm Khê, T. Phú Thọ Việt Nam</t>
  </si>
  <si>
    <t>3858</t>
  </si>
  <si>
    <t>WM+ QNH Tổ 7, Khu 3 Hồng Gai, Hạ Lo</t>
  </si>
  <si>
    <t>Tổ 7 khu 3 – Phường Hồng Gai –, Thành phố Hạ Long, T. Quảng Ninh Việt Nam</t>
  </si>
  <si>
    <t>WM+ QNH Tổ 7, Khu 3 Hồng Gai,</t>
  </si>
  <si>
    <t>3290</t>
  </si>
  <si>
    <t>1564</t>
  </si>
  <si>
    <t>WM VCP PTO Việt Trì</t>
  </si>
  <si>
    <t>Tầng 2 TTTM Vincom Plaza, Số 2 Đại, lộ Hùng Vương, P. Tiên Cát, TP. Việt Trì, T. Phú Thọ Việt Nam</t>
  </si>
  <si>
    <t>Ngô Tuấn Anh</t>
  </si>
  <si>
    <t>0962170466</t>
  </si>
  <si>
    <t>6409</t>
  </si>
  <si>
    <t>5484</t>
  </si>
  <si>
    <t>WM+ HNI Thôn An Duyên</t>
  </si>
  <si>
    <t>Thôn An Duyên, Xã Tô Hiệu, Huyện Thường Tín, TP. Hà Nội Việt Nam</t>
  </si>
  <si>
    <t>5720</t>
  </si>
  <si>
    <t>3641</t>
  </si>
  <si>
    <t>4331</t>
  </si>
  <si>
    <t>WM+ HNI 6/22 Phú Viên</t>
  </si>
  <si>
    <t>Số 6 ngõ 22 Phú Viên, P. Bồ Đề, Q. Long Biên, TP. Hà Nội Việt Nam</t>
  </si>
  <si>
    <t>0355126290</t>
  </si>
  <si>
    <t>Khu 3 Thị trấn Lam Sơn, Huyện Thọ Xuân, T. Thanh Hóa Việt Nam</t>
  </si>
  <si>
    <t>6533</t>
  </si>
  <si>
    <t>WM+ THA Khu 3 TT Lam Sơn</t>
  </si>
  <si>
    <t>6779</t>
  </si>
  <si>
    <t>WM+ THA 09 Quyết Thắng</t>
  </si>
  <si>
    <t>09 Quyết Thắng, Thị trấn Lang Chánh, Huyện Lang Chánh T. Thanh Hóa Việt Nam</t>
  </si>
  <si>
    <t>4144</t>
  </si>
  <si>
    <t>WM+ HNI SH 43 The K-Park</t>
  </si>
  <si>
    <t>Kiot thương mại SH43-tầng 1 tòa K2, Khu nhà ở Hi Brand tại, Khu đô thị mới Văn Phú, Phường Phú La, Quận Hà Đông, TP. Hà Nội Việt Nam</t>
  </si>
  <si>
    <t>4222</t>
  </si>
  <si>
    <t>WM+ HNI 429 Chùa Thông</t>
  </si>
  <si>
    <t>429 Chùa Thông, Phường Sơn Lộc, Thị xã Sơn Tây, TP. Hà Nội Việt Nam</t>
  </si>
  <si>
    <t>2AG6</t>
  </si>
  <si>
    <t>WM+ HTH Phú Thuận Hợp, Nghi Xuân</t>
  </si>
  <si>
    <t>Thôn Phú Thuận Hợp, Xã Cổ Đạm, Huyện Nghi Xuân T. Hà Tĩnh Việt Nam</t>
  </si>
  <si>
    <t>WM+ HTH Phú Thuận Hợp, Nghi Xu</t>
  </si>
  <si>
    <t>6067</t>
  </si>
  <si>
    <t>3716</t>
  </si>
  <si>
    <t>WM+ HNI CT2-105 KĐT Văn Khê</t>
  </si>
  <si>
    <t>Tầng 1 tòa nhà CT2-105, khu đô thị mới Văn Khê, Phường La Khê, Quận Hà Đông, TP. Hà Nội Việt Nam</t>
  </si>
  <si>
    <t>4191</t>
  </si>
  <si>
    <t>WM+ HNI 77 Tổ 6 Sóc Sơn</t>
  </si>
  <si>
    <t>Số 77, tổ 6, thị trấn Sóc Sơn, Huyện Sóc Sơn, TP. Hà Nội Việt Nam</t>
  </si>
  <si>
    <t>0965996758</t>
  </si>
  <si>
    <t>5752</t>
  </si>
  <si>
    <t>WM+ HNI Bắc Sơn, Sóc Sơn</t>
  </si>
  <si>
    <t>Thôn Nam Lý, xã Bắc Sơn, huyện Sóc Sơn, TP. Hà Nội Việt Nam</t>
  </si>
  <si>
    <t>0387716219</t>
  </si>
  <si>
    <t>2AQU</t>
  </si>
  <si>
    <t>WM+ HNI 92 Xóm Đông, Thôn Dược Hạ</t>
  </si>
  <si>
    <t>Số 92 Xóm Đông, Thôn Dược Hạ, Xã Tiên Dược, Huyện Sóc Sơn TP. Hà Nội Việt Nam</t>
  </si>
  <si>
    <t>WM+ HNI 92 Xóm Đông</t>
  </si>
  <si>
    <t>4151</t>
  </si>
  <si>
    <t>1644</t>
  </si>
  <si>
    <t>WM HNI Yên Sở</t>
  </si>
  <si>
    <t>Tầng 1, Tòa CT2, Khu đô thị Gamuda Gardens, Phường Trần Phú, Quận Hoàng Mai, TP. Hà Nội Việt Nam</t>
  </si>
  <si>
    <t>Phạm Thị Sinh</t>
  </si>
  <si>
    <t>6042</t>
  </si>
  <si>
    <t>WM+ HYN Tử Đông, Yên Mỹ</t>
  </si>
  <si>
    <t>Thôn Tử Đông, Xã Lý Thường Kiệt, Huyện Yên Mỹ, T. Hưng Yên Việt Nam</t>
  </si>
  <si>
    <t>0559361299</t>
  </si>
  <si>
    <t>5584</t>
  </si>
  <si>
    <t>4480</t>
  </si>
  <si>
    <t>WM+ VPC 134B Trần Phú</t>
  </si>
  <si>
    <t>134B Trần Phú, Phường Liên Bảo, thành phố Vĩnh Yên, T. Vĩnh Phúc Việt Nam</t>
  </si>
  <si>
    <t>0966751701</t>
  </si>
  <si>
    <t>6886</t>
  </si>
  <si>
    <t>01.04 Tòa S10.03, Vinhomes Grand Park, 88 Phước Thiện, P. Long Bình, TP. Thủ Đức TP. Hồ Chí Minh Việt Nam</t>
  </si>
  <si>
    <t>5980</t>
  </si>
  <si>
    <t>6872</t>
  </si>
  <si>
    <t>2AR0</t>
  </si>
  <si>
    <t>118 - 118A Trương Công Định, P. 14, Q. Tân Bình TP. Hồ Chí Minh Việt Nam</t>
  </si>
  <si>
    <t>2ATJ</t>
  </si>
  <si>
    <t>WM+ QNM Phong Lục Tây, Điện Thắng N</t>
  </si>
  <si>
    <t>Thửa đất số 6 - 6/3, Tờ bản đồ số 01, Thôn Phong Lục Tây, T. Quảng Nam Việt Nam</t>
  </si>
  <si>
    <t>WM+ QNM Phong Lục Tây, Điện Th</t>
  </si>
  <si>
    <t>4158</t>
  </si>
  <si>
    <t>6802</t>
  </si>
  <si>
    <t>2A93</t>
  </si>
  <si>
    <t>WM+ QTI 40A Lê Duẩn</t>
  </si>
  <si>
    <t>Số 40A Đường Lê Duẩn, Thị Trấn Hồ Xá, Huyện Vĩnh Linh T. Quảng Trị Việt Nam</t>
  </si>
  <si>
    <t>4140</t>
  </si>
  <si>
    <t>2AAS</t>
  </si>
  <si>
    <t>3016</t>
  </si>
  <si>
    <t>2554</t>
  </si>
  <si>
    <t>3863</t>
  </si>
  <si>
    <t>4260</t>
  </si>
  <si>
    <t>6463</t>
  </si>
  <si>
    <t>3387</t>
  </si>
  <si>
    <t>3890</t>
  </si>
  <si>
    <t>6663</t>
  </si>
  <si>
    <t>5805</t>
  </si>
  <si>
    <t>6974</t>
  </si>
  <si>
    <t>82 Trần Mai Ninh, P. 12, Q. Tân Bình TP. HCM Việt Nam</t>
  </si>
  <si>
    <t>4243</t>
  </si>
  <si>
    <t>WM+ HNI 106 CT2 KĐT Văn Khê</t>
  </si>
  <si>
    <t>106 CT2 - KĐT Văn Khê, đường Tố Hữu, Phường La Khê, Quận Hà Đông, TP. Hà Nội Việt Nam</t>
  </si>
  <si>
    <t>0964370781</t>
  </si>
  <si>
    <t>2AEZ</t>
  </si>
  <si>
    <t>SII.23, tầng trệt, Block Venus, Khu dân cư và thương mại hỗn hợp Khải Vy, số 4 Đào Trí, P. Phú Thuận, Q. 7, TP.HCM TP. Hồ Chí Minh Việt Nam</t>
  </si>
  <si>
    <t>3218</t>
  </si>
  <si>
    <t>3528</t>
  </si>
  <si>
    <t>2A66</t>
  </si>
  <si>
    <t>WM+ PTO Khu Phố, Đoan Hùng</t>
  </si>
  <si>
    <t>Khu Phố, Xã Tây Cốc, Huyện Đoan Hùng T. Phú Thọ Việt Nam</t>
  </si>
  <si>
    <t>WM+ PTO Khu Phố Cốc, Đoan Hùng</t>
  </si>
  <si>
    <t>2AP6</t>
  </si>
  <si>
    <t>A-0.07, Tầng Trệt tại Chung cư Thủ Thiêm Dragon, số 55 đường Quách Giai, P. Thạnh Mỹ Lợi, TP. Hồ Chí Minh Việt Nam</t>
  </si>
  <si>
    <t>3622</t>
  </si>
  <si>
    <t>5896</t>
  </si>
  <si>
    <t>2AFW</t>
  </si>
  <si>
    <t>Thôn Đìa, Xã Nam Hồng, Huyện Đông Anh TP. Hà Nội Việt Nam</t>
  </si>
  <si>
    <t>4831</t>
  </si>
  <si>
    <t>6574</t>
  </si>
  <si>
    <t>WM+ QBH 97 Hùng Vương</t>
  </si>
  <si>
    <t>Số 97 Hùng Vương, Phường Ba Đồn, Thị xã Ba Đồn, T. Quảng Bình Việt Nam</t>
  </si>
  <si>
    <t>3448</t>
  </si>
  <si>
    <t>6812</t>
  </si>
  <si>
    <t>WM+ QNH 73 Kênh Liêm</t>
  </si>
  <si>
    <t>Số 73 Đường Kênh Liêm, Phường Bạch Đằng, Thành Phố Hạ Long T. Quảng Ninh Việt Nam</t>
  </si>
  <si>
    <t>2AI5</t>
  </si>
  <si>
    <t>GF-03 và GF-05, Tầng trệt Chung cư STown Thủ Đức, số 2A đường Bình Chiểu, P. Bình Chiểu, TP. Thủ Đức TP. Hồ Chí Minh Việt Nam</t>
  </si>
  <si>
    <t>2AUH</t>
  </si>
  <si>
    <t>Thôn Bái Ngoại, Xã Liệp Nghĩa, Huyện Quốc Oai TP. Hà Nội Việt Nam</t>
  </si>
  <si>
    <t>5234</t>
  </si>
  <si>
    <t>WM+ CTO 158 đường 30/4</t>
  </si>
  <si>
    <t>158 đường 30/4, Phường An Phú, Quận Ninh Kiều, TP. Cần Thơ Việt Nam</t>
  </si>
  <si>
    <t>0901051139</t>
  </si>
  <si>
    <t>6651</t>
  </si>
  <si>
    <t>WM+ TGG 378 Lê Thị Hồng Gấm</t>
  </si>
  <si>
    <t>378 Lê Thị Hồng Gấm, P. 6, TP. Mỹ Tho, T. Tiền Giang Việt Nam</t>
  </si>
  <si>
    <t>4236</t>
  </si>
  <si>
    <t>2AEF</t>
  </si>
  <si>
    <t>WM+ GLI Trần Hưng Đạo, Krông Pa</t>
  </si>
  <si>
    <t>Thửa đất 316, tờ bản đồ 25A, T. Gia Lai Việt Nam</t>
  </si>
  <si>
    <t>WM+ GLI Trần Hưng Đạo, Krông P</t>
  </si>
  <si>
    <t>2AQL</t>
  </si>
  <si>
    <t>WM+ HNI Xuân Dương, Kim Lũ</t>
  </si>
  <si>
    <t>Số nhà 108 Đường 16, Thôn Xuân Dương, Xã Kim Lũ, Huyện Sóc Sơn TP. Hà Nội Việt Nam</t>
  </si>
  <si>
    <t>4469</t>
  </si>
  <si>
    <t>5749</t>
  </si>
  <si>
    <t>WM+ HNI Lô D1.1 Imperia Garden</t>
  </si>
  <si>
    <t>Sàn TM D1.1, Khối nhà B, Tổ hợp VP, nhà ở cao cấp kết hợp DVTM HBI, Số203 Nguyễn Huy Tưởng P.Thanh Xuân Trung, Q. Thanh Xuân, TP. Hà Nội Việt Nam</t>
  </si>
  <si>
    <t>2B09</t>
  </si>
  <si>
    <t>WM+ HNI Mạnh Tân, Thụy Lâm</t>
  </si>
  <si>
    <t>Thửa đất số 130(2), Tờ bản đồ số 23, Thôn Mạnh Tân H. Đông Anh TP. Hà Nội Việt Nam</t>
  </si>
  <si>
    <t>2A12</t>
  </si>
  <si>
    <t>WM+ HCM EA4-01-06, CC Era Town</t>
  </si>
  <si>
    <t>EA4-01-06, Tầng trệt, Block A4, dự án Khu tái định cư Phú Mỹ-The Era Town, Đ.15B, P. Phú Mỹ, Q. 7 TP. Hồ Chí Minh Việt Nam</t>
  </si>
  <si>
    <t>6865</t>
  </si>
  <si>
    <t>WM+ NDH Nguyễn Hoằng, Hải Hậu</t>
  </si>
  <si>
    <t>Xóm Nguyễn Hoằng, Xã Hải Thanh, Huyện Hải Hậu T. Nam Định Việt Nam</t>
  </si>
  <si>
    <t>6768</t>
  </si>
  <si>
    <t>6902</t>
  </si>
  <si>
    <t>WM+ QTI 87 Hùng Vương, Hải Lăng</t>
  </si>
  <si>
    <t>87 Hùng Vương, TT. Diên Sanh, H. Hải Lăng T. Quảng Trị Việt Nam</t>
  </si>
  <si>
    <t>WM+ QTI 87 Hùng Vương, Hải Lăn</t>
  </si>
  <si>
    <t>2ARE</t>
  </si>
  <si>
    <t>WM+ HNI Thôn 7, Ba Trại</t>
  </si>
  <si>
    <t>Thôn 7, Xã Ba Trại, Huyện Ba Vì TP. Hà Nội Việt Nam</t>
  </si>
  <si>
    <t>4549</t>
  </si>
  <si>
    <t>WM+ AGG 268/4 và 268/5 Hùng Vương</t>
  </si>
  <si>
    <t>268/4 và 268/5 đường Hùng Vương, Phường Mỹ Long, Thành phố Long Xuyên, T. An Giang Việt Nam</t>
  </si>
  <si>
    <t>WM+ AGG 268/4 và 268/5 Hùng Vư</t>
  </si>
  <si>
    <t>6858</t>
  </si>
  <si>
    <t>2AEQ</t>
  </si>
  <si>
    <t>WM+ BDH 262 Quang Trung</t>
  </si>
  <si>
    <t>262 Quang Trung, TT. Ngô Mây T. Bình Định Việt Nam</t>
  </si>
  <si>
    <t>4490</t>
  </si>
  <si>
    <t>WM+ THA 113 Trần Hưng Đạo</t>
  </si>
  <si>
    <t>113 Trần Hưng Đạo, p.Quảng Tiến, Thành phố Sầm Sơn, T. Thanh Hóa Việt Nam</t>
  </si>
  <si>
    <t>0962497607</t>
  </si>
  <si>
    <t>2AZC</t>
  </si>
  <si>
    <t>WM+ BDH Tổ 3, KV 7, Trần Quang Diệu</t>
  </si>
  <si>
    <t>Thửa đất 402 và 269, tờ bản đồ số 25, Tổ 3, Khu vực 7 T. Bình Định Việt Nam</t>
  </si>
  <si>
    <t>WM+ BDH Tổ 3, KV 7, Trần Quang</t>
  </si>
  <si>
    <t>6558</t>
  </si>
  <si>
    <t>5674</t>
  </si>
  <si>
    <t>WM+ HNI Xóm 8 Thôn 2 Chợ Thạch Đà</t>
  </si>
  <si>
    <t>Xóm 8, Thôn 2 Chợ Thạch Đà, Thạch Đà, Mê Linh, TP. Hà Nội Việt Nam</t>
  </si>
  <si>
    <t>WM+ HNI Xóm 8 Thôn 2 Chợ Thạch</t>
  </si>
  <si>
    <t>4920</t>
  </si>
  <si>
    <t>WM+ NAN 99 Hermann Gmeiner</t>
  </si>
  <si>
    <t>99 Hermann Gmeiner, Phường Hưng Phúc, Thành phố Vinh, T. Nghệ An Việt Nam</t>
  </si>
  <si>
    <t>3739</t>
  </si>
  <si>
    <t>WIN DNG 76B-76C Bà Huyện Thanh Quan</t>
  </si>
  <si>
    <t>76B-76C Đường Bà Huyện Thanh Quan, Phường Mỹ An, Quận Ngũ Hành Sơn, TP. Đà Nẵng Việt Nam</t>
  </si>
  <si>
    <t>WM+ DNG 76B-76C Bà Huyện Thanh</t>
  </si>
  <si>
    <t>6906</t>
  </si>
  <si>
    <t>WM+ QTI 08-08A Trần Hưng Đạo, Quảng</t>
  </si>
  <si>
    <t>08 - 08ATrần Hưng Đạo, Khu phố 3, P. 3, Tx. Quảng Trị T. Quảng Trị Việt Nam</t>
  </si>
  <si>
    <t>WM+ QTI 08-08A Trần Hưng Đạo,</t>
  </si>
  <si>
    <t>3432</t>
  </si>
  <si>
    <t>WM+TBH 19 Hai Bà Trưng</t>
  </si>
  <si>
    <t>Số 19 đường Hai Bà Trưng, Phường Lê Hồng Phong, Thành phố Thái Bình, T. Thái Bình Việt Nam</t>
  </si>
  <si>
    <t>0366230496</t>
  </si>
  <si>
    <t>6119</t>
  </si>
  <si>
    <t>6400</t>
  </si>
  <si>
    <t>WM+ HNI Cổ Loa, Đông Anh</t>
  </si>
  <si>
    <t>Xóm Chợ, Xã Cổ Loa, Huyện Đông Anh, TP. Hà Nội Việt Nam</t>
  </si>
  <si>
    <t>2AD0</t>
  </si>
  <si>
    <t>SH-5B tại tầng trệt của Tòa nhà thuộc Dự án tại khu C1, Đường Pháp Vân, P. Hoàng Liệt, Q. Hoàng Mai TP. Hà Nội Việt Nam</t>
  </si>
  <si>
    <t>6306</t>
  </si>
  <si>
    <t>WM+ THA 478 Ngô Quyền</t>
  </si>
  <si>
    <t>Số 478 Ngô Quyền, Phường Trung Sơn, Thành phố Sầm Sơn, T. Thanh Hóa Việt Nam</t>
  </si>
  <si>
    <t>2ACM</t>
  </si>
  <si>
    <t>WM+ THA 162 Nguyễn Du</t>
  </si>
  <si>
    <t>162 Nguyễn Du, Khu phố Bắc Kỳ, Phường Trung Sơn Thành phố Sầm Sơn, Tỉnh Thanh Hóa Việt Nam</t>
  </si>
  <si>
    <t>2AU5</t>
  </si>
  <si>
    <t>WM+ GLI 463 - 465 Trần Hưng Đạo, Ay</t>
  </si>
  <si>
    <t>463 - 465 Trần Hưng Đạo, P. Cheo Reo, Tx. Ayun Pa, T. Gia Lai Việt Nam</t>
  </si>
  <si>
    <t>WM+ GLI 463 - 465 Trần Hưng Đạ</t>
  </si>
  <si>
    <t>3231</t>
  </si>
  <si>
    <t>6143</t>
  </si>
  <si>
    <t>85 - 86 Phan Văn Khỏe, P. 2, Q. 6, TP. Hồ Chí Minh Việt Nam</t>
  </si>
  <si>
    <t>2ADC</t>
  </si>
  <si>
    <t>5745</t>
  </si>
  <si>
    <t>2AVC</t>
  </si>
  <si>
    <t>WM+ QNM Thôn Tất Viên, Bình Phục</t>
  </si>
  <si>
    <t>Thửa đất số 44/1, Tờ bản đồ số 24, Đường ĐT 613, H. Thăng Bình H. Thăng Bình Việt Nam</t>
  </si>
  <si>
    <t>WM+ QNM Thôn Tất Viên, Bình Ph</t>
  </si>
  <si>
    <t>2507</t>
  </si>
  <si>
    <t>18 TRƯƠNG GIA MÔ, Phường Thạnh Mỹ Lợi, Quận 2, TP. Hồ Chí Minh Việt Nam</t>
  </si>
  <si>
    <t>2AGP</t>
  </si>
  <si>
    <t>Số 28 Ngách 158/38 Nguyễn Sơn, Tổ 21, Phường Bồ Đề, Q. Long Biên TP. Hà Nội Việt Nam</t>
  </si>
  <si>
    <t>4007</t>
  </si>
  <si>
    <t>2AZQ</t>
  </si>
  <si>
    <t>WM+ QNH 693 Trần Phú</t>
  </si>
  <si>
    <t>Số 693 Trần Phú, Phường Cẩm Thủy, Thành phố Cẩm Phả T. Quảng Ninh Việt Nam</t>
  </si>
  <si>
    <t>2AGE</t>
  </si>
  <si>
    <t>WM+ QNI 288 Nguyễn Nghiêm</t>
  </si>
  <si>
    <t>288 Nguyễn Nghiêm, P. Nguyễn Nghiêm, TP. Quảng Ngãi T. Quảng Ngãi Việt Nam</t>
  </si>
  <si>
    <t>2ATI</t>
  </si>
  <si>
    <t>WM+ QNM 204 ĐT609, Thôn Nhị Dinh 3</t>
  </si>
  <si>
    <t>204 đường ĐT609, Thôn Nhị Dinh 3, TX. Điện Bàn T. Quảng Nam Việt Nam</t>
  </si>
  <si>
    <t>WM+ QNM 204 ĐT609, Thôn Nhị Di</t>
  </si>
  <si>
    <t>2AW2</t>
  </si>
  <si>
    <t>WM+ PYN Thửa 1019, TBĐ 38, QL29</t>
  </si>
  <si>
    <t>Thửa đất số 1019 (số cũ 206), TBĐ số 38 (số cũ 28B), Quốc lộ 29, X. Sơn Thành Đông, H. Tây Hoà T. Phú Yên Việt Nam</t>
  </si>
  <si>
    <t>WM+ PYN QL29B, Sơn Thành Đông</t>
  </si>
  <si>
    <t>6135</t>
  </si>
  <si>
    <t>2721</t>
  </si>
  <si>
    <t>6863</t>
  </si>
  <si>
    <t>3504</t>
  </si>
  <si>
    <t>WM+ CTO 29-31 Đường A3</t>
  </si>
  <si>
    <t>29-31 Đường A3 KDC Hưng Phú, Phường Hưng Phú, Quận Cái Răng, TP. Cần Thơ Việt Nam</t>
  </si>
  <si>
    <t>4226</t>
  </si>
  <si>
    <t>3683</t>
  </si>
  <si>
    <t>2B75</t>
  </si>
  <si>
    <t>WM+ NAN Xóm 4, Hùng Châu</t>
  </si>
  <si>
    <t>Xóm 4, Xã Hùng Châu, Tỉnh Nghệ An Việt Nam</t>
  </si>
  <si>
    <t>WM+ NAN Xóm 4, Diễn Yên</t>
  </si>
  <si>
    <t>5786</t>
  </si>
  <si>
    <t>WM+ HCM 1016/28- Khu Sky Garden 2-R</t>
  </si>
  <si>
    <t>1016/28 (Khu Sky Garden 2-R1-2), Khu phố 3, P. Tân Phong, Q.7 TP. Hồ Chí Minh Việt Nam</t>
  </si>
  <si>
    <t>WM+ HCM 1016/28- Khu Sky Garde</t>
  </si>
  <si>
    <t>2APY</t>
  </si>
  <si>
    <t>Số 30 Tiền Huân, Phường Viên Sơn, Thị xã Sơn Tây TP. Hà Nội Việt Nam</t>
  </si>
  <si>
    <t>2AA2</t>
  </si>
  <si>
    <t>WM+ HNI Yên Bài, Mê Linh</t>
  </si>
  <si>
    <t>Thôn Yên Bài, Xã Tự Lập, Huyện Mê Linh TP. Hà Nội Việt Nam</t>
  </si>
  <si>
    <t>4912</t>
  </si>
  <si>
    <t>2ACE</t>
  </si>
  <si>
    <t>WM+ QBH QL1A, Hải Phú</t>
  </si>
  <si>
    <t>Thôn Quốc Lộ 1A, Xã Hải Phú, Huyện Bố Trạch Tỉnh Quảng Bình Việt Nam</t>
  </si>
  <si>
    <t>5993</t>
  </si>
  <si>
    <t>4565</t>
  </si>
  <si>
    <t>3069</t>
  </si>
  <si>
    <t>6023</t>
  </si>
  <si>
    <t>WM+ QNH Kim Sơn, Đông Triều</t>
  </si>
  <si>
    <t>Khu Đô Thị Kim Sơn, phường Kim Sơn, Thị Xã Đông Triều, T. Quảng Ninh Việt Nam</t>
  </si>
  <si>
    <t>5798</t>
  </si>
  <si>
    <t>249 đường Cách Mạng Tháng Tám, KP 1, Phường Hòa Bình, Thành phố Biên Hòa, T. Đồng Nai Việt Nam</t>
  </si>
  <si>
    <t>2349</t>
  </si>
  <si>
    <t>3807</t>
  </si>
  <si>
    <t>249 Hà Huy Giáp, Phường Quyết Thắng, Thành phố Biên Hòa, T. Đồng Nai Việt Nam</t>
  </si>
  <si>
    <t>5553</t>
  </si>
  <si>
    <t>2AWV</t>
  </si>
  <si>
    <t>WM+ QNM Thôn Hà Vy, Đại Hồng</t>
  </si>
  <si>
    <t>Thửa đất số 885, Tờ bản đồ số 5, Thôn Hà Vy, X. Đại Hồng H. Đại Lộc T. Quảng Nam Việt Nam</t>
  </si>
  <si>
    <t>3073</t>
  </si>
  <si>
    <t>3169</t>
  </si>
  <si>
    <t>3563</t>
  </si>
  <si>
    <t>2AND</t>
  </si>
  <si>
    <t>WM+ HTH Nam Thượng, Thạch Đài</t>
  </si>
  <si>
    <t>Thôn Nam Thượng, Xã Thạch Đài, Huyện Thạch Hà T. Hà Tĩnh Việt Nam</t>
  </si>
  <si>
    <t>6030</t>
  </si>
  <si>
    <t>6230</t>
  </si>
  <si>
    <t>6188</t>
  </si>
  <si>
    <t>3112</t>
  </si>
  <si>
    <t>2803</t>
  </si>
  <si>
    <t>6438</t>
  </si>
  <si>
    <t>WM+ NDH Giao Yến, Giao Thủy</t>
  </si>
  <si>
    <t>Xóm 5, Xã Giao Yến, Huyện Giao Thủy, T. Nam Định Việt Nam</t>
  </si>
  <si>
    <t>6242</t>
  </si>
  <si>
    <t>2565</t>
  </si>
  <si>
    <t>6408</t>
  </si>
  <si>
    <t>5182</t>
  </si>
  <si>
    <t>3294</t>
  </si>
  <si>
    <t>2107</t>
  </si>
  <si>
    <t>WIN HCM 476 Phan Xích Long</t>
  </si>
  <si>
    <t>476 Phan Xích Long, Phường 3, Quận Phú Nhuận, TP. Hồ Chí Minh Việt Nam</t>
  </si>
  <si>
    <t>6566</t>
  </si>
  <si>
    <t>2792</t>
  </si>
  <si>
    <t>5547</t>
  </si>
  <si>
    <t>4783</t>
  </si>
  <si>
    <t>6422</t>
  </si>
  <si>
    <t>3160</t>
  </si>
  <si>
    <t>WM+ HYN WB-B02 Westbay</t>
  </si>
  <si>
    <t>Căn WB-B02, tầng 1 tháp B, Khu chung cư cao tầng Lake View, ECOPARK, Xã Xuân Quan, Huyện Văn Giang, T. Hưng Yên Việt Nam</t>
  </si>
  <si>
    <t>0979016695</t>
  </si>
  <si>
    <t>2826</t>
  </si>
  <si>
    <t>2AZ5</t>
  </si>
  <si>
    <t>4670</t>
  </si>
  <si>
    <t>WM+ QNH 507 - 509 Lý Thường Kiệt</t>
  </si>
  <si>
    <t>Số 507 - 509 Lý Thường Kiệt, Phường Cửa Ông, Thành phố Cẩm Phả, T. Quảng Ninh Việt Nam</t>
  </si>
  <si>
    <t>WM+ QNH 507 - 509 Lý Thường Ki</t>
  </si>
  <si>
    <t>5854</t>
  </si>
  <si>
    <t>5721</t>
  </si>
  <si>
    <t>4832</t>
  </si>
  <si>
    <t>WM+ HNI Khu 10 Chợ Phố Hạ</t>
  </si>
  <si>
    <t>Khu 10 Chợ Phố Hạ, Xã Mê Linh, Huyện Mê Linh, TP. Hà Nội Việt Nam</t>
  </si>
  <si>
    <t>0961587757</t>
  </si>
  <si>
    <t>5986</t>
  </si>
  <si>
    <t>WM+ BNH Nghiêm Xá, Yên Phong</t>
  </si>
  <si>
    <t>Số 565, đường tỉnh lộ 295, thôn Nghiêm Xá, Thị Trấn Chờ, Huyện Yên Phong, T. Bắc Ninh Việt Nam</t>
  </si>
  <si>
    <t>0934739986</t>
  </si>
  <si>
    <t>2AGT</t>
  </si>
  <si>
    <t>WM+ HNM Thôn 7, Hòa Hậu</t>
  </si>
  <si>
    <t>Thôn 7, Xã Hòa Hậu, Huyện Lý Nhân, Tỉnh Hà Nam T. Hà Nam Việt Nam</t>
  </si>
  <si>
    <t>3123</t>
  </si>
  <si>
    <t>3258</t>
  </si>
  <si>
    <t>2561</t>
  </si>
  <si>
    <t>5350</t>
  </si>
  <si>
    <t>WM+ SLA 437A Trần Đăng Ninh</t>
  </si>
  <si>
    <t>Số 437A Trần Đăng Ninh, Phường Quyết Tâm, Thành phố Sơn La, T. Sơn La Việt Nam</t>
  </si>
  <si>
    <t>1518</t>
  </si>
  <si>
    <t>WM BDG Mỹ Phước 1</t>
  </si>
  <si>
    <t>Khu công nghiệp Mỹ Phước I, Bến Cát, T. Bình Dương Việt Nam</t>
  </si>
  <si>
    <t>Đỗ Thị Thanh</t>
  </si>
  <si>
    <t>2ANY</t>
  </si>
  <si>
    <t>WM+ THA Ngọc Chẩm, Thăng Long</t>
  </si>
  <si>
    <t>Số 25, Tỉnh lộ 505, Thôn Ngọc Chẩm, Xã Thăng Long, H. Nông Cống T. Thanh Hóa Việt Nam</t>
  </si>
  <si>
    <t>2558</t>
  </si>
  <si>
    <t>6689</t>
  </si>
  <si>
    <t>2BA1</t>
  </si>
  <si>
    <t>WM+ THA Hưng Phú, Vạn Lộc</t>
  </si>
  <si>
    <t>Số 131, Tỉnh lộ 526, Thôn Hưng Phú, Xã Vạn Lộc, Tỉnh Thanh Hóa Việt Nam</t>
  </si>
  <si>
    <t>WM+ THA Hưng Phú, Hưng Lộc</t>
  </si>
  <si>
    <t>6692</t>
  </si>
  <si>
    <t>106 Hồ Hòa, KP. 6, P. Tân Phong, TP. Biên Hòa, T. Đồng Nai Việt Nam</t>
  </si>
  <si>
    <t>3552</t>
  </si>
  <si>
    <t>3904</t>
  </si>
  <si>
    <t>6054</t>
  </si>
  <si>
    <t>WM+ HNI 8 Ngõ 62 Thụy Ứng</t>
  </si>
  <si>
    <t>Số 8, ngõ 62, phố Thụy Ứng, Thị trấn Phùng, Huyện Đan Phượng, TP. Hà Nội Việt Nam</t>
  </si>
  <si>
    <t>0964259181</t>
  </si>
  <si>
    <t>4114</t>
  </si>
  <si>
    <t>6424</t>
  </si>
  <si>
    <t>6920</t>
  </si>
  <si>
    <t>6090</t>
  </si>
  <si>
    <t>WM+ PTO 191B Ba Mỏ</t>
  </si>
  <si>
    <t>Số 191B Phố Ba Mỏ, TT Thanh Sơn, Huyện Thanh Sơn, T. Phú Thọ Việt Nam</t>
  </si>
  <si>
    <t>2418</t>
  </si>
  <si>
    <t>2770</t>
  </si>
  <si>
    <t>2241</t>
  </si>
  <si>
    <t>6184</t>
  </si>
  <si>
    <t>2100</t>
  </si>
  <si>
    <t>3404</t>
  </si>
  <si>
    <t>4116</t>
  </si>
  <si>
    <t>4772</t>
  </si>
  <si>
    <t>0.01 Tần Trệt Tháp 2, Sun Avenue, 28 Mai Chí Thọ Phường An Phú, Quận 2, TP. Hồ Chí Minh Việt Nam</t>
  </si>
  <si>
    <t>6983</t>
  </si>
  <si>
    <t>WM+ HTH Song Hồng, Nghi Xuân</t>
  </si>
  <si>
    <t>Thôn Song Hồng, Xã Cương Gián, Huyện Nghi Xuân T. Hà Tĩnh Việt Nam</t>
  </si>
  <si>
    <t>2B51</t>
  </si>
  <si>
    <t>WM+ HNI 9 Trần Kim Xuyến</t>
  </si>
  <si>
    <t>Số 9 Trần Kim Xuyến, Phường Yên Hòa, Quận Cầu Giấy TP. Hà Nội Việt Nam</t>
  </si>
  <si>
    <t>2B17</t>
  </si>
  <si>
    <t>WM+ DNG Thôn Phú Sơn Tây,Hòa Khương</t>
  </si>
  <si>
    <t>TĐS 777, TBĐ 14, Thôn Phú Sơn Tây, X. Hòa Khương, TP. Đà Nẵng Việt Nam</t>
  </si>
  <si>
    <t>WM+ DNG Thôn Phú Sơn Tây,Hòa K</t>
  </si>
  <si>
    <t>2351</t>
  </si>
  <si>
    <t>4707</t>
  </si>
  <si>
    <t>WM+ BGG 273 Nguyễn Văn Cừ</t>
  </si>
  <si>
    <t>Số 273 Nguyễn Văn Cừ, Phường Hoàng Văn Thụ, Thành phố Bắc Giang, T. Bắc Giang Việt Nam</t>
  </si>
  <si>
    <t>0389958622</t>
  </si>
  <si>
    <t>3514</t>
  </si>
  <si>
    <t>WIN DNG 131-133 Lý Thái Tông</t>
  </si>
  <si>
    <t>131-133 Lý Thái Tông, Phường Hòa Minh, Quận Liên Chiểu, TP. Đà Nẵng Việt Nam</t>
  </si>
  <si>
    <t>WM+ DNG 131-133 Lý Thái Tông</t>
  </si>
  <si>
    <t>0935333868</t>
  </si>
  <si>
    <t>2AOA</t>
  </si>
  <si>
    <t>WM+ BDH TĐ 861-862, TBD 13,Cát Hiệp</t>
  </si>
  <si>
    <t>Thửa đất số 861-862, Tờ bản đồ số 13, Thôn Hòa Đại, Đường ĐT 634, X. Cát Hiệp, H. Phù Cát T. Bình Định Việt Nam</t>
  </si>
  <si>
    <t>WM+ BDH Thửa 861-862, TBD 13,</t>
  </si>
  <si>
    <t>6970</t>
  </si>
  <si>
    <t>E1 Block E, CC Tecco Town, 4449 Nguyễn Cửu Phú, P. Tân Tạo A, Q. Bình Tân TP. Hồ Chí Minh Việt Nam</t>
  </si>
  <si>
    <t>5323</t>
  </si>
  <si>
    <t>3305</t>
  </si>
  <si>
    <t>2AZU</t>
  </si>
  <si>
    <t>Số 22 Phố Chợ Đông Bài, Thôn Đông Bài, Xã Mai Đình, Huyện Sóc Sơn TP. Hà Nội Việt Nam</t>
  </si>
  <si>
    <t>4179</t>
  </si>
  <si>
    <t>0247106866</t>
  </si>
  <si>
    <t>3951</t>
  </si>
  <si>
    <t>6462</t>
  </si>
  <si>
    <t>4496</t>
  </si>
  <si>
    <t>WM+ DNG 103 Tô Hiệu</t>
  </si>
  <si>
    <t>103 Tô Hiệu, Phường Hòa Minh, Quận Liên Chiểu, TP. Đà Nẵng Việt Nam</t>
  </si>
  <si>
    <t>2ASV</t>
  </si>
  <si>
    <t>Thôn 2, Xã Yên Bình, Huyện Thạch Thất TP. Hà Nội Việt Nam</t>
  </si>
  <si>
    <t>2035</t>
  </si>
  <si>
    <t>5769</t>
  </si>
  <si>
    <t>WM+ DNG Lô 160A ĐT 605, Xã Hòa Châu</t>
  </si>
  <si>
    <t>Lô 160A Khu B2-5 Khu dân cư số 1 đư xã Hòa Châu, Huyện Hòa Vang, TP. Đà Nẵng Việt Nam</t>
  </si>
  <si>
    <t>WM+ DNG Lô 160A ĐT 605, Xã Hòa</t>
  </si>
  <si>
    <t>5641</t>
  </si>
  <si>
    <t>WIN DNG 135 Nguyễn Văn Thoại</t>
  </si>
  <si>
    <t>135 Nguyễn Văn Thoại, Phường An Hải Đông, Quận Sơn Trà, TP Đà Nẵng Việt Nam</t>
  </si>
  <si>
    <t>WM+ DNG 135 Nguyễn Văn Thoại</t>
  </si>
  <si>
    <t>0935622261</t>
  </si>
  <si>
    <t>6380</t>
  </si>
  <si>
    <t>6967</t>
  </si>
  <si>
    <t>Số 49C Hàng Bún, P. Nguyễn Trung Trực, Q. Ba Đình TP. Hà Nội Việt Nam</t>
  </si>
  <si>
    <t>2256</t>
  </si>
  <si>
    <t>5455</t>
  </si>
  <si>
    <t>26/90 KP13, Phường Hố Nai, Thành phố Biên Hòa, T. Đồng Nai Việt Nam</t>
  </si>
  <si>
    <t>5086</t>
  </si>
  <si>
    <t>3014</t>
  </si>
  <si>
    <t>WM+ HNI P06 Park Hill</t>
  </si>
  <si>
    <t>Nhà Dịch Vụ số P06S11 tầng trệt, tòa P06 (ECO-35CT1-B), (ECO-35CT1-B), Khu chức năng đô, thị tại Quận Hoàng Mai, TP. Hà Nội Việt Nam</t>
  </si>
  <si>
    <t>5821</t>
  </si>
  <si>
    <t>WM+ QNH 438 Đặng Châu Tuệ</t>
  </si>
  <si>
    <t>Số 438 Đặng Châu Tuệ, phường Quang Hanh, Tp Cẩm Phả, T. Quảng Ninh Việt Nam</t>
  </si>
  <si>
    <t>5386</t>
  </si>
  <si>
    <t>1607</t>
  </si>
  <si>
    <t>WM VCP PYN Tuy Hòa</t>
  </si>
  <si>
    <t>Góc Đông Bắc ngã tư đường Hùng Vương và đường Trần Phú, Phường 7, Thành phố Tuy Hòa, T. Phú Yên Việt Nam</t>
  </si>
  <si>
    <t>Đỗ Văn Tuấn</t>
  </si>
  <si>
    <t>0915766030</t>
  </si>
  <si>
    <t>4023</t>
  </si>
  <si>
    <t>2233</t>
  </si>
  <si>
    <t>2AVY</t>
  </si>
  <si>
    <t>WM+ BDH Thôn Xuân An, Cát Minh</t>
  </si>
  <si>
    <t>Thửa đất 168, TBĐ 40, Thôn Xuân Anh, X. Cát Minh, H. Phù Cát T. Bình Định Việt Nam</t>
  </si>
  <si>
    <t>WM+ BDH Chợ Phổ An</t>
  </si>
  <si>
    <t>5467</t>
  </si>
  <si>
    <t>WM+ HNI 12 ngõ 4D Đặng Văn Ngữ</t>
  </si>
  <si>
    <t>Số 12 ngõ 4D Đặng Văn Ngữ, Phường Trung Tự, Quận Đống Đa, TP. Hà Nội Việt Nam</t>
  </si>
  <si>
    <t>6843</t>
  </si>
  <si>
    <t>4235</t>
  </si>
  <si>
    <t>5614</t>
  </si>
  <si>
    <t>5301</t>
  </si>
  <si>
    <t>3089</t>
  </si>
  <si>
    <t>WM+ HNI 44 Lâm Tiên</t>
  </si>
  <si>
    <t>44 tổ 12 phố Lâm Tiên, thị trấn, Đông Anh, Huyện Đông Anh, TP. Hà Nội Việt Nam</t>
  </si>
  <si>
    <t>6157</t>
  </si>
  <si>
    <t>4366</t>
  </si>
  <si>
    <t>2ANA</t>
  </si>
  <si>
    <t>WM+ QNH 194 Bái Tử Long</t>
  </si>
  <si>
    <t>Số 194 Đường Bái Tử Long, Tổ 6, Khu 4B, Phường Cẩm Trung, TP. Cẩm Phả T. Quảng Ninh Việt Nam</t>
  </si>
  <si>
    <t>2056</t>
  </si>
  <si>
    <t>2752</t>
  </si>
  <si>
    <t>WM+ HNI 109 Trần Huy Liệu</t>
  </si>
  <si>
    <t>109,Trần Huy Liệu tổ dân phố 7a, P. Giảng Võ, Quận Ba Đình, TP. Hà Nội Việt Nam</t>
  </si>
  <si>
    <t>2AYE</t>
  </si>
  <si>
    <t>WM+ HTH Thanh Đồng, Thanh Lộc</t>
  </si>
  <si>
    <t>Xóm Thanh Đồng, Xã Thanh Lộc, Huyện Can Lộc T. Hà Tĩnh Việt Nam</t>
  </si>
  <si>
    <t>6410</t>
  </si>
  <si>
    <t>6389</t>
  </si>
  <si>
    <t>1537</t>
  </si>
  <si>
    <t>WM NBH Ninh Bình</t>
  </si>
  <si>
    <t>Số 848 Đường Trần Hưng Đạo, P. Tân, Thành, TP. Ninh Bình, T. Ninh Bình Việt Nam</t>
  </si>
  <si>
    <t>Trần Thị Loan</t>
  </si>
  <si>
    <t>5737</t>
  </si>
  <si>
    <t>WM+ HTH 9 Nguyễn Thiếp, TT Nghèn</t>
  </si>
  <si>
    <t>Số 9 đường Nguyễn Thiếp, Thị trấn Nghèn, Huyện Can Lộc, Tỉnh Hà Tĩnh Việt Nam</t>
  </si>
  <si>
    <t>WM+ HTH 9 Nguyễn Thiếp, TT Ngh</t>
  </si>
  <si>
    <t>3880</t>
  </si>
  <si>
    <t>5505</t>
  </si>
  <si>
    <t>6999</t>
  </si>
  <si>
    <t>73 Phạm Đăng Giảng, P. Bình Hưng Hòa B, Q. Bình Tân TP. Hồ Chí Minh Việt Nam</t>
  </si>
  <si>
    <t>2ACA</t>
  </si>
  <si>
    <t>WM+ DNG 78 Huỳnh Văn Nghệ</t>
  </si>
  <si>
    <t>78 Huỳnh Văn Nghệ, P. Hoà Hải, Q. Ngũ Hành Sơn, TP. Đà Nẵng Việt Nam</t>
  </si>
  <si>
    <t>1608</t>
  </si>
  <si>
    <t>5947</t>
  </si>
  <si>
    <t>WM+ PTO Khu 8 Thanh Ba</t>
  </si>
  <si>
    <t>Khu 8, Thị Trấn Thanh Ba, Huyện Thanh Ba, T. Phú Thọ Việt Nam</t>
  </si>
  <si>
    <t>4846</t>
  </si>
  <si>
    <t>6662</t>
  </si>
  <si>
    <t>5199</t>
  </si>
  <si>
    <t>17/15A – 15/15B Huỳnh Văn Nghệ, KP2, P.Bửu Long, Thành phố Biên Hòa, T. Đồng Nai Việt Nam</t>
  </si>
  <si>
    <t>6253</t>
  </si>
  <si>
    <t>1529</t>
  </si>
  <si>
    <t>WM VCP DLK Buôn Mê Thuột</t>
  </si>
  <si>
    <t>TTTM Vincom Buôn Mê Thuột số 72 Lý, Thường Kiệt, TP. Buôn Ma Thuột, T. Đắk Lắk Việt Nam</t>
  </si>
  <si>
    <t>Hồ Thị Nguyệt Hiền</t>
  </si>
  <si>
    <t>0936577133</t>
  </si>
  <si>
    <t>3173</t>
  </si>
  <si>
    <t>2B42</t>
  </si>
  <si>
    <t>Số 51, Đường Quang Trung, Thôn Kim Lũ, Xã Long Thượng, TP. Hà Nội Việt Nam</t>
  </si>
  <si>
    <t>4147</t>
  </si>
  <si>
    <t>5504</t>
  </si>
  <si>
    <t>5493</t>
  </si>
  <si>
    <t>3388</t>
  </si>
  <si>
    <t>3115</t>
  </si>
  <si>
    <t>4229</t>
  </si>
  <si>
    <t>2AG0</t>
  </si>
  <si>
    <t>WM+ NAN Khối 4, TT Yên Thành</t>
  </si>
  <si>
    <t>Khối 4, Thị Trấn Yên Thành, Huyện Yên Thành T. Nghệ An Việt Nam</t>
  </si>
  <si>
    <t>3434</t>
  </si>
  <si>
    <t>2APJ</t>
  </si>
  <si>
    <t>WM+ QNM 98 DH2, KP. Triêm Trung 2</t>
  </si>
  <si>
    <t>98 DH2, Khối phố Triêm Trung 2, P. Điện Phương, TX. Điện Bàn T. Quảng Nam Việt Nam</t>
  </si>
  <si>
    <t>WM+ QNM 98 DH2, KP. Triêm Trun</t>
  </si>
  <si>
    <t>0795087851</t>
  </si>
  <si>
    <t>02471066868</t>
  </si>
  <si>
    <t>3748</t>
  </si>
  <si>
    <t>WM+ KHA Lô 232 Khu A - Đông Nam</t>
  </si>
  <si>
    <t>Lô 232 Khu A, Đông Nam, Tổ 3, Phường Vĩnh Hải, Thành phố Nha Trang, T. Khánh Hòa Việt Nam</t>
  </si>
  <si>
    <t>WM+ KHA Lô 232 Khu A - Đông Na</t>
  </si>
  <si>
    <t>0799329780</t>
  </si>
  <si>
    <t>2189</t>
  </si>
  <si>
    <t>5338</t>
  </si>
  <si>
    <t>6588</t>
  </si>
  <si>
    <t>WM+ BDH 292 - 294 Trần Hưng Đạo, Qu</t>
  </si>
  <si>
    <t>292 – 294 Trần Hưng Đạo, P. Trần Hưng Đạo, TP. Quy Nhơn, T. Bình Định Việt Nam</t>
  </si>
  <si>
    <t>WM+ BDH 292 - 294 Trần Hưng Đạ</t>
  </si>
  <si>
    <t>2B10</t>
  </si>
  <si>
    <t>WM+ NDH Xóm 4, Trung Lao</t>
  </si>
  <si>
    <t>Xóm 4, Thôn Trung Lao, Xã Trung Đông, Huyện Trực Ninh T. Nam Định Việt Nam</t>
  </si>
  <si>
    <t>5933</t>
  </si>
  <si>
    <t>WM+ QNH Phố II</t>
  </si>
  <si>
    <t>Phố II, Phường Mạo Khê, TX Đông Triều, T. Quảng Ninh Việt Nam</t>
  </si>
  <si>
    <t>3933</t>
  </si>
  <si>
    <t>6057</t>
  </si>
  <si>
    <t>2B43</t>
  </si>
  <si>
    <t>Thôn Sơn Đoài, Xã Tân Minh, Huyện Sóc Sơn, TP. Hà Nội Việt Nam</t>
  </si>
  <si>
    <t>1553</t>
  </si>
  <si>
    <t>WM VCC HNI Nguyễn Chí Thanh</t>
  </si>
  <si>
    <t>54A Nguyễn Chí Thanh, Quận Đống Đa, TP. Hà Nội Việt Nam</t>
  </si>
  <si>
    <t>Nguyễn Văn Minh</t>
  </si>
  <si>
    <t>0972896788</t>
  </si>
  <si>
    <t>4539</t>
  </si>
  <si>
    <t>2AEP</t>
  </si>
  <si>
    <t>WM+ QNH Cửa Tràng, Tiền An</t>
  </si>
  <si>
    <t>Khu dân cư xóm Cửa Tràng, Xã Tiền An T. Quảng Ninh Việt Nam</t>
  </si>
  <si>
    <t>2806</t>
  </si>
  <si>
    <t>6641</t>
  </si>
  <si>
    <t>WM+ THA TDP Hòa Bình, Nghi Sơn</t>
  </si>
  <si>
    <t>Tổ dân phố Hòa Bình, Phường Hải Châu, Thị Xã Nghi Sơn, T. Thanh Hóa Việt Nam</t>
  </si>
  <si>
    <t>3926</t>
  </si>
  <si>
    <t>WM+ HCM 179 Trần Thanh Mại</t>
  </si>
  <si>
    <t>179 Trần Thanh Mại, KDC Phía Bắc Kênh Lương Bèo, Phường Tân Tạo A, Quận Bình Tân, ( Số cũ 161 ), TP. Hồ Chí Minh Việt Nam</t>
  </si>
  <si>
    <t>0902974157</t>
  </si>
  <si>
    <t>2AXT</t>
  </si>
  <si>
    <t>WM+ HNI Hoàng Kim, Mê Linh</t>
  </si>
  <si>
    <t>Thôn Hoàng Kim, Xã Hoàng Kim, Huyện Mê Linh TP. Hà Nội Việt Nam</t>
  </si>
  <si>
    <t>6810</t>
  </si>
  <si>
    <t>WM+ TGG TĐS 308, TBĐS 19 Quốc lộ 50</t>
  </si>
  <si>
    <t>TĐS 308, TBĐS 19, Quốc lộ 50, P. 4, TX. Gò Công T. Tiền Giang Việt Nam</t>
  </si>
  <si>
    <t>WM+ TGG TĐS 308, TBĐS 19 Quốc</t>
  </si>
  <si>
    <t>6985</t>
  </si>
  <si>
    <t>TMDV-0.02 CC 243 Tân Hòa Đông, P. 14, Q. 6 TP. Hồ Chí Minh Việt Nam</t>
  </si>
  <si>
    <t>2040</t>
  </si>
  <si>
    <t>3445</t>
  </si>
  <si>
    <t>3965</t>
  </si>
  <si>
    <t>1532</t>
  </si>
  <si>
    <t>2AW7</t>
  </si>
  <si>
    <t>WM+ BNH Cầu Đào, Gia Bình</t>
  </si>
  <si>
    <t>Thôn Cầu Đào, Xã Nhân Thắng, Huyện Gia Bình T. Bắc Ninh Việt Nam</t>
  </si>
  <si>
    <t>4390</t>
  </si>
  <si>
    <t>4292</t>
  </si>
  <si>
    <t>WIN CTO 184 Trần Hưng Đạo</t>
  </si>
  <si>
    <t>184 Trần Hưng Đạo, P. An Nghiệp, Quận Ninh Kiều, TP. Cần Thơ Việt Nam</t>
  </si>
  <si>
    <t>0917321576</t>
  </si>
  <si>
    <t>3526</t>
  </si>
  <si>
    <t>WM+ HDG 272 Điện Biên Phủ</t>
  </si>
  <si>
    <t>Số 272 Điện Biên Phủ, Phường Bình Hàn, Thành phố Hải Dương, T. Hải Dương Việt Nam</t>
  </si>
  <si>
    <t>0984582883</t>
  </si>
  <si>
    <t>5460</t>
  </si>
  <si>
    <t>WM+ BTN 126 Trần Hưng Đạo</t>
  </si>
  <si>
    <t>126 Trần Hưng Đạo, Phường Phú Thủy, Thành phố Phan Thiết, T. Bình Thuận Việt Nam</t>
  </si>
  <si>
    <t>2AL8</t>
  </si>
  <si>
    <t>Số 71 Ngách 116 Ngõ Trại Cá, Phường Trương Định, Q. Hai Bà Trưng TP. Hà Nội Việt Nam</t>
  </si>
  <si>
    <t>2369</t>
  </si>
  <si>
    <t>2892</t>
  </si>
  <si>
    <t>3714</t>
  </si>
  <si>
    <t>3870</t>
  </si>
  <si>
    <t>4417</t>
  </si>
  <si>
    <t>2ATE</t>
  </si>
  <si>
    <t>WM+ NAN Thị Tứ, Tân Thành</t>
  </si>
  <si>
    <t>Xóm Thị Tứ, Xã Tân Thành, Huyện Yên Thành T. Nghệ An Việt Nam</t>
  </si>
  <si>
    <t>3708</t>
  </si>
  <si>
    <t>WM+ QNH số 9 LK1 khu Bao Biển</t>
  </si>
  <si>
    <t>Ô số 9 lô LK1 khu dân cư tự xây sau đường, bao biển LK1, LK2 Phường Hồng Hà, Thành phố Hạ Long, T. Quảng Ninh Việt Nam</t>
  </si>
  <si>
    <t>2ABJ</t>
  </si>
  <si>
    <t>WM+ GLI 511 Quang Trung</t>
  </si>
  <si>
    <t>511 Quang Trung, P. An Tân, TX. An Khê, T. Gia Lai Việt Nam</t>
  </si>
  <si>
    <t>6675</t>
  </si>
  <si>
    <t>WIN HCM 148 Đường số 9</t>
  </si>
  <si>
    <t>148 Đường số 9, P. 16, Q. Gò Vấp, TP. Hồ Chí Minh Việt Nam</t>
  </si>
  <si>
    <t>WM+ HCM 148 Đường số 9</t>
  </si>
  <si>
    <t>5427</t>
  </si>
  <si>
    <t>4138</t>
  </si>
  <si>
    <t>2AIB</t>
  </si>
  <si>
    <t>WM+ DNG 266 Âu Cơ</t>
  </si>
  <si>
    <t>266 Âu Cơ, P. Hòa Khánh Bắc, Q. Liên Chiểu, TP. Đà Nẵng TP. Đà Nẵng Việt Nam</t>
  </si>
  <si>
    <t>1569</t>
  </si>
  <si>
    <t>1635</t>
  </si>
  <si>
    <t>5029</t>
  </si>
  <si>
    <t>3673</t>
  </si>
  <si>
    <t>2AUC</t>
  </si>
  <si>
    <t>Đường Cẩm Lĩnh, Thôn Đông Phượng, Xã Cẩm Lĩnh, Huyện Ba Vì TP. Hà Nội Việt Nam</t>
  </si>
  <si>
    <t>5943</t>
  </si>
  <si>
    <t>WM+ PTO 574 Tân Tiến</t>
  </si>
  <si>
    <t>574 Tân Tiến, Thị Trấn Đoan Hùng, Huyện Đoan Hùng, T. Phú Thọ Việt Nam</t>
  </si>
  <si>
    <t>3161</t>
  </si>
  <si>
    <t>WM+ HYN WB-D03 Westbay</t>
  </si>
  <si>
    <t>Căn WB-D03, tầng 1 tháp D, Khu chung cư cao tầng Lake View, ECOPARK, Xã Xuân Quan, Huyện Văn Giang, T. Hưng Yên Việt Nam</t>
  </si>
  <si>
    <t>0968488591</t>
  </si>
  <si>
    <t>6063</t>
  </si>
  <si>
    <t>5230</t>
  </si>
  <si>
    <t>3353</t>
  </si>
  <si>
    <t>6713</t>
  </si>
  <si>
    <t>4642</t>
  </si>
  <si>
    <t>WM+ BNH 28 TT Chờ</t>
  </si>
  <si>
    <t>Số 28 Thị trấn Chờ, Huyện Yên Phong, T. Bắc Ninh Việt Nam</t>
  </si>
  <si>
    <t>0975505680</t>
  </si>
  <si>
    <t>2168</t>
  </si>
  <si>
    <t>WM+ HNI 70 Lê Trọng Tấn</t>
  </si>
  <si>
    <t>70 Lê Trọng Tấn, Phường Dương Nội, Quận Hà Đông, TP. Hà Nội Việt Nam</t>
  </si>
  <si>
    <t>2AY2</t>
  </si>
  <si>
    <t>WM+ HNI Khu 2 Văn Lôi, Mê Linh</t>
  </si>
  <si>
    <t>Khu 2, Thôn Văn Lôi, Xã Tam Đồng, Huyện Mê Linh TP. Hà Nội Việt Nam</t>
  </si>
  <si>
    <t>4304</t>
  </si>
  <si>
    <t>WM+ QNH 27 Trần Nhật Duật</t>
  </si>
  <si>
    <t>Số 27 Trần Nhật Duật, Phường Trần Hưng Đạo, Thành phố Hạ Long, T. Quảng Ninh Việt Nam</t>
  </si>
  <si>
    <t>2825</t>
  </si>
  <si>
    <t>3370</t>
  </si>
  <si>
    <t>2AAI</t>
  </si>
  <si>
    <t>WM+ HNI 144, TDP Tân Xuân, Xuân Mai</t>
  </si>
  <si>
    <t>144, Tổ tự quản 3, TDP Tân Xuân, TT. Xuân Mai, H. Chương Mỹ TP. Hà Nội Việt Nam</t>
  </si>
  <si>
    <t>WM+ HNI 144, TDP Tân Xuân, Xuâ</t>
  </si>
  <si>
    <t>5219</t>
  </si>
  <si>
    <t>6932</t>
  </si>
  <si>
    <t>WM+ VTU 238 Đường 30/4</t>
  </si>
  <si>
    <t>238 Đường 30/4, P. Rạch Dừa, TP. Vũng Tàu T. Bà Rịa - Vũng Tàu Việt Nam</t>
  </si>
  <si>
    <t>2AK5</t>
  </si>
  <si>
    <t>WM+ HPG Cao Nhân, Thủy Nguyên</t>
  </si>
  <si>
    <t>Xóm 5, Xã Cao Nhân, Huyện Thủy Nguyên TP. Hải Phòng Việt Nam</t>
  </si>
  <si>
    <t>4194</t>
  </si>
  <si>
    <t>6760</t>
  </si>
  <si>
    <t>WM+ HNI 164 Đường 72, Phương Quan</t>
  </si>
  <si>
    <t>Số 164 đường 72, Phương Quan, Xã Vân Côn, Huyện Hoài Đức TP. Hà Nội Việt Nam</t>
  </si>
  <si>
    <t>WM+ HNI 164 Đường 72, Phương Q</t>
  </si>
  <si>
    <t>3841</t>
  </si>
  <si>
    <t>4106</t>
  </si>
  <si>
    <t>WM+ PTO Khu 8 Nông Trang</t>
  </si>
  <si>
    <t>Khu 8 Phường Nông Trang, Thành phố Việt Trì, T. Phú Thọ Việt Nam</t>
  </si>
  <si>
    <t>0396773740</t>
  </si>
  <si>
    <t>4590</t>
  </si>
  <si>
    <t>WM+HCM SH11-SH 12 Luxgarden</t>
  </si>
  <si>
    <t>SH11 - SH12 tầng 001 tháp (block)B, Dự án chung cư kết hợp, Thương mại DV số 370 Nguyễn Văn Quỳ, phường Phú Thuận, Quận 7, TP. Hồ Chí Minh Việt Nam</t>
  </si>
  <si>
    <t>0947744992</t>
  </si>
  <si>
    <t>2615</t>
  </si>
  <si>
    <t>WIN HCM Chung Cư Thái Sơn</t>
  </si>
  <si>
    <t>CC Thái Sơn, Khu G Số A6/7, QL1A, P.Tân Tạo A, Quận Bình Tân, TP. Hồ Chí Minh Việt Nam</t>
  </si>
  <si>
    <t>WM+ HCM Chung Cư Thái Sơn</t>
  </si>
  <si>
    <t>6635</t>
  </si>
  <si>
    <t>WM+ TBH Đông Hồ, Thái Thụy</t>
  </si>
  <si>
    <t>Thôn Đông Hồ, Xã Thụy Phong, Huyện Thái Thụy, T. Thái Bình Việt Nam</t>
  </si>
  <si>
    <t>2BD7</t>
  </si>
  <si>
    <t>WM+ QNI An Hội Bắc 3, Nghĩa Giang</t>
  </si>
  <si>
    <t>Thửa đất 128, tờ bản đồ số 18, Thôn An Hội Bắc 3 Xã Nghĩa Giang T. Quảng Ngãi Việt Nam</t>
  </si>
  <si>
    <t>WM+ QNI An Hội Bắc 3, Nghĩa Gi</t>
  </si>
  <si>
    <t>2AMJ</t>
  </si>
  <si>
    <t>WM+ THA Thái Lai, Thái Hòa</t>
  </si>
  <si>
    <t>Số 73 QL47C, Thôn Thái Lai, Xã Thái Hòa, Huyện Triệu Sơn T. Thanh Hóa Việt Nam</t>
  </si>
  <si>
    <t>6450</t>
  </si>
  <si>
    <t>WM+ THA Cầu Quan</t>
  </si>
  <si>
    <t>Thôn Bi Kiều, Xã Trung Chính, Huyện Nông Cống, T. Thanh Hóa Việt Nam</t>
  </si>
  <si>
    <t>0966978601</t>
  </si>
  <si>
    <t>5747</t>
  </si>
  <si>
    <t>WM+ THA 28 Tân Phong, Triệu Sơn</t>
  </si>
  <si>
    <t>Số 28 Tân Phong, Thị trấn Triệu Sơn, huyện Triệu Sơn, T. Thanh Hóa Việt Nam</t>
  </si>
  <si>
    <t>WM+ THA 28 Tân Phong, Triệu Sơ</t>
  </si>
  <si>
    <t>0962819342</t>
  </si>
  <si>
    <t>3158</t>
  </si>
  <si>
    <t>3902</t>
  </si>
  <si>
    <t>WM+ CTO Thửa 12 Yên Hoà</t>
  </si>
  <si>
    <t>Thửa 12 Yên Hoà, Phường Lê Bình, Quận Cái Răng, TP. Cần Thơ Việt Nam</t>
  </si>
  <si>
    <t>6830</t>
  </si>
  <si>
    <t>4152</t>
  </si>
  <si>
    <t>5224</t>
  </si>
  <si>
    <t>2APX</t>
  </si>
  <si>
    <t>WM+ PTO Khu Phố, TT Thanh Thủy</t>
  </si>
  <si>
    <t>Khu Phố, Thị trấn Thanh Thủy, Huyện Thanh Thủy T. Phú Thọ Việt Nam</t>
  </si>
  <si>
    <t>5832</t>
  </si>
  <si>
    <t>WM+ HNI SH A7 Anland Premium</t>
  </si>
  <si>
    <t>SH A7, Tòa A, Anland Premium Khu ĐTM Dương Nội, Lê Văn Lương kéo dài, P.La Khê, Q.Hà Đông, TP. Hà Nội Việt Nam</t>
  </si>
  <si>
    <t>0975480926</t>
  </si>
  <si>
    <t>2AE8</t>
  </si>
  <si>
    <t>Số 237 Định Công, P. Định Công, Q. Hoàng Mai TP. Hà Nội Việt Nam</t>
  </si>
  <si>
    <t>3418</t>
  </si>
  <si>
    <t>WM+ DNG 56 Doản Uẩn</t>
  </si>
  <si>
    <t>56 Doản Uẩn, tổ 8, P. Khuê Mỹ, Quận Ngũ Hành Sơn, TP. Đà Nẵng Việt Nam</t>
  </si>
  <si>
    <t>4779</t>
  </si>
  <si>
    <t>5334</t>
  </si>
  <si>
    <t>3620</t>
  </si>
  <si>
    <t>3906</t>
  </si>
  <si>
    <t>2AFX</t>
  </si>
  <si>
    <t>28 Đường Số 27, P. 6, Q. Gò Vấp TP. Hồ Chí Minh Việt Nam</t>
  </si>
  <si>
    <t>1620</t>
  </si>
  <si>
    <t>3971</t>
  </si>
  <si>
    <t>1443 Nguyễn Duy Trinh, Phường Trường Thạnh, Quận 9, TP. Hồ Chí Minh Việt Nam</t>
  </si>
  <si>
    <t>3072</t>
  </si>
  <si>
    <t>4544</t>
  </si>
  <si>
    <t>WM+ DNG 2 Đinh Công Trứ</t>
  </si>
  <si>
    <t>2 Đinh Công Trứ, Phường Thọ Quang, Quận Sơn Trà, TP. Đà Nẵng Việt Nam</t>
  </si>
  <si>
    <t>0962866773</t>
  </si>
  <si>
    <t>4887</t>
  </si>
  <si>
    <t>Cụm 6 Thị trấn Phúc Thọ, Huyện Phúc Thọ, TP. Hà Nội Việt Nam</t>
  </si>
  <si>
    <t>4148</t>
  </si>
  <si>
    <t>5101</t>
  </si>
  <si>
    <t>6218</t>
  </si>
  <si>
    <t>WM+ TQG 03 TDP Tân Bắc, Sơn Dương</t>
  </si>
  <si>
    <t>Số nhà 03, TDP Tân Bắc, Thị trấn Sơn Dương, Huyện Sơn Dương, T. Tuyên Quang Việt Nam</t>
  </si>
  <si>
    <t>WM+ TQG 03 TDP Tân Bắc, Sơn Dư</t>
  </si>
  <si>
    <t>2AE7</t>
  </si>
  <si>
    <t>56/6B Xuân Thới Đông 2, X. Xuân Thới Đông, H. Hóc Môn TP. Hồ Chí Minh Việt Nam</t>
  </si>
  <si>
    <t>5574</t>
  </si>
  <si>
    <t>5143</t>
  </si>
  <si>
    <t>WM+ BNH 679 Xuân Ổ A</t>
  </si>
  <si>
    <t>Số 679 Xuân Ổ A, Phường Võ Cường, Thành Phố Bắc Ninh, T. Bắc Ninh Việt Nam</t>
  </si>
  <si>
    <t>0963100826</t>
  </si>
  <si>
    <t>5556</t>
  </si>
  <si>
    <t>6591</t>
  </si>
  <si>
    <t>1640</t>
  </si>
  <si>
    <t>WM VCP CMU Cà Mau</t>
  </si>
  <si>
    <t>TTTM Vincom Plaza Cà Mau, Phường 1, Thành phố Cà Mau, T. Cà Mau Việt Nam</t>
  </si>
  <si>
    <t>Hồng Phúc Hưng</t>
  </si>
  <si>
    <t>5846</t>
  </si>
  <si>
    <t>WM+ PTO 75 Cao Bang</t>
  </si>
  <si>
    <t>75 Cao Bang, khu Cao Bang, xã Thanh Minh, thị xã Phú Thọ, T. Phú Thọ Việt Nam</t>
  </si>
  <si>
    <t>2AJA</t>
  </si>
  <si>
    <t>WM+ HYN Ba Hàng, Thủ Sỹ</t>
  </si>
  <si>
    <t>Phố Ba Hàng, Xã Thủ Sỹ, Huyện Tiên Lữ T. Hưng Yên Việt Nam</t>
  </si>
  <si>
    <t>3316</t>
  </si>
  <si>
    <t>WM+ HCM 126/4/1 Ấp Tây Lân</t>
  </si>
  <si>
    <t>126/4/1 Ấp Tây Lân Tổ 21 Xã Bà Điểm, Huyện Hóc Môn, TP. Hồ Chí Minh Việt Nam</t>
  </si>
  <si>
    <t>0901763593</t>
  </si>
  <si>
    <t>4526</t>
  </si>
  <si>
    <t>2AWP</t>
  </si>
  <si>
    <t>WM+ TBH Hoà Bình, Hà Giang</t>
  </si>
  <si>
    <t>Thôn Hoà Bình, Xã Hà Giang, Huyện Đông Hưng T. Thái Bình Việt Nam</t>
  </si>
  <si>
    <t>4317</t>
  </si>
  <si>
    <t>6805</t>
  </si>
  <si>
    <t>WM+ QNH 163 Độc Lập</t>
  </si>
  <si>
    <t>Số 163 Phố Độc Lập, Tổ 4 khu Tây Sơn 1, Phường Cẩm Sơn, TP. Cẩm Phả T. Quảng Ninh Việt Nam</t>
  </si>
  <si>
    <t>3268</t>
  </si>
  <si>
    <t>WM+ HPG 121 Dư Hàng</t>
  </si>
  <si>
    <t>121 Dư Hàng, Phường Dư Hàng, Quận Lê Chân, TP. Hải Phòng Việt Nam</t>
  </si>
  <si>
    <t>0976071089</t>
  </si>
  <si>
    <t>2063</t>
  </si>
  <si>
    <t>5356</t>
  </si>
  <si>
    <t>WM+ BTE 600B1 Nguyễn Thị Định</t>
  </si>
  <si>
    <t>600B1 Nguyễn Thị Định, Phường Phú Khương, Thành phố Bến Tre, T. Bến Tre Việt Nam</t>
  </si>
  <si>
    <t>84907903988</t>
  </si>
  <si>
    <t>5617</t>
  </si>
  <si>
    <t>WM+ HNI S2.01 Ocean Park</t>
  </si>
  <si>
    <t>1S16, Tầng 1 Tòa nhà số S2.01, Dự án Vinhomes Ocean Park, Xã Đa Tốn, Huyện Gia Lâm, TP. Hà Nội Việt Nam</t>
  </si>
  <si>
    <t>2BB9</t>
  </si>
  <si>
    <t>WM+ GLI Thôn Phú Gia, Xuân An</t>
  </si>
  <si>
    <t>Thửa đất 815, TBĐ số 5 &amp; thửa đất 169, TBĐ số 36 T. Gia Lai Việt Nam</t>
  </si>
  <si>
    <t>WM+ BDH Phú Gia, Cát Tường</t>
  </si>
  <si>
    <t>3336</t>
  </si>
  <si>
    <t>WM+ QNH Tổ 12C khu 2A Hà Phong</t>
  </si>
  <si>
    <t>Tổ 12C, khu 2A Hà Phong, Thành phố Hạ Long, T. Quảng Ninh Việt Nam</t>
  </si>
  <si>
    <t>0356668382</t>
  </si>
  <si>
    <t>5415</t>
  </si>
  <si>
    <t>5690</t>
  </si>
  <si>
    <t>2AQC</t>
  </si>
  <si>
    <t>WM+ HNI Tân Hội, Tân Tiến</t>
  </si>
  <si>
    <t>Thôn Tân Hội, Xã Tân Tiến, Huyện Chương Mỹ TP. Hà Nội Việt Nam</t>
  </si>
  <si>
    <t>5454</t>
  </si>
  <si>
    <t>4062</t>
  </si>
  <si>
    <t>WM+ DNG 154 Lê Đình Lý</t>
  </si>
  <si>
    <t>154 Lê Đình Lý, P. Vĩnh Trung, Quận Thanh Khê, TP. Đà Nẵng Việt Nam</t>
  </si>
  <si>
    <t>0774448680</t>
  </si>
  <si>
    <t>6916</t>
  </si>
  <si>
    <t>505 Nguyễn Văn Tạo, Ấp 1, X. Long Thới, H. Nhà Bè TP. Hồ Chí Minh Việt Nam</t>
  </si>
  <si>
    <t>5590</t>
  </si>
  <si>
    <t>WM+ HDG 28A Tam Giang</t>
  </si>
  <si>
    <t>28A Tam Giang, phường Trần Hưng Đạo, thành phố Hải Dương, Hải Dương Việt Nam</t>
  </si>
  <si>
    <t>0385879065</t>
  </si>
  <si>
    <t>4435</t>
  </si>
  <si>
    <t>5619</t>
  </si>
  <si>
    <t>WM+ HNI 07-09 Cổ Vân</t>
  </si>
  <si>
    <t>Số nhà 07-09 đường Cổ Vân, thôn Dục Nội, xã Việt Hùng, huyện Đông Anh TP. Hà Nội Việt Nam</t>
  </si>
  <si>
    <t>6658</t>
  </si>
  <si>
    <t>3508</t>
  </si>
  <si>
    <t>4517</t>
  </si>
  <si>
    <t>4943</t>
  </si>
  <si>
    <t>4766</t>
  </si>
  <si>
    <t>3239</t>
  </si>
  <si>
    <t>4311</t>
  </si>
  <si>
    <t>4376</t>
  </si>
  <si>
    <t>4224</t>
  </si>
  <si>
    <t>WM+ VTU 1481 đường 30/4</t>
  </si>
  <si>
    <t>1481 đường 30/4, P. 12, Thành phố Vũng Tàu, T. Bà Rịa - Vũng Tàu Việt Nam</t>
  </si>
  <si>
    <t>0393194497</t>
  </si>
  <si>
    <t>2ATA</t>
  </si>
  <si>
    <t>4940</t>
  </si>
  <si>
    <t>Tầng Trệt Cao ốc An Cư, số 8, đường Thái Thuận, P An Phú, Quận 2, TP. Hồ Chí Minh Việt Nam</t>
  </si>
  <si>
    <t>6826</t>
  </si>
  <si>
    <t>3145</t>
  </si>
  <si>
    <t>6957</t>
  </si>
  <si>
    <t>U01-0.01 Block A10 CC Ehome 3, 103 Hồ Học Lãm, P. An Lạc, Q. Bình Tân TP. Hồ Chí Minh Việt Nam</t>
  </si>
  <si>
    <t>2357</t>
  </si>
  <si>
    <t>WM+ HNI 103 Thanh Đàm</t>
  </si>
  <si>
    <t>Số 103 Thanh Đàm, Phường Thanh Trì, Quận Hoàng Mai, TP. Hà Nội Việt Nam</t>
  </si>
  <si>
    <t>0983470602</t>
  </si>
  <si>
    <t>4145</t>
  </si>
  <si>
    <t>2303</t>
  </si>
  <si>
    <t>4241</t>
  </si>
  <si>
    <t>5683</t>
  </si>
  <si>
    <t>WM+ BGG 61 Đường 19/5, Hiệp Hòa</t>
  </si>
  <si>
    <t>Số 61, Đường 19/5, Thị trấn Thắng, Huyện Hiệp Hòa, T. Bắc Giang Việt Nam</t>
  </si>
  <si>
    <t>WM+ BGG 61 Đường 19/5, Hiệp Hò</t>
  </si>
  <si>
    <t>3947</t>
  </si>
  <si>
    <t>WIN VTU 09 Nguyễn Hữu Cảnh</t>
  </si>
  <si>
    <t>09 Nguyễn Hữu Cảnh, Phường Thắng Nhất, Thành phố Vũng Tàu, T. Bà Rịa - Vũng Tàu Việt Nam</t>
  </si>
  <si>
    <t>3614</t>
  </si>
  <si>
    <t>WM+ THA 106 Cao Sơn</t>
  </si>
  <si>
    <t>Số 106 Cao Sơn, Phường An Hoạch, Thành phố Thanh Hóa, T. Thanh Hóa Việt Nam</t>
  </si>
  <si>
    <t>2AH0</t>
  </si>
  <si>
    <t>4A Nguyễn Văn Dung, P. 6, Q. Gò Vấp TP. Hồ Chí Minh Việt Nam</t>
  </si>
  <si>
    <t>4609</t>
  </si>
  <si>
    <t>WM+ DTP 163 Tôn Đức Thắng</t>
  </si>
  <si>
    <t>163 Tôn Đức Thắng, tổ 34, khóm 3, Phường 1, Thành phố Cao Lãnh, T. Đồng Tháp Việt Nam</t>
  </si>
  <si>
    <t>3347</t>
  </si>
  <si>
    <t>6391</t>
  </si>
  <si>
    <t>WM+ VTU 79A Nơ Trang Long</t>
  </si>
  <si>
    <t>79A Nơ Trang Long, P. Rạch Dừa, TP. Vũng Tàu, T. Bà Rịa - Vũng Tàu Việt Nam</t>
  </si>
  <si>
    <t>0939002096</t>
  </si>
  <si>
    <t>3396</t>
  </si>
  <si>
    <t>WM+ VTU 1003/56 Đường Bình Giã</t>
  </si>
  <si>
    <t>1003/56 Đường Bình Gĩa - Khu Phố 8, Phường Rạch Dừa, Thành phố Vũng Tàu, T. Bà Rịa - Vũng Tàu Việt Nam</t>
  </si>
  <si>
    <t>0339424093</t>
  </si>
  <si>
    <t>2370</t>
  </si>
  <si>
    <t>4136</t>
  </si>
  <si>
    <t>WM+ HNI 30 Phạm Văn Đồng</t>
  </si>
  <si>
    <t>Tầng 1 Dự án Tổ hợp văn phòng, dịch vụ Thương mại và, nhà ở xã hội tại 30 Phạm Văn Đồng, phường Dịch Vọng, Quận Cầu Giấy, TP. Hà Nội Việt Nam</t>
  </si>
  <si>
    <t>0942574054</t>
  </si>
  <si>
    <t>2539</t>
  </si>
  <si>
    <t>3397</t>
  </si>
  <si>
    <t>WM+ VTU 921 Bình Giã</t>
  </si>
  <si>
    <t>921 Bình Gĩa, Phường 10, Thành phố Vũng Tàu, T. Bà Rịa - Vũng Tàu Việt Nam</t>
  </si>
  <si>
    <t>0934587355</t>
  </si>
  <si>
    <t>3469</t>
  </si>
  <si>
    <t>WM+ HCM 109 Đường 39</t>
  </si>
  <si>
    <t>109 đường 39 ấp Trung 2, Phường Bình Trưng Tây, Quận 2, TP. Hồ Chí Minh Việt Nam</t>
  </si>
  <si>
    <t>0337537352</t>
  </si>
  <si>
    <t>3350</t>
  </si>
  <si>
    <t>WM+ HNI 777 Bạch Đằng</t>
  </si>
  <si>
    <t>Số 777 đường Bạch Đằng, Phường Bạch Đằng, Quận Hai Bà Trưng, TP. Hà Nội Việt Nam</t>
  </si>
  <si>
    <t>5261</t>
  </si>
  <si>
    <t>WM+ DNG 02 Tôn Thất Đạm</t>
  </si>
  <si>
    <t>02 Tôn Thất Đạm, Phường Xuân Hà, Quận Thanh Khê, TP. Đà Nẵng Việt Nam</t>
  </si>
  <si>
    <t>0387624783</t>
  </si>
  <si>
    <t>6355</t>
  </si>
  <si>
    <t>WIN DNG 58 Mỹ An 7</t>
  </si>
  <si>
    <t>58 Mỹ An 7, Phường Mỹ An, Quận Ngũ Hành Sơn, TP. Đà Nẵng Việt Nam</t>
  </si>
  <si>
    <t>WM+ DNG 58 Mỹ An 7</t>
  </si>
  <si>
    <t>2ALS</t>
  </si>
  <si>
    <t>WM+ GLI 260 Phạm Văn Đồng</t>
  </si>
  <si>
    <t>260 Phạm Văn Đồng, P. Thống Nhất, TP. Pleiku T. Gia Lai Việt Nam</t>
  </si>
  <si>
    <t>4916</t>
  </si>
  <si>
    <t>WM+ YBI 12 Lê Hồng Phong</t>
  </si>
  <si>
    <t>Số 12 Đường Lê Hồng Phong, Phường Nguyễn Thái Học, Thành phố Yên Bái, T. Yên Bái Việt Nam</t>
  </si>
  <si>
    <t>6738</t>
  </si>
  <si>
    <t>3802</t>
  </si>
  <si>
    <t>5794</t>
  </si>
  <si>
    <t>2A52</t>
  </si>
  <si>
    <t>WM+ HTH An Tiên, Nghi Xuân</t>
  </si>
  <si>
    <t>Thôn An Tiên, Xã Xuân Giang, Huyện Nghi Xuân T. Hà Tĩnh Việt Nam</t>
  </si>
  <si>
    <t>0367751692</t>
  </si>
  <si>
    <t>5606</t>
  </si>
  <si>
    <t>5648</t>
  </si>
  <si>
    <t>WM+ VTU 117 Nguyễn Thị Minh Khai</t>
  </si>
  <si>
    <t>117 Nguyễn Thị Minh Khai, Phường 8, TP Vũng Tàu Tỉnh Bà Rịa – Vũng Tàu Việt Nam</t>
  </si>
  <si>
    <t>WM+ VTU 117 Nguyễn Thị Minh Kh</t>
  </si>
  <si>
    <t>0902027894</t>
  </si>
  <si>
    <t>2811</t>
  </si>
  <si>
    <t>3279</t>
  </si>
  <si>
    <t>3331</t>
  </si>
  <si>
    <t>WM+ VTU 602 Trương Công Định</t>
  </si>
  <si>
    <t>602 Trương Công Định, Phường Nguyễn An Ninh, Thành phố Vũng Tàu, T. Bà Rịa - Vũng Tàu Việt Nam</t>
  </si>
  <si>
    <t>0969708709</t>
  </si>
  <si>
    <t>2308</t>
  </si>
  <si>
    <t>2AZF</t>
  </si>
  <si>
    <t>WM+ TTH 1 Mai Lượng</t>
  </si>
  <si>
    <t>1 Mai Lượng, P. Hương Sơ, Q. Phú Xuân, Q. Phú Xuân TP. Huế Việt Nam</t>
  </si>
  <si>
    <t>2AQO</t>
  </si>
  <si>
    <t>Tầng 1, Trung tâm thương mại nhà CT4AB, Dự án Khu nhà ở Xa La, TP. Hà Nội Việt Nam</t>
  </si>
  <si>
    <t>6759</t>
  </si>
  <si>
    <t>WM+ AGG Tổ 8, Ấp Hòa Hạ</t>
  </si>
  <si>
    <t>Tổ 8, Ấp Hòa Hạ, X. Kiến An, H. Chợ Mới, T. An Giang Việt Nam</t>
  </si>
  <si>
    <t>2A88</t>
  </si>
  <si>
    <t>WM+ HCM 60 Đường số 40</t>
  </si>
  <si>
    <t>60 Đường số 40, P. Tân Tạo, Q. Bình Tân TP. Hồ Chí Minh Việt Nam</t>
  </si>
  <si>
    <t>2961</t>
  </si>
  <si>
    <t>5232</t>
  </si>
  <si>
    <t>WM+ CTO 303 Nguyễn Văn Linh</t>
  </si>
  <si>
    <t>303 Nguyễn Văn Linh, KV 4, Phường An Khánh, Quận Ninh Kiều, TP. Cần Thơ Việt Nam</t>
  </si>
  <si>
    <t>0909302116</t>
  </si>
  <si>
    <t>5429</t>
  </si>
  <si>
    <t>5839</t>
  </si>
  <si>
    <t>WM+ VTU 55 Võ Trường Toản</t>
  </si>
  <si>
    <t>55 Võ Trường Toản, Phường 9, Thành phố Vũng Tàu, T. Bà Rịa - Vũng Tàu Việt Nam</t>
  </si>
  <si>
    <t>3414</t>
  </si>
  <si>
    <t>6350</t>
  </si>
  <si>
    <t>3274</t>
  </si>
  <si>
    <t>6273</t>
  </si>
  <si>
    <t>2AAT</t>
  </si>
  <si>
    <t>Số nhà 272 Phố Lê Lợi, Phường Lê Lợi, Thị xã Sơn Tây, Thành phố Hà Nội Việt Nam</t>
  </si>
  <si>
    <t>6664</t>
  </si>
  <si>
    <t>2309</t>
  </si>
  <si>
    <t>5240</t>
  </si>
  <si>
    <t>4131</t>
  </si>
  <si>
    <t>4013</t>
  </si>
  <si>
    <t>3797</t>
  </si>
  <si>
    <t>WM+ DNG 274 Nguyễn Phước Nguyên</t>
  </si>
  <si>
    <t>274 Nguyễn Phước Nguyên, Tổ 49, Phường An Khê, Quận Thanh Khê, TP. Đà Nẵng Việt Nam</t>
  </si>
  <si>
    <t>WM+ DNG 274 Nguyễn Phước Nguyê</t>
  </si>
  <si>
    <t>0796864388</t>
  </si>
  <si>
    <t>3376</t>
  </si>
  <si>
    <t>WM+ VTU 192-194 Lê Lai</t>
  </si>
  <si>
    <t>192, 194 Lê Lai, Phường 4, Thành phố Vũng Tàu, T. Bà Rịa - Vũng Tàu Việt Nam</t>
  </si>
  <si>
    <t>0936497421</t>
  </si>
  <si>
    <t>3185</t>
  </si>
  <si>
    <t>6371</t>
  </si>
  <si>
    <t>WM+ NBH 105 Trần Phú</t>
  </si>
  <si>
    <t>Số 105 Trần Phú, Tổ 7, P. Bắc Sơn, TP. Tam Điệp, T. Ninh Bình Việt Nam</t>
  </si>
  <si>
    <t>4583</t>
  </si>
  <si>
    <t>5305</t>
  </si>
  <si>
    <t>3465</t>
  </si>
  <si>
    <t>6174</t>
  </si>
  <si>
    <t>2853</t>
  </si>
  <si>
    <t>6016</t>
  </si>
  <si>
    <t>3285</t>
  </si>
  <si>
    <t>3775</t>
  </si>
  <si>
    <t>3079</t>
  </si>
  <si>
    <t>2B67</t>
  </si>
  <si>
    <t>Xóm 2, Xã Chương Dương, Thành phố Hà Nội Việt Nam</t>
  </si>
  <si>
    <t>4922</t>
  </si>
  <si>
    <t>Tổ hợp chung cư H098&amp;T106 tại 241/42, Nguyễn Văn Luông, phườn 11, Quận 6, TP. Hồ Chí Minh Việt Nam</t>
  </si>
  <si>
    <t>6888</t>
  </si>
  <si>
    <t>WM+ HNI Vị Thuỷ, Sơn Tây</t>
  </si>
  <si>
    <t>Thôn Vị Thuỷ, Xã Thanh Mỹ, Thị xã Sơn Tây TP. Hà Nội Việt Nam</t>
  </si>
  <si>
    <t>6883</t>
  </si>
  <si>
    <t>WM+ HNI 161 Phú Nhi, Sơn Tây</t>
  </si>
  <si>
    <t>161 Phố Phú Nhi 2, Phường Phú Thịnh, Thị xã Sơn Tây TP. Hà Nội Việt Nam</t>
  </si>
  <si>
    <t>2ACX</t>
  </si>
  <si>
    <t>Số 1 đường Phú Hà, KDC Phú Nhi 2, P. Phú Thịnh TP. Hà Nội Việt Nam</t>
  </si>
  <si>
    <t>5973</t>
  </si>
  <si>
    <t>0776699925</t>
  </si>
  <si>
    <t>3107</t>
  </si>
  <si>
    <t>6327</t>
  </si>
  <si>
    <t>WM+ HNI 613 Phố Mía</t>
  </si>
  <si>
    <t>613 Phố Mía, Xã Đường Lâm, Thị xã Sơn Tây, TP. Hà Nội Việt Nam</t>
  </si>
  <si>
    <t>6847</t>
  </si>
  <si>
    <t>WM+ HNI 158 Nguyễn Thái Học</t>
  </si>
  <si>
    <t>158 Nguyễn Thái Học, Thị trấn Phùng, Huyện Đan Phượng TP. Hà Nội Việt Nam</t>
  </si>
  <si>
    <t>4345</t>
  </si>
  <si>
    <t>5412</t>
  </si>
  <si>
    <t>WM+ DNG 91 Châu Thị Vĩnh Tế</t>
  </si>
  <si>
    <t>91 Châu Thị Vĩnh Tế, Phường Mỹ An, Quận Ngũ Hành Sơn, TP. Đà Nẵng Việt Nam</t>
  </si>
  <si>
    <t>6901</t>
  </si>
  <si>
    <t>WM+ QTI 106 QL9B, Đông Hà</t>
  </si>
  <si>
    <t>106 Quốc Lộ 9B, P. 1, TP. Đông Hà T. Quảng Trị Việt Nam</t>
  </si>
  <si>
    <t>4877</t>
  </si>
  <si>
    <t>WM+ BGG 97 Đào Sư Tích</t>
  </si>
  <si>
    <t>97 Đào Sư Tích, Phường Hoàng Văn Thụ, Thành phố Bắc Giang, T. Bắc Giang Việt Nam</t>
  </si>
  <si>
    <t>0965337793</t>
  </si>
  <si>
    <t>6929</t>
  </si>
  <si>
    <t>Thôn La Đồng, Xã Hợp Tiến, Huyện Mỹ Đức TP. Hà Nội Việt Nam</t>
  </si>
  <si>
    <t>2751</t>
  </si>
  <si>
    <t>2054</t>
  </si>
  <si>
    <t>1551</t>
  </si>
  <si>
    <t>WM VCP HCM Phan Văn Trị</t>
  </si>
  <si>
    <t>Số A12 Phan Văn Trị, P. 7, Q. Gò Vấp, TP. Hồ Chí Minh Việt Nam</t>
  </si>
  <si>
    <t>Nguyễn Thị Kim Ngân</t>
  </si>
  <si>
    <t>0928431897</t>
  </si>
  <si>
    <t>2BC8</t>
  </si>
  <si>
    <t>Số nhà 19 Đường Cây Xanh, Thôn Dược Hạ, Xã Sóc Sơn Thành phố Hà Nội Việt Nam</t>
  </si>
  <si>
    <t>5035</t>
  </si>
  <si>
    <t>WM+ QTI 150 Nguyễn Du</t>
  </si>
  <si>
    <t>150 Nguyễn Du, Phường 1, Thành phố Đông Hà, T. Quảng Trị Việt Nam</t>
  </si>
  <si>
    <t>5812</t>
  </si>
  <si>
    <t>WM+ HNI 211 Giang Cao, Bát Tràng</t>
  </si>
  <si>
    <t>Số nhà 211 Thôn 3 Giang Cao, Xã Bát Tràng, Huyện Gia Lâm, TP. Hà Nội Việt Nam</t>
  </si>
  <si>
    <t>WM+ HNI 211 Giang Cao, Bát Trà</t>
  </si>
  <si>
    <t>5990</t>
  </si>
  <si>
    <t>WM+ BGG Đức Nghiêm, Hiệp Hòa</t>
  </si>
  <si>
    <t>Thôn Đức Nghiêm, Xã Ngọc Sơn, Huyện Hiệp Hòa, T. Bắc Giang Việt Nam</t>
  </si>
  <si>
    <t>4777</t>
  </si>
  <si>
    <t>2AJL</t>
  </si>
  <si>
    <t>WM+ DNG 111 Phan Văn Đáng</t>
  </si>
  <si>
    <t>111 Phan Văn Đáng,Thôn Bàu Cầu, X. Hòa Châu, H. Hòa Vang, TP. Đà Nẵng Việt Nam</t>
  </si>
  <si>
    <t>6239</t>
  </si>
  <si>
    <t>3737</t>
  </si>
  <si>
    <t>WM+ DNG 92 Nguyễn Bảo</t>
  </si>
  <si>
    <t>Lô D5-30 Khu Dân Cư Nam Cầu Cẩm Lệ, Xã Hòa Châu, Huyện Hòa Vang, TP. Đà Nẵng Việt Nam</t>
  </si>
  <si>
    <t>6798</t>
  </si>
  <si>
    <t>WM+ CTO 118 Nguyễn Văn Cừ Nối Dài</t>
  </si>
  <si>
    <t>118 Đường Nguyễn Văn Cừ Nối Dài, P. An Bình, Q. Ninh Kiều, Việt Nam</t>
  </si>
  <si>
    <t>WM+ CTO 118 Nguyễn Văn Cừ Nối</t>
  </si>
  <si>
    <t>2ARH</t>
  </si>
  <si>
    <t>Số 20 Phố Cầu Bây, Phường Phúc Lợi, Quận Long Biên TP. Hà Nội Việt Nam</t>
  </si>
  <si>
    <t>3261</t>
  </si>
  <si>
    <t>3392</t>
  </si>
  <si>
    <t>2AHG</t>
  </si>
  <si>
    <t>WM+ NDH Nhì Giáp, Liên Minh</t>
  </si>
  <si>
    <t>Xóm Nhì Giáp, Xã Liên Minh, Huyện Vụ Bản T. Nam Định Việt Nam</t>
  </si>
  <si>
    <t>5613</t>
  </si>
  <si>
    <t>5666</t>
  </si>
  <si>
    <t>2A83</t>
  </si>
  <si>
    <t>Đường 308, Xóm 11, Thôn Phú Mỹ, Xã Tự Lập, Huyện Mê Linh TP. Hà Nội Việt Nam</t>
  </si>
  <si>
    <t>6990</t>
  </si>
  <si>
    <t>Kiốt số T1-TM3, Tầng 01, Toà T1, Dự án Nhà ở chung cư cao tầng tại ô đất CT2, Thị trấn Trâu Quỳ, Huyện Gia Lâm TP. Hà Nội Việt Nam</t>
  </si>
  <si>
    <t>3386</t>
  </si>
  <si>
    <t>2AVI</t>
  </si>
  <si>
    <t>WM+ HCM Block D MT Eastmark City</t>
  </si>
  <si>
    <t>1.03, Tầng 1 và Tầng 2 (thông tầng), Khối D, CC cao tầng CT1 TP. Thủ Đức TP. Hồ Chí Minh Việt Nam</t>
  </si>
  <si>
    <t>WIN HCM Block D MT Eastmark Ci</t>
  </si>
  <si>
    <t>4629</t>
  </si>
  <si>
    <t>WM+ TTH 50 Phan Bội Châu</t>
  </si>
  <si>
    <t>50 Phan Bội Châu, Phường Vĩnh Ninh, Thành phố Huế, T. Thừa Thiên - Huế Việt Nam</t>
  </si>
  <si>
    <t>0917645227</t>
  </si>
  <si>
    <t>6221</t>
  </si>
  <si>
    <t>2338</t>
  </si>
  <si>
    <t>Số 72+76 phố Nguyễn Lân, Phường Phương Liệt, Quận Thanh Xuân, TP. Hà Nội Việt Nam</t>
  </si>
  <si>
    <t>3783</t>
  </si>
  <si>
    <t>3666</t>
  </si>
  <si>
    <t>6927</t>
  </si>
  <si>
    <t>WM+ BNH Khu phố Tiền Trong</t>
  </si>
  <si>
    <t>Khu phố Tiền Trong, Phường Khắc Niệm, Thành phố Bắc Ninh T. Bắc Ninh Việt Nam</t>
  </si>
  <si>
    <t>2B52</t>
  </si>
  <si>
    <t>Xóm 5, Thôn Liệp Mai, Xã Ngọc Liệp, Huyện Quốc Oai TP. Hà Nội Việt Nam</t>
  </si>
  <si>
    <t>3729</t>
  </si>
  <si>
    <t>2321</t>
  </si>
  <si>
    <t>WM+ HNI 317 Phố Vọng</t>
  </si>
  <si>
    <t>Số 317 Phố Vọng, tổ 64B, Phường Đồng, Tâm, TP. Hà Nội Việt Nam</t>
  </si>
  <si>
    <t>6895</t>
  </si>
  <si>
    <t>2A94</t>
  </si>
  <si>
    <t>WM+ GLI 1107 - 1109 Quang Trung</t>
  </si>
  <si>
    <t>1107 - 1109 Quang Trung, P. An Phú, TX. An Khê T. Gia Lai Việt Nam</t>
  </si>
  <si>
    <t>WM+ GLI 1107 - 1109 Quang Trun</t>
  </si>
  <si>
    <t>1708</t>
  </si>
  <si>
    <t>35 Lê Văn Thiêm, phường Thanh Xuân Trung, quận Thanh Xuân TP. Hà Nội Việt Nam</t>
  </si>
  <si>
    <t>1590</t>
  </si>
  <si>
    <t>6518</t>
  </si>
  <si>
    <t>2A91</t>
  </si>
  <si>
    <t>WM+ QNI Thu Xà, Tư Nghĩa</t>
  </si>
  <si>
    <t>Xóm 1, Thôn Thu Xà, Xã Nghĩa Hòa, Huyện Tư Nghĩa T. Quảng Ngãi Việt Nam</t>
  </si>
  <si>
    <t>4223</t>
  </si>
  <si>
    <t>6824</t>
  </si>
  <si>
    <t>5785</t>
  </si>
  <si>
    <t>6131</t>
  </si>
  <si>
    <t>2AF7</t>
  </si>
  <si>
    <t>36 Đường số 4D, P. Linh Xuân, TP. Thủ Đức (Q. Thủ Đức cũ) TP. Hồ Chí Minh Việt Nam</t>
  </si>
  <si>
    <t>6795</t>
  </si>
  <si>
    <t>3758</t>
  </si>
  <si>
    <t>6107</t>
  </si>
  <si>
    <t>WM+ QNM 97 Phan Châu Trinh, TP Tam</t>
  </si>
  <si>
    <t>97 Phan Châu Trinh, Phường Phước Hòa, Thành phố Tam Kỳ, T. Quảng Nam Việt Nam</t>
  </si>
  <si>
    <t>WM+ QNM 97 Phan Châu Trinh, TP</t>
  </si>
  <si>
    <t>6634</t>
  </si>
  <si>
    <t>1588</t>
  </si>
  <si>
    <t>2AE2</t>
  </si>
  <si>
    <t>2AWZ</t>
  </si>
  <si>
    <t>Thôn Tráng Việt, Xã Tráng Việt, Huyện Mê Linh TP. Hà Nội Việt Nam</t>
  </si>
  <si>
    <t>2390</t>
  </si>
  <si>
    <t>1530</t>
  </si>
  <si>
    <t>2066</t>
  </si>
  <si>
    <t>4918</t>
  </si>
  <si>
    <t>WM+ HNI SH6B+SH7B-HH3 Eco Lakeview</t>
  </si>
  <si>
    <t>SH6B+SH7B, Tầng 1 Tòa nhà HH3 Eco Lakeview, Số 32 Phố Đại Từ, Phường Đại Kim, Quận Hoàng Mai, TP. Hà Nội Việt Nam</t>
  </si>
  <si>
    <t>WM+ HNI SH6B+SH7B-HH3 Eco Lake</t>
  </si>
  <si>
    <t>2013</t>
  </si>
  <si>
    <t>5449</t>
  </si>
  <si>
    <t>2AZP</t>
  </si>
  <si>
    <t>WM+ HNI 155 Vương Thừa Vũ</t>
  </si>
  <si>
    <t>Số 155 Phố Vương Thừa Vũ, Phường Khương Trung, Q. Thanh Xuân TP. Hà Nội Việt Nam</t>
  </si>
  <si>
    <t>2ARG</t>
  </si>
  <si>
    <t>Số 507 Phố Thụy Khuê, Tổ 25B, Phường Bưởi, Quận Tây Hồ TP. Hà Nội Việt Nam</t>
  </si>
  <si>
    <t>1599</t>
  </si>
  <si>
    <t>WM VCP KGG Rạch Giá</t>
  </si>
  <si>
    <t>TTTM Vincom Plaza Kiên Giang Lô A12 , Khu phố 1, Phường Vĩnh Bảo , Thành Phố Rạch Giá , T. Kiên Giang, Việt Nam</t>
  </si>
  <si>
    <t>Trương Hoàng Diễm</t>
  </si>
  <si>
    <t>0919115507</t>
  </si>
  <si>
    <t>2AWK</t>
  </si>
  <si>
    <t>WM+ HNI Ngự Tiền, Thanh Lâm</t>
  </si>
  <si>
    <t>Thôn Ngự Tiền, Xã Thanh Lâm, Huyện Mê Linh TP. Hà Nội Việt Nam</t>
  </si>
  <si>
    <t>1544</t>
  </si>
  <si>
    <t>216 Võ Văn Ngân, phường Bình Thọ, Quận Thủ Đức, TP. Hồ Chí Minh Việt Nam</t>
  </si>
  <si>
    <t>2545</t>
  </si>
  <si>
    <t>4758</t>
  </si>
  <si>
    <t>WM+ NDH 147 Nguyễn Công Trứ</t>
  </si>
  <si>
    <t>147 Nguyễn Công Trứ, Khu Đô Thị mới Hòa Vượng, Xã Lộc Hòa, Thành phố Nam Định, T. Nam Định Việt Nam</t>
  </si>
  <si>
    <t>6068</t>
  </si>
  <si>
    <t>1561</t>
  </si>
  <si>
    <t>2B19</t>
  </si>
  <si>
    <t>WM+ THA 57 Hải Thượng Lãn Ông</t>
  </si>
  <si>
    <t>Số 57 Hải Thượng Lãn Ông, Phường Hạc Thành, Tỉnh Thanh Hóa Việt Nam</t>
  </si>
  <si>
    <t>5959</t>
  </si>
  <si>
    <t>1535</t>
  </si>
  <si>
    <t>2116</t>
  </si>
  <si>
    <t>WM+ HNI 35B Xuân La</t>
  </si>
  <si>
    <t>Số 35B, đường Xuân La, Phường Xuân, La, Quận Tây Hồ, TP. Hà Nội Việt Nam</t>
  </si>
  <si>
    <t>0975284975</t>
  </si>
  <si>
    <t>10/10/2025 5:33:55 PM</t>
  </si>
  <si>
    <t>1703</t>
  </si>
  <si>
    <t>WM VCP BLU Bạc Liêu</t>
  </si>
  <si>
    <t>Gian hàng L2-01 TTTM Vincom Plaza Trần Huỳnh, Bạc Liêu, số 109 Trần Huỳnh, P7, T. Bạc Liêu Việt Nam</t>
  </si>
  <si>
    <t>Trương Lệ Mi Mi</t>
  </si>
  <si>
    <t>0942236376</t>
  </si>
  <si>
    <t>12/10/2025 08:59:40</t>
  </si>
  <si>
    <t>6739</t>
  </si>
  <si>
    <t>4047</t>
  </si>
  <si>
    <t>5421</t>
  </si>
  <si>
    <t>WM+ DNG 124 Nguyễn Đức Trung</t>
  </si>
  <si>
    <t>124 Nguyễn Đức Trung, Phường Thanh Khê Đông, Quận Thanh Khê, TP. Đà Nẵng Việt Nam</t>
  </si>
  <si>
    <t>4172</t>
  </si>
  <si>
    <t>3996</t>
  </si>
  <si>
    <t>3601</t>
  </si>
  <si>
    <t>WM+ HNI Tòa nhà Sông Đà, 110 Trần P</t>
  </si>
  <si>
    <t>Tầng 1, tòa nhà Sông Đà-Hà Đông, số 110 đường, Trần Phú, P. Văn Quán, Quận Hà Đông, TP. Hà Nội Việt Nam</t>
  </si>
  <si>
    <t>WM+ HNI Tòa nhà Sông Đà, 110 T</t>
  </si>
  <si>
    <t>0347600399</t>
  </si>
  <si>
    <t>3178</t>
  </si>
  <si>
    <t>WM+ HNI Thôn 2 Ninh Hiệp</t>
  </si>
  <si>
    <t>Thôn 2, xã Ninh Hiệp, Huyện Gia Lâm, TP. Hà Nội Việt Nam</t>
  </si>
  <si>
    <t>6359</t>
  </si>
  <si>
    <t>33/23 Gò Cát, P. Phú Hữu, TP. Thủ Đức, TP. HCM TP. Hồ Chí Minh Việt Nam</t>
  </si>
  <si>
    <t>6078</t>
  </si>
  <si>
    <t>WM+ VPC Khu Phố 1, Hương Canh</t>
  </si>
  <si>
    <t>Khu Phố 1, Thị Trấn Hương Canh, Huyện Bình Xuyên, T. Vĩnh Phúc Việt Nam</t>
  </si>
  <si>
    <t>5904</t>
  </si>
  <si>
    <t>5680</t>
  </si>
  <si>
    <t>6555</t>
  </si>
  <si>
    <t>WM+ QNM 65 Đỗ Đăng Tuyển, Đại Lộc</t>
  </si>
  <si>
    <t>65 Đỗ Đăng Tuyển, Khu Nghĩa Hiệp, Tt. Ái Nghĩa, H. Đại Lộc, T. Quảng Nam Việt Nam</t>
  </si>
  <si>
    <t>WM+ QNM 65 Đỗ Đăng Tuyển, Đại</t>
  </si>
  <si>
    <t>6596</t>
  </si>
  <si>
    <t>4154</t>
  </si>
  <si>
    <t>2A25</t>
  </si>
  <si>
    <t>437 Nguyễn Văn Tăng, P. Long Thạnh Mỹ, TP. Thủ Đức TP. Hồ Chí Minh Việt Nam</t>
  </si>
  <si>
    <t>3922</t>
  </si>
  <si>
    <t>6001</t>
  </si>
  <si>
    <t>Tòa S1.06 Khu A– DA Khu Phước Thiện, 512 Nguyễn Xiển, KP. Long Hòa, P. Long Thạnh Mỹ, TP. Thủ Đức TP. Hồ Chí Minh Việt Nam</t>
  </si>
  <si>
    <t>6142</t>
  </si>
  <si>
    <t>4767</t>
  </si>
  <si>
    <t>5725</t>
  </si>
  <si>
    <t>4680</t>
  </si>
  <si>
    <t>6147</t>
  </si>
  <si>
    <t>6606</t>
  </si>
  <si>
    <t>5605</t>
  </si>
  <si>
    <t>WM+ HNI S2.09 Ocean Park</t>
  </si>
  <si>
    <t>1S09, Tầng 1 Tòa nhà số S2.09, Dự án Vinhomes Ocean Park, Xã Đa Tốn, Huyện Gia Lâm, TP. Hà Nội Việt Nam</t>
  </si>
  <si>
    <t>0976411140</t>
  </si>
  <si>
    <t>2B13</t>
  </si>
  <si>
    <t>WM+ HNI 36A Ngõ 670 Hà Huy Tập</t>
  </si>
  <si>
    <t>Số 36A Ngõ 670, Đường Hà Huy Tập, Thị trấn Yên Viên, H. Gia Lâm TP. Hà Nội Việt Nam</t>
  </si>
  <si>
    <t>2ART</t>
  </si>
  <si>
    <t>WM+ BGG 430 Chợ Mía</t>
  </si>
  <si>
    <t>Số 430 Chợ Mía, Tổ dân phố Đồng, Phường Tân Mỹ, Thành phố Bắc Giang T. Bắc Giang Việt Nam</t>
  </si>
  <si>
    <t>0384203209</t>
  </si>
  <si>
    <t>6875</t>
  </si>
  <si>
    <t>01.04 Tòa S7.02, Vinhomes Grand Park, 88 Phước Thiện, P. Long Bình, TP. Thủ Đức TP. Hồ Chí Minh Việt Nam</t>
  </si>
  <si>
    <t>5179</t>
  </si>
  <si>
    <t>WM+ TTH 102 Điện Biên Phủ</t>
  </si>
  <si>
    <t>102 Điện Biên Phủ, Trường An, Thành phố Huế, T. Thừa Thiên - Huế Việt Nam</t>
  </si>
  <si>
    <t>6461</t>
  </si>
  <si>
    <t>01.17 tòa S9.01 Vinhomes Grand Park, 88 Đ. Phước Thiện, KP. Phước Thiện, P. Long Bình, TP. Thủ Đức, TP. Hồ Chí Minh Việt Nam</t>
  </si>
  <si>
    <t>1685</t>
  </si>
  <si>
    <t>Gian hàng 1,2,3 Tầng Hầm B2, Tòa, nhà T4, Số 01 đường số 104-BTT, khu phố 3, Bình Trưng Tây, Quận 2, TP. Hồ Chí Minh Việt Nam</t>
  </si>
  <si>
    <t>3619</t>
  </si>
  <si>
    <t>2AA5</t>
  </si>
  <si>
    <t>419 Bình Thành, P. Bình Hưng Hòa B, Q. Bình Tân TP. Hồ Chí Minh Việt Nam</t>
  </si>
  <si>
    <t>2ARS</t>
  </si>
  <si>
    <t>4384</t>
  </si>
  <si>
    <t>2A48</t>
  </si>
  <si>
    <t>5591</t>
  </si>
  <si>
    <t>2682</t>
  </si>
  <si>
    <t>2AJX</t>
  </si>
  <si>
    <t>WM+ VPC Thôn Dùng, Cao Phong</t>
  </si>
  <si>
    <t>Thôn Dùng, Xã Cao Phong, Huyện Sông Lô T. Vĩnh Phúc Việt Nam</t>
  </si>
  <si>
    <t>3287</t>
  </si>
  <si>
    <t>173 Liên khu 4-5, Phường Bình Hưng Hòa, Quận Bình Tân, TP. Hồ Chí Minh Việt Nam</t>
  </si>
  <si>
    <t>3030</t>
  </si>
  <si>
    <t>6471</t>
  </si>
  <si>
    <t>WM+ YBI TDP. Trung Tâm, Văn Chấn</t>
  </si>
  <si>
    <t>TDP. Trung Tâm, TT. Sơn Thịnh, H. Văn Chấn, T. Yên Bái Việt Nam</t>
  </si>
  <si>
    <t>WM+ YBI TDP. Trung Tâm, Văn Ch</t>
  </si>
  <si>
    <t>3327</t>
  </si>
  <si>
    <t>6880</t>
  </si>
  <si>
    <t>WM+ HNI Phúc Lâm, Mỹ Đức</t>
  </si>
  <si>
    <t>Xóm 6, Xã Phúc Lâm, Huyện Mỹ Đức TP. Hà Nội Việt Nam</t>
  </si>
  <si>
    <t>4416</t>
  </si>
  <si>
    <t>5819</t>
  </si>
  <si>
    <t>3674</t>
  </si>
  <si>
    <t>WM+ DNG 47 Châu Thượng Văn</t>
  </si>
  <si>
    <t>47 Đường Châu Thượng Văn, Phường Hòa Cường Bắc, Quận Hải Châu, TP. Đà Nẵng Việt Nam</t>
  </si>
  <si>
    <t>0934900403</t>
  </si>
  <si>
    <t>3605</t>
  </si>
  <si>
    <t>3194</t>
  </si>
  <si>
    <t>WIN DNG 263 Ông Ích Đường</t>
  </si>
  <si>
    <t>263 Ông Ích Đường, tổ 50 Phường Khuê Trung, Quận Cẩm Lệ, TP. Đà Nẵng Việt Nam</t>
  </si>
  <si>
    <t>WM+ DNG 263 Ông Ích Đường</t>
  </si>
  <si>
    <t>3722</t>
  </si>
  <si>
    <t>5722</t>
  </si>
  <si>
    <t>Thôn 6 xã Tam Hiệp, huyện Phúc Thọ Thành phố Hà Nội Việt Nam</t>
  </si>
  <si>
    <t>4615</t>
  </si>
  <si>
    <t>3449</t>
  </si>
  <si>
    <t>4320</t>
  </si>
  <si>
    <t>1682</t>
  </si>
  <si>
    <t>WM BDH Quy Nhơn</t>
  </si>
  <si>
    <t>52 Tăng Bạt Hổ, Phường Lê Lợi, Thành Phố Quy Nhơn, T. Bình Định Việt Nam</t>
  </si>
  <si>
    <t>Tô Thị Thu Thủy</t>
  </si>
  <si>
    <t>0869938824</t>
  </si>
  <si>
    <t>3090</t>
  </si>
  <si>
    <t>4525</t>
  </si>
  <si>
    <t>WM+ HNI Kiot 30-32 VP5 Bán Đảo Linh</t>
  </si>
  <si>
    <t>Kiot 30 -32, tầng 1 tòa nhà Văn phòng DVTM và nhà ở VP5, - Khu DVTH và nhà ở Hồ Linh Đàm, phường Hoàng Liệt, Quận Hoàng Mai, TP. Hà Nội Việt Nam</t>
  </si>
  <si>
    <t>WM+ HNI Kiot 30-32 VP5 Bán Đảo</t>
  </si>
  <si>
    <t>2ATU</t>
  </si>
  <si>
    <t>Nhà dịch vụ SH0112, Tầng 1, Park 11, KĐT Vinhomes Times TP. Hà Nội Việt Nam</t>
  </si>
  <si>
    <t>2AMG</t>
  </si>
  <si>
    <t>WM+ HNI 104-106 Phùng Hưng</t>
  </si>
  <si>
    <t>104-106 Phùng Hưng, Phường Phúc La, Quận Hà Đông TP. Hà Nội Việt Nam</t>
  </si>
  <si>
    <t>2343</t>
  </si>
  <si>
    <t>1513</t>
  </si>
  <si>
    <t>15-17 Cộng Hòa, P.4 , Quận Tân Bình , TP. Hồ Chí Minh, Việt Nam</t>
  </si>
  <si>
    <t>1646</t>
  </si>
  <si>
    <t>WM VCC HNI Trần Duy Hưng</t>
  </si>
  <si>
    <t>Tầng 2, TTTM Vincom Center Trần Duy Hưng, Đường Trần Duy Hưng, P. Trung Hòa, Quận Cầu Giấy, TP. Hà Nội Việt Nam</t>
  </si>
  <si>
    <t>Phùng Tuyết Nhung</t>
  </si>
  <si>
    <t>4594</t>
  </si>
  <si>
    <t>5576</t>
  </si>
  <si>
    <t>3446</t>
  </si>
  <si>
    <t>2024</t>
  </si>
  <si>
    <t>3346</t>
  </si>
  <si>
    <t>6394</t>
  </si>
  <si>
    <t>WM+ HNI BT01-6 Hoàng Thành City</t>
  </si>
  <si>
    <t>BT01-6 Khu nhà ở thấp tầng thuộc Dự án Khu CCQT Hoàng Thành City, Khu Cổ Ngựa, KĐT Mỗ Lao, P. Mộ Lao, TP. Hà Nội Việt Nam</t>
  </si>
  <si>
    <t>WM+ HNI BT01-6 Hoàng Thành Cit</t>
  </si>
  <si>
    <t>2B01</t>
  </si>
  <si>
    <t>WM+ DNG 5 Lê Trọng Tấn</t>
  </si>
  <si>
    <t>5 Lê Trọng Tấn, P. An Khê, Q. Thanh Khê, TP. Đà Nẵng Việt Nam</t>
  </si>
  <si>
    <t>2AGV</t>
  </si>
  <si>
    <t>Số 1, Ngách 22/163, Đường Khuyến Lương, Phường Trần Phú, TP. Hà Nội Việt Nam</t>
  </si>
  <si>
    <t>3456</t>
  </si>
  <si>
    <t>2AOH</t>
  </si>
  <si>
    <t>WM+ QNM 10C Hoàng Sa</t>
  </si>
  <si>
    <t>10C Hoàng Sa, TT. Nam Phước, H. Duy Xuyên, T. Quảng Nam T. Quảng Nam Việt Nam</t>
  </si>
  <si>
    <t>WM+ QNM 09 Hoàng Sa</t>
  </si>
  <si>
    <t>4816</t>
  </si>
  <si>
    <t>4634</t>
  </si>
  <si>
    <t>5295</t>
  </si>
  <si>
    <t>2827</t>
  </si>
  <si>
    <t>4890</t>
  </si>
  <si>
    <t>WM+ THA 410 Bà Triệu</t>
  </si>
  <si>
    <t>410 Bà Triệu, Phường Đông Thọ, Thành phố Thanh Hóa, T. Thanh Hóa Việt Nam</t>
  </si>
  <si>
    <t>6060</t>
  </si>
  <si>
    <t>5686</t>
  </si>
  <si>
    <t>5625</t>
  </si>
  <si>
    <t>WM+ QNH 283 Trần Quốc Tảng</t>
  </si>
  <si>
    <t>Số 283 Trần Quốc Tảng, phường Cẩm Thịnh, TP Cẩm Phả, T. Quảng Ninh Việt Nam</t>
  </si>
  <si>
    <t>3649</t>
  </si>
  <si>
    <t>2A20</t>
  </si>
  <si>
    <t>5776</t>
  </si>
  <si>
    <t>5663</t>
  </si>
  <si>
    <t>WM+ THA 66B Phố Thiều</t>
  </si>
  <si>
    <t>Số 66B Phố Thiều, xã Dân Lý, huyện Triệu Sơn, tỉnh Thanh Hóa Việt Nam</t>
  </si>
  <si>
    <t>56631</t>
  </si>
  <si>
    <t>6613</t>
  </si>
  <si>
    <t>3312</t>
  </si>
  <si>
    <t>4210</t>
  </si>
  <si>
    <t>4301</t>
  </si>
  <si>
    <t>2ARZ</t>
  </si>
  <si>
    <t>Số nhà 98, Thôn 11, Xã Phụng Thượng, Huyện Phúc Thọ, TP. Hà Nội Việt Nam</t>
  </si>
  <si>
    <t>5354</t>
  </si>
  <si>
    <t>3259</t>
  </si>
  <si>
    <t>3540</t>
  </si>
  <si>
    <t>3984</t>
  </si>
  <si>
    <t>2817</t>
  </si>
  <si>
    <t>3242</t>
  </si>
  <si>
    <t>6323</t>
  </si>
  <si>
    <t>5124</t>
  </si>
  <si>
    <t>5647</t>
  </si>
  <si>
    <t>2520</t>
  </si>
  <si>
    <t>4396</t>
  </si>
  <si>
    <t>5287</t>
  </si>
  <si>
    <t>2402</t>
  </si>
  <si>
    <t>2B76</t>
  </si>
  <si>
    <t>Số 34, Thôn Hiệp Thuận 2, Xã Hát Môn, Thành phố Hà Nội Việt Nam</t>
  </si>
  <si>
    <t>3225</t>
  </si>
  <si>
    <t>2968</t>
  </si>
  <si>
    <t>4190</t>
  </si>
  <si>
    <t>2797</t>
  </si>
  <si>
    <t>6332</t>
  </si>
  <si>
    <t>6086</t>
  </si>
  <si>
    <t>3555</t>
  </si>
  <si>
    <t>6476</t>
  </si>
  <si>
    <t>WM+ HNI Bạch Trữ, Mê Linh</t>
  </si>
  <si>
    <t>Thôn Bạch Trữ, Xã Tiến Thắng, Huyện Mê Linh, TP. Hà Nội Việt Nam</t>
  </si>
  <si>
    <t>1630</t>
  </si>
  <si>
    <t>2850</t>
  </si>
  <si>
    <t>2BJ9</t>
  </si>
  <si>
    <t>6546</t>
  </si>
  <si>
    <t>4064</t>
  </si>
  <si>
    <t>WM+ HYN 175 The Mariana</t>
  </si>
  <si>
    <t>175 Khu biệt thự thủy Nguyên (Marina Residences), xã Phụng Công, Huyện Văn Giang, T. Hưng Yên Việt Nam</t>
  </si>
  <si>
    <t>038 539 3301</t>
  </si>
  <si>
    <t>3411</t>
  </si>
  <si>
    <t>4040</t>
  </si>
  <si>
    <t>4534</t>
  </si>
  <si>
    <t>6009</t>
  </si>
  <si>
    <t>2AZG</t>
  </si>
  <si>
    <t>Thôn Phú Ninh, Xã Minh Phú, Huyện Sóc Sơn H. Sóc Sơn TP. Hà Nội Việt Nam</t>
  </si>
  <si>
    <t>4395</t>
  </si>
  <si>
    <t>5877</t>
  </si>
  <si>
    <t>6448</t>
  </si>
  <si>
    <t>WM+ HTH TDP Phú Xuân, Lộc Hà</t>
  </si>
  <si>
    <t>Tổ dân phố Phú Xuân, Thị trấn Lộc Hà, Huyện Lộc Hà, T. Hà Tĩnh Việt Nam</t>
  </si>
  <si>
    <t>2227</t>
  </si>
  <si>
    <t>1597</t>
  </si>
  <si>
    <t>4016</t>
  </si>
  <si>
    <t>2AWD</t>
  </si>
  <si>
    <t>WM+ QNI Tổ 17, Phan Bội Châu</t>
  </si>
  <si>
    <t>Thửa đất số 237, tờ bản đồ số 7, Phan Bội Châu, TP. Quảng Ngãi T. Quảng Ngãi Việt Nam</t>
  </si>
  <si>
    <t>6570</t>
  </si>
  <si>
    <t>WM+ HNI Động Phí, Ứng Hòa</t>
  </si>
  <si>
    <t>Thôn Động Phí, Xã Phương Tú, Huyện Ứng Hòa, TP. Hà Nội Việt Nam</t>
  </si>
  <si>
    <t>4441</t>
  </si>
  <si>
    <t>2458</t>
  </si>
  <si>
    <t>6247</t>
  </si>
  <si>
    <t>6453</t>
  </si>
  <si>
    <t>5692</t>
  </si>
  <si>
    <t>WM+ NAN Xóm 9 Diễn Thành, Diễn Châu</t>
  </si>
  <si>
    <t>Xóm 9, Xã Diễn Thành, Huyện Diễn Châu, T. Nghệ An Việt Nam</t>
  </si>
  <si>
    <t>WM+ NAN Xóm 9 Diễn Thành, Diễn</t>
  </si>
  <si>
    <t>2AW3</t>
  </si>
  <si>
    <t>Số nhà 74A, Phố Quang Trung, Phường Quang Trung, Thị xã Sơn Tây TP. Hà Nội Việt Nam</t>
  </si>
  <si>
    <t>2ATH</t>
  </si>
  <si>
    <t>WM+ QNM 07 – 09 Tôn Đức Thắng</t>
  </si>
  <si>
    <t>07 – 09 Tôn Đức Thắng, Khối phố Long Xuyên 2, H. Duy Xuyên T. Quảng Nam Việt Nam</t>
  </si>
  <si>
    <t>6770</t>
  </si>
  <si>
    <t>WM+ HNI B07 Tecco Diamond</t>
  </si>
  <si>
    <t>Kiot TMDV – B07 Tecco Diamond, KĐT Tứ Hiệp, Xã Tứ Hiệp, Huyện Thanh Trì TP. Hà Nội Việt Nam</t>
  </si>
  <si>
    <t>2AJP</t>
  </si>
  <si>
    <t>WM+ QNI 70 Nguyễn Thị Minh Khai</t>
  </si>
  <si>
    <t>70 Nguyễn Thị Minh Khai, TT. Sông Vệ, H. Tư Nghĩa, T. Quảng Ngãi Việt Nam</t>
  </si>
  <si>
    <t>WM+ QNI 70 Nguyễn Thị Minh Kha</t>
  </si>
  <si>
    <t>1706</t>
  </si>
  <si>
    <t>WM HNI Đông Hội</t>
  </si>
  <si>
    <t>Trong tổ hợp dự án Eurowindow River Park, khu tái định cư Đông Hội, xã Đông Hội, H. Đông Anh TP. Hà Nội Việt Nam</t>
  </si>
  <si>
    <t>Trần Thị Thủy Duyên</t>
  </si>
  <si>
    <t>0962833685</t>
  </si>
  <si>
    <t>6618</t>
  </si>
  <si>
    <t>5815</t>
  </si>
  <si>
    <t>2210</t>
  </si>
  <si>
    <t>5856</t>
  </si>
  <si>
    <t>2439</t>
  </si>
  <si>
    <t>2AHI</t>
  </si>
  <si>
    <t>WM+ DNG TĐS 218&amp;312, TBĐ 40, QL 1A</t>
  </si>
  <si>
    <t>Thửa đất số 218 và 312, Tờ bản đồ số 40, Đường Quốc lộ 1A, Thôn Giáng Nam 2, Xã Hòa Phước, Huyện Hòa Vang TP. Đà Nẵng Việt Nam</t>
  </si>
  <si>
    <t>WM+ DNG TĐS 218&amp;312, TBĐ 40, Q</t>
  </si>
  <si>
    <t>2050</t>
  </si>
  <si>
    <t>3672</t>
  </si>
  <si>
    <t>WM+ DNG 357 Ông Ích Khiêm</t>
  </si>
  <si>
    <t>357 Ông Ích Khiêm, Phường Hải Châu 2, Quận Hải Châu, TP. Đà Nẵng Việt Nam</t>
  </si>
  <si>
    <t>0763003299</t>
  </si>
  <si>
    <t>2833</t>
  </si>
  <si>
    <t>5474</t>
  </si>
  <si>
    <t>2141</t>
  </si>
  <si>
    <t>5581</t>
  </si>
  <si>
    <t>4175</t>
  </si>
  <si>
    <t>WM+ THA 102 Lê Lai</t>
  </si>
  <si>
    <t>102 Lê Lai, Phường Đông Hương, Thành phố Thanh Hóa, T. Thanh Hóa Việt Nam</t>
  </si>
  <si>
    <t>3078</t>
  </si>
  <si>
    <t>4100</t>
  </si>
  <si>
    <t>4132</t>
  </si>
  <si>
    <t>5499</t>
  </si>
  <si>
    <t>4639</t>
  </si>
  <si>
    <t>4085</t>
  </si>
  <si>
    <t>3814</t>
  </si>
  <si>
    <t>2122</t>
  </si>
  <si>
    <t>2BO7</t>
  </si>
  <si>
    <t>WM+ HNI Đạo Thượng, Đa Phúc</t>
  </si>
  <si>
    <t>Số 19, Thôn Đạo Thượng, Xã Đa Phúc, TP. Hà Nội Việt Nam</t>
  </si>
  <si>
    <t>4250</t>
  </si>
  <si>
    <t>2069</t>
  </si>
  <si>
    <t>6044</t>
  </si>
  <si>
    <t>Số 27 phố Phùng Chí Kiên, phường Nghĩa Đô, quận Cầu Giấy, TP. Hà Nội Việt Nam</t>
  </si>
  <si>
    <t>6405</t>
  </si>
  <si>
    <t>WM+ HNI 40 Cao Trung, Hoài Đức</t>
  </si>
  <si>
    <t>Số 40 Thôn Cao Trung, X. Đức Giang, H.Hoài Đức, TP. Hà Nội Việt Nam</t>
  </si>
  <si>
    <t>6165</t>
  </si>
  <si>
    <t>2B96</t>
  </si>
  <si>
    <t>WM+ HNI 8 Đường Đông</t>
  </si>
  <si>
    <t>Số 8 Đường Đông, Thôn Trung Oai, Xã Phúc Thịnh, Thành phố Hà Nội Việt Nam</t>
  </si>
  <si>
    <t>2085</t>
  </si>
  <si>
    <t>3894</t>
  </si>
  <si>
    <t>6697</t>
  </si>
  <si>
    <t>4799</t>
  </si>
  <si>
    <t>5385</t>
  </si>
  <si>
    <t>10/11/2025 11:38:41 AM</t>
  </si>
  <si>
    <t>1658</t>
  </si>
  <si>
    <t>WM HNI Đại La</t>
  </si>
  <si>
    <t>163A Đại La, Phường Đồng Tâm, Quận Hai Bà Trưng, TP. Hà Nội Việt Nam</t>
  </si>
  <si>
    <t>Trần Thu Huyền</t>
  </si>
  <si>
    <t>3015</t>
  </si>
  <si>
    <t>3220</t>
  </si>
  <si>
    <t>10/3/2025 4:13:55 PM</t>
  </si>
  <si>
    <t>1546</t>
  </si>
  <si>
    <t>WM VCP DNG Đà Nẵng</t>
  </si>
  <si>
    <t>TTTM Vincom Đà Nẵng, Ngô Quyền , Quận Sơn Trà , TP. Đà Nẵng, Việt Nam</t>
  </si>
  <si>
    <t>Nguyễn Thị Phương Thảo</t>
  </si>
  <si>
    <t>4443</t>
  </si>
  <si>
    <t>WM+ HPG 182 Minh Đức</t>
  </si>
  <si>
    <t>Số 182 Minh Đức, thị trấn Tiên Lãng, Huyện Tiên Lãng, TP. Hải Phòng Việt Nam</t>
  </si>
  <si>
    <t>0347160892</t>
  </si>
  <si>
    <t>2151</t>
  </si>
  <si>
    <t>2AN1</t>
  </si>
  <si>
    <t>Shophouse ED.104, Nhà ở cao tầng kết hợp TMDV Eco Dream, Ô đất TT6, Khu đô thị Tây Nam Kim GiangI Xã Tân Triều, Huyện Thanh Trì TP. Hà Nội Việt Nam</t>
  </si>
  <si>
    <t>6430</t>
  </si>
  <si>
    <t>WM+ HNI Vệ Sơn Đông, Sóc Sơn</t>
  </si>
  <si>
    <t>Thôn Vệ Sơn Đông, Xã Tân Minh, Huyện Sóc Sơn, TP. Hà Nội Việt Nam</t>
  </si>
  <si>
    <t>5187</t>
  </si>
  <si>
    <t>3608</t>
  </si>
  <si>
    <t>6153</t>
  </si>
  <si>
    <t>5629</t>
  </si>
  <si>
    <t>2AIG</t>
  </si>
  <si>
    <t>WM+ THA Khu 2, TT Hồi Xuân</t>
  </si>
  <si>
    <t>Khu 2, Thị trấn Hồi Xuân, Huyện Quan Hóa T. Thanh Hóa Việt Nam</t>
  </si>
  <si>
    <t>3501</t>
  </si>
  <si>
    <t>WM+ TBH 12 Lê Quý Đôn</t>
  </si>
  <si>
    <t>Số 12 đường Lê Quý Đôn, Phường Kỳ Bá, Thành phố Thái Bình, T. Thái Bình Việt Nam</t>
  </si>
  <si>
    <t>6711</t>
  </si>
  <si>
    <t>2220</t>
  </si>
  <si>
    <t>5681</t>
  </si>
  <si>
    <t>2AV1</t>
  </si>
  <si>
    <t>WM+ HNI Vân Côn, Hoài Đức</t>
  </si>
  <si>
    <t>Thôn Vân Côn, Xã Vân Côn, Huyện Hoài Đức TP. Hà Nội Việt Nam</t>
  </si>
  <si>
    <t>2117</t>
  </si>
  <si>
    <t>4249</t>
  </si>
  <si>
    <t>3322</t>
  </si>
  <si>
    <t>4169</t>
  </si>
  <si>
    <t>3246</t>
  </si>
  <si>
    <t>3138</t>
  </si>
  <si>
    <t>5420</t>
  </si>
  <si>
    <t>120E Xóm Đất, Phường 8, Quận 11, TP. Hồ Chí Minh Việt Nam</t>
  </si>
  <si>
    <t>2A46</t>
  </si>
  <si>
    <t>TM.03, CC CLT Tower, Khu CC Tái Định Cư Tham Lương, P. Tân Thới Nhất, Q. 12 TP. Hồ Chí Minh Việt Nam</t>
  </si>
  <si>
    <t>4199</t>
  </si>
  <si>
    <t>4932</t>
  </si>
  <si>
    <t>WM+ KGG 37 đường 3/2</t>
  </si>
  <si>
    <t>37 đường 3/2, Phường Vĩnh Thanh Vân, Thành phố Rạch Giá, T. Kiên Giang Việt Nam</t>
  </si>
  <si>
    <t>0941291655</t>
  </si>
  <si>
    <t>1702</t>
  </si>
  <si>
    <t>4858</t>
  </si>
  <si>
    <t>351/29 Lê Đại Hành, Phường 11, Quận 11, TP. Hồ Chí Minh Việt Nam</t>
  </si>
  <si>
    <t>6036</t>
  </si>
  <si>
    <t>WIN HCM 232 Lê Văn Thịnh</t>
  </si>
  <si>
    <t>232 Lê Văn Thịnh, KP. 1, P. Cát Lái, TP. Thủ Đức, TP. Hồ Chí Minh Việt Nam</t>
  </si>
  <si>
    <t>WM+ HCM 232 Lê Văn Thịnh</t>
  </si>
  <si>
    <t>6803</t>
  </si>
  <si>
    <t>6387</t>
  </si>
  <si>
    <t>6103</t>
  </si>
  <si>
    <t>1/84 Cư xá Lữ Gia, P. 15, Q. 11 (địa chỉ đầu vào 2 Bis Đường 52, Cư Xá Lữ Gia) TP. Hồ Chí Minh Việt Nam</t>
  </si>
  <si>
    <t>5008</t>
  </si>
  <si>
    <t>2BB7</t>
  </si>
  <si>
    <t>WIN HNI HH4C Linh Đàm</t>
  </si>
  <si>
    <t>Tầng 1, Tòa HH4C, Khu đô thị Linh Đàm, Phường Hoàng Liệt, Thành phố Hà Nội Việt Nam</t>
  </si>
  <si>
    <t>6322</t>
  </si>
  <si>
    <t>5031</t>
  </si>
  <si>
    <t>WM+ HTH 87 Phan Đình Giót</t>
  </si>
  <si>
    <t>87 Phan Đình Giót, Phường Nam Hà, Thành phố Hà Tĩnh, T. Hà Tĩnh Việt Nam</t>
  </si>
  <si>
    <t>0972712493</t>
  </si>
  <si>
    <t>6721</t>
  </si>
  <si>
    <t>WM+ TBH Ái Quốc, Tiền Hải</t>
  </si>
  <si>
    <t>Thôn Ái Quốc, Xã Nam Thanh, Huyện Tiền Hải T. Thái Bình Việt Nam</t>
  </si>
  <si>
    <t>6991</t>
  </si>
  <si>
    <t>WM+ HNI Xuân Sơn, Sóc Sơn</t>
  </si>
  <si>
    <t>Đường QL3, Thôn Xuân Sơn, Xã Trung Giã, Huyện Sóc Sơn TP. Hà Nội Việt Nam</t>
  </si>
  <si>
    <t>3857</t>
  </si>
  <si>
    <t>6435</t>
  </si>
  <si>
    <t>343 Đường Xã Thanh Cao, Thôn Thanh Thần, Xã Thanh Cao, H. Thanh Oai TP. Hà Nội Việt Nam</t>
  </si>
  <si>
    <t>3934</t>
  </si>
  <si>
    <t>5740</t>
  </si>
  <si>
    <t>5382</t>
  </si>
  <si>
    <t>WM+ LCI 030 Quy Hóa</t>
  </si>
  <si>
    <t>030 Quy Hóa, Phường Kim Tân, Thành phố Lào Cai, T. Lào Cai Việt Nam</t>
  </si>
  <si>
    <t>0369900618</t>
  </si>
  <si>
    <t>6032</t>
  </si>
  <si>
    <t>2AN6</t>
  </si>
  <si>
    <t>WM+ BDH 488 Quang Trung</t>
  </si>
  <si>
    <t>Số 488 Quang Trung, Phường Tam Quan, Thị xã Hoài Nhơn, T. Bình Định Việt Nam</t>
  </si>
  <si>
    <t>2AWY</t>
  </si>
  <si>
    <t>45 Hiệu Chân, Xã Tân Hưng, Huyện Sóc Sơn TP. Hà Nội Việt Nam</t>
  </si>
  <si>
    <t>2AA8</t>
  </si>
  <si>
    <t>WM+ CTO 132 Đường 3/2</t>
  </si>
  <si>
    <t>132 Đường 3/2, P. Hưng Lợi, Q. Ninh Kiều TP. Cần Thơ Việt Nam</t>
  </si>
  <si>
    <t>5807</t>
  </si>
  <si>
    <t>10/5/2025 1:58:20 PM</t>
  </si>
  <si>
    <t>09/10/2025 13:15:29</t>
  </si>
  <si>
    <t>6333</t>
  </si>
  <si>
    <t>WM+ VPC Vọng Sơn, Lập Thạch</t>
  </si>
  <si>
    <t>Thôn Vọng Sơn, Xã Triệu Đề, Huyện Lập Thạch, T. Vĩnh Phúc Việt Nam</t>
  </si>
  <si>
    <t>6506</t>
  </si>
  <si>
    <t>6744</t>
  </si>
  <si>
    <t>2410</t>
  </si>
  <si>
    <t>4968</t>
  </si>
  <si>
    <t>4091</t>
  </si>
  <si>
    <t>2AR9</t>
  </si>
  <si>
    <t>A1-0.06 Tầng trệt + tầng 1, Tòa nhà A1, Vinhomes Golden Riv Golden River, số 02 Tôn Đức Thắng, P. Bến Nghé, Q. 1 TP. Hồ Chí Minh Việt Nam</t>
  </si>
  <si>
    <t>5637</t>
  </si>
  <si>
    <t>3276</t>
  </si>
  <si>
    <t>2BE5</t>
  </si>
  <si>
    <t>WM+ THA Quốc lộ 47C, Thọ Phú</t>
  </si>
  <si>
    <t>Số 79, Quốc lộ 47C, Xã Thọ Phú, Tỉnh Thanh Hóa Việt Nam</t>
  </si>
  <si>
    <t>3740</t>
  </si>
  <si>
    <t>0975720540</t>
  </si>
  <si>
    <t>5578</t>
  </si>
  <si>
    <t>4770</t>
  </si>
  <si>
    <t>WM+ NBH 278 Hải Thượng Lãn Ông</t>
  </si>
  <si>
    <t>278 Hải Thượng Lãn Ông, Phường Phúc Thành, Thành phố Ninh Bình, T. Ninh Bình Việt Nam</t>
  </si>
  <si>
    <t>47701</t>
  </si>
  <si>
    <t>3651</t>
  </si>
  <si>
    <t>3977</t>
  </si>
  <si>
    <t>WM+ HCM 413/39 Lê Văn Quới</t>
  </si>
  <si>
    <t>413/39 Lê Văn Quới, Khu phố 5, Phường Bình Trị Đông A, Quận Bình Tân, TP. Hồ Chí Minh Việt Nam</t>
  </si>
  <si>
    <t>0948909622</t>
  </si>
  <si>
    <t>4187</t>
  </si>
  <si>
    <t>19/5 đường Cách Mạng Tháng 8, Phường Quang Vinh, Thành phố Biên Hòa, T. Đồng Nai Việt Nam</t>
  </si>
  <si>
    <t>2275</t>
  </si>
  <si>
    <t>2AWF</t>
  </si>
  <si>
    <t>WM+ HNI Đại Đồng Độ Lân, Tuyết Nghĩ</t>
  </si>
  <si>
    <t>Thôn Đại Đồng Độ Lân, Xã Tuyết Nghĩa, Huyện Quốc Oai TP. Hà Nội Việt Nam</t>
  </si>
  <si>
    <t>WM+ HNI Đại Đồng, Tuyết Nghĩa</t>
  </si>
  <si>
    <t>2763</t>
  </si>
  <si>
    <t>6993</t>
  </si>
  <si>
    <t>77 Tân Thới Hiệp 14, P. Tân Thới Hiệp, Q. 12 TP. Hồ Chí Minh Việt Nam</t>
  </si>
  <si>
    <t>4776</t>
  </si>
  <si>
    <t>3135</t>
  </si>
  <si>
    <t>4506</t>
  </si>
  <si>
    <t>155 Trương Định, khu phố 2, Phường Tân Mai, Thành phố Biên Hòa, T. Đồng Nai Việt Nam</t>
  </si>
  <si>
    <t>3788</t>
  </si>
  <si>
    <t>WM+ VTU 209 Nguyễn Hữu Cảnh</t>
  </si>
  <si>
    <t>209 Nguyễn Hữu Cảnh, Phường Thắng Nhất, Thành phố Vũng Tàu, T. Bà Rịa - Vũng Tàu Việt Nam</t>
  </si>
  <si>
    <t>2AM6</t>
  </si>
  <si>
    <t>1.01, Tầng 1, DA Khối căn hộ thuộc cụm công trình Cao ốc văn phòng kết hợp thương mại, dịch vụ và nhà ở, Số 152 Điện Biên Phủ, P. 25, TP. Hồ Chí Minh Việt Nam</t>
  </si>
  <si>
    <t>4121</t>
  </si>
  <si>
    <t>2807</t>
  </si>
  <si>
    <t>6319</t>
  </si>
  <si>
    <t>4418</t>
  </si>
  <si>
    <t>2AQV</t>
  </si>
  <si>
    <t>3497</t>
  </si>
  <si>
    <t>2AF4</t>
  </si>
  <si>
    <t>4948</t>
  </si>
  <si>
    <t>6, Nguyễn Bảo Đức, KP6, P.Tam Hiệp, Thành phố Biên Hòa, T. Đồng Nai Việt Nam</t>
  </si>
  <si>
    <t>2AXL</t>
  </si>
  <si>
    <t>WM+ HNI Thôn Thượng, Phùng Xá</t>
  </si>
  <si>
    <t>Thôn Thượng, Xã Phùng Xá, Huyện Mỹ Đức TP. Hà Nội Việt Nam</t>
  </si>
  <si>
    <t>3420</t>
  </si>
  <si>
    <t>3534</t>
  </si>
  <si>
    <t>2BJ0</t>
  </si>
  <si>
    <t>4420</t>
  </si>
  <si>
    <t>2A05</t>
  </si>
  <si>
    <t>WM+ HCM 14-16 Bành Văn Trân</t>
  </si>
  <si>
    <t>14 - 16 Bành Văn Trân, P. 6, Q. Tân Bình TP. Hồ Chí Minh Việt Nam</t>
  </si>
  <si>
    <t>6565</t>
  </si>
  <si>
    <t>5976</t>
  </si>
  <si>
    <t>WM+ HNI Thanh Trí, Sóc Sơn</t>
  </si>
  <si>
    <t>Thôn Thanh Trí, xã Minh Phú, huyện Sóc Sơn, Việt Nam</t>
  </si>
  <si>
    <t>2082</t>
  </si>
  <si>
    <t>6892</t>
  </si>
  <si>
    <t>4186</t>
  </si>
  <si>
    <t>89 Tổ 9, KP1, P.Tân Hiệp, Thành phố Biên Hòa, T. Đồng Nai Việt Nam</t>
  </si>
  <si>
    <t>10/6/2025 3:00:30 PM</t>
  </si>
  <si>
    <t>3157</t>
  </si>
  <si>
    <t>WM+ HCM 537 Nguyễn Duy Trinh</t>
  </si>
  <si>
    <t>537 Nguyễn Duy Trinh, Phường Bình Trưng Đông, Quận 2, TP. Hồ Chí Minh Việt Nam</t>
  </si>
  <si>
    <t>3357</t>
  </si>
  <si>
    <t>103/1 Khu phố 1A, Phường An Phú, Thành phố Thuận An, T. Bình Dương Việt Nam</t>
  </si>
  <si>
    <t>2146</t>
  </si>
  <si>
    <t>1596</t>
  </si>
  <si>
    <t>5115</t>
  </si>
  <si>
    <t>2A72</t>
  </si>
  <si>
    <t>WM+ HNI Thôn Bến, Thạch Thất</t>
  </si>
  <si>
    <t>Thôn Bến, Xã Dị Nậu, Huyện Thạch Thất TP. Hà Nội Việt Nam</t>
  </si>
  <si>
    <t>2AW4</t>
  </si>
  <si>
    <t>Thôn Phú Xuyên 1, Xã Phú Châu, Huyện Ba Vì, TP. Hà Nội Việt Nam</t>
  </si>
  <si>
    <t>2016</t>
  </si>
  <si>
    <t>2846</t>
  </si>
  <si>
    <t>10/6/2025 7:04:12 PM</t>
  </si>
  <si>
    <t>4356</t>
  </si>
  <si>
    <t>5121</t>
  </si>
  <si>
    <t>WM+ THA 495 Nguyễn Trãi</t>
  </si>
  <si>
    <t>495 Nguyễn Trãi, Phường Phú Sơn, Thành phố Thanh Hóa, T. Thanh Hóa Việt Nam</t>
  </si>
  <si>
    <t>3413</t>
  </si>
  <si>
    <t>2AWJ</t>
  </si>
  <si>
    <t>WM+ QNM Thôn La Huân, Điện Thọ</t>
  </si>
  <si>
    <t>Thửa đất số 1434, Tờ bản đồ số 05, Đường ĐH1, Thôn La Huân, X. Điện Thọ, TX. Điện Bàn, T. Quảng Nam Việt Nam</t>
  </si>
  <si>
    <t>2AGD</t>
  </si>
  <si>
    <t>WM+ HNM 212 Trường Chinh</t>
  </si>
  <si>
    <t>Số 212 Đường Trường Chinh, Phường Hai Bà Trưng TP. Phủ Lý T. Hà Nam Việt Nam</t>
  </si>
  <si>
    <t>5161</t>
  </si>
  <si>
    <t>5003</t>
  </si>
  <si>
    <t>WM+ YBI Số 2 Quang Trung-Đồng Tâm</t>
  </si>
  <si>
    <t>Số 2 Quang Trung, Phường Đồng Tâm, Thành phố Yên Bái, T. Yên Bái Việt Nam</t>
  </si>
  <si>
    <t>WM+ YBI Số 2 Quang Trung-Đồng</t>
  </si>
  <si>
    <t>0342642222</t>
  </si>
  <si>
    <t>2AMB</t>
  </si>
  <si>
    <t>WM+ HCM 7A Đường Xuân Thủy</t>
  </si>
  <si>
    <t>10/7/2025 10:01:43 AM</t>
  </si>
  <si>
    <t>09/10/2025 16:27:59</t>
  </si>
  <si>
    <t>10/7/2025 10:08:51 AM</t>
  </si>
  <si>
    <t>12/10/2025 10:15:41</t>
  </si>
  <si>
    <t>1585</t>
  </si>
  <si>
    <t>Tầng 1+2, Chung cư nhà F, Ngõ 28, Đường Xuân La, P.Xuân La, Quận Tây Hồ, TP. Hà Nội Việt Nam</t>
  </si>
  <si>
    <t>4903</t>
  </si>
  <si>
    <t>WM+ YBI 142 Đinh Tiên Hoàng</t>
  </si>
  <si>
    <t>Số 142 Đinh Tiên Hoàng, Phường Đồng Tâm, Thành phố Yên Bái, T. Yên Bái Việt Nam</t>
  </si>
  <si>
    <t>0916512411</t>
  </si>
  <si>
    <t>6220</t>
  </si>
  <si>
    <t>36 -38 Công Chúa Ngọc Hân, P. 13 Q. 11, TP. Hồ Chí Minh Việt Nam</t>
  </si>
  <si>
    <t>6089</t>
  </si>
  <si>
    <t>4952</t>
  </si>
  <si>
    <t>2ABG</t>
  </si>
  <si>
    <t>5634</t>
  </si>
  <si>
    <t>3883</t>
  </si>
  <si>
    <t>4927</t>
  </si>
  <si>
    <t>3785</t>
  </si>
  <si>
    <t>4662</t>
  </si>
  <si>
    <t>B1.03, Tầng 1+2, Block B, Khu liên hợp cao ốc TTTM-, văn phòng và căn hộ, 177 Xa lộ Hà Nội, phường Thảo Điền, Quận 2, TP. Hồ Chí Minh Việt Nam</t>
  </si>
  <si>
    <t>6735</t>
  </si>
  <si>
    <t>2AWX</t>
  </si>
  <si>
    <t>3180</t>
  </si>
  <si>
    <t>WM+ HNI Sky Light 125D Minh Khai</t>
  </si>
  <si>
    <t>Tầng 1 tòa nhà CT1 - Khu nhà ở cao cấp Skylight, 125D phố Minh Khai, Phường Minh Khai, Quận Hai Bà Trưng, TP. Hà Nội Việt Nam</t>
  </si>
  <si>
    <t>WM+ HNI Sky Light 125D Minh Kh</t>
  </si>
  <si>
    <t>0985403607</t>
  </si>
  <si>
    <t>3925</t>
  </si>
  <si>
    <t>2AK4</t>
  </si>
  <si>
    <t>Thôn 8, Xã Liên Hiệp, Huyện Phúc Thọ TP. Hà Nội Việt Nam</t>
  </si>
  <si>
    <t>2816</t>
  </si>
  <si>
    <t>WM+ HNI 198 Hoàng Mai</t>
  </si>
  <si>
    <t>Số 198 Hoàng Mai, P. Tương Mai, Quận Hoàng Mai, TP. Hà Nội Việt Nam</t>
  </si>
  <si>
    <t>5793</t>
  </si>
  <si>
    <t>4972</t>
  </si>
  <si>
    <t>2638</t>
  </si>
  <si>
    <t>4073</t>
  </si>
  <si>
    <t>10/8/2025 6:09:53 AM</t>
  </si>
  <si>
    <t>10/8/2025 6:56:58 AM</t>
  </si>
  <si>
    <t>10/8/2025 7:22:33 AM</t>
  </si>
  <si>
    <t>10/8/2025 7:25:21 AM</t>
  </si>
  <si>
    <t>10/8/2025 7:37:03 AM</t>
  </si>
  <si>
    <t>4326</t>
  </si>
  <si>
    <t>WM+ HNI Xóm Mới, Ngọc Than</t>
  </si>
  <si>
    <t>Xóm Mới, Ngọc Than, xã Ngọc Mỹ, Huyện Quốc Oai, TP. Hà Nội Việt Nam</t>
  </si>
  <si>
    <t>0356556248</t>
  </si>
  <si>
    <t>10/8/2025 8:06:35 AM</t>
  </si>
  <si>
    <t>10/8/2025 8:07:35 AM</t>
  </si>
  <si>
    <t>10/8/2025 8:14:14 AM</t>
  </si>
  <si>
    <t>10/8/2025 8:14:37 AM</t>
  </si>
  <si>
    <t>10/8/2025 8:16:58 AM</t>
  </si>
  <si>
    <t>3228</t>
  </si>
  <si>
    <t>WM+ HNI 44-46 Kiều Mai</t>
  </si>
  <si>
    <t>Số 44-46 Kiều Mai, Phường Phúc Diễn, Quận Bắc Từ Liêm, TP. Hà Nội Việt Nam</t>
  </si>
  <si>
    <t>10/8/2025 8:45:05 AM</t>
  </si>
  <si>
    <t>10/8/2025 8:47:41 AM</t>
  </si>
  <si>
    <t>10/8/2025 8:51:18 AM</t>
  </si>
  <si>
    <t>10/8/2025 8:56:46 AM</t>
  </si>
  <si>
    <t>10/8/2025 9:03:36 AM</t>
  </si>
  <si>
    <t>10/8/2025 9:08:59 AM</t>
  </si>
  <si>
    <t>08/10/2025 10:04:54</t>
  </si>
  <si>
    <t>10/8/2025 9:11:24 AM</t>
  </si>
  <si>
    <t>10/8/2025 9:17:09 AM</t>
  </si>
  <si>
    <t>6337</t>
  </si>
  <si>
    <t>WM+ BNH 12-14 Tân Dân</t>
  </si>
  <si>
    <t>Số 12-14 Tân Dân, Thị trấn Thứa, Huyện Lương Tài, T. Bắc Ninh Việt Nam</t>
  </si>
  <si>
    <t>10/8/2025 9:19:33 AM</t>
  </si>
  <si>
    <t>08/10/2025 09:30:30</t>
  </si>
  <si>
    <t>10/8/2025 9:21:22 AM</t>
  </si>
  <si>
    <t>2ATD</t>
  </si>
  <si>
    <t>WM+ THA Đa Phạn, Hải Lộc</t>
  </si>
  <si>
    <t>Thôn Đa Phạn, Xã Hải Lộc, Huyện Hậu Lộc T. Thanh Hóa Việt Nam</t>
  </si>
  <si>
    <t>10/8/2025 9:34:11 AM</t>
  </si>
  <si>
    <t>10/8/2025 9:37:57 AM</t>
  </si>
  <si>
    <t>10/8/2025 9:43:12 AM</t>
  </si>
  <si>
    <t>10/8/2025 9:46:01 AM</t>
  </si>
  <si>
    <t>5971</t>
  </si>
  <si>
    <t>WM+ BDG 52/13, đường Vĩnh Phú 41</t>
  </si>
  <si>
    <t>52/13, đường Vĩnh Phú 41, KP. Hòa Long, P. Vĩnh Phú, TP. Thuận An, T. Bình Dương Việt Nam</t>
  </si>
  <si>
    <t>WM+ BDG 52/13, đường Vĩnh Phú</t>
  </si>
  <si>
    <t>12/10/2025 20:11:20</t>
  </si>
  <si>
    <t>10/8/2025 9:50:48 AM</t>
  </si>
  <si>
    <t>10/8/2025 9:51:13 AM</t>
  </si>
  <si>
    <t>5458</t>
  </si>
  <si>
    <t>WIN DNG 60 Nguyễn Chánh</t>
  </si>
  <si>
    <t>60 Nguyễn Chánh, Phường Hòa Khánh Bắc, Quận Liên Chiểu, TP. Đà Nẵng Việt Nam</t>
  </si>
  <si>
    <t>WM+ DNG 60 Nguyễn Chánh</t>
  </si>
  <si>
    <t>0899496986</t>
  </si>
  <si>
    <t>10/8/2025 9:56:33 AM</t>
  </si>
  <si>
    <t>10/8/2025 10:16:19 AM</t>
  </si>
  <si>
    <t>10/8/2025 10:19:53 AM</t>
  </si>
  <si>
    <t>6774</t>
  </si>
  <si>
    <t>WM+ HNI 28 Yên Hòa</t>
  </si>
  <si>
    <t>Số 28 Yên Hòa, Tổ 14 Yên Nghĩa, Phường Yên Nghĩa, Q. Hà Đông TP. Hà Nội Việt Nam</t>
  </si>
  <si>
    <t>10/8/2025 10:21:42 AM</t>
  </si>
  <si>
    <t>10/8/2025 10:22:46 AM</t>
  </si>
  <si>
    <t>10/8/2025 10:24:47 AM</t>
  </si>
  <si>
    <t>2AZ3</t>
  </si>
  <si>
    <t>WM+ NAN Dương Nam, Thanh Dương</t>
  </si>
  <si>
    <t>Xóm Dương Nam, Xã Thanh Dương, Huyện Thanh Chương T. Nghệ An Việt Nam</t>
  </si>
  <si>
    <t>10/8/2025 10:24:48 AM</t>
  </si>
  <si>
    <t>6918</t>
  </si>
  <si>
    <t>WM+ BDG 2/15 Nguyễn Du</t>
  </si>
  <si>
    <t>2/15 Nguyễn Du, KP. Bình Đức 1, P. Bình Hòa, TP. Thuận An T. Bình Dương Việt Nam</t>
  </si>
  <si>
    <t>2924</t>
  </si>
  <si>
    <t>WM+ HNI 391 Ngô Xuân Quảng</t>
  </si>
  <si>
    <t>Số 391 Ngô Xuân Quảng, TT. Trâu Quỳ, Huyện Gia Lâm, TP. Hà Nội Việt Nam</t>
  </si>
  <si>
    <t>10/8/2025 10:32:50 AM</t>
  </si>
  <si>
    <t>10/8/2025 10:38:44 AM</t>
  </si>
  <si>
    <t>10/8/2025 10:44:41 AM</t>
  </si>
  <si>
    <t>10/8/2025 10:44:55 AM</t>
  </si>
  <si>
    <t>10/8/2025 10:46:01 AM</t>
  </si>
  <si>
    <t>10/8/2025 10:47:17 AM</t>
  </si>
  <si>
    <t>2213</t>
  </si>
  <si>
    <t>WM+ HNI 38 Linh Lang</t>
  </si>
  <si>
    <t>38 Linh Lang, P. Cống Vị, Q. Ba Đình, TP. Hà Nội Việt Nam</t>
  </si>
  <si>
    <t>10/8/2025 10:56:32 AM</t>
  </si>
  <si>
    <t>08/10/2025 11:24:42</t>
  </si>
  <si>
    <t>10/8/2025 11:00:06 AM</t>
  </si>
  <si>
    <t>2067</t>
  </si>
  <si>
    <t>WM+ HNI K2 Vĩnh Phúc</t>
  </si>
  <si>
    <t>Nhà K2, Khu TT 7,2ha, Phường Vĩnh Phúc, Quận Ba Đình, TP. Hà Nội Việt Nam</t>
  </si>
  <si>
    <t>10/8/2025 11:01:07 AM</t>
  </si>
  <si>
    <t>3262</t>
  </si>
  <si>
    <t>WM+ HPG 154 Bạch Đằng</t>
  </si>
  <si>
    <t>154 Bạch Đằng, Thị trấn Núi Đèo, Huyện Thủy Nguyên, TP. Hải Phòng Việt Nam</t>
  </si>
  <si>
    <t>10/8/2025 11:02:08 AM</t>
  </si>
  <si>
    <t>10/8/2025 11:09:42 AM</t>
  </si>
  <si>
    <t>5274</t>
  </si>
  <si>
    <t>WM+ HCM 109-111 Kênh Nước Đen</t>
  </si>
  <si>
    <t>109-111 Kênh Nước Đen, Phường Tân Thành, Quận Tân Phú, TP. Hồ Chí Minh Việt Nam</t>
  </si>
  <si>
    <t>0792084847</t>
  </si>
  <si>
    <t>10/8/2025 11:11:02 AM</t>
  </si>
  <si>
    <t>3816</t>
  </si>
  <si>
    <t>WIN HCM 38C/7-9 Đường Cây Keo</t>
  </si>
  <si>
    <t>38C/7-9 Đường Cây Keo, Khu Phố 1, Phường Tam Phú, Quận Thủ Đức, TP. Hồ Chí Minh Việt Nam</t>
  </si>
  <si>
    <t>WM+ HCM 38C/7-9 Đường Cây Keo</t>
  </si>
  <si>
    <t>0856596468</t>
  </si>
  <si>
    <t>10/8/2025 11:21:49 AM</t>
  </si>
  <si>
    <t>10/8/2025 11:22:03 AM</t>
  </si>
  <si>
    <t>4120</t>
  </si>
  <si>
    <t>WM+ BDG 40/5A11 đường N2</t>
  </si>
  <si>
    <t>40/5A11 đường N2, khu dân cư Bình Đáng, khu phố Bình Đáng, Phường Bình Hòa, Thành phố Thuận An, T. Bình Dương Việt Nam</t>
  </si>
  <si>
    <t>02473081368</t>
  </si>
  <si>
    <t>10/8/2025 11:30:05 AM</t>
  </si>
  <si>
    <t>3248</t>
  </si>
  <si>
    <t>WM+ HNI Lô 2-628 Hoàng Hoa Thám</t>
  </si>
  <si>
    <t>Lô số 2-628, đường Hoàng Hoa Thám, Phường Bưởi, Quận Tây Hồ, TP. Hà Nội Việt Nam</t>
  </si>
  <si>
    <t>WM+ HNI Lô 2-628 Hoàng Hoa Thá</t>
  </si>
  <si>
    <t>0346740577</t>
  </si>
  <si>
    <t>4407</t>
  </si>
  <si>
    <t>WM+ THA 53 LK 20 Đông Sơn</t>
  </si>
  <si>
    <t>Lô 53 LK 20 khu ĐTM Đông Sơn, Phường An Hoạch, Thành phố Thanh Hóa, T. Thanh Hóa Việt Nam</t>
  </si>
  <si>
    <t>0973001706</t>
  </si>
  <si>
    <t>10/8/2025 11:32:13 AM</t>
  </si>
  <si>
    <t>2ADY</t>
  </si>
  <si>
    <t>WM+ NBH Xóm 5, Cồn Thoi</t>
  </si>
  <si>
    <t>Xóm 5, Xã Cồn Thoi T. Ninh Bình Việt Nam</t>
  </si>
  <si>
    <t>WM+ NBH Xóm 9, Cồn Thoi</t>
  </si>
  <si>
    <t>10/8/2025 11:32:26 AM</t>
  </si>
  <si>
    <t>10/8/2025 11:34:40 AM</t>
  </si>
  <si>
    <t>10/8/2025 11:38:32 AM</t>
  </si>
  <si>
    <t>10/8/2025 11:46:49 AM</t>
  </si>
  <si>
    <t>10/8/2025 11:47:40 AM</t>
  </si>
  <si>
    <t>10/8/2025 11:49:22 AM</t>
  </si>
  <si>
    <t>4476</t>
  </si>
  <si>
    <t>WM+ DNG 351-351A Tôn Đản, Tổ 16</t>
  </si>
  <si>
    <t>351-351A Tôn Đản, Tổ 16, Phường Hòa An, Quận Cẩm Lệ, TP. Đà Nẵng Việt Nam</t>
  </si>
  <si>
    <t>WM+ DNG 351-351A Tôn Đản, Tổ 1</t>
  </si>
  <si>
    <t>0247106686644761</t>
  </si>
  <si>
    <t>10/8/2025 12:28:40 PM</t>
  </si>
  <si>
    <t>08/10/2025 12:31:40</t>
  </si>
  <si>
    <t>10/8/2025 12:34:22 PM</t>
  </si>
  <si>
    <t>3876</t>
  </si>
  <si>
    <t>WM+ HNI Thôn Đoài, Kim Nỗ</t>
  </si>
  <si>
    <t>Thôn Đoài, xã Kim Nỗ, Huyện Đông Anh, TP. Hà Nội Việt Nam</t>
  </si>
  <si>
    <t>0974659751</t>
  </si>
  <si>
    <t>10/8/2025 12:36:44 PM</t>
  </si>
  <si>
    <t>08/10/2025 12:55:56</t>
  </si>
  <si>
    <t>10/8/2025 1:05:20 PM</t>
  </si>
  <si>
    <t>10/8/2025 1:11:43 PM</t>
  </si>
  <si>
    <t>10/8/2025 1:21:49 PM</t>
  </si>
  <si>
    <t>4310</t>
  </si>
  <si>
    <t>WM+ BDG thửa 2359</t>
  </si>
  <si>
    <t>thửa 2359 tờ bản đồ số 7, P. Thới Hòa, Thị xã Bến Cát, T. Bình Dương Việt Nam</t>
  </si>
  <si>
    <t>0349398170</t>
  </si>
  <si>
    <t>08/10/2025 15:03:09</t>
  </si>
  <si>
    <t>10/8/2025 1:21:50 PM</t>
  </si>
  <si>
    <t>10/8/2025 1:28:02 PM</t>
  </si>
  <si>
    <t>10/8/2025 1:28:41 PM</t>
  </si>
  <si>
    <t>10/11/2025 8:38:48 AM</t>
  </si>
  <si>
    <t>10/8/2025 1:56:15 PM</t>
  </si>
  <si>
    <t>10/8/2025 1:56:47 PM</t>
  </si>
  <si>
    <t>5823</t>
  </si>
  <si>
    <t>WM+ HCM 136 Nguyễn Công Hoan</t>
  </si>
  <si>
    <t>136 Nguyễn Công Hoan, Phường 7, Quận Phú Nhuận, TP. Hồ Chí Minh Việt Nam</t>
  </si>
  <si>
    <t>10/8/2025 1:59:18 PM</t>
  </si>
  <si>
    <t>10/8/2025 2:01:45 PM</t>
  </si>
  <si>
    <t>10/8/2025 2:10:29 PM</t>
  </si>
  <si>
    <t>10/8/2025 2:17:16 PM</t>
  </si>
  <si>
    <t>09/10/2025 15:58:21</t>
  </si>
  <si>
    <t>10/8/2025 2:20:44 PM</t>
  </si>
  <si>
    <t>5728</t>
  </si>
  <si>
    <t>WM+ YBI 1016 Yên Ninh</t>
  </si>
  <si>
    <t>Số 1016 đường Yên Ninh, phường Minh Tân, Thành Phố Yên Bái, Tỉnh Yên Bái Việt Nam</t>
  </si>
  <si>
    <t>10/8/2025 2:21:40 PM</t>
  </si>
  <si>
    <t>10/8/2025 2:21:41 PM</t>
  </si>
  <si>
    <t>09/10/2025 15:29:33</t>
  </si>
  <si>
    <t>10/8/2025 2:21:46 PM</t>
  </si>
  <si>
    <t>08/10/2025 19:50:52</t>
  </si>
  <si>
    <t>10/8/2025 2:21:55 PM</t>
  </si>
  <si>
    <t>10/8/2025 2:35:24 PM</t>
  </si>
  <si>
    <t>10/8/2025 2:37:36 PM</t>
  </si>
  <si>
    <t>10/8/2025 2:42:19 PM</t>
  </si>
  <si>
    <t>10/8/2025 2:51:29 PM</t>
  </si>
  <si>
    <t>4174</t>
  </si>
  <si>
    <t>WM+ HNI Tổ 6 Thanh Lãm</t>
  </si>
  <si>
    <t>Tổ 6 Thanh Lãm, Phường Phú Lãm, Quận Hà Đông, TP. Hà Nội Việt Nam</t>
  </si>
  <si>
    <t>0247166866</t>
  </si>
  <si>
    <t>10/8/2025 2:52:17 PM</t>
  </si>
  <si>
    <t>10/8/2025 2:52:34 PM</t>
  </si>
  <si>
    <t>6629</t>
  </si>
  <si>
    <t>WM+ HNI Ấp Tó, Đông Anh</t>
  </si>
  <si>
    <t>Thôn Ấp Tó, Xã Uy Nỗ, Huyện Đông Anh, TP. Hà Nội Việt Nam</t>
  </si>
  <si>
    <t>10/8/2025 3:04:09 PM</t>
  </si>
  <si>
    <t>6527</t>
  </si>
  <si>
    <t>WM+ SLA Tổ 8 Chiềng Sinh</t>
  </si>
  <si>
    <t>Tổ 8, Phường Chiềng Sinh, Thành phố Sơn La, T. Sơn La Việt Nam</t>
  </si>
  <si>
    <t>10/8/2025 3:06:05 PM</t>
  </si>
  <si>
    <t>10/8/2025 3:07:40 PM</t>
  </si>
  <si>
    <t>10/8/2025 3:08:34 PM</t>
  </si>
  <si>
    <t>10/8/2025 3:14:15 PM</t>
  </si>
  <si>
    <t>10/8/2025 3:28:51 PM</t>
  </si>
  <si>
    <t>10/8/2025 3:33:10 PM</t>
  </si>
  <si>
    <t>08/10/2025 15:45:20</t>
  </si>
  <si>
    <t>10/8/2025 3:34:21 PM</t>
  </si>
  <si>
    <t>10/8/2025 3:34:23 PM</t>
  </si>
  <si>
    <t>3136</t>
  </si>
  <si>
    <t>WM+ HNI Green Star Phạm Văn Đồng</t>
  </si>
  <si>
    <t>Tầng 1, 21B6&amp;B7, CC Green Star, 234 Phạm Văn Đồng, Phường Cổ Nhuế 1, Quận Bắc Từ Liêm, TP. Hà Nội Việt Nam</t>
  </si>
  <si>
    <t>WM+ HNI Green Star Phạm Văn Đồ</t>
  </si>
  <si>
    <t>10/8/2025 3:40:11 PM</t>
  </si>
  <si>
    <t>2AVU</t>
  </si>
  <si>
    <t>WM+ HNI Đồi Miễu, Nam Phương Tiến</t>
  </si>
  <si>
    <t>Thôn Đồi Miễu, Xã Nam Phương Tiến, Huyện Chương Mỹ TP. Hà Nội Việt Nam</t>
  </si>
  <si>
    <t>WM+ HNI Đồi Miễu, Nam Phương T</t>
  </si>
  <si>
    <t>10/8/2025 3:41:44 PM</t>
  </si>
  <si>
    <t>08/10/2025 18:02:24</t>
  </si>
  <si>
    <t>10/8/2025 3:43:25 PM</t>
  </si>
  <si>
    <t>Nguyễn Thu Hà</t>
  </si>
  <si>
    <t>0383762889</t>
  </si>
  <si>
    <t>10/8/2025 3:54:40 PM</t>
  </si>
  <si>
    <t>08/10/2025 16:24:34</t>
  </si>
  <si>
    <t>08/10/2025 16:11:47</t>
  </si>
  <si>
    <t>10/8/2025 4:01:11 PM</t>
  </si>
  <si>
    <t>5875</t>
  </si>
  <si>
    <t>WM+ VPC Hoa Lư, Lập Thạch</t>
  </si>
  <si>
    <t>Phố Hoa Lư, Thị trấn Hoa Sơn, huyện Lập Thạch, T. Vĩnh Phúc Việt Nam</t>
  </si>
  <si>
    <t>0968886128</t>
  </si>
  <si>
    <t>10/8/2025 4:14:35 PM</t>
  </si>
  <si>
    <t>2767</t>
  </si>
  <si>
    <t>WM+ HNI 31/260 Cầu Giấy</t>
  </si>
  <si>
    <t>Số 31 ngõ 260 Cầu Giấy, Phường Quan Hoa, Quận Cầu Giấy, TP. Hà Nội Việt Nam</t>
  </si>
  <si>
    <t>0247106686627671</t>
  </si>
  <si>
    <t>10/8/2025 4:17:47 PM</t>
  </si>
  <si>
    <t>3280</t>
  </si>
  <si>
    <t>WM+ HNI TDP 5 Mễ Trì Hạ</t>
  </si>
  <si>
    <t>TDP số 5 Mễ Trì Hạ, Phường Mễ Trì, Quận Nam Từ Liêm, TP. Hà Nội Việt Nam</t>
  </si>
  <si>
    <t>10/8/2025 4:20:49 PM</t>
  </si>
  <si>
    <t>10/8/2025 4:20:52 PM</t>
  </si>
  <si>
    <t>10/8/2025 4:24:33 PM</t>
  </si>
  <si>
    <t>10/8/2025 4:27:14 PM</t>
  </si>
  <si>
    <t>08/10/2025 16:48:37</t>
  </si>
  <si>
    <t>10/8/2025 4:27:29 PM</t>
  </si>
  <si>
    <t>10/8/2025 4:27:54 PM</t>
  </si>
  <si>
    <t>2AMO</t>
  </si>
  <si>
    <t>WM+ HDG 78 Trần Hưng Đạo</t>
  </si>
  <si>
    <t>Số 78 Đường Trần Hưng Đạo, Thị trấn Phú Thái, Huyện Kim Thàn T. Hải Dương Việt Nam</t>
  </si>
  <si>
    <t>10/8/2025 4:29:51 PM</t>
  </si>
  <si>
    <t>10/8/2025 4:33:49 PM</t>
  </si>
  <si>
    <t>3363</t>
  </si>
  <si>
    <t>WM+ TBH KĐT Petro Thăng Long</t>
  </si>
  <si>
    <t>KĐT Petro Thăng Long, Phường Quang Trung, Thành phố Thái Bình, T. Thái Bình Việt Nam</t>
  </si>
  <si>
    <t>10/8/2025 4:39:01 PM</t>
  </si>
  <si>
    <t>6467</t>
  </si>
  <si>
    <t>WM+ QNH 93A Minh Khai</t>
  </si>
  <si>
    <t>Số 93A Phố Minh Khai, Thị trấn Đầm Hà, Huyện Đầm Hà, T. Quảng Ninh Việt Nam</t>
  </si>
  <si>
    <t>08/10/2025 16:51:02</t>
  </si>
  <si>
    <t>10/8/2025 4:42:10 PM</t>
  </si>
  <si>
    <t>08/10/2025 16:50:03</t>
  </si>
  <si>
    <t>10/8/2025 4:46:01 PM</t>
  </si>
  <si>
    <t>08/10/2025 16:52:21</t>
  </si>
  <si>
    <t>10/8/2025 4:49:18 PM</t>
  </si>
  <si>
    <t>4277</t>
  </si>
  <si>
    <t>WM+ HNI 67 đường 2 khu 2 Phú Minh</t>
  </si>
  <si>
    <t>Số 67 Đường 2, khu 2 xã Phú Minh, Huyện Sóc Sơn, TP. Hà Nội Việt Nam</t>
  </si>
  <si>
    <t>WM+ HNI 67 đường 2 khu 2 Phú M</t>
  </si>
  <si>
    <t>10/8/2025 4:49:32 PM</t>
  </si>
  <si>
    <t>10/8/2025 4:50:06 PM</t>
  </si>
  <si>
    <t>10/8/2025 4:52:20 PM</t>
  </si>
  <si>
    <t>10/8/2025 5:00:49 PM</t>
  </si>
  <si>
    <t>3512</t>
  </si>
  <si>
    <t>WM+ HNI Đội 5 thôn Yên Kiện</t>
  </si>
  <si>
    <t>Đội 5, thôn Yên Kiện, xã Ngọc Hồi, Thanh Trì, TP. Hà Nội Việt Nam</t>
  </si>
  <si>
    <t>10/8/2025 5:02:56 PM</t>
  </si>
  <si>
    <t>10/8/2025 5:03:08 PM</t>
  </si>
  <si>
    <t>10/10/2025 15:25:27</t>
  </si>
  <si>
    <t>10/8/2025 5:03:20 PM</t>
  </si>
  <si>
    <t>4616</t>
  </si>
  <si>
    <t>WM+ BTN 180 Võ Thị Sáu</t>
  </si>
  <si>
    <t>180 Võ Thị Sáu, Phường Hưng Long, Thành phố Phan Thiết, T. Bình Thuận Việt Nam</t>
  </si>
  <si>
    <t>TRẦN THỊ THU HỒNG</t>
  </si>
  <si>
    <t>10/8/2025 5:06:10 PM</t>
  </si>
  <si>
    <t>10/8/2025 5:06:23 PM</t>
  </si>
  <si>
    <t>08/10/2025 17:14:50</t>
  </si>
  <si>
    <t>10/8/2025 5:10:11 PM</t>
  </si>
  <si>
    <t>10/8/2025 5:14:02 PM</t>
  </si>
  <si>
    <t>6040</t>
  </si>
  <si>
    <t>WM+ BGG 182 Trường Chinh</t>
  </si>
  <si>
    <t>Số 182 Trường Chinh, TDP 1, Thị trấn Thắng, huyện Hiệp Hòa, T. Bắc Giang Việt Nam</t>
  </si>
  <si>
    <t>10/8/2025 5:18:37 PM</t>
  </si>
  <si>
    <t>2B66</t>
  </si>
  <si>
    <t>WM+ NBH Xóm 2, Khánh Hội</t>
  </si>
  <si>
    <t>Xóm 2, Xã Khánh Hội, Tỉnh Ninh Bình Việt Nam</t>
  </si>
  <si>
    <t>10/8/2025 5:18:52 PM</t>
  </si>
  <si>
    <t>5664</t>
  </si>
  <si>
    <t>WM+ HNI 117-119 Yên Phụ</t>
  </si>
  <si>
    <t>Số 117 – 119 Yên Phụ, phường Yên Phụ, quận Tây Hồ, TP. Hà Nội Việt Nam</t>
  </si>
  <si>
    <t>10/8/2025 5:24:00 PM</t>
  </si>
  <si>
    <t>08/10/2025 17:34:09</t>
  </si>
  <si>
    <t>10/8/2025 5:28:34 PM</t>
  </si>
  <si>
    <t>2AM4</t>
  </si>
  <si>
    <t>WM+ CTO 92 Xô Viết Nghệ Tĩnh</t>
  </si>
  <si>
    <t>92 Xô Viết Nghệ Tĩnh, P. Tân An, Q. Ninh Kiều, TP. Cần Thơ Việt Nam</t>
  </si>
  <si>
    <t>09/10/2025 15:31:45</t>
  </si>
  <si>
    <t>10/8/2025 5:30:31 PM</t>
  </si>
  <si>
    <t>09/10/2025 14:39:43</t>
  </si>
  <si>
    <t>10/8/2025 5:42:25 PM</t>
  </si>
  <si>
    <t>10/8/2025 5:49:27 PM</t>
  </si>
  <si>
    <t>6480</t>
  </si>
  <si>
    <t>WM+ VPC Khu 4 TT Tứ Trưng</t>
  </si>
  <si>
    <t>Khu 4 Thị trấn Tứ Trưng, Huyện Vĩnh Tường, Tỉnh Vĩnh Phúc T. Vĩnh Phúc Việt Nam</t>
  </si>
  <si>
    <t>10/8/2025 5:51:52 PM</t>
  </si>
  <si>
    <t>10/8/2025 5:54:15 PM</t>
  </si>
  <si>
    <t>10/8/2025 5:55:15 PM</t>
  </si>
  <si>
    <t>2AS2</t>
  </si>
  <si>
    <t>WM+ NDH Khu phố 2, TT Quỹ Nhất</t>
  </si>
  <si>
    <t>Khu phố 2, Thị trấn Quỹ Nhất, Huyện Nghĩa Hưng T. Nam Định Việt Nam</t>
  </si>
  <si>
    <t>10/8/2025 5:57:31 PM</t>
  </si>
  <si>
    <t>10/8/2025 6:01:03 PM</t>
  </si>
  <si>
    <t>2AM0</t>
  </si>
  <si>
    <t>WM+ DNG 171 Nguyễn Lương Bằng</t>
  </si>
  <si>
    <t>171 Nguyễn Lương Bằng, Phường Hòa Khánh Bắc, Quận Liên Chiểu TP. Đà Nẵng Việt Nam</t>
  </si>
  <si>
    <t>10/8/2025 6:13:08 PM</t>
  </si>
  <si>
    <t>10/8/2025 6:16:16 PM</t>
  </si>
  <si>
    <t>10/8/2025 6:25:33 PM</t>
  </si>
  <si>
    <t>10/10/2025 13:44:49</t>
  </si>
  <si>
    <t>10/8/2025 6:36:23 PM</t>
  </si>
  <si>
    <t>10/8/2025 6:36:58 PM</t>
  </si>
  <si>
    <t>10/8/2025 6:38:11 PM</t>
  </si>
  <si>
    <t>10/8/2025 6:45:00 PM</t>
  </si>
  <si>
    <t>10/8/2025 6:59:33 PM</t>
  </si>
  <si>
    <t>08/10/2025 19:17:29</t>
  </si>
  <si>
    <t>10/8/2025 7:00:19 PM</t>
  </si>
  <si>
    <t>08/10/2025 19:09:55</t>
  </si>
  <si>
    <t>10/8/2025 7:28:00 PM</t>
  </si>
  <si>
    <t>08/10/2025 19:35:07</t>
  </si>
  <si>
    <t>10/8/2025 7:32:24 PM</t>
  </si>
  <si>
    <t>3754</t>
  </si>
  <si>
    <t>WM+ HNI Đội 7, Thôn Bầu</t>
  </si>
  <si>
    <t>Đội 7, Thôn Bầu, xã Kim Chung, Huyện Đông Anh, TP. Hà Nội Việt Nam</t>
  </si>
  <si>
    <t>10/8/2025 7:33:25 PM</t>
  </si>
  <si>
    <t>08/10/2025 19:38:40</t>
  </si>
  <si>
    <t>10/8/2025 7:38:06 PM</t>
  </si>
  <si>
    <t>10/8/2025 7:50:44 PM</t>
  </si>
  <si>
    <t>10/8/2025 7:51:43 PM</t>
  </si>
  <si>
    <t>08/10/2025 20:06:59</t>
  </si>
  <si>
    <t>10/8/2025 8:05:53 PM</t>
  </si>
  <si>
    <t>10/8/2025 8:11:02 PM</t>
  </si>
  <si>
    <t>10/8/2025 8:17:25 PM</t>
  </si>
  <si>
    <t>08/10/2025 20:26:03</t>
  </si>
  <si>
    <t>10/8/2025 8:27:11 PM</t>
  </si>
  <si>
    <t>08/10/2025 21:11:54</t>
  </si>
  <si>
    <t>10/8/2025 8:27:24 PM</t>
  </si>
  <si>
    <t>10/8/2025 8:35:16 PM</t>
  </si>
  <si>
    <t>10/8/2025 8:41:55 PM</t>
  </si>
  <si>
    <t>10/8/2025 8:48:39 PM</t>
  </si>
  <si>
    <t>10/8/2025 8:50:00 PM</t>
  </si>
  <si>
    <t>10/8/2025 9:09:55 PM</t>
  </si>
  <si>
    <t>08/10/2025 21:18:04</t>
  </si>
  <si>
    <t>10/8/2025 9:26:44 PM</t>
  </si>
  <si>
    <t>2139</t>
  </si>
  <si>
    <t>WM+ HNI 102 Lê Thanh Nghị</t>
  </si>
  <si>
    <t>102 Lê Thanh Nghị, Phường Bách K, hoa, Quận Hai Bà Trưng, TP. Hà Nội Việt Nam</t>
  </si>
  <si>
    <t>0382081335</t>
  </si>
  <si>
    <t>10/8/2025 9:32:08 PM</t>
  </si>
  <si>
    <t>2AO3</t>
  </si>
  <si>
    <t>WM+ HNI Đông Tiến, Chương Mỹ</t>
  </si>
  <si>
    <t>Thôn Đông Tiến, Xã Tân Tiến, Huyện Chương Mỹ TP. Hà Nội Việt Nam</t>
  </si>
  <si>
    <t>10/8/2025 9:33:01 PM</t>
  </si>
  <si>
    <t>5211</t>
  </si>
  <si>
    <t>WM+ TVH 491 Nguyễn Thị Minh Khai</t>
  </si>
  <si>
    <t>491 Nguyễn Thị Minh Khai, khóm 7, Phường 7, Thành phố Trà Vinh, T. Trà Vinh Việt Nam</t>
  </si>
  <si>
    <t>WM+ TVH 491 Nguyễn Thị Minh Kh</t>
  </si>
  <si>
    <t>10/9/2025 6:19:11 AM</t>
  </si>
  <si>
    <t>10/9/2025 6:22:05 AM</t>
  </si>
  <si>
    <t>10/9/2025 6:24:21 AM</t>
  </si>
  <si>
    <t>10/9/2025 6:33:05 AM</t>
  </si>
  <si>
    <t>10/9/2025 7:29:11 AM</t>
  </si>
  <si>
    <t>09/10/2025 13:04:32</t>
  </si>
  <si>
    <t>10/9/2025 8:10:23 AM</t>
  </si>
  <si>
    <t>10/9/2025 8:38:28 AM</t>
  </si>
  <si>
    <t>10/9/2025 8:49:31 AM</t>
  </si>
  <si>
    <t>10/9/2025 8:55:41 AM</t>
  </si>
  <si>
    <t>5602</t>
  </si>
  <si>
    <t>WM+ HNI 88 Kim Giang</t>
  </si>
  <si>
    <t>Số 88, 90 đường Kim Giang, tổ 33, phường Đại Kim, Quận Hoàng Mai, Hà Nội Việt Nam</t>
  </si>
  <si>
    <t>0396316500</t>
  </si>
  <si>
    <t>10/10/2025 12:36:51</t>
  </si>
  <si>
    <t>10/9/2025 8:55:58 AM</t>
  </si>
  <si>
    <t>10/10/2025 12:36:24</t>
  </si>
  <si>
    <t>10/9/2025 9:08:08 AM</t>
  </si>
  <si>
    <t>4504</t>
  </si>
  <si>
    <t>WM+ HNI Xóm 4 Đông Dư</t>
  </si>
  <si>
    <t>Xóm 4, Xã Đông Dư, Huyện Gia Lâm, TP. Hà Nội Việt Nam</t>
  </si>
  <si>
    <t>10/9/2025 9:08:48 AM</t>
  </si>
  <si>
    <t>10/9/2025 9:08:54 AM</t>
  </si>
  <si>
    <t>10/9/2025 9:09:52 AM</t>
  </si>
  <si>
    <t>4914</t>
  </si>
  <si>
    <t>WM+ HYN Thôn Như Phượng Thượng</t>
  </si>
  <si>
    <t>Thôn Như Phượng Thượng, Xã Long Hưng, Huyện Văn Giang, T. Hưng Yên Việt Nam</t>
  </si>
  <si>
    <t>0961696975</t>
  </si>
  <si>
    <t>10/9/2025 9:10:29 AM</t>
  </si>
  <si>
    <t>10/9/2025 9:12:08 AM</t>
  </si>
  <si>
    <t>10/9/2025 9:20:32 AM</t>
  </si>
  <si>
    <t>10/9/2025 9:22:13 AM</t>
  </si>
  <si>
    <t>6466</t>
  </si>
  <si>
    <t>WM+ HNI Đại Thành, Quốc Oai</t>
  </si>
  <si>
    <t>Xóm 4 Tình Lam, Xã Đại Thành, Huyện Quốc Oai, TP. Hà Nội Việt Nam</t>
  </si>
  <si>
    <t>10/9/2025 9:26:27 AM</t>
  </si>
  <si>
    <t>10/9/2025 9:28:36 AM</t>
  </si>
  <si>
    <t>2AGS</t>
  </si>
  <si>
    <t>WM+ HNI LK4-09, KĐT mới Kim Văn-Kim</t>
  </si>
  <si>
    <t>LK4-09, Khu nhà ở thấp tầng TT1, Khu Đô thị mới Kim Văn-Kim Lũ, Q. Hoàng Mai TP. Hà Nội Việt Nam</t>
  </si>
  <si>
    <t>WM+ HNI LK4-09, KĐT mới Kim Vă</t>
  </si>
  <si>
    <t>10/9/2025 9:28:37 AM</t>
  </si>
  <si>
    <t>09/10/2025 09:56:00</t>
  </si>
  <si>
    <t>10/9/2025 9:30:26 AM</t>
  </si>
  <si>
    <t>10/9/2025 9:32:00 AM</t>
  </si>
  <si>
    <t>10/9/2025 9:38:07 AM</t>
  </si>
  <si>
    <t>10/9/2025 9:42:34 AM</t>
  </si>
  <si>
    <t>6236</t>
  </si>
  <si>
    <t>WM+ HNI Tân Hòa, Quốc Oai</t>
  </si>
  <si>
    <t>Thôn 2, Xã Tân Hòa, Huyện Quốc Oai, TP. Hà Nội Việt Nam</t>
  </si>
  <si>
    <t>10/9/2025 9:47:03 AM</t>
  </si>
  <si>
    <t>5665</t>
  </si>
  <si>
    <t>WM+ HNI 256 Giang Cao, Bát Tràng</t>
  </si>
  <si>
    <t>Số 256 Giang Cao, Xã Bát Tràng, Huyện Gia Lâm, TP. Hà Nội Việt Nam</t>
  </si>
  <si>
    <t>WM+ HNI 256 Giang Cao, Bát Trà</t>
  </si>
  <si>
    <t>0963543875</t>
  </si>
  <si>
    <t>10/9/2025 9:50:09 AM</t>
  </si>
  <si>
    <t>4671</t>
  </si>
  <si>
    <t>WM+ HNI Thôn Tương Chúc</t>
  </si>
  <si>
    <t>Thôn Tương Chúc (Chân cầu Tự Khoát), Xã Ngũ Hiệp, Huyện Thanh Trì, TP. Hà Nội Việt Nam</t>
  </si>
  <si>
    <t>10/9/2025 9:52:30 AM</t>
  </si>
  <si>
    <t>4404</t>
  </si>
  <si>
    <t>WM+ HNI Kiot 82 HH3C Linh Đàm</t>
  </si>
  <si>
    <t>Kiot 82, tầng 1, tòa HH3C, Khu DV TH và nhà ở Hồ Linh Đàm, P. Hoàng Liệt, Q. Hoàng Mai, TP. Hà Nội Việt Nam</t>
  </si>
  <si>
    <t>10/9/2025 9:53:21 AM</t>
  </si>
  <si>
    <t>10/9/2025 10:01:08 AM</t>
  </si>
  <si>
    <t>6222</t>
  </si>
  <si>
    <t>WM+ HNI 36 HH1C Linh Đàm</t>
  </si>
  <si>
    <t>Ki ốt 36, Chung cư HH1C Linh Đàm, Đường Nguyễn Phan Chánh, Phường Hoàng Liệt, Quận Hoàng Mai, TP. Hà Nội Việt Nam</t>
  </si>
  <si>
    <t>10/9/2025 10:08:03 AM</t>
  </si>
  <si>
    <t>10/9/2025 10:21:30 AM</t>
  </si>
  <si>
    <t>10/9/2025 10:28:41 AM</t>
  </si>
  <si>
    <t>10/9/2025 10:34:01 AM</t>
  </si>
  <si>
    <t>10/9/2025 10:36:59 AM</t>
  </si>
  <si>
    <t>10/9/2025 10:37:31 AM</t>
  </si>
  <si>
    <t>10/9/2025 10:37:43 AM</t>
  </si>
  <si>
    <t>2AQ5</t>
  </si>
  <si>
    <t>WM+ HNI 254 Đại Từ</t>
  </si>
  <si>
    <t>Số 254 Phố Đại Từ, Phường Đại Kim, Quận Hoàng Mai TP. Hà Nội Việt Nam</t>
  </si>
  <si>
    <t>10/9/2025 10:40:06 AM</t>
  </si>
  <si>
    <t>10/9/2025 10:47:23 AM</t>
  </si>
  <si>
    <t>10/9/2025 10:47:37 AM</t>
  </si>
  <si>
    <t>10/9/2025 10:47:54 AM</t>
  </si>
  <si>
    <t>5764</t>
  </si>
  <si>
    <t>WM+ TBH 234 Nguyễn Văn Năng</t>
  </si>
  <si>
    <t>Số 234 Nguyễn Văn Năng, tổ 22, P5763 TP. Thái Bình T. Thái Bình Việt Nam</t>
  </si>
  <si>
    <t>09/10/2025 11:01:42</t>
  </si>
  <si>
    <t>10/9/2025 10:50:23 AM</t>
  </si>
  <si>
    <t>09/10/2025 10:54:41</t>
  </si>
  <si>
    <t>10/9/2025 11:01:24 AM</t>
  </si>
  <si>
    <t>4981</t>
  </si>
  <si>
    <t>WM+ QTI 52 Tôn Thất Thuyết</t>
  </si>
  <si>
    <t>52 Tôn Thất Thuyết, Phường 5, Thành phố Đông Hà, T. Quảng Trị Việt Nam</t>
  </si>
  <si>
    <t>09/10/2025 11:15:13</t>
  </si>
  <si>
    <t>10/9/2025 11:08:29 AM</t>
  </si>
  <si>
    <t>2B38</t>
  </si>
  <si>
    <t>WM+ NAN 88 Xuân Lộc</t>
  </si>
  <si>
    <t>Số 88 Đường Xuân Lộc, Xã Nghi Kim, Thành Phố Vinh T. Nghệ An Việt Nam</t>
  </si>
  <si>
    <t>10/9/2025 11:08:45 AM</t>
  </si>
  <si>
    <t>10/10/2025 14:06:37</t>
  </si>
  <si>
    <t>10/9/2025 11:21:27 AM</t>
  </si>
  <si>
    <t>5609</t>
  </si>
  <si>
    <t>WM+ HNI S2.16 Ocean Park</t>
  </si>
  <si>
    <t>1S5A, Tầng 1 Tòa nhà số S2.16, Dự án Vinhomes Ocean Park, Xã Đa Tốn, Huyện Gia Lâm, Hà Nội Việt Nam</t>
  </si>
  <si>
    <t>0974007057</t>
  </si>
  <si>
    <t>10/9/2025 11:34:08 AM</t>
  </si>
  <si>
    <t>2BD5</t>
  </si>
  <si>
    <t>WM+ QTI TDP 2, Lệ Ninh</t>
  </si>
  <si>
    <t>Tổ dân phố 2, Xã Lệ Ninh, Tỉnh Quảng Trị Việt Nam</t>
  </si>
  <si>
    <t>10/9/2025 11:37:40 AM</t>
  </si>
  <si>
    <t>2563</t>
  </si>
  <si>
    <t>WM+ HNI C15 NƠ 19 Định Công</t>
  </si>
  <si>
    <t>C15 NƠ 19 Định Công, Quận Hoàng Mai, TP. Hà Nội Việt Nam</t>
  </si>
  <si>
    <t>25631</t>
  </si>
  <si>
    <t>10/9/2025 11:38:55 AM</t>
  </si>
  <si>
    <t>09/10/2025 11:49:58</t>
  </si>
  <si>
    <t>10/9/2025 11:41:13 AM</t>
  </si>
  <si>
    <t>10/9/2025 11:48:44 AM</t>
  </si>
  <si>
    <t>10/9/2025 11:54:33 AM</t>
  </si>
  <si>
    <t>2AJE</t>
  </si>
  <si>
    <t>WM+ HNI M1 Masteri Waterfront</t>
  </si>
  <si>
    <t>Căn L26M.TMDV15A tại Cụm Nhà Chung Cư Lô đất B3-CT03, Dự án Khu đô thị Gia Lâm, Xã Đa Tốn, TP. Hà Nội Việt Nam</t>
  </si>
  <si>
    <t>10/9/2025 11:54:40 AM</t>
  </si>
  <si>
    <t>10/9/2025 12:14:47 PM</t>
  </si>
  <si>
    <t>10/9/2025 12:16:14 PM</t>
  </si>
  <si>
    <t>10/9/2025 12:18:04 PM</t>
  </si>
  <si>
    <t>4027</t>
  </si>
  <si>
    <t>WIN HCM 4/1D Ấp Nam Thới</t>
  </si>
  <si>
    <t>4/1D Ấp Nam Thới, xã Thới Tam Thôn, Huyện Hóc Môn, TP. Hồ Chí Minh Việt Nam</t>
  </si>
  <si>
    <t>0383303800</t>
  </si>
  <si>
    <t>10/9/2025 12:33:16 PM</t>
  </si>
  <si>
    <t>2A28</t>
  </si>
  <si>
    <t>WM+ NAN Sơn Hải, Quỳnh Lưu</t>
  </si>
  <si>
    <t>Xóm 10, Xã Sơn Hải, Huyện Quỳnh Lưu T. Nghệ An Việt Nam</t>
  </si>
  <si>
    <t>10/9/2025 12:34:45 PM</t>
  </si>
  <si>
    <t>6382</t>
  </si>
  <si>
    <t>WM+ HCM 8/1A KP4</t>
  </si>
  <si>
    <t>8/1A Khu phố 4, TT. Hóc Môn, H. Hóc Môn, TP. Hồ Chí Minh Việt Nam</t>
  </si>
  <si>
    <t>10/9/2025 12:34:58 PM</t>
  </si>
  <si>
    <t>4383</t>
  </si>
  <si>
    <t>WIN HCM CC Jamona 1 - N1</t>
  </si>
  <si>
    <t>Lô N1, Tháp M2 - Tháp Nam, KDC, P.Bắc Rạch Bà Bướm (Jamona, City), Đào Trí, P.Phú Thuận, Q.7, TP. Hồ Chí Minh Việt Nam</t>
  </si>
  <si>
    <t>0934144819</t>
  </si>
  <si>
    <t>10/9/2025 12:41:53 PM</t>
  </si>
  <si>
    <t>10/9/2025 12:44:39 PM</t>
  </si>
  <si>
    <t>10/9/2025 12:46:43 PM</t>
  </si>
  <si>
    <t>4259</t>
  </si>
  <si>
    <t>WM+ HNI N2-L1-04 Gold Season</t>
  </si>
  <si>
    <t>N2-L1-04, Tầng 1, Tòa NƠ2, Gold Season, 47 Nguyễn Tuân, P. Thanh Xuân Trung, Quận Thanh Xuân, TP. Hà Nội Việt Nam</t>
  </si>
  <si>
    <t>10/9/2025 12:49:10 PM</t>
  </si>
  <si>
    <t>10/9/2025 1:08:44 PM</t>
  </si>
  <si>
    <t>6228</t>
  </si>
  <si>
    <t>WM+ HCM 98/5A-5B Ấp Dân Thắng 2</t>
  </si>
  <si>
    <t>98/5A – 5B Ấp Dân Thắng 2, X. Tân Thới Nhì, H. Hóc Môn TP. Hồ Chí Minh Việt Nam</t>
  </si>
  <si>
    <t>WM+ HCM 98/5A-5B Ấp Dân Thắng</t>
  </si>
  <si>
    <t>10/9/2025 1:13:31 PM</t>
  </si>
  <si>
    <t>6545</t>
  </si>
  <si>
    <t>WM+ HCM 70 Tây Hòa</t>
  </si>
  <si>
    <t>70 Tây Hòa, P. Phước Long A, TP. Thủ Đức, TP. Hồ Chí Minh Việt Nam</t>
  </si>
  <si>
    <t>10/9/2025 1:14:57 PM</t>
  </si>
  <si>
    <t>10/9/2025 1:32:12 PM</t>
  </si>
  <si>
    <t>5532</t>
  </si>
  <si>
    <t>WIN HCM 50-52 đường 50A</t>
  </si>
  <si>
    <t>50-52 đường 50A, khu phố 9, Phường Tân Tạo, Quận Bình Tân, TP. Hồ Chí Minh Việt Nam</t>
  </si>
  <si>
    <t>0345539378</t>
  </si>
  <si>
    <t>10/9/2025 1:33:51 PM</t>
  </si>
  <si>
    <t>10/9/2025 1:34:47 PM</t>
  </si>
  <si>
    <t>09/10/2025 13:48:18</t>
  </si>
  <si>
    <t>10/9/2025 1:42:09 PM</t>
  </si>
  <si>
    <t>5369</t>
  </si>
  <si>
    <t>WM+ HNI Khu Phố, TT Liên Quan</t>
  </si>
  <si>
    <t>Khu phố, thị trấn Liên Quan, Huyện Thạch Thất, TP. Hà Nội Việt Nam</t>
  </si>
  <si>
    <t>10/9/2025 1:45:32 PM</t>
  </si>
  <si>
    <t>10/9/2025 1:46:09 PM</t>
  </si>
  <si>
    <t>10/9/2025 1:51:27 PM</t>
  </si>
  <si>
    <t>4067</t>
  </si>
  <si>
    <t>WM+ HNI LK04 Lô TT02 622 Minh Khai</t>
  </si>
  <si>
    <t>4-TT2A, Khu nhà ở liền kề ngõ 622 Minh Khai, Phường Vĩnh Tuy, Quận Hai Bà Trưng, TP. Hà Nội Việt Nam</t>
  </si>
  <si>
    <t>WM+ HNI LK04 Lô TT02 622 Minh</t>
  </si>
  <si>
    <t>10/9/2025 1:51:50 PM</t>
  </si>
  <si>
    <t>6432</t>
  </si>
  <si>
    <t>WM+ PTO Vũ Duệ, Việt Trì</t>
  </si>
  <si>
    <t>Đường Vũ Duệ, Phường Nông Trang, Thành Phố Việt Trì, T. Phú Thọ Việt Nam</t>
  </si>
  <si>
    <t>10/9/2025 1:52:20 PM</t>
  </si>
  <si>
    <t>2B22</t>
  </si>
  <si>
    <t>WM+ HNI 200-202 Định Công Thượng</t>
  </si>
  <si>
    <t>Số 200-202, Phố Định Công Thượng, Phường Định Công, Q. Hoàng Mai TP. Hà Nội Việt Nam</t>
  </si>
  <si>
    <t>WM+ HNI 200-202 Định Công Thượ</t>
  </si>
  <si>
    <t>10/9/2025 1:53:21 PM</t>
  </si>
  <si>
    <t>10/9/2025 1:56:35 PM</t>
  </si>
  <si>
    <t>10/9/2025 1:57:37 PM</t>
  </si>
  <si>
    <t>10/9/2025 2:01:46 PM</t>
  </si>
  <si>
    <t>3355</t>
  </si>
  <si>
    <t>WM+ HCM 102 Khu phố 2</t>
  </si>
  <si>
    <t>102 Khu phố 2, Đường số 29, Phường Bình Trị Đông, Quận Bình Tân, TP. Hồ Chí Minh Việt Nam</t>
  </si>
  <si>
    <t>0932007404</t>
  </si>
  <si>
    <t>10/9/2025 2:02:20 PM</t>
  </si>
  <si>
    <t>10/9/2025 2:09:03 PM</t>
  </si>
  <si>
    <t>6939</t>
  </si>
  <si>
    <t>WM+ HNI 69 Ngô Xuân Quảng</t>
  </si>
  <si>
    <t>69 Ngô Xuân Quảng, Thị trấn Trâu Quỳ, Huyện Gia Lâm TP. Hà Nội Việt Nam</t>
  </si>
  <si>
    <t>10/9/2025 2:09:23 PM</t>
  </si>
  <si>
    <t>10/9/2025 2:11:12 PM</t>
  </si>
  <si>
    <t>2018</t>
  </si>
  <si>
    <t>WM+ HNI T4-L1-07A TC</t>
  </si>
  <si>
    <t>Times City T4-L1-07, 458 Minh Khai, P. Vĩnh Tuy, Quận Hai Bà Trưng, TP. Hà Nội Việt Nam</t>
  </si>
  <si>
    <t>10/9/2025 2:11:51 PM</t>
  </si>
  <si>
    <t>6757</t>
  </si>
  <si>
    <t>WM+ HCM 662 Tên Lửa</t>
  </si>
  <si>
    <t>662 Tên Lửa, KP.1, P. Bình Trị Đông B, Q. Bình Tân TP. Hồ Chí Minh Việt Nam</t>
  </si>
  <si>
    <t>10/10/2025 10:43:06 PM</t>
  </si>
  <si>
    <t>10/9/2025 2:16:16 PM</t>
  </si>
  <si>
    <t>10/9/2025 2:18:57 PM</t>
  </si>
  <si>
    <t>10/9/2025 2:21:27 PM</t>
  </si>
  <si>
    <t>10/9/2025 2:22:15 PM</t>
  </si>
  <si>
    <t>4566</t>
  </si>
  <si>
    <t>WM+ HNI Số 7 Hoa Viên</t>
  </si>
  <si>
    <t>BT4-B-1.3-7-Khu đô thị mới Đặng Xá II, Gia Lâm, TP. Hà Nội Việt Nam</t>
  </si>
  <si>
    <t>0962 378 229</t>
  </si>
  <si>
    <t>10/9/2025 2:24:46 PM</t>
  </si>
  <si>
    <t>10/9/2025 2:25:38 PM</t>
  </si>
  <si>
    <t>10/9/2025 2:32:23 PM</t>
  </si>
  <si>
    <t>10/9/2025 2:39:26 PM</t>
  </si>
  <si>
    <t>10/9/2025 2:39:46 PM</t>
  </si>
  <si>
    <t>09/10/2025 14:40:22</t>
  </si>
  <si>
    <t>10/12/2025 2:46:38 PM</t>
  </si>
  <si>
    <t>10/9/2025 2:44:48 PM</t>
  </si>
  <si>
    <t>5917</t>
  </si>
  <si>
    <t>WM+ NDH 109 Phố Đoài</t>
  </si>
  <si>
    <t>Số 109 Phố Đoài, thị trấn Liễu Đề, huyện Nghĩa Hưng T. Nam Định Việt Nam</t>
  </si>
  <si>
    <t>10/9/2025 2:52:59 PM</t>
  </si>
  <si>
    <t>2BL2</t>
  </si>
  <si>
    <t>WM+ GLI CC Phú Tài Residence</t>
  </si>
  <si>
    <t>PTR.SH.09, tầng 1, 2 CC cao tầng hồ sinh thái đầm Đống Đa, Phường Quy Nhơn, T. Gia Lai Việt Nam</t>
  </si>
  <si>
    <t>10/9/2025 2:54:51 PM</t>
  </si>
  <si>
    <t>4444</t>
  </si>
  <si>
    <t>WM+ HNI 78 QL3 Phù Lỗ</t>
  </si>
  <si>
    <t>Số 78 đường quốc lộ 3, xã Phù Lỗ, Huyện Sóc Sơn, TP. Hà Nội Việt Nam</t>
  </si>
  <si>
    <t>0975695661</t>
  </si>
  <si>
    <t>10/9/2025 2:55:07 PM</t>
  </si>
  <si>
    <t>10/10/2025 14:12:41</t>
  </si>
  <si>
    <t>10/9/2025 2:55:34 PM</t>
  </si>
  <si>
    <t>2BE2</t>
  </si>
  <si>
    <t>WM+ TNN Ngã 3 Cầu Mây</t>
  </si>
  <si>
    <t>Ngã 3 Cầu Mây, Xóm Kiều Chính, Xã Phú Bình, Tỉnh Thái Nguyên Việt Nam</t>
  </si>
  <si>
    <t>10/9/2025 2:58:32 PM</t>
  </si>
  <si>
    <t>5434</t>
  </si>
  <si>
    <t>WM+ HNI 18 ngách 1 ngõ 119 Hồ Đắc D</t>
  </si>
  <si>
    <t>Số 18 ngách 1 ngõ 119 Hồ Đắc Di, Phường Nam Đồng, Quận Đống Đa, TP. Hà Nội Việt Nam</t>
  </si>
  <si>
    <t>WM+ HNI 18 ngách 1 ngõ 119 Hồ</t>
  </si>
  <si>
    <t>0968821523</t>
  </si>
  <si>
    <t>10/9/2025 2:58:55 PM</t>
  </si>
  <si>
    <t>10/9/2025 3:02:12 PM</t>
  </si>
  <si>
    <t>10/9/2025 3:03:43 PM</t>
  </si>
  <si>
    <t>2B77</t>
  </si>
  <si>
    <t>WM+ HNI Mục Uyên 1, Hạ Bằng</t>
  </si>
  <si>
    <t>Thôn Mục Uyên 1, Xã Hạ Bằng, TP. Hà Nội Việt Nam</t>
  </si>
  <si>
    <t>WM+ HNI 279 Liên Xã</t>
  </si>
  <si>
    <t>10/9/2025 3:04:55 PM</t>
  </si>
  <si>
    <t>3105</t>
  </si>
  <si>
    <t>WM+ HNI T06-SO05A Times City</t>
  </si>
  <si>
    <t>T06SO05A, tầng 1, tòa nhà T06, Tổ, hợp TTTM giáo dục và căn hộ Times City, 458 Minh Khai, Phường Vĩnh Tuy, TP. Hà Nội Việt Nam</t>
  </si>
  <si>
    <t>0353384874</t>
  </si>
  <si>
    <t>10/9/2025 3:04:57 PM</t>
  </si>
  <si>
    <t>10/9/2025 3:08:02 PM</t>
  </si>
  <si>
    <t>3973</t>
  </si>
  <si>
    <t>WM+ HNI CC @Home, 987 Tam Trinh</t>
  </si>
  <si>
    <t>Kiot DV-17 tầng 1, Nhà Chung cư @Home, số 987 tam Trinh, Phường Yên Sở, Quận Hoàng Mai, TP. Hà Nội Việt Nam</t>
  </si>
  <si>
    <t>WM+ HNI CC @Home, 987 Tam Trin</t>
  </si>
  <si>
    <t>10/9/2025 3:09:49 PM</t>
  </si>
  <si>
    <t>11/10/2025 14:07:45</t>
  </si>
  <si>
    <t>10/9/2025 3:13:31 PM</t>
  </si>
  <si>
    <t>3243</t>
  </si>
  <si>
    <t>WM+ HCM 53 Vườn Lài</t>
  </si>
  <si>
    <t>53 Vườn Lài, Phường Phú Thọ Hòa, Quận Tân Phú, TP. Hồ Chí Minh Việt Nam</t>
  </si>
  <si>
    <t>0922197377</t>
  </si>
  <si>
    <t>10/9/2025 3:14:32 PM</t>
  </si>
  <si>
    <t>10/9/2025 3:14:54 PM</t>
  </si>
  <si>
    <t>10/9/2025 3:16:36 PM</t>
  </si>
  <si>
    <t>10/9/2025 3:16:53 PM</t>
  </si>
  <si>
    <t>10/9/2025 3:18:25 PM</t>
  </si>
  <si>
    <t>10/10/2025 06:57:57</t>
  </si>
  <si>
    <t>10/9/2025 3:20:10 PM</t>
  </si>
  <si>
    <t>10/9/2025 3:23:10 PM</t>
  </si>
  <si>
    <t>3057</t>
  </si>
  <si>
    <t>WM+ HNI P05 Park Hill</t>
  </si>
  <si>
    <t>Tầng 1 tòa P05, Vinhomes Times City Park, Hill số 25 ngõ 13, đường Lĩnh Nam, TP. Hà Nội Việt Nam</t>
  </si>
  <si>
    <t>10/9/2025 3:25:43 PM</t>
  </si>
  <si>
    <t>4319</t>
  </si>
  <si>
    <t>WM+ HCM 492-494 đường số 7</t>
  </si>
  <si>
    <t>492-494 đường số 7, P. Tân Tạo, Quận Bình Tân, TP. Hồ Chí Minh Việt Nam</t>
  </si>
  <si>
    <t>10/10/2025 17:06:32</t>
  </si>
  <si>
    <t>10/9/2025 3:26:18 PM</t>
  </si>
  <si>
    <t>10/9/2025 3:26:24 PM</t>
  </si>
  <si>
    <t>10/9/2025 3:31:28 PM</t>
  </si>
  <si>
    <t>10/9/2025 3:33:08 PM</t>
  </si>
  <si>
    <t>6842</t>
  </si>
  <si>
    <t>WM+ BDG 343 Quốc Lộ 1K</t>
  </si>
  <si>
    <t>343 Quốc lộ 1K, KP. Nội Hóa 1, P. Bình An, TP. Dĩ An T. Bình Dương Việt Nam</t>
  </si>
  <si>
    <t>11/10/2025 15:02:18</t>
  </si>
  <si>
    <t>10/9/2025 3:33:15 PM</t>
  </si>
  <si>
    <t>10/9/2025 3:33:45 PM</t>
  </si>
  <si>
    <t>10/9/2025 3:42:21 PM</t>
  </si>
  <si>
    <t>5077</t>
  </si>
  <si>
    <t>WM+ HCM 254/63 âu Cơ</t>
  </si>
  <si>
    <t>254/63 Âu Cơ, P. 9, Quận Tân Bình, TP. Hồ Chí Minh Việt Nam</t>
  </si>
  <si>
    <t>11/10/2025 14:11:07</t>
  </si>
  <si>
    <t>10/9/2025 3:44:16 PM</t>
  </si>
  <si>
    <t>10/9/2025 3:44:18 PM</t>
  </si>
  <si>
    <t>10/9/2025 3:48:46 PM</t>
  </si>
  <si>
    <t>10/9/2025 3:49:34 PM</t>
  </si>
  <si>
    <t>10/9/2025 4:02:55 PM</t>
  </si>
  <si>
    <t>5072</t>
  </si>
  <si>
    <t>WM+ NAN 46 Hải Thượng Lãn Ông</t>
  </si>
  <si>
    <t>46 Hải Thượng Lãn Ông, Phường Hà, Huy Tập, Thành phố Vinh, T. Nghệ An Việt Nam</t>
  </si>
  <si>
    <t>0976923220</t>
  </si>
  <si>
    <t>10/9/2025 4:03:11 PM</t>
  </si>
  <si>
    <t>2020</t>
  </si>
  <si>
    <t>WM+ HNI CT6 Định Công</t>
  </si>
  <si>
    <t>Đường Trần Điền khu đô thị Định Công, Phường Định Công, Quận Hoàng Mai, (vị trí Minimart ACE), TP. Hà Nội Việt Nam</t>
  </si>
  <si>
    <t>0365092667</t>
  </si>
  <si>
    <t>10/9/2025 4:05:59 PM</t>
  </si>
  <si>
    <t>10/9/2025 4:13:31 PM</t>
  </si>
  <si>
    <t>4978</t>
  </si>
  <si>
    <t>WM+ NDH 182 Song Hào</t>
  </si>
  <si>
    <t>182 Song Hào, Phường Văn Miếu, Thành phố Nam Định, T. Nam Định Việt Nam</t>
  </si>
  <si>
    <t>0962890975</t>
  </si>
  <si>
    <t>10/9/2025 4:13:51 PM</t>
  </si>
  <si>
    <t>10/9/2025 4:15:23 PM</t>
  </si>
  <si>
    <t>10/9/2025 4:19:17 PM</t>
  </si>
  <si>
    <t>5709</t>
  </si>
  <si>
    <t>WM+ NBH 518 Nguyễn Công Trứ</t>
  </si>
  <si>
    <t>Số 518, đ. Nguyễn Công Trứ, P. Ninh Sơn Thành phố Ninh Bình, Tỉnh Ninh Bình Việt Nam</t>
  </si>
  <si>
    <t>10/9/2025 4:25:32 PM</t>
  </si>
  <si>
    <t>2796</t>
  </si>
  <si>
    <t>WM+ HNI 8/1B Sài Đồng</t>
  </si>
  <si>
    <t>Số 8 nhà 01B Đô thị mới Sài Đồng, Phường Phúc Đồng, TP. Hà Nội Việt Nam</t>
  </si>
  <si>
    <t>10/9/2025 4:27:02 PM</t>
  </si>
  <si>
    <t>10/9/2025 4:29:10 PM</t>
  </si>
  <si>
    <t>10/9/2025 4:35:56 PM</t>
  </si>
  <si>
    <t>2AY6</t>
  </si>
  <si>
    <t>WM+ PTO Khu Trung Phương, Việt Trì</t>
  </si>
  <si>
    <t>Khu Trung Phương, phường Minh Phương, Thành phố Việt Trì T. Phú Thọ Việt Nam</t>
  </si>
  <si>
    <t>WM+ PTO Khu Trung Phương, Việt</t>
  </si>
  <si>
    <t>10/9/2025 4:38:32 PM</t>
  </si>
  <si>
    <t>10/9/2025 4:39:08 PM</t>
  </si>
  <si>
    <t>4242</t>
  </si>
  <si>
    <t>WM+ HCM 344 Đất Mới</t>
  </si>
  <si>
    <t>344 Đất Mới, khu phố 1, P. Bình Trị Đông, Quận Bình Tân, TP. Hồ Chí Minh Việt Nam</t>
  </si>
  <si>
    <t>0708600589</t>
  </si>
  <si>
    <t>10/9/2025 4:41:14 PM</t>
  </si>
  <si>
    <t>10/9/2025 4:44:23 PM</t>
  </si>
  <si>
    <t>09/10/2025 17:30:38</t>
  </si>
  <si>
    <t>10/9/2025 4:45:08 PM</t>
  </si>
  <si>
    <t>2011</t>
  </si>
  <si>
    <t>WM+ HNI Almaz</t>
  </si>
  <si>
    <t>L1 - 01, khu TTTM Almaz Long Biên, đường Hoa Lan, khu đô thị sinh thái, Vinhomes River side, P. Phúc Lợi, TP. Hà Nội Việt Nam</t>
  </si>
  <si>
    <t>0971067124</t>
  </si>
  <si>
    <t>10/9/2025 4:59:18 PM</t>
  </si>
  <si>
    <t>4359</t>
  </si>
  <si>
    <t>WM+ DNG 119 Phạm Tứ (Lô 08-D18)</t>
  </si>
  <si>
    <t>119 Phạm Tứ (Lô 08-D18), tổ 4, Phường Khuê Trung, Quận Cẩm Lệ, TP. Đà Nẵng Việt Nam</t>
  </si>
  <si>
    <t>WM+ DNG 119 Phạm Tứ (Lô 08-D18</t>
  </si>
  <si>
    <t>0905682859</t>
  </si>
  <si>
    <t>10/9/2025 5:10:27 PM</t>
  </si>
  <si>
    <t>10/9/2025 5:28:12 PM</t>
  </si>
  <si>
    <t>10/9/2025 5:29:24 PM</t>
  </si>
  <si>
    <t>09/10/2025 17:35:58</t>
  </si>
  <si>
    <t>10/9/2025 5:38:23 PM</t>
  </si>
  <si>
    <t>10/9/2025 5:52:43 PM</t>
  </si>
  <si>
    <t>09/10/2025 18:08:01</t>
  </si>
  <si>
    <t>10/9/2025 6:04:17 PM</t>
  </si>
  <si>
    <t>10/9/2025 6:11:10 PM</t>
  </si>
  <si>
    <t>2BC0</t>
  </si>
  <si>
    <t>WM+ GLI Thôn Phương Phi, Cát Tiến</t>
  </si>
  <si>
    <t>Thửa đất số 26, TBĐ số 32, Thôn Phương Phi, X. Cát Tiến, T. Gia Lai Việt Nam</t>
  </si>
  <si>
    <t>WM+ BDH Phương Phi, Cát Tiến</t>
  </si>
  <si>
    <t>09/10/2025 18:38:08</t>
  </si>
  <si>
    <t>10/9/2025 6:16:32 PM</t>
  </si>
  <si>
    <t>10/9/2025 6:37:21 PM</t>
  </si>
  <si>
    <t>09/10/2025 18:57:38</t>
  </si>
  <si>
    <t>10/9/2025 7:04:10 PM</t>
  </si>
  <si>
    <t>10/9/2025 7:23:06 PM</t>
  </si>
  <si>
    <t>10/9/2025 7:36:21 PM</t>
  </si>
  <si>
    <t>10/9/2025 7:40:56 PM</t>
  </si>
  <si>
    <t>10/9/2025 7:44:17 PM</t>
  </si>
  <si>
    <t>10/9/2025 7:45:25 PM</t>
  </si>
  <si>
    <t>6657</t>
  </si>
  <si>
    <t>WM+ LDG 32 Thống Nhất</t>
  </si>
  <si>
    <t>32 Thống Nhất, TT. Liên Nghĩa, H. Đức Trọng, T. Lâm Đồng Việt Nam</t>
  </si>
  <si>
    <t>10/9/2025 8:09:20 PM</t>
  </si>
  <si>
    <t>10/9/2025 8:09:58 PM</t>
  </si>
  <si>
    <t>10/9/2025 8:39:28 PM</t>
  </si>
  <si>
    <t>6603</t>
  </si>
  <si>
    <t>WM+ NBH Phố 3, TT Yên Ninh</t>
  </si>
  <si>
    <t>Phố 3, Thị trấn Yên Ninh, Huyện Yên Khánh, T. Ninh Bình Việt Nam</t>
  </si>
  <si>
    <t>10/9/2025 8:39:54 PM</t>
  </si>
  <si>
    <t>10/10/2025 11:15:55</t>
  </si>
  <si>
    <t>10/9/2025 9:19:04 PM</t>
  </si>
  <si>
    <t>3251</t>
  </si>
  <si>
    <t>WM+ QNH 618 Hà Lầm</t>
  </si>
  <si>
    <t>618 Hà Lầm, Phường Hà Lầm, Thành phố Hạ Long, T. Quảng Ninh Việt Nam</t>
  </si>
  <si>
    <t>10/9/2025 10:33:01 PM</t>
  </si>
  <si>
    <t>10/9/2025 10:47:59 PM</t>
  </si>
  <si>
    <t>3422</t>
  </si>
  <si>
    <t>WIN HCM 419 Ba Đình</t>
  </si>
  <si>
    <t>419 Ba Đình, Phường 9, Quận 8, TP. Hồ Chí Minh Việt Nam</t>
  </si>
  <si>
    <t>10/9/2025 10:49:32 PM</t>
  </si>
  <si>
    <t>10/9/2025 10:51:42 PM</t>
  </si>
  <si>
    <t>10/10/2025 1:17:07 AM</t>
  </si>
  <si>
    <t>10/10/2025 8:45:28 AM</t>
  </si>
  <si>
    <t>10/10/2025 8:55:12 AM</t>
  </si>
  <si>
    <t>4346</t>
  </si>
  <si>
    <t>WM+ KHA 21 Nguyễn Đức Cảnh</t>
  </si>
  <si>
    <t>21 Nguyễn Đức Cảnh, P. Phước Long, Thành phố Nha Trang, T. Khánh Hòa Việt Nam</t>
  </si>
  <si>
    <t>10/10/2025 09:11:44</t>
  </si>
  <si>
    <t>10/10/2025 9:01:22 AM</t>
  </si>
  <si>
    <t>10/10/2025 9:01:46 AM</t>
  </si>
  <si>
    <t>10/10/2025 09:45:13</t>
  </si>
  <si>
    <t>10/10/2025 9:11:53 AM</t>
  </si>
  <si>
    <t>10/10/2025 09:45:47</t>
  </si>
  <si>
    <t>10/10/2025 9:12:23 AM</t>
  </si>
  <si>
    <t>10/10/2025 9:15:39 AM</t>
  </si>
  <si>
    <t>5852</t>
  </si>
  <si>
    <t>WM+ HYN Lạc Hồng</t>
  </si>
  <si>
    <t>Thôn Bình Minh, Xã Lạc Hồng, Huyện Văn Lâm, T. Hưng Yên Việt Nam</t>
  </si>
  <si>
    <t>10/10/2025 9:15:54 AM</t>
  </si>
  <si>
    <t>6071</t>
  </si>
  <si>
    <t>WM+ HPG Lộc Trù, Tiên Lãng</t>
  </si>
  <si>
    <t>Thôn Lộc Trù, Xã Tiên Thắng, Huyện Tiên Lãng, TP. Hải Phòng Việt Nam</t>
  </si>
  <si>
    <t>11/10/2025 13:20:05</t>
  </si>
  <si>
    <t>10/10/2025 9:19:21 AM</t>
  </si>
  <si>
    <t>10/10/2025 10:29:22</t>
  </si>
  <si>
    <t>10/10/2025 9:34:05 AM</t>
  </si>
  <si>
    <t>2BF0</t>
  </si>
  <si>
    <t>WM+ HPG CH-TM3T-06 Quang Vinh</t>
  </si>
  <si>
    <t>Căn CH-TM3T-06 Khu nhà ở xã hội Quang Vinh, Số 39 Lương Khánh Thiện, Phường Gia Viên, Thành phố Hải Phòng Việt Nam</t>
  </si>
  <si>
    <t>10/10/2025 9:36:17 AM</t>
  </si>
  <si>
    <t>10/10/2025 9:36:45 AM</t>
  </si>
  <si>
    <t>10/10/2025 16:47:54</t>
  </si>
  <si>
    <t>10/10/2025 9:46:32 AM</t>
  </si>
  <si>
    <t>10/10/2025 13:33:25</t>
  </si>
  <si>
    <t>10/10/2025 9:48:30 AM</t>
  </si>
  <si>
    <t>3909</t>
  </si>
  <si>
    <t>WM+ HPG 24A An Đà</t>
  </si>
  <si>
    <t>Số 24A An Đà, Phường Lạch Tray, Quận Ngô Quyền, TP. Hải Phòng Việt Nam</t>
  </si>
  <si>
    <t>10/10/2025 10:04:03 AM</t>
  </si>
  <si>
    <t>10/10/2025 10:06:50 AM</t>
  </si>
  <si>
    <t>10/10/2025 10:56:54</t>
  </si>
  <si>
    <t>10/10/2025 10:19:07 AM</t>
  </si>
  <si>
    <t>5872</t>
  </si>
  <si>
    <t>WM+ QNH Đông Trung, Đông Xá</t>
  </si>
  <si>
    <t>Thôn Đông Trung, xã Đông Xá, huyện Vân Đồn, T. Quảng Ninh Việt Nam</t>
  </si>
  <si>
    <t>10/10/2025 10:23:33 AM</t>
  </si>
  <si>
    <t>5860</t>
  </si>
  <si>
    <t>WM+ QNM 274 Trần Nhân Tông, Điện Bà</t>
  </si>
  <si>
    <t>274 Trần Nhân Tông, Phường Vĩnh Điện, Thị Xã Điện Bàn, T. Quảng Nam Việt Nam</t>
  </si>
  <si>
    <t>WM+ QNM 274 Trần Nhân Tông, Đi</t>
  </si>
  <si>
    <t>10/10/2025 10:27:12 AM</t>
  </si>
  <si>
    <t>10/10/2025 10:33:35 AM</t>
  </si>
  <si>
    <t>10/10/2025 10:35:51 AM</t>
  </si>
  <si>
    <t>10/10/2025 10:50:06 AM</t>
  </si>
  <si>
    <t>6673</t>
  </si>
  <si>
    <t>WM+ HCM SH3-6, CC HQC Plaza</t>
  </si>
  <si>
    <t>Chung cư HQC plaza, Lô CC1, Đường Nguyễn Văn Linh, xã An Phú Tây, Huyện Bình Chánh TP. Hồ Chí Minh Việt Nam</t>
  </si>
  <si>
    <t>10/10/2025 10:52:01 AM</t>
  </si>
  <si>
    <t>10/10/2025 10:52:42 AM</t>
  </si>
  <si>
    <t>10/10/2025 11:00:39 AM</t>
  </si>
  <si>
    <t>5384</t>
  </si>
  <si>
    <t>WM+ VTU 83 Nguyễn Cư Trinh</t>
  </si>
  <si>
    <t>83 Nguyễn Cư Trinh, P. Phú Mỹ, TX. Phú Mỹ, T. Bà Rịa - Vũng Tàu Việt Nam</t>
  </si>
  <si>
    <t>10/10/2025 11:25:56 AM</t>
  </si>
  <si>
    <t>10/10/2025 11:33:24 AM</t>
  </si>
  <si>
    <t>2AHU</t>
  </si>
  <si>
    <t>WM+ TBH An Ký Trung, Quỳnh Minh</t>
  </si>
  <si>
    <t>Thôn An Ký Trung, Xã Quỳnh Minh, Huyện Quỳnh Phụ T. Thái Bình Việt Nam</t>
  </si>
  <si>
    <t>WM+ TBH An Ký Trung, Quỳnh Min</t>
  </si>
  <si>
    <t>10/10/2025 11:35:33 AM</t>
  </si>
  <si>
    <t>5952</t>
  </si>
  <si>
    <t>WM+ HNI Phú Sơn, Ba Vì</t>
  </si>
  <si>
    <t>Thôn Nhông Nương Tụ, Xã Phú Sơn, Huyện Ba Vì, TP. Hà Nội Việt Nam</t>
  </si>
  <si>
    <t>10/10/2025 11:37:53 AM</t>
  </si>
  <si>
    <t>10/10/2025 11:43:02 AM</t>
  </si>
  <si>
    <t>10/10/2025 11:43:57 AM</t>
  </si>
  <si>
    <t>10/10/2025 11:47:30 AM</t>
  </si>
  <si>
    <t>10/10/2025 11:49:40 AM</t>
  </si>
  <si>
    <t>2323</t>
  </si>
  <si>
    <t>WM+ HNI 69 Hồng Mai</t>
  </si>
  <si>
    <t>Số 69 Hồng Mai, Phường Bạch Mai, Quận Hai Bà Trưng, TP. Hà Nội Việt Nam</t>
  </si>
  <si>
    <t>0972712283</t>
  </si>
  <si>
    <t>10/10/2025 11:50:04 AM</t>
  </si>
  <si>
    <t>10/10/2025 11:56:38 AM</t>
  </si>
  <si>
    <t>3617</t>
  </si>
  <si>
    <t>WM+ HNI Phố Vân Trì</t>
  </si>
  <si>
    <t>Phố Vân Trì, xã Vân Nội, Huyện Đông Anh, TP. Hà Nội Việt Nam</t>
  </si>
  <si>
    <t>10/10/2025 11:56:41 AM</t>
  </si>
  <si>
    <t>10/10/2025 11:57:01 AM</t>
  </si>
  <si>
    <t>4066</t>
  </si>
  <si>
    <t>WM+ HNI 1 ngõ 206 Cổ Linh</t>
  </si>
  <si>
    <t>Số 1 ngõ 206 đường Cổ Linh, Phường Long Biên, Quận Long Biên, TP. Hà Nội Việt Nam</t>
  </si>
  <si>
    <t>10/10/2025 11:57:13 AM</t>
  </si>
  <si>
    <t>10/10/2025 12:00:49</t>
  </si>
  <si>
    <t>10/10/2025 11:57:25 AM</t>
  </si>
  <si>
    <t>2AUI</t>
  </si>
  <si>
    <t>WM+ QNM 439B Hai Bà Trưng</t>
  </si>
  <si>
    <t>439 Hai Bà Trưng, P. Cẩm Châu, TP. Hội An T. Quảng Nam Việt Nam</t>
  </si>
  <si>
    <t>4794</t>
  </si>
  <si>
    <t>WM+ HPG MĐ 352_Xóm 7 X.Thiên Hương</t>
  </si>
  <si>
    <t>Mặt đường 352 - Xóm 7, Xã Thiên Hương, Huyện Thủy Nguyên, TP. Hải Phòng Việt Nam</t>
  </si>
  <si>
    <t>WM+ HPG MĐ 352_Xóm 7 X.Thiên H</t>
  </si>
  <si>
    <t>10/10/2025 12:02:26 PM</t>
  </si>
  <si>
    <t>1610</t>
  </si>
  <si>
    <t>WM VCP TNN Thái Nguyên</t>
  </si>
  <si>
    <t>TTTM Vincom Thái Nguyên, Đường Lương Ngọc Quyến, Phường Quang Trung, TP. Thái Nguyên, T. Thái Nguyên Việt Nam</t>
  </si>
  <si>
    <t>10/10/2025 12:02:50 PM</t>
  </si>
  <si>
    <t>10/10/2025 12:03:16 PM</t>
  </si>
  <si>
    <t>10/10/2025 12:08:53 PM</t>
  </si>
  <si>
    <t>10/10/2025 12:15:40 PM</t>
  </si>
  <si>
    <t>6070</t>
  </si>
  <si>
    <t>WM+ HCM 726 Phạm Thế Hiển</t>
  </si>
  <si>
    <t>726 Phạm Thế Hiền, P. 4, Q. 8, TP. Hồ Chí Minh Việt Nam</t>
  </si>
  <si>
    <t>0901381039</t>
  </si>
  <si>
    <t>10/10/2025 12:17:04 PM</t>
  </si>
  <si>
    <t>1671</t>
  </si>
  <si>
    <t>Tầng 1 Nhà 17T1, 17T2 số 1 Nguyễn Huy Tưởng, Phường Thanh Xuân Trung, Quận Thanh Xuân, TP. Hà Nội Việt Nam</t>
  </si>
  <si>
    <t>10/10/2025 12:36:28 PM</t>
  </si>
  <si>
    <t>6519</t>
  </si>
  <si>
    <t>WM+ VTU 146 Nguyễn Thanh Đằng</t>
  </si>
  <si>
    <t>146 Nguyễn Thanh Đằng, P. Phước Hưng, TP. Bà Rịa, T. Bà Rịa - Vũng Tàu Việt Nam</t>
  </si>
  <si>
    <t>10/10/2025 12:42:22 PM</t>
  </si>
  <si>
    <t>6272</t>
  </si>
  <si>
    <t>WM+ HCM 151 Nguyễn Duy Trinh</t>
  </si>
  <si>
    <t>151 Nguyễn Duy Trinh, Khu phố 1, P. Bình Trưng Tây, TP Thủ Đức, TP. Hồ Chí Minh Việt Nam</t>
  </si>
  <si>
    <t>10/10/2025 12:53:30 PM</t>
  </si>
  <si>
    <t>5755</t>
  </si>
  <si>
    <t>WIN HCM CC Green River, Shop 8.2</t>
  </si>
  <si>
    <t>Shop 8.2, Tầng 1, Khối nhà C, TTTM, Siêu thị dự án ĐTXD KN ở XH Hưng Phát (Green River Apartment) 2225 Phạm Thế Hiển, P.6, Q. 8 TP. Hồ Chí Minh Việt Nam</t>
  </si>
  <si>
    <t>WM+ HCM CC Green River, Shop 8</t>
  </si>
  <si>
    <t>10/10/2025 12:54:07 PM</t>
  </si>
  <si>
    <t>6404</t>
  </si>
  <si>
    <t>WM+ VTU 171 Nguyễn Tất Thành</t>
  </si>
  <si>
    <t>171 Nguyễn Tất Thành, Khu Phố 3, P. Phước Nguyên, TP. Bà Rịa, T. Bà Rịa - Vũng Tàu Việt Nam</t>
  </si>
  <si>
    <t>10/10/2025 12:55:24 PM</t>
  </si>
  <si>
    <t>3776</t>
  </si>
  <si>
    <t>WM+ HNI 11 Dốc Vân, Mai Lâm</t>
  </si>
  <si>
    <t>11 Dốc Vân, Thôn Du Ngoại, xã Mai Lâm, Huyện Đông Anh, TP. Hà Nội Việt Nam</t>
  </si>
  <si>
    <t>0247106686637761</t>
  </si>
  <si>
    <t>10/10/2025 1:03:37 PM</t>
  </si>
  <si>
    <t>10/10/2025 1:05:49 PM</t>
  </si>
  <si>
    <t>10/10/2025 13:13:42</t>
  </si>
  <si>
    <t>10/10/2025 1:07:04 PM</t>
  </si>
  <si>
    <t>10/10/2025 1:09:56 PM</t>
  </si>
  <si>
    <t>10/10/2025 13:33:06</t>
  </si>
  <si>
    <t>10/10/2025 1:10:50 PM</t>
  </si>
  <si>
    <t>6191</t>
  </si>
  <si>
    <t>WM+ VTU 234 Nguyễn Văn Linh</t>
  </si>
  <si>
    <t>234 Nguyễn Văn Linh, P. Phước Nguyên, TP. Bà Rịa, T. Bà Rịa - Vũng Tàu Việt Nam</t>
  </si>
  <si>
    <t>10/10/2025 1:16:09 PM</t>
  </si>
  <si>
    <t>5804</t>
  </si>
  <si>
    <t>WM+ HNI Tân Dân, Phú Xuyên</t>
  </si>
  <si>
    <t>Thôn Đại Nghiệp, Xã Tân Dân, Huyện Phú Xuyên, TP. Hà Nội Việt Nam</t>
  </si>
  <si>
    <t>10/10/2025 1:18:29 PM</t>
  </si>
  <si>
    <t>2AP4</t>
  </si>
  <si>
    <t>WM+ BNH Do Nha, Quế Võ</t>
  </si>
  <si>
    <t>Khu phố Do Nha, Phường Phương Liễu, Thị xã Quế Võ T. Bắc Ninh Việt Nam</t>
  </si>
  <si>
    <t>10/10/2025 1:19:12 PM</t>
  </si>
  <si>
    <t>10/10/2025 15:11:15</t>
  </si>
  <si>
    <t>10/10/2025 1:19:27 PM</t>
  </si>
  <si>
    <t>6478</t>
  </si>
  <si>
    <t>WM+ HCM 2398 Phạm Thế Hiển</t>
  </si>
  <si>
    <t>2398 Phạm Thế Hiển, Phường 6, Quận 8, TP. Hồ Chí Minh Việt Nam</t>
  </si>
  <si>
    <t>10/10/2025 1:22:10 PM</t>
  </si>
  <si>
    <t>10/10/2025 1:25:09 PM</t>
  </si>
  <si>
    <t>10/10/2025 1:25:48 PM</t>
  </si>
  <si>
    <t>10/10/2025 1:34:09 PM</t>
  </si>
  <si>
    <t>3983</t>
  </si>
  <si>
    <t>WIN HCM 2672A Đường Phạm Thế Hiển</t>
  </si>
  <si>
    <t>2672A Đường Phạm Thế Hiển, Phường 7, Quận 8, TP. Hồ Chí Minh Việt Nam</t>
  </si>
  <si>
    <t>WIN HCM 2672A Đường Phạm Thế H</t>
  </si>
  <si>
    <t>12/10/2025 18:43:36</t>
  </si>
  <si>
    <t>10/10/2025 1:35:34 PM</t>
  </si>
  <si>
    <t>10/10/2025 1:36:35 PM</t>
  </si>
  <si>
    <t>10/10/2025 1:44:43 PM</t>
  </si>
  <si>
    <t>5436</t>
  </si>
  <si>
    <t>WM+HCM 70 Lê Văn Thịnh</t>
  </si>
  <si>
    <t>70 Lê Văn Thịnh, Phường Bình Trưng Tây, Quận 2, TP. Hồ Chí Minh Việt Nam</t>
  </si>
  <si>
    <t>10/10/2025 1:53:29 PM</t>
  </si>
  <si>
    <t>12/10/2025 08:26:28</t>
  </si>
  <si>
    <t>10/10/2025 1:53:39 PM</t>
  </si>
  <si>
    <t>3995</t>
  </si>
  <si>
    <t>WM+ HNI Khu 6 Thụy Lôi</t>
  </si>
  <si>
    <t>Khu  6, Thụy Lôi, xã Thụy Lâm, Huyện Đông Anh, TP. Hà Nội Việt Nam</t>
  </si>
  <si>
    <t>10/10/2025 1:55:34 PM</t>
  </si>
  <si>
    <t>10/10/2025 1:58:39 PM</t>
  </si>
  <si>
    <t>10/10/2025 2:05:54 PM</t>
  </si>
  <si>
    <t>10/10/2025 2:08:00 PM</t>
  </si>
  <si>
    <t>10/10/2025 2:09:53 PM</t>
  </si>
  <si>
    <t>6018</t>
  </si>
  <si>
    <t>WM+ VPC Bắc Cường, Vĩnh Tường</t>
  </si>
  <si>
    <t>Thôn Bắc Cường, Thị trấn Thổ Tang, Huyện Vĩnh Tường, T. Vĩnh Phúc Việt Nam</t>
  </si>
  <si>
    <t>10/10/2025 15:36:28</t>
  </si>
  <si>
    <t>10/10/2025 2:10:18 PM</t>
  </si>
  <si>
    <t>2A39</t>
  </si>
  <si>
    <t>WM+ HCM 3086-3088 Phạm Thế Hiển</t>
  </si>
  <si>
    <t>3086-3088 Phạm Thế Hiển, P. 7, Q. 8 TP. Hồ Chí Minh Việt Nam</t>
  </si>
  <si>
    <t>WM+ HCM 3086-3088 Phạm Thế Hiể</t>
  </si>
  <si>
    <t>10/10/2025 2:10:33 PM</t>
  </si>
  <si>
    <t>6167</t>
  </si>
  <si>
    <t>WM+ THA Chợ Đông Vệ</t>
  </si>
  <si>
    <t>LK21-22 NƠ 01 Khu Đô Thị Nam Thành Phố, Đường Âu Cơ, Phường Đông Vệ, TP Thanh Hoá, T. Thanh Hóa Việt Nam</t>
  </si>
  <si>
    <t>10/10/2025 2:10:58 PM</t>
  </si>
  <si>
    <t>10/10/2025 15:35:48</t>
  </si>
  <si>
    <t>10/10/2025 2:12:23 PM</t>
  </si>
  <si>
    <t>10/10/2025 2:16:19 PM</t>
  </si>
  <si>
    <t>2931</t>
  </si>
  <si>
    <t>WM+ HCM CC Thủ Thiêm Star</t>
  </si>
  <si>
    <t>Căn số 0.01, Tầng 1, Lô A, Chung cư Quận 2, Khu Phố 3, Phường Bình Trưng Đông, Quận 2, TP. Hồ Chí Minh Việt Nam</t>
  </si>
  <si>
    <t>0336327998</t>
  </si>
  <si>
    <t>10/10/2025 2:16:46 PM</t>
  </si>
  <si>
    <t>6793</t>
  </si>
  <si>
    <t>WM+ NAN Chợ Yên Sơn, Đô Lương</t>
  </si>
  <si>
    <t>Xóm Khánh Thế, Xã Yên Sơn, Huyện Đô Lương T. Nghệ An Việt Nam</t>
  </si>
  <si>
    <t>10/10/2025 2:20:15 PM</t>
  </si>
  <si>
    <t>10/10/2025 14:25:40</t>
  </si>
  <si>
    <t>10/10/2025 2:25:18 PM</t>
  </si>
  <si>
    <t>10/10/2025 2:26:10 PM</t>
  </si>
  <si>
    <t>10/10/2025 2:27:09 PM</t>
  </si>
  <si>
    <t>11/10/2025 15:57:47</t>
  </si>
  <si>
    <t>10/10/2025 2:36:32 PM</t>
  </si>
  <si>
    <t>10/10/2025 15:02:37</t>
  </si>
  <si>
    <t>10/10/2025 2:37:10 PM</t>
  </si>
  <si>
    <t>10/10/2025 2:39:53 PM</t>
  </si>
  <si>
    <t>10/10/2025 2:41:48 PM</t>
  </si>
  <si>
    <t>10/10/2025 2:42:07 PM</t>
  </si>
  <si>
    <t>10/10/2025 2:51:55 PM</t>
  </si>
  <si>
    <t>10/10/2025 2:52:45 PM</t>
  </si>
  <si>
    <t>1672</t>
  </si>
  <si>
    <t>WM HNI Nguyễn Văn Cừ II</t>
  </si>
  <si>
    <t>131 Nguyễn Văn Cừ, Phường Ngọc Lâm, Quận Long Biên, TP. Hà Nội Việt Nam</t>
  </si>
  <si>
    <t>Nguyễn Thị Nhi</t>
  </si>
  <si>
    <t>0971716310</t>
  </si>
  <si>
    <t>11/10/2025 07:36:39</t>
  </si>
  <si>
    <t>10/10/2025 2:58:09 PM</t>
  </si>
  <si>
    <t>5564</t>
  </si>
  <si>
    <t>WM+ THA 150-152 Trần Hưng Đạo</t>
  </si>
  <si>
    <t>Số 150-152 Trần Hưng Đạo, Phường Nam Ngạn, TP. Thanh Hóa, T. Thanh Hóa Việt Nam</t>
  </si>
  <si>
    <t>10/10/2025 2:59:02 PM</t>
  </si>
  <si>
    <t>10/10/2025 3:06:17 PM</t>
  </si>
  <si>
    <t>3964</t>
  </si>
  <si>
    <t>WM+ HCM 1192 Lê Văn Lương</t>
  </si>
  <si>
    <t>1192 Lê Văn Lương, ấp 3, Xã Phước Kiển, Huyện Nhà Bè, TP. Hồ Chí Minh Việt Nam</t>
  </si>
  <si>
    <t>0352747495</t>
  </si>
  <si>
    <t>10/10/2025 3:10:04 PM</t>
  </si>
  <si>
    <t>10/10/2025 3:12:05 PM</t>
  </si>
  <si>
    <t>6278</t>
  </si>
  <si>
    <t>WM+ HCM 243 Tỉnh Lộ 15</t>
  </si>
  <si>
    <t>243 Tỉnh Lộ 15, X. Tân Thạnh Đông, TP. Hồ Chí Minh Việt Nam</t>
  </si>
  <si>
    <t>10/10/2025 3:16:14 PM</t>
  </si>
  <si>
    <t>6889</t>
  </si>
  <si>
    <t>WM+ VTU 168 Nguyễn Văn Cừ</t>
  </si>
  <si>
    <t>168 Nguyễn Văn Cừ, P. Long Toàn,  TP. Bà Rịa T. Bà Rịa - Vũng Tàu Việt Nam</t>
  </si>
  <si>
    <t>10/10/2025 3:18:05 PM</t>
  </si>
  <si>
    <t>5162</t>
  </si>
  <si>
    <t>WM+ HNI 120 QL21 Thôn Tảo Dương</t>
  </si>
  <si>
    <t>Số 120 QL21, Thôn Tảo Dương, Xã Hồng Dương, Huyện Thanh Oai, TP. Hà Nội Việt Nam</t>
  </si>
  <si>
    <t>WM+ HNI 120 QL21 Thôn Tảo Dươn</t>
  </si>
  <si>
    <t>0357251997</t>
  </si>
  <si>
    <t>10/10/2025 3:26:34 PM</t>
  </si>
  <si>
    <t>6992</t>
  </si>
  <si>
    <t>WIN HCM SH21, CC Homyland Riverside</t>
  </si>
  <si>
    <t>Lô thương mại SH21 thuộc chung cư cao cấp Homyland Riverside, số 14 đường số 1, P. Bình Trưng Đông, TP. Thủ Đức TP. Hồ Chí Minh Việt Nam</t>
  </si>
  <si>
    <t>WM+ HCM SH21, CC Homyland Rive</t>
  </si>
  <si>
    <t>10/10/2025 3:28:28 PM</t>
  </si>
  <si>
    <t>4333</t>
  </si>
  <si>
    <t>WM+ QNH 86 Trần Phú</t>
  </si>
  <si>
    <t>Số 86 Đường Trần Phú, Phường Cẩm Tây, Thành phố Cẩm Phả, T. Quảng Ninh Việt Nam</t>
  </si>
  <si>
    <t>0982082668</t>
  </si>
  <si>
    <t>10/10/2025 3:29:26 PM</t>
  </si>
  <si>
    <t>10/10/2025 16:28:43</t>
  </si>
  <si>
    <t>10/10/2025 3:37:15 PM</t>
  </si>
  <si>
    <t>6731</t>
  </si>
  <si>
    <t>WM+ VTU 180-182 Võ Thị Sáu</t>
  </si>
  <si>
    <t>180-182 Võ Thị Sáu, TT. Long Điền, H. Long Điền T. Bà Rịa - Vũng Tàu Việt Nam</t>
  </si>
  <si>
    <t>10/10/2025 3:37:54 PM</t>
  </si>
  <si>
    <t>10/10/2025 3:41:58 PM</t>
  </si>
  <si>
    <t>10/10/2025 3:46:45 PM</t>
  </si>
  <si>
    <t>10/10/2025 3:50:13 PM</t>
  </si>
  <si>
    <t>6922</t>
  </si>
  <si>
    <t>WM+ THA Uy Nam, Quảng Xương</t>
  </si>
  <si>
    <t>Thôn Uy Nam, Xã Quảng Ngọc, Huyện Quảng Xương T. Thanh Hóa Việt Nam</t>
  </si>
  <si>
    <t>0912535846</t>
  </si>
  <si>
    <t>10/10/2025 3:57:17 PM</t>
  </si>
  <si>
    <t>10/10/2025 4:02:49 PM</t>
  </si>
  <si>
    <t>2AFJ</t>
  </si>
  <si>
    <t>WM+ HPG Phủ Niệm, Thái Sơn</t>
  </si>
  <si>
    <t>Thôn Phủ Niệm, Xã Thái Sơn TP. Hải Phòng Việt Nam</t>
  </si>
  <si>
    <t>10/10/2025 4:03:15 PM</t>
  </si>
  <si>
    <t>10/10/2025 4:04:53 PM</t>
  </si>
  <si>
    <t>10/10/2025 4:09:13 PM</t>
  </si>
  <si>
    <t>10/10/2025 4:13:28 PM</t>
  </si>
  <si>
    <t>10/10/2025 4:16:57 PM</t>
  </si>
  <si>
    <t>2AZT</t>
  </si>
  <si>
    <t>WM+ HNI Đông Cao, Tráng Việt</t>
  </si>
  <si>
    <t>Thôn Đông Cao, Xã Tráng Việt, Huyện Mê Linh TP. Hà Nội Việt Nam</t>
  </si>
  <si>
    <t>10/10/2025 4:18:39 PM</t>
  </si>
  <si>
    <t>10/10/2025 4:20:03 PM</t>
  </si>
  <si>
    <t>5272</t>
  </si>
  <si>
    <t>WM+ HNI Khu đấu giá Tổ 1 TT Sóc Sơn</t>
  </si>
  <si>
    <t>Khu đấu giá Tổ 1 Thị trấn Sóc Sơn, Huyện Sóc Sơn, TP. Hà Nội Việt Nam</t>
  </si>
  <si>
    <t>WM+ HNI Khu đấu giá Tổ 1 TT Só</t>
  </si>
  <si>
    <t>10/10/2025 4:20:35 PM</t>
  </si>
  <si>
    <t>10/10/2025 4:21:14 PM</t>
  </si>
  <si>
    <t>2AFT</t>
  </si>
  <si>
    <t>WM+ TBH Phố Lầy, An Ninh</t>
  </si>
  <si>
    <t>Thôn Phố Lầy, Xã An Ninh, Huyện Quỳnh Phụ T. Thái Bình Việt Nam</t>
  </si>
  <si>
    <t>10/10/2025 4:21:43 PM</t>
  </si>
  <si>
    <t>10/10/2025 4:23:31 PM</t>
  </si>
  <si>
    <t>10/10/2025 4:26:05 PM</t>
  </si>
  <si>
    <t>3840</t>
  </si>
  <si>
    <t>WM+ HNI 536A Minh Khai</t>
  </si>
  <si>
    <t>Tầng 1 – K1 Tòa nhà CT1, Dự án khu văn phòng và, nhà ở 536A Minh Khai, Phường Vĩnh Tuy, Quận Hai Bà Trưng, TP. Hà Nội Việt Nam</t>
  </si>
  <si>
    <t>0975678120</t>
  </si>
  <si>
    <t>10/10/2025 4:26:37 PM</t>
  </si>
  <si>
    <t>10/10/2025 4:27:14 PM</t>
  </si>
  <si>
    <t>10/10/2025 16:44:22</t>
  </si>
  <si>
    <t>10/10/2025 4:28:31 PM</t>
  </si>
  <si>
    <t>10/10/2025 16:44:49</t>
  </si>
  <si>
    <t>10/10/2025 4:29:06 PM</t>
  </si>
  <si>
    <t>2588</t>
  </si>
  <si>
    <t>WM+ DNG 88 Hà Huy Tập - DN</t>
  </si>
  <si>
    <t>88 Hà Huy Tập, tổ 84, P. An Khê, Quận Thanh Khê, TP. Đà Nẵng Việt Nam</t>
  </si>
  <si>
    <t>10/10/2025 4:30:51 PM</t>
  </si>
  <si>
    <t>10/10/2025 4:33:38 PM</t>
  </si>
  <si>
    <t>2395</t>
  </si>
  <si>
    <t>WM+ HNI 29 Tây Mỗ</t>
  </si>
  <si>
    <t>Số 29 Tây Mỗ, Phường Tây Mỗ, quận N, Quận Nam Từ Liêm, TP. Hà Nội Việt Nam</t>
  </si>
  <si>
    <t>0352684783</t>
  </si>
  <si>
    <t>10/10/2025 4:35:46 PM</t>
  </si>
  <si>
    <t>10/10/2025 4:39:09 PM</t>
  </si>
  <si>
    <t>10/10/2025 4:41:22 PM</t>
  </si>
  <si>
    <t>12/10/2025 14:20:32</t>
  </si>
  <si>
    <t>10/10/2025 4:46:25 PM</t>
  </si>
  <si>
    <t>10/10/2025 4:50:42 PM</t>
  </si>
  <si>
    <t>2ARB</t>
  </si>
  <si>
    <t>WM+ HNI CC1 Hado Parkside</t>
  </si>
  <si>
    <t>Tầng 1, Tòa nhà CC1, Chung cư Hado Parkside, Số 87 Khúc Thừa Dụ, Q. Cầu Giấy TP. Hà Nội Việt Nam</t>
  </si>
  <si>
    <t>10/10/2025 4:54:45 PM</t>
  </si>
  <si>
    <t>10/10/2025 4:55:56 PM</t>
  </si>
  <si>
    <t>4287</t>
  </si>
  <si>
    <t>WM+ HNI Xóm Tây, Vân Nội</t>
  </si>
  <si>
    <t>Xóm Tây, xã Vân Nội, Huyện Đông Anh, TP. Hà Nội Việt Nam</t>
  </si>
  <si>
    <t>0336263551</t>
  </si>
  <si>
    <t>10/10/2025 17:06:29</t>
  </si>
  <si>
    <t>10/10/2025 4:58:33 PM</t>
  </si>
  <si>
    <t>6781</t>
  </si>
  <si>
    <t>WM+ HCM A0.02 CC Hưng Phát</t>
  </si>
  <si>
    <t>A0.02, Tầng trệt, Khu A, Cao ốc Hưng Phát, 928 Lê Văn Lương, X. Phước Kiểng, H. Nhà Bè TP. Hồ Chí Minh Việt Nam</t>
  </si>
  <si>
    <t>10/10/2025 5:04:19 PM</t>
  </si>
  <si>
    <t>10/10/2025 5:11:33 PM</t>
  </si>
  <si>
    <t>10/10/2025 5:17:01 PM</t>
  </si>
  <si>
    <t>10/10/2025 5:18:12 PM</t>
  </si>
  <si>
    <t>10/10/2025 5:22:45 PM</t>
  </si>
  <si>
    <t>5575</t>
  </si>
  <si>
    <t>WM+ NAN 1 Lê Mao</t>
  </si>
  <si>
    <t>Số 01 Lê Mao kéo dài, P.Hồng Sơn, TP.Vinh, Nghệ An Việt Nam</t>
  </si>
  <si>
    <t>10/10/2025 5:29:29 PM</t>
  </si>
  <si>
    <t>2AFE</t>
  </si>
  <si>
    <t>WM+ SLA 284 Trần Huy Liệu</t>
  </si>
  <si>
    <t>Số 284 Đường Trần Huy Liệu, Phường Mộc Lỵ, Thị xã Mộc Châu, TX. Mộc Châu T. Sơn La Việt Nam</t>
  </si>
  <si>
    <t>10/10/2025 5:35:31 PM</t>
  </si>
  <si>
    <t>10/10/2025 5:36:23 PM</t>
  </si>
  <si>
    <t>6756</t>
  </si>
  <si>
    <t>WM+ CTO 09 Trần Vĩnh Kiết</t>
  </si>
  <si>
    <t>09 Trần Vĩnh Kiết, P. An Bình, Q. Ninh Kiều TP. Cần Thơ Việt Nam</t>
  </si>
  <si>
    <t>10/10/2025 5:43:01 PM</t>
  </si>
  <si>
    <t>10/10/2025 5:46:17 PM</t>
  </si>
  <si>
    <t>10/10/2025 5:46:19 PM</t>
  </si>
  <si>
    <t>10/10/2025 5:53:46 PM</t>
  </si>
  <si>
    <t>10/10/2025 5:58:19 PM</t>
  </si>
  <si>
    <t>10/10/2025 6:01:27 PM</t>
  </si>
  <si>
    <t>10/10/2025 6:04:48 PM</t>
  </si>
  <si>
    <t>6163</t>
  </si>
  <si>
    <t>WM+ HNI Đông Nhân, Hoài Đức</t>
  </si>
  <si>
    <t>Xóm 1, Thôn Đông Nhân, xã Đông La, huyện Hoài Đức, TP. Hà Nội Việt Nam</t>
  </si>
  <si>
    <t>10/10/2025 6:05:03 PM</t>
  </si>
  <si>
    <t>10/10/2025 6:24:55 PM</t>
  </si>
  <si>
    <t>10/10/2025 6:31:48 PM</t>
  </si>
  <si>
    <t>10/10/2025 6:34:49 PM</t>
  </si>
  <si>
    <t>10/10/2025 6:36:11 PM</t>
  </si>
  <si>
    <t>10/10/2025 6:36:23 PM</t>
  </si>
  <si>
    <t>10/10/2025 19:26:22</t>
  </si>
  <si>
    <t>10/10/2025 6:36:45 PM</t>
  </si>
  <si>
    <t>5177</t>
  </si>
  <si>
    <t>WM+ HNI Thôn Cổ Dương-Tiên Dương</t>
  </si>
  <si>
    <t>Thôn Cổ Dương, Xã Tiên Dương, Huyện Đông Anh, TP. Hà Nội Việt Nam</t>
  </si>
  <si>
    <t>WM+ HNI Thôn Cổ Dương-Tiên Dươ</t>
  </si>
  <si>
    <t>10/10/2025 6:38:22 PM</t>
  </si>
  <si>
    <t>10/10/2025 6:41:00 PM</t>
  </si>
  <si>
    <t>10/10/2025 6:47:36 PM</t>
  </si>
  <si>
    <t>11/10/2025 20:16:11</t>
  </si>
  <si>
    <t>10/10/2025 6:49:40 PM</t>
  </si>
  <si>
    <t>10/10/2025 6:55:44 PM</t>
  </si>
  <si>
    <t>10/10/2025 6:58:23 PM</t>
  </si>
  <si>
    <t>10/10/2025 19:40:10</t>
  </si>
  <si>
    <t>10/10/2025 7:02:04 PM</t>
  </si>
  <si>
    <t>10/10/2025 7:25:44 PM</t>
  </si>
  <si>
    <t>10/10/2025 19:45:04</t>
  </si>
  <si>
    <t>10/10/2025 7:41:04 PM</t>
  </si>
  <si>
    <t>10/10/2025 23:20:34</t>
  </si>
  <si>
    <t>10/10/2025 7:58:22 PM</t>
  </si>
  <si>
    <t>10/10/2025 7:59:09 PM</t>
  </si>
  <si>
    <t>10/10/2025 8:02:30 PM</t>
  </si>
  <si>
    <t>10/10/2025 20:19:14</t>
  </si>
  <si>
    <t>10/10/2025 8:03:40 PM</t>
  </si>
  <si>
    <t>10/10/2025 8:04:16 PM</t>
  </si>
  <si>
    <t>10/10/2025 8:05:04 PM</t>
  </si>
  <si>
    <t>10/10/2025 8:15:58 PM</t>
  </si>
  <si>
    <t>10/10/2025 8:19:17 PM</t>
  </si>
  <si>
    <t>10/10/2025 20:39:05</t>
  </si>
  <si>
    <t>10/10/2025 8:22:03 PM</t>
  </si>
  <si>
    <t>5765</t>
  </si>
  <si>
    <t>WM+ HNI Xuân Giang, Sóc Sơn</t>
  </si>
  <si>
    <t>Thôn Xuân Tảo, xã Xuân Giang, huyện Sóc Sơn TP. Hà Nội Việt Nam</t>
  </si>
  <si>
    <t>10/10/2025 8:42:58 PM</t>
  </si>
  <si>
    <t>10/10/2025 8:45:26 PM</t>
  </si>
  <si>
    <t>10/10/2025 8:47:38 PM</t>
  </si>
  <si>
    <t>10/10/2025 8:48:48 PM</t>
  </si>
  <si>
    <t>10/10/2025 8:52:31 PM</t>
  </si>
  <si>
    <t>10/10/2025 8:56:51 PM</t>
  </si>
  <si>
    <t>6511</t>
  </si>
  <si>
    <t>WM+ THA Minh Thành 2, Thọ Xuân</t>
  </si>
  <si>
    <t>Thôn Minh Thành 2, Xã Xuân Bái, Huyện Thọ Xuân, T. Thanh Hóa Việt Nam</t>
  </si>
  <si>
    <t>10/10/2025 9:08:23 PM</t>
  </si>
  <si>
    <t>10/10/2025 21:15:00</t>
  </si>
  <si>
    <t>10/10/2025 9:09:16 PM</t>
  </si>
  <si>
    <t>10/10/2025 9:17:13 PM</t>
  </si>
  <si>
    <t>10/10/2025 21:22:08</t>
  </si>
  <si>
    <t>10/10/2025 9:23:03 PM</t>
  </si>
  <si>
    <t>10/10/2025 9:24:39 PM</t>
  </si>
  <si>
    <t>10/10/2025 21:31:50</t>
  </si>
  <si>
    <t>10/10/2025 9:27:01 PM</t>
  </si>
  <si>
    <t>10/10/2025 21:37:24</t>
  </si>
  <si>
    <t>10/10/2025 9:30:33 PM</t>
  </si>
  <si>
    <t>10/10/2025 22:11:14</t>
  </si>
  <si>
    <t>10/10/2025 9:31:00 PM</t>
  </si>
  <si>
    <t>10/10/2025 23:37:56</t>
  </si>
  <si>
    <t>10/10/2025 9:37:32 PM</t>
  </si>
  <si>
    <t>10/10/2025 21:44:31</t>
  </si>
  <si>
    <t>10/10/2025 9:46:03 PM</t>
  </si>
  <si>
    <t>10/10/2025 21:50:06</t>
  </si>
  <si>
    <t>10/10/2025 9:53:15 PM</t>
  </si>
  <si>
    <t>11/10/2025 13:02:26</t>
  </si>
  <si>
    <t>10/10/2025 9:55:26 PM</t>
  </si>
  <si>
    <t>10/10/2025 9:57:42 PM</t>
  </si>
  <si>
    <t>10/10/2025 9:59:36 PM</t>
  </si>
  <si>
    <t>10/10/2025 10:19:50 PM</t>
  </si>
  <si>
    <t>10/11/2025 6:48:25 AM</t>
  </si>
  <si>
    <t>10/11/2025 7:14:03 AM</t>
  </si>
  <si>
    <t>10/11/2025 7:36:06 AM</t>
  </si>
  <si>
    <t>10/11/2025 7:54:01 AM</t>
  </si>
  <si>
    <t>6505</t>
  </si>
  <si>
    <t>WM+ HCM 318 Tỉnh Lộ 2</t>
  </si>
  <si>
    <t>318 Tỉnh Lộ 2, Ấp 2, Xã Phước Vĩnh An, Huyện Củ Chi, TP. Hồ Chí Minh Việt Nam</t>
  </si>
  <si>
    <t>10/11/2025 8:08:25 AM</t>
  </si>
  <si>
    <t>10/11/2025 8:11:53 AM</t>
  </si>
  <si>
    <t>10/11/2025 8:39:45 AM</t>
  </si>
  <si>
    <t>13/10/2025 07:35:43</t>
  </si>
  <si>
    <t>10/11/2025 9:05:30 AM</t>
  </si>
  <si>
    <t>10/11/2025 9:09:26 AM</t>
  </si>
  <si>
    <t>12/10/2025 22:14:58</t>
  </si>
  <si>
    <t>10/11/2025 9:24:26 AM</t>
  </si>
  <si>
    <t>4599</t>
  </si>
  <si>
    <t>WM+ NAN 259 Hà Huy Tập</t>
  </si>
  <si>
    <t>259 Hà Huy Tập, Phường Hà Huy Tập, Thành phố Vinh, T. Nghệ An Việt Nam</t>
  </si>
  <si>
    <t>0977991914</t>
  </si>
  <si>
    <t>11/10/2025 10:33:39</t>
  </si>
  <si>
    <t>10/11/2025 9:27:52 AM</t>
  </si>
  <si>
    <t>10/11/2025 9:30:54 AM</t>
  </si>
  <si>
    <t>11/10/2025 09:44:32</t>
  </si>
  <si>
    <t>10/11/2025 9:46:33 AM</t>
  </si>
  <si>
    <t>6444</t>
  </si>
  <si>
    <t>WM+ HNI Thượng Lâm, Mỹ Đức</t>
  </si>
  <si>
    <t>Thôn Trung, Xã Thượng Lâm, Huyện Mỹ Đức, TP. Hà Nội Việt Nam</t>
  </si>
  <si>
    <t>10/11/2025 9:50:15 AM</t>
  </si>
  <si>
    <t>10/11/2025 9:51:28 AM</t>
  </si>
  <si>
    <t>11/10/2025 10:29:32</t>
  </si>
  <si>
    <t>10/11/2025 9:57:43 AM</t>
  </si>
  <si>
    <t>10/11/2025 10:06:56 AM</t>
  </si>
  <si>
    <t>5518</t>
  </si>
  <si>
    <t>WM+ AGG 141/5 Nguyễn Thái Học</t>
  </si>
  <si>
    <t>141/5 Nguyễn Thái Học, Phường Mỹ Bình, Thành phố Long Xuyên, T. An Giang Việt Nam</t>
  </si>
  <si>
    <t>10/11/2025 10:17:08 AM</t>
  </si>
  <si>
    <t>10/11/2025 10:27:56 AM</t>
  </si>
  <si>
    <t>5266</t>
  </si>
  <si>
    <t>WM+ HNI Khu 14 Thôn Yên Nhân</t>
  </si>
  <si>
    <t>Khu 14 Thôn Yên Nhân, Xã Tiền Phong, Huyện Mê Linh, TP. Hà Nội Việt Nam</t>
  </si>
  <si>
    <t>0964710738</t>
  </si>
  <si>
    <t>10/11/2025 10:39:24 AM</t>
  </si>
  <si>
    <t>10/11/2025 10:39:59 AM</t>
  </si>
  <si>
    <t>2ATC</t>
  </si>
  <si>
    <t>WM+ HNI Cốc Thượng, Hoàng Diệu</t>
  </si>
  <si>
    <t>Số 25, Thôn Cốc Thượng, Xã Hoàng Diệu, Huyện Chương Mỹ TP. Hà Nội Việt Nam</t>
  </si>
  <si>
    <t>10/11/2025 10:45:16 AM</t>
  </si>
  <si>
    <t>11/10/2025 10:47:50</t>
  </si>
  <si>
    <t>10/11/2025 10:50:30 AM</t>
  </si>
  <si>
    <t>6470</t>
  </si>
  <si>
    <t>WM+ VPC Hoàng Đan, Tam Dương</t>
  </si>
  <si>
    <t>Thôn Vàng, Xã Hoàng Đan, Huyện Tam Dương, T. Vĩnh Phúc Việt Nam</t>
  </si>
  <si>
    <t>10/11/2025 10:51:04 AM</t>
  </si>
  <si>
    <t>4437</t>
  </si>
  <si>
    <t>WM+ HNI 56 ngõ 43 Cổ Nhuế</t>
  </si>
  <si>
    <t>56 ngõ 43 Cổ Nhuế, Phường Cổ Nhuế 2, Quận Bắc Từ Liêm, TP. Hà Nội Việt Nam</t>
  </si>
  <si>
    <t>10/11/2025 10:52:04 AM</t>
  </si>
  <si>
    <t>10/11/2025 10:54:38 AM</t>
  </si>
  <si>
    <t>11/10/2025 11:21:58</t>
  </si>
  <si>
    <t>10/11/2025 11:11:01 AM</t>
  </si>
  <si>
    <t>3424</t>
  </si>
  <si>
    <t>WM+ VTU 410 – 412 Trương Công Định</t>
  </si>
  <si>
    <t>410, 412 Trương Công Định, Phường 8, Thành phố Vũng Tàu, T. Bà Rịa - Vũng Tàu Việt Nam</t>
  </si>
  <si>
    <t>WM+ VTU 410 – 412 Trương Công</t>
  </si>
  <si>
    <t>0936231759</t>
  </si>
  <si>
    <t>10/11/2025 11:12:51 AM</t>
  </si>
  <si>
    <t>10/11/2025 11:15:15 AM</t>
  </si>
  <si>
    <t>10/11/2025 11:18:29 AM</t>
  </si>
  <si>
    <t>10/11/2025 11:19:42 AM</t>
  </si>
  <si>
    <t>6283</t>
  </si>
  <si>
    <t>WM+ DNI LK1-32 KDC Long Châu</t>
  </si>
  <si>
    <t>LK1-32 KDC Long Châu, Lý Văn Sâm, P TP. Biên Hòa, T. Đồng Nai Việt Nam</t>
  </si>
  <si>
    <t>0366361021</t>
  </si>
  <si>
    <t>10/11/2025 11:24:11 AM</t>
  </si>
  <si>
    <t>10/11/2025 11:25:46 AM</t>
  </si>
  <si>
    <t>10/11/2025 11:25:59 AM</t>
  </si>
  <si>
    <t>6771</t>
  </si>
  <si>
    <t>WM+ VTU 117-119 Hoàng Văn Thụ</t>
  </si>
  <si>
    <t>117 - 119 Hoàng Văn Thụ, P. 7, TP. Vũng Tàu T. Bà Rịa - Vũng Tàu Việt Nam</t>
  </si>
  <si>
    <t>10/11/2025 11:28:34 AM</t>
  </si>
  <si>
    <t>10/11/2025 11:39:44 AM</t>
  </si>
  <si>
    <t>3204</t>
  </si>
  <si>
    <t>WM+ HCM 106 Bành Văn Trân</t>
  </si>
  <si>
    <t>106 Bành Văn Trân Phường 7, Quận Tân Bình, TP. Hồ Chí Minh Việt Nam</t>
  </si>
  <si>
    <t>10/11/2025 11:40:15 AM</t>
  </si>
  <si>
    <t>4211</t>
  </si>
  <si>
    <t>WM+ HNI 10A4 An Bình</t>
  </si>
  <si>
    <t>A4-10 Tầng 1, tầng 2 thuộc tòa nhà A4, dự án Bình City, Khu đô thị Thành phố Giao Lưu, Phường, Cổ Nhuế 2, Quận Bắc Từ Liêm, TP. Hà Nội Việt Nam</t>
  </si>
  <si>
    <t>10/11/2025 11:41:02 AM</t>
  </si>
  <si>
    <t>6485</t>
  </si>
  <si>
    <t>WM+ HNI 95 Giang Cao</t>
  </si>
  <si>
    <t>Số 95 Giang Cao, Xã Bát Tràng, Huyện Gia Lâm, TP. Hà Nội Việt Nam</t>
  </si>
  <si>
    <t>10/11/2025 11:46:24 AM</t>
  </si>
  <si>
    <t>10/11/2025 11:54:22 AM</t>
  </si>
  <si>
    <t>3175</t>
  </si>
  <si>
    <t>WIN HCM 10B-10C Lê Minh Xuân</t>
  </si>
  <si>
    <t>10B -10C Lê Minh Xuân, Phường 7, Quận Tân Bình, TP. Hồ Chí Minh Việt Nam</t>
  </si>
  <si>
    <t>0906559796</t>
  </si>
  <si>
    <t>10/11/2025 12:04:09 PM</t>
  </si>
  <si>
    <t>10/11/2025 12:04:23 PM</t>
  </si>
  <si>
    <t>10/11/2025 12:11:21 PM</t>
  </si>
  <si>
    <t>5968</t>
  </si>
  <si>
    <t>WM+ HNI 44 Phúc Diễn</t>
  </si>
  <si>
    <t>Số 44 Phúc Diễn, phường Phúc Diễn, quận Bắc Từ Liêm, TP. Hà Nội Việt Nam</t>
  </si>
  <si>
    <t>10/11/2025 12:14:05 PM</t>
  </si>
  <si>
    <t>6897</t>
  </si>
  <si>
    <t>WM+ VTU 2B Lương Thế Vinh</t>
  </si>
  <si>
    <t>2B Lương Thế Vinh, P. 9, TP. Vũng Tàu T. Bà Rịa - Vũng Tàu Việt Nam</t>
  </si>
  <si>
    <t>10/11/2025 12:19:12 PM</t>
  </si>
  <si>
    <t>4412</t>
  </si>
  <si>
    <t>WM+ HCM 34 Chử Đồng Tử</t>
  </si>
  <si>
    <t>34 Chử Đồng Tử, Phường 7, Quận Tân Bình, TP. Hồ Chí Minh Việt Nam</t>
  </si>
  <si>
    <t>0933995459</t>
  </si>
  <si>
    <t>10/11/2025 12:25:29 PM</t>
  </si>
  <si>
    <t>2AO9</t>
  </si>
  <si>
    <t>WM+ THA Hải Thanh, Như Thanh</t>
  </si>
  <si>
    <t>Thôn Hải Thanh, Xã Hải Long, Huyện Như Thanh T. Thanh Hóa Việt Nam</t>
  </si>
  <si>
    <t>10/11/2025 12:26:14 PM</t>
  </si>
  <si>
    <t>10/11/2025 12:28:54 PM</t>
  </si>
  <si>
    <t>11/10/2025 12:33:16</t>
  </si>
  <si>
    <t>10/11/2025 12:33:33 PM</t>
  </si>
  <si>
    <t>6743</t>
  </si>
  <si>
    <t>WIN HNI T4 Thăng Long Capital</t>
  </si>
  <si>
    <t>Ô thương mại dịch vụ 4 ( Tầng 1) Thuộc tòa nhà T4 Thăng Long TP. Hà Nội Việt Nam</t>
  </si>
  <si>
    <t>10/11/2025 12:35:53 PM</t>
  </si>
  <si>
    <t>2AE6</t>
  </si>
  <si>
    <t>WM+ HCM 37/3A Thái Thị Giữ</t>
  </si>
  <si>
    <t>37/3A Thái Thị Giữ, X. Bà Điểm, H. Hóc Môn, TP. Hồ Chí Minh Việt Nam</t>
  </si>
  <si>
    <t>WM+ HCM 37/3A Ấp Nam Lân</t>
  </si>
  <si>
    <t>10/11/2025 12:36:43 PM</t>
  </si>
  <si>
    <t>10/11/2025 12:43:27 PM</t>
  </si>
  <si>
    <t>2AHL</t>
  </si>
  <si>
    <t>WM+ HNI I1.CH08 Imperia Smart City</t>
  </si>
  <si>
    <t>Căn thương mại dịch vụ I1.CH08, Tòa I1, Tầng 01 tại dự án Im TP. Hà Nội Việt Nam</t>
  </si>
  <si>
    <t>WM+ HNI I1.CH08 Imperia Smart</t>
  </si>
  <si>
    <t>0383196387</t>
  </si>
  <si>
    <t>10/11/2025 12:45:31 PM</t>
  </si>
  <si>
    <t>5269</t>
  </si>
  <si>
    <t>WIN HCM 179A Nghĩa Phát</t>
  </si>
  <si>
    <t>179A Nghĩa Phát, Phường 6, Quận Tân Bình, TP. Hồ Chí Minh Việt Nam</t>
  </si>
  <si>
    <t>WM+ HCM 179A Nghĩa Phát</t>
  </si>
  <si>
    <t>0922178799</t>
  </si>
  <si>
    <t>10/11/2025 12:47:21 PM</t>
  </si>
  <si>
    <t>10/11/2025 12:49:56 PM</t>
  </si>
  <si>
    <t>6489</t>
  </si>
  <si>
    <t>WM+ HNI Hồng Kỳ, Sóc Sơn</t>
  </si>
  <si>
    <t>Xóm Đồng Thố, Thôn 4, Xã Hồng Kỳ, Huyện Sóc Sơn, TP. Hà Nội Việt Nam</t>
  </si>
  <si>
    <t>13/10/2025 07:40:49</t>
  </si>
  <si>
    <t>10/11/2025 12:54:32 PM</t>
  </si>
  <si>
    <t>10/11/2025 1:14:06 PM</t>
  </si>
  <si>
    <t>10/11/2025 1:15:06 PM</t>
  </si>
  <si>
    <t>3360</t>
  </si>
  <si>
    <t>WM+ VTU 286 Lê Lợi</t>
  </si>
  <si>
    <t>286 Lê Lợi, Phường 7, Thành phố Vũng Tàu, T. Bà Rịa - Vũng Tàu Việt Nam</t>
  </si>
  <si>
    <t>10/11/2025 1:18:46 PM</t>
  </si>
  <si>
    <t>10/11/2025 1:20:27 PM</t>
  </si>
  <si>
    <t>10/11/2025 1:26:24 PM</t>
  </si>
  <si>
    <t>2886</t>
  </si>
  <si>
    <t>WM+ HCM 197 Nguyễn Thị Nhỏ</t>
  </si>
  <si>
    <t>197 Nguyễn Thị Nhỏ, Phường 9, Quận Tân Bình, TP. Hồ Chí Minh Việt Nam</t>
  </si>
  <si>
    <t>0909834165</t>
  </si>
  <si>
    <t>10/11/2025 1:29:21 PM</t>
  </si>
  <si>
    <t>10/11/2025 1:30:20 PM</t>
  </si>
  <si>
    <t>5586</t>
  </si>
  <si>
    <t>WM+ HNI Thôn 2 Xã Lại Yên</t>
  </si>
  <si>
    <t>Thôn 2, Xã Lại Yên, Huyện Hoài Đức, Hà Nội Việt Nam</t>
  </si>
  <si>
    <t>11/10/2025 13:51:08</t>
  </si>
  <si>
    <t>10/11/2025 1:31:26 PM</t>
  </si>
  <si>
    <t>10/11/2025 1:31:53 PM</t>
  </si>
  <si>
    <t>11/10/2025 19:33:27</t>
  </si>
  <si>
    <t>10/11/2025 1:42:19 PM</t>
  </si>
  <si>
    <t>10/11/2025 1:47:46 PM</t>
  </si>
  <si>
    <t>2AUY</t>
  </si>
  <si>
    <t>WM+ HNI 60 Thu Thuận</t>
  </si>
  <si>
    <t>Số 60 Thu Thuận, Thôn Thu Quế, Xã Song Phượng, H. Đan Phượng TP. Hà Nội Việt Nam</t>
  </si>
  <si>
    <t>10/11/2025 1:48:11 PM</t>
  </si>
  <si>
    <t>3399</t>
  </si>
  <si>
    <t>WM+ VTU 93 Lê Lợi</t>
  </si>
  <si>
    <t>LK-08 thuộc nhà chung cư số 93 Lê Lợi, Phường Thắng Nhì, Thành phố Vũng Tàu, T. Bà Rịa - Vũng Tàu Việt Nam</t>
  </si>
  <si>
    <t>0522420003</t>
  </si>
  <si>
    <t>10/11/2025 1:52:29 PM</t>
  </si>
  <si>
    <t>3297</t>
  </si>
  <si>
    <t>WIN DNG 228 Kinh Dương Vương</t>
  </si>
  <si>
    <t>228 Đường Kinh Dương Vương, Phường Hòa Minh, Quận Liên Chiểu, TP. Đà Nẵng Việt Nam</t>
  </si>
  <si>
    <t>WM+ DNG 228 Kinh Dương Vương</t>
  </si>
  <si>
    <t>0247106686632971</t>
  </si>
  <si>
    <t>10/11/2025 1:52:41 PM</t>
  </si>
  <si>
    <t>11/10/2025 14:10:17</t>
  </si>
  <si>
    <t>10/11/2025 1:53:30 PM</t>
  </si>
  <si>
    <t>10/11/2025 2:04:57 PM</t>
  </si>
  <si>
    <t>2B36</t>
  </si>
  <si>
    <t>WM+ HNI Bảo Tháp, Quang Minh</t>
  </si>
  <si>
    <t>Thôn Bảo Tháp, Xã Quang Minh, Thành phố Hà Nội TP. Hà Nội Việt Nam</t>
  </si>
  <si>
    <t>WM+ HNI Bảo Tháp, Kim Hoa</t>
  </si>
  <si>
    <t>11/10/2025 14:19:20</t>
  </si>
  <si>
    <t>10/11/2025 2:10:47 PM</t>
  </si>
  <si>
    <t>1549</t>
  </si>
  <si>
    <t>WM VCP HCM Quang Trung</t>
  </si>
  <si>
    <t>190 đường Quang Trung, P. 10, Q. Gò Vấp, TP. Hồ Chí Minh Việt Nam</t>
  </si>
  <si>
    <t>Nguyễn Thị Hồng</t>
  </si>
  <si>
    <t>0797107376</t>
  </si>
  <si>
    <t>10/11/2025 2:19:53 PM</t>
  </si>
  <si>
    <t>10/11/2025 2:19:54 PM</t>
  </si>
  <si>
    <t>10/11/2025 2:23:34 PM</t>
  </si>
  <si>
    <t>10/11/2025 2:26:43 PM</t>
  </si>
  <si>
    <t>4712</t>
  </si>
  <si>
    <t>WM+ HYN Thôn Trai Trang</t>
  </si>
  <si>
    <t>Thôn Trai Trang, Thị trấn Yên Mỹ, Huyện Yên Mỹ T. Hưng Yên Việt Nam</t>
  </si>
  <si>
    <t>0986043595</t>
  </si>
  <si>
    <t>10/11/2025 2:29:37 PM</t>
  </si>
  <si>
    <t>10/11/2025 2:35:53 PM</t>
  </si>
  <si>
    <t>10/11/2025 2:36:06 PM</t>
  </si>
  <si>
    <t>10/11/2025 2:37:23 PM</t>
  </si>
  <si>
    <t>10/11/2025 2:38:00 PM</t>
  </si>
  <si>
    <t>10/11/2025 2:38:13 PM</t>
  </si>
  <si>
    <t>10/11/2025 2:38:55 PM</t>
  </si>
  <si>
    <t>6368</t>
  </si>
  <si>
    <t>WM+ HNI Chẩn Kỳ, Ứng Hòa</t>
  </si>
  <si>
    <t>Thôn Chẩn Kỳ, X. Trung Tú, H. Ứng Hòa, TP. Hà Nội Việt Nam</t>
  </si>
  <si>
    <t>10/11/2025 2:40:29 PM</t>
  </si>
  <si>
    <t>10/11/2025 2:43:01 PM</t>
  </si>
  <si>
    <t>3612</t>
  </si>
  <si>
    <t>WM+ VTU 32 Trần Đồng</t>
  </si>
  <si>
    <t>32 Trần Đồng, Phường 3, Thành phố Vũng Tàu, T. Bà Rịa - Vũng Tàu Việt Nam</t>
  </si>
  <si>
    <t>0933388742</t>
  </si>
  <si>
    <t>10/11/2025 2:45:01 PM</t>
  </si>
  <si>
    <t>10/11/2025 2:56:10 PM</t>
  </si>
  <si>
    <t>6543</t>
  </si>
  <si>
    <t>WM+ HNI Vân Phúc, Phúc Thọ</t>
  </si>
  <si>
    <t>Thôn 5, Xã Vân Phúc, Huyện Phúc Thọ, TP. Hà Nội Việt Nam</t>
  </si>
  <si>
    <t>12/10/2025 12:00:23</t>
  </si>
  <si>
    <t>10/11/2025 2:57:35 PM</t>
  </si>
  <si>
    <t>2APA</t>
  </si>
  <si>
    <t>WM+ LDG 112 Quốc Lộ 20</t>
  </si>
  <si>
    <t>112 Quốc Lộ 20, P. 11, TP. Đà Lạt, T. Lâm Đồng Việt Nam</t>
  </si>
  <si>
    <t>10/11/2025 2:58:20 PM</t>
  </si>
  <si>
    <t>10/11/2025 3:00:33 PM</t>
  </si>
  <si>
    <t>11/10/2025 17:16:39</t>
  </si>
  <si>
    <t>10/11/2025 3:03:51 PM</t>
  </si>
  <si>
    <t>10/11/2025 3:04:26 PM</t>
  </si>
  <si>
    <t>10/11/2025 3:05:44 PM</t>
  </si>
  <si>
    <t>2A77</t>
  </si>
  <si>
    <t>WM+ HCM 122 - 124 Ni Sư Huỳnh Liên</t>
  </si>
  <si>
    <t>122 - 124 Ni Sư Huỳnh Liên, P. 10, Q. Tân Bình TP. Hồ Chí Minh Việt Nam</t>
  </si>
  <si>
    <t>WM+ HCM 122 - 124 Ni Sư Huỳnh</t>
  </si>
  <si>
    <t>10/11/2025 3:09:17 PM</t>
  </si>
  <si>
    <t>2AR8</t>
  </si>
  <si>
    <t>WIN HCM 97-99 Ngô Thị Thu Minh</t>
  </si>
  <si>
    <t>97-99 Ngô Thị Thu Minh, P. 2, Q. Tân Bình, TP. Hồ Chí Minh Việt Nam</t>
  </si>
  <si>
    <t>10/11/2025 3:09:23 PM</t>
  </si>
  <si>
    <t>10/11/2025 3:10:32 PM</t>
  </si>
  <si>
    <t>10/11/2025 3:16:23 PM</t>
  </si>
  <si>
    <t>5900</t>
  </si>
  <si>
    <t>WM+ QNH Tổ 7A Khu 2 Hùng Thắng</t>
  </si>
  <si>
    <t>Số 221 Tổ 7A Khu 2, Phường Hùng Thắng, Thành phố Hạ Long, T. Quảng Ninh Việt Nam</t>
  </si>
  <si>
    <t>10/11/2025 3:18:06 PM</t>
  </si>
  <si>
    <t>2AZX</t>
  </si>
  <si>
    <t>WM+ HNI Văn Mỹ, Hoàng Văn Thụ</t>
  </si>
  <si>
    <t>Thôn Văn Mỹ, Xã Hoàng Văn Thụ, Huyện Chương Mỹ TP. Hà Nội Việt Nam</t>
  </si>
  <si>
    <t>10/11/2025 3:21:53 PM</t>
  </si>
  <si>
    <t>10/11/2025 3:26:48 PM</t>
  </si>
  <si>
    <t>10/11/2025 3:29:51 PM</t>
  </si>
  <si>
    <t>2B84</t>
  </si>
  <si>
    <t>WM+ HNI 39 Bất Bạt</t>
  </si>
  <si>
    <t>Số 39 Bất Bạt, Thôn Đan Thê, Xã Sơn Đà, Huyện Ba Vì TP. Hà Nội Việt Nam</t>
  </si>
  <si>
    <t>10/11/2025 3:30:36 PM</t>
  </si>
  <si>
    <t>6362</t>
  </si>
  <si>
    <t>WM+ HPG 42 Trương Văn Lực</t>
  </si>
  <si>
    <t>Số 42 Đường Trương Văn Lực, P. Hùng Vương, Q.Hồng Bàng, TP. Hải Phòng Việt Nam</t>
  </si>
  <si>
    <t>10/11/2025 3:32:15 PM</t>
  </si>
  <si>
    <t>10/11/2025 3:34:26 PM</t>
  </si>
  <si>
    <t>10/11/2025 3:39:54 PM</t>
  </si>
  <si>
    <t>11/10/2025 16:13:54</t>
  </si>
  <si>
    <t>10/11/2025 3:41:48 PM</t>
  </si>
  <si>
    <t>10/11/2025 3:42:45 PM</t>
  </si>
  <si>
    <t>10/11/2025 3:48:17 PM</t>
  </si>
  <si>
    <t>10/11/2025 3:49:32 PM</t>
  </si>
  <si>
    <t>10/11/2025 3:53:02 PM</t>
  </si>
  <si>
    <t>10/11/2025 3:55:32 PM</t>
  </si>
  <si>
    <t>4984</t>
  </si>
  <si>
    <t>WM+ QBH 31 Hoàng Diệu</t>
  </si>
  <si>
    <t>31 Hoàng Diệu, Phường Nam Lý, Thành phố Đồng Hới, T. Quảng Bình Việt Nam</t>
  </si>
  <si>
    <t>10/11/2025 4:10:38 PM</t>
  </si>
  <si>
    <t>4192</t>
  </si>
  <si>
    <t>WM+ HNI Thôn 6 Ninh Hiệp</t>
  </si>
  <si>
    <t>Thôn 6 xã Ninh Hiệp, Huyện Gia Lâm, TP. Hà Nội Việt Nam</t>
  </si>
  <si>
    <t>0377374331</t>
  </si>
  <si>
    <t>10/11/2025 4:15:20 PM</t>
  </si>
  <si>
    <t>10/11/2025 4:17:16 PM</t>
  </si>
  <si>
    <t>2748</t>
  </si>
  <si>
    <t>WM+ HNI Lô 11 LK19 Mậu Lương</t>
  </si>
  <si>
    <t>Lô 11 liền kề 19 Mậu Lương, Quận Hà Đông, TP. Hà Nội Việt Nam</t>
  </si>
  <si>
    <t>10/11/2025 4:21:36 PM</t>
  </si>
  <si>
    <t>6145</t>
  </si>
  <si>
    <t>WM+ BDG 27/2 KP Tân Thắng</t>
  </si>
  <si>
    <t>27/2 KP. Tân Thắng, Tân Bình, Dĩ An, Bình Dương T. Bình Dương Việt Nam</t>
  </si>
  <si>
    <t>10/11/2025 4:22:16 PM</t>
  </si>
  <si>
    <t>10/11/2025 4:31:18 PM</t>
  </si>
  <si>
    <t>11/10/2025 16:50:30</t>
  </si>
  <si>
    <t>10/11/2025 4:33:36 PM</t>
  </si>
  <si>
    <t>10/11/2025 4:36:55 PM</t>
  </si>
  <si>
    <t>10/11/2025 4:39:55 PM</t>
  </si>
  <si>
    <t>10/11/2025 4:40:02 PM</t>
  </si>
  <si>
    <t>10/11/2025 4:40:12 PM</t>
  </si>
  <si>
    <t>10/11/2025 4:42:12 PM</t>
  </si>
  <si>
    <t>10/11/2025 4:44:17 PM</t>
  </si>
  <si>
    <t>10/11/2025 4:46:25 PM</t>
  </si>
  <si>
    <t>11/10/2025 16:51:24</t>
  </si>
  <si>
    <t>10/11/2025 4:46:50 PM</t>
  </si>
  <si>
    <t>10/11/2025 4:49:27 PM</t>
  </si>
  <si>
    <t>10/11/2025 4:53:09 PM</t>
  </si>
  <si>
    <t>10/11/2025 4:54:17 PM</t>
  </si>
  <si>
    <t>10/11/2025 4:54:19 PM</t>
  </si>
  <si>
    <t>10/11/2025 4:54:53 PM</t>
  </si>
  <si>
    <t>3642</t>
  </si>
  <si>
    <t>WM+ PTO Băng 1, Quang Trung</t>
  </si>
  <si>
    <t>Băng 1, đường Quang Trung, Phường Tân Dân, Thành phố Việt Trì, T. Phú Thọ Việt Nam</t>
  </si>
  <si>
    <t>11/10/2025 17:38:57</t>
  </si>
  <si>
    <t>10/11/2025 4:56:44 PM</t>
  </si>
  <si>
    <t>10/11/2025 4:57:22 PM</t>
  </si>
  <si>
    <t>10/11/2025 5:00:05 PM</t>
  </si>
  <si>
    <t>10/11/2025 5:03:41 PM</t>
  </si>
  <si>
    <t>10/11/2025 5:06:24 PM</t>
  </si>
  <si>
    <t>10/11/2025 5:15:38 PM</t>
  </si>
  <si>
    <t>10/11/2025 5:22:49 PM</t>
  </si>
  <si>
    <t>10/11/2025 5:25:13 PM</t>
  </si>
  <si>
    <t>10/11/2025 5:25:25 PM</t>
  </si>
  <si>
    <t>10/11/2025 5:25:49 PM</t>
  </si>
  <si>
    <t>10/11/2025 5:26:12 PM</t>
  </si>
  <si>
    <t>10/11/2025 5:28:41 PM</t>
  </si>
  <si>
    <t>10/11/2025 5:34:12 PM</t>
  </si>
  <si>
    <t>10/11/2025 5:40:17 PM</t>
  </si>
  <si>
    <t>3502</t>
  </si>
  <si>
    <t>WIN HCM 47-49-51 Trần Văn Ơn</t>
  </si>
  <si>
    <t>47-49-51 Trần Văn Ơn, Phường Tân Sơn Nhì, Quận Tân Phú, TP. Hồ Chí Minh Việt Nam</t>
  </si>
  <si>
    <t>WM+ HCM 47-49-51 Trần Văn Ơn</t>
  </si>
  <si>
    <t>10/11/2025 5:49:00 PM</t>
  </si>
  <si>
    <t>10/11/2025 5:51:20 PM</t>
  </si>
  <si>
    <t>10/11/2025 5:56:16 PM</t>
  </si>
  <si>
    <t>2AV5</t>
  </si>
  <si>
    <t>WM+ NAN Diễn Thọ, Diễn Châu</t>
  </si>
  <si>
    <t>Xóm 7, Xã Diễn Thọ, Huyện Diễn Châu T. Nghệ An Việt Nam</t>
  </si>
  <si>
    <t>11/10/2025 18:01:01</t>
  </si>
  <si>
    <t>10/11/2025 6:01:00 PM</t>
  </si>
  <si>
    <t>10/11/2025 6:01:28 PM</t>
  </si>
  <si>
    <t>10/11/2025 6:02:28 PM</t>
  </si>
  <si>
    <t>10/11/2025 6:02:40 PM</t>
  </si>
  <si>
    <t>10/11/2025 6:05:52 PM</t>
  </si>
  <si>
    <t>10/11/2025 6:19:10 PM</t>
  </si>
  <si>
    <t>10/11/2025 6:25:28 PM</t>
  </si>
  <si>
    <t>10/11/2025 6:39:23 PM</t>
  </si>
  <si>
    <t>10/11/2025 6:50:40 PM</t>
  </si>
  <si>
    <t>6192</t>
  </si>
  <si>
    <t>WM+ TGG 6A Nguyễn Huệ</t>
  </si>
  <si>
    <t>6A Nguyễn Huệ, KP. 1, P. 2, TX. Gò Công, T. Tiền Giang Việt Nam</t>
  </si>
  <si>
    <t>10/11/2025 6:52:14 PM</t>
  </si>
  <si>
    <t>10/11/2025 6:52:39 PM</t>
  </si>
  <si>
    <t>10/11/2025 7:04:24 PM</t>
  </si>
  <si>
    <t>2352</t>
  </si>
  <si>
    <t>WM+ HNI 70 Vạn Kiếp</t>
  </si>
  <si>
    <t>Số 70 Vạn Kiếp, tổ 58A, Phường Bạch, Đằng, Quận Hai Bà Trưng, TP. Hà Nội Việt Nam</t>
  </si>
  <si>
    <t>10/11/2025 7:07:11 PM</t>
  </si>
  <si>
    <t>10/11/2025 7:13:15 PM</t>
  </si>
  <si>
    <t>3499</t>
  </si>
  <si>
    <t>WM+ HNI Hà Phong</t>
  </si>
  <si>
    <t>Thôn Hà Phong, xã Liên Hà, Huyện Đông Anh, TP. Hà Nội Việt Nam</t>
  </si>
  <si>
    <t>10/11/2025 7:26:48 PM</t>
  </si>
  <si>
    <t>10/11/2025 7:28:59 PM</t>
  </si>
  <si>
    <t>10/11/2025 7:31:20 PM</t>
  </si>
  <si>
    <t>10/11/2025 7:34:17 PM</t>
  </si>
  <si>
    <t>2032</t>
  </si>
  <si>
    <t>WM+ HNI Packexim</t>
  </si>
  <si>
    <t>Tòa nhà Packexim, 49/15 đường An Dư, ơng Vương, Phường Phú Thượng, Quận Tây Hồ, TP. Hà Nội Việt Nam</t>
  </si>
  <si>
    <t>0829240795</t>
  </si>
  <si>
    <t>10/11/2025 7:39:09 PM</t>
  </si>
  <si>
    <t>12/10/2025 21:44:13</t>
  </si>
  <si>
    <t>10/11/2025 7:56:27 PM</t>
  </si>
  <si>
    <t>10/11/2025 8:01:27 PM</t>
  </si>
  <si>
    <t>10/11/2025 8:14:56 PM</t>
  </si>
  <si>
    <t>10/11/2025 8:17:38 PM</t>
  </si>
  <si>
    <t>10/11/2025 8:22:36 PM</t>
  </si>
  <si>
    <t>10/11/2025 8:55:42 PM</t>
  </si>
  <si>
    <t>10/11/2025 9:13:26 PM</t>
  </si>
  <si>
    <t>11/10/2025 21:24:12</t>
  </si>
  <si>
    <t>10/11/2025 9:29:26 PM</t>
  </si>
  <si>
    <t>10/11/2025 9:38:57 PM</t>
  </si>
  <si>
    <t>10/11/2025 9:42:48 PM</t>
  </si>
  <si>
    <t>11/10/2025 21:53:38</t>
  </si>
  <si>
    <t>10/11/2025 9:53:17 PM</t>
  </si>
  <si>
    <t>2641</t>
  </si>
  <si>
    <t>WM+ HCM Lương Định Của</t>
  </si>
  <si>
    <t>0.1 Lô A, Lương Định Của Ấp 2, P. An Phú, Quận 2, TP. Hồ Chí Minh Việt Nam</t>
  </si>
  <si>
    <t>0962929537</t>
  </si>
  <si>
    <t>10/11/2025 10:21:36 PM</t>
  </si>
  <si>
    <t>2AY0</t>
  </si>
  <si>
    <t>WM+ NDH Khu Đông Bình, Nghĩa Hưng</t>
  </si>
  <si>
    <t>Khu Phố Đông Bình, Thị Trấn Rạng Đông, Huyện Nghĩa Hưng T. Nam Định Việt Nam</t>
  </si>
  <si>
    <t>WM+ NDH Khu phố Đông Bình, Ngh</t>
  </si>
  <si>
    <t>10/11/2025 10:31:21 PM</t>
  </si>
  <si>
    <t>6761</t>
  </si>
  <si>
    <t>WM+ HPG Phương Chử Tây, An Lão</t>
  </si>
  <si>
    <t>Thôn Phương Chử Tây, Xã Trường Thành, Huyện An Lão, TP. Hải Phòng Việt Nam</t>
  </si>
  <si>
    <t>10/12/2025 6:18:18 AM</t>
  </si>
  <si>
    <t>6175</t>
  </si>
  <si>
    <t>WM+ NAN Diễn Kỷ, Diễn Châu</t>
  </si>
  <si>
    <t>Thôn 7, Xã Diễn Kỷ, Huyện Diễn Châu, T. Nghệ An Việt Nam</t>
  </si>
  <si>
    <t>10/12/2025 7:02:16 AM</t>
  </si>
  <si>
    <t>10/12/2025 7:19:30 AM</t>
  </si>
  <si>
    <t>10/12/2025 7:39:48 AM</t>
  </si>
  <si>
    <t>5893</t>
  </si>
  <si>
    <t>WM+ TTH 04 Nhật Lệ</t>
  </si>
  <si>
    <t>04 Nhật Lệ, Phường Thuận Thành, Thành phố Huế, T. Thừa Thiên - Huế Việt Nam</t>
  </si>
  <si>
    <t>12/10/2025 08:02:27</t>
  </si>
  <si>
    <t>10/12/2025 7:58:59 AM</t>
  </si>
  <si>
    <t>12/10/2025 08:01:24</t>
  </si>
  <si>
    <t>10/12/2025 8:20:46 AM</t>
  </si>
  <si>
    <t>10/12/2025 9:02:30 AM</t>
  </si>
  <si>
    <t>10/12/2025 9:05:47 AM</t>
  </si>
  <si>
    <t>10/12/2025 9:12:17 AM</t>
  </si>
  <si>
    <t>10/12/2025 9:18:45 AM</t>
  </si>
  <si>
    <t>10/12/2025 9:25:24 AM</t>
  </si>
  <si>
    <t>12/10/2025 10:04:29</t>
  </si>
  <si>
    <t>10/12/2025 9:27:27 AM</t>
  </si>
  <si>
    <t>10/12/2025 9:32:16 AM</t>
  </si>
  <si>
    <t>4608</t>
  </si>
  <si>
    <t>WM+ HCM 79A Huỳnh Tịnh Của</t>
  </si>
  <si>
    <t>79A Huỳnh Tịnh Của, Phường 8, Quận 3, TP. Hồ Chí Minh Việt Nam</t>
  </si>
  <si>
    <t>0977795214</t>
  </si>
  <si>
    <t>10/12/2025 9:36:57 AM</t>
  </si>
  <si>
    <t>10/12/2025 9:40:48 AM</t>
  </si>
  <si>
    <t>5919</t>
  </si>
  <si>
    <t>WM+ HDG 281 - 283 Nguyễn Thái Học</t>
  </si>
  <si>
    <t>Số 281 - 283 Nguyễn Thái Học, Phường Sao Đỏ, T. Hải Dương Việt Nam</t>
  </si>
  <si>
    <t>WM+ HDG 281 - 283 Nguyễn Thái</t>
  </si>
  <si>
    <t>10/12/2025 10:23:01 AM</t>
  </si>
  <si>
    <t>10/12/2025 10:38:38 AM</t>
  </si>
  <si>
    <t>10/12/2025 11:07:37 AM</t>
  </si>
  <si>
    <t>6376</t>
  </si>
  <si>
    <t>WM+ HNI 136 Yên Phúc</t>
  </si>
  <si>
    <t>Số 136 Yên Phúc, P. Phúc La, Q. Hà Đông, TP. Hà Nội Việt Nam</t>
  </si>
  <si>
    <t>10/12/2025 11:15:50 AM</t>
  </si>
  <si>
    <t>4535</t>
  </si>
  <si>
    <t>WM+ HNI 120 Phố Mã</t>
  </si>
  <si>
    <t>120 Phố Mã, Phù Linh, Sóc Sơn, TP. Hà Nội Việt Nam</t>
  </si>
  <si>
    <t>10/12/2025 11:22:34 AM</t>
  </si>
  <si>
    <t>10/12/2025 11:27:30 AM</t>
  </si>
  <si>
    <t>12/10/2025 14:19:16</t>
  </si>
  <si>
    <t>10/12/2025 11:41:30 AM</t>
  </si>
  <si>
    <t>10/12/2025 11:50:09 AM</t>
  </si>
  <si>
    <t>5025</t>
  </si>
  <si>
    <t>WIN HCM 15 Nguyễn Quang Bích</t>
  </si>
  <si>
    <t>15 Nguyễn Quang Bích, Phường 13, Quận Tân Bình, TP. Hồ Chí Minh Việt Nam</t>
  </si>
  <si>
    <t>WM+ HCM 15 Nguyễn Quang Bích</t>
  </si>
  <si>
    <t>10/12/2025 12:03:44 PM</t>
  </si>
  <si>
    <t>10/12/2025 12:08:22 PM</t>
  </si>
  <si>
    <t>10/12/2025 12:39:50 PM</t>
  </si>
  <si>
    <t>10/12/2025 12:45:33 PM</t>
  </si>
  <si>
    <t>10/12/2025 12:57:01 PM</t>
  </si>
  <si>
    <t>12/10/2025 13:13:06</t>
  </si>
  <si>
    <t>10/12/2025 12:58:39 PM</t>
  </si>
  <si>
    <t>10/12/2025 1:01:46 PM</t>
  </si>
  <si>
    <t>10/12/2025 1:01:57 PM</t>
  </si>
  <si>
    <t>12/10/2025 13:06:06</t>
  </si>
  <si>
    <t>10/12/2025 1:09:37 PM</t>
  </si>
  <si>
    <t>10/12/2025 1:26:05 PM</t>
  </si>
  <si>
    <t>12/10/2025 13:31:52</t>
  </si>
  <si>
    <t>10/12/2025 1:29:05 PM</t>
  </si>
  <si>
    <t>10/12/2025 1:29:18 PM</t>
  </si>
  <si>
    <t>12/10/2025 13:31:37</t>
  </si>
  <si>
    <t>10/12/2025 1:57:01 PM</t>
  </si>
  <si>
    <t>10/12/2025 2:02:51 PM</t>
  </si>
  <si>
    <t>2559</t>
  </si>
  <si>
    <t>WM+ HNI 3/55 Đỗ Quang</t>
  </si>
  <si>
    <t>3 ngõ 55 Đỗ Quang, Quận Cầu Giấy, TP. Hà Nội Việt Nam</t>
  </si>
  <si>
    <t>10/12/2025 2:06:56 PM</t>
  </si>
  <si>
    <t>10/12/2025 2:19:38 PM</t>
  </si>
  <si>
    <t>2AVL</t>
  </si>
  <si>
    <t>WM+ THA 62 Đường 4C, Quảng Thái</t>
  </si>
  <si>
    <t>Số 62 Đường 4C, Thôn 7, Xã Quảng Thái, Huyện Quảng Xương T. Thanh Hóa Việt Nam</t>
  </si>
  <si>
    <t>WM+ THA 62 Đường 4C, Quảng Thá</t>
  </si>
  <si>
    <t>10/12/2025 2:19:51 PM</t>
  </si>
  <si>
    <t>10/12/2025 2:27:22 PM</t>
  </si>
  <si>
    <t>12/10/2025 14:43:03</t>
  </si>
  <si>
    <t>10/12/2025 2:29:53 PM</t>
  </si>
  <si>
    <t>10/12/2025 2:32:20 PM</t>
  </si>
  <si>
    <t>10/12/2025 2:34:03 PM</t>
  </si>
  <si>
    <t>10/12/2025 2:39:04 PM</t>
  </si>
  <si>
    <t>10/12/2025 2:49:23 PM</t>
  </si>
  <si>
    <t>6655</t>
  </si>
  <si>
    <t>WM+ AGG 108 Trưng Nữ Vương</t>
  </si>
  <si>
    <t>108 Trưng Nữ Vương, P. Châu Phú B, TP. Châu Đốc, T. An Giang Việt Nam</t>
  </si>
  <si>
    <t>10/12/2025 2:51:11 PM</t>
  </si>
  <si>
    <t>10/12/2025 2:58:27 PM</t>
  </si>
  <si>
    <t>12/10/2025 15:33:00</t>
  </si>
  <si>
    <t>10/12/2025 3:07:37 PM</t>
  </si>
  <si>
    <t>2AKQ</t>
  </si>
  <si>
    <t>WM+ VPC Cầu Tre, Hồ Sơn</t>
  </si>
  <si>
    <t>Thôn Cầu Tre, Xã Hồ Sơn, Huyện Tam Đảo T. Vĩnh Phúc Việt Nam</t>
  </si>
  <si>
    <t>10/12/2025 3:17:04 PM</t>
  </si>
  <si>
    <t>2AUS</t>
  </si>
  <si>
    <t>WM+ HNI Hạ Hoà, Hưng Đạo</t>
  </si>
  <si>
    <t>Xóm Chùa, Thôn Hạ Hoà, Xã Hưng Đạo, Huyện Quốc Oai, Thành phố Hà Nội Việt Nam</t>
  </si>
  <si>
    <t>10/12/2025 3:19:15 PM</t>
  </si>
  <si>
    <t>10/12/2025 3:22:15 PM</t>
  </si>
  <si>
    <t>10/12/2025 3:25:00 PM</t>
  </si>
  <si>
    <t>10/12/2025 3:36:50 PM</t>
  </si>
  <si>
    <t>10/12/2025 3:40:12 PM</t>
  </si>
  <si>
    <t>10/12/2025 3:40:27 PM</t>
  </si>
  <si>
    <t>10/12/2025 4:02:21 PM</t>
  </si>
  <si>
    <t>5780</t>
  </si>
  <si>
    <t>WIN DNG 438 Trần Đại Nghĩa</t>
  </si>
  <si>
    <t>Số 438 đường Trần Đại Nghĩa, tổ 63, phường Hòa Quý, quận Ngũ Hành Sơn, Đà Nẵng TP. Đà Nẵng Việt Nam</t>
  </si>
  <si>
    <t>WM+ DNG 438 Trần Đại Nghĩa</t>
  </si>
  <si>
    <t>10/12/2025 4:03:51 PM</t>
  </si>
  <si>
    <t>10/12/2025 4:07:07 PM</t>
  </si>
  <si>
    <t>10/12/2025 4:07:55 PM</t>
  </si>
  <si>
    <t>10/12/2025 4:17:22 PM</t>
  </si>
  <si>
    <t>10/12/2025 4:48:14 PM</t>
  </si>
  <si>
    <t>10/12/2025 4:48:31 PM</t>
  </si>
  <si>
    <t>2AG3</t>
  </si>
  <si>
    <t>WM+ HCM 49 Đông Thạnh 3-4</t>
  </si>
  <si>
    <t>49 Đông Thạnh 3-4, Ấp 7, X. Đông Thạnh, H. Hóc Môn TP. Hồ Chí Minh Việt Nam</t>
  </si>
  <si>
    <t>WM+ HCM 505/56/8E Ấp 7</t>
  </si>
  <si>
    <t>10/12/2025 4:52:34 PM</t>
  </si>
  <si>
    <t>12/10/2025 17:04:01</t>
  </si>
  <si>
    <t>10/12/2025 4:59:59 PM</t>
  </si>
  <si>
    <t>10/12/2025 5:14:46 PM</t>
  </si>
  <si>
    <t>10/12/2025 5:16:57 PM</t>
  </si>
  <si>
    <t>2AL5</t>
  </si>
  <si>
    <t>WM+ HCM 213 Gò Xoài</t>
  </si>
  <si>
    <t>213 Gò Xoài, P. Bình Hưng Hòa A, Q. Bình Tân TP. Hồ Chí Minh Việt Nam</t>
  </si>
  <si>
    <t>10/12/2025 5:27:55 PM</t>
  </si>
  <si>
    <t>6844</t>
  </si>
  <si>
    <t>WIN HCM 776 - 778 Thống Nhất</t>
  </si>
  <si>
    <t>776 - 778 Thống Nhất, P. 15, Q. Gò Vấp TP. Hồ Chí Minh Việt Nam</t>
  </si>
  <si>
    <t>10/12/2025 5:30:26 PM</t>
  </si>
  <si>
    <t>4681</t>
  </si>
  <si>
    <t>WM+ HNI Thôn Xâm Dương 3</t>
  </si>
  <si>
    <t>Thôn Xâm Dương 3, xã Ninh Sở, Huyện Thường Tín, TP. Hà Nội Việt Nam</t>
  </si>
  <si>
    <t>0899333351</t>
  </si>
  <si>
    <t>10/12/2025 5:33:51 PM</t>
  </si>
  <si>
    <t>10/12/2025 5:34:50 PM</t>
  </si>
  <si>
    <t>10/12/2025 5:44:01 PM</t>
  </si>
  <si>
    <t>10/12/2025 6:34:30 PM</t>
  </si>
  <si>
    <t>10/12/2025 6:45:44 PM</t>
  </si>
  <si>
    <t>10/12/2025 6:51:39 PM</t>
  </si>
  <si>
    <t>5898</t>
  </si>
  <si>
    <t>WM+ YBI 326 Điện Biên</t>
  </si>
  <si>
    <t>Số 326 đường Điện Biên, phường Yên Ninh, thành Phố Yên Bái, T. Yên Bái Việt Nam</t>
  </si>
  <si>
    <t>12/10/2025 18:59:18</t>
  </si>
  <si>
    <t>10/12/2025 6:55:46 PM</t>
  </si>
  <si>
    <t>10/12/2025 7:29:21 PM</t>
  </si>
  <si>
    <t>10/12/2025 7:39:10 PM</t>
  </si>
  <si>
    <t>10/12/2025 8:01:57 PM</t>
  </si>
  <si>
    <t>10/12/2025 8:05:31 PM</t>
  </si>
  <si>
    <t>10/12/2025 8:15:13 PM</t>
  </si>
  <si>
    <t>6262</t>
  </si>
  <si>
    <t>WM+ HNI Xa Mạc, Mê Linh</t>
  </si>
  <si>
    <t>Thôn Xa Mạc, Xã Liên Mạc, Huyện Mê Linh, TP. Hà Nội Việt Nam</t>
  </si>
  <si>
    <t>10/12/2025 8:32:08 PM</t>
  </si>
  <si>
    <t>6468</t>
  </si>
  <si>
    <t>WM+ HCM 330 Nguyễn Thượng Hiền</t>
  </si>
  <si>
    <t>330 Nguyễn Thượng Hiền, P. 05, Q. Phú Nhuận, TP. Hồ Chí Minh Việt Nam</t>
  </si>
  <si>
    <t>10/12/2025 8:36:36 PM</t>
  </si>
  <si>
    <t>10/12/2025 9:01:11 PM</t>
  </si>
  <si>
    <t>3165</t>
  </si>
  <si>
    <t>WM+ CTO 9 Trần Chiên</t>
  </si>
  <si>
    <t>Số 9, đường Trần Chiên, Khu vực Thạnh Mỹ, Phường Lê Bình, Quận Cái Răng, TP. Cần Thơ Việt Nam</t>
  </si>
  <si>
    <t>0907889892</t>
  </si>
  <si>
    <t>10/12/2025 9:03:14 PM</t>
  </si>
  <si>
    <t>10/12/2025 9:13:19 PM</t>
  </si>
  <si>
    <t>10/12/2025 9:34:31 PM</t>
  </si>
  <si>
    <t>10/12/2025 10:04:26 PM</t>
  </si>
  <si>
    <t>PO</t>
  </si>
  <si>
    <t>fgsdf</t>
  </si>
  <si>
    <t>sdfg</t>
  </si>
  <si>
    <t>9106003185-00001867</t>
  </si>
  <si>
    <t>9106020354-00484921</t>
  </si>
  <si>
    <t>9106020497-00081276</t>
  </si>
  <si>
    <t>9106026992-00001738</t>
  </si>
  <si>
    <t>9106031300-00014270</t>
  </si>
  <si>
    <t>9106033021-00486438</t>
  </si>
  <si>
    <t>9106034261-00480132</t>
  </si>
  <si>
    <t>9106034318-00001874</t>
  </si>
  <si>
    <t>9106038644-00003502</t>
  </si>
  <si>
    <t>9106038709-00033474</t>
  </si>
  <si>
    <t>9106038584-00480154</t>
  </si>
  <si>
    <t>9106038585-00480155</t>
  </si>
  <si>
    <t>9106038739-00480182</t>
  </si>
  <si>
    <t>9106038801-00080732</t>
  </si>
  <si>
    <t>9106038782-00008819</t>
  </si>
  <si>
    <t>9106038818-00018702</t>
  </si>
  <si>
    <t>9106038820-00015788</t>
  </si>
  <si>
    <t>9106038823-00480201</t>
  </si>
  <si>
    <t>9106038950-00033479</t>
  </si>
  <si>
    <t>9106038958-00011297</t>
  </si>
  <si>
    <t>9106038978-00018144</t>
  </si>
  <si>
    <t>9106039000-00033482</t>
  </si>
  <si>
    <t>9106039038-00009571</t>
  </si>
  <si>
    <t>9106039015-00480280</t>
  </si>
  <si>
    <t>9106039040-00009572</t>
  </si>
  <si>
    <t>9106039117-00018708</t>
  </si>
  <si>
    <t>9106039148-00005284</t>
  </si>
  <si>
    <t>9106039139-00033484</t>
  </si>
  <si>
    <t>9106039215-00063615</t>
  </si>
  <si>
    <t>9106039276-00480387</t>
  </si>
  <si>
    <t>9106039327-00014887</t>
  </si>
  <si>
    <t>9106039292-00063617</t>
  </si>
  <si>
    <t>9106039353-00480416</t>
  </si>
  <si>
    <t>9106039371-00080777</t>
  </si>
  <si>
    <t>9106039375-00480423</t>
  </si>
  <si>
    <t>9106039515-00480469</t>
  </si>
  <si>
    <t>9106039530-00480472</t>
  </si>
  <si>
    <t>9106039544-00047431</t>
  </si>
  <si>
    <t>9106039556-00003823</t>
  </si>
  <si>
    <t>9106039570-00037323</t>
  </si>
  <si>
    <t>9106039571-00063634</t>
  </si>
  <si>
    <t>9106039562-00480488</t>
  </si>
  <si>
    <t>9106039623-00004007</t>
  </si>
  <si>
    <t>9106039653-00018717</t>
  </si>
  <si>
    <t>9106039708-00159666</t>
  </si>
  <si>
    <t>9106039728-00480544</t>
  </si>
  <si>
    <t>9106039682-00028814</t>
  </si>
  <si>
    <t>9106039684-00480528</t>
  </si>
  <si>
    <t>9106039781-00480568</t>
  </si>
  <si>
    <t>9106039808-00480581</t>
  </si>
  <si>
    <t>9106039814-00035345</t>
  </si>
  <si>
    <t>9106039837-00033499</t>
  </si>
  <si>
    <t>9106039868-00159683</t>
  </si>
  <si>
    <t>9106039897-00159687</t>
  </si>
  <si>
    <t>9106039942-00480633</t>
  </si>
  <si>
    <t>9106039943-00063658</t>
  </si>
  <si>
    <t>9106039983-00480650</t>
  </si>
  <si>
    <t>9106039989-00033503</t>
  </si>
  <si>
    <t>9106040024-00005780</t>
  </si>
  <si>
    <t>9106039995-00033504</t>
  </si>
  <si>
    <t>9106040026-00047445</t>
  </si>
  <si>
    <t>9106040087-00037332</t>
  </si>
  <si>
    <t>9106040056-00480676</t>
  </si>
  <si>
    <t>9106040099-00009585</t>
  </si>
  <si>
    <t>9106040129-00080825</t>
  </si>
  <si>
    <t>9106040339-00080832</t>
  </si>
  <si>
    <t>9106040367-00480791</t>
  </si>
  <si>
    <t>9106040324-00011302</t>
  </si>
  <si>
    <t>9106040361-00080834</t>
  </si>
  <si>
    <t>9106040499-00028841</t>
  </si>
  <si>
    <t>9106040538-00033513</t>
  </si>
  <si>
    <t>9106040586-00063700</t>
  </si>
  <si>
    <t>9106040609-00009590</t>
  </si>
  <si>
    <t>9106040635-00002266</t>
  </si>
  <si>
    <t>9106040643-00159792</t>
  </si>
  <si>
    <t>9106040754-00009694</t>
  </si>
  <si>
    <t>9106040795-00480934</t>
  </si>
  <si>
    <t>9106040827-00159814</t>
  </si>
  <si>
    <t>9106040830-00480948</t>
  </si>
  <si>
    <t>9106040831-00159815</t>
  </si>
  <si>
    <t>9106040843-00018167</t>
  </si>
  <si>
    <t>9106040928-00004763</t>
  </si>
  <si>
    <t>9106040915-00004010</t>
  </si>
  <si>
    <t>9106040997-00481001</t>
  </si>
  <si>
    <t>9106040990-00004770</t>
  </si>
  <si>
    <t>9106041002-00004011</t>
  </si>
  <si>
    <t>9106040965-00028853</t>
  </si>
  <si>
    <t>9106041117-00009593</t>
  </si>
  <si>
    <t>9106041158-00481052</t>
  </si>
  <si>
    <t>9106041207-00481066</t>
  </si>
  <si>
    <t>9106041195-00481060</t>
  </si>
  <si>
    <t>9106041298-00008159</t>
  </si>
  <si>
    <t>9106041255-00481080</t>
  </si>
  <si>
    <t>9106041379-00003009</t>
  </si>
  <si>
    <t>9106041407-00481124</t>
  </si>
  <si>
    <t>9106041400-00014936</t>
  </si>
  <si>
    <t>9106041384-00010176</t>
  </si>
  <si>
    <t>9106041463-00481141</t>
  </si>
  <si>
    <t>9106041570-00481180</t>
  </si>
  <si>
    <t>9106041602-00014941</t>
  </si>
  <si>
    <t>9106041594-00005729</t>
  </si>
  <si>
    <t>9106041611-00481192</t>
  </si>
  <si>
    <t>9106041668-00481212</t>
  </si>
  <si>
    <t>9106041661-00481209</t>
  </si>
  <si>
    <t>9106041693-00047561</t>
  </si>
  <si>
    <t>9106041767-00005796</t>
  </si>
  <si>
    <t>9106041759-00033537</t>
  </si>
  <si>
    <t>9106041791-00015827</t>
  </si>
  <si>
    <t>9106041853-00481268</t>
  </si>
  <si>
    <t>9106041904-00481290</t>
  </si>
  <si>
    <t>9106041947-00010053</t>
  </si>
  <si>
    <t>9106041948-00159904</t>
  </si>
  <si>
    <t>9106041959-00001734</t>
  </si>
  <si>
    <t>9106041980-00014981</t>
  </si>
  <si>
    <t>9106041963-00001735</t>
  </si>
  <si>
    <t>9106041989-00014982</t>
  </si>
  <si>
    <t>9106041997-00011333</t>
  </si>
  <si>
    <t>9106042001-00014302</t>
  </si>
  <si>
    <t>9106042020-00047489</t>
  </si>
  <si>
    <t>9106042021-00047490</t>
  </si>
  <si>
    <t>9106042088-00018183</t>
  </si>
  <si>
    <t>9106042099-00481360</t>
  </si>
  <si>
    <t>9106042075-00080921</t>
  </si>
  <si>
    <t>9106042025-00481335</t>
  </si>
  <si>
    <t>9106042111-00014987</t>
  </si>
  <si>
    <t>9106042151-00481384</t>
  </si>
  <si>
    <t>9106042145-00018184</t>
  </si>
  <si>
    <t>9106042189-00481396</t>
  </si>
  <si>
    <t>9106042166-00006555</t>
  </si>
  <si>
    <t>9106042212-00481405</t>
  </si>
  <si>
    <t>9106042218-00008318</t>
  </si>
  <si>
    <t>9106042196-00001736</t>
  </si>
  <si>
    <t>9106042243-00009704</t>
  </si>
  <si>
    <t>9106042246-00005800</t>
  </si>
  <si>
    <t>9106042278-00481434</t>
  </si>
  <si>
    <t>9106042284-00080936</t>
  </si>
  <si>
    <t>9106042332-00025967</t>
  </si>
  <si>
    <t>9106042324-00004016</t>
  </si>
  <si>
    <t>9106042352-00028878</t>
  </si>
  <si>
    <t>9106042418-00011340</t>
  </si>
  <si>
    <t>9106042432-00018192</t>
  </si>
  <si>
    <t>9106042421-00047502</t>
  </si>
  <si>
    <t>9106042434-00008173</t>
  </si>
  <si>
    <t>9106042460-00080949</t>
  </si>
  <si>
    <t>9106042462-00080950</t>
  </si>
  <si>
    <t>9106042537-00481517</t>
  </si>
  <si>
    <t>9106042512-00018195</t>
  </si>
  <si>
    <t>9106042544-00010213</t>
  </si>
  <si>
    <t>9106042608-00009610</t>
  </si>
  <si>
    <t>9106042595-00008175</t>
  </si>
  <si>
    <t>9106042619-00018750</t>
  </si>
  <si>
    <t>9106042638-00015846</t>
  </si>
  <si>
    <t>9106042643-00010757</t>
  </si>
  <si>
    <t>9106042702-00018753</t>
  </si>
  <si>
    <t>9106042754-00010962</t>
  </si>
  <si>
    <t>9106042798-00481595</t>
  </si>
  <si>
    <t>9106042810-00080977</t>
  </si>
  <si>
    <t>9106042744-00080972</t>
  </si>
  <si>
    <t>9106042844-00010761</t>
  </si>
  <si>
    <t>9106042823-00080978</t>
  </si>
  <si>
    <t>9106042907-00481628</t>
  </si>
  <si>
    <t>9106042914-00047525</t>
  </si>
  <si>
    <t>9106042947-00010763</t>
  </si>
  <si>
    <t>9106042988-00018198</t>
  </si>
  <si>
    <t>9106042951-00008177</t>
  </si>
  <si>
    <t>9106042973-00033551</t>
  </si>
  <si>
    <t>9106043027-00014953</t>
  </si>
  <si>
    <t>9106043047-00014950</t>
  </si>
  <si>
    <t>9106043057-00003017</t>
  </si>
  <si>
    <t>9106043089-00481670</t>
  </si>
  <si>
    <t>9106043081-00005303</t>
  </si>
  <si>
    <t>9106043103-00481679</t>
  </si>
  <si>
    <t>9106043096-00481676</t>
  </si>
  <si>
    <t>9106043134-00003178</t>
  </si>
  <si>
    <t>9106043205-00081019</t>
  </si>
  <si>
    <t>9106043192-00005312</t>
  </si>
  <si>
    <t>9106043193-00005313</t>
  </si>
  <si>
    <t>9106043282-00081024</t>
  </si>
  <si>
    <t>9106043254-00025996</t>
  </si>
  <si>
    <t>9106043315-00035420</t>
  </si>
  <si>
    <t>9106043413-00033579</t>
  </si>
  <si>
    <t>9106043484-00018210</t>
  </si>
  <si>
    <t>9106043476-00481859</t>
  </si>
  <si>
    <t>9106043475-00481858</t>
  </si>
  <si>
    <t>9106043551-00481889</t>
  </si>
  <si>
    <t>9106043558-00003971</t>
  </si>
  <si>
    <t>9106043559-00047584</t>
  </si>
  <si>
    <t>9106043554-00028913</t>
  </si>
  <si>
    <t>9106043536-00035429</t>
  </si>
  <si>
    <t>9106043590-00033582</t>
  </si>
  <si>
    <t>9106043602-00009713</t>
  </si>
  <si>
    <t>9106043647-00481921</t>
  </si>
  <si>
    <t>9106043660-00008329</t>
  </si>
  <si>
    <t>9106043698-00481948</t>
  </si>
  <si>
    <t>9106043670-00481930</t>
  </si>
  <si>
    <t>9106043652-00047588</t>
  </si>
  <si>
    <t>9106043671-00481931</t>
  </si>
  <si>
    <t>9106043747-00047592</t>
  </si>
  <si>
    <t>9106043731-00481962</t>
  </si>
  <si>
    <t>9106043762-00481975</t>
  </si>
  <si>
    <t>9106043755-00481971</t>
  </si>
  <si>
    <t>9106043786-00481981</t>
  </si>
  <si>
    <t>9106043809-00481989</t>
  </si>
  <si>
    <t>9106043841-00482006</t>
  </si>
  <si>
    <t>9106043887-00015001</t>
  </si>
  <si>
    <t>9106043914-00014351</t>
  </si>
  <si>
    <t>9106043972-00014352</t>
  </si>
  <si>
    <t>9106044007-00482079</t>
  </si>
  <si>
    <t>9106043994-00482073</t>
  </si>
  <si>
    <t>9106044020-00028921</t>
  </si>
  <si>
    <t>9106044014-00482082</t>
  </si>
  <si>
    <t>9106044015-00081061</t>
  </si>
  <si>
    <t>9106044051-00033595</t>
  </si>
  <si>
    <t>9106044079-00482104</t>
  </si>
  <si>
    <t>9106044071-00014353</t>
  </si>
  <si>
    <t>9106044075-00008330</t>
  </si>
  <si>
    <t>9106044153-00010771</t>
  </si>
  <si>
    <t>9106044228-00037432</t>
  </si>
  <si>
    <t>9106044229-00009624</t>
  </si>
  <si>
    <t>9106044307-00482180</t>
  </si>
  <si>
    <t>9106044368-00010776</t>
  </si>
  <si>
    <t>9106044383-00482218</t>
  </si>
  <si>
    <t>9106044399-00010079</t>
  </si>
  <si>
    <t>9106044400-00033602</t>
  </si>
  <si>
    <t>9106044396-00015865</t>
  </si>
  <si>
    <t>9106044426-00482232</t>
  </si>
  <si>
    <t>9106044454-00015866</t>
  </si>
  <si>
    <t>9106044582-00014969</t>
  </si>
  <si>
    <t>9106044590-00482300</t>
  </si>
  <si>
    <t>9106044598-00160190</t>
  </si>
  <si>
    <t>9106044668-00037441</t>
  </si>
  <si>
    <t>9106044669-00160209</t>
  </si>
  <si>
    <t>9106044635-00160201</t>
  </si>
  <si>
    <t>9106044690-00014968</t>
  </si>
  <si>
    <t>9106044673-00008332</t>
  </si>
  <si>
    <t>9106044712-00482333</t>
  </si>
  <si>
    <t>9106044675-00008333</t>
  </si>
  <si>
    <t>9106044828-00160237</t>
  </si>
  <si>
    <t>9106044848-00160242</t>
  </si>
  <si>
    <t>9106044816-00081102</t>
  </si>
  <si>
    <t>9106044969-00160249</t>
  </si>
  <si>
    <t>9106044973-00008334</t>
  </si>
  <si>
    <t>9106044989-00015016</t>
  </si>
  <si>
    <t>9106045048-00482459</t>
  </si>
  <si>
    <t>9106045040-00482455</t>
  </si>
  <si>
    <t>9106045069-00018239</t>
  </si>
  <si>
    <t>9106045088-00482474</t>
  </si>
  <si>
    <t>9106045036-00018238</t>
  </si>
  <si>
    <t>9106045117-00482483</t>
  </si>
  <si>
    <t>9106045065-00160258</t>
  </si>
  <si>
    <t>9106045137-00008191</t>
  </si>
  <si>
    <t>9106045152-00033615</t>
  </si>
  <si>
    <t>9106045158-00160273</t>
  </si>
  <si>
    <t>9106045134-00010879</t>
  </si>
  <si>
    <t>9106045192-00482510</t>
  </si>
  <si>
    <t>9106045193-00011366</t>
  </si>
  <si>
    <t>9106045202-00482514</t>
  </si>
  <si>
    <t>9106045203-00160277</t>
  </si>
  <si>
    <t>9106045245-00482527</t>
  </si>
  <si>
    <t>9106045205-00160278</t>
  </si>
  <si>
    <t>9106045290-00160286</t>
  </si>
  <si>
    <t>9106045265-00010789</t>
  </si>
  <si>
    <t>9106045294-00482538</t>
  </si>
  <si>
    <t>9106045305-00482544</t>
  </si>
  <si>
    <t>9106045324-00010196</t>
  </si>
  <si>
    <t>9106045412-00018253</t>
  </si>
  <si>
    <t>9106045448-00005811</t>
  </si>
  <si>
    <t>9106045470-00018254</t>
  </si>
  <si>
    <t>9106045475-00006428</t>
  </si>
  <si>
    <t>9106045538-00008192</t>
  </si>
  <si>
    <t>9106045515-00008341</t>
  </si>
  <si>
    <t>9106045572-00482629</t>
  </si>
  <si>
    <t>9106045587-00047632</t>
  </si>
  <si>
    <t>9106045588-00010881</t>
  </si>
  <si>
    <t>9106045546-00482621</t>
  </si>
  <si>
    <t>9106045592-00482637</t>
  </si>
  <si>
    <t>9106045595-00010882</t>
  </si>
  <si>
    <t>9106045621-00482646</t>
  </si>
  <si>
    <t>9106045632-00482648</t>
  </si>
  <si>
    <t>9106045640-00010883</t>
  </si>
  <si>
    <t>9106045624-00482647</t>
  </si>
  <si>
    <t>9106045643-00063925</t>
  </si>
  <si>
    <t>9106045739-00160322</t>
  </si>
  <si>
    <t>9106045676-00160315</t>
  </si>
  <si>
    <t>9106045752-00037480</t>
  </si>
  <si>
    <t>9106045765-00482685</t>
  </si>
  <si>
    <t>9106045776-00010976</t>
  </si>
  <si>
    <t>9106045794-00014984</t>
  </si>
  <si>
    <t>9106045832-00008193</t>
  </si>
  <si>
    <t>9106045844-00482708</t>
  </si>
  <si>
    <t>9106045903-00160339</t>
  </si>
  <si>
    <t>9106045939-00081150</t>
  </si>
  <si>
    <t>9106045922-00015886</t>
  </si>
  <si>
    <t>9106045992-00035508</t>
  </si>
  <si>
    <t>9106046017-00063937</t>
  </si>
  <si>
    <t>9106046008-00033647</t>
  </si>
  <si>
    <t>9106046029-00037484</t>
  </si>
  <si>
    <t>9106046088-00160359</t>
  </si>
  <si>
    <t>9106046084-00037485</t>
  </si>
  <si>
    <t>9106046075-00047638</t>
  </si>
  <si>
    <t>9106046114-00081160</t>
  </si>
  <si>
    <t>9106046124-00160363</t>
  </si>
  <si>
    <t>9106046204-00037489</t>
  </si>
  <si>
    <t>9106046205-00482828</t>
  </si>
  <si>
    <t>9106046278-00160370</t>
  </si>
  <si>
    <t>9106046349-00008197</t>
  </si>
  <si>
    <t>9106046350-00482872</t>
  </si>
  <si>
    <t>9106046352-00483315</t>
  </si>
  <si>
    <t>9106046336-00005814</t>
  </si>
  <si>
    <t>9106046414-00482892</t>
  </si>
  <si>
    <t>9106046458-00028979</t>
  </si>
  <si>
    <t>9106046443-00482903</t>
  </si>
  <si>
    <t>9106046499-00018280</t>
  </si>
  <si>
    <t>9106046533-00482930</t>
  </si>
  <si>
    <t>9106046538-00160386</t>
  </si>
  <si>
    <t>9106046540-00160387</t>
  </si>
  <si>
    <t>9106046578-00081177</t>
  </si>
  <si>
    <t>9106046559-00482937</t>
  </si>
  <si>
    <t>9106046615-00081181</t>
  </si>
  <si>
    <t>9106046730-00018305</t>
  </si>
  <si>
    <t>9106046776-00047659</t>
  </si>
  <si>
    <t>9106046803-00004035</t>
  </si>
  <si>
    <t>9106046796-00483006</t>
  </si>
  <si>
    <t>9106046947-00026071</t>
  </si>
  <si>
    <t>9106046987-00010091</t>
  </si>
  <si>
    <t>9106047027-00008353</t>
  </si>
  <si>
    <t>9106047037-00483068</t>
  </si>
  <si>
    <t>9106047122-00037528</t>
  </si>
  <si>
    <t>9106047203-00081223</t>
  </si>
  <si>
    <t>9106047233-00009643</t>
  </si>
  <si>
    <t>9106047251-00037535</t>
  </si>
  <si>
    <t>9106047272-00015002</t>
  </si>
  <si>
    <t>9106047273-00015003</t>
  </si>
  <si>
    <t>9106047311-00004696</t>
  </si>
  <si>
    <t>9106047335-00081229</t>
  </si>
  <si>
    <t>9106047350-00081232</t>
  </si>
  <si>
    <t>9106047442-00005818</t>
  </si>
  <si>
    <t>9106047444-00004709</t>
  </si>
  <si>
    <t>9106047560-00047676</t>
  </si>
  <si>
    <t>9106047685-00009654</t>
  </si>
  <si>
    <t>9106047710-00160481</t>
  </si>
  <si>
    <t>9106047711-00483250</t>
  </si>
  <si>
    <t>9106047712-00483251</t>
  </si>
  <si>
    <t>9106047662-00010102</t>
  </si>
  <si>
    <t>9106047892-00006451</t>
  </si>
  <si>
    <t>9106047979-00010216</t>
  </si>
  <si>
    <t>9106047997-00037589</t>
  </si>
  <si>
    <t>9106047989-00004038</t>
  </si>
  <si>
    <t>9106047996-00004039</t>
  </si>
  <si>
    <t>9106048023-00015937</t>
  </si>
  <si>
    <t>9106048059-00029007</t>
  </si>
  <si>
    <t>9106048051-00035568</t>
  </si>
  <si>
    <t>9106048034-00008877</t>
  </si>
  <si>
    <t>9106048167-00035577</t>
  </si>
  <si>
    <t>9106048144-00004715</t>
  </si>
  <si>
    <t>9106048170-00037594</t>
  </si>
  <si>
    <t>9106048155-00003445</t>
  </si>
  <si>
    <t>9106048250-00035579</t>
  </si>
  <si>
    <t>9106048342-00011396</t>
  </si>
  <si>
    <t>9106048377-00033715</t>
  </si>
  <si>
    <t>9106048405-00047703</t>
  </si>
  <si>
    <t>9106048429-00015944</t>
  </si>
  <si>
    <t>9106048433-00015032</t>
  </si>
  <si>
    <t>9106048516-00081342</t>
  </si>
  <si>
    <t>9106048535-00047706</t>
  </si>
  <si>
    <t>9106048622-00160613</t>
  </si>
  <si>
    <t>9106048630-00008211</t>
  </si>
  <si>
    <t>9106048660-00014403</t>
  </si>
  <si>
    <t>9106048688-00015039</t>
  </si>
  <si>
    <t>9106048746-00483662</t>
  </si>
  <si>
    <t>9106048781-00014405</t>
  </si>
  <si>
    <t>9106048783-00483674</t>
  </si>
  <si>
    <t>9106048848-00081363</t>
  </si>
  <si>
    <t>9106048892-00008380</t>
  </si>
  <si>
    <t>9106048894-00483720</t>
  </si>
  <si>
    <t>9106049008-00010124</t>
  </si>
  <si>
    <t>9106049038-00483783</t>
  </si>
  <si>
    <t>9106049039-00483784</t>
  </si>
  <si>
    <t>9106049070-00483798</t>
  </si>
  <si>
    <t>9106049061-00483795</t>
  </si>
  <si>
    <t>9106049080-00483804</t>
  </si>
  <si>
    <t>9106049076-00483801</t>
  </si>
  <si>
    <t>9106049107-00081383</t>
  </si>
  <si>
    <t>9106049124-00010897</t>
  </si>
  <si>
    <t>9106049086-00035610</t>
  </si>
  <si>
    <t>9106049167-00009752</t>
  </si>
  <si>
    <t>9106049170-00009753</t>
  </si>
  <si>
    <t>9106049176-00160674</t>
  </si>
  <si>
    <t>9106049239-00033729</t>
  </si>
  <si>
    <t>9106049347-00015046</t>
  </si>
  <si>
    <t>9106049324-00160692</t>
  </si>
  <si>
    <t>9106049447-00160708</t>
  </si>
  <si>
    <t>9106049439-00015047</t>
  </si>
  <si>
    <t>9106049458-00483937</t>
  </si>
  <si>
    <t>9106049416-00018822</t>
  </si>
  <si>
    <t>9106049495-00010128</t>
  </si>
  <si>
    <t>9106049531-00160723</t>
  </si>
  <si>
    <t>9106049536-00010129</t>
  </si>
  <si>
    <t>9106049525-00015048</t>
  </si>
  <si>
    <t>9106049569-00483972</t>
  </si>
  <si>
    <t>9106049574-00018824</t>
  </si>
  <si>
    <t>9106049556-00004043</t>
  </si>
  <si>
    <t>9106049600-00160738</t>
  </si>
  <si>
    <t>9106049628-00160743</t>
  </si>
  <si>
    <t>9106049658-00033738</t>
  </si>
  <si>
    <t>9106049613-00160741</t>
  </si>
  <si>
    <t>9106049705-00160760</t>
  </si>
  <si>
    <t>9106049731-00018333</t>
  </si>
  <si>
    <t>9106049733-00015028</t>
  </si>
  <si>
    <t>9106049818-00160769</t>
  </si>
  <si>
    <t>9106049859-00484073</t>
  </si>
  <si>
    <t>9106049861-00484074</t>
  </si>
  <si>
    <t>9106049898-00047740</t>
  </si>
  <si>
    <t>9106049883-00015963</t>
  </si>
  <si>
    <t>9106049973-00015964</t>
  </si>
  <si>
    <t>9106049946-00026148</t>
  </si>
  <si>
    <t>9106050019-00011409</t>
  </si>
  <si>
    <t>9106049964-00160781</t>
  </si>
  <si>
    <t>9106050003-00033753</t>
  </si>
  <si>
    <t>9106050022-00011410</t>
  </si>
  <si>
    <t>9106049985-00008389</t>
  </si>
  <si>
    <t>9106050068-00160791</t>
  </si>
  <si>
    <t>9106050058-00037624</t>
  </si>
  <si>
    <t>9106050062-00047745</t>
  </si>
  <si>
    <t>9106050157-00160800</t>
  </si>
  <si>
    <t>9106050122-00011411</t>
  </si>
  <si>
    <t>9106050142-00484170</t>
  </si>
  <si>
    <t>9106050248-00037628</t>
  </si>
  <si>
    <t>9106050252-00008214</t>
  </si>
  <si>
    <t>9106050256-00484211</t>
  </si>
  <si>
    <t>9106050289-00008216</t>
  </si>
  <si>
    <t>9106050263-00484215</t>
  </si>
  <si>
    <t>9106050397-00014415</t>
  </si>
  <si>
    <t>9106050386-00484255</t>
  </si>
  <si>
    <t>9106050406-00033775</t>
  </si>
  <si>
    <t>9106050467-00004044</t>
  </si>
  <si>
    <t>9106050494-00160823</t>
  </si>
  <si>
    <t>9106050550-00484314</t>
  </si>
  <si>
    <t>9106050579-00160829</t>
  </si>
  <si>
    <t>9106050586-00015053</t>
  </si>
  <si>
    <t>9106050601-00484330</t>
  </si>
  <si>
    <t>9106050625-00160834</t>
  </si>
  <si>
    <t>9106050703-00047771</t>
  </si>
  <si>
    <t>9106050720-00015054</t>
  </si>
  <si>
    <t>9106050817-00015056</t>
  </si>
  <si>
    <t>9106050804-00033787</t>
  </si>
  <si>
    <t>9106050846-00033792</t>
  </si>
  <si>
    <t>9106050912-00160860</t>
  </si>
  <si>
    <t>9106050938-00033795</t>
  </si>
  <si>
    <t>9106050965-00033796</t>
  </si>
  <si>
    <t>9106051050-00035642</t>
  </si>
  <si>
    <t>9106051078-00015062</t>
  </si>
  <si>
    <t>9106051087-00484463</t>
  </si>
  <si>
    <t>9106051071-00047845</t>
  </si>
  <si>
    <t>9106051074-00033799</t>
  </si>
  <si>
    <t>9106051114-00047785</t>
  </si>
  <si>
    <t>9106051155-00033802</t>
  </si>
  <si>
    <t>9106051170-00484482</t>
  </si>
  <si>
    <t>9106051173-00484484</t>
  </si>
  <si>
    <t>9106051183-00484492</t>
  </si>
  <si>
    <t>9106051231-00003450</t>
  </si>
  <si>
    <t>9106051238-00014431</t>
  </si>
  <si>
    <t>9106051222-00033805</t>
  </si>
  <si>
    <t>9106051241-00484506</t>
  </si>
  <si>
    <t>9106051289-00484522</t>
  </si>
  <si>
    <t>9106051273-00484517</t>
  </si>
  <si>
    <t>9106051253-00484509</t>
  </si>
  <si>
    <t>9106051255-00484510</t>
  </si>
  <si>
    <t>9106051317-00081511</t>
  </si>
  <si>
    <t>9106051320-00011422</t>
  </si>
  <si>
    <t>9106051368-00484551</t>
  </si>
  <si>
    <t>9106051315-00484532</t>
  </si>
  <si>
    <t>9106051389-00484558</t>
  </si>
  <si>
    <t>9106051412-00047788</t>
  </si>
  <si>
    <t>9106051432-00009680</t>
  </si>
  <si>
    <t>9106051478-00484584</t>
  </si>
  <si>
    <t>9106051500-00014437</t>
  </si>
  <si>
    <t>9106051510-00484601</t>
  </si>
  <si>
    <t>9106051514-00160915</t>
  </si>
  <si>
    <t>9106051587-00029070</t>
  </si>
  <si>
    <t>9106051605-00015066</t>
  </si>
  <si>
    <t>9106051649-00015068</t>
  </si>
  <si>
    <t>9106051610-00081535</t>
  </si>
  <si>
    <t>9106051697-00037679</t>
  </si>
  <si>
    <t>9106051727-00003023</t>
  </si>
  <si>
    <t>9106051735-00005762</t>
  </si>
  <si>
    <t>9106051744-00026199</t>
  </si>
  <si>
    <t>9106051780-00047800</t>
  </si>
  <si>
    <t>9106051772-00081545</t>
  </si>
  <si>
    <t>9106051800-00010152</t>
  </si>
  <si>
    <t>9106051837-00047801</t>
  </si>
  <si>
    <t>9106051804-00015072</t>
  </si>
  <si>
    <t>9106051867-00018364</t>
  </si>
  <si>
    <t>9106051881-00484730</t>
  </si>
  <si>
    <t>9106051853-00033816</t>
  </si>
  <si>
    <t>9106051936-00014441</t>
  </si>
  <si>
    <t>9106051963-00009683</t>
  </si>
  <si>
    <t>9106052009-00006599</t>
  </si>
  <si>
    <t>9106051990-00015075</t>
  </si>
  <si>
    <t>9106052018-00033819</t>
  </si>
  <si>
    <t>9106051984-00484752</t>
  </si>
  <si>
    <t>9106051956-00026205</t>
  </si>
  <si>
    <t>9106052002-00014442</t>
  </si>
  <si>
    <t>9106052053-00015076</t>
  </si>
  <si>
    <t>9106052087-00008228</t>
  </si>
  <si>
    <t>9106052092-00484774</t>
  </si>
  <si>
    <t>9106052072-00033821</t>
  </si>
  <si>
    <t>9106052084-00015078</t>
  </si>
  <si>
    <t>9106052194-00033825</t>
  </si>
  <si>
    <t>9106052242-00008903</t>
  </si>
  <si>
    <t>9106052294-00010839</t>
  </si>
  <si>
    <t>9106052302-00081589</t>
  </si>
  <si>
    <t>9106052304-00026214</t>
  </si>
  <si>
    <t>9106052319-00010177</t>
  </si>
  <si>
    <t>9106052313-00081592</t>
  </si>
  <si>
    <t>9106052265-00011429</t>
  </si>
  <si>
    <t>9106052388-00010256</t>
  </si>
  <si>
    <t>9106052370-00009774</t>
  </si>
  <si>
    <t>9106052363-00484840</t>
  </si>
  <si>
    <t>9106052383-00010180</t>
  </si>
  <si>
    <t>9106052456-00160995</t>
  </si>
  <si>
    <t>9106052444-00033830</t>
  </si>
  <si>
    <t>9106052473-00037712</t>
  </si>
  <si>
    <t>9106052498-00037714</t>
  </si>
  <si>
    <t>9106052446-00033831</t>
  </si>
  <si>
    <t>9106052514-00033834</t>
  </si>
  <si>
    <t>9106052526-00484873</t>
  </si>
  <si>
    <t>9106052560-00033838</t>
  </si>
  <si>
    <t>9106052580-00026217</t>
  </si>
  <si>
    <t>9106052587-00033840</t>
  </si>
  <si>
    <t>9106052534-00016033</t>
  </si>
  <si>
    <t>9106052573-00033839</t>
  </si>
  <si>
    <t>9106052592-00010260</t>
  </si>
  <si>
    <t>9106052624-00010851</t>
  </si>
  <si>
    <t>9106052664-00010855</t>
  </si>
  <si>
    <t>9106052680-00010856</t>
  </si>
  <si>
    <t>9106052668-00014448</t>
  </si>
  <si>
    <t>9106052669-00014449</t>
  </si>
  <si>
    <t>9106052698-00003533</t>
  </si>
  <si>
    <t>9106052735-00081628</t>
  </si>
  <si>
    <t>9106052769-00018847</t>
  </si>
  <si>
    <t>9106052775-00047849</t>
  </si>
  <si>
    <t>9106052811-00047860</t>
  </si>
  <si>
    <t>9106052844-00161036</t>
  </si>
  <si>
    <t>9106052888-00081639</t>
  </si>
  <si>
    <t>9106052889-00081640</t>
  </si>
  <si>
    <t>9106052949-00037740</t>
  </si>
  <si>
    <t>9106053042-00485030</t>
  </si>
  <si>
    <t>9106053044-00485032</t>
  </si>
  <si>
    <t>9106053105-00037745</t>
  </si>
  <si>
    <t>9106053139-00001723</t>
  </si>
  <si>
    <t>9106053136-00004048</t>
  </si>
  <si>
    <t>9106053231-00485091</t>
  </si>
  <si>
    <t>9106053268-00016059</t>
  </si>
  <si>
    <t>9106053271-00037760</t>
  </si>
  <si>
    <t>9106053253-00015094</t>
  </si>
  <si>
    <t>9106053335-00011033</t>
  </si>
  <si>
    <t>9106053364-00011034</t>
  </si>
  <si>
    <t>9106053439-00485157</t>
  </si>
  <si>
    <t>9106053529-00015098</t>
  </si>
  <si>
    <t>9106053520-00485188</t>
  </si>
  <si>
    <t>9106053551-00005773</t>
  </si>
  <si>
    <t>9106053599-00011436</t>
  </si>
  <si>
    <t>9106053545-00485195</t>
  </si>
  <si>
    <t>9106053566-00485206</t>
  </si>
  <si>
    <t>9106053607-00010863</t>
  </si>
  <si>
    <t>9106053701-00015102</t>
  </si>
  <si>
    <t>9106053736-00018385</t>
  </si>
  <si>
    <t>9106053749-00485266</t>
  </si>
  <si>
    <t>9106053782-00485283</t>
  </si>
  <si>
    <t>9106053772-00017385</t>
  </si>
  <si>
    <t>9106053799-00485289</t>
  </si>
  <si>
    <t>9106053819-00161167</t>
  </si>
  <si>
    <t>9106053801-00015103</t>
  </si>
  <si>
    <t>9106053812-00161166</t>
  </si>
  <si>
    <t>9106053908-00161177</t>
  </si>
  <si>
    <t>9106053911-00485332</t>
  </si>
  <si>
    <t>9106053918-00485336</t>
  </si>
  <si>
    <t>9106053931-00015075</t>
  </si>
  <si>
    <t>9106053984-00029105</t>
  </si>
  <si>
    <t>9106054008-00161189</t>
  </si>
  <si>
    <t>9106054035-00081686</t>
  </si>
  <si>
    <t>9106054069-00037782</t>
  </si>
  <si>
    <t>9106054097-00485405</t>
  </si>
  <si>
    <t>9106054095-00015107</t>
  </si>
  <si>
    <t>9106054129-00161205</t>
  </si>
  <si>
    <t>9106054159-00033901</t>
  </si>
  <si>
    <t>9106054125-00015108</t>
  </si>
  <si>
    <t>9106054154-00485421</t>
  </si>
  <si>
    <t>9106054209-00485447</t>
  </si>
  <si>
    <t>9106054198-00161215</t>
  </si>
  <si>
    <t>9106054222-00016069</t>
  </si>
  <si>
    <t>9106054185-00485436</t>
  </si>
  <si>
    <t>9106054254-00161223</t>
  </si>
  <si>
    <t>9106054299-00485475</t>
  </si>
  <si>
    <t>9106054307-00485479</t>
  </si>
  <si>
    <t>9106054285-00161227</t>
  </si>
  <si>
    <t>9106054381-00161239</t>
  </si>
  <si>
    <t>9106054400-00015109</t>
  </si>
  <si>
    <t>9106054421-00047917</t>
  </si>
  <si>
    <t>9106054422-00047918</t>
  </si>
  <si>
    <t>9106054448-00161251</t>
  </si>
  <si>
    <t>9106054405-00002552</t>
  </si>
  <si>
    <t>9106054482-00485541</t>
  </si>
  <si>
    <t>9106054483-00003857</t>
  </si>
  <si>
    <t>9106054406-00002744</t>
  </si>
  <si>
    <t>9106054531-00485557</t>
  </si>
  <si>
    <t>9106054526-00485553</t>
  </si>
  <si>
    <t>9106054553-00015111</t>
  </si>
  <si>
    <t>9106054573-00047924</t>
  </si>
  <si>
    <t>9106054598-00081716</t>
  </si>
  <si>
    <t>9106054608-00161276</t>
  </si>
  <si>
    <t>9106054592-00485580</t>
  </si>
  <si>
    <t>9106054662-00485608</t>
  </si>
  <si>
    <t>9106054663-00485609</t>
  </si>
  <si>
    <t>9106054642-00161278</t>
  </si>
  <si>
    <t>9106054754-00011043</t>
  </si>
  <si>
    <t>9106054779-00015113</t>
  </si>
  <si>
    <t>9106054776-00161296</t>
  </si>
  <si>
    <t>9106054849-00029115</t>
  </si>
  <si>
    <t>9106054856-00081730</t>
  </si>
  <si>
    <t>9106054932-00485704</t>
  </si>
  <si>
    <t>9106054933-00047934</t>
  </si>
  <si>
    <t>9106054939-00005361</t>
  </si>
  <si>
    <t>9106054978-00161310</t>
  </si>
  <si>
    <t>9106054980-00485720</t>
  </si>
  <si>
    <t>9106054982-00485721</t>
  </si>
  <si>
    <t>9106054964-00005362</t>
  </si>
  <si>
    <t>9106055029-00015118</t>
  </si>
  <si>
    <t>9106055040-00014473</t>
  </si>
  <si>
    <t>9106055116-00485764</t>
  </si>
  <si>
    <t>9106055130-00004730</t>
  </si>
  <si>
    <t>9106055152-00485777</t>
  </si>
  <si>
    <t>9106055171-00047938</t>
  </si>
  <si>
    <t>9106055185-00015123</t>
  </si>
  <si>
    <t>9106055174-00485783</t>
  </si>
  <si>
    <t>9106055227-00161328</t>
  </si>
  <si>
    <t>9106055242-00161331</t>
  </si>
  <si>
    <t>9106055243-00037809</t>
  </si>
  <si>
    <t>9106055225-00018868</t>
  </si>
  <si>
    <t>9106055286-00047942</t>
  </si>
  <si>
    <t>9106055329-00485835</t>
  </si>
  <si>
    <t>9106055361-00004398</t>
  </si>
  <si>
    <t>9106055398-00011451</t>
  </si>
  <si>
    <t>9106055457-00485873</t>
  </si>
  <si>
    <t>9106055459-00035715</t>
  </si>
  <si>
    <t>9106055404-00035714</t>
  </si>
  <si>
    <t>9106055479-00033942</t>
  </si>
  <si>
    <t>9106055531-00015127</t>
  </si>
  <si>
    <t>9106055561-00033945</t>
  </si>
  <si>
    <t>9106055567-00033946</t>
  </si>
  <si>
    <t>9106055628-00081772</t>
  </si>
  <si>
    <t>9106055647-00047955</t>
  </si>
  <si>
    <t>9106055651-00015130</t>
  </si>
  <si>
    <t>9106055679-00005368</t>
  </si>
  <si>
    <t>9106055794-00485971</t>
  </si>
  <si>
    <t>9106055840-00033953</t>
  </si>
  <si>
    <t>9106055765-00485961</t>
  </si>
  <si>
    <t>9106055846-00064473</t>
  </si>
  <si>
    <t>9106055888-00033957</t>
  </si>
  <si>
    <t>9106055949-00035725</t>
  </si>
  <si>
    <t>9106055968-00033961</t>
  </si>
  <si>
    <t>9106055974-00486037</t>
  </si>
  <si>
    <t>9106055964-00008247</t>
  </si>
  <si>
    <t>9106055965-00033960</t>
  </si>
  <si>
    <t>9106055990-00009796</t>
  </si>
  <si>
    <t>9106056012-00029146</t>
  </si>
  <si>
    <t>9106056030-00006493</t>
  </si>
  <si>
    <t>9106056051-00029148</t>
  </si>
  <si>
    <t>9106056052-00018401</t>
  </si>
  <si>
    <t>9106056025-00018879</t>
  </si>
  <si>
    <t>9106056110-00035731</t>
  </si>
  <si>
    <t>9106056096-00033963</t>
  </si>
  <si>
    <t>9106056099-00486070</t>
  </si>
  <si>
    <t>9106056100-00018402</t>
  </si>
  <si>
    <t>9106056101-00486071</t>
  </si>
  <si>
    <t>9106056102-00486072</t>
  </si>
  <si>
    <t>9106056065-00015095</t>
  </si>
  <si>
    <t>9106056187-00486106</t>
  </si>
  <si>
    <t>9106056160-00004400</t>
  </si>
  <si>
    <t>9106056212-00004843</t>
  </si>
  <si>
    <t>9106056249-00029152</t>
  </si>
  <si>
    <t>9106056225-00486119</t>
  </si>
  <si>
    <t>9106056226-00486120</t>
  </si>
  <si>
    <t>9106056196-00011454</t>
  </si>
  <si>
    <t>9106056267-00486136</t>
  </si>
  <si>
    <t>9106056271-00035737</t>
  </si>
  <si>
    <t>9106056280-00486141</t>
  </si>
  <si>
    <t>9106056286-00161417</t>
  </si>
  <si>
    <t>9106056369-00161427</t>
  </si>
  <si>
    <t>9106056353-00010889</t>
  </si>
  <si>
    <t>9106056398-00037838</t>
  </si>
  <si>
    <t>9106056392-00081815</t>
  </si>
  <si>
    <t>9106056428-00033969</t>
  </si>
  <si>
    <t>9106056429-00161435</t>
  </si>
  <si>
    <t>9106056414-00486190</t>
  </si>
  <si>
    <t>9106056431-00161436</t>
  </si>
  <si>
    <t>9106056489-00008252</t>
  </si>
  <si>
    <t>9106056507-00486217</t>
  </si>
  <si>
    <t>9106056557-00009802</t>
  </si>
  <si>
    <t>9106056554-00486232</t>
  </si>
  <si>
    <t>9106056532-00005806</t>
  </si>
  <si>
    <t>9106056582-00009803</t>
  </si>
  <si>
    <t>9106056555-00486233</t>
  </si>
  <si>
    <t>9106056614-00486251</t>
  </si>
  <si>
    <t>9106056639-00037845</t>
  </si>
  <si>
    <t>9106056656-00486265</t>
  </si>
  <si>
    <t>9106056679-00009739</t>
  </si>
  <si>
    <t>9106056662-00486270</t>
  </si>
  <si>
    <t>9106056704-00037848</t>
  </si>
  <si>
    <t>9106056717-00486287</t>
  </si>
  <si>
    <t>9106056731-00486293</t>
  </si>
  <si>
    <t>9106056746-00005841</t>
  </si>
  <si>
    <t>9106056756-00486300</t>
  </si>
  <si>
    <t>9106056798-00005842</t>
  </si>
  <si>
    <t>9106056818-00033975</t>
  </si>
  <si>
    <t>9106056820-00486324</t>
  </si>
  <si>
    <t>9106056904-00005370</t>
  </si>
  <si>
    <t>9106056997-00015105</t>
  </si>
  <si>
    <t>9106057001-00033987</t>
  </si>
  <si>
    <t>9106057036-00081866</t>
  </si>
  <si>
    <t>9106057006-00048016</t>
  </si>
  <si>
    <t>9106057067-00161507</t>
  </si>
  <si>
    <t>9106057083-00008256</t>
  </si>
  <si>
    <t>9106057106-00035758</t>
  </si>
  <si>
    <t>9106057131-00037859</t>
  </si>
  <si>
    <t>9106057164-00018412</t>
  </si>
  <si>
    <t>9106057184-00486491</t>
  </si>
  <si>
    <t>9106057210-00008970</t>
  </si>
  <si>
    <t>9106057214-00008971</t>
  </si>
  <si>
    <t>9106057219-00010235</t>
  </si>
  <si>
    <t>9106057310-00486526</t>
  </si>
  <si>
    <t>9106057320-00005847</t>
  </si>
  <si>
    <t>9106057350-00006615</t>
  </si>
  <si>
    <t>9106057325-00018415</t>
  </si>
  <si>
    <t>9106057381-00005373</t>
  </si>
  <si>
    <t>9106057399-00018418</t>
  </si>
  <si>
    <t>9106057417-00161533</t>
  </si>
  <si>
    <t>9106057392-00004061</t>
  </si>
  <si>
    <t>9106057429-00015117</t>
  </si>
  <si>
    <t>9106057542-00048046</t>
  </si>
  <si>
    <t>9106057584-00018895</t>
  </si>
  <si>
    <t>9106057679-00486668</t>
  </si>
  <si>
    <t>9106057706-00486681</t>
  </si>
  <si>
    <t>9106057719-00016126</t>
  </si>
  <si>
    <t>9106057710-00048050</t>
  </si>
  <si>
    <t>9106057739-00048052</t>
  </si>
  <si>
    <t>9106057797-00034007</t>
  </si>
  <si>
    <t>9106057822-00161578</t>
  </si>
  <si>
    <t>9106057881-00018434</t>
  </si>
  <si>
    <t>9106057853-00014514</t>
  </si>
  <si>
    <t>9106057960-00161592</t>
  </si>
  <si>
    <t>9106057980-00015124</t>
  </si>
  <si>
    <t>9106057975-00026302</t>
  </si>
  <si>
    <t>9106058020-00081924</t>
  </si>
  <si>
    <t>9106058029-00014516</t>
  </si>
  <si>
    <t>9106058013-00011459</t>
  </si>
  <si>
    <t>9106058045-00161604</t>
  </si>
  <si>
    <t>9106058060-00486787</t>
  </si>
  <si>
    <t>9106058112-00161609</t>
  </si>
  <si>
    <t>9106058062-00010247</t>
  </si>
  <si>
    <t>9106058176-00048069</t>
  </si>
  <si>
    <t>9106058226-00486836</t>
  </si>
  <si>
    <t>9106058240-00048070</t>
  </si>
  <si>
    <t>9106058324-00034024</t>
  </si>
  <si>
    <t>9106058293-00486861</t>
  </si>
  <si>
    <t>9106058390-00008443</t>
  </si>
  <si>
    <t>9106058393-00005377</t>
  </si>
  <si>
    <t>9106058384-00010899</t>
  </si>
  <si>
    <t>9106058439-00486904</t>
  </si>
  <si>
    <t>9106058450-00010902</t>
  </si>
  <si>
    <t>9106058543-00011086</t>
  </si>
  <si>
    <t>9106058561-00081971</t>
  </si>
  <si>
    <t>9106058564-00081972</t>
  </si>
  <si>
    <t>9106058614-00011462</t>
  </si>
  <si>
    <t>9106058696-00486991</t>
  </si>
  <si>
    <t>9106058702-00486995</t>
  </si>
  <si>
    <t>9106058731-00487003</t>
  </si>
  <si>
    <t>9106058745-00487006</t>
  </si>
  <si>
    <t>9106058813-00487031</t>
  </si>
  <si>
    <t>9106058849-00487043</t>
  </si>
  <si>
    <t>9106058860-00015145</t>
  </si>
  <si>
    <t>9106058934-00081990</t>
  </si>
  <si>
    <t>9106058936-00026327</t>
  </si>
  <si>
    <t>9106058979-00487077</t>
  </si>
  <si>
    <t>9106058973-00081992</t>
  </si>
  <si>
    <t>9106059039-00081994</t>
  </si>
  <si>
    <t>9106059155-00029201</t>
  </si>
  <si>
    <t>9106059170-00161692</t>
  </si>
  <si>
    <t>9106059199-00026331</t>
  </si>
  <si>
    <t>9106059228-00487142</t>
  </si>
  <si>
    <t>9106059266-00082009</t>
  </si>
  <si>
    <t>9106059289-00161701</t>
  </si>
  <si>
    <t>9106059337-00161707</t>
  </si>
  <si>
    <t>9106059303-00487170</t>
  </si>
  <si>
    <t>9106059370-00009816</t>
  </si>
  <si>
    <t>9106059323-00018916</t>
  </si>
  <si>
    <t>9106059391-00487197</t>
  </si>
  <si>
    <t>9106059502-00082026</t>
  </si>
  <si>
    <t>9106059514-00487227</t>
  </si>
  <si>
    <t>9106059532-00004065</t>
  </si>
  <si>
    <t>9106059556-00010924</t>
  </si>
  <si>
    <t>9106059650-00048131</t>
  </si>
  <si>
    <t>9106059653-00015120</t>
  </si>
  <si>
    <t>9106059611-00487251</t>
  </si>
  <si>
    <t>9106059612-00487252</t>
  </si>
  <si>
    <t>9106059726-00487281</t>
  </si>
  <si>
    <t>9106059792-00161753</t>
  </si>
  <si>
    <t>9106059822-00487308</t>
  </si>
  <si>
    <t>9106059854-00026345</t>
  </si>
  <si>
    <t>9106059845-00037956</t>
  </si>
  <si>
    <t>9106059901-00082051</t>
  </si>
  <si>
    <t>9106059891-00161763</t>
  </si>
  <si>
    <t>9106060021-00161782</t>
  </si>
  <si>
    <t>số hđ</t>
  </si>
  <si>
    <t>Ngày hóa đơn</t>
  </si>
  <si>
    <t>Ký hiệu hđ</t>
  </si>
  <si>
    <t>DANH SÁCH KHÁCH HÀNG</t>
  </si>
  <si>
    <t>Nhóm KH, NCC</t>
  </si>
  <si>
    <t>Mã số thuế</t>
  </si>
  <si>
    <t>Điện thoại</t>
  </si>
  <si>
    <t>Điều khoản TT</t>
  </si>
  <si>
    <t>Số ngày được nợ</t>
  </si>
  <si>
    <t>Nhân viên</t>
  </si>
  <si>
    <t>Tỉnh/TP</t>
  </si>
  <si>
    <t>Quận/Huyện</t>
  </si>
  <si>
    <t>Ngừng theo dõi</t>
  </si>
  <si>
    <t>Ngày tạo</t>
  </si>
  <si>
    <t>Chi nhánh</t>
  </si>
  <si>
    <t>MIENNAM;WIN</t>
  </si>
  <si>
    <t>Quận 1</t>
  </si>
  <si>
    <t>TP.Buôn Ma Thuột</t>
  </si>
  <si>
    <t>Thành phố  Vĩnh Long</t>
  </si>
  <si>
    <t>MIENBAC;WIN</t>
  </si>
  <si>
    <t>HN001</t>
  </si>
  <si>
    <t>Thanh Hoá</t>
  </si>
  <si>
    <t>Thừa Thiên - Huế</t>
  </si>
  <si>
    <t>Lô L1-01, L1-01B, L1-S1, Tầng trệt, TTTM Vincom+ Phan Rang - Ninh Thuận, Số 122 đường 16/4, Phường Đông Hải, Tỉnh Khánh Hòa, Việt Nam</t>
  </si>
  <si>
    <t>TP. Phan Rang-Tháp Chàm</t>
  </si>
  <si>
    <t>TTTM Vincom Plaza Hậu Giang, Khu vực 3, Phường Vị Tân, Thành phố Cần Thơ, Việt Nam</t>
  </si>
  <si>
    <t>Tầng 2, TTTM Vincom Plaza Hòa Bình, Phường Hòa Bình, Tỉnh Phú Thọ, Việt Nam</t>
  </si>
  <si>
    <t>Thành phố Tân An</t>
  </si>
  <si>
    <t>TTTM Vincom Plaza Tây Ninh, khu phố 1, Phường Tân Ninh, Tỉnh Tây Ninh, Việt Nam</t>
  </si>
  <si>
    <t>WIN-048</t>
  </si>
  <si>
    <t>Tầng 12, Tòa nhà Mplaza SaiGon, Số 39 Lê Duẩn, Phường Sài Gòn, Thành Phố Hồ Chí Minh, Việt Nam</t>
  </si>
  <si>
    <t>0104918404-048</t>
  </si>
  <si>
    <t>SG011</t>
  </si>
  <si>
    <t>TTTM Vincom Lạng Sơn, Cầu Kỳ Lừa, Phường Lương Văn Tri, Tỉnh Lạng Sơn, Việt Nam</t>
  </si>
  <si>
    <t>L02-01 Tầng 2, TTTM Vincom Plaza Sóc Trăng, số 22 Đường Trần Hưng Đạo, Phường Phú Lợi, Thành phố Cần Thơ, Việt Nam</t>
  </si>
  <si>
    <t>89 Nguyễn Thái Học, Phường Hà Giang 2, Tỉnh Tuyên Quang, Việt Nam</t>
  </si>
  <si>
    <t>02 Trần Phú, Phường Bình Phước, Tỉnh Đồng Nai, Việt Nam</t>
  </si>
  <si>
    <t>Tầng 2 và 3, TTTM Vincom Bắc Kạn, đường Trường Chinh, Phường Đức Xuân, Tỉnh Thái Nguyên, Việt Nam</t>
  </si>
  <si>
    <t>Đường Điện Biên Phủ, Tổ 9, Phường Tân Phong, Tỉnh Lai Châu, Việt Nam</t>
  </si>
  <si>
    <t>Số nhà 310 Trường Chinh, Tổ dân phố 06, Phường Điện Biên Phủ, Tỉnh Điện Biên, Việt Nam</t>
  </si>
  <si>
    <t>C6 HÀ NỘI</t>
  </si>
  <si>
    <t>win1226</t>
  </si>
  <si>
    <t>CN HCM - wincommerce</t>
  </si>
  <si>
    <t>Tầng 5, Mplaza SaiGon, số 39 Lê Duẩn, Phường Bến Nghé, Quận 1, Tp.HCM</t>
  </si>
  <si>
    <t>Quận Bình Tân</t>
  </si>
  <si>
    <t>win1511</t>
  </si>
  <si>
    <t>WM VCP HCM Ba Tháng Hai</t>
  </si>
  <si>
    <t>3-3C Ba Tháng Hai, P. 11, Quận 10, TP. Hồ Chí Minh Việt Nam</t>
  </si>
  <si>
    <t>SG009</t>
  </si>
  <si>
    <t>Quận 10</t>
  </si>
  <si>
    <t>WIN1513</t>
  </si>
  <si>
    <t>15-17 Cộng Hòa, P.4 , Quận Tân Bình, HCM</t>
  </si>
  <si>
    <t>MIENNAM; WIN</t>
  </si>
  <si>
    <t>SG005</t>
  </si>
  <si>
    <t>Huyện Thường Tín</t>
  </si>
  <si>
    <t>WIN1528</t>
  </si>
  <si>
    <t>CN HCM - CÔNG TY CỔ PHẦN DỊCH VỤ THƯƠNG MẠI TỔNG HỢP WINCOMMERCE</t>
  </si>
  <si>
    <t>231 Nguyễn Thị Định , P. Bình Trưng Tây , Q. 2 , TP. Hồ Chí Minh, Việt Nam</t>
  </si>
  <si>
    <t>Thành phố Thủ Đức</t>
  </si>
  <si>
    <t>win1530</t>
  </si>
  <si>
    <t>CN HÀ NỘI - wincommerce</t>
  </si>
  <si>
    <t>Phố Xa La, P. Phúc La, Hà Đông, Hà Nội</t>
  </si>
  <si>
    <t>HN004</t>
  </si>
  <si>
    <t>Quận Hà Đông</t>
  </si>
  <si>
    <t>WIN1531</t>
  </si>
  <si>
    <t>CN HÀ NỘI - CÔNG TY CỔ PHẦN DỊCH VỤ THƯƠNG MẠI TỔNG HỢP WINCOMMERCE</t>
  </si>
  <si>
    <t>Tòa Nhà 28T Làng QT Thăng Long, Trần Đăng Ninh,  Quận Cầu Giấy, Hà Nội</t>
  </si>
  <si>
    <t>Quận Cầu Giấy</t>
  </si>
  <si>
    <t>win1532</t>
  </si>
  <si>
    <t>Tầng Hầm 2,  B2 Royal City, 72A Nguyễn Trãi,  Quận Thanh Xuân, Hà Nội</t>
  </si>
  <si>
    <t>HN008</t>
  </si>
  <si>
    <t>Quận Thanh Xuân</t>
  </si>
  <si>
    <t>WIN1533</t>
  </si>
  <si>
    <t>Tầng B1 N05, KĐT Trung Hòa Nhân Chính, Hoàng Đạo Thúy,  Quận Cầu Giấy, Hà Nội</t>
  </si>
  <si>
    <t>WIN1535</t>
  </si>
  <si>
    <t>Tầng B1, Times City, 458 Minh Khai,  Quận Hai Bà Trưng, Hà Nội</t>
  </si>
  <si>
    <t>HN006</t>
  </si>
  <si>
    <t>Quận Hai Bà Trưng</t>
  </si>
  <si>
    <t>WIN1539</t>
  </si>
  <si>
    <t>Số 191 Bà Triệu, Q.Hai Bà Trưng, Hà Nội</t>
  </si>
  <si>
    <t>win1541</t>
  </si>
  <si>
    <t>CN HÀ NỘI - WINCOMMERCE</t>
  </si>
  <si>
    <t>Trung tâm thương mại Vincom Plaza Long Biên. Đường Chu Huy Mân, Phường Việt Hưng, Long Biên, Hà Nội</t>
  </si>
  <si>
    <t>Quận Long Biên</t>
  </si>
  <si>
    <t>win1542</t>
  </si>
  <si>
    <t>Tầng 1 Nhà CT7A, KĐT Văn Quán,  Quận Hà Đông, Hà Nội</t>
  </si>
  <si>
    <t>WIN1544</t>
  </si>
  <si>
    <t>WIN1545</t>
  </si>
  <si>
    <t>Vincom Center Đồng Khởi, 72, Lê Thánh Tôn, Quận 1, HCM</t>
  </si>
  <si>
    <t>win1549</t>
  </si>
  <si>
    <t>CN HCM - Wincommerce</t>
  </si>
  <si>
    <t>190 đường Quang Trung, P.10, Q.Gò Vấp, HCM</t>
  </si>
  <si>
    <t>Quận Gò Vấp</t>
  </si>
  <si>
    <t>win1551</t>
  </si>
  <si>
    <t>Số A12 Phan Văn Trị, P.7, Q.Gò Vấp, HCM</t>
  </si>
  <si>
    <t>WIN1553</t>
  </si>
  <si>
    <t>54A Nguyễn Chí Thanh, Quận Đống Đa, HN</t>
  </si>
  <si>
    <t>Quận Đống Đa</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</si>
  <si>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</si>
  <si>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</si>
  <si>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</si>
  <si>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</si>
  <si>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</si>
  <si>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</si>
  <si>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</si>
  <si>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</si>
  <si>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Huyện Đan Phượng</t>
  </si>
  <si>
    <t>win1588</t>
  </si>
  <si>
    <t>Khu đô thị Tân Tây Đô, Xã Tân Lập, Hoài Đức, TP. Hà Nội</t>
  </si>
  <si>
    <t>Huyện Hoài Đức</t>
  </si>
  <si>
    <t>WIN1589</t>
  </si>
  <si>
    <t>Tầng B1, Vincom Center Phạm Ngọc Thạch, 2 Phạm Ngọc Thạch,  Quận Đống Đa, Hà Nội</t>
  </si>
  <si>
    <t>win1590</t>
  </si>
  <si>
    <t>Tầng B1, TTTM Vincom Plaza Bắc Từ Liêm, CC Green Stars, 234 Phạm Văn Đồng,  Quận Bắc Từ Liêm, Hà Nội</t>
  </si>
  <si>
    <t>Quận Bắc Từ Liêm</t>
  </si>
  <si>
    <t>WIN1596</t>
  </si>
  <si>
    <t>TTTM Vincom Plaza Sài Gòn Res Số, 188,Đường Nguyễn Xí,Phường 26, Quận Bình Thạnh, HCM</t>
  </si>
  <si>
    <t>SG004</t>
  </si>
  <si>
    <t>Quận Bình Thạnh</t>
  </si>
  <si>
    <t>WIN1597</t>
  </si>
  <si>
    <t>VC+ KĐT Nam Long Số 71,Trần Trọng, Cung, P. Tân Thuận Đông, Q7, TP. HCM</t>
  </si>
  <si>
    <t>Quận 7</t>
  </si>
  <si>
    <t>win1606</t>
  </si>
  <si>
    <t>Ngõ 34 Hoàng Cầu, Chợ Dừa, Đống Đa, Đống Đa Hà Nội</t>
  </si>
  <si>
    <t>win1608</t>
  </si>
  <si>
    <t>Tầng B1, TTTM VinCom Center Liễu Giai, Số 29 Liễu Giai, Phường Ngọc Khánh, Quận Ba Đình, Hà Nội</t>
  </si>
  <si>
    <t>Quận Ba Đình</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</si>
  <si>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</si>
  <si>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</si>
  <si>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</si>
  <si>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</si>
  <si>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</si>
  <si>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</si>
  <si>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Quận Tân Bình</t>
  </si>
  <si>
    <t>WIN1635</t>
  </si>
  <si>
    <t>1635 - WM VCP HNI Skylake</t>
  </si>
  <si>
    <t>Tầng 1, TTTM Vincom Plaza Skylake, Khu đô thị mới Cầu Giấy, phường Mỹ Đình 1, Quận Nam Từ Liêm, thành phố Hà Nội</t>
  </si>
  <si>
    <t>Quận Nam Từ Liêm</t>
  </si>
  <si>
    <t>win1644</t>
  </si>
  <si>
    <t>Tầng 1, tòa CT2, khu đô thị Gamuda Gardens, phường Trần Phú, quận Hoàng Mai, Hà Nội</t>
  </si>
  <si>
    <t>Quận Hoàng Mai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</si>
  <si>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</si>
  <si>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</si>
  <si>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</si>
  <si>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</si>
  <si>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</si>
  <si>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</si>
  <si>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</si>
  <si>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</si>
  <si>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</si>
  <si>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</si>
  <si>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</si>
  <si>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</si>
  <si>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</si>
  <si>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</si>
  <si>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Quận Tây Hồ</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</si>
  <si>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</si>
  <si>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</si>
  <si>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</si>
  <si>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</si>
  <si>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</si>
  <si>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</si>
  <si>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</si>
  <si>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</si>
  <si>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</si>
  <si>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</si>
  <si>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</si>
  <si>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</si>
  <si>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</si>
  <si>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</si>
  <si>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</si>
  <si>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</si>
  <si>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</si>
  <si>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</si>
  <si>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</si>
  <si>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</si>
  <si>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</si>
  <si>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</si>
  <si>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</si>
  <si>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</si>
  <si>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</si>
  <si>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</si>
  <si>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</si>
  <si>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</si>
  <si>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</si>
  <si>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</si>
  <si>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</si>
  <si>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Huyện Bình Chánh</t>
  </si>
  <si>
    <t>WIN1685</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</si>
  <si>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</si>
  <si>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</si>
  <si>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</si>
  <si>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</si>
  <si>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</si>
  <si>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Huyện Gia Lâm</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</si>
  <si>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</si>
  <si>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</si>
  <si>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</si>
  <si>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</si>
  <si>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</si>
  <si>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Huyện Đông Anh</t>
  </si>
  <si>
    <t>win1708</t>
  </si>
  <si>
    <t>1708 - WM HNI Lê Văn Thiêm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</si>
  <si>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</si>
  <si>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</si>
  <si>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</si>
  <si>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</si>
  <si>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</si>
  <si>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</si>
  <si>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</si>
  <si>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</si>
  <si>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</si>
  <si>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</si>
  <si>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</si>
  <si>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</si>
  <si>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</si>
  <si>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</si>
  <si>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</si>
  <si>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</si>
  <si>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</si>
  <si>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</si>
  <si>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</si>
  <si>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</si>
  <si>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</si>
  <si>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</si>
  <si>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</si>
  <si>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</si>
  <si>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</si>
  <si>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</si>
  <si>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</si>
  <si>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</si>
  <si>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</si>
  <si>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</si>
  <si>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</si>
  <si>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Huyện Nhà Bè</t>
  </si>
  <si>
    <t>WIN2030</t>
  </si>
  <si>
    <t>2030 WM+ HCM 24B-24 Tôn Đản</t>
  </si>
  <si>
    <t>Số 24B-24 Tôn Đản, Phường 13, Quận 4, TP. Hồ Chí Minh Việt Nam</t>
  </si>
  <si>
    <t>Quận 4</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</si>
  <si>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</si>
  <si>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</si>
  <si>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</si>
  <si>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</si>
  <si>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</si>
  <si>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</si>
  <si>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</si>
  <si>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</si>
  <si>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Quận 11</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</si>
  <si>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</si>
  <si>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</si>
  <si>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</si>
  <si>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</si>
  <si>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</si>
  <si>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</si>
  <si>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</si>
  <si>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</si>
  <si>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</si>
  <si>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</si>
  <si>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</si>
  <si>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</si>
  <si>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</si>
  <si>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</si>
  <si>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</si>
  <si>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</si>
  <si>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</si>
  <si>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</si>
  <si>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</si>
  <si>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</si>
  <si>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Quận Hoàn Kiếm</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</si>
  <si>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</si>
  <si>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</si>
  <si>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</si>
  <si>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</si>
  <si>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</si>
  <si>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</si>
  <si>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</si>
  <si>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</si>
  <si>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</si>
  <si>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</si>
  <si>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</si>
  <si>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</si>
  <si>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</si>
  <si>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</si>
  <si>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</si>
  <si>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</si>
  <si>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</si>
  <si>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</si>
  <si>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</si>
  <si>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</si>
  <si>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</si>
  <si>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</si>
  <si>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</si>
  <si>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</si>
  <si>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</si>
  <si>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</si>
  <si>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</si>
  <si>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</si>
  <si>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</si>
  <si>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</si>
  <si>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</si>
  <si>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</si>
  <si>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</si>
  <si>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</si>
  <si>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</si>
  <si>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</si>
  <si>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</si>
  <si>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</si>
  <si>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</si>
  <si>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</si>
  <si>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</si>
  <si>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</si>
  <si>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</si>
  <si>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</si>
  <si>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</si>
  <si>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</si>
  <si>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</si>
  <si>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</si>
  <si>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</si>
  <si>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</si>
  <si>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</si>
  <si>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</si>
  <si>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Quận Phú Nhuận</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</si>
  <si>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</si>
  <si>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</si>
  <si>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</si>
  <si>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</si>
  <si>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</si>
  <si>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</si>
  <si>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</si>
  <si>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</si>
  <si>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</si>
  <si>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</si>
  <si>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</si>
  <si>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</si>
  <si>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</si>
  <si>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</si>
  <si>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</si>
  <si>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</si>
  <si>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</si>
  <si>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</si>
  <si>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</si>
  <si>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</si>
  <si>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</si>
  <si>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</si>
  <si>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</si>
  <si>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</si>
  <si>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</si>
  <si>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</si>
  <si>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</si>
  <si>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</si>
  <si>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</si>
  <si>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</si>
  <si>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</si>
  <si>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</si>
  <si>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</si>
  <si>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</si>
  <si>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</si>
  <si>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</si>
  <si>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</si>
  <si>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</si>
  <si>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</si>
  <si>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</si>
  <si>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</si>
  <si>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</si>
  <si>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</si>
  <si>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</si>
  <si>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</si>
  <si>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</si>
  <si>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</si>
  <si>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</si>
  <si>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</si>
  <si>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</si>
  <si>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</si>
  <si>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</si>
  <si>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</si>
  <si>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</si>
  <si>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</si>
  <si>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</si>
  <si>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</si>
  <si>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</si>
  <si>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</si>
  <si>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</si>
  <si>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</si>
  <si>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</si>
  <si>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</si>
  <si>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</si>
  <si>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</si>
  <si>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</si>
  <si>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</si>
  <si>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</si>
  <si>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</si>
  <si>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</si>
  <si>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</si>
  <si>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</si>
  <si>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</si>
  <si>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</si>
  <si>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</si>
  <si>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</si>
  <si>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</si>
  <si>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</si>
  <si>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</si>
  <si>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</si>
  <si>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</si>
  <si>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</si>
  <si>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</si>
  <si>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</si>
  <si>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</si>
  <si>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</si>
  <si>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</si>
  <si>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</si>
  <si>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</si>
  <si>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</si>
  <si>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Quận 5</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</si>
  <si>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</si>
  <si>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</si>
  <si>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</si>
  <si>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</si>
  <si>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</si>
  <si>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</si>
  <si>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</si>
  <si>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</si>
  <si>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</si>
  <si>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</si>
  <si>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</si>
  <si>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</si>
  <si>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</si>
  <si>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</si>
  <si>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</si>
  <si>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</si>
  <si>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</si>
  <si>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</si>
  <si>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</si>
  <si>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</si>
  <si>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</si>
  <si>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</si>
  <si>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</si>
  <si>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</si>
  <si>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</si>
  <si>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</si>
  <si>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</si>
  <si>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</si>
  <si>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</si>
  <si>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</si>
  <si>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</si>
  <si>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</si>
  <si>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</si>
  <si>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</si>
  <si>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</si>
  <si>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</si>
  <si>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</si>
  <si>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</si>
  <si>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</si>
  <si>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</si>
  <si>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</si>
  <si>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</si>
  <si>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</si>
  <si>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</si>
  <si>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</si>
  <si>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</si>
  <si>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</si>
  <si>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</si>
  <si>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</si>
  <si>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</si>
  <si>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</si>
  <si>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</si>
  <si>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</si>
  <si>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</si>
  <si>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</si>
  <si>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</si>
  <si>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</si>
  <si>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</si>
  <si>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</si>
  <si>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</si>
  <si>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</si>
  <si>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</si>
  <si>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</si>
  <si>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</si>
  <si>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</si>
  <si>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</si>
  <si>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</si>
  <si>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</si>
  <si>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</si>
  <si>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</si>
  <si>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</si>
  <si>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</si>
  <si>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</si>
  <si>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</si>
  <si>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</si>
  <si>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</si>
  <si>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</si>
  <si>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</si>
  <si>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</si>
  <si>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</si>
  <si>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</si>
  <si>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</si>
  <si>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</si>
  <si>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</si>
  <si>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</si>
  <si>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</si>
  <si>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</si>
  <si>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</si>
  <si>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</si>
  <si>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</si>
  <si>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</si>
  <si>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</si>
  <si>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</si>
  <si>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</si>
  <si>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</si>
  <si>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</si>
  <si>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</si>
  <si>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</si>
  <si>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</si>
  <si>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Quận 12</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</si>
  <si>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</si>
  <si>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</si>
  <si>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</si>
  <si>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</si>
  <si>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</si>
  <si>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</si>
  <si>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</si>
  <si>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</si>
  <si>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</si>
  <si>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</si>
  <si>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</si>
  <si>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</si>
  <si>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</si>
  <si>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</si>
  <si>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</si>
  <si>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</si>
  <si>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</si>
  <si>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</si>
  <si>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</si>
  <si>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</si>
  <si>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</si>
  <si>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</si>
  <si>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</si>
  <si>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</si>
  <si>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</si>
  <si>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</si>
  <si>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</si>
  <si>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</si>
  <si>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</si>
  <si>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</si>
  <si>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</si>
  <si>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</si>
  <si>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</si>
  <si>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</si>
  <si>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</si>
  <si>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</si>
  <si>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</si>
  <si>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</si>
  <si>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</si>
  <si>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</si>
  <si>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</si>
  <si>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</si>
  <si>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</si>
  <si>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</si>
  <si>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</si>
  <si>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</si>
  <si>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</si>
  <si>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</si>
  <si>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</si>
  <si>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</si>
  <si>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</si>
  <si>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</si>
  <si>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</si>
  <si>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</si>
  <si>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</si>
  <si>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</si>
  <si>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</si>
  <si>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</si>
  <si>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</si>
  <si>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</si>
  <si>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</si>
  <si>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</si>
  <si>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</si>
  <si>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</si>
  <si>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</si>
  <si>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</si>
  <si>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</si>
  <si>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</si>
  <si>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</si>
  <si>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</si>
  <si>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</si>
  <si>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Huyện Thanh Trì</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</si>
  <si>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</si>
  <si>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</si>
  <si>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</si>
  <si>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</si>
  <si>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</si>
  <si>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</si>
  <si>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</si>
  <si>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</si>
  <si>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</si>
  <si>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</si>
  <si>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</si>
  <si>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</si>
  <si>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</si>
  <si>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</si>
  <si>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</si>
  <si>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</si>
  <si>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</si>
  <si>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</si>
  <si>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</si>
  <si>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</si>
  <si>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</si>
  <si>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</si>
  <si>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</si>
  <si>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</si>
  <si>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</si>
  <si>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</si>
  <si>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</si>
  <si>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</si>
  <si>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</si>
  <si>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</si>
  <si>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</si>
  <si>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</si>
  <si>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</si>
  <si>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</si>
  <si>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</si>
  <si>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</si>
  <si>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</si>
  <si>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</si>
  <si>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</si>
  <si>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</si>
  <si>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</si>
  <si>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</si>
  <si>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</si>
  <si>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</si>
  <si>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</si>
  <si>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</si>
  <si>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</si>
  <si>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WIN2669</t>
  </si>
  <si>
    <t>86 TRẦN QUANG DIỆU, P.14, Quận 3, HCM</t>
  </si>
  <si>
    <t>Quận 3</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</si>
  <si>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</si>
  <si>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</si>
  <si>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</si>
  <si>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</si>
  <si>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</si>
  <si>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</si>
  <si>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</si>
  <si>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</si>
  <si>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</si>
  <si>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</si>
  <si>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</si>
  <si>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</si>
  <si>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</si>
  <si>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</si>
  <si>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</si>
  <si>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</si>
  <si>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</si>
  <si>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</si>
  <si>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</si>
  <si>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</si>
  <si>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</si>
  <si>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</si>
  <si>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</si>
  <si>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</si>
  <si>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</si>
  <si>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</si>
  <si>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</si>
  <si>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</si>
  <si>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</si>
  <si>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</si>
  <si>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</si>
  <si>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</si>
  <si>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</si>
  <si>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</si>
  <si>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</si>
  <si>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</si>
  <si>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</si>
  <si>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</si>
  <si>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</si>
  <si>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</si>
  <si>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</si>
  <si>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</si>
  <si>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</si>
  <si>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</si>
  <si>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</si>
  <si>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</si>
  <si>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</si>
  <si>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</si>
  <si>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</si>
  <si>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</si>
  <si>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</si>
  <si>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</si>
  <si>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</si>
  <si>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</si>
  <si>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</si>
  <si>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</si>
  <si>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</si>
  <si>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</si>
  <si>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</si>
  <si>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</si>
  <si>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</si>
  <si>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</si>
  <si>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</si>
  <si>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</si>
  <si>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</si>
  <si>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</si>
  <si>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</si>
  <si>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</si>
  <si>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</si>
  <si>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</si>
  <si>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</si>
  <si>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</si>
  <si>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</si>
  <si>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</si>
  <si>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</si>
  <si>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</si>
  <si>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</si>
  <si>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</si>
  <si>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</si>
  <si>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</si>
  <si>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</si>
  <si>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</si>
  <si>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</si>
  <si>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</si>
  <si>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</si>
  <si>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</si>
  <si>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</si>
  <si>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</si>
  <si>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</si>
  <si>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</si>
  <si>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</si>
  <si>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</si>
  <si>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</si>
  <si>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</si>
  <si>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</si>
  <si>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</si>
  <si>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</si>
  <si>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</si>
  <si>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</si>
  <si>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</si>
  <si>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</si>
  <si>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</si>
  <si>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</si>
  <si>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</si>
  <si>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</si>
  <si>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</si>
  <si>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</si>
  <si>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</si>
  <si>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</si>
  <si>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</si>
  <si>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</si>
  <si>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</si>
  <si>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</si>
  <si>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</si>
  <si>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</si>
  <si>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</si>
  <si>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</si>
  <si>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</si>
  <si>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</si>
  <si>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</si>
  <si>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</si>
  <si>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</si>
  <si>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</si>
  <si>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</si>
  <si>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</si>
  <si>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</si>
  <si>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</si>
  <si>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</si>
  <si>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</si>
  <si>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</si>
  <si>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</si>
  <si>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</si>
  <si>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</si>
  <si>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</si>
  <si>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</si>
  <si>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</si>
  <si>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</si>
  <si>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</si>
  <si>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</si>
  <si>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</si>
  <si>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</si>
  <si>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</si>
  <si>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</si>
  <si>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</si>
  <si>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</si>
  <si>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</si>
  <si>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</si>
  <si>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</si>
  <si>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</si>
  <si>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</si>
  <si>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</si>
  <si>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</si>
  <si>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</si>
  <si>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win2954</t>
  </si>
  <si>
    <t>Cao Ốc Him Lam, Quận 8, HCM</t>
  </si>
  <si>
    <t>Quận 8</t>
  </si>
  <si>
    <t>win2961</t>
  </si>
  <si>
    <t>Số A-0-05, Block A, Chung cư Tanibuilding Sơn Kỳ 1, Đường CN13-DC8-DC13, Phường Sơn Kỳ, Quận Tân Phú, TP. HCM</t>
  </si>
  <si>
    <t>Quận Tân Phú</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</si>
  <si>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</si>
  <si>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</si>
  <si>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</si>
  <si>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</si>
  <si>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</si>
  <si>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</si>
  <si>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</si>
  <si>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</si>
  <si>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</si>
  <si>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</si>
  <si>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</si>
  <si>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</si>
  <si>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</si>
  <si>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</si>
  <si>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</si>
  <si>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</si>
  <si>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</si>
  <si>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</si>
  <si>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</si>
  <si>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</si>
  <si>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</si>
  <si>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WIN2A10</t>
  </si>
  <si>
    <t>2A10 - WM+ HCM S7.01-01.17 Vinhomes Grand</t>
  </si>
  <si>
    <t>01.17 Tòa S7.01, Vinhomes Grand Park, 88 Phước Thiện, P. Long Bình, TP. Thủ Đức (Q. 9 cũ) TP. Hồ Chí Minh Việt Nam</t>
  </si>
  <si>
    <t>WIN2A12</t>
  </si>
  <si>
    <t>2A12 - WM+ HCM EA4-01-06, CC Era Town</t>
  </si>
  <si>
    <t>WIN2A13</t>
  </si>
  <si>
    <t>2A13 - WM+ HCM 0.02 Tầng trệt, CC An Hòa</t>
  </si>
  <si>
    <t>0.02 Tầng trệt, CC An Hòa, 60 Trần Lựu, P. An Phú, TP. Thủ Đức (Q. 2 cũ) TP. Hồ Chí Minh Việt Nam</t>
  </si>
  <si>
    <t>win2A16</t>
  </si>
  <si>
    <t>2A16 - WM+ HNI Thôn 1, Cát Quế</t>
  </si>
  <si>
    <t>win2A20</t>
  </si>
  <si>
    <t>2A20 - WM+ HNI Tiên Hội, Đông Anh</t>
  </si>
  <si>
    <t>Thôn Tiên Hội, xã Đông Hội, huyện Đông Anh, thành phố Hà Nội</t>
  </si>
  <si>
    <t>WIN2A25</t>
  </si>
  <si>
    <t>2A25 - WM+ HCM 437 Nguyễn Văn Tăng</t>
  </si>
  <si>
    <t>WIN2A39</t>
  </si>
  <si>
    <t>2A39 - WM+ HCM 3086-3088 Phạm Thế Hiển</t>
  </si>
  <si>
    <t>WIN2A40</t>
  </si>
  <si>
    <t>2A40 - WM+ HCM 31 Nguyễn Thượng Hiền</t>
  </si>
  <si>
    <t>31 Nguyễn Thượng Hiền, P. 5, Q. Bình Thạnh TP. Hồ Chí Minh Việt Nam</t>
  </si>
  <si>
    <t>WIN2A46</t>
  </si>
  <si>
    <t>2A46 - WM+ HCM TM.03, CC CTL Tower</t>
  </si>
  <si>
    <t>WIN2A48</t>
  </si>
  <si>
    <t>2A48 - WM+ HCM 01.03-S5.01 Vinhomes Grand</t>
  </si>
  <si>
    <t>1.03, Tầng 1, TN CC S5.01, Khu A - DA KDC và CV Phước Thiện, 512 Phước Thiện, P. Long Thạnh Mỹ, TP. Hồ Chí Minh Việt Nam</t>
  </si>
  <si>
    <t>WIN2A49</t>
  </si>
  <si>
    <t>2A49 - WM+ HCM A9-10, CC Saigon Intela</t>
  </si>
  <si>
    <t>WIN2A69</t>
  </si>
  <si>
    <t>2A69 - WM+ HNI Thôn 9, Cát Quế</t>
  </si>
  <si>
    <t>Thôn 9, Xã Cát Quế, Huyện Hoài Đức, TP. Hà Nội, Việt Nam</t>
  </si>
  <si>
    <t>win2A72</t>
  </si>
  <si>
    <t>2A72 - WM+ HNI Thôn Bến, Thạch Thất</t>
  </si>
  <si>
    <t>Huyện Thạch Thất</t>
  </si>
  <si>
    <t>WIN2A77</t>
  </si>
  <si>
    <t>2A77 - WM+ HCM 122 - 124 Ni Sư Huỳnh Liên</t>
  </si>
  <si>
    <t>WIN2A78</t>
  </si>
  <si>
    <t>2A78 - WM+ HNI Số 51, TDP 4 Phú Đô</t>
  </si>
  <si>
    <t>Số 51, TDP số 4, P. Phú Đô, Q. Nam Từ Liêm TP. Hà Nội Việt Nam</t>
  </si>
  <si>
    <t>MIENBAC; WIN</t>
  </si>
  <si>
    <t>WIN2A83</t>
  </si>
  <si>
    <t>2A83 - WM+ HNI Phú Mỹ, Tự Lập</t>
  </si>
  <si>
    <t>Huyện Mê Linh</t>
  </si>
  <si>
    <t>WIN2A88</t>
  </si>
  <si>
    <t>2A88 - WM+ HCM 60 Đường số 40</t>
  </si>
  <si>
    <t>WIN2A92</t>
  </si>
  <si>
    <t>2A92 - WM+ HCM 149 Trần Thị Trọng</t>
  </si>
  <si>
    <t>149 Trần Thị Trọng, P. 15, Q. Tân Bình TP. Hồ Chí Minh Việt Nam</t>
  </si>
  <si>
    <t>SG026</t>
  </si>
  <si>
    <t>win2AA2</t>
  </si>
  <si>
    <t>2AA2 - WM+ HNI Yên Bài, Mê Linh</t>
  </si>
  <si>
    <t>WIN2AA5</t>
  </si>
  <si>
    <t>2AA5 - WM+ HCM 419 Bình Thành</t>
  </si>
  <si>
    <t>win2AAI</t>
  </si>
  <si>
    <t>2AAI - WM+ HNI 144, TDP Tân Xuân, Xuân Mai</t>
  </si>
  <si>
    <t>Huyện Chương Mỹ</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</si>
  <si>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</si>
  <si>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</si>
  <si>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</si>
  <si>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</si>
  <si>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</si>
  <si>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</si>
  <si>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win2AAT</t>
  </si>
  <si>
    <t>2AAT - WM+ HNI 272 Lê Lợi, Sơn Tây</t>
  </si>
  <si>
    <t>Thị xã Sơn Tây</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</si>
  <si>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</si>
  <si>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</si>
  <si>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</si>
  <si>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</si>
  <si>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</si>
  <si>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</si>
  <si>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</si>
  <si>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</si>
  <si>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</si>
  <si>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</si>
  <si>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</si>
  <si>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</si>
  <si>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</si>
  <si>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</si>
  <si>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</si>
  <si>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</si>
  <si>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</si>
  <si>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</si>
  <si>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</si>
  <si>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</si>
  <si>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</si>
  <si>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</si>
  <si>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</si>
  <si>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WIN2AC9</t>
  </si>
  <si>
    <t>2AC9 - WIN HCM I-1.TM03, CC Hà Đô</t>
  </si>
  <si>
    <t>I-1.TM03, Tầng 1 (trệt), Khối 1A1, CC Hà Đô Centrosa Garden, 200 Đường 3/2, P.12, Q.10 TP. Hồ Chí Minh Việt Nam</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</si>
  <si>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</si>
  <si>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</si>
  <si>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</si>
  <si>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</si>
  <si>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</si>
  <si>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</si>
  <si>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WIN2ACX</t>
  </si>
  <si>
    <t>2ACX - WM+ HNI Số 1 Phú Hà</t>
  </si>
  <si>
    <t>win2AD0</t>
  </si>
  <si>
    <t>2AD0 - WM+ HNI SH-5B Phương Đông Green Par</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</si>
  <si>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</si>
  <si>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</si>
  <si>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</si>
  <si>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</si>
  <si>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</si>
  <si>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</si>
  <si>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</si>
  <si>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</si>
  <si>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Huyện Hóc Môn</t>
  </si>
  <si>
    <t>WIN2AE7</t>
  </si>
  <si>
    <t>2AE7 - WM+ HCM 6 Xuân Thới 3</t>
  </si>
  <si>
    <t>win2AE8</t>
  </si>
  <si>
    <t>2AE8 - WM+ HNI 237 Định Công</t>
  </si>
  <si>
    <t>WIN2AE9</t>
  </si>
  <si>
    <t>2AE9 - WM+ HCM 36 Lê Quốc Trinh</t>
  </si>
  <si>
    <t>36 Lê Quốc Trinh, P. Phú Thọ Hòa, Q. Tân Phú TP. Hồ Chí Minh Việt Nam</t>
  </si>
  <si>
    <t>WIN2AEI</t>
  </si>
  <si>
    <t>2AEI - WM+ HNI 50 Chùa Thông</t>
  </si>
  <si>
    <t>WIN2AEZ</t>
  </si>
  <si>
    <t>2AEZ - WM+ HCM SII.23 Sài Gòn Riverside</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</si>
  <si>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</si>
  <si>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</si>
  <si>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</si>
  <si>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</si>
  <si>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</si>
  <si>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</si>
  <si>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</si>
  <si>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</si>
  <si>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WIN2AF7</t>
  </si>
  <si>
    <t>2AF7 - WM+ HCM 36 Đường số 4D</t>
  </si>
  <si>
    <t>WIN2AFN</t>
  </si>
  <si>
    <t>2AFN - WM+ HNI Ô đất 44, KGD Phú Đô</t>
  </si>
  <si>
    <t>Ô đất số 44, khu giãn dân Phú Đô, P. Phú Đô TP. Hà Nội Việt Nam</t>
  </si>
  <si>
    <t>WIN2AFW</t>
  </si>
  <si>
    <t>2AFW - WM+ HNI Thôn Đìa, Xã Nam Hồng</t>
  </si>
  <si>
    <t>WIN2AFX</t>
  </si>
  <si>
    <t>2AFX - WM+ HCM 28 Đường Số 27</t>
  </si>
  <si>
    <t>SG023</t>
  </si>
  <si>
    <t>WIN2AG3</t>
  </si>
  <si>
    <t>2AG3 - WM+ HCM 49 Đông Thạnh 3-4</t>
  </si>
  <si>
    <t>Win2AG4</t>
  </si>
  <si>
    <t>2AG4 - WIN HCM 250 – 252 Phạm Văn Chiêu</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</si>
  <si>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</si>
  <si>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</si>
  <si>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</si>
  <si>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</si>
  <si>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</si>
  <si>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</si>
  <si>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</si>
  <si>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</si>
  <si>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WIN2AGS</t>
  </si>
  <si>
    <t>2AGS - WM+ HNI LK4-09, KĐT mới Kim Văn-Kim</t>
  </si>
  <si>
    <t>WIN2AGV</t>
  </si>
  <si>
    <t>2AGV - WM+ HNI Số 1, Ngách 22/163 Khuyến L</t>
  </si>
  <si>
    <t>HOÀNG MAI</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</si>
  <si>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</si>
  <si>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</si>
  <si>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</si>
  <si>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</si>
  <si>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</si>
  <si>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</si>
  <si>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</si>
  <si>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</si>
  <si>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</si>
  <si>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</si>
  <si>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</si>
  <si>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</si>
  <si>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</si>
  <si>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</si>
  <si>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</si>
  <si>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</si>
  <si>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win2AHM</t>
  </si>
  <si>
    <t>2AHM - WM+ HNI Thôn 1 Thạch Đà</t>
  </si>
  <si>
    <t>Đội 4, Thôn 1, xã Thạch Đà, huyện Mê Linh, Hà Nội</t>
  </si>
  <si>
    <t>Win2AHZ</t>
  </si>
  <si>
    <t>2AHZ - WIN HCM CH số 34, tầng 1-CC Midtown</t>
  </si>
  <si>
    <t>Cửa hàng số 34, Tầng 1 (tầng trệt), Q. 7 TP. Hồ Chí Minh Việt Nam</t>
  </si>
  <si>
    <t>Win2AI5</t>
  </si>
  <si>
    <t>2AI5 - WIN HCM GF-03 &amp; GF-05, CC Stown</t>
  </si>
  <si>
    <t>win2AJE</t>
  </si>
  <si>
    <t>2AJE - WM+ HNI M1 Masteri Waterfront</t>
  </si>
  <si>
    <t>win2AJI</t>
  </si>
  <si>
    <t>2AJI - WM+ HNI 150 Tân Thành</t>
  </si>
  <si>
    <t>150 Tân Thành, Xã Thượng Mỗ, Huyện Đan Phượng TP. Hà Nội Việt Nam</t>
  </si>
  <si>
    <t>WIN2AJS</t>
  </si>
  <si>
    <t>2AJS - WM+ HNI Dộc Toản, Hạ Mỗ</t>
  </si>
  <si>
    <t>Khu Dộc Toản, Xã Hạ Mỗ, Huyện Đan Phượng, TP. Hà Nội Việt Nam</t>
  </si>
  <si>
    <t>win2AK1</t>
  </si>
  <si>
    <t>2AK1 - WIN HNI SH01 - HH2, 360 Giải Phóng</t>
  </si>
  <si>
    <t>Căn TMDV SH01, Tòa HH2 (P2), Số 360 Đường Giải Phóng, Phường Phương Liệt, Quận Thanh Xuân TP. Hà Nội Việt Nam</t>
  </si>
  <si>
    <t>win2AK4</t>
  </si>
  <si>
    <t>2AK4 - WM+ HNI Liên Hiệp, Phúc Thọ</t>
  </si>
  <si>
    <t>Huyện Phúc Thọ</t>
  </si>
  <si>
    <t>Win2AK7</t>
  </si>
  <si>
    <t>2AK7 - WIN HCM 66A Đường số 5</t>
  </si>
  <si>
    <t>WIN2AKH</t>
  </si>
  <si>
    <t>2AKH - WIN HNI CT8B KĐT Đại Thanh</t>
  </si>
  <si>
    <t>Tầng 1, Tòa nhà CT8B, Khu đô thị Đại Thanh, Xã Tả Thanh Oai, TP. Hà Nội Việt Nam</t>
  </si>
  <si>
    <t>Huyện Thanh Oai</t>
  </si>
  <si>
    <t>WIN2AKT</t>
  </si>
  <si>
    <t>2AKT - WM+ HNI 20 Phú Đa</t>
  </si>
  <si>
    <t>Số 20 Thôn Phú Đa, Xã Đức Thượng, Huyện Hoài Đức TP. Hà Nội Việt Nam</t>
  </si>
  <si>
    <t>Win2AKV</t>
  </si>
  <si>
    <t>2AKV - WM+ HNI Thôn 6, Trung Châu</t>
  </si>
  <si>
    <t>Thôn 6, Xã Trung Châu, Huyện Đan Phượng TP. Hà Nội Việt Nam</t>
  </si>
  <si>
    <t>WIN2AL4</t>
  </si>
  <si>
    <t>2AL4 - WM+ HCM 300 Vườn Lài</t>
  </si>
  <si>
    <t>300 Vườn Lài, P. Phú Thọ Hòa, Q. Tân Phú TP. Hồ Chí Minh Việt Nam</t>
  </si>
  <si>
    <t>WIN2AL5</t>
  </si>
  <si>
    <t>2AL5 - WM+ HCM 213 Gò Xoài</t>
  </si>
  <si>
    <t>WIN2AL7</t>
  </si>
  <si>
    <t>2AL7 - WM+ HCM SI.18, CC Sài Gòn Riverside</t>
  </si>
  <si>
    <t>WIN2AL8</t>
  </si>
  <si>
    <t>2AL8 - WM+ HNI 71 Ngách 116 Ngõ Trại Cá</t>
  </si>
  <si>
    <t>WIN2ALM</t>
  </si>
  <si>
    <t>WM+ HCM 418 Nguyễn Văn Công</t>
  </si>
  <si>
    <t>418 Nguyễn Văn Công, P. 3, Q. Gò Vấp, TP. Hồ Chí Minh Việt Nam</t>
  </si>
  <si>
    <t>WIN2ALN</t>
  </si>
  <si>
    <t>2ALN - WM+ HCM 20 Nguyễn Huy Tự</t>
  </si>
  <si>
    <t>WIN2ALT</t>
  </si>
  <si>
    <t>2ATL-WM+ HNI 202 Đại Nghĩa</t>
  </si>
  <si>
    <t>Số 202 Đại Nghĩa, Thị trấn Đại Nghĩa, Huyện Mỹ Đức TP. Hà Nội Việt Nam</t>
  </si>
  <si>
    <t>Huyện Mỹ Đức</t>
  </si>
  <si>
    <t>Win2AM2</t>
  </si>
  <si>
    <t>20AM2 -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</si>
  <si>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</si>
  <si>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</si>
  <si>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</si>
  <si>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</si>
  <si>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</si>
  <si>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</si>
  <si>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win2AM9</t>
  </si>
  <si>
    <t>2AM9 - WM+ HNI CT2B KĐT Xuân Phương</t>
  </si>
  <si>
    <t>Tầng 1, Tòa nhà CT2B khu nhà ở cán bộ Quốc Hội, Ô đất CT2 KĐT mới Xuân Phương, p Xuân Phương, Nam Từ Liêm, Hà Nội</t>
  </si>
  <si>
    <t>WIN2AMB</t>
  </si>
  <si>
    <t>7A Đường Xuân Thủy, P. Thảo Điền, TP. Thủ Đức, TP. Hồ Chí Minh, Việt Nam</t>
  </si>
  <si>
    <t>WIN2AMG</t>
  </si>
  <si>
    <t>WIN2AN1</t>
  </si>
  <si>
    <t>2AN1 - WIN HNI ED.104 Eco Dream</t>
  </si>
  <si>
    <t>WIN2AN4</t>
  </si>
  <si>
    <t>2AN4 - WIN HNI B1.3 – HH03A KĐT Thanh Hà</t>
  </si>
  <si>
    <t>Kiot số 22 &amp; 24, Tòa nhà B1.3 – HH03A, KĐT Thanh Hà – Cienco 5, Xã Cự Khê, Huyện Thanh Oai TP. Hà Nội Việt Nam</t>
  </si>
  <si>
    <t>WIN2ANL</t>
  </si>
  <si>
    <t>2AML - WM+ HNI 1062 An Hạ</t>
  </si>
  <si>
    <t>1062 An Hạ, xã An Thượng, huyện Hoài Đức, thành phố Hà Nội</t>
  </si>
  <si>
    <t>WIN2AO3</t>
  </si>
  <si>
    <t>2AO3 - WM+ HNI Đông Tiến, Chương Mỹ</t>
  </si>
  <si>
    <t>WIN2AOC</t>
  </si>
  <si>
    <t>2AOC - WM+ HNI 244 Đội Cấn</t>
  </si>
  <si>
    <t>WIN2AON</t>
  </si>
  <si>
    <t>2AON - WM+ HNI Cụm 2, Thọ Xuân</t>
  </si>
  <si>
    <t>Số nhà 297, Cụm 2, Xã Thọ Xuân, Huyện Đan Phượng, TP. Hà Nội Việt Nam</t>
  </si>
  <si>
    <t>win2AP2</t>
  </si>
  <si>
    <t>2AP2 - WM+ HNI 39 Tổ 8 Đa Sỹ</t>
  </si>
  <si>
    <t>Số 39 Tổ 8 Đa Sỹ, Phường Kiến Hưng, Quận Hà Đông TP. Hà Nội Việt Nam</t>
  </si>
  <si>
    <t>WIN2AP6</t>
  </si>
  <si>
    <t>2AP6 - WIN HCM A-0.07, CC Thủ Thiêm Dragon</t>
  </si>
  <si>
    <t>WIN2APU</t>
  </si>
  <si>
    <t>2APU - WIN HCM 1.019-CC Sunrise City North</t>
  </si>
  <si>
    <t>1.019-1.020-1.021 Khu CC kết hợp TM, Q. 7 TP. Hồ Chí Minh Việt Nam</t>
  </si>
  <si>
    <t>WIN2APY</t>
  </si>
  <si>
    <t>2APY - WM+ HNI 30 Tiền Huân</t>
  </si>
  <si>
    <t>win2AQ0</t>
  </si>
  <si>
    <t>2AQ0 - WM+ HNI Ngõ 12, Đội 1 Tả Thanh Oai</t>
  </si>
  <si>
    <t>Ngõ 12, Đội 1, Xã Tả Thanh Oai, Huyện Thanh Trì TP. Hà Nội Việt Nam</t>
  </si>
  <si>
    <t>WIN2AQ4</t>
  </si>
  <si>
    <t>2AQ4 - WM+ HCM 0.08, Block A1, CC Westgate</t>
  </si>
  <si>
    <t>win2AQ5</t>
  </si>
  <si>
    <t>2AQ5 - WM+ HNI 254 Đại Từ</t>
  </si>
  <si>
    <t>WIN2AQC</t>
  </si>
  <si>
    <t>2AQC - WM+ HNI Tân Hội, Tân Tiến</t>
  </si>
  <si>
    <t>WIN2AQI</t>
  </si>
  <si>
    <t>2AQI - WM+ HNI Phương Hạnh, Tân Tiến</t>
  </si>
  <si>
    <t>Thôn Phương Hạnh, Xã Tân Tiến, Huyện Chương Mỹ TP. Hà Nội Việt Nam</t>
  </si>
  <si>
    <t>WIN2AQL</t>
  </si>
  <si>
    <t>2AQL - WM+ HNI Xuân Dương, Kim Lũ</t>
  </si>
  <si>
    <t>Huyện Sóc Sơn</t>
  </si>
  <si>
    <t>WIN2AQN</t>
  </si>
  <si>
    <t>2AQN - WM+ HNI Long Phú, Hòa Thạch</t>
  </si>
  <si>
    <t>Xóm 1, thôn Long Phú, xã Hòa Thạch, huyện Quốc Oai, thành phố Hà Nội</t>
  </si>
  <si>
    <t>Huyện Quốc Oai</t>
  </si>
  <si>
    <t>WIN2AQO</t>
  </si>
  <si>
    <t>2AQO - WIN HNI CT4AB KĐT Xa La</t>
  </si>
  <si>
    <t>WIN2AQU</t>
  </si>
  <si>
    <t>2AQU-WM+ HNI 92 Xóm Đông, Thôn Dược Hạ</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</si>
  <si>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</si>
  <si>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</si>
  <si>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</si>
  <si>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</si>
  <si>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</si>
  <si>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</si>
  <si>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</si>
  <si>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</si>
  <si>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</si>
  <si>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</si>
  <si>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</si>
  <si>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</si>
  <si>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</si>
  <si>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</si>
  <si>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</si>
  <si>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</si>
  <si>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</si>
  <si>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</si>
  <si>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</si>
  <si>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WIN2ARB</t>
  </si>
  <si>
    <t>2ARB - WM+ HNI CC1 Hado Parkside</t>
  </si>
  <si>
    <t>WIN2ARC</t>
  </si>
  <si>
    <t>2ARC- WM+ HNI Nam Dư</t>
  </si>
  <si>
    <t>Số 129 Nam Dư, Tổ dân phố số 1, phường Lĩnh Nam, quận Hoàng Mai, thành phố Hà Nội</t>
  </si>
  <si>
    <t>WIN2ARD</t>
  </si>
  <si>
    <t>2ARD - WM+ HNI C2.15 Ecohome 2</t>
  </si>
  <si>
    <t>WIN2ARE</t>
  </si>
  <si>
    <t>2ARE - WM+ HNI Thôn 7, Ba Trại</t>
  </si>
  <si>
    <t>Huyện Ba Vì</t>
  </si>
  <si>
    <t>WIN2ARG</t>
  </si>
  <si>
    <t>2ARG - WM+ HNI 507 Thụy Khuê</t>
  </si>
  <si>
    <t>WIN2ARH</t>
  </si>
  <si>
    <t>2ARH - WM+ HNI 20 Cầu Bây</t>
  </si>
  <si>
    <t>win2ARI</t>
  </si>
  <si>
    <t>2ARI - WM+ HNI Vĩnh Ninh, Tri Thủy</t>
  </si>
  <si>
    <t>Thôn Vĩnh Ninh, Xã Tri Thủy, Huyện Phú Xuyên TP. Hà Nội Việt Nam</t>
  </si>
  <si>
    <t>Huyện Phú Xuyên</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</si>
  <si>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</si>
  <si>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</si>
  <si>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</si>
  <si>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</si>
  <si>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</si>
  <si>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</si>
  <si>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win2ARS</t>
  </si>
  <si>
    <t>2ARS - WM+ HNI Chợ Chiều Sơn Đồng</t>
  </si>
  <si>
    <t>Thôn Hàn, xã Sơn Đồng, huyện Hoài Đức, TP Hồ Chí Minh</t>
  </si>
  <si>
    <t>WIN2ARU</t>
  </si>
  <si>
    <t>2ARU - WM+ HNI I2.CH17 Imperia Smart City</t>
  </si>
  <si>
    <t>Tòa Z38.1 (I2 Imperia Smart City), Lô đất F4-CH04, Khu đô thị mới Tây Mỗ, Đại Mỗ, Vinhomes TP. Hà Nội Việt Nam</t>
  </si>
  <si>
    <t>NAM TỪ LIÊM</t>
  </si>
  <si>
    <t>WIN2ARX</t>
  </si>
  <si>
    <t>2ARX - WM+ HNI Thôn Ngoại, Tam Thuấn</t>
  </si>
  <si>
    <t>Thôn Ngoại, xã Tam Thuấn, huyện Phúc Thọ, thành phố Hà Nội</t>
  </si>
  <si>
    <t>WIN2ARY</t>
  </si>
  <si>
    <t>2ARY - WM+ HNI 18 Ngõ 66 Dịch Vọng Hậu</t>
  </si>
  <si>
    <t>WIN2ARZ</t>
  </si>
  <si>
    <t>2ARZ - WM+ HNI Thôn Nam, Phụng Thượng</t>
  </si>
  <si>
    <t>WIN2AS0</t>
  </si>
  <si>
    <t>2AS0 - WM+ HNI 64 Bạch Đằng</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</si>
  <si>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</si>
  <si>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</si>
  <si>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</si>
  <si>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</si>
  <si>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</si>
  <si>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</si>
  <si>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WIN2ASG</t>
  </si>
  <si>
    <t>WIN2ASG - WIN HCM Block B The Privia</t>
  </si>
  <si>
    <t>WIN2ASS</t>
  </si>
  <si>
    <t>2ASS - WM+ HNI Thôn 7, Ngọc Tảo</t>
  </si>
  <si>
    <t>WIN2AST</t>
  </si>
  <si>
    <t>2AST - WM+ HNI Thôn 3, Thạch Đà</t>
  </si>
  <si>
    <t>Thôn 3, Xã Thạch Đà, Huyện Mê Linh TP. Hà Nội Việt Nam</t>
  </si>
  <si>
    <t>WIN2ASU</t>
  </si>
  <si>
    <t>2ASU - WM+ HNI 80 Đa Lộc</t>
  </si>
  <si>
    <t>WIN2ASV</t>
  </si>
  <si>
    <t>2ASV - WM+ HNI Ngã 3 Thuống, Thôn 2, Yên B</t>
  </si>
  <si>
    <t>WIN2ASZ</t>
  </si>
  <si>
    <t>2ASZ - WM+ HNI My Hạ, Thanh Mai</t>
  </si>
  <si>
    <t>Số 100, Thôn My Hạ, Xã Thanh Mai, Huyện Thanh Oai TP. Hà Nội Việt Nam</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</si>
  <si>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</si>
  <si>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</si>
  <si>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</si>
  <si>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</si>
  <si>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</si>
  <si>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</si>
  <si>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</si>
  <si>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</si>
  <si>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</si>
  <si>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WIN2ATC</t>
  </si>
  <si>
    <t>2ATC - WM+ HNI Cốc Thượng, Hoàng Diệu</t>
  </si>
  <si>
    <t>WIN2ATL</t>
  </si>
  <si>
    <t>2ATL - WM+ HNI 202 Đại Nghĩa</t>
  </si>
  <si>
    <t>WIN2ATM</t>
  </si>
  <si>
    <t>2ATM - WM+ HNI 176 Phố Nghệ</t>
  </si>
  <si>
    <t>Số 176 Phố Nghệ, Thôn Khôn Thôn, Xã Minh Cường, TP. Hà Nội Việt Nam</t>
  </si>
  <si>
    <t>WIN2ATQ</t>
  </si>
  <si>
    <t>2ATQ - WM+ HNI Cốc Thôn, Cam Thượng</t>
  </si>
  <si>
    <t>Số 81, Thôn Cốc Thôn, Xã Cam Thượng, Huyện Ba Vì TP. Hà Nội Việt Nam</t>
  </si>
  <si>
    <t>WIN2ATS</t>
  </si>
  <si>
    <t>2ATS - WM+ HNI Phú Hữu 2, Phú Nghĩa</t>
  </si>
  <si>
    <t>WIN2ATU</t>
  </si>
  <si>
    <t>2ATU - WIN HNI P11 Park Hill</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</si>
  <si>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</si>
  <si>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</si>
  <si>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</si>
  <si>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</si>
  <si>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</si>
  <si>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</si>
  <si>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WIN2ATX</t>
  </si>
  <si>
    <t>2ATX - WM+ HNI Xóm 5, Thôn Hoành</t>
  </si>
  <si>
    <t>win2AU3</t>
  </si>
  <si>
    <t>2AU3 - WM+ HNI Bái Đô, Phú Xuyên</t>
  </si>
  <si>
    <t>Chợ Bái, Thôn Bái Đô, Xã Tri Thủy, Huyện Phú Xuyên TP. Hà Nội Việt Nam</t>
  </si>
  <si>
    <t>WIN2AUC</t>
  </si>
  <si>
    <t>2AUC - WM+ HNI Cẩm Lĩnh, Đông Phượng</t>
  </si>
  <si>
    <t>WIN2AUE</t>
  </si>
  <si>
    <t>2AUE - WM+ HNI 72 Đường 2 Bãi Thụy</t>
  </si>
  <si>
    <t>Số 72 Đường 2 Bãi Thụy, Xã Đồng Tháp, Huyện Đan Phượng TP. Hà Nội Việt Nam</t>
  </si>
  <si>
    <t>WIN2AUF</t>
  </si>
  <si>
    <t>2AUF-WM+ HNI 7 Cầu Am</t>
  </si>
  <si>
    <t>Số 7 Phố Cầu Am, Tổ dân phố Chiến Thắng, Phường Vạn Phúc, Quận Hà</t>
  </si>
  <si>
    <t>WIN2AUH</t>
  </si>
  <si>
    <t>2AUH - WM+ HNI Bái Ngoại, Liệp Nghĩa</t>
  </si>
  <si>
    <t>WIN2AUK</t>
  </si>
  <si>
    <t>2AUK - WM+ HNI Nhân Hiền, Hiền Giang</t>
  </si>
  <si>
    <t>WIN2AUM</t>
  </si>
  <si>
    <t>2AUM - WM+ HNI Trung Hà, Thái Hòa</t>
  </si>
  <si>
    <t>WIN2AUS</t>
  </si>
  <si>
    <t>2AUS - WM+ HNI Hạ Hòa, Hưng Đạo</t>
  </si>
  <si>
    <t>Xóm Chùa, Thôn Hạ Hòa, Xã Hưng Đạo, Huyện Quốc Oai, Thành phố Hà Nội, Việt Nam</t>
  </si>
  <si>
    <t>WIN2AUY</t>
  </si>
  <si>
    <t>2AUY - WM+ HNI 60 Thu Thuận</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</si>
  <si>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</si>
  <si>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</si>
  <si>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</si>
  <si>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</si>
  <si>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</si>
  <si>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</si>
  <si>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</si>
  <si>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</si>
  <si>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</si>
  <si>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</si>
  <si>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</si>
  <si>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</si>
  <si>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</si>
  <si>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</si>
  <si>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</si>
  <si>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</si>
  <si>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</si>
  <si>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win2AW4</t>
  </si>
  <si>
    <t>2AW4 - WM+ HNI Phú Châu, Ba Vì</t>
  </si>
  <si>
    <t>WIN2AW6</t>
  </si>
  <si>
    <t>2AW6 - WIN HCM 0.01, CC Nguyễn Kim</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</si>
  <si>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</si>
  <si>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</si>
  <si>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</si>
  <si>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</si>
  <si>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</si>
  <si>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</si>
  <si>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</si>
  <si>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</si>
  <si>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</si>
  <si>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</si>
  <si>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</si>
  <si>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</si>
  <si>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</si>
  <si>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</si>
  <si>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</si>
  <si>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</si>
  <si>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</si>
  <si>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</si>
  <si>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WIN2AWY</t>
  </si>
  <si>
    <t>2AWY - WM+ HNI 45 Hiệu Chân</t>
  </si>
  <si>
    <t>WIN2AWZ</t>
  </si>
  <si>
    <t>2AWZ - WM+ HNI Tráng Việt, Mê Linh</t>
  </si>
  <si>
    <t>WIN2AX5</t>
  </si>
  <si>
    <t>2AX5 - WM+ HNI U39.2 Masteri West Heights</t>
  </si>
  <si>
    <t>win2AX6</t>
  </si>
  <si>
    <t>2AX6 - WM+ HNI 381 - 383 Kiêu Kỵ</t>
  </si>
  <si>
    <t>WIN2AXC</t>
  </si>
  <si>
    <t>2AXC-WIN HNI HH5 Khai Sơn City</t>
  </si>
  <si>
    <t>WIN2AXK</t>
  </si>
  <si>
    <t>2AXK - WM+ Thôn Đoài, Xuy Xá</t>
  </si>
  <si>
    <t>Số 75-77, Đội 5, Thôn Đoài, Xã Xuy Xá, Huyện Mỹ Đức, TP. Hà Nội, Việt Nam</t>
  </si>
  <si>
    <t>WIN2AXL</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</si>
  <si>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</si>
  <si>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</si>
  <si>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</si>
  <si>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</si>
  <si>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</si>
  <si>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</si>
  <si>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SÓC SỚN</t>
  </si>
  <si>
    <t>WIN2AXS</t>
  </si>
  <si>
    <t>2AXS - WIN HCM 0.01, Tầng 1, CC Phúc Yên 2</t>
  </si>
  <si>
    <t>0.01, tầng 1 (trệt), khối A, Khu liên hợp VP - TM - CC &amp; TT Phúc Yên, Số 31-33 Đường Phan Huy Ích, P. 15, Q. Tân Bình TP. Hồ Chí Minh Việt Nam</t>
  </si>
  <si>
    <t>WIN2AXT</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</si>
  <si>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</si>
  <si>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</si>
  <si>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</si>
  <si>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</si>
  <si>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</si>
  <si>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</si>
  <si>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</si>
  <si>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win2AY2</t>
  </si>
  <si>
    <t>2AY2 - WM+ HNI Khu 2 Văn Lôi, Mê Linh</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</si>
  <si>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</si>
  <si>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</si>
  <si>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</si>
  <si>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</si>
  <si>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</si>
  <si>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</si>
  <si>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</si>
  <si>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</si>
  <si>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</si>
  <si>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</si>
  <si>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</si>
  <si>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WIN2AZ5</t>
  </si>
  <si>
    <t>2AZ5 - WM+ HNI 93 Đức Giang, Long Biên</t>
  </si>
  <si>
    <t>SH - 09B, Tầng 1, Số 93 Đức Giang, Phường Đức Giang, Quận Long Biên, Thành phố Hà Nội TP. Hà Nội Việt Nam</t>
  </si>
  <si>
    <t>WIN2AZG</t>
  </si>
  <si>
    <t>2AZG - WM+ HNI Phú Ninh, Minh Phú</t>
  </si>
  <si>
    <t>SOC SỚN</t>
  </si>
  <si>
    <t>WIN2AZP</t>
  </si>
  <si>
    <t>WIN2AZT</t>
  </si>
  <si>
    <t>WIN2AZU</t>
  </si>
  <si>
    <t>2AZU - WM+ HNI 22 Chợ Đông Bài</t>
  </si>
  <si>
    <t>WIN2AZX</t>
  </si>
  <si>
    <t>WIN2B04</t>
  </si>
  <si>
    <t>2B04 - WM+ HNI 139 Lại Thượng</t>
  </si>
  <si>
    <t>Số 139 Lại Thượng, Xã Lại Thượng, Huyện Thạch Thất TP. Hà Nội Việt Nam</t>
  </si>
  <si>
    <t>THẠCH THẤT</t>
  </si>
  <si>
    <t>WIN2B07</t>
  </si>
  <si>
    <t>WIN2B08</t>
  </si>
  <si>
    <t>WM+ HNI Lực Canh, Xuân Canh</t>
  </si>
  <si>
    <t>Số 100-102, Thôn Lực Canh, Xã Xuân Canh, Huyện Đông Anh TP. Hà Nội Việt Nam</t>
  </si>
  <si>
    <t>WIN2B09</t>
  </si>
  <si>
    <t>WIN2B13</t>
  </si>
  <si>
    <t>WIN2B14</t>
  </si>
  <si>
    <t>WIN2B22</t>
  </si>
  <si>
    <t>WIN2B23</t>
  </si>
  <si>
    <t>2B23 - WM+ HNI 50 Vĩnh Lộc</t>
  </si>
  <si>
    <t>Số 50 Đường Vĩnh Lộc, Xã Tây Phương, Thành phố Hà Nội Việt Nam</t>
  </si>
  <si>
    <t>QUỐC OAI</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</si>
  <si>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</si>
  <si>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</si>
  <si>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</si>
  <si>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</si>
  <si>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</si>
  <si>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</si>
  <si>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</si>
  <si>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</si>
  <si>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PHÚC THỌ</t>
  </si>
  <si>
    <t>WIN2B43</t>
  </si>
  <si>
    <t>2B43- WM+ HNI Sơn Đoài, Tân Minh</t>
  </si>
  <si>
    <t>SÓC SƠN</t>
  </si>
  <si>
    <t>WIN2B51</t>
  </si>
  <si>
    <t>WIN2B52</t>
  </si>
  <si>
    <t>2B52 -WM+ HNI Xóm 5, Liệp Mai</t>
  </si>
  <si>
    <t>WIN2B55</t>
  </si>
  <si>
    <t>2B55 - WM+ HNI M6 Mipec City View</t>
  </si>
  <si>
    <t>Sàn dịch vụ M6-DVTM-06, Tòa nhà CT3B (M6), Khu nhà ở phường Kiến Hưng TP. Hà Nội Việt Nam</t>
  </si>
  <si>
    <t>HÀ ĐÔNG</t>
  </si>
  <si>
    <t>WIN2B57</t>
  </si>
  <si>
    <t>2B57- WM+ HNI 80 Sông Ái</t>
  </si>
  <si>
    <t>Số 80 Đường Sông Ái, Thôn Phượng Mỹ, Xã Mỹ Hưng, H. Thanh Oai, TP. Hà Nội, Việt Nam</t>
  </si>
  <si>
    <t>THANH OAI</t>
  </si>
  <si>
    <t>WIN2B65</t>
  </si>
  <si>
    <t>2B65 - WM+ HNI Đông Hạ, Phú Cát</t>
  </si>
  <si>
    <t>Đội 3, Thôn Đông Hạ, Xã Phú Cát, Thành phố Hà Nội Việt Nam</t>
  </si>
  <si>
    <t>WIN2B67</t>
  </si>
  <si>
    <t>2B67- WM+ HNI Xóm 2, Chương Dương</t>
  </si>
  <si>
    <t>WIN2B76</t>
  </si>
  <si>
    <t>2B76- WM+ HNI Hiệp Thuận 2, Hát Môn</t>
  </si>
  <si>
    <t>Thành phố Hà Nội</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</si>
  <si>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</si>
  <si>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</si>
  <si>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</si>
  <si>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</si>
  <si>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</si>
  <si>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</si>
  <si>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</si>
  <si>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</si>
  <si>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</si>
  <si>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</si>
  <si>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</si>
  <si>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</si>
  <si>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</si>
  <si>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</si>
  <si>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WIN2B96</t>
  </si>
  <si>
    <t>2B96 - WM+ HNI 8 Đường Đông</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</si>
  <si>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</si>
  <si>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</si>
  <si>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</si>
  <si>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</si>
  <si>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</si>
  <si>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</si>
  <si>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</si>
  <si>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</si>
  <si>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</si>
  <si>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</si>
  <si>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</si>
  <si>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</si>
  <si>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WIN2BB2</t>
  </si>
  <si>
    <t>WM+ HNI Chợ Đồng Vàng</t>
  </si>
  <si>
    <t>Số 06-08, Khu Chợ Đồng Vàng, Xã Phượng Dực, Thành phố Hà Nội Việt Nam</t>
  </si>
  <si>
    <t>Phú Xuyên</t>
  </si>
  <si>
    <t>WIN2BB4</t>
  </si>
  <si>
    <t>2BB4 - WM+ HNI 18-19 Lô B Đại Kim</t>
  </si>
  <si>
    <t>Ô số 18 và 19 Lô B, Khu đô thị mới Đại Kim - Định Công, Phường Định Công, Thành phố Hà Nội Việt Nam</t>
  </si>
  <si>
    <t>WIN2BB7</t>
  </si>
  <si>
    <t>2BB7- WIN HNI HH4C Linh Đàm</t>
  </si>
  <si>
    <t>WIN2BC8</t>
  </si>
  <si>
    <t>2BC8-  WM+ HNI 19 Cây Xanh</t>
  </si>
  <si>
    <t>WIN2BD1</t>
  </si>
  <si>
    <t>WM+ HNI Hoàng Xá, Chương Dương</t>
  </si>
  <si>
    <t>Số 116, Thôn Hoàng Xá, Xã Chương Dương, Thành phố Hà Nội Việt Nam</t>
  </si>
  <si>
    <t>Thường Tín</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</si>
  <si>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</si>
  <si>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</si>
  <si>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</si>
  <si>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</si>
  <si>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</si>
  <si>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</si>
  <si>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</si>
  <si>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</si>
  <si>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</si>
  <si>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</si>
  <si>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</si>
  <si>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Huyện Củ Chi</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</si>
  <si>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</si>
  <si>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</si>
  <si>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</si>
  <si>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</si>
  <si>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</si>
  <si>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</si>
  <si>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</si>
  <si>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</si>
  <si>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</si>
  <si>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</si>
  <si>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</si>
  <si>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</si>
  <si>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</si>
  <si>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</si>
  <si>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</si>
  <si>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</si>
  <si>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</si>
  <si>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</si>
  <si>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</si>
  <si>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</si>
  <si>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</si>
  <si>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</si>
  <si>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</si>
  <si>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</si>
  <si>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</si>
  <si>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</si>
  <si>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</si>
  <si>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</si>
  <si>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</si>
  <si>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</si>
  <si>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</si>
  <si>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</si>
  <si>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</si>
  <si>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</si>
  <si>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</si>
  <si>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</si>
  <si>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</si>
  <si>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</si>
  <si>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</si>
  <si>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</si>
  <si>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</si>
  <si>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</si>
  <si>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</si>
  <si>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</si>
  <si>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</si>
  <si>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</si>
  <si>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</si>
  <si>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</si>
  <si>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</si>
  <si>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</si>
  <si>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</si>
  <si>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</si>
  <si>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</si>
  <si>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</si>
  <si>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</si>
  <si>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</si>
  <si>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</si>
  <si>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</si>
  <si>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</si>
  <si>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</si>
  <si>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</si>
  <si>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</si>
  <si>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</si>
  <si>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</si>
  <si>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</si>
  <si>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</si>
  <si>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</si>
  <si>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</si>
  <si>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</si>
  <si>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</si>
  <si>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</si>
  <si>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</si>
  <si>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</si>
  <si>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</si>
  <si>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</si>
  <si>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</si>
  <si>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</si>
  <si>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</si>
  <si>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</si>
  <si>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</si>
  <si>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</si>
  <si>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</si>
  <si>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</si>
  <si>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</si>
  <si>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</si>
  <si>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</si>
  <si>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</si>
  <si>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</si>
  <si>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</si>
  <si>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</si>
  <si>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</si>
  <si>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</si>
  <si>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</si>
  <si>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</si>
  <si>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</si>
  <si>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</si>
  <si>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</si>
  <si>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</si>
  <si>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</si>
  <si>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</si>
  <si>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</si>
  <si>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</si>
  <si>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</si>
  <si>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</si>
  <si>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</si>
  <si>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</si>
  <si>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</si>
  <si>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</si>
  <si>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</si>
  <si>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WIN3157</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</si>
  <si>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</si>
  <si>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</si>
  <si>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</si>
  <si>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</si>
  <si>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</si>
  <si>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</si>
  <si>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</si>
  <si>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</si>
  <si>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</si>
  <si>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</si>
  <si>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</si>
  <si>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</si>
  <si>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</si>
  <si>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</si>
  <si>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</si>
  <si>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</si>
  <si>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</si>
  <si>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</si>
  <si>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</si>
  <si>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</si>
  <si>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</si>
  <si>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</si>
  <si>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</si>
  <si>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</si>
  <si>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</si>
  <si>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</si>
  <si>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</si>
  <si>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</si>
  <si>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</si>
  <si>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</si>
  <si>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</si>
  <si>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</si>
  <si>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</si>
  <si>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</si>
  <si>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</si>
  <si>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</si>
  <si>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</si>
  <si>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</si>
  <si>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</si>
  <si>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</si>
  <si>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</si>
  <si>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</si>
  <si>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</si>
  <si>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</si>
  <si>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</si>
  <si>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</si>
  <si>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</si>
  <si>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</si>
  <si>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</si>
  <si>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</si>
  <si>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</si>
  <si>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</si>
  <si>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</si>
  <si>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</si>
  <si>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</si>
  <si>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</si>
  <si>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</si>
  <si>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</si>
  <si>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</si>
  <si>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</si>
  <si>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</si>
  <si>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</si>
  <si>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</si>
  <si>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</si>
  <si>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</si>
  <si>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</si>
  <si>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</si>
  <si>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</si>
  <si>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</si>
  <si>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</si>
  <si>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</si>
  <si>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</si>
  <si>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</si>
  <si>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</si>
  <si>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</si>
  <si>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</si>
  <si>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</si>
  <si>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</si>
  <si>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</si>
  <si>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</si>
  <si>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</si>
  <si>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</si>
  <si>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</si>
  <si>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</si>
  <si>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</si>
  <si>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</si>
  <si>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</si>
  <si>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</si>
  <si>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</si>
  <si>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</si>
  <si>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</si>
  <si>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</si>
  <si>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</si>
  <si>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</si>
  <si>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</si>
  <si>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</si>
  <si>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</si>
  <si>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</si>
  <si>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</si>
  <si>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</si>
  <si>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</si>
  <si>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</si>
  <si>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</si>
  <si>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</si>
  <si>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</si>
  <si>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</si>
  <si>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</si>
  <si>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</si>
  <si>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</si>
  <si>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</si>
  <si>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</si>
  <si>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</si>
  <si>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</si>
  <si>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</si>
  <si>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</si>
  <si>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</si>
  <si>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</si>
  <si>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</si>
  <si>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</si>
  <si>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</si>
  <si>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</si>
  <si>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</si>
  <si>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</si>
  <si>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</si>
  <si>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</si>
  <si>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</si>
  <si>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</si>
  <si>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</si>
  <si>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</si>
  <si>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</si>
  <si>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</si>
  <si>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</si>
  <si>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</si>
  <si>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</si>
  <si>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</si>
  <si>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</si>
  <si>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</si>
  <si>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</si>
  <si>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</si>
  <si>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</si>
  <si>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</si>
  <si>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</si>
  <si>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</si>
  <si>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</si>
  <si>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</si>
  <si>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</si>
  <si>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</si>
  <si>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</si>
  <si>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</si>
  <si>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</si>
  <si>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</si>
  <si>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</si>
  <si>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</si>
  <si>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</si>
  <si>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</si>
  <si>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</si>
  <si>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</si>
  <si>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</si>
  <si>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</si>
  <si>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</si>
  <si>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</si>
  <si>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</si>
  <si>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</si>
  <si>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</si>
  <si>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</si>
  <si>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</si>
  <si>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</si>
  <si>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</si>
  <si>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</si>
  <si>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</si>
  <si>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</si>
  <si>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</si>
  <si>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</si>
  <si>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</si>
  <si>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</si>
  <si>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</si>
  <si>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</si>
  <si>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</si>
  <si>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</si>
  <si>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</si>
  <si>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</si>
  <si>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</si>
  <si>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</si>
  <si>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</si>
  <si>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</si>
  <si>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</si>
  <si>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</si>
  <si>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</si>
  <si>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</si>
  <si>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</si>
  <si>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</si>
  <si>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</si>
  <si>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</si>
  <si>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</si>
  <si>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</si>
  <si>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</si>
  <si>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</si>
  <si>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</si>
  <si>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</si>
  <si>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</si>
  <si>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</si>
  <si>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</si>
  <si>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</si>
  <si>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</si>
  <si>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</si>
  <si>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</si>
  <si>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</si>
  <si>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</si>
  <si>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</si>
  <si>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</si>
  <si>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WIN3356</t>
  </si>
  <si>
    <t>Số 13 Đường 78 Ấp Đình, Xã Tân Phú Trung, Huyện Củ Chi, HCM</t>
  </si>
  <si>
    <t>WIN3357</t>
  </si>
  <si>
    <t>3357 - WM+ BDG 103/1 Khu Phố 1A</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</si>
  <si>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</si>
  <si>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</si>
  <si>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</si>
  <si>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</si>
  <si>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</si>
  <si>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</si>
  <si>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</si>
  <si>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</si>
  <si>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</si>
  <si>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</si>
  <si>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</si>
  <si>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</si>
  <si>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</si>
  <si>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</si>
  <si>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</si>
  <si>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</si>
  <si>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</si>
  <si>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</si>
  <si>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</si>
  <si>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</si>
  <si>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</si>
  <si>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</si>
  <si>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</si>
  <si>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</si>
  <si>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</si>
  <si>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</si>
  <si>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</si>
  <si>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</si>
  <si>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</si>
  <si>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</si>
  <si>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</si>
  <si>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</si>
  <si>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</si>
  <si>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</si>
  <si>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</si>
  <si>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</si>
  <si>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</si>
  <si>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</si>
  <si>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</si>
  <si>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</si>
  <si>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</si>
  <si>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</si>
  <si>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</si>
  <si>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</si>
  <si>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</si>
  <si>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</si>
  <si>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</si>
  <si>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</si>
  <si>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</si>
  <si>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</si>
  <si>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</si>
  <si>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</si>
  <si>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</si>
  <si>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</si>
  <si>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</si>
  <si>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</si>
  <si>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</si>
  <si>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</si>
  <si>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</si>
  <si>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</si>
  <si>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</si>
  <si>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</si>
  <si>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</si>
  <si>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</si>
  <si>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</si>
  <si>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</si>
  <si>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</si>
  <si>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</si>
  <si>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</si>
  <si>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</si>
  <si>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</si>
  <si>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</si>
  <si>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</si>
  <si>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</si>
  <si>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</si>
  <si>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</si>
  <si>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</si>
  <si>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</si>
  <si>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</si>
  <si>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</si>
  <si>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</si>
  <si>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</si>
  <si>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</si>
  <si>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</si>
  <si>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</si>
  <si>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</si>
  <si>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</si>
  <si>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</si>
  <si>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</si>
  <si>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</si>
  <si>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</si>
  <si>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</si>
  <si>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</si>
  <si>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</si>
  <si>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</si>
  <si>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</si>
  <si>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</si>
  <si>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</si>
  <si>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</si>
  <si>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</si>
  <si>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</si>
  <si>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</si>
  <si>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</si>
  <si>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</si>
  <si>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</si>
  <si>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</si>
  <si>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</si>
  <si>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</si>
  <si>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</si>
  <si>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</si>
  <si>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</si>
  <si>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</si>
  <si>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</si>
  <si>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</si>
  <si>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</si>
  <si>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</si>
  <si>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</si>
  <si>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</si>
  <si>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</si>
  <si>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</si>
  <si>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</si>
  <si>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</si>
  <si>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</si>
  <si>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</si>
  <si>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</si>
  <si>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</si>
  <si>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</si>
  <si>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</si>
  <si>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</si>
  <si>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</si>
  <si>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</si>
  <si>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</si>
  <si>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</si>
  <si>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</si>
  <si>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</si>
  <si>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</si>
  <si>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</si>
  <si>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</si>
  <si>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</si>
  <si>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</si>
  <si>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</si>
  <si>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</si>
  <si>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</si>
  <si>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</si>
  <si>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</si>
  <si>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</si>
  <si>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</si>
  <si>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</si>
  <si>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</si>
  <si>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</si>
  <si>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</si>
  <si>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</si>
  <si>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</si>
  <si>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</si>
  <si>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</si>
  <si>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</si>
  <si>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</si>
  <si>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</si>
  <si>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</si>
  <si>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</si>
  <si>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</si>
  <si>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</si>
  <si>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</si>
  <si>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</si>
  <si>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</si>
  <si>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</si>
  <si>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</si>
  <si>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</si>
  <si>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</si>
  <si>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</si>
  <si>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</si>
  <si>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</si>
  <si>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</si>
  <si>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</si>
  <si>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</si>
  <si>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</si>
  <si>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</si>
  <si>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</si>
  <si>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</si>
  <si>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</si>
  <si>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</si>
  <si>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</si>
  <si>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</si>
  <si>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</si>
  <si>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</si>
  <si>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</si>
  <si>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</si>
  <si>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</si>
  <si>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</si>
  <si>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</si>
  <si>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</si>
  <si>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</si>
  <si>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</si>
  <si>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</si>
  <si>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</si>
  <si>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</si>
  <si>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</si>
  <si>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</si>
  <si>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</si>
  <si>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</si>
  <si>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Quận 6</t>
  </si>
  <si>
    <t>win3666</t>
  </si>
  <si>
    <t>14/6 Hoàng Dư Khương, Phường 12, Quận 10, HCM</t>
  </si>
  <si>
    <t>win3667</t>
  </si>
  <si>
    <t>117 Dương Quảng Hàm, Phường 5, Quận Gò Vấp, HCM</t>
  </si>
  <si>
    <t>WIN3669</t>
  </si>
  <si>
    <t>3669 - WM+ BDG Ô 23-DC01 KDC Viet Sing</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</si>
  <si>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</si>
  <si>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</si>
  <si>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</si>
  <si>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</si>
  <si>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</si>
  <si>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</si>
  <si>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</si>
  <si>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</si>
  <si>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</si>
  <si>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</si>
  <si>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</si>
  <si>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</si>
  <si>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</si>
  <si>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</si>
  <si>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</si>
  <si>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</si>
  <si>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</si>
  <si>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</si>
  <si>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</si>
  <si>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</si>
  <si>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</si>
  <si>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</si>
  <si>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</si>
  <si>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</si>
  <si>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</si>
  <si>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</si>
  <si>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</si>
  <si>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</si>
  <si>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</si>
  <si>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</si>
  <si>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</si>
  <si>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</si>
  <si>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</si>
  <si>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</si>
  <si>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</si>
  <si>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</si>
  <si>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</si>
  <si>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</si>
  <si>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</si>
  <si>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</si>
  <si>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</si>
  <si>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</si>
  <si>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</si>
  <si>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</si>
  <si>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</si>
  <si>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</si>
  <si>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</si>
  <si>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</si>
  <si>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</si>
  <si>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</si>
  <si>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</si>
  <si>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</si>
  <si>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</si>
  <si>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</si>
  <si>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</si>
  <si>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</si>
  <si>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</si>
  <si>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</si>
  <si>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</si>
  <si>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</si>
  <si>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</si>
  <si>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</si>
  <si>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</si>
  <si>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</si>
  <si>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</si>
  <si>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</si>
  <si>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</si>
  <si>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</si>
  <si>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</si>
  <si>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</si>
  <si>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</si>
  <si>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</si>
  <si>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</si>
  <si>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</si>
  <si>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</si>
  <si>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</si>
  <si>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</si>
  <si>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</si>
  <si>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</si>
  <si>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</si>
  <si>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</si>
  <si>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</si>
  <si>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</si>
  <si>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</si>
  <si>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</si>
  <si>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</si>
  <si>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</si>
  <si>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</si>
  <si>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</si>
  <si>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</si>
  <si>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</si>
  <si>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</si>
  <si>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</si>
  <si>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</si>
  <si>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</si>
  <si>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</si>
  <si>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</si>
  <si>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</si>
  <si>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WIN3811</t>
  </si>
  <si>
    <t>146 Nguyễn Văn Trỗi + 223 - 223B Hoàng Văn Thụ, Phường 8, Quận Phú Nhuận, HCM</t>
  </si>
  <si>
    <t>WIN3812</t>
  </si>
  <si>
    <t>3812 - WM+ BDG 15B Nguyễn Văn Tiết</t>
  </si>
  <si>
    <t>win3814</t>
  </si>
  <si>
    <t>63/13 Gò Dầu, Phường Tân Quý, Quận Tân Phú, HCM</t>
  </si>
  <si>
    <t>win3815</t>
  </si>
  <si>
    <t>68-70 Đường CN1, Phường Sơn Kỳ, Quận Tân Phú, HCM</t>
  </si>
  <si>
    <t>WIN3816</t>
  </si>
  <si>
    <t>38C/7-9 Đường Cây Keo, Khu Phố 1, Phường Tam Phú, Quận Thủ Đức, HCM</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</si>
  <si>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</si>
  <si>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</si>
  <si>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</si>
  <si>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</si>
  <si>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</si>
  <si>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</si>
  <si>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</si>
  <si>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</si>
  <si>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</si>
  <si>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</si>
  <si>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</si>
  <si>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</si>
  <si>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</si>
  <si>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</si>
  <si>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</si>
  <si>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</si>
  <si>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</si>
  <si>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</si>
  <si>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</si>
  <si>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</si>
  <si>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</si>
  <si>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</si>
  <si>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</si>
  <si>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</si>
  <si>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</si>
  <si>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</si>
  <si>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</si>
  <si>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</si>
  <si>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</si>
  <si>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</si>
  <si>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</si>
  <si>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</si>
  <si>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</si>
  <si>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</si>
  <si>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</si>
  <si>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</si>
  <si>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</si>
  <si>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</si>
  <si>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</si>
  <si>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</si>
  <si>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</si>
  <si>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</si>
  <si>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</si>
  <si>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</si>
  <si>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</si>
  <si>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</si>
  <si>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</si>
  <si>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</si>
  <si>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</si>
  <si>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</si>
  <si>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</si>
  <si>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</si>
  <si>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</si>
  <si>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</si>
  <si>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</si>
  <si>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</si>
  <si>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</si>
  <si>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</si>
  <si>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</si>
  <si>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</si>
  <si>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</si>
  <si>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</si>
  <si>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</si>
  <si>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</si>
  <si>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</si>
  <si>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</si>
  <si>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</si>
  <si>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</si>
  <si>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</si>
  <si>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</si>
  <si>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</si>
  <si>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</si>
  <si>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</si>
  <si>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</si>
  <si>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</si>
  <si>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</si>
  <si>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</si>
  <si>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</si>
  <si>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</si>
  <si>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</si>
  <si>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</si>
  <si>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</si>
  <si>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</si>
  <si>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</si>
  <si>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</si>
  <si>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</si>
  <si>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</si>
  <si>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</si>
  <si>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</si>
  <si>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</si>
  <si>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</si>
  <si>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</si>
  <si>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</si>
  <si>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</si>
  <si>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</si>
  <si>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</si>
  <si>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</si>
  <si>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</si>
  <si>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</si>
  <si>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</si>
  <si>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</si>
  <si>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</si>
  <si>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</si>
  <si>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</si>
  <si>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</si>
  <si>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</si>
  <si>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</si>
  <si>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</si>
  <si>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</si>
  <si>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</si>
  <si>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</si>
  <si>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</si>
  <si>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</si>
  <si>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</si>
  <si>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</si>
  <si>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</si>
  <si>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</si>
  <si>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</si>
  <si>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</si>
  <si>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</si>
  <si>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</si>
  <si>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</si>
  <si>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</si>
  <si>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</si>
  <si>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</si>
  <si>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</si>
  <si>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</si>
  <si>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</si>
  <si>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</si>
  <si>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</si>
  <si>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</si>
  <si>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</si>
  <si>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</si>
  <si>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</si>
  <si>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</si>
  <si>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</si>
  <si>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</si>
  <si>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</si>
  <si>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</si>
  <si>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</si>
  <si>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</si>
  <si>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</si>
  <si>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</si>
  <si>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</si>
  <si>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</si>
  <si>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</si>
  <si>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</si>
  <si>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</si>
  <si>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</si>
  <si>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</si>
  <si>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</si>
  <si>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</si>
  <si>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</si>
  <si>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</si>
  <si>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</si>
  <si>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</si>
  <si>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</si>
  <si>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</si>
  <si>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</si>
  <si>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</si>
  <si>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</si>
  <si>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</si>
  <si>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</si>
  <si>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</si>
  <si>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</si>
  <si>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</si>
  <si>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</si>
  <si>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</si>
  <si>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</si>
  <si>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</si>
  <si>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</si>
  <si>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</si>
  <si>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</si>
  <si>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</si>
  <si>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</si>
  <si>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</si>
  <si>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</si>
  <si>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</si>
  <si>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</si>
  <si>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</si>
  <si>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</si>
  <si>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</si>
  <si>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</si>
  <si>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</si>
  <si>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</si>
  <si>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</si>
  <si>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</si>
  <si>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</si>
  <si>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</si>
  <si>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</si>
  <si>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</si>
  <si>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</si>
  <si>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</si>
  <si>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</si>
  <si>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</si>
  <si>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</si>
  <si>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</si>
  <si>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</si>
  <si>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</si>
  <si>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</si>
  <si>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</si>
  <si>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</si>
  <si>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</si>
  <si>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</si>
  <si>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</si>
  <si>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</si>
  <si>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</si>
  <si>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</si>
  <si>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</si>
  <si>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</si>
  <si>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</si>
  <si>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</si>
  <si>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</si>
  <si>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</si>
  <si>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</si>
  <si>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</si>
  <si>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</si>
  <si>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</si>
  <si>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</si>
  <si>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</si>
  <si>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</si>
  <si>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</si>
  <si>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</si>
  <si>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</si>
  <si>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</si>
  <si>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</si>
  <si>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</si>
  <si>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</si>
  <si>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</si>
  <si>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</si>
  <si>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</si>
  <si>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</si>
  <si>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</si>
  <si>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</si>
  <si>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</si>
  <si>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</si>
  <si>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</si>
  <si>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</si>
  <si>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</si>
  <si>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</si>
  <si>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</si>
  <si>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</si>
  <si>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</si>
  <si>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</si>
  <si>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</si>
  <si>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</si>
  <si>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</si>
  <si>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</si>
  <si>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</si>
  <si>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</si>
  <si>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</si>
  <si>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</si>
  <si>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</si>
  <si>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</si>
  <si>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</si>
  <si>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</si>
  <si>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</si>
  <si>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</si>
  <si>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</si>
  <si>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</si>
  <si>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</si>
  <si>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</si>
  <si>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</si>
  <si>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</si>
  <si>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</si>
  <si>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</si>
  <si>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</si>
  <si>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</si>
  <si>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</si>
  <si>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</si>
  <si>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</si>
  <si>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</si>
  <si>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</si>
  <si>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</si>
  <si>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</si>
  <si>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</si>
  <si>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</si>
  <si>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</si>
  <si>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</si>
  <si>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</si>
  <si>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</si>
  <si>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</si>
  <si>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</si>
  <si>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</si>
  <si>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</si>
  <si>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</si>
  <si>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</si>
  <si>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</si>
  <si>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</si>
  <si>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</si>
  <si>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</si>
  <si>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</si>
  <si>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</si>
  <si>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</si>
  <si>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</si>
  <si>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</si>
  <si>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</si>
  <si>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</si>
  <si>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</si>
  <si>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</si>
  <si>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</si>
  <si>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</si>
  <si>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</si>
  <si>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</si>
  <si>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</si>
  <si>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</si>
  <si>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</si>
  <si>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</si>
  <si>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</si>
  <si>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WIN4187</t>
  </si>
  <si>
    <t>4187 - WM+ DNI 19/5 Cách Mạng Tháng 8</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</si>
  <si>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</si>
  <si>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</si>
  <si>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</si>
  <si>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</si>
  <si>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</si>
  <si>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</si>
  <si>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</si>
  <si>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</si>
  <si>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</si>
  <si>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</si>
  <si>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</si>
  <si>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</si>
  <si>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</si>
  <si>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</si>
  <si>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</si>
  <si>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</si>
  <si>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</si>
  <si>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</si>
  <si>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</si>
  <si>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</si>
  <si>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</si>
  <si>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</si>
  <si>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</si>
  <si>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</si>
  <si>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</si>
  <si>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</si>
  <si>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</si>
  <si>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</si>
  <si>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</si>
  <si>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</si>
  <si>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</si>
  <si>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</si>
  <si>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</si>
  <si>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</si>
  <si>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</si>
  <si>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</si>
  <si>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</si>
  <si>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</si>
  <si>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</si>
  <si>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</si>
  <si>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</si>
  <si>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</si>
  <si>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</si>
  <si>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</si>
  <si>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</si>
  <si>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</si>
  <si>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</si>
  <si>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</si>
  <si>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</si>
  <si>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</si>
  <si>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</si>
  <si>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</si>
  <si>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</si>
  <si>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</si>
  <si>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</si>
  <si>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</si>
  <si>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</si>
  <si>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</si>
  <si>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</si>
  <si>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</si>
  <si>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</si>
  <si>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</si>
  <si>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</si>
  <si>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</si>
  <si>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</si>
  <si>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</si>
  <si>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</si>
  <si>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</si>
  <si>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</si>
  <si>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</si>
  <si>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</si>
  <si>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</si>
  <si>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</si>
  <si>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</si>
  <si>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</si>
  <si>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</si>
  <si>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</si>
  <si>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</si>
  <si>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</si>
  <si>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</si>
  <si>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</si>
  <si>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</si>
  <si>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</si>
  <si>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</si>
  <si>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</si>
  <si>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</si>
  <si>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</si>
  <si>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</si>
  <si>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</si>
  <si>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</si>
  <si>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</si>
  <si>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</si>
  <si>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</si>
  <si>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</si>
  <si>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</si>
  <si>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</si>
  <si>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</si>
  <si>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</si>
  <si>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</si>
  <si>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</si>
  <si>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</si>
  <si>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</si>
  <si>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</si>
  <si>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</si>
  <si>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</si>
  <si>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</si>
  <si>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</si>
  <si>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</si>
  <si>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</si>
  <si>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</si>
  <si>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</si>
  <si>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</si>
  <si>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</si>
  <si>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</si>
  <si>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</si>
  <si>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</si>
  <si>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</si>
  <si>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</si>
  <si>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</si>
  <si>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</si>
  <si>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</si>
  <si>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</si>
  <si>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</si>
  <si>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</si>
  <si>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</si>
  <si>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</si>
  <si>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</si>
  <si>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</si>
  <si>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</si>
  <si>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</si>
  <si>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</si>
  <si>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</si>
  <si>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</si>
  <si>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</si>
  <si>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</si>
  <si>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</si>
  <si>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</si>
  <si>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</si>
  <si>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</si>
  <si>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</si>
  <si>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</si>
  <si>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</si>
  <si>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</si>
  <si>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</si>
  <si>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</si>
  <si>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</si>
  <si>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</si>
  <si>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</si>
  <si>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</si>
  <si>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</si>
  <si>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</si>
  <si>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</si>
  <si>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</si>
  <si>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</si>
  <si>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</si>
  <si>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</si>
  <si>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</si>
  <si>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</si>
  <si>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</si>
  <si>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</si>
  <si>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</si>
  <si>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</si>
  <si>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</si>
  <si>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</si>
  <si>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</si>
  <si>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</si>
  <si>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</si>
  <si>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</si>
  <si>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</si>
  <si>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</si>
  <si>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</si>
  <si>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</si>
  <si>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</si>
  <si>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</si>
  <si>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</si>
  <si>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</si>
  <si>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</si>
  <si>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</si>
  <si>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</si>
  <si>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</si>
  <si>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</si>
  <si>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</si>
  <si>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</si>
  <si>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</si>
  <si>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</si>
  <si>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</si>
  <si>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</si>
  <si>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</si>
  <si>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</si>
  <si>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</si>
  <si>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</si>
  <si>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</si>
  <si>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</si>
  <si>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</si>
  <si>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</si>
  <si>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</si>
  <si>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</si>
  <si>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</si>
  <si>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</si>
  <si>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</si>
  <si>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</si>
  <si>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</si>
  <si>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</si>
  <si>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</si>
  <si>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</si>
  <si>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</si>
  <si>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</si>
  <si>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</si>
  <si>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</si>
  <si>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</si>
  <si>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</si>
  <si>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</si>
  <si>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</si>
  <si>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</si>
  <si>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</si>
  <si>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</si>
  <si>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</si>
  <si>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</si>
  <si>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</si>
  <si>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</si>
  <si>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</si>
  <si>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</si>
  <si>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</si>
  <si>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</si>
  <si>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</si>
  <si>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</si>
  <si>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</si>
  <si>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</si>
  <si>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</si>
  <si>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</si>
  <si>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</si>
  <si>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</si>
  <si>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</si>
  <si>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</si>
  <si>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</si>
  <si>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</si>
  <si>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</si>
  <si>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</si>
  <si>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</si>
  <si>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</si>
  <si>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</si>
  <si>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</si>
  <si>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</si>
  <si>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</si>
  <si>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</si>
  <si>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</si>
  <si>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</si>
  <si>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</si>
  <si>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</si>
  <si>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</si>
  <si>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</si>
  <si>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</si>
  <si>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</si>
  <si>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</si>
  <si>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</si>
  <si>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</si>
  <si>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</si>
  <si>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</si>
  <si>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</si>
  <si>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</si>
  <si>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WIN4510</t>
  </si>
  <si>
    <t>4510 - WM+DNI 77/2 Đồng Khởi</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</si>
  <si>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</si>
  <si>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</si>
  <si>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</si>
  <si>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</si>
  <si>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</si>
  <si>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</si>
  <si>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</si>
  <si>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</si>
  <si>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</si>
  <si>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</si>
  <si>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</si>
  <si>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</si>
  <si>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</si>
  <si>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</si>
  <si>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</si>
  <si>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</si>
  <si>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</si>
  <si>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</si>
  <si>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</si>
  <si>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</si>
  <si>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</si>
  <si>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</si>
  <si>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</si>
  <si>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</si>
  <si>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</si>
  <si>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</si>
  <si>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</si>
  <si>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</si>
  <si>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</si>
  <si>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</si>
  <si>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</si>
  <si>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</si>
  <si>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</si>
  <si>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</si>
  <si>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</si>
  <si>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</si>
  <si>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</si>
  <si>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</si>
  <si>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</si>
  <si>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</si>
  <si>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</si>
  <si>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</si>
  <si>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</si>
  <si>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</si>
  <si>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</si>
  <si>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</si>
  <si>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</si>
  <si>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</si>
  <si>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</si>
  <si>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</si>
  <si>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</si>
  <si>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</si>
  <si>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</si>
  <si>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</si>
  <si>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</si>
  <si>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</si>
  <si>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</si>
  <si>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</si>
  <si>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</si>
  <si>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</si>
  <si>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</si>
  <si>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</si>
  <si>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</si>
  <si>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</si>
  <si>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</si>
  <si>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</si>
  <si>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</si>
  <si>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</si>
  <si>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</si>
  <si>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</si>
  <si>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</si>
  <si>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</si>
  <si>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</si>
  <si>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</si>
  <si>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</si>
  <si>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</si>
  <si>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</si>
  <si>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</si>
  <si>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</si>
  <si>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</si>
  <si>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</si>
  <si>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</si>
  <si>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</si>
  <si>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</si>
  <si>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</si>
  <si>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</si>
  <si>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</si>
  <si>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</si>
  <si>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</si>
  <si>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</si>
  <si>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</si>
  <si>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</si>
  <si>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</si>
  <si>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</si>
  <si>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</si>
  <si>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</si>
  <si>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</si>
  <si>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</si>
  <si>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</si>
  <si>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</si>
  <si>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</si>
  <si>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</si>
  <si>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</si>
  <si>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</si>
  <si>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</si>
  <si>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</si>
  <si>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</si>
  <si>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</si>
  <si>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</si>
  <si>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</si>
  <si>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</si>
  <si>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</si>
  <si>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</si>
  <si>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</si>
  <si>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</si>
  <si>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</si>
  <si>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</si>
  <si>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</si>
  <si>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</si>
  <si>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</si>
  <si>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</si>
  <si>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</si>
  <si>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</si>
  <si>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</si>
  <si>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</si>
  <si>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</si>
  <si>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</si>
  <si>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</si>
  <si>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</si>
  <si>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</si>
  <si>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</si>
  <si>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</si>
  <si>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</si>
  <si>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</si>
  <si>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</si>
  <si>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</si>
  <si>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</si>
  <si>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</si>
  <si>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</si>
  <si>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</si>
  <si>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</si>
  <si>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</si>
  <si>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</si>
  <si>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</si>
  <si>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</si>
  <si>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</si>
  <si>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</si>
  <si>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</si>
  <si>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</si>
  <si>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</si>
  <si>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</si>
  <si>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</si>
  <si>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</si>
  <si>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</si>
  <si>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</si>
  <si>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</si>
  <si>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</si>
  <si>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</si>
  <si>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</si>
  <si>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</si>
  <si>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</si>
  <si>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</si>
  <si>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</si>
  <si>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</si>
  <si>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</si>
  <si>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</si>
  <si>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</si>
  <si>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</si>
  <si>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</si>
  <si>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</si>
  <si>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</si>
  <si>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WIN4943</t>
  </si>
  <si>
    <t>TM05- Dự án KDC Sông Đà 434/16 đường 26 tháng 3, Phường 15, Quận Gò Vấp, HCM</t>
  </si>
  <si>
    <t>WIN4948</t>
  </si>
  <si>
    <t>4948 - WM+ DNI 6 Nguyễn Bảo Đức</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</si>
  <si>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</si>
  <si>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</si>
  <si>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</si>
  <si>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</si>
  <si>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</si>
  <si>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</si>
  <si>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</si>
  <si>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</si>
  <si>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</si>
  <si>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</si>
  <si>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</si>
  <si>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</si>
  <si>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</si>
  <si>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</si>
  <si>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</si>
  <si>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</si>
  <si>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</si>
  <si>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</si>
  <si>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</si>
  <si>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</si>
  <si>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</si>
  <si>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</si>
  <si>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</si>
  <si>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</si>
  <si>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</si>
  <si>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</si>
  <si>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</si>
  <si>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</si>
  <si>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</si>
  <si>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</si>
  <si>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</si>
  <si>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</si>
  <si>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</si>
  <si>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</si>
  <si>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</si>
  <si>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</si>
  <si>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</si>
  <si>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</si>
  <si>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</si>
  <si>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</si>
  <si>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</si>
  <si>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</si>
  <si>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</si>
  <si>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</si>
  <si>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</si>
  <si>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</si>
  <si>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</si>
  <si>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</si>
  <si>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</si>
  <si>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</si>
  <si>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</si>
  <si>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</si>
  <si>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</si>
  <si>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</si>
  <si>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</si>
  <si>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</si>
  <si>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</si>
  <si>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</si>
  <si>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</si>
  <si>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</si>
  <si>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</si>
  <si>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</si>
  <si>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</si>
  <si>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</si>
  <si>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</si>
  <si>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</si>
  <si>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</si>
  <si>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</si>
  <si>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</si>
  <si>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</si>
  <si>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</si>
  <si>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</si>
  <si>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</si>
  <si>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</si>
  <si>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</si>
  <si>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</si>
  <si>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</si>
  <si>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</si>
  <si>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</si>
  <si>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</si>
  <si>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</si>
  <si>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</si>
  <si>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</si>
  <si>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</si>
  <si>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</si>
  <si>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</si>
  <si>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</si>
  <si>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</si>
  <si>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</si>
  <si>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</si>
  <si>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</si>
  <si>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</si>
  <si>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</si>
  <si>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</si>
  <si>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</si>
  <si>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</si>
  <si>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</si>
  <si>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</si>
  <si>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</si>
  <si>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</si>
  <si>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</si>
  <si>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</si>
  <si>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</si>
  <si>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</si>
  <si>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</si>
  <si>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</si>
  <si>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</si>
  <si>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</si>
  <si>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</si>
  <si>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</si>
  <si>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</si>
  <si>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</si>
  <si>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</si>
  <si>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</si>
  <si>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</si>
  <si>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</si>
  <si>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</si>
  <si>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</si>
  <si>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</si>
  <si>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</si>
  <si>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</si>
  <si>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</si>
  <si>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</si>
  <si>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</si>
  <si>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</si>
  <si>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</si>
  <si>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</si>
  <si>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</si>
  <si>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</si>
  <si>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</si>
  <si>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</si>
  <si>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</si>
  <si>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</si>
  <si>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</si>
  <si>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</si>
  <si>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</si>
  <si>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</si>
  <si>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</si>
  <si>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Huyện ứng Hòa</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</si>
  <si>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</si>
  <si>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</si>
  <si>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</si>
  <si>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</si>
  <si>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</si>
  <si>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</si>
  <si>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</si>
  <si>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</si>
  <si>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</si>
  <si>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</si>
  <si>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</si>
  <si>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</si>
  <si>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</si>
  <si>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</si>
  <si>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</si>
  <si>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</si>
  <si>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</si>
  <si>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</si>
  <si>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</si>
  <si>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</si>
  <si>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</si>
  <si>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</si>
  <si>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</si>
  <si>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</si>
  <si>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</si>
  <si>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</si>
  <si>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</si>
  <si>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</si>
  <si>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</si>
  <si>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</si>
  <si>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</si>
  <si>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</si>
  <si>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</si>
  <si>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</si>
  <si>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</si>
  <si>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</si>
  <si>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</si>
  <si>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</si>
  <si>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</si>
  <si>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</si>
  <si>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</si>
  <si>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</si>
  <si>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</si>
  <si>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</si>
  <si>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</si>
  <si>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</si>
  <si>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</si>
  <si>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</si>
  <si>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</si>
  <si>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</si>
  <si>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</si>
  <si>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</si>
  <si>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</si>
  <si>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</si>
  <si>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</si>
  <si>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</si>
  <si>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</si>
  <si>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</si>
  <si>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</si>
  <si>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</si>
  <si>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</si>
  <si>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</si>
  <si>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</si>
  <si>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</si>
  <si>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</si>
  <si>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</si>
  <si>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</si>
  <si>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</si>
  <si>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</si>
  <si>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</si>
  <si>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</si>
  <si>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</si>
  <si>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</si>
  <si>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</si>
  <si>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</si>
  <si>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</si>
  <si>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</si>
  <si>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</si>
  <si>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</si>
  <si>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</si>
  <si>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</si>
  <si>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</si>
  <si>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</si>
  <si>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</si>
  <si>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</si>
  <si>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</si>
  <si>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</si>
  <si>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</si>
  <si>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</si>
  <si>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</si>
  <si>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</si>
  <si>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</si>
  <si>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</si>
  <si>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</si>
  <si>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</si>
  <si>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</si>
  <si>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</si>
  <si>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</si>
  <si>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</si>
  <si>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</si>
  <si>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</si>
  <si>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</si>
  <si>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</si>
  <si>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</si>
  <si>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</si>
  <si>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</si>
  <si>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</si>
  <si>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</si>
  <si>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</si>
  <si>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</si>
  <si>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</si>
  <si>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</si>
  <si>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</si>
  <si>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</si>
  <si>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</si>
  <si>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</si>
  <si>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</si>
  <si>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</si>
  <si>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</si>
  <si>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</si>
  <si>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</si>
  <si>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</si>
  <si>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</si>
  <si>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</si>
  <si>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</si>
  <si>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</si>
  <si>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</si>
  <si>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</si>
  <si>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</si>
  <si>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</si>
  <si>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</si>
  <si>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</si>
  <si>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</si>
  <si>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</si>
  <si>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</si>
  <si>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</si>
  <si>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</si>
  <si>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</si>
  <si>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</si>
  <si>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</si>
  <si>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</si>
  <si>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</si>
  <si>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</si>
  <si>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</si>
  <si>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</si>
  <si>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</si>
  <si>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</si>
  <si>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</si>
  <si>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</si>
  <si>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</si>
  <si>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</si>
  <si>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</si>
  <si>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</si>
  <si>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</si>
  <si>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</si>
  <si>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</si>
  <si>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</si>
  <si>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</si>
  <si>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</si>
  <si>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</si>
  <si>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</si>
  <si>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</si>
  <si>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</si>
  <si>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</si>
  <si>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</si>
  <si>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</si>
  <si>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</si>
  <si>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</si>
  <si>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</si>
  <si>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</si>
  <si>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</si>
  <si>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</si>
  <si>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</si>
  <si>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</si>
  <si>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</si>
  <si>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</si>
  <si>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</si>
  <si>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</si>
  <si>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</si>
  <si>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</si>
  <si>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</si>
  <si>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</si>
  <si>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</si>
  <si>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</si>
  <si>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</si>
  <si>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</si>
  <si>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</si>
  <si>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</si>
  <si>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</si>
  <si>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</si>
  <si>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</si>
  <si>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</si>
  <si>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</si>
  <si>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</si>
  <si>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</si>
  <si>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</si>
  <si>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</si>
  <si>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</si>
  <si>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</si>
  <si>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</si>
  <si>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</si>
  <si>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</si>
  <si>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</si>
  <si>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</si>
  <si>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</si>
  <si>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</si>
  <si>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</si>
  <si>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</si>
  <si>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</si>
  <si>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</si>
  <si>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</si>
  <si>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</si>
  <si>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</si>
  <si>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</si>
  <si>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</si>
  <si>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</si>
  <si>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</si>
  <si>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</si>
  <si>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</si>
  <si>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</si>
  <si>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</si>
  <si>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</si>
  <si>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</si>
  <si>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</si>
  <si>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</si>
  <si>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</si>
  <si>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</si>
  <si>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</si>
  <si>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</si>
  <si>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</si>
  <si>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</si>
  <si>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</si>
  <si>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</si>
  <si>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</si>
  <si>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</si>
  <si>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</si>
  <si>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</si>
  <si>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</si>
  <si>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</si>
  <si>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</si>
  <si>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</si>
  <si>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</si>
  <si>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</si>
  <si>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</si>
  <si>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</si>
  <si>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</si>
  <si>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</si>
  <si>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</si>
  <si>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</si>
  <si>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</si>
  <si>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</si>
  <si>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</si>
  <si>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</si>
  <si>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</si>
  <si>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</si>
  <si>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</si>
  <si>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</si>
  <si>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</si>
  <si>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</si>
  <si>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</si>
  <si>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</si>
  <si>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</si>
  <si>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</si>
  <si>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</si>
  <si>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</si>
  <si>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</si>
  <si>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</si>
  <si>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</si>
  <si>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</si>
  <si>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</si>
  <si>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</si>
  <si>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</si>
  <si>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</si>
  <si>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</si>
  <si>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</si>
  <si>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</si>
  <si>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</si>
  <si>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</si>
  <si>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</si>
  <si>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</si>
  <si>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</si>
  <si>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</si>
  <si>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</si>
  <si>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</si>
  <si>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</si>
  <si>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</si>
  <si>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</si>
  <si>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</si>
  <si>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</si>
  <si>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</si>
  <si>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</si>
  <si>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</si>
  <si>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</si>
  <si>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</si>
  <si>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</si>
  <si>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</si>
  <si>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</si>
  <si>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</si>
  <si>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</si>
  <si>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</si>
  <si>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</si>
  <si>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</si>
  <si>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</si>
  <si>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</si>
  <si>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</si>
  <si>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</si>
  <si>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</si>
  <si>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</si>
  <si>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</si>
  <si>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</si>
  <si>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</si>
  <si>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</si>
  <si>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</si>
  <si>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</si>
  <si>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</si>
  <si>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</si>
  <si>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</si>
  <si>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</si>
  <si>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</si>
  <si>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</si>
  <si>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</si>
  <si>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</si>
  <si>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</si>
  <si>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</si>
  <si>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</si>
  <si>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</si>
  <si>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</si>
  <si>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</si>
  <si>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</si>
  <si>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</si>
  <si>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</si>
  <si>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</si>
  <si>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</si>
  <si>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</si>
  <si>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</si>
  <si>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</si>
  <si>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</si>
  <si>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</si>
  <si>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</si>
  <si>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</si>
  <si>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</si>
  <si>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</si>
  <si>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</si>
  <si>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</si>
  <si>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</si>
  <si>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</si>
  <si>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</si>
  <si>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</si>
  <si>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</si>
  <si>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</si>
  <si>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</si>
  <si>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</si>
  <si>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</si>
  <si>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</si>
  <si>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</si>
  <si>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</si>
  <si>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</si>
  <si>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</si>
  <si>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</si>
  <si>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</si>
  <si>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</si>
  <si>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</si>
  <si>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</si>
  <si>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</si>
  <si>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</si>
  <si>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</si>
  <si>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</si>
  <si>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</si>
  <si>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</si>
  <si>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</si>
  <si>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</si>
  <si>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</si>
  <si>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</si>
  <si>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</si>
  <si>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</si>
  <si>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</si>
  <si>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</si>
  <si>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</si>
  <si>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</si>
  <si>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</si>
  <si>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</si>
  <si>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</si>
  <si>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</si>
  <si>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</si>
  <si>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</si>
  <si>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</si>
  <si>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</si>
  <si>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</si>
  <si>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</si>
  <si>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</si>
  <si>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</si>
  <si>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</si>
  <si>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</si>
  <si>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</si>
  <si>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</si>
  <si>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</si>
  <si>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</si>
  <si>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</si>
  <si>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</si>
  <si>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</si>
  <si>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</si>
  <si>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</si>
  <si>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</si>
  <si>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</si>
  <si>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</si>
  <si>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</si>
  <si>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</si>
  <si>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</si>
  <si>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</si>
  <si>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</si>
  <si>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</si>
  <si>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</si>
  <si>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</si>
  <si>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</si>
  <si>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</si>
  <si>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</si>
  <si>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</si>
  <si>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</si>
  <si>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</si>
  <si>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</si>
  <si>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</si>
  <si>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</si>
  <si>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</si>
  <si>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</si>
  <si>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</si>
  <si>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</si>
  <si>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</si>
  <si>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</si>
  <si>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</si>
  <si>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</si>
  <si>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</si>
  <si>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</si>
  <si>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</si>
  <si>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</si>
  <si>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</si>
  <si>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</si>
  <si>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</si>
  <si>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</si>
  <si>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</si>
  <si>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</si>
  <si>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</si>
  <si>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</si>
  <si>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</si>
  <si>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</si>
  <si>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</si>
  <si>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</si>
  <si>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</si>
  <si>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</si>
  <si>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</si>
  <si>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</si>
  <si>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</si>
  <si>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</si>
  <si>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</si>
  <si>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</si>
  <si>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</si>
  <si>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</si>
  <si>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</si>
  <si>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</si>
  <si>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</si>
  <si>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</si>
  <si>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</si>
  <si>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</si>
  <si>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</si>
  <si>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</si>
  <si>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</si>
  <si>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</si>
  <si>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</si>
  <si>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</si>
  <si>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</si>
  <si>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</si>
  <si>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</si>
  <si>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</si>
  <si>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</si>
  <si>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</si>
  <si>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</si>
  <si>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</si>
  <si>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</si>
  <si>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</si>
  <si>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</si>
  <si>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</si>
  <si>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</si>
  <si>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</si>
  <si>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</si>
  <si>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</si>
  <si>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</si>
  <si>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</si>
  <si>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</si>
  <si>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</si>
  <si>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</si>
  <si>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</si>
  <si>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</si>
  <si>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</si>
  <si>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</si>
  <si>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</si>
  <si>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</si>
  <si>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</si>
  <si>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</si>
  <si>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</si>
  <si>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</si>
  <si>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</si>
  <si>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</si>
  <si>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</si>
  <si>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</si>
  <si>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</si>
  <si>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</si>
  <si>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</si>
  <si>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</si>
  <si>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</si>
  <si>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</si>
  <si>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</si>
  <si>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</si>
  <si>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</si>
  <si>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</si>
  <si>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</si>
  <si>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</si>
  <si>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</si>
  <si>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</si>
  <si>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</si>
  <si>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</si>
  <si>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</si>
  <si>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</si>
  <si>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</si>
  <si>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</si>
  <si>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</si>
  <si>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</si>
  <si>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</si>
  <si>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</si>
  <si>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</si>
  <si>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</si>
  <si>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</si>
  <si>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</si>
  <si>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</si>
  <si>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</si>
  <si>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</si>
  <si>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</si>
  <si>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</si>
  <si>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</si>
  <si>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</si>
  <si>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</si>
  <si>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</si>
  <si>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</si>
  <si>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</si>
  <si>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</si>
  <si>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</si>
  <si>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</si>
  <si>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</si>
  <si>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</si>
  <si>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</si>
  <si>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</si>
  <si>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</si>
  <si>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</si>
  <si>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</si>
  <si>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</si>
  <si>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</si>
  <si>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</si>
  <si>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</si>
  <si>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</si>
  <si>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</si>
  <si>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</si>
  <si>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</si>
  <si>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</si>
  <si>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</si>
  <si>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</si>
  <si>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</si>
  <si>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</si>
  <si>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</si>
  <si>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</si>
  <si>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</si>
  <si>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</si>
  <si>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</si>
  <si>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</si>
  <si>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</si>
  <si>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</si>
  <si>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</si>
  <si>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</si>
  <si>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</si>
  <si>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</si>
  <si>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</si>
  <si>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</si>
  <si>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</si>
  <si>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</si>
  <si>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</si>
  <si>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</si>
  <si>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</si>
  <si>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</si>
  <si>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</si>
  <si>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</si>
  <si>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</si>
  <si>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</si>
  <si>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</si>
  <si>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</si>
  <si>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</si>
  <si>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</si>
  <si>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</si>
  <si>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</si>
  <si>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</si>
  <si>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</si>
  <si>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</si>
  <si>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</si>
  <si>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</si>
  <si>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</si>
  <si>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</si>
  <si>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</si>
  <si>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</si>
  <si>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</si>
  <si>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</si>
  <si>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</si>
  <si>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</si>
  <si>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</si>
  <si>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</si>
  <si>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</si>
  <si>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</si>
  <si>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</si>
  <si>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</si>
  <si>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</si>
  <si>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</si>
  <si>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</si>
  <si>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</si>
  <si>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</si>
  <si>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</si>
  <si>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</si>
  <si>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</si>
  <si>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</si>
  <si>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</si>
  <si>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</si>
  <si>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</si>
  <si>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</si>
  <si>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</si>
  <si>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</si>
  <si>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</si>
  <si>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</si>
  <si>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</si>
  <si>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</si>
  <si>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</si>
  <si>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</si>
  <si>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</si>
  <si>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</si>
  <si>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</si>
  <si>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</si>
  <si>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</si>
  <si>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</si>
  <si>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</si>
  <si>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</si>
  <si>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</si>
  <si>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</si>
  <si>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</si>
  <si>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</si>
  <si>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</si>
  <si>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Huyện Thuỷ Nguyên</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</si>
  <si>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</si>
  <si>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</si>
  <si>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</si>
  <si>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</si>
  <si>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</si>
  <si>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</si>
  <si>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</si>
  <si>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</si>
  <si>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</si>
  <si>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</si>
  <si>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</si>
  <si>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</si>
  <si>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</si>
  <si>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</si>
  <si>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</si>
  <si>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</si>
  <si>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</si>
  <si>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</si>
  <si>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</si>
  <si>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</si>
  <si>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</si>
  <si>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</si>
  <si>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</si>
  <si>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</si>
  <si>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</si>
  <si>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</si>
  <si>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</si>
  <si>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</si>
  <si>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</si>
  <si>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</si>
  <si>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</si>
  <si>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</si>
  <si>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</si>
  <si>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</si>
  <si>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</si>
  <si>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</si>
  <si>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</si>
  <si>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</si>
  <si>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</si>
  <si>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</si>
  <si>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</si>
  <si>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</si>
  <si>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</si>
  <si>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</si>
  <si>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</si>
  <si>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</si>
  <si>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</si>
  <si>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</si>
  <si>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</si>
  <si>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</si>
  <si>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</si>
  <si>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</si>
  <si>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</si>
  <si>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</si>
  <si>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</si>
  <si>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</si>
  <si>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</si>
  <si>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</si>
  <si>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</si>
  <si>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</si>
  <si>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</si>
  <si>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</si>
  <si>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</si>
  <si>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</si>
  <si>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</si>
  <si>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</si>
  <si>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</si>
  <si>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</si>
  <si>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</si>
  <si>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</si>
  <si>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</si>
  <si>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</si>
  <si>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</si>
  <si>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</si>
  <si>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</si>
  <si>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</si>
  <si>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</si>
  <si>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</si>
  <si>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</si>
  <si>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</si>
  <si>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</si>
  <si>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</si>
  <si>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</si>
  <si>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</si>
  <si>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</si>
  <si>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</si>
  <si>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</si>
  <si>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</si>
  <si>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</si>
  <si>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</si>
  <si>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</si>
  <si>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</si>
  <si>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</si>
  <si>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</si>
  <si>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</si>
  <si>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</si>
  <si>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</si>
  <si>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</si>
  <si>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</si>
  <si>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</si>
  <si>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</si>
  <si>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</si>
  <si>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</si>
  <si>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</si>
  <si>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</si>
  <si>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</si>
  <si>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</si>
  <si>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</si>
  <si>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</si>
  <si>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</si>
  <si>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</si>
  <si>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</si>
  <si>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</si>
  <si>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</si>
  <si>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</si>
  <si>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</si>
  <si>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</si>
  <si>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</si>
  <si>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</si>
  <si>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</si>
  <si>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</si>
  <si>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</si>
  <si>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</si>
  <si>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</si>
  <si>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</si>
  <si>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</si>
  <si>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</si>
  <si>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</si>
  <si>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</si>
  <si>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</si>
  <si>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</si>
  <si>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</si>
  <si>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</si>
  <si>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</si>
  <si>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</si>
  <si>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</si>
  <si>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</si>
  <si>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</si>
  <si>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</si>
  <si>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</si>
  <si>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</si>
  <si>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</si>
  <si>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</si>
  <si>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</si>
  <si>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</si>
  <si>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</si>
  <si>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</si>
  <si>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</si>
  <si>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</si>
  <si>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</si>
  <si>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</si>
  <si>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</si>
  <si>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</si>
  <si>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</si>
  <si>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</si>
  <si>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</si>
  <si>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</si>
  <si>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</si>
  <si>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</si>
  <si>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</si>
  <si>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</si>
  <si>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</si>
  <si>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</si>
  <si>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</si>
  <si>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</si>
  <si>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</si>
  <si>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</si>
  <si>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</si>
  <si>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</si>
  <si>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</si>
  <si>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</si>
  <si>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</si>
  <si>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</si>
  <si>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</si>
  <si>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</si>
  <si>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</si>
  <si>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</si>
  <si>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</si>
  <si>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</si>
  <si>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</si>
  <si>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</si>
  <si>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</si>
  <si>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</si>
  <si>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</si>
  <si>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</si>
  <si>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</si>
  <si>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</si>
  <si>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</si>
  <si>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</si>
  <si>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</si>
  <si>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</si>
  <si>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</si>
  <si>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</si>
  <si>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</si>
  <si>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</si>
  <si>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</si>
  <si>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</si>
  <si>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</si>
  <si>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</si>
  <si>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</si>
  <si>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</si>
  <si>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</si>
  <si>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</si>
  <si>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</si>
  <si>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</si>
  <si>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</si>
  <si>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</si>
  <si>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</si>
  <si>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</si>
  <si>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</si>
  <si>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</si>
  <si>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</si>
  <si>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</si>
  <si>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</si>
  <si>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</si>
  <si>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</si>
  <si>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</si>
  <si>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</si>
  <si>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</si>
  <si>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</si>
  <si>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</si>
  <si>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</si>
  <si>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</si>
  <si>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</si>
  <si>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</si>
  <si>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</si>
  <si>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</si>
  <si>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</si>
  <si>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</si>
  <si>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</si>
  <si>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</si>
  <si>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</si>
  <si>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</si>
  <si>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</si>
  <si>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</si>
  <si>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</si>
  <si>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</si>
  <si>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</si>
  <si>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</si>
  <si>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</si>
  <si>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</si>
  <si>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</si>
  <si>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</si>
  <si>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</si>
  <si>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</si>
  <si>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</si>
  <si>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</si>
  <si>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</si>
  <si>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</si>
  <si>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</si>
  <si>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</si>
  <si>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</si>
  <si>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</si>
  <si>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</si>
  <si>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</si>
  <si>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</si>
  <si>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</si>
  <si>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</si>
  <si>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</si>
  <si>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</si>
  <si>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</si>
  <si>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</si>
  <si>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</si>
  <si>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</si>
  <si>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</si>
  <si>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</si>
  <si>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</si>
  <si>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</si>
  <si>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</si>
  <si>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</si>
  <si>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</si>
  <si>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</si>
  <si>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</si>
  <si>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</si>
  <si>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</si>
  <si>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</si>
  <si>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</si>
  <si>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</si>
  <si>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</si>
  <si>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</si>
  <si>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</si>
  <si>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</si>
  <si>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</si>
  <si>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</si>
  <si>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</si>
  <si>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</si>
  <si>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</si>
  <si>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</si>
  <si>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</si>
  <si>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</si>
  <si>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</si>
  <si>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</si>
  <si>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</si>
  <si>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</si>
  <si>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</si>
  <si>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</si>
  <si>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</si>
  <si>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</si>
  <si>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</si>
  <si>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</si>
  <si>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</si>
  <si>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</si>
  <si>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</si>
  <si>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</si>
  <si>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</si>
  <si>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</si>
  <si>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</si>
  <si>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</si>
  <si>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</si>
  <si>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</si>
  <si>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</si>
  <si>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</si>
  <si>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</si>
  <si>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</si>
  <si>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</si>
  <si>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</si>
  <si>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</si>
  <si>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</si>
  <si>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</si>
  <si>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</si>
  <si>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</si>
  <si>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</si>
  <si>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</si>
  <si>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</si>
  <si>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</si>
  <si>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</si>
  <si>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</si>
  <si>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</si>
  <si>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</si>
  <si>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</si>
  <si>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</si>
  <si>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</si>
  <si>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</si>
  <si>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</si>
  <si>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</si>
  <si>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</si>
  <si>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</si>
  <si>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</si>
  <si>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</si>
  <si>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</si>
  <si>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</si>
  <si>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</si>
  <si>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</si>
  <si>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</si>
  <si>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</si>
  <si>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</si>
  <si>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</si>
  <si>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</si>
  <si>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</si>
  <si>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</si>
  <si>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</si>
  <si>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</si>
  <si>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</si>
  <si>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</si>
  <si>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</si>
  <si>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</si>
  <si>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</si>
  <si>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</si>
  <si>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</si>
  <si>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</si>
  <si>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</si>
  <si>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</si>
  <si>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</si>
  <si>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</si>
  <si>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</si>
  <si>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</si>
  <si>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</si>
  <si>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</si>
  <si>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</si>
  <si>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</si>
  <si>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</si>
  <si>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</si>
  <si>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</si>
  <si>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</si>
  <si>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</si>
  <si>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</si>
  <si>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</si>
  <si>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</si>
  <si>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</si>
  <si>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</si>
  <si>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</si>
  <si>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</si>
  <si>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</si>
  <si>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</si>
  <si>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</si>
  <si>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</si>
  <si>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</si>
  <si>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</si>
  <si>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</si>
  <si>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</si>
  <si>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</si>
  <si>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</si>
  <si>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</si>
  <si>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</si>
  <si>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</si>
  <si>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</si>
  <si>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</si>
  <si>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</si>
  <si>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</si>
  <si>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</si>
  <si>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</si>
  <si>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</si>
  <si>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</si>
  <si>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</si>
  <si>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</si>
  <si>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</si>
  <si>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</si>
  <si>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</si>
  <si>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</si>
  <si>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</si>
  <si>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</si>
  <si>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</si>
  <si>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</si>
  <si>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</si>
  <si>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</si>
  <si>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</si>
  <si>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</si>
  <si>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</si>
  <si>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</si>
  <si>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</si>
  <si>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</si>
  <si>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</si>
  <si>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</si>
  <si>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</si>
  <si>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</si>
  <si>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</si>
  <si>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</si>
  <si>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</si>
  <si>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</si>
  <si>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</si>
  <si>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</si>
  <si>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</si>
  <si>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</si>
  <si>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</si>
  <si>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</si>
  <si>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</si>
  <si>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</si>
  <si>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</si>
  <si>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</si>
  <si>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</si>
  <si>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</si>
  <si>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</si>
  <si>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win6900</t>
  </si>
  <si>
    <t>WIN6916</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</si>
  <si>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</si>
  <si>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</si>
  <si>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</si>
  <si>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</si>
  <si>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</si>
  <si>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</si>
  <si>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</si>
  <si>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</si>
  <si>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</si>
  <si>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</si>
  <si>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WIN6938</t>
  </si>
  <si>
    <t>6938 - WM+ BDG 283/3 Đường An Phú 06</t>
  </si>
  <si>
    <t>283F/3 Đường AP06,Tổ 10, KP. 2, P. An Phú, TP. Thuận An T. Bình Dương Việt Nam</t>
  </si>
  <si>
    <t>win6939</t>
  </si>
  <si>
    <t>WIN6951</t>
  </si>
  <si>
    <t>C0.01, Tầng 1 (Trệt) +2, Lô M8, KP. Phú Mỹ Hưng, CC Midtown, 20/4 Đ.Tân Phú, P. Tân Phú, Q.7 TP. Hồ Chí Minh Việt Nam</t>
  </si>
  <si>
    <t>WIN6957</t>
  </si>
  <si>
    <t>win6964</t>
  </si>
  <si>
    <t>Căn hộ Duplex số 05 và số 06, Phường 5, Quận 8, TP. Hồ Chí Minh Việt Nam</t>
  </si>
  <si>
    <t>WIN6967</t>
  </si>
  <si>
    <t>6967 - WM+ HNI 49C Hàng Bún, Ba Đình</t>
  </si>
  <si>
    <t>win6970</t>
  </si>
  <si>
    <t>6970 - WIN HCM E1 Block E CC Tecco Town</t>
  </si>
  <si>
    <t>win6974</t>
  </si>
  <si>
    <t>win6978</t>
  </si>
  <si>
    <t>48 LK 22 - KĐT Vân Canh, Xã Vân Canh, Huyện Hoài Đức TP. Hà Nội Việt Nam</t>
  </si>
  <si>
    <t>win6985</t>
  </si>
  <si>
    <t>6985 - WM+ HCM 0.02 CC 243 Tân Hòa Đông</t>
  </si>
  <si>
    <t>WIN6990</t>
  </si>
  <si>
    <t>6990 WM+ HNI T1 - TM3 Hanhomes Blue Star</t>
  </si>
  <si>
    <t>win6991</t>
  </si>
  <si>
    <t>6991 - WM+ HNI Xuân Sơn, Sóc Sơn</t>
  </si>
  <si>
    <t>WIN6992</t>
  </si>
  <si>
    <t>6992 - WIN HCM SH21, CC Homyland Riverside</t>
  </si>
  <si>
    <t>WIN6993</t>
  </si>
  <si>
    <t>6993 - WM+ HCM 77 Tân Thới Hiệp 14</t>
  </si>
  <si>
    <t>WIN6997</t>
  </si>
  <si>
    <t>6997 - WM+ HCM 1F Đường 18</t>
  </si>
  <si>
    <t>1F Đường 18, P. Phước Bình, TP. Thủ Đức (Q. 9 cũ) TP. Hồ Chí Minh Việt Nam</t>
  </si>
  <si>
    <t>WIN6999</t>
  </si>
  <si>
    <t>6999 - WM+ HCM 73 Phạm Đăng Giảng</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</si>
  <si>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</si>
  <si>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</si>
  <si>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</si>
  <si>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</si>
  <si>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</si>
  <si>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</si>
  <si>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WIN-HCM-TB-1513</t>
  </si>
  <si>
    <t>1513 WM VCP HCM Cộng Hòa</t>
  </si>
  <si>
    <t>207 PHẠM VĂN HAI</t>
  </si>
  <si>
    <t>WIN-HCM-TB-1527</t>
  </si>
  <si>
    <t>1527 WM HCM Bàu Cát</t>
  </si>
  <si>
    <t>Chung cư Bàu Cát II - Đường Vườn Lan, P. 10, Quận Tân Bình, TP. Hồ Chí Minh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</si>
  <si>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</si>
  <si>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</si>
  <si>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</si>
  <si>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</si>
  <si>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</si>
  <si>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</si>
  <si>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</si>
  <si>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</si>
  <si>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</si>
  <si>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</si>
  <si>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</si>
  <si>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</si>
  <si>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</si>
  <si>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</si>
  <si>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</si>
  <si>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WIN-HNI-F010-002</t>
  </si>
  <si>
    <t>F010 [Block] 1FWMP HNI</t>
  </si>
  <si>
    <t>TP. Hà Nội Việt Nam</t>
  </si>
  <si>
    <t>WIN-HNI-GL-5667</t>
  </si>
  <si>
    <t>5667 WM+ HNI Thôn Trùng Quán, Gia Lâm</t>
  </si>
  <si>
    <t>Thôn Trùng Quán, Xã Yên Thường, Huyện Gia Lâm, TP. Hà Nội Việt Nam</t>
  </si>
  <si>
    <t>WIN-HNI-PT-4887</t>
  </si>
  <si>
    <t>4887 WM+ HNI Cụm 6 TT Phúc Thọ</t>
  </si>
  <si>
    <t>WIN-HNI-SS-2BO7</t>
  </si>
  <si>
    <t>wm+ đạo thượng</t>
  </si>
  <si>
    <t>Số 19, Thôn Đạo Thượng, Xã Đa Phúc, TP. Hà Nội</t>
  </si>
  <si>
    <t>WIN-HNI-TH-1585</t>
  </si>
  <si>
    <t>1585 WM HNI Tây Hồ</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</si>
  <si>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</si>
  <si>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</si>
  <si>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</si>
  <si>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</si>
  <si>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</si>
  <si>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</si>
  <si>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</si>
  <si>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</si>
  <si>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</si>
  <si>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</si>
  <si>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</si>
  <si>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</si>
  <si>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</si>
  <si>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</si>
  <si>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</si>
  <si>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WIN-HNI-UH-2BB3</t>
  </si>
  <si>
    <t>wm+ HNI thôn cầu</t>
  </si>
  <si>
    <t>Số 150 – 152, Thôn Cầu, Xã Ứng Hoà, Thành phố Hà Nội</t>
  </si>
  <si>
    <t>Thành phố Bảo Lộc</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</si>
  <si>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</si>
  <si>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</si>
  <si>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</si>
  <si>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</si>
  <si>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</si>
  <si>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</si>
  <si>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</si>
  <si>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</si>
  <si>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Win-QTI-00-070</t>
  </si>
  <si>
    <t>CHI NHÁNH QUẢNG TRỊ- CÔNG TY CỔ PHẦN DỊCH VỤ THƯƠNG MẠI TỔNG HỢP WINCOMMERCE</t>
  </si>
  <si>
    <t>35 Hùng Vương, phường Đông Hà, Tỉnh Quảng Trị, Việt Nam</t>
  </si>
  <si>
    <t>Số dòng = 2023</t>
  </si>
  <si>
    <t>-017</t>
  </si>
  <si>
    <t>-018</t>
  </si>
  <si>
    <t>-019</t>
  </si>
  <si>
    <t>-020</t>
  </si>
  <si>
    <t>-021</t>
  </si>
  <si>
    <t>-022</t>
  </si>
  <si>
    <t>-023</t>
  </si>
  <si>
    <t>-024</t>
  </si>
  <si>
    <t>-025</t>
  </si>
  <si>
    <t>-027</t>
  </si>
  <si>
    <t>-028</t>
  </si>
  <si>
    <t>-029</t>
  </si>
  <si>
    <t>-030</t>
  </si>
  <si>
    <t>-031</t>
  </si>
  <si>
    <t>-033</t>
  </si>
  <si>
    <t>-034</t>
  </si>
  <si>
    <t>-035</t>
  </si>
  <si>
    <t>-038</t>
  </si>
  <si>
    <t>-039</t>
  </si>
  <si>
    <t>-041</t>
  </si>
  <si>
    <t>-042</t>
  </si>
  <si>
    <t>-044</t>
  </si>
  <si>
    <t>-045</t>
  </si>
  <si>
    <t>-046</t>
  </si>
  <si>
    <t>-047</t>
  </si>
  <si>
    <t>-048</t>
  </si>
  <si>
    <t>-049</t>
  </si>
  <si>
    <t>-052</t>
  </si>
  <si>
    <t>-053</t>
  </si>
  <si>
    <t>-056</t>
  </si>
  <si>
    <t>-057</t>
  </si>
  <si>
    <t>-058</t>
  </si>
  <si>
    <t>-059</t>
  </si>
  <si>
    <t>-060</t>
  </si>
  <si>
    <t>-061</t>
  </si>
  <si>
    <t>-062</t>
  </si>
  <si>
    <t>-063</t>
  </si>
  <si>
    <t>-064</t>
  </si>
  <si>
    <t>-065</t>
  </si>
  <si>
    <t>-066</t>
  </si>
  <si>
    <t>-067</t>
  </si>
  <si>
    <t>-070</t>
  </si>
  <si>
    <t>-071</t>
  </si>
  <si>
    <t>-072</t>
  </si>
  <si>
    <t>-091</t>
  </si>
  <si>
    <t>-092</t>
  </si>
  <si>
    <t>-093</t>
  </si>
  <si>
    <t>-094</t>
  </si>
  <si>
    <t>-095</t>
  </si>
  <si>
    <t>-096</t>
  </si>
  <si>
    <t>1226</t>
  </si>
  <si>
    <t>1511</t>
  </si>
  <si>
    <t>1528</t>
  </si>
  <si>
    <t>1531</t>
  </si>
  <si>
    <t>1541</t>
  </si>
  <si>
    <t>1542</t>
  </si>
  <si>
    <t>1545</t>
  </si>
  <si>
    <t>1567</t>
  </si>
  <si>
    <t>1568</t>
  </si>
  <si>
    <t>1631</t>
  </si>
  <si>
    <t>1645</t>
  </si>
  <si>
    <t>1653</t>
  </si>
  <si>
    <t>1654</t>
  </si>
  <si>
    <t>1655</t>
  </si>
  <si>
    <t>1656</t>
  </si>
  <si>
    <t>1660</t>
  </si>
  <si>
    <t>1661</t>
  </si>
  <si>
    <t>1665</t>
  </si>
  <si>
    <t>1675</t>
  </si>
  <si>
    <t>1681</t>
  </si>
  <si>
    <t>1683</t>
  </si>
  <si>
    <t>1698</t>
  </si>
  <si>
    <t>1710</t>
  </si>
  <si>
    <t>2012</t>
  </si>
  <si>
    <t>2015</t>
  </si>
  <si>
    <t>2017</t>
  </si>
  <si>
    <t>2026</t>
  </si>
  <si>
    <t>2027</t>
  </si>
  <si>
    <t>2030</t>
  </si>
  <si>
    <t>2036</t>
  </si>
  <si>
    <t>2038</t>
  </si>
  <si>
    <t>2042</t>
  </si>
  <si>
    <t>2043</t>
  </si>
  <si>
    <t>2045</t>
  </si>
  <si>
    <t>2046</t>
  </si>
  <si>
    <t>2052</t>
  </si>
  <si>
    <t>2058</t>
  </si>
  <si>
    <t>2070</t>
  </si>
  <si>
    <t>2071</t>
  </si>
  <si>
    <t>2072</t>
  </si>
  <si>
    <t>2075</t>
  </si>
  <si>
    <t>2078</t>
  </si>
  <si>
    <t>2079</t>
  </si>
  <si>
    <t>2083</t>
  </si>
  <si>
    <t>2091</t>
  </si>
  <si>
    <t>2092</t>
  </si>
  <si>
    <t>2094</t>
  </si>
  <si>
    <t>2101</t>
  </si>
  <si>
    <t>2110</t>
  </si>
  <si>
    <t>2118</t>
  </si>
  <si>
    <t>2119</t>
  </si>
  <si>
    <t>2124</t>
  </si>
  <si>
    <t>2126</t>
  </si>
  <si>
    <t>2138</t>
  </si>
  <si>
    <t>2142</t>
  </si>
  <si>
    <t>2143</t>
  </si>
  <si>
    <t>2144</t>
  </si>
  <si>
    <t>2145</t>
  </si>
  <si>
    <t>2148</t>
  </si>
  <si>
    <t>2150</t>
  </si>
  <si>
    <t>2164</t>
  </si>
  <si>
    <t>2166</t>
  </si>
  <si>
    <t>2167</t>
  </si>
  <si>
    <t>2169</t>
  </si>
  <si>
    <t>2173</t>
  </si>
  <si>
    <t>2175</t>
  </si>
  <si>
    <t>2178</t>
  </si>
  <si>
    <t>2190</t>
  </si>
  <si>
    <t>2192</t>
  </si>
  <si>
    <t>2208</t>
  </si>
  <si>
    <t>2216</t>
  </si>
  <si>
    <t>2217</t>
  </si>
  <si>
    <t>2219</t>
  </si>
  <si>
    <t>2226</t>
  </si>
  <si>
    <t>2234</t>
  </si>
  <si>
    <t>2242</t>
  </si>
  <si>
    <t>2243</t>
  </si>
  <si>
    <t>2244</t>
  </si>
  <si>
    <t>2260</t>
  </si>
  <si>
    <t>2263</t>
  </si>
  <si>
    <t>2274</t>
  </si>
  <si>
    <t>2292</t>
  </si>
  <si>
    <t>2295</t>
  </si>
  <si>
    <t>2296</t>
  </si>
  <si>
    <t>2297</t>
  </si>
  <si>
    <t>2301</t>
  </si>
  <si>
    <t>2306</t>
  </si>
  <si>
    <t>2340</t>
  </si>
  <si>
    <t>2346</t>
  </si>
  <si>
    <t>2347</t>
  </si>
  <si>
    <t>2361</t>
  </si>
  <si>
    <t>2364</t>
  </si>
  <si>
    <t>2368</t>
  </si>
  <si>
    <t>2371</t>
  </si>
  <si>
    <t>2375</t>
  </si>
  <si>
    <t>2377</t>
  </si>
  <si>
    <t>2380</t>
  </si>
  <si>
    <t>2386</t>
  </si>
  <si>
    <t>2387</t>
  </si>
  <si>
    <t>2392</t>
  </si>
  <si>
    <t>2400</t>
  </si>
  <si>
    <t>2403</t>
  </si>
  <si>
    <t>2406</t>
  </si>
  <si>
    <t>2408</t>
  </si>
  <si>
    <t>2409</t>
  </si>
  <si>
    <t>2412</t>
  </si>
  <si>
    <t>2413</t>
  </si>
  <si>
    <t>2416</t>
  </si>
  <si>
    <t>2424</t>
  </si>
  <si>
    <t>2427</t>
  </si>
  <si>
    <t>2428</t>
  </si>
  <si>
    <t>2430</t>
  </si>
  <si>
    <t>2434</t>
  </si>
  <si>
    <t>2435</t>
  </si>
  <si>
    <t>2437</t>
  </si>
  <si>
    <t>2441</t>
  </si>
  <si>
    <t>2443</t>
  </si>
  <si>
    <t>2444</t>
  </si>
  <si>
    <t>2518</t>
  </si>
  <si>
    <t>2531</t>
  </si>
  <si>
    <t>2532</t>
  </si>
  <si>
    <t>2534</t>
  </si>
  <si>
    <t>2535</t>
  </si>
  <si>
    <t>2536</t>
  </si>
  <si>
    <t>2537</t>
  </si>
  <si>
    <t>2538</t>
  </si>
  <si>
    <t>2542</t>
  </si>
  <si>
    <t>2552</t>
  </si>
  <si>
    <t>2556</t>
  </si>
  <si>
    <t>2557</t>
  </si>
  <si>
    <t>2560</t>
  </si>
  <si>
    <t>2564</t>
  </si>
  <si>
    <t>2669</t>
  </si>
  <si>
    <t>2672</t>
  </si>
  <si>
    <t>2737</t>
  </si>
  <si>
    <t>2743</t>
  </si>
  <si>
    <t>2745</t>
  </si>
  <si>
    <t>2747</t>
  </si>
  <si>
    <t>2753</t>
  </si>
  <si>
    <t>2755</t>
  </si>
  <si>
    <t>2756</t>
  </si>
  <si>
    <t>2759</t>
  </si>
  <si>
    <t>2760</t>
  </si>
  <si>
    <t>2761</t>
  </si>
  <si>
    <t>2762</t>
  </si>
  <si>
    <t>2768</t>
  </si>
  <si>
    <t>2771</t>
  </si>
  <si>
    <t>2773</t>
  </si>
  <si>
    <t>2775</t>
  </si>
  <si>
    <t>2776</t>
  </si>
  <si>
    <t>2777</t>
  </si>
  <si>
    <t>2781</t>
  </si>
  <si>
    <t>2782</t>
  </si>
  <si>
    <t>2785</t>
  </si>
  <si>
    <t>2790</t>
  </si>
  <si>
    <t>2795</t>
  </si>
  <si>
    <t>2802</t>
  </si>
  <si>
    <t>2804</t>
  </si>
  <si>
    <t>2808</t>
  </si>
  <si>
    <t>2812</t>
  </si>
  <si>
    <t>2814</t>
  </si>
  <si>
    <t>2823</t>
  </si>
  <si>
    <t>2829</t>
  </si>
  <si>
    <t>2835</t>
  </si>
  <si>
    <t>2841</t>
  </si>
  <si>
    <t>2881</t>
  </si>
  <si>
    <t>2882</t>
  </si>
  <si>
    <t>2891</t>
  </si>
  <si>
    <t>2918</t>
  </si>
  <si>
    <t>2926</t>
  </si>
  <si>
    <t>2965</t>
  </si>
  <si>
    <t>2969</t>
  </si>
  <si>
    <t>2980</t>
  </si>
  <si>
    <t>2982</t>
  </si>
  <si>
    <t>2984</t>
  </si>
  <si>
    <t>2A00</t>
  </si>
  <si>
    <t>2A10</t>
  </si>
  <si>
    <t>2A13</t>
  </si>
  <si>
    <t>2A40</t>
  </si>
  <si>
    <t>2A69</t>
  </si>
  <si>
    <t>2A78</t>
  </si>
  <si>
    <t>2A92</t>
  </si>
  <si>
    <t>2AAO</t>
  </si>
  <si>
    <t>2AB0</t>
  </si>
  <si>
    <t>2AB1</t>
  </si>
  <si>
    <t>2ABF</t>
  </si>
  <si>
    <t>2ABN</t>
  </si>
  <si>
    <t>2ABY</t>
  </si>
  <si>
    <t>2AC8</t>
  </si>
  <si>
    <t>2AC9</t>
  </si>
  <si>
    <t>2ACB</t>
  </si>
  <si>
    <t>2ACW</t>
  </si>
  <si>
    <t>2AE9</t>
  </si>
  <si>
    <t>2AF1</t>
  </si>
  <si>
    <t>2AFN</t>
  </si>
  <si>
    <t>2AG9</t>
  </si>
  <si>
    <t>2AGK</t>
  </si>
  <si>
    <t>2AGX</t>
  </si>
  <si>
    <t>2AGY</t>
  </si>
  <si>
    <t>2AGZ</t>
  </si>
  <si>
    <t>2AH8</t>
  </si>
  <si>
    <t>2AHM</t>
  </si>
  <si>
    <t>2AHZ</t>
  </si>
  <si>
    <t>2AJI</t>
  </si>
  <si>
    <t>2AJS</t>
  </si>
  <si>
    <t>2AK1</t>
  </si>
  <si>
    <t>2AKH</t>
  </si>
  <si>
    <t>2AKT</t>
  </si>
  <si>
    <t>2AKV</t>
  </si>
  <si>
    <t>2AL4</t>
  </si>
  <si>
    <t>2ALM</t>
  </si>
  <si>
    <t>2ALT</t>
  </si>
  <si>
    <t>2AM2</t>
  </si>
  <si>
    <t>2AM3</t>
  </si>
  <si>
    <t>2AM9</t>
  </si>
  <si>
    <t>2AN4</t>
  </si>
  <si>
    <t>2ANL</t>
  </si>
  <si>
    <t>2AON</t>
  </si>
  <si>
    <t>2AP2</t>
  </si>
  <si>
    <t>2APU</t>
  </si>
  <si>
    <t>2AQ0</t>
  </si>
  <si>
    <t>2AQI</t>
  </si>
  <si>
    <t>2AQN</t>
  </si>
  <si>
    <t>2AQX</t>
  </si>
  <si>
    <t>2AR5</t>
  </si>
  <si>
    <t>2AR7</t>
  </si>
  <si>
    <t>2ARC</t>
  </si>
  <si>
    <t>2ARI</t>
  </si>
  <si>
    <t>2ARU</t>
  </si>
  <si>
    <t>2ARX</t>
  </si>
  <si>
    <t>2AS8</t>
  </si>
  <si>
    <t>2ASA</t>
  </si>
  <si>
    <t>2AST</t>
  </si>
  <si>
    <t>2ASZ</t>
  </si>
  <si>
    <t>2AT1</t>
  </si>
  <si>
    <t>2AT2</t>
  </si>
  <si>
    <t>2ATL</t>
  </si>
  <si>
    <t>2ATM</t>
  </si>
  <si>
    <t>2ATQ</t>
  </si>
  <si>
    <t>2ATW</t>
  </si>
  <si>
    <t>2AU3</t>
  </si>
  <si>
    <t>2AUE</t>
  </si>
  <si>
    <t>2AUF</t>
  </si>
  <si>
    <t>2AVK</t>
  </si>
  <si>
    <t>2AVM</t>
  </si>
  <si>
    <t>2AWL</t>
  </si>
  <si>
    <t>2AWW</t>
  </si>
  <si>
    <t>2AXK</t>
  </si>
  <si>
    <t>2AXP</t>
  </si>
  <si>
    <t>2AXS</t>
  </si>
  <si>
    <t>2AXX</t>
  </si>
  <si>
    <t>2AXZ</t>
  </si>
  <si>
    <t>2AYC</t>
  </si>
  <si>
    <t>2AYJ</t>
  </si>
  <si>
    <t>2AYT</t>
  </si>
  <si>
    <t>2B04</t>
  </si>
  <si>
    <t>2B08</t>
  </si>
  <si>
    <t>2B23</t>
  </si>
  <si>
    <t>2B24</t>
  </si>
  <si>
    <t>2B55</t>
  </si>
  <si>
    <t>2B57</t>
  </si>
  <si>
    <t>2B65</t>
  </si>
  <si>
    <t>2B79</t>
  </si>
  <si>
    <t>2B93</t>
  </si>
  <si>
    <t>2B94</t>
  </si>
  <si>
    <t>2B98</t>
  </si>
  <si>
    <t>2BA2</t>
  </si>
  <si>
    <t>2BA7</t>
  </si>
  <si>
    <t>2BA8</t>
  </si>
  <si>
    <t>2BB2</t>
  </si>
  <si>
    <t>2BB4</t>
  </si>
  <si>
    <t>2BD1</t>
  </si>
  <si>
    <t>2BE0</t>
  </si>
  <si>
    <t>2BI7</t>
  </si>
  <si>
    <t>2BJ1</t>
  </si>
  <si>
    <t>3007</t>
  </si>
  <si>
    <t>3010</t>
  </si>
  <si>
    <t>3011</t>
  </si>
  <si>
    <t>3012</t>
  </si>
  <si>
    <t>3013</t>
  </si>
  <si>
    <t>3019</t>
  </si>
  <si>
    <t>3026</t>
  </si>
  <si>
    <t>3027</t>
  </si>
  <si>
    <t>3029</t>
  </si>
  <si>
    <t>3038</t>
  </si>
  <si>
    <t>3055</t>
  </si>
  <si>
    <t>3081</t>
  </si>
  <si>
    <t>3088</t>
  </si>
  <si>
    <t>3094</t>
  </si>
  <si>
    <t>3095</t>
  </si>
  <si>
    <t>3102</t>
  </si>
  <si>
    <t>3108</t>
  </si>
  <si>
    <t>3113</t>
  </si>
  <si>
    <t>3119</t>
  </si>
  <si>
    <t>3126</t>
  </si>
  <si>
    <t>3130</t>
  </si>
  <si>
    <t>3132</t>
  </si>
  <si>
    <t>3133</t>
  </si>
  <si>
    <t>3137</t>
  </si>
  <si>
    <t>3140</t>
  </si>
  <si>
    <t>3142</t>
  </si>
  <si>
    <t>3143</t>
  </si>
  <si>
    <t>3144</t>
  </si>
  <si>
    <t>3162</t>
  </si>
  <si>
    <t>3163</t>
  </si>
  <si>
    <t>3168</t>
  </si>
  <si>
    <t>3171</t>
  </si>
  <si>
    <t>3177</t>
  </si>
  <si>
    <t>3179</t>
  </si>
  <si>
    <t>3181</t>
  </si>
  <si>
    <t>3182</t>
  </si>
  <si>
    <t>3183</t>
  </si>
  <si>
    <t>3187</t>
  </si>
  <si>
    <t>3188</t>
  </si>
  <si>
    <t>3193</t>
  </si>
  <si>
    <t>3197</t>
  </si>
  <si>
    <t>3199</t>
  </si>
  <si>
    <t>3205</t>
  </si>
  <si>
    <t>3207</t>
  </si>
  <si>
    <t>3208</t>
  </si>
  <si>
    <t>3214</t>
  </si>
  <si>
    <t>3215</t>
  </si>
  <si>
    <t>3222</t>
  </si>
  <si>
    <t>3223</t>
  </si>
  <si>
    <t>3229</t>
  </si>
  <si>
    <t>3232</t>
  </si>
  <si>
    <t>3237</t>
  </si>
  <si>
    <t>3241</t>
  </si>
  <si>
    <t>3245</t>
  </si>
  <si>
    <t>3247</t>
  </si>
  <si>
    <t>3253</t>
  </si>
  <si>
    <t>3254</t>
  </si>
  <si>
    <t>3257</t>
  </si>
  <si>
    <t>3260</t>
  </si>
  <si>
    <t>3266</t>
  </si>
  <si>
    <t>3275</t>
  </si>
  <si>
    <t>3278</t>
  </si>
  <si>
    <t>3282</t>
  </si>
  <si>
    <t>3283</t>
  </si>
  <si>
    <t>3286</t>
  </si>
  <si>
    <t>3296</t>
  </si>
  <si>
    <t>3301</t>
  </si>
  <si>
    <t>3304</t>
  </si>
  <si>
    <t>3307</t>
  </si>
  <si>
    <t>3311</t>
  </si>
  <si>
    <t>3323</t>
  </si>
  <si>
    <t>3330</t>
  </si>
  <si>
    <t>3337</t>
  </si>
  <si>
    <t>3342</t>
  </si>
  <si>
    <t>3352</t>
  </si>
  <si>
    <t>3356</t>
  </si>
  <si>
    <t>3366</t>
  </si>
  <si>
    <t>3369</t>
  </si>
  <si>
    <t>3379</t>
  </si>
  <si>
    <t>3389</t>
  </si>
  <si>
    <t>3394</t>
  </si>
  <si>
    <t>3426</t>
  </si>
  <si>
    <t>3441</t>
  </si>
  <si>
    <t>3455</t>
  </si>
  <si>
    <t>3466</t>
  </si>
  <si>
    <t>3473</t>
  </si>
  <si>
    <t>3476</t>
  </si>
  <si>
    <t>3478</t>
  </si>
  <si>
    <t>3484</t>
  </si>
  <si>
    <t>3496</t>
  </si>
  <si>
    <t>3505</t>
  </si>
  <si>
    <t>3529</t>
  </si>
  <si>
    <t>3530</t>
  </si>
  <si>
    <t>3533</t>
  </si>
  <si>
    <t>3537</t>
  </si>
  <si>
    <t>3541</t>
  </si>
  <si>
    <t>3553</t>
  </si>
  <si>
    <t>3554</t>
  </si>
  <si>
    <t>3559</t>
  </si>
  <si>
    <t>3571</t>
  </si>
  <si>
    <t>3572</t>
  </si>
  <si>
    <t>3583</t>
  </si>
  <si>
    <t>3594</t>
  </si>
  <si>
    <t>3599</t>
  </si>
  <si>
    <t>3618</t>
  </si>
  <si>
    <t>3621</t>
  </si>
  <si>
    <t>3623</t>
  </si>
  <si>
    <t>3625</t>
  </si>
  <si>
    <t>3630</t>
  </si>
  <si>
    <t>3634</t>
  </si>
  <si>
    <t>3639</t>
  </si>
  <si>
    <t>3645</t>
  </si>
  <si>
    <t>3652</t>
  </si>
  <si>
    <t>3653</t>
  </si>
  <si>
    <t>3663</t>
  </si>
  <si>
    <t>3667</t>
  </si>
  <si>
    <t>3670</t>
  </si>
  <si>
    <t>3675</t>
  </si>
  <si>
    <t>3677</t>
  </si>
  <si>
    <t>3678</t>
  </si>
  <si>
    <t>3679</t>
  </si>
  <si>
    <t>3682</t>
  </si>
  <si>
    <t>3692</t>
  </si>
  <si>
    <t>3707</t>
  </si>
  <si>
    <t>3713</t>
  </si>
  <si>
    <t>3725</t>
  </si>
  <si>
    <t>3726</t>
  </si>
  <si>
    <t>3727</t>
  </si>
  <si>
    <t>3728</t>
  </si>
  <si>
    <t>3738</t>
  </si>
  <si>
    <t>3742</t>
  </si>
  <si>
    <t>3752</t>
  </si>
  <si>
    <t>3755</t>
  </si>
  <si>
    <t>3759</t>
  </si>
  <si>
    <t>3760</t>
  </si>
  <si>
    <t>3761</t>
  </si>
  <si>
    <t>3766</t>
  </si>
  <si>
    <t>3769</t>
  </si>
  <si>
    <t>3777</t>
  </si>
  <si>
    <t>3778</t>
  </si>
  <si>
    <t>3811</t>
  </si>
  <si>
    <t>3815</t>
  </si>
  <si>
    <t>3817</t>
  </si>
  <si>
    <t>3828</t>
  </si>
  <si>
    <t>3837</t>
  </si>
  <si>
    <t>3843</t>
  </si>
  <si>
    <t>3848</t>
  </si>
  <si>
    <t>3851</t>
  </si>
  <si>
    <t>3861</t>
  </si>
  <si>
    <t>3862</t>
  </si>
  <si>
    <t>3868</t>
  </si>
  <si>
    <t>3881</t>
  </si>
  <si>
    <t>3882</t>
  </si>
  <si>
    <t>3891</t>
  </si>
  <si>
    <t>3900</t>
  </si>
  <si>
    <t>3907</t>
  </si>
  <si>
    <t>3910</t>
  </si>
  <si>
    <t>3911</t>
  </si>
  <si>
    <t>3916</t>
  </si>
  <si>
    <t>3919</t>
  </si>
  <si>
    <t>3921</t>
  </si>
  <si>
    <t>3936</t>
  </si>
  <si>
    <t>3941</t>
  </si>
  <si>
    <t>3946</t>
  </si>
  <si>
    <t>3948</t>
  </si>
  <si>
    <t>3949</t>
  </si>
  <si>
    <t>3957</t>
  </si>
  <si>
    <t>3974</t>
  </si>
  <si>
    <t>3979</t>
  </si>
  <si>
    <t>3980</t>
  </si>
  <si>
    <t>3988</t>
  </si>
  <si>
    <t>3990</t>
  </si>
  <si>
    <t>3998</t>
  </si>
  <si>
    <t>3999</t>
  </si>
  <si>
    <t>4000</t>
  </si>
  <si>
    <t>4011</t>
  </si>
  <si>
    <t>4012</t>
  </si>
  <si>
    <t>4020</t>
  </si>
  <si>
    <t>4024</t>
  </si>
  <si>
    <t>4031</t>
  </si>
  <si>
    <t>4045</t>
  </si>
  <si>
    <t>4046</t>
  </si>
  <si>
    <t>4050</t>
  </si>
  <si>
    <t>4052</t>
  </si>
  <si>
    <t>4053</t>
  </si>
  <si>
    <t>4055</t>
  </si>
  <si>
    <t>4058</t>
  </si>
  <si>
    <t>4059</t>
  </si>
  <si>
    <t>4060</t>
  </si>
  <si>
    <t>4065</t>
  </si>
  <si>
    <t>4068</t>
  </si>
  <si>
    <t>4077</t>
  </si>
  <si>
    <t>4082</t>
  </si>
  <si>
    <t>4094</t>
  </si>
  <si>
    <t>4097</t>
  </si>
  <si>
    <t>4108</t>
  </si>
  <si>
    <t>4109</t>
  </si>
  <si>
    <t>4110</t>
  </si>
  <si>
    <t>4113</t>
  </si>
  <si>
    <t>4117</t>
  </si>
  <si>
    <t>4124</t>
  </si>
  <si>
    <t>4128</t>
  </si>
  <si>
    <t>4149</t>
  </si>
  <si>
    <t>4165</t>
  </si>
  <si>
    <t>4166</t>
  </si>
  <si>
    <t>4167</t>
  </si>
  <si>
    <t>4170</t>
  </si>
  <si>
    <t>4171</t>
  </si>
  <si>
    <t>4180</t>
  </si>
  <si>
    <t>4193</t>
  </si>
  <si>
    <t>4197</t>
  </si>
  <si>
    <t>4200</t>
  </si>
  <si>
    <t>4202</t>
  </si>
  <si>
    <t>4203</t>
  </si>
  <si>
    <t>4216</t>
  </si>
  <si>
    <t>4217</t>
  </si>
  <si>
    <t>4239</t>
  </si>
  <si>
    <t>4244</t>
  </si>
  <si>
    <t>4251</t>
  </si>
  <si>
    <t>4255</t>
  </si>
  <si>
    <t>4258</t>
  </si>
  <si>
    <t>4264</t>
  </si>
  <si>
    <t>4274</t>
  </si>
  <si>
    <t>4280</t>
  </si>
  <si>
    <t>4281</t>
  </si>
  <si>
    <t>4285</t>
  </si>
  <si>
    <t>4293</t>
  </si>
  <si>
    <t>4294</t>
  </si>
  <si>
    <t>4302</t>
  </si>
  <si>
    <t>4305</t>
  </si>
  <si>
    <t>4307</t>
  </si>
  <si>
    <t>4312</t>
  </si>
  <si>
    <t>4313</t>
  </si>
  <si>
    <t>4321</t>
  </si>
  <si>
    <t>4323</t>
  </si>
  <si>
    <t>4327</t>
  </si>
  <si>
    <t>4328</t>
  </si>
  <si>
    <t>4330</t>
  </si>
  <si>
    <t>4332</t>
  </si>
  <si>
    <t>4336</t>
  </si>
  <si>
    <t>4340</t>
  </si>
  <si>
    <t>4349</t>
  </si>
  <si>
    <t>4350</t>
  </si>
  <si>
    <t>4357</t>
  </si>
  <si>
    <t>4360</t>
  </si>
  <si>
    <t>4361</t>
  </si>
  <si>
    <t>4364</t>
  </si>
  <si>
    <t>4371</t>
  </si>
  <si>
    <t>4378</t>
  </si>
  <si>
    <t>4381</t>
  </si>
  <si>
    <t>4382</t>
  </si>
  <si>
    <t>4386</t>
  </si>
  <si>
    <t>4387</t>
  </si>
  <si>
    <t>4393</t>
  </si>
  <si>
    <t>4397</t>
  </si>
  <si>
    <t>4398</t>
  </si>
  <si>
    <t>4405</t>
  </si>
  <si>
    <t>4409</t>
  </si>
  <si>
    <t>4411</t>
  </si>
  <si>
    <t>4414</t>
  </si>
  <si>
    <t>4419</t>
  </si>
  <si>
    <t>4425</t>
  </si>
  <si>
    <t>4442</t>
  </si>
  <si>
    <t>4449</t>
  </si>
  <si>
    <t>4450</t>
  </si>
  <si>
    <t>4455</t>
  </si>
  <si>
    <t>4462</t>
  </si>
  <si>
    <t>4463</t>
  </si>
  <si>
    <t>4479</t>
  </si>
  <si>
    <t>4493</t>
  </si>
  <si>
    <t>4503</t>
  </si>
  <si>
    <t>4511</t>
  </si>
  <si>
    <t>4512</t>
  </si>
  <si>
    <t>4513</t>
  </si>
  <si>
    <t>4515</t>
  </si>
  <si>
    <t>4520</t>
  </si>
  <si>
    <t>4531</t>
  </si>
  <si>
    <t>4553</t>
  </si>
  <si>
    <t>4554</t>
  </si>
  <si>
    <t>4578</t>
  </si>
  <si>
    <t>4584</t>
  </si>
  <si>
    <t>4588</t>
  </si>
  <si>
    <t>4589</t>
  </si>
  <si>
    <t>4601</t>
  </si>
  <si>
    <t>4603</t>
  </si>
  <si>
    <t>4610</t>
  </si>
  <si>
    <t>4636</t>
  </si>
  <si>
    <t>4641</t>
  </si>
  <si>
    <t>4656</t>
  </si>
  <si>
    <t>4667</t>
  </si>
  <si>
    <t>4704</t>
  </si>
  <si>
    <t>4750</t>
  </si>
  <si>
    <t>4757</t>
  </si>
  <si>
    <t>4764</t>
  </si>
  <si>
    <t>4774</t>
  </si>
  <si>
    <t>4785</t>
  </si>
  <si>
    <t>4801</t>
  </si>
  <si>
    <t>4808</t>
  </si>
  <si>
    <t>4821</t>
  </si>
  <si>
    <t>4823</t>
  </si>
  <si>
    <t>4863</t>
  </si>
  <si>
    <t>4864</t>
  </si>
  <si>
    <t>4870</t>
  </si>
  <si>
    <t>4878</t>
  </si>
  <si>
    <t>4880</t>
  </si>
  <si>
    <t>4881</t>
  </si>
  <si>
    <t>4884</t>
  </si>
  <si>
    <t>4895</t>
  </si>
  <si>
    <t>4915</t>
  </si>
  <si>
    <t>4924</t>
  </si>
  <si>
    <t>4935</t>
  </si>
  <si>
    <t>4937</t>
  </si>
  <si>
    <t>4959</t>
  </si>
  <si>
    <t>4967</t>
  </si>
  <si>
    <t>4983</t>
  </si>
  <si>
    <t>4986</t>
  </si>
  <si>
    <t>5005</t>
  </si>
  <si>
    <t>5006</t>
  </si>
  <si>
    <t>5020</t>
  </si>
  <si>
    <t>5024</t>
  </si>
  <si>
    <t>5043</t>
  </si>
  <si>
    <t>5045</t>
  </si>
  <si>
    <t>5054</t>
  </si>
  <si>
    <t>5055</t>
  </si>
  <si>
    <t>5062</t>
  </si>
  <si>
    <t>5075</t>
  </si>
  <si>
    <t>5085</t>
  </si>
  <si>
    <t>5088</t>
  </si>
  <si>
    <t>5089</t>
  </si>
  <si>
    <t>5090</t>
  </si>
  <si>
    <t>5097</t>
  </si>
  <si>
    <t>5141</t>
  </si>
  <si>
    <t>5155</t>
  </si>
  <si>
    <t>5176</t>
  </si>
  <si>
    <t>5207</t>
  </si>
  <si>
    <t>5225</t>
  </si>
  <si>
    <t>5231</t>
  </si>
  <si>
    <t>5238</t>
  </si>
  <si>
    <t>5255</t>
  </si>
  <si>
    <t>5267</t>
  </si>
  <si>
    <t>5268</t>
  </si>
  <si>
    <t>5275</t>
  </si>
  <si>
    <t>5278</t>
  </si>
  <si>
    <t>5284</t>
  </si>
  <si>
    <t>5290</t>
  </si>
  <si>
    <t>5291</t>
  </si>
  <si>
    <t>5293</t>
  </si>
  <si>
    <t>5302</t>
  </si>
  <si>
    <t>5303</t>
  </si>
  <si>
    <t>5304</t>
  </si>
  <si>
    <t>5308</t>
  </si>
  <si>
    <t>5313</t>
  </si>
  <si>
    <t>5324</t>
  </si>
  <si>
    <t>5329</t>
  </si>
  <si>
    <t>5341</t>
  </si>
  <si>
    <t>5343</t>
  </si>
  <si>
    <t>5346</t>
  </si>
  <si>
    <t>5347</t>
  </si>
  <si>
    <t>5351</t>
  </si>
  <si>
    <t>5355</t>
  </si>
  <si>
    <t>5377</t>
  </si>
  <si>
    <t>5378</t>
  </si>
  <si>
    <t>5380</t>
  </si>
  <si>
    <t>5383</t>
  </si>
  <si>
    <t>5387</t>
  </si>
  <si>
    <t>5388</t>
  </si>
  <si>
    <t>5422</t>
  </si>
  <si>
    <t>5431</t>
  </si>
  <si>
    <t>5439</t>
  </si>
  <si>
    <t>5447</t>
  </si>
  <si>
    <t>5453</t>
  </si>
  <si>
    <t>5456</t>
  </si>
  <si>
    <t>5459</t>
  </si>
  <si>
    <t>5465</t>
  </si>
  <si>
    <t>5468</t>
  </si>
  <si>
    <t>5470</t>
  </si>
  <si>
    <t>5472</t>
  </si>
  <si>
    <t>5473</t>
  </si>
  <si>
    <t>5475</t>
  </si>
  <si>
    <t>5479</t>
  </si>
  <si>
    <t>5482</t>
  </si>
  <si>
    <t>5483</t>
  </si>
  <si>
    <t>5487</t>
  </si>
  <si>
    <t>5488</t>
  </si>
  <si>
    <t>5489</t>
  </si>
  <si>
    <t>5490</t>
  </si>
  <si>
    <t>5495</t>
  </si>
  <si>
    <t>5501</t>
  </si>
  <si>
    <t>5509</t>
  </si>
  <si>
    <t>5513</t>
  </si>
  <si>
    <t>5517</t>
  </si>
  <si>
    <t>5521</t>
  </si>
  <si>
    <t>5524</t>
  </si>
  <si>
    <t>5535</t>
  </si>
  <si>
    <t>5539</t>
  </si>
  <si>
    <t>5542</t>
  </si>
  <si>
    <t>5546</t>
  </si>
  <si>
    <t>5548</t>
  </si>
  <si>
    <t>5552</t>
  </si>
  <si>
    <t>5554</t>
  </si>
  <si>
    <t>5555</t>
  </si>
  <si>
    <t>5559</t>
  </si>
  <si>
    <t>5560</t>
  </si>
  <si>
    <t>5569</t>
  </si>
  <si>
    <t>5570</t>
  </si>
  <si>
    <t>5572</t>
  </si>
  <si>
    <t>5573</t>
  </si>
  <si>
    <t>5577</t>
  </si>
  <si>
    <t>5579</t>
  </si>
  <si>
    <t>5580</t>
  </si>
  <si>
    <t>5582</t>
  </si>
  <si>
    <t>5585</t>
  </si>
  <si>
    <t>5588</t>
  </si>
  <si>
    <t>5604</t>
  </si>
  <si>
    <t>5612</t>
  </si>
  <si>
    <t>5615</t>
  </si>
  <si>
    <t>5616</t>
  </si>
  <si>
    <t>5618</t>
  </si>
  <si>
    <t>5621</t>
  </si>
  <si>
    <t>5622</t>
  </si>
  <si>
    <t>5635</t>
  </si>
  <si>
    <t>5636</t>
  </si>
  <si>
    <t>5643</t>
  </si>
  <si>
    <t>5650</t>
  </si>
  <si>
    <t>5652</t>
  </si>
  <si>
    <t>5657</t>
  </si>
  <si>
    <t>5659</t>
  </si>
  <si>
    <t>5660</t>
  </si>
  <si>
    <t>5662</t>
  </si>
  <si>
    <t>5667</t>
  </si>
  <si>
    <t>5675</t>
  </si>
  <si>
    <t>5677</t>
  </si>
  <si>
    <t>5698</t>
  </si>
  <si>
    <t>5712</t>
  </si>
  <si>
    <t>5714</t>
  </si>
  <si>
    <t>5717</t>
  </si>
  <si>
    <t>5727</t>
  </si>
  <si>
    <t>5746</t>
  </si>
  <si>
    <t>5750</t>
  </si>
  <si>
    <t>5767</t>
  </si>
  <si>
    <t>5768</t>
  </si>
  <si>
    <t>5772</t>
  </si>
  <si>
    <t>5792</t>
  </si>
  <si>
    <t>5800</t>
  </si>
  <si>
    <t>5803</t>
  </si>
  <si>
    <t>5809</t>
  </si>
  <si>
    <t>5813</t>
  </si>
  <si>
    <t>5817</t>
  </si>
  <si>
    <t>5824</t>
  </si>
  <si>
    <t>5827</t>
  </si>
  <si>
    <t>5835</t>
  </si>
  <si>
    <t>5837</t>
  </si>
  <si>
    <t>5840</t>
  </si>
  <si>
    <t>5841</t>
  </si>
  <si>
    <t>5855</t>
  </si>
  <si>
    <t>5857</t>
  </si>
  <si>
    <t>5859</t>
  </si>
  <si>
    <t>5878</t>
  </si>
  <si>
    <t>5879</t>
  </si>
  <si>
    <t>5895</t>
  </si>
  <si>
    <t>5906</t>
  </si>
  <si>
    <t>5925</t>
  </si>
  <si>
    <t>5936</t>
  </si>
  <si>
    <t>5945</t>
  </si>
  <si>
    <t>5950</t>
  </si>
  <si>
    <t>5972</t>
  </si>
  <si>
    <t>5987</t>
  </si>
  <si>
    <t>5998</t>
  </si>
  <si>
    <t>6000</t>
  </si>
  <si>
    <t>6008</t>
  </si>
  <si>
    <t>6014</t>
  </si>
  <si>
    <t>6017</t>
  </si>
  <si>
    <t>6020</t>
  </si>
  <si>
    <t>6027</t>
  </si>
  <si>
    <t>6047</t>
  </si>
  <si>
    <t>6050</t>
  </si>
  <si>
    <t>6056</t>
  </si>
  <si>
    <t>6058</t>
  </si>
  <si>
    <t>6065</t>
  </si>
  <si>
    <t>6066</t>
  </si>
  <si>
    <t>6072</t>
  </si>
  <si>
    <t>6075</t>
  </si>
  <si>
    <t>6081</t>
  </si>
  <si>
    <t>6088</t>
  </si>
  <si>
    <t>6091</t>
  </si>
  <si>
    <t>6094</t>
  </si>
  <si>
    <t>6095</t>
  </si>
  <si>
    <t>6101</t>
  </si>
  <si>
    <t>6104</t>
  </si>
  <si>
    <t>6108</t>
  </si>
  <si>
    <t>6114</t>
  </si>
  <si>
    <t>6116</t>
  </si>
  <si>
    <t>6123</t>
  </si>
  <si>
    <t>6133</t>
  </si>
  <si>
    <t>6136</t>
  </si>
  <si>
    <t>6140</t>
  </si>
  <si>
    <t>6144</t>
  </si>
  <si>
    <t>6148</t>
  </si>
  <si>
    <t>6152</t>
  </si>
  <si>
    <t>6156</t>
  </si>
  <si>
    <t>6158</t>
  </si>
  <si>
    <t>6159</t>
  </si>
  <si>
    <t>6164</t>
  </si>
  <si>
    <t>6171</t>
  </si>
  <si>
    <t>6172</t>
  </si>
  <si>
    <t>6180</t>
  </si>
  <si>
    <t>6203</t>
  </si>
  <si>
    <t>6204</t>
  </si>
  <si>
    <t>6212</t>
  </si>
  <si>
    <t>6226</t>
  </si>
  <si>
    <t>6229</t>
  </si>
  <si>
    <t>6254</t>
  </si>
  <si>
    <t>6256</t>
  </si>
  <si>
    <t>6267</t>
  </si>
  <si>
    <t>6275</t>
  </si>
  <si>
    <t>6279</t>
  </si>
  <si>
    <t>6293</t>
  </si>
  <si>
    <t>6305</t>
  </si>
  <si>
    <t>6314</t>
  </si>
  <si>
    <t>6315</t>
  </si>
  <si>
    <t>6316</t>
  </si>
  <si>
    <t>6340</t>
  </si>
  <si>
    <t>6402</t>
  </si>
  <si>
    <t>6403</t>
  </si>
  <si>
    <t>6415</t>
  </si>
  <si>
    <t>6416</t>
  </si>
  <si>
    <t>6421</t>
  </si>
  <si>
    <t>6423</t>
  </si>
  <si>
    <t>6437</t>
  </si>
  <si>
    <t>6440</t>
  </si>
  <si>
    <t>6441</t>
  </si>
  <si>
    <t>6443</t>
  </si>
  <si>
    <t>6456</t>
  </si>
  <si>
    <t>6465</t>
  </si>
  <si>
    <t>6469</t>
  </si>
  <si>
    <t>6473</t>
  </si>
  <si>
    <t>6481</t>
  </si>
  <si>
    <t>6486</t>
  </si>
  <si>
    <t>6500</t>
  </si>
  <si>
    <t>6507</t>
  </si>
  <si>
    <t>6509</t>
  </si>
  <si>
    <t>6528</t>
  </si>
  <si>
    <t>6548</t>
  </si>
  <si>
    <t>6614</t>
  </si>
  <si>
    <t>6615</t>
  </si>
  <si>
    <t>6639</t>
  </si>
  <si>
    <t>6646</t>
  </si>
  <si>
    <t>6674</t>
  </si>
  <si>
    <t>6676</t>
  </si>
  <si>
    <t>6677</t>
  </si>
  <si>
    <t>6682</t>
  </si>
  <si>
    <t>6684</t>
  </si>
  <si>
    <t>6694</t>
  </si>
  <si>
    <t>6705</t>
  </si>
  <si>
    <t>6709</t>
  </si>
  <si>
    <t>6710</t>
  </si>
  <si>
    <t>6722</t>
  </si>
  <si>
    <t>6730</t>
  </si>
  <si>
    <t>6734</t>
  </si>
  <si>
    <t>6776</t>
  </si>
  <si>
    <t>6777</t>
  </si>
  <si>
    <t>6788</t>
  </si>
  <si>
    <t>6794</t>
  </si>
  <si>
    <t>6823</t>
  </si>
  <si>
    <t>6831</t>
  </si>
  <si>
    <t>6839</t>
  </si>
  <si>
    <t>6848</t>
  </si>
  <si>
    <t>6849</t>
  </si>
  <si>
    <t>6852</t>
  </si>
  <si>
    <t>6856</t>
  </si>
  <si>
    <t>6860</t>
  </si>
  <si>
    <t>6866</t>
  </si>
  <si>
    <t>6869</t>
  </si>
  <si>
    <t>6882</t>
  </si>
  <si>
    <t>6891</t>
  </si>
  <si>
    <t>6896</t>
  </si>
  <si>
    <t>6919</t>
  </si>
  <si>
    <t>6923</t>
  </si>
  <si>
    <t>6938</t>
  </si>
  <si>
    <t>6951</t>
  </si>
  <si>
    <t>6978</t>
  </si>
  <si>
    <t>6997</t>
  </si>
  <si>
    <t>-010</t>
  </si>
  <si>
    <t>-016</t>
  </si>
  <si>
    <t>-009</t>
  </si>
  <si>
    <t>-013</t>
  </si>
  <si>
    <t>F203</t>
  </si>
  <si>
    <t>F205</t>
  </si>
  <si>
    <t>F209</t>
  </si>
  <si>
    <t>1527</t>
  </si>
  <si>
    <t>-006</t>
  </si>
  <si>
    <t>-002</t>
  </si>
  <si>
    <t>2BF5</t>
  </si>
  <si>
    <t>2BG7</t>
  </si>
  <si>
    <t>2Bk1</t>
  </si>
  <si>
    <t>2b77</t>
  </si>
  <si>
    <t>2BH0</t>
  </si>
  <si>
    <t>2BL6</t>
  </si>
  <si>
    <t>2BP3</t>
  </si>
  <si>
    <t>2BB3</t>
  </si>
  <si>
    <t>-004</t>
  </si>
  <si>
    <t>-014</t>
  </si>
  <si>
    <t>-008</t>
  </si>
  <si>
    <t>MART</t>
  </si>
  <si>
    <t>0001</t>
  </si>
  <si>
    <t>-001</t>
  </si>
  <si>
    <t>-003</t>
  </si>
  <si>
    <t>-007</t>
  </si>
  <si>
    <t>MÃ WIN</t>
  </si>
  <si>
    <t>DD</t>
  </si>
  <si>
    <t>Hiển thị trên sổ</t>
  </si>
  <si>
    <t>Hình thức bán hàng</t>
  </si>
  <si>
    <t>Phương thức thanh toán</t>
  </si>
  <si>
    <t>Kiêm phiếu nhập kho</t>
  </si>
  <si>
    <t>Ngày hạch toán (*)</t>
  </si>
  <si>
    <t>Ngày chứng từ (*)</t>
  </si>
  <si>
    <t>Số chứng từ (*)</t>
  </si>
  <si>
    <t>Ngày phiếu nhập</t>
  </si>
  <si>
    <t>Số phiếu nhập</t>
  </si>
  <si>
    <t>Mẫu số HĐ</t>
  </si>
  <si>
    <t>Ký hiệu HĐ</t>
  </si>
  <si>
    <t>Số hóa đơn</t>
  </si>
  <si>
    <t>Diễn giải/Lý do chi</t>
  </si>
  <si>
    <t>NV bán hàng</t>
  </si>
  <si>
    <t>Người giao hàng</t>
  </si>
  <si>
    <t>Diễn giải phiếu nhập</t>
  </si>
  <si>
    <t>Kèm theo chứng từ gốc (Phiếu nhập)</t>
  </si>
  <si>
    <t>Cách lấy đơn giá nhập</t>
  </si>
  <si>
    <t>Mã hàng (*)</t>
  </si>
  <si>
    <t>Hàng khuyến mại</t>
  </si>
  <si>
    <t>TK trả lại/TK nợ (*)</t>
  </si>
  <si>
    <t>TK công nợ/TK tiền/TK có (*)</t>
  </si>
  <si>
    <t>Đơn giá sau thuế</t>
  </si>
  <si>
    <t>Thành tiền</t>
  </si>
  <si>
    <t>Tỷ lệ CK (%)</t>
  </si>
  <si>
    <t>Tiền chiết khấu</t>
  </si>
  <si>
    <t>TK chiết khấu</t>
  </si>
  <si>
    <t>% thuế GTGT</t>
  </si>
  <si>
    <t>Tỷ lệ tính thuế (Thuế suất KHAC)</t>
  </si>
  <si>
    <t>Tiền thuế GTGT</t>
  </si>
  <si>
    <t>TK thuế GTGT</t>
  </si>
  <si>
    <t>HH không TH trên tờ khai thuế GTGT</t>
  </si>
  <si>
    <t>Kho</t>
  </si>
  <si>
    <t>TK kho</t>
  </si>
  <si>
    <t>TK giá vốn</t>
  </si>
  <si>
    <t>Đơn giá vốn</t>
  </si>
  <si>
    <t>Tiền vốn</t>
  </si>
  <si>
    <t>Hàng hoá giữ hộ/bán hộ</t>
  </si>
  <si>
    <t>WIN1658</t>
  </si>
  <si>
    <t>WIN1651</t>
  </si>
  <si>
    <t>WIN1669</t>
  </si>
  <si>
    <t>WIN4326</t>
  </si>
  <si>
    <t>WIN3228</t>
  </si>
  <si>
    <t>WIN6774</t>
  </si>
  <si>
    <t>WIN2924</t>
  </si>
  <si>
    <t>WIN2AY2</t>
  </si>
  <si>
    <t>WIN2BO7</t>
  </si>
  <si>
    <t>WIN2067</t>
  </si>
  <si>
    <t>WIN5274</t>
  </si>
  <si>
    <t>WIN4174</t>
  </si>
  <si>
    <t>WIN2AVU</t>
  </si>
  <si>
    <t>WIN6327</t>
  </si>
  <si>
    <t>WIN6405</t>
  </si>
  <si>
    <t>WIN2ARP</t>
  </si>
  <si>
    <t>WIN6466</t>
  </si>
  <si>
    <t>WIN6880</t>
  </si>
  <si>
    <t>WIN6236</t>
  </si>
  <si>
    <t>WIN6770</t>
  </si>
  <si>
    <t>WIN2AQ5</t>
  </si>
  <si>
    <t>WIN2AJE</t>
  </si>
  <si>
    <t>WIN2AA2</t>
  </si>
  <si>
    <t>WIN6939</t>
  </si>
  <si>
    <t>WIN6757</t>
  </si>
  <si>
    <t>WIN6888</t>
  </si>
  <si>
    <t>WIN3601</t>
  </si>
  <si>
    <t>WIN2B77</t>
  </si>
  <si>
    <t>WIN3243</t>
  </si>
  <si>
    <t>WIN4222</t>
  </si>
  <si>
    <t>WIN2615</t>
  </si>
  <si>
    <t>WIN6883</t>
  </si>
  <si>
    <t>WIN4144</t>
  </si>
  <si>
    <t>WIN2011</t>
  </si>
  <si>
    <t>WIN2A72</t>
  </si>
  <si>
    <t>WIN3422</t>
  </si>
  <si>
    <t>WIN3716</t>
  </si>
  <si>
    <t>WIN6673</t>
  </si>
  <si>
    <t>WIN4243</t>
  </si>
  <si>
    <t>WIN5952</t>
  </si>
  <si>
    <t>WIN6476</t>
  </si>
  <si>
    <t>WIN6070</t>
  </si>
  <si>
    <t>WIN6272</t>
  </si>
  <si>
    <t>WIN5755</t>
  </si>
  <si>
    <t>WIN5804</t>
  </si>
  <si>
    <t>WIN6478</t>
  </si>
  <si>
    <t>WIN3983</t>
  </si>
  <si>
    <t>WIN1644</t>
  </si>
  <si>
    <t>WIN4146</t>
  </si>
  <si>
    <t>WIN1672</t>
  </si>
  <si>
    <t>WIN5162</t>
  </si>
  <si>
    <t>WIN5674</t>
  </si>
  <si>
    <t>WIN6781</t>
  </si>
  <si>
    <t>WIN6163</t>
  </si>
  <si>
    <t>WIN6847</t>
  </si>
  <si>
    <t>WIN2AV1</t>
  </si>
  <si>
    <t>WIN6444</t>
  </si>
  <si>
    <t>WIN5266</t>
  </si>
  <si>
    <t>WIN4437</t>
  </si>
  <si>
    <t>WIN3690</t>
  </si>
  <si>
    <t>WIN1551</t>
  </si>
  <si>
    <t>WIN3204</t>
  </si>
  <si>
    <t>WIN4211</t>
  </si>
  <si>
    <t>WIN3175</t>
  </si>
  <si>
    <t>WIN6743</t>
  </si>
  <si>
    <t>WIN6036</t>
  </si>
  <si>
    <t>WIN2886</t>
  </si>
  <si>
    <t>WIN5586</t>
  </si>
  <si>
    <t>WIN6054</t>
  </si>
  <si>
    <t>WIN1549</t>
  </si>
  <si>
    <t>WIN2AAI</t>
  </si>
  <si>
    <t>WIN3635</t>
  </si>
  <si>
    <t>WIN2748</t>
  </si>
  <si>
    <t>WIN6569</t>
  </si>
  <si>
    <t>WIN3161</t>
  </si>
  <si>
    <t>WIN2AWK</t>
  </si>
  <si>
    <t>WIN3502</t>
  </si>
  <si>
    <t>WIN3178</t>
  </si>
  <si>
    <t>WIN6991</t>
  </si>
  <si>
    <t>WIN3089</t>
  </si>
  <si>
    <t>WIN6376</t>
  </si>
  <si>
    <t>WIN3316</t>
  </si>
  <si>
    <t>WIN5976</t>
  </si>
  <si>
    <t>WIN4832</t>
  </si>
  <si>
    <t>WIN1699</t>
  </si>
  <si>
    <t>WIN2820</t>
  </si>
  <si>
    <t>WIN1706</t>
  </si>
  <si>
    <t>WIN3160</t>
  </si>
  <si>
    <t>WIN6760</t>
  </si>
  <si>
    <t>WIN2168</t>
  </si>
  <si>
    <t>WIN6262</t>
  </si>
  <si>
    <t>MIỀN</t>
  </si>
  <si>
    <t>giá Hóa đơn</t>
  </si>
  <si>
    <t>Giá phiếu xt</t>
  </si>
  <si>
    <t>NKHT2510/01800001867</t>
  </si>
  <si>
    <t>1703 WM VCP BLU Bạc Liêu</t>
  </si>
  <si>
    <t>K-hangtra</t>
  </si>
  <si>
    <t>NKHT2510/65800484921</t>
  </si>
  <si>
    <t>1658 WM HNI Đại La</t>
  </si>
  <si>
    <t>NKHT2510/00900081276</t>
  </si>
  <si>
    <t>1546 WM VCP DNG Đà Nẵng</t>
  </si>
  <si>
    <t>NKHT2510/03900001738</t>
  </si>
  <si>
    <t>1607 WM VCP PYN Tuy Hòa</t>
  </si>
  <si>
    <t>NKHT2510/04400014270</t>
  </si>
  <si>
    <t>1573 WM VCP TBH Thái Bình</t>
  </si>
  <si>
    <t>NKHT2510/65100486438</t>
  </si>
  <si>
    <t>1651 WM HNI Trương Định</t>
  </si>
  <si>
    <t>NKHT2510/66900480132</t>
  </si>
  <si>
    <t>1669 WM HNI Linh Đàm</t>
  </si>
  <si>
    <t>NKHT2510/01800001874</t>
  </si>
  <si>
    <t>NKHT2510/03000003502</t>
  </si>
  <si>
    <t>2AGD WM+ HNM 212 Trường Chinh</t>
  </si>
  <si>
    <t>NKHT2510/02000033474</t>
  </si>
  <si>
    <t>2AV0 WM+ THA Mỹ Quan, Yên Định</t>
  </si>
  <si>
    <t>NKHT2510/ATS00480154</t>
  </si>
  <si>
    <t>2ATS WM+ HNI Phú Hữu 2, Phú Nghĩa</t>
  </si>
  <si>
    <t>NKHT2510/ATS00480155</t>
  </si>
  <si>
    <t>NKHT2510/32600480182</t>
  </si>
  <si>
    <t>4326 WM+ HNI Xóm Mới, Ngọc Than</t>
  </si>
  <si>
    <t>NKHT2510/00900080732</t>
  </si>
  <si>
    <t>6745 WM+ DNG 38 Lê Thanh Nghị</t>
  </si>
  <si>
    <t>NKHT2510/02100008819</t>
  </si>
  <si>
    <t>5179 WM+ TTH 102 Điện Biên Phủ</t>
  </si>
  <si>
    <t>NKHT2510/03100018702</t>
  </si>
  <si>
    <t>6417 WM+ BNH 695 Thiên Đức</t>
  </si>
  <si>
    <t>NKHT2510/06100015788</t>
  </si>
  <si>
    <t>2ATI WM+ QNM 204 ĐT609, Thôn Nhị Dinh 3</t>
  </si>
  <si>
    <t>NKHT2510/22800480201</t>
  </si>
  <si>
    <t>3228 WM+ HNI 44-46 Kiều Mai</t>
  </si>
  <si>
    <t>NKHT2510/02000033479</t>
  </si>
  <si>
    <t>2B39 WM+ THA Mậu Đông, Quảng Lưu</t>
  </si>
  <si>
    <t>NKHT2510/02900011297</t>
  </si>
  <si>
    <t>6333 WM+ VPC Vọng Sơn, Lập Thạch</t>
  </si>
  <si>
    <t>NKHT2510/00300018144</t>
  </si>
  <si>
    <t>2AKG WM+ PTO Khu 5, Tứ Xã</t>
  </si>
  <si>
    <t>NKHT2510/02000033482</t>
  </si>
  <si>
    <t>NKHT2510/07100009571</t>
  </si>
  <si>
    <t>2AD2 WM+ BDH238 -240 Nguyễn Chí Thanh</t>
  </si>
  <si>
    <t>NKHT2510/40000480280</t>
  </si>
  <si>
    <t>6400 WM+ HNI Cổ Loa, Đông Anh</t>
  </si>
  <si>
    <t>NKHT2510/07100009572</t>
  </si>
  <si>
    <t>NKHT2510/03100018708</t>
  </si>
  <si>
    <t>6337 WM+ BNH 12-14 Tân Dân</t>
  </si>
  <si>
    <t>NKHT2510/04500005284</t>
  </si>
  <si>
    <t>6867 WM+ QBH 11 Nguyễn Tất Thành</t>
  </si>
  <si>
    <t>NKHT2510/02000033484</t>
  </si>
  <si>
    <t>2ATD WM+ THA Đa Phạn, Hải Lộc</t>
  </si>
  <si>
    <t>NKHT2510/02400063615</t>
  </si>
  <si>
    <t>5626 WM+ BDG SB.07 CC Marina Tower</t>
  </si>
  <si>
    <t>NKHT2510/06300480387</t>
  </si>
  <si>
    <t>5063 WM+ HNI Số 16 Hòa Sơn</t>
  </si>
  <si>
    <t>NKHT2510/04700014887</t>
  </si>
  <si>
    <t>6134 WM+ VTU 928 Phạm Hùng</t>
  </si>
  <si>
    <t>NKHT2510/02400063617</t>
  </si>
  <si>
    <t>5971 WM+ BDG 52/13, đường Vĩnh Phú 41</t>
  </si>
  <si>
    <t>NKHT2510/32100480416</t>
  </si>
  <si>
    <t>2321 WM+ HNI 317 Phố Vọng</t>
  </si>
  <si>
    <t>NKHT2510/00900080777</t>
  </si>
  <si>
    <t>5458 WIN DNG 60 Nguyễn Chánh</t>
  </si>
  <si>
    <t>NKHT2510/83200480423</t>
  </si>
  <si>
    <t>5832 WM+ HNI SH A7 Anland Premium</t>
  </si>
  <si>
    <t>NKHT2510/61700480469</t>
  </si>
  <si>
    <t>5617 WM+ HNI S2.01 Ocean Park</t>
  </si>
  <si>
    <t>NKHT2510/77400480472</t>
  </si>
  <si>
    <t>6774 WM+ HNI 28 Yên Hòa</t>
  </si>
  <si>
    <t>NKHT2510/00700047431</t>
  </si>
  <si>
    <t>6812 WM+ QNH 73 Kênh Liêm</t>
  </si>
  <si>
    <t>NKHT2510/07200003823</t>
  </si>
  <si>
    <t>5382 WM+ LCI 030 Quy Hóa</t>
  </si>
  <si>
    <t>NKHT2510/05800037323</t>
  </si>
  <si>
    <t>2AZ3 WM+ NAN Dương Nam, Thanh Dương</t>
  </si>
  <si>
    <t>NKHT2510/02400063634</t>
  </si>
  <si>
    <t>6918 WM+ BDG 2/15 Nguyễn Du</t>
  </si>
  <si>
    <t>NKHT2510/92400480488</t>
  </si>
  <si>
    <t>2924 WM+ HNI 391 Ngô Xuân Quảng</t>
  </si>
  <si>
    <t>NKHT2510/03500004007</t>
  </si>
  <si>
    <t>6523 WM+ YBI 55 Điện Biên</t>
  </si>
  <si>
    <t>NKHT2510/03100018717</t>
  </si>
  <si>
    <t>5986 WM+ BNH Nghiêm Xá, Yên Phong</t>
  </si>
  <si>
    <t>NKHT2510/10700159666</t>
  </si>
  <si>
    <t>2107 WIN HCM 476 Phan Xích Long</t>
  </si>
  <si>
    <t>NKHT2510/AY200480544</t>
  </si>
  <si>
    <t>2AY2 WM+ HNI Khu 2 Văn Lôi, Mê Linh</t>
  </si>
  <si>
    <t>NKHT2510/05600028814</t>
  </si>
  <si>
    <t>4853 WM+ HYN Thôn Liêu Trung</t>
  </si>
  <si>
    <t>NKHT2510/21300480528</t>
  </si>
  <si>
    <t>2213 WM+ HNI 38 Linh Lang</t>
  </si>
  <si>
    <t>NKHT2510/BO700480568</t>
  </si>
  <si>
    <t>2BO7 WM+ HNI Đạo Thượng, Đa Phúc</t>
  </si>
  <si>
    <t>NKHT2510/06700480581</t>
  </si>
  <si>
    <t>2067 WM+ HNI K2 Vĩnh Phúc</t>
  </si>
  <si>
    <t>NKHT2510/02500035345</t>
  </si>
  <si>
    <t>3262 WM+ HPG 154 Bạch Đằng</t>
  </si>
  <si>
    <t>NKHT2510/02000033499</t>
  </si>
  <si>
    <t>3614 WM+ THA 106 Cao Sơn</t>
  </si>
  <si>
    <t>NKHT2510/27400159683</t>
  </si>
  <si>
    <t>5274 WM+ HCM 109-111 Kênh Nước Đen</t>
  </si>
  <si>
    <t>NKHT2510/81600159687</t>
  </si>
  <si>
    <t>3816 WIN HCM 38C/7-9 Đường Cây Keo</t>
  </si>
  <si>
    <t>NKHT2510/64600480633</t>
  </si>
  <si>
    <t>1646 WM VCC HNI Trần Duy Hưng</t>
  </si>
  <si>
    <t>NKHT2510/02400063658</t>
  </si>
  <si>
    <t>4120 WM+ BDG 40/5A11 đường N2</t>
  </si>
  <si>
    <t>NKHT2510/24800480650</t>
  </si>
  <si>
    <t>3248 WM+ HNI Lô 2-628 Hoàng Hoa Thám</t>
  </si>
  <si>
    <t>NKHT2510/02000033503</t>
  </si>
  <si>
    <t>4407 WM+ THA 53 LK 20 Đông Sơn</t>
  </si>
  <si>
    <t>NKHT2510/00100005780</t>
  </si>
  <si>
    <t>2ADY WM+ NBH Xóm 5, Cồn Thoi</t>
  </si>
  <si>
    <t>NKHT2510/02000033504</t>
  </si>
  <si>
    <t>NKHT2510/00700047445</t>
  </si>
  <si>
    <t>3479 WM+ QNH Khu 2 Thanh Sơn</t>
  </si>
  <si>
    <t>NKHT2510/05800037332</t>
  </si>
  <si>
    <t>4920 WM+ NAN 99 Hermann Gmeiner</t>
  </si>
  <si>
    <t>NKHT2510/AQU00480676</t>
  </si>
  <si>
    <t>2AQU WM+ HNI 92 Xóm Đông, Thôn Dược Hạ</t>
  </si>
  <si>
    <t>NKHT2510/07100009585</t>
  </si>
  <si>
    <t>2AVY WM+ BDH Thôn Xuân An, Cát Minh</t>
  </si>
  <si>
    <t>NKHT2510/00900080825</t>
  </si>
  <si>
    <t>4476 WM+ DNG 351-351A Tôn Đản, Tổ 16</t>
  </si>
  <si>
    <t>NKHT2510/00900080832</t>
  </si>
  <si>
    <t>2ACA WM+ DNG 78 Huỳnh Văn Nghệ</t>
  </si>
  <si>
    <t>NKHT2510/87600480791</t>
  </si>
  <si>
    <t>3876 WM+ HNI Thôn Đoài, Kim Nỗ</t>
  </si>
  <si>
    <t>NKHT2510/02900011302</t>
  </si>
  <si>
    <t>4480 WM+ VPC 134B Trần Phú</t>
  </si>
  <si>
    <t>NKHT2510/00900080834</t>
  </si>
  <si>
    <t>3797 WM+ DNG 274 Nguyễn Phước Nguyên</t>
  </si>
  <si>
    <t>NKHT2510/05600028841</t>
  </si>
  <si>
    <t>2AJA WM+ HYN Ba Hàng, Thủ Sỹ</t>
  </si>
  <si>
    <t>NKHT2510/02000033513</t>
  </si>
  <si>
    <t>2ACM WM+ THA 162 Nguyễn Du</t>
  </si>
  <si>
    <t>NKHT2510/02400063700</t>
  </si>
  <si>
    <t>4310 WM+ BDG thửa 2359</t>
  </si>
  <si>
    <t>NKHT2510/07100009590</t>
  </si>
  <si>
    <t>6588 WM+ BDH 292 - 294 Trần Hưng Đạo, Qu</t>
  </si>
  <si>
    <t>NKHT2510/01300002266</t>
  </si>
  <si>
    <t>4609 WM+ DTP 163 Tôn Đức Thắng</t>
  </si>
  <si>
    <t>NKHT2510/67500159792</t>
  </si>
  <si>
    <t>6675 WIN HCM 148 Đường số 9</t>
  </si>
  <si>
    <t>NKHT2510/07100009694</t>
  </si>
  <si>
    <t>1682 WM BDH Quy Nhơn</t>
  </si>
  <si>
    <t>NKHT2510/60500480934</t>
  </si>
  <si>
    <t>5605 WM+ HNI S2.09 Ocean Park</t>
  </si>
  <si>
    <t>NKHT2510/82300159814</t>
  </si>
  <si>
    <t>5823 WM+ HCM 136 Nguyễn Công Hoan</t>
  </si>
  <si>
    <t>NKHT2510/66900480948</t>
  </si>
  <si>
    <t>5669 WM+ HNI 15 Xóm Chợ Yêm, Sóc Sơn</t>
  </si>
  <si>
    <t>NKHT2510/82300159815</t>
  </si>
  <si>
    <t>NKHT2510/00300018167</t>
  </si>
  <si>
    <t>2ASC WM+ PTO Xóm Dẹ 1, Văn Miếu</t>
  </si>
  <si>
    <t>NKHT2510/01700004763</t>
  </si>
  <si>
    <t>1529 WM VCP DLK Buôn Mê Thuột</t>
  </si>
  <si>
    <t>NKHT2510/03500004010</t>
  </si>
  <si>
    <t>5728 WM+ YBI 1016 Yên Ninh</t>
  </si>
  <si>
    <t>NKHT2510/AQL00481001</t>
  </si>
  <si>
    <t>2AQL WM+ HNI Xuân Dương, Kim Lũ</t>
  </si>
  <si>
    <t>NKHT2510/01700004770</t>
  </si>
  <si>
    <t>NKHT2510/03500004011</t>
  </si>
  <si>
    <t>4903 WM+ YBI 142 Đinh Tiên Hoàng</t>
  </si>
  <si>
    <t>NKHT2510/05600028853</t>
  </si>
  <si>
    <t>5526 WM+ HYN Nhà A CC Phúc Hưng II</t>
  </si>
  <si>
    <t>NKHT2510/07100009593</t>
  </si>
  <si>
    <t>2AOA WM+ BDH TĐ 861-862, TBD 13,Cát Hiệp</t>
  </si>
  <si>
    <t>NKHT2510/20800481052</t>
  </si>
  <si>
    <t>5208 WM+ HNI Thôn Bình An, Sóc Sơn</t>
  </si>
  <si>
    <t>NKHT2510/07600481066</t>
  </si>
  <si>
    <t>4076 WM+ HNI LK09 ngõ 38 Xuân La</t>
  </si>
  <si>
    <t>NKHT2510/17400481060</t>
  </si>
  <si>
    <t>4174 WM+ HNI Tổ 6 Thanh Lãm</t>
  </si>
  <si>
    <t>NKHT2510/06400008159</t>
  </si>
  <si>
    <t>4758 WM+ NDH 147 Nguyễn Công Trứ</t>
  </si>
  <si>
    <t>NKHT2510/62900481080</t>
  </si>
  <si>
    <t>6629 WM+ HNI Ấp Tó, Đông Anh</t>
  </si>
  <si>
    <t>NKHT2510/04900003009</t>
  </si>
  <si>
    <t>6527 WM+ SLA Tổ 8 Chiềng Sinh</t>
  </si>
  <si>
    <t>NKHT2510/11600481124</t>
  </si>
  <si>
    <t>2116 WM+ HNI 35B Xuân La</t>
  </si>
  <si>
    <t>NKHT2510/00400014936</t>
  </si>
  <si>
    <t>2A52 WM+ HTH An Tiên, Nghi Xuân</t>
  </si>
  <si>
    <t>NKHT2510/02800010176</t>
  </si>
  <si>
    <t>2AF9 WM+ KHA 146 Chính Hữu</t>
  </si>
  <si>
    <t>NKHT2510/26400481141</t>
  </si>
  <si>
    <t>3264 WM+ HNI 15 ngõ 259 Yên Hòa</t>
  </si>
  <si>
    <t>NKHT2510/02100481180</t>
  </si>
  <si>
    <t>2021 WIN HNI Chelsea Park</t>
  </si>
  <si>
    <t>NKHT2510/00400014941</t>
  </si>
  <si>
    <t>6448 WM+ HTH TDP Phú Xuân, Lộc Hà</t>
  </si>
  <si>
    <t>NKHT2510/06300005729</t>
  </si>
  <si>
    <t>6810 WM+ TGG TĐS 308, TBĐS 19 Quốc lộ 50</t>
  </si>
  <si>
    <t>NKHT2510/13600481192</t>
  </si>
  <si>
    <t>3136 WM+ HNI Green Star Phạm Văn Đồng</t>
  </si>
  <si>
    <t>NKHT2510/AVU00481212</t>
  </si>
  <si>
    <t>2AVU WM+ HNI Đồi Miễu, Nam Phương Tiến</t>
  </si>
  <si>
    <t>NKHT2510/75200481209</t>
  </si>
  <si>
    <t>5752 WM+ HNI Bắc Sơn, Sóc Sơn</t>
  </si>
  <si>
    <t>NKHT2510/00700047561</t>
  </si>
  <si>
    <t>1677 WM VCP QNH Cẩm Phả</t>
  </si>
  <si>
    <t>NKHT2510/00100005796</t>
  </si>
  <si>
    <t>1537 WM NBH Ninh Bình</t>
  </si>
  <si>
    <t>NKHT2510/02000033537</t>
  </si>
  <si>
    <t>2AUN WM+ THA 195 Tống Duy Tân</t>
  </si>
  <si>
    <t>NKHT2510/06100015827</t>
  </si>
  <si>
    <t>2AOH WM+ QNM 10C Hoàng Sa</t>
  </si>
  <si>
    <t>NKHT2510/76700481268</t>
  </si>
  <si>
    <t>2767 WM+ HNI 31/260 Cầu Giấy</t>
  </si>
  <si>
    <t>NKHT2510/28000481290</t>
  </si>
  <si>
    <t>3280 WM+ HNI TDP 5 Mễ Trì Hạ</t>
  </si>
  <si>
    <t>NKHT2510/04200010053</t>
  </si>
  <si>
    <t>2AVR WM+ QNI Thôn Văn Hà, Đức Phong</t>
  </si>
  <si>
    <t>NKHT2510/03100159904</t>
  </si>
  <si>
    <t>6031 WM+ HCM 318 Âu Cơ</t>
  </si>
  <si>
    <t>NKHT2510/03900001734</t>
  </si>
  <si>
    <t>2AW2 WM+ PYN Thửa 1019, TBĐ 38, QL29</t>
  </si>
  <si>
    <t>NKHT2510/00600014981</t>
  </si>
  <si>
    <t>3526 WM+ HDG 272 Điện Biên Phủ</t>
  </si>
  <si>
    <t>NKHT2510/03900001735</t>
  </si>
  <si>
    <t>NKHT2510/00600014982</t>
  </si>
  <si>
    <t>2AMO WM+ HDG 78 Trần Hưng Đạo</t>
  </si>
  <si>
    <t>NKHT2510/02900011333</t>
  </si>
  <si>
    <t>5875 WM+ VPC Hoa Lư, Lập Thạch</t>
  </si>
  <si>
    <t>NKHT2510/04400014302</t>
  </si>
  <si>
    <t>3363 WM+ TBH KĐT Petro Thăng Long</t>
  </si>
  <si>
    <t>NKHT2510/00700047489</t>
  </si>
  <si>
    <t>6467 WM+ QNH 93A Minh Khai</t>
  </si>
  <si>
    <t>NKHT2510/00700047490</t>
  </si>
  <si>
    <t>NKHT2510/00300018183</t>
  </si>
  <si>
    <t>6090 WM+ PTO 191B Ba Mỏ</t>
  </si>
  <si>
    <t>NKHT2510/27700481360</t>
  </si>
  <si>
    <t>4277 WM+ HNI 67 đường 2 khu 2 Phú Minh</t>
  </si>
  <si>
    <t>NKHT2510/00900080921</t>
  </si>
  <si>
    <t>3194 WIN DNG 263 Ông Ích Đường</t>
  </si>
  <si>
    <t>NKHT2510/B0700481335</t>
  </si>
  <si>
    <t>2B07 WM+ HNI Yên Thị, Tiến Thịnh</t>
  </si>
  <si>
    <t>NKHT2510/00600014987</t>
  </si>
  <si>
    <t>3681 WM+ HDG 285-287 Thanh Niên</t>
  </si>
  <si>
    <t>NKHT2510/51200481384</t>
  </si>
  <si>
    <t>3512 WM+ HNI Đội 5 thôn Yên Kiện</t>
  </si>
  <si>
    <t>NKHT2510/00300018184</t>
  </si>
  <si>
    <t>3585 WM+ PTO Khu 6B, Nông Trang</t>
  </si>
  <si>
    <t>NKHT2510/57300481396</t>
  </si>
  <si>
    <t>3573 WM+ HNI 184 Bồ Đề</t>
  </si>
  <si>
    <t>NKHT2510/06200006555</t>
  </si>
  <si>
    <t>4616 WM+ BTN 180 Võ Thị Sáu</t>
  </si>
  <si>
    <t>NKHT2510/32700481405</t>
  </si>
  <si>
    <t>6327 WM+ HNI 613 Phố Mía</t>
  </si>
  <si>
    <t>NKHT2510/02200008318</t>
  </si>
  <si>
    <t>2BB9 WM+ GLI Thôn Phú Gia, Xuân An</t>
  </si>
  <si>
    <t>NKHT2510/03900001736</t>
  </si>
  <si>
    <t>NKHT2510/06500009704</t>
  </si>
  <si>
    <t>6040 WM+ BGG 182 Trường Chinh</t>
  </si>
  <si>
    <t>NKHT2510/00100005800</t>
  </si>
  <si>
    <t>2B66 WM+ NBH Xóm 2, Khánh Hội</t>
  </si>
  <si>
    <t>NKHT2510/66400481434</t>
  </si>
  <si>
    <t>5664 WM+ HNI 117-119 Yên Phụ</t>
  </si>
  <si>
    <t>NKHT2510/00900080936</t>
  </si>
  <si>
    <t>3001 WM+ DNG 131 Lê Văn Hiến</t>
  </si>
  <si>
    <t>NKHT2510/01600025967</t>
  </si>
  <si>
    <t>2AM4 WM+ CTO 92 Xô Viết Nghệ Tĩnh</t>
  </si>
  <si>
    <t>NKHT2510/03500004016</t>
  </si>
  <si>
    <t>5003 WM+ YBI Số 2 Quang Trung-Đồng Tâm</t>
  </si>
  <si>
    <t>NKHT2510/05600028878</t>
  </si>
  <si>
    <t>6522 WM+ HYN Trúc Đình, Ân Thi</t>
  </si>
  <si>
    <t>NKHT2510/02900011340</t>
  </si>
  <si>
    <t>6480 WM+ VPC Khu 4 TT Tứ Trưng</t>
  </si>
  <si>
    <t>NKHT2510/00300018192</t>
  </si>
  <si>
    <t>2A66 WM+ PTO Khu Phố, Đoan Hùng</t>
  </si>
  <si>
    <t>NKHT2510/00700047502</t>
  </si>
  <si>
    <t>2ANA WM+ QNH 194 Bái Tử Long</t>
  </si>
  <si>
    <t>NKHT2510/06400008173</t>
  </si>
  <si>
    <t>2AS2 WM+ NDH Khu phố 2, TT Quỹ Nhất</t>
  </si>
  <si>
    <t>NKHT2510/00900080949</t>
  </si>
  <si>
    <t>5641 WIN DNG 135 Nguyễn Văn Thoại</t>
  </si>
  <si>
    <t>NKHT2510/00900080950</t>
  </si>
  <si>
    <t>2AM0 WM+ DNG 171 Nguyễn Lương Bằng</t>
  </si>
  <si>
    <t>NKHT2510/13600481517</t>
  </si>
  <si>
    <t>4136 WM+ HNI 30 Phạm Văn Đồng</t>
  </si>
  <si>
    <t>NKHT2510/00300018195</t>
  </si>
  <si>
    <t>NKHT2510/02800010213</t>
  </si>
  <si>
    <t>1679 WM VC+ KHA Ninh Hòa</t>
  </si>
  <si>
    <t>NKHT2510/07100009610</t>
  </si>
  <si>
    <t>2AZC WM+ BDH Tổ 3, KV 7, Trần Quang Diệu</t>
  </si>
  <si>
    <t>NKHT2510/06400008175</t>
  </si>
  <si>
    <t>5715 WM+ NDH 167 Phù Nghĩa</t>
  </si>
  <si>
    <t>NKHT2510/03100018750</t>
  </si>
  <si>
    <t>4642 WM+ BNH 28 TT Chờ</t>
  </si>
  <si>
    <t>NKHT2510/06100015846</t>
  </si>
  <si>
    <t>2ATH WM+ QNM 07 – 09 Tôn Đức Thắng</t>
  </si>
  <si>
    <t>NKHT2510/07000010757</t>
  </si>
  <si>
    <t>6905 WM+ QTI 101 Hai Bà Trưng, Quảng Trị</t>
  </si>
  <si>
    <t>NKHT2510/03100018753</t>
  </si>
  <si>
    <t>2AW7 WM+ BNH Cầu Đào, Gia Bình</t>
  </si>
  <si>
    <t>NKHT2510/01000010962</t>
  </si>
  <si>
    <t>4549 WM+ AGG 268/4 và 268/5 Hùng Vương</t>
  </si>
  <si>
    <t>NKHT2510/75400481595</t>
  </si>
  <si>
    <t>3754 WM+ HNI Đội 7, Thôn Bầu</t>
  </si>
  <si>
    <t>NKHT2510/00900080977</t>
  </si>
  <si>
    <t>5181 WM+ DNG 96 Trịnh Đình Thảo</t>
  </si>
  <si>
    <t>NKHT2510/00900080972</t>
  </si>
  <si>
    <t>2B17 WM+ DNG Thôn Phú Sơn Tây,Hòa Khương</t>
  </si>
  <si>
    <t>NKHT2510/07000010761</t>
  </si>
  <si>
    <t>6200 WM+ QTI 163 Trần Hưng Đạo</t>
  </si>
  <si>
    <t>NKHT2510/00900080978</t>
  </si>
  <si>
    <t>3128 WM+ DNG 757 Trần Cao Vân</t>
  </si>
  <si>
    <t>NKHT2510/40500481628</t>
  </si>
  <si>
    <t>6405 WM+ HNI 40 Cao Trung, Hoài Đức</t>
  </si>
  <si>
    <t>NKHT2510/00700047525</t>
  </si>
  <si>
    <t>4670 WM+ QNH 507 - 509 Lý Thường Kiệt</t>
  </si>
  <si>
    <t>NKHT2510/07000010763</t>
  </si>
  <si>
    <t>6902 WM+ QTI 87 Hùng Vương, Hải Lăng</t>
  </si>
  <si>
    <t>NKHT2510/00300018198</t>
  </si>
  <si>
    <t>5943 WM+ PTO 574 Tân Tiến</t>
  </si>
  <si>
    <t>NKHT2510/06400008177</t>
  </si>
  <si>
    <t>NKHT2510/02000033551</t>
  </si>
  <si>
    <t>5121 WM+ THA 495 Nguyễn Trãi</t>
  </si>
  <si>
    <t>NKHT2510/00400014953</t>
  </si>
  <si>
    <t>2AG6 WM+ HTH Phú Thuận Hợp, Nghi Xuân</t>
  </si>
  <si>
    <t>NKHT2510/04700014950</t>
  </si>
  <si>
    <t>4224 WM+ VTU 1481 đường 30/4</t>
  </si>
  <si>
    <t>NKHT2510/04900003017</t>
  </si>
  <si>
    <t>5350 WM+ SLA 437A Trần Đăng Ninh</t>
  </si>
  <si>
    <t>NKHT2510/ARP00481670</t>
  </si>
  <si>
    <t>2ARP WM+ HNI 176 -178 Vân Hòa</t>
  </si>
  <si>
    <t>NKHT2510/04500005303</t>
  </si>
  <si>
    <t>6574 WM+ QBH 97 Hùng Vương</t>
  </si>
  <si>
    <t>NKHT2510/13900481679</t>
  </si>
  <si>
    <t>2139 WM+ HNI 102 Lê Thanh Nghị</t>
  </si>
  <si>
    <t>NKHT2510/AO300481676</t>
  </si>
  <si>
    <t>2AO3 WM+ HNI Đông Tiến, Chương Mỹ</t>
  </si>
  <si>
    <t>NKHT2510/05300003178</t>
  </si>
  <si>
    <t>5211 WM+ TVH 491 Nguyễn Thị Minh Khai</t>
  </si>
  <si>
    <t>NKHT2510/00900081019</t>
  </si>
  <si>
    <t>2AHI WM+ DNG TĐS 218&amp;312, TBĐ 40, QL 1A</t>
  </si>
  <si>
    <t>NKHT2510/04500005312</t>
  </si>
  <si>
    <t>2ATB WM+ QBH TDP Phú Quý</t>
  </si>
  <si>
    <t>NKHT2510/04500005313</t>
  </si>
  <si>
    <t>NKHT2510/00900081024</t>
  </si>
  <si>
    <t>NKHT2510/01600025996</t>
  </si>
  <si>
    <t>3902 WM+ CTO Thửa 12 Yên Hoà</t>
  </si>
  <si>
    <t>NKHT2510/02500035420</t>
  </si>
  <si>
    <t>3268 WM+ HPG 121 Dư Hàng</t>
  </si>
  <si>
    <t>NKHT2510/02000033579</t>
  </si>
  <si>
    <t>6306 WM+ THA 478 Ngô Quyền</t>
  </si>
  <si>
    <t>NKHT2510/00300018210</t>
  </si>
  <si>
    <t>NKHT2510/60200481859</t>
  </si>
  <si>
    <t>5602 WM+ HNI 88 Kim Giang</t>
  </si>
  <si>
    <t>NKHT2510/60200481858</t>
  </si>
  <si>
    <t>NKHT2510/50400481889</t>
  </si>
  <si>
    <t>4504 WM+ HNI Xóm 4 Đông Dư</t>
  </si>
  <si>
    <t>NKHT2510/06000003971</t>
  </si>
  <si>
    <t>1640 WM VCP CMU Cà Mau</t>
  </si>
  <si>
    <t>NKHT2510/00700047584</t>
  </si>
  <si>
    <t>NKHT2510/05600028913</t>
  </si>
  <si>
    <t>4914 WM+ HYN Thôn Như Phượng Thượng</t>
  </si>
  <si>
    <t>NKHT2510/02500035429</t>
  </si>
  <si>
    <t>NKHT2510/02000033582</t>
  </si>
  <si>
    <t>2BA1 WM+ THA Hưng Phú, Vạn Lộc</t>
  </si>
  <si>
    <t>NKHT2510/06500009713</t>
  </si>
  <si>
    <t>2ART WM+ BGG 430 Chợ Mía</t>
  </si>
  <si>
    <t>NKHT2510/46600481921</t>
  </si>
  <si>
    <t>6466 WM+ HNI Đại Thành, Quốc Oai</t>
  </si>
  <si>
    <t>NKHT2510/02200008329</t>
  </si>
  <si>
    <t>2AU5 WM+ GLI 463 - 465 Trần Hưng Đạo, Ay</t>
  </si>
  <si>
    <t>NKHT2510/AGS00481948</t>
  </si>
  <si>
    <t>2AGS WM+ HNI LK4-09, KĐT mới Kim Văn-Kim</t>
  </si>
  <si>
    <t>NKHT2510/88000481930</t>
  </si>
  <si>
    <t>6880 WM+ HNI Phúc Lâm, Mỹ Đức</t>
  </si>
  <si>
    <t>NKHT2510/00700047588</t>
  </si>
  <si>
    <t>3708 WM+ QNH số 9 LK1 khu Bao Biển</t>
  </si>
  <si>
    <t>NKHT2510/81200481931</t>
  </si>
  <si>
    <t>5812 WM+ HNI 211 Giang Cao, Bát Tràng</t>
  </si>
  <si>
    <t>NKHT2510/00700047592</t>
  </si>
  <si>
    <t>NKHT2510/23600481962</t>
  </si>
  <si>
    <t>6236 WM+ HNI Tân Hòa, Quốc Oai</t>
  </si>
  <si>
    <t>NKHT2510/66500481975</t>
  </si>
  <si>
    <t>5665 WM+ HNI 256 Giang Cao, Bát Tràng</t>
  </si>
  <si>
    <t>NKHT2510/67100481971</t>
  </si>
  <si>
    <t>4671 WM+ HNI Thôn Tương Chúc</t>
  </si>
  <si>
    <t>NKHT2510/40400481981</t>
  </si>
  <si>
    <t>4404 WM+ HNI Kiot 82 HH3C Linh Đàm</t>
  </si>
  <si>
    <t>NKHT2510/BB700481989</t>
  </si>
  <si>
    <t>2BB7 WIN HNI HH4C Linh Đàm</t>
  </si>
  <si>
    <t>NKHT2510/22200482006</t>
  </si>
  <si>
    <t>6222 WM+ HNI 36 HH1C Linh Đàm</t>
  </si>
  <si>
    <t>NKHT2510/00600015001</t>
  </si>
  <si>
    <t>5742 WM+ HDG 22 Phố Cuối, Gia Lộc</t>
  </si>
  <si>
    <t>NKHT2510/04400014351</t>
  </si>
  <si>
    <t>6977 WM+ TBH Vũ Quý, Kiến Xương</t>
  </si>
  <si>
    <t>NKHT2510/04400014352</t>
  </si>
  <si>
    <t>NKHT2510/77000482079</t>
  </si>
  <si>
    <t>6770 WM+ HNI B07 Tecco Diamond</t>
  </si>
  <si>
    <t>NKHT2510/12800482073</t>
  </si>
  <si>
    <t>6128 WM+ HNI Mạch Lũng, Đông Anh</t>
  </si>
  <si>
    <t>NKHT2510/05600028921</t>
  </si>
  <si>
    <t>NKHT2510/AQ500482082</t>
  </si>
  <si>
    <t>2AQ5 WM+ HNI 254 Đại Từ</t>
  </si>
  <si>
    <t>NKHT2510/00900081061</t>
  </si>
  <si>
    <t>4488 WM+ DNG 245-247 Lê Thanh Nghị</t>
  </si>
  <si>
    <t>NKHT2510/02000033595</t>
  </si>
  <si>
    <t>2AMJ WM+ THA Thái Lai, Thái Hòa</t>
  </si>
  <si>
    <t>NKHT2510/91800482104</t>
  </si>
  <si>
    <t>4918 WM+ HNI SH6B+SH7B-HH3 Eco Lakeview</t>
  </si>
  <si>
    <t>NKHT2510/04400014353</t>
  </si>
  <si>
    <t>5764 WM+ TBH 234 Nguyễn Văn Năng</t>
  </si>
  <si>
    <t>NKHT2510/02200008330</t>
  </si>
  <si>
    <t>2A94 WM+ GLI 1107 - 1109 Quang Trung</t>
  </si>
  <si>
    <t>NKHT2510/07000010771</t>
  </si>
  <si>
    <t>4981 WM+ QTI 52 Tôn Thất Thuyết</t>
  </si>
  <si>
    <t>NKHT2510/05800037432</t>
  </si>
  <si>
    <t>2B38 WM+ NAN 88 Xuân Lộc</t>
  </si>
  <si>
    <t>NKHT2510/07100009624</t>
  </si>
  <si>
    <t>6733 WM+ BDH 48 Chương Dương, Quy Nhơn</t>
  </si>
  <si>
    <t>NKHT2510/60900482180</t>
  </si>
  <si>
    <t>5609 WM+ HNI S2.16 Ocean Park</t>
  </si>
  <si>
    <t>NKHT2510/07000010776</t>
  </si>
  <si>
    <t>2BD5 WM+ QTI TDP 2, Lệ Ninh</t>
  </si>
  <si>
    <t>NKHT2510/56300482218</t>
  </si>
  <si>
    <t>2563 WM+ HNI C15 NƠ 19 Định Công</t>
  </si>
  <si>
    <t>NKHT2510/04200010079</t>
  </si>
  <si>
    <t>5229 WM+ QNI 107 Phan Chu Trinh</t>
  </si>
  <si>
    <t>NKHT2510/02000033602</t>
  </si>
  <si>
    <t>5663 WM+ THA 66B Phố Thiều</t>
  </si>
  <si>
    <t>NKHT2510/06100015865</t>
  </si>
  <si>
    <t>6555 WM+ QNM 65 Đỗ Đăng Tuyển, Đại Lộc</t>
  </si>
  <si>
    <t>NKHT2510/AJE00482232</t>
  </si>
  <si>
    <t>2AJE WM+ HNI M1 Masteri Waterfront</t>
  </si>
  <si>
    <t>NKHT2510/06100015866</t>
  </si>
  <si>
    <t>2APJ WM+ QNM 98 DH2, KP. Triêm Trung 2</t>
  </si>
  <si>
    <t>NKHT2510/00400014969</t>
  </si>
  <si>
    <t>2AYE WM+ HTH Thanh Đồng, Thanh Lộc</t>
  </si>
  <si>
    <t>NKHT2510/78800482300</t>
  </si>
  <si>
    <t>5788 WM+ HNI Đông Xuân, Sóc Sơn</t>
  </si>
  <si>
    <t>NKHT2510/02700160190</t>
  </si>
  <si>
    <t>4027 WIN HCM 4/1D Ấp Nam Thới</t>
  </si>
  <si>
    <t>NKHT2510/05800037441</t>
  </si>
  <si>
    <t>2A28 WM+ NAN Sơn Hải, Quỳnh Lưu</t>
  </si>
  <si>
    <t>NKHT2510/38200160209</t>
  </si>
  <si>
    <t>6382 WM+ HCM 8/1A KP4</t>
  </si>
  <si>
    <t>NKHT2510/38300160201</t>
  </si>
  <si>
    <t>4383 WIN HCM CC Jamona 1 - N1</t>
  </si>
  <si>
    <t>NKHT2510/04700014968</t>
  </si>
  <si>
    <t>5126 WM+ VTU159 Lê Quang Định</t>
  </si>
  <si>
    <t>NKHT2510/02200008332</t>
  </si>
  <si>
    <t>2A96 WM+ GLI 435 Nguyễn Huệ</t>
  </si>
  <si>
    <t>NKHT2510/25900482333</t>
  </si>
  <si>
    <t>4259 WM+ HNI N2-L1-04 Gold Season</t>
  </si>
  <si>
    <t>NKHT2510/02200008333</t>
  </si>
  <si>
    <t>NKHT2510/22800160237</t>
  </si>
  <si>
    <t>6228 WM+ HCM 98/5A-5B Ấp Dân Thắng 2</t>
  </si>
  <si>
    <t>NKHT2510/54500160242</t>
  </si>
  <si>
    <t>6545 WM+ HCM 70 Tây Hòa</t>
  </si>
  <si>
    <t>NKHT2510/00900081102</t>
  </si>
  <si>
    <t>5261 WM+ DNG 02 Tôn Thất Đạm</t>
  </si>
  <si>
    <t>NKHT2510/53200160249</t>
  </si>
  <si>
    <t>5532 WIN HCM 50-52 đường 50A</t>
  </si>
  <si>
    <t>NKHT2510/02200008334</t>
  </si>
  <si>
    <t>2ALS WM+ GLI 260 Phạm Văn Đồng</t>
  </si>
  <si>
    <t>NKHT2510/00600015016</t>
  </si>
  <si>
    <t>NKHT2510/36900482459</t>
  </si>
  <si>
    <t>5369 WM+ HNI Khu Phố, TT Liên Quan</t>
  </si>
  <si>
    <t>NKHT2510/AA200482455</t>
  </si>
  <si>
    <t>2AA2 WM+ HNI Yên Bài, Mê Linh</t>
  </si>
  <si>
    <t>NKHT2510/00300018239</t>
  </si>
  <si>
    <t>2APX WM+ PTO Khu Phố, TT Thanh Thủy</t>
  </si>
  <si>
    <t>NKHT2510/06700482474</t>
  </si>
  <si>
    <t>4067 WM+ HNI LK04 Lô TT02 622 Minh Khai</t>
  </si>
  <si>
    <t>NKHT2510/00300018238</t>
  </si>
  <si>
    <t>6432 WM+ PTO Vũ Duệ, Việt Trì</t>
  </si>
  <si>
    <t>NKHT2510/B2200482483</t>
  </si>
  <si>
    <t>2B22 WM+ HNI 200-202 Định Công Thượng</t>
  </si>
  <si>
    <t>NKHT2510/A8800160258</t>
  </si>
  <si>
    <t>2A88 WM+ HCM 60 Đường số 40</t>
  </si>
  <si>
    <t>NKHT2510/06400008191</t>
  </si>
  <si>
    <t>2B10 WM+ NDH Xóm 4, Trung Lao</t>
  </si>
  <si>
    <t>NKHT2510/02000033615</t>
  </si>
  <si>
    <t>2AIG WM+ THA Khu 2, TT Hồi Xuân</t>
  </si>
  <si>
    <t>NKHT2510/35500160273</t>
  </si>
  <si>
    <t>3355 WM+ HCM 102 Khu phố 2</t>
  </si>
  <si>
    <t>NKHT2510/05900010879</t>
  </si>
  <si>
    <t>2AOP WM+ TNN 29 Lý Nam Đế</t>
  </si>
  <si>
    <t>NKHT2510/93900482510</t>
  </si>
  <si>
    <t>6939 WM+ HNI 69 Ngô Xuân Quảng</t>
  </si>
  <si>
    <t>NKHT2510/02900011366</t>
  </si>
  <si>
    <t>2AFQ WM+ VPC Khu Chợ Đầm, Thái Hòa</t>
  </si>
  <si>
    <t>NKHT2510/01800482514</t>
  </si>
  <si>
    <t>2018 WM+ HNI T4-L1-07A TC</t>
  </si>
  <si>
    <t>NKHT2510/75700160277</t>
  </si>
  <si>
    <t>6757 WM+ HCM 662 Tên Lửa</t>
  </si>
  <si>
    <t>NKHT2510/55300482527</t>
  </si>
  <si>
    <t>1553 WM VCC HNI Nguyễn Chí Thanh</t>
  </si>
  <si>
    <t>NKHT2510/75700160278</t>
  </si>
  <si>
    <t>NKHT2510/75700160286</t>
  </si>
  <si>
    <t>NKHT2510/07000010789</t>
  </si>
  <si>
    <t>NKHT2510/56600482538</t>
  </si>
  <si>
    <t>4566 WM+ HNI Số 7 Hoa Viên</t>
  </si>
  <si>
    <t>NKHT2510/88800482544</t>
  </si>
  <si>
    <t>6888 WM+ HNI Vị Thuỷ, Sơn Tây</t>
  </si>
  <si>
    <t>NKHT2510/02800010196</t>
  </si>
  <si>
    <t>2952 WM+ KHA 8B Dã Tượng</t>
  </si>
  <si>
    <t>NKHT2510/00300018253</t>
  </si>
  <si>
    <t>2BC5 WM+ PTO Quế Trạo, Tam Sơn</t>
  </si>
  <si>
    <t>NKHT2510/00100005811</t>
  </si>
  <si>
    <t>NKHT2510/00300018254</t>
  </si>
  <si>
    <t>3313 WM+ PTO 62 Phan Châu Trinh</t>
  </si>
  <si>
    <t>NKHT2510/05700006428</t>
  </si>
  <si>
    <t>1599 WM VCP KGG Rạch Giá</t>
  </si>
  <si>
    <t>NKHT2510/06400008192</t>
  </si>
  <si>
    <t>5917 WM+ NDH 109 Phố Đoài</t>
  </si>
  <si>
    <t>NKHT2510/02200008341</t>
  </si>
  <si>
    <t>2BL2 WM+ GLI CC Phú Tài Residence</t>
  </si>
  <si>
    <t>NKHT2510/44400482629</t>
  </si>
  <si>
    <t>4444 WM+ HNI 78 QL3 Phù Lỗ</t>
  </si>
  <si>
    <t>NKHT2510/00700047632</t>
  </si>
  <si>
    <t>5933 WM+ QNH Phố II</t>
  </si>
  <si>
    <t>NKHT2510/05900010881</t>
  </si>
  <si>
    <t>2BE2 WM+ TNN Ngã 3 Cầu Mây</t>
  </si>
  <si>
    <t>NKHT2510/43400482621</t>
  </si>
  <si>
    <t>5434 WM+ HNI 18 ngách 1 ngõ 119 Hồ Đắc D</t>
  </si>
  <si>
    <t>NKHT2510/60100482637</t>
  </si>
  <si>
    <t>3601 WM+ HNI Tòa nhà Sông Đà, 110 Trần P</t>
  </si>
  <si>
    <t>NKHT2510/05900010882</t>
  </si>
  <si>
    <t>NKHT2510/B7700482646</t>
  </si>
  <si>
    <t>2B77 WM+ HNI Mục Uyên 1, Hạ Bằng</t>
  </si>
  <si>
    <t>NKHT2510/10500482648</t>
  </si>
  <si>
    <t>3105 WM+ HNI T06-SO05A Times City</t>
  </si>
  <si>
    <t>NKHT2510/05900010883</t>
  </si>
  <si>
    <t>NKHT2510/97300482647</t>
  </si>
  <si>
    <t>3973 WM+ HNI CC @Home, 987 Tam Trinh</t>
  </si>
  <si>
    <t>NKHT2510/02400063925</t>
  </si>
  <si>
    <t>1518 WM BDG Mỹ Phước 1</t>
  </si>
  <si>
    <t>NKHT2510/24300160322</t>
  </si>
  <si>
    <t>3243 WM+ HCM 53 Vườn Lài</t>
  </si>
  <si>
    <t>NKHT2510/A8800160315</t>
  </si>
  <si>
    <t>NKHT2510/05800037480</t>
  </si>
  <si>
    <t>2AMV WM+ NAN Quỳnh Tân, Quỳnh Lưu.</t>
  </si>
  <si>
    <t>NKHT2510/22200482685</t>
  </si>
  <si>
    <t>4222 WM+ HNI 429 Chùa Thông</t>
  </si>
  <si>
    <t>NKHT2510/01000010976</t>
  </si>
  <si>
    <t>6150 WM+ AGG 1 Nguyễn Trường Tộ</t>
  </si>
  <si>
    <t>NKHT2510/00400014984</t>
  </si>
  <si>
    <t>6983 WM+ HTH Song Hồng, Nghi Xuân</t>
  </si>
  <si>
    <t>NKHT2510/06400008193</t>
  </si>
  <si>
    <t>6438 WM+ NDH Giao Yến, Giao Thủy</t>
  </si>
  <si>
    <t>NKHT2510/05700482708</t>
  </si>
  <si>
    <t>3057 WM+ HNI P05 Park Hill</t>
  </si>
  <si>
    <t>NKHT2510/31900160339</t>
  </si>
  <si>
    <t>4319 WM+ HCM 492-494 đường số 7</t>
  </si>
  <si>
    <t>NKHT2510/00900081150</t>
  </si>
  <si>
    <t>4157 WM+ DNG 119 Phạm Như Xương</t>
  </si>
  <si>
    <t>NKHT2510/06100015886</t>
  </si>
  <si>
    <t>2ATJ WM+ QNM Phong Lục Tây, Điện Thắng N</t>
  </si>
  <si>
    <t>NKHT2510/02500035508</t>
  </si>
  <si>
    <t>2AK5 WM+ HPG Cao Nhân, Thủy Nguyên</t>
  </si>
  <si>
    <t>NKHT2510/02400063937</t>
  </si>
  <si>
    <t>6842 WM+ BDG 343 Quốc Lộ 1K</t>
  </si>
  <si>
    <t>NKHT2510/02000033647</t>
  </si>
  <si>
    <t>2BE5 WM+ THA Quốc lộ 47C, Thọ Phú</t>
  </si>
  <si>
    <t>NKHT2510/05800037484</t>
  </si>
  <si>
    <t>2ATE WM+ NAN Thị Tứ, Tân Thành</t>
  </si>
  <si>
    <t>NKHT2510/07700160359</t>
  </si>
  <si>
    <t>5077 WM+ HCM 254/63 âu Cơ</t>
  </si>
  <si>
    <t>NKHT2510/05800037485</t>
  </si>
  <si>
    <t>2B75 WM+ NAN Xóm 4, Hùng Châu</t>
  </si>
  <si>
    <t>NKHT2510/00700047638</t>
  </si>
  <si>
    <t>5774 WM+ QNH 715 Khu Vĩnh Hòa</t>
  </si>
  <si>
    <t>NKHT2510/00900081160</t>
  </si>
  <si>
    <t>2B01 WM+ DNG 5 Lê Trọng Tấn</t>
  </si>
  <si>
    <t>NKHT2510/61500160363</t>
  </si>
  <si>
    <t>2615 WIN HCM Chung Cư Thái Sơn</t>
  </si>
  <si>
    <t>NKHT2510/05800037489</t>
  </si>
  <si>
    <t>5072 WM+ NAN 46 Hải Thượng Lãn Ông</t>
  </si>
  <si>
    <t>NKHT2510/02000482828</t>
  </si>
  <si>
    <t>2020 WM+ HNI CT6 Định Công</t>
  </si>
  <si>
    <t>NKHT2510/92600160370</t>
  </si>
  <si>
    <t>3926 WM+ HCM 179 Trần Thanh Mại</t>
  </si>
  <si>
    <t>NKHT2510/06400008197</t>
  </si>
  <si>
    <t>4978 WM+ NDH 182 Song Hào</t>
  </si>
  <si>
    <t>NKHT2510/88300482872</t>
  </si>
  <si>
    <t>6883 WM+ HNI 161 Phú Nhi, Sơn Tây</t>
  </si>
  <si>
    <t>NKHT2510/65000483315</t>
  </si>
  <si>
    <t>1650 WM HNI Trúc Khê</t>
  </si>
  <si>
    <t>NKHT2510/00100005814</t>
  </si>
  <si>
    <t>5709 WM+ NBH 518 Nguyễn Công Trứ</t>
  </si>
  <si>
    <t>NKHT2510/79600482892</t>
  </si>
  <si>
    <t>2796 WM+ HNI 8/1B Sài Đồng</t>
  </si>
  <si>
    <t>NKHT2510/05600028979</t>
  </si>
  <si>
    <t>5146 WM+ HYN Thôn Trương Xá</t>
  </si>
  <si>
    <t>NKHT2510/14400482903</t>
  </si>
  <si>
    <t>4144 WM+ HNI SH 43 The K-Park</t>
  </si>
  <si>
    <t>NKHT2510/00300018280</t>
  </si>
  <si>
    <t>2AY6 WM+ PTO Khu Trung Phương, Việt Trì</t>
  </si>
  <si>
    <t>NKHT2510/27700482930</t>
  </si>
  <si>
    <t>NKHT2510/24200160386</t>
  </si>
  <si>
    <t>4242 WM+ HCM 344 Đất Mới</t>
  </si>
  <si>
    <t>NKHT2510/24200160387</t>
  </si>
  <si>
    <t>NKHT2510/00900081177</t>
  </si>
  <si>
    <t>4496 WM+ DNG 103 Tô Hiệu</t>
  </si>
  <si>
    <t>NKHT2510/01100482937</t>
  </si>
  <si>
    <t>2011 WM+ HNI Almaz</t>
  </si>
  <si>
    <t>NKHT2510/00900081181</t>
  </si>
  <si>
    <t>4359 WM+ DNG 119 Phạm Tứ (Lô 08-D18)</t>
  </si>
  <si>
    <t>NKHT2510/00300018305</t>
  </si>
  <si>
    <t>1564 WM VCP PTO Việt Trì</t>
  </si>
  <si>
    <t>NKHT2510/00700047659</t>
  </si>
  <si>
    <t>NKHT2510/03500004035</t>
  </si>
  <si>
    <t>4916 WM+ YBI 12 Lê Hồng Phong</t>
  </si>
  <si>
    <t>NKHT2510/AQL00483006</t>
  </si>
  <si>
    <t>NKHT2510/01600026071</t>
  </si>
  <si>
    <t>5232 WM+ CTO 303 Nguyễn Văn Linh</t>
  </si>
  <si>
    <t>NKHT2510/04200010091</t>
  </si>
  <si>
    <t>2AJP WM+ QNI 70 Nguyễn Thị Minh Khai</t>
  </si>
  <si>
    <t>NKHT2510/02200008353</t>
  </si>
  <si>
    <t>2BC0 WM+ GLI Thôn Phương Phi, Cát Tiến</t>
  </si>
  <si>
    <t>NKHT2510/A7200483068</t>
  </si>
  <si>
    <t>2A72 WM+ HNI Thôn Bến, Thạch Thất</t>
  </si>
  <si>
    <t>NKHT2510/05800037528</t>
  </si>
  <si>
    <t>2AG0 WM+ NAN Khối 4, TT Yên Thành</t>
  </si>
  <si>
    <t>NKHT2510/00900081223</t>
  </si>
  <si>
    <t>3739 WIN DNG 76B-76C Bà Huyện Thanh Quan</t>
  </si>
  <si>
    <t>NKHT2510/07100009643</t>
  </si>
  <si>
    <t>2AMS WM+ BDH 286 Quang Trung</t>
  </si>
  <si>
    <t>NKHT2510/05800037535</t>
  </si>
  <si>
    <t>2BH1 WM+ NAN 129 Mai Lão Bạng</t>
  </si>
  <si>
    <t>NKHT2510/00400015002</t>
  </si>
  <si>
    <t>5737 WM+ HTH 9 Nguyễn Thiếp, TT Nghèn</t>
  </si>
  <si>
    <t>NKHT2510/00400015003</t>
  </si>
  <si>
    <t>NKHT2510/00800004696</t>
  </si>
  <si>
    <t>6657 WM+ LDG 32 Thống Nhất</t>
  </si>
  <si>
    <t>NKHT2510/00900081229</t>
  </si>
  <si>
    <t>5421 WM+ DNG 124 Nguyễn Đức Trung</t>
  </si>
  <si>
    <t>NKHT2510/00900081232</t>
  </si>
  <si>
    <t>3672 WM+ DNG 357 Ông Ích Khiêm</t>
  </si>
  <si>
    <t>NKHT2510/00100005818</t>
  </si>
  <si>
    <t>6603 WM+ NBH Phố 3, TT Yên Ninh</t>
  </si>
  <si>
    <t>NKHT2510/00800004709</t>
  </si>
  <si>
    <t>1707 WM LDG Đức Trọng</t>
  </si>
  <si>
    <t>NKHT2510/00700047676</t>
  </si>
  <si>
    <t>3251 WM+ QNH 618 Hà Lầm</t>
  </si>
  <si>
    <t>NKHT2510/07100009654</t>
  </si>
  <si>
    <t>2AEQ WM+ BDH 262 Quang Trung</t>
  </si>
  <si>
    <t>NKHT2510/42200160481</t>
  </si>
  <si>
    <t>3422 WIN HCM 419 Ba Đình</t>
  </si>
  <si>
    <t>NKHT2510/71600483250</t>
  </si>
  <si>
    <t>3716 WM+ HNI CT2-105 KĐT Văn Khê</t>
  </si>
  <si>
    <t>NKHT2510/71600483251</t>
  </si>
  <si>
    <t>NKHT2510/04200010102</t>
  </si>
  <si>
    <t>2A91 WM+ QNI Thu Xà, Tư Nghĩa</t>
  </si>
  <si>
    <t>NKHT2510/05700006451</t>
  </si>
  <si>
    <t>4868 WM+ KGG 14 Trần Quang Khải</t>
  </si>
  <si>
    <t>NKHT2510/02800010216</t>
  </si>
  <si>
    <t>4346 WM+ KHA 21 Nguyễn Đức Cảnh</t>
  </si>
  <si>
    <t>NKHT2510/05800037589</t>
  </si>
  <si>
    <t>2AI6 WM+ NAN 400 Phạm Nguyễn Du</t>
  </si>
  <si>
    <t>NKHT2510/03500004038</t>
  </si>
  <si>
    <t>2A43 WM+ YBI Đoàn Kết, Yên Bình</t>
  </si>
  <si>
    <t>NKHT2510/03500004039</t>
  </si>
  <si>
    <t>NKHT2510/06100015937</t>
  </si>
  <si>
    <t>6107 WM+ QNM 97 Phan Châu Trinh, TP Tam</t>
  </si>
  <si>
    <t>NKHT2510/05600029007</t>
  </si>
  <si>
    <t>5852 WM+ HYN Lạc Hồng</t>
  </si>
  <si>
    <t>NKHT2510/02500035568</t>
  </si>
  <si>
    <t>6071 WM+ HPG Lộc Trù, Tiên Lãng</t>
  </si>
  <si>
    <t>NKHT2510/02100008877</t>
  </si>
  <si>
    <t>2AZF WM+ TTH 1 Mai Lượng</t>
  </si>
  <si>
    <t>NKHT2510/02500035577</t>
  </si>
  <si>
    <t>2BF0 WM+ HPG CH-TM3T-06 Quang Vinh</t>
  </si>
  <si>
    <t>NKHT2510/00800004715</t>
  </si>
  <si>
    <t>6080 WM+ LDG 14 Nguyễn Công Trứ</t>
  </si>
  <si>
    <t>NKHT2510/05800037594</t>
  </si>
  <si>
    <t>4979 WM+ NAN 45 Nguyễn Sinh Sắc</t>
  </si>
  <si>
    <t>NKHT2510/01400003445</t>
  </si>
  <si>
    <t>6638 WM+ KTM 51 Nguyễn Văn Linh</t>
  </si>
  <si>
    <t>NKHT2510/02500035579</t>
  </si>
  <si>
    <t>3909 WM+ HPG 24A An Đà</t>
  </si>
  <si>
    <t>NKHT2510/02900011396</t>
  </si>
  <si>
    <t>2B35 WM+ VPC Trại Mới, TT Đại Đình</t>
  </si>
  <si>
    <t>NKHT2510/02000033715</t>
  </si>
  <si>
    <t>2AHA WM+ THA HH9-51 Vinhomes Star City</t>
  </si>
  <si>
    <t>NKHT2510/00700047703</t>
  </si>
  <si>
    <t>5872 WM+ QNH Đông Trung, Đông Xá</t>
  </si>
  <si>
    <t>NKHT2510/06100015944</t>
  </si>
  <si>
    <t>5860 WM+ QNM 274 Trần Nhân Tông, Điện Bà</t>
  </si>
  <si>
    <t>NKHT2510/04700015032</t>
  </si>
  <si>
    <t>5494 WM+ VTU Đất trống giáo xứ Thánh Pho</t>
  </si>
  <si>
    <t>NKHT2510/00900081342</t>
  </si>
  <si>
    <t>4807 WM+ DNG 92 Mai Thúc Lân</t>
  </si>
  <si>
    <t>NKHT2510/00700047706</t>
  </si>
  <si>
    <t>2AEP WM+ QNH Cửa Tràng, Tiền An</t>
  </si>
  <si>
    <t>NKHT2510/67300160613</t>
  </si>
  <si>
    <t>6673 WM+ HCM SH3-6, CC HQC Plaza</t>
  </si>
  <si>
    <t>NKHT2510/06400008211</t>
  </si>
  <si>
    <t>2AKO WM+ NDH 216 Triệu Việt Vương</t>
  </si>
  <si>
    <t>NKHT2510/04400014403</t>
  </si>
  <si>
    <t>3432 WM+TBH 19 Hai Bà Trưng</t>
  </si>
  <si>
    <t>NKHT2510/04700015039</t>
  </si>
  <si>
    <t>5384 WM+ VTU 83 Nguyễn Cư Trinh</t>
  </si>
  <si>
    <t>NKHT2510/24300483662</t>
  </si>
  <si>
    <t>4243 WM+ HNI 106 CT2 KĐT Văn Khê</t>
  </si>
  <si>
    <t>NKHT2510/04400014405</t>
  </si>
  <si>
    <t>2AHU WM+ TBH An Ký Trung, Quỳnh Minh</t>
  </si>
  <si>
    <t>NKHT2510/95200483674</t>
  </si>
  <si>
    <t>5952 WM+ HNI Phú Sơn, Ba Vì</t>
  </si>
  <si>
    <t>NKHT2510/00900081363</t>
  </si>
  <si>
    <t>2AIB WM+ DNG 266 Âu Cơ</t>
  </si>
  <si>
    <t>NKHT2510/02200008380</t>
  </si>
  <si>
    <t>2AEF WM+ GLI Trần Hưng Đạo, Krông Pa</t>
  </si>
  <si>
    <t>NKHT2510/47600483720</t>
  </si>
  <si>
    <t>6476 WM+ HNI Bạch Trữ, Mê Linh</t>
  </si>
  <si>
    <t>NKHT2510/04200010124</t>
  </si>
  <si>
    <t>6183 WM+ QNI 658 Nguyễn Văn Linh</t>
  </si>
  <si>
    <t>NKHT2510/32300483783</t>
  </si>
  <si>
    <t>2323 WM+ HNI 69 Hồng Mai</t>
  </si>
  <si>
    <t>NKHT2510/32300483784</t>
  </si>
  <si>
    <t>NKHT2510/61700483798</t>
  </si>
  <si>
    <t>3617 WM+ HNI Phố Vân Trì</t>
  </si>
  <si>
    <t>NKHT2510/35700483795</t>
  </si>
  <si>
    <t>2357 WM+ HNI 103 Thanh Đàm</t>
  </si>
  <si>
    <t>NKHT2510/06600483804</t>
  </si>
  <si>
    <t>4066 WM+ HNI 1 ngõ 206 Cổ Linh</t>
  </si>
  <si>
    <t>NKHT2510/AQC00483801</t>
  </si>
  <si>
    <t>2AQC WM+ HNI Tân Hội, Tân Tiến</t>
  </si>
  <si>
    <t>NKHT2510/00900081383</t>
  </si>
  <si>
    <t>2AUI WM+ QNM 439B Hai Bà Trưng</t>
  </si>
  <si>
    <t>NKHT2510/05900010897</t>
  </si>
  <si>
    <t>1610 WM VCP TNN Thái Nguyên</t>
  </si>
  <si>
    <t>NKHT2510/02500035610</t>
  </si>
  <si>
    <t>4794 WM+ HPG MĐ 352_Xóm 7 X.Thiên Hương</t>
  </si>
  <si>
    <t>NKHT2510/06500009752</t>
  </si>
  <si>
    <t>5683 WM+ BGG 61 Đường 19/5, Hiệp Hòa</t>
  </si>
  <si>
    <t>NKHT2510/06500009753</t>
  </si>
  <si>
    <t>NKHT2510/07000160674</t>
  </si>
  <si>
    <t>6070 WM+ HCM 726 Phạm Thế Hiển</t>
  </si>
  <si>
    <t>NKHT2510/02000033729</t>
  </si>
  <si>
    <t>4175 WM+ THA 102 Lê Lai</t>
  </si>
  <si>
    <t>NKHT2510/04700015046</t>
  </si>
  <si>
    <t>6519 WM+ VTU 146 Nguyễn Thanh Đằng</t>
  </si>
  <si>
    <t>NKHT2510/27200160692</t>
  </si>
  <si>
    <t>6272 WM+ HCM 151 Nguyễn Duy Trinh</t>
  </si>
  <si>
    <t>NKHT2510/75500160708</t>
  </si>
  <si>
    <t>5755 WIN HCM CC Green River, Shop 8.2</t>
  </si>
  <si>
    <t>NKHT2510/04700015047</t>
  </si>
  <si>
    <t>6404 WM+ VTU 171 Nguyễn Tất Thành</t>
  </si>
  <si>
    <t>NKHT2510/77600483937</t>
  </si>
  <si>
    <t>3776 WM+ HNI 11 Dốc Vân, Mai Lâm</t>
  </si>
  <si>
    <t>NKHT2510/03100018822</t>
  </si>
  <si>
    <t>3524 WM+ BNH 203 Nguyễn Văn Cừ</t>
  </si>
  <si>
    <t>NKHT2510/04200010128</t>
  </si>
  <si>
    <t>NKHT2510/15700160723</t>
  </si>
  <si>
    <t>3157 WM+ HCM 537 Nguyễn Duy Trinh</t>
  </si>
  <si>
    <t>NKHT2510/04200010129</t>
  </si>
  <si>
    <t>NKHT2510/04700015048</t>
  </si>
  <si>
    <t>6191 WM+ VTU 234 Nguyễn Văn Linh</t>
  </si>
  <si>
    <t>NKHT2510/80400483972</t>
  </si>
  <si>
    <t>5804 WM+ HNI Tân Dân, Phú Xuyên</t>
  </si>
  <si>
    <t>NKHT2510/03100018824</t>
  </si>
  <si>
    <t>2AP4 WM+ BNH Do Nha, Quế Võ</t>
  </si>
  <si>
    <t>NKHT2510/03500004043</t>
  </si>
  <si>
    <t>6471 WM+ YBI TDP. Trung Tâm, Văn Chấn</t>
  </si>
  <si>
    <t>NKHT2510/47800160738</t>
  </si>
  <si>
    <t>6478 WM+ HCM 2398 Phạm Thế Hiển</t>
  </si>
  <si>
    <t>NKHT2510/25900160743</t>
  </si>
  <si>
    <t>6259 WM+ HCM T1-0.02, Calla Garden</t>
  </si>
  <si>
    <t>NKHT2510/02000033738</t>
  </si>
  <si>
    <t>6533 WM+ THA Khu 3 TT Lam Sơn</t>
  </si>
  <si>
    <t>NKHT2510/46900160741</t>
  </si>
  <si>
    <t>3469 WM+ HCM 109 Đường 39</t>
  </si>
  <si>
    <t>NKHT2510/98300160760</t>
  </si>
  <si>
    <t>3983 WIN HCM 2672A Đường Phạm Thế Hiển</t>
  </si>
  <si>
    <t>NKHT2510/00300018333</t>
  </si>
  <si>
    <t>5947 WM+ PTO Khu 8 Thanh Ba</t>
  </si>
  <si>
    <t>NKHT2510/00400015028</t>
  </si>
  <si>
    <t>2AND WM+ HTH Nam Thượng, Thạch Đài</t>
  </si>
  <si>
    <t>NKHT2510/43600160769</t>
  </si>
  <si>
    <t>5436 WM+HCM 70 Lê Văn Thịnh</t>
  </si>
  <si>
    <t>NKHT2510/64400484073</t>
  </si>
  <si>
    <t>1644 WM HNI Yên Sở</t>
  </si>
  <si>
    <t>NKHT2510/99500484074</t>
  </si>
  <si>
    <t>3995 WM+ HNI Khu 6 Thụy Lôi</t>
  </si>
  <si>
    <t>NKHT2510/00700047740</t>
  </si>
  <si>
    <t>5958 WM+ QNH Khu 7, Nam Hòa</t>
  </si>
  <si>
    <t>NKHT2510/06100015963</t>
  </si>
  <si>
    <t>2ACV WM+ QNM 57 Hùng Vương</t>
  </si>
  <si>
    <t>NKHT2510/06100015964</t>
  </si>
  <si>
    <t>NKHT2510/01600026148</t>
  </si>
  <si>
    <t>6798 WM+ CTO 118 Nguyễn Văn Cừ Nối Dài</t>
  </si>
  <si>
    <t>NKHT2510/02900011409</t>
  </si>
  <si>
    <t>6018 WM+ VPC Bắc Cường, Vĩnh Tường</t>
  </si>
  <si>
    <t>NKHT2510/A3900160781</t>
  </si>
  <si>
    <t>2A39 WM+ HCM 3086-3088 Phạm Thế Hiển</t>
  </si>
  <si>
    <t>NKHT2510/02000033753</t>
  </si>
  <si>
    <t>6167 WM+ THA Chợ Đông Vệ</t>
  </si>
  <si>
    <t>NKHT2510/02900011410</t>
  </si>
  <si>
    <t>NKHT2510/02200008389</t>
  </si>
  <si>
    <t>2ABJ WM+ GLI 511 Quang Trung</t>
  </si>
  <si>
    <t>NKHT2510/93100160791</t>
  </si>
  <si>
    <t>2931 WM+ HCM CC Thủ Thiêm Star</t>
  </si>
  <si>
    <t>NKHT2510/05800037624</t>
  </si>
  <si>
    <t>6793 WM+ NAN Chợ Yên Sơn, Đô Lương</t>
  </si>
  <si>
    <t>NKHT2510/00700047745</t>
  </si>
  <si>
    <t>6023 WM+ QNH Kim Sơn, Đông Triều</t>
  </si>
  <si>
    <t>NKHT2510/14600160800</t>
  </si>
  <si>
    <t>4146 WIN HCM Lô BC1, tầng trệt, khu BC</t>
  </si>
  <si>
    <t>NKHT2510/02900011411</t>
  </si>
  <si>
    <t>NKHT2510/61900484170</t>
  </si>
  <si>
    <t>5619 WM+ HNI 07-09 Cổ Vân</t>
  </si>
  <si>
    <t>NKHT2510/05800037628</t>
  </si>
  <si>
    <t>NKHT2510/06400008214</t>
  </si>
  <si>
    <t>2AAQ WM+ NDH Xóm Nhì, Trung Thành</t>
  </si>
  <si>
    <t>NKHT2510/74900484211</t>
  </si>
  <si>
    <t>5749 WM+ HNI Lô D1.1 Imperia Garden</t>
  </si>
  <si>
    <t>NKHT2510/06400008216</t>
  </si>
  <si>
    <t>NKHT2510/B9600484215</t>
  </si>
  <si>
    <t>2B96 WM+ HNI 8 Đường Đông</t>
  </si>
  <si>
    <t>NKHT2510/04400014415</t>
  </si>
  <si>
    <t>2AWP WM+ TBH Hoà Bình, Hà Giang</t>
  </si>
  <si>
    <t>NKHT2510/67200484255</t>
  </si>
  <si>
    <t>1672 WM HNI Nguyễn Văn Cừ II</t>
  </si>
  <si>
    <t>NKHT2510/02000033775</t>
  </si>
  <si>
    <t>5564 WM+ THA 150-152 Trần Hưng Đạo</t>
  </si>
  <si>
    <t>NKHT2510/03500004044</t>
  </si>
  <si>
    <t>6041 VM+ YBI 486 Đinh Tiên Hoàng</t>
  </si>
  <si>
    <t>NKHT2510/96400160823</t>
  </si>
  <si>
    <t>3964 WM+ HCM 1192 Lê Văn Lương</t>
  </si>
  <si>
    <t>NKHT2510/AGS00484314</t>
  </si>
  <si>
    <t>NKHT2510/27800160829</t>
  </si>
  <si>
    <t>6278 WM+ HCM 243 Tỉnh Lộ 15</t>
  </si>
  <si>
    <t>NKHT2510/04700015053</t>
  </si>
  <si>
    <t>6889 WM+ VTU 168 Nguyễn Văn Cừ</t>
  </si>
  <si>
    <t>NKHT2510/16200484330</t>
  </si>
  <si>
    <t>5162 WM+ HNI 120 QL21 Thôn Tảo Dương</t>
  </si>
  <si>
    <t>NKHT2510/99200160834</t>
  </si>
  <si>
    <t>6992 WIN HCM SH21, CC Homyland Riverside</t>
  </si>
  <si>
    <t>NKHT2510/00700047771</t>
  </si>
  <si>
    <t>4333 WM+ QNH 86 Trần Phú</t>
  </si>
  <si>
    <t>NKHT2510/04700015054</t>
  </si>
  <si>
    <t>3788 WM+ VTU 209 Nguyễn Hữu Cảnh</t>
  </si>
  <si>
    <t>NKHT2510/04700015056</t>
  </si>
  <si>
    <t>6731 WM+ VTU 180-182 Võ Thị Sáu</t>
  </si>
  <si>
    <t>NKHT2510/02000033787</t>
  </si>
  <si>
    <t>2B19 WM+ THA 57 Hải Thượng Lãn Ông</t>
  </si>
  <si>
    <t>NKHT2510/02000033792</t>
  </si>
  <si>
    <t>NKHT2510/AY100160860</t>
  </si>
  <si>
    <t>2AY1 WM+ HCM MP9-001.02, Panorama Mizuki</t>
  </si>
  <si>
    <t>NKHT2510/02000033795</t>
  </si>
  <si>
    <t>6922 WM+ THA Uy Nam, Quảng Xương</t>
  </si>
  <si>
    <t>NKHT2510/02000033796</t>
  </si>
  <si>
    <t>4308 WM+ THA 168 Thành Thái</t>
  </si>
  <si>
    <t>NKHT2510/02500035642</t>
  </si>
  <si>
    <t>2AFJ WM+ HPG Phủ Niệm, Thái Sơn</t>
  </si>
  <si>
    <t>NKHT2510/00600015062</t>
  </si>
  <si>
    <t>5590 WM+ HDG 28A Tam Giang</t>
  </si>
  <si>
    <t>NKHT2510/82600484463</t>
  </si>
  <si>
    <t>4826 WM+ HNI 98 Miếu Thờ</t>
  </si>
  <si>
    <t>NKHT2510/00700047845</t>
  </si>
  <si>
    <t>NKHT2510/02000033799</t>
  </si>
  <si>
    <t>4890 WM+ THA 410 Bà Triệu</t>
  </si>
  <si>
    <t>NKHT2510/00700047785</t>
  </si>
  <si>
    <t>3336 WM+ QNH Tổ 12C khu 2A Hà Phong</t>
  </si>
  <si>
    <t>NKHT2510/02000033802</t>
  </si>
  <si>
    <t>NKHT2510/AZT00484482</t>
  </si>
  <si>
    <t>2AZT WM+ HNI Đông Cao, Tráng Việt</t>
  </si>
  <si>
    <t>NKHT2510/AZT00484484</t>
  </si>
  <si>
    <t>NKHT2510/27200484492</t>
  </si>
  <si>
    <t>5272 WM+ HNI Khu đấu giá Tổ 1 TT Sóc Sơn</t>
  </si>
  <si>
    <t>NKHT2510/01400003450</t>
  </si>
  <si>
    <t>2ABH WM+ KTM 888 Hùng Vương</t>
  </si>
  <si>
    <t>NKHT2510/04400014431</t>
  </si>
  <si>
    <t>2AFT WM+ TBH Phố Lầy, An Ninh</t>
  </si>
  <si>
    <t>NKHT2510/02000033805</t>
  </si>
  <si>
    <t>5747 WM+ THA 28 Tân Phong, Triệu Sơn</t>
  </si>
  <si>
    <t>NKHT2510/27200484506</t>
  </si>
  <si>
    <t>NKHT2510/84000484522</t>
  </si>
  <si>
    <t>3840 WM+ HNI 536A Minh Khai</t>
  </si>
  <si>
    <t>NKHT2510/01400484517</t>
  </si>
  <si>
    <t>3014 WM+ HNI P06 Park Hill</t>
  </si>
  <si>
    <t>NKHT2510/19000484509</t>
  </si>
  <si>
    <t>5190 WM+ HNI Ngã tư Chợ Ngọc Chi</t>
  </si>
  <si>
    <t>NKHT2510/19000484510</t>
  </si>
  <si>
    <t>NKHT2510/00900081511</t>
  </si>
  <si>
    <t>2588 WM+ DNG 88 Hà Huy Tập - DN</t>
  </si>
  <si>
    <t>NKHT2510/02900011422</t>
  </si>
  <si>
    <t>2AJX WM+ VPC Thôn Dùng, Cao Phong</t>
  </si>
  <si>
    <t>NKHT2510/39500484551</t>
  </si>
  <si>
    <t>2395 WM+ HNI 29 Tây Mỗ</t>
  </si>
  <si>
    <t>NKHT2510/67400484532</t>
  </si>
  <si>
    <t>5674 WM+ HNI Xóm 8 Thôn 2 Chợ Thạch Đà</t>
  </si>
  <si>
    <t>NKHT2510/67400484558</t>
  </si>
  <si>
    <t>NKHT2510/00700047788</t>
  </si>
  <si>
    <t>5757 WM+ QNH Tổ 3 Khu 3 Trần Hưng Đạo</t>
  </si>
  <si>
    <t>NKHT2510/07100009680</t>
  </si>
  <si>
    <t>2AOW WM+ BDH TĐ 1108,TBĐ 06, Chợ Đầu Cầu</t>
  </si>
  <si>
    <t>NKHT2510/ARB00484584</t>
  </si>
  <si>
    <t>2ARB WM+ HNI CC1 Hado Parkside</t>
  </si>
  <si>
    <t>NKHT2510/04400014437</t>
  </si>
  <si>
    <t>3501 WM+ TBH 12 Lê Quý Đôn</t>
  </si>
  <si>
    <t>NKHT2510/28700484601</t>
  </si>
  <si>
    <t>4287 WM+ HNI Xóm Tây, Vân Nội</t>
  </si>
  <si>
    <t>NKHT2510/78100160915</t>
  </si>
  <si>
    <t>6781 WM+ HCM A0.02 CC Hưng Phát</t>
  </si>
  <si>
    <t>NKHT2510/05600029070</t>
  </si>
  <si>
    <t>6042 WM+ HYN Tử Đông, Yên Mỹ</t>
  </si>
  <si>
    <t>NKHT2510/04700015066</t>
  </si>
  <si>
    <t>6590 WM+ VTU 764 Đường 30/4</t>
  </si>
  <si>
    <t>NKHT2510/04700015068</t>
  </si>
  <si>
    <t>NKHT2510/00900081535</t>
  </si>
  <si>
    <t>4439 WM+ DNG 376-378 Kinh Dương Vương</t>
  </si>
  <si>
    <t>NKHT2510/05800037679</t>
  </si>
  <si>
    <t>5575 WM+ NAN 1 Lê Mao</t>
  </si>
  <si>
    <t>NKHT2510/04900003023</t>
  </si>
  <si>
    <t>2AFE WM+ SLA 284 Trần Huy Liệu</t>
  </si>
  <si>
    <t>NKHT2510/06300005762</t>
  </si>
  <si>
    <t>6651 WM+ TGG 378 Lê Thị Hồng Gấm</t>
  </si>
  <si>
    <t>NKHT2510/01600026199</t>
  </si>
  <si>
    <t>6756 WM+ CTO 09 Trần Vĩnh Kiết</t>
  </si>
  <si>
    <t>NKHT2510/00700047800</t>
  </si>
  <si>
    <t>2AZQ WM+ QNH 693 Trần Phú</t>
  </si>
  <si>
    <t>NKHT2510/00900081545</t>
  </si>
  <si>
    <t>2AJQ WM+ DNG 45 Trần Quang Khải</t>
  </si>
  <si>
    <t>NKHT2510/04200010152</t>
  </si>
  <si>
    <t>2AWD WM+ QNI Tổ 17, Phan Bội Châu</t>
  </si>
  <si>
    <t>NKHT2510/00700047801</t>
  </si>
  <si>
    <t>NKHT2510/04700015072</t>
  </si>
  <si>
    <t>6932 WM+ VTU 238 Đường 30/4</t>
  </si>
  <si>
    <t>NKHT2510/00300018364</t>
  </si>
  <si>
    <t>5846 WM+ PTO 75 Cao Bang</t>
  </si>
  <si>
    <t>NKHT2510/16300484730</t>
  </si>
  <si>
    <t>6163 WM+ HNI Đông Nhân, Hoài Đức</t>
  </si>
  <si>
    <t>NKHT2510/02000033816</t>
  </si>
  <si>
    <t>2AUD WM+ THA Thôn 2, Yên Thịnh</t>
  </si>
  <si>
    <t>NKHT2510/04400014441</t>
  </si>
  <si>
    <t>6635 WM+ TBH Đông Hồ, Thái Thụy</t>
  </si>
  <si>
    <t>NKHT2510/07100009683</t>
  </si>
  <si>
    <t>2AN6 WM+ BDH 488 Quang Trung</t>
  </si>
  <si>
    <t>NKHT2510/06200006599</t>
  </si>
  <si>
    <t>5460 WM+ BTN 126 Trần Hưng Đạo</t>
  </si>
  <si>
    <t>NKHT2510/04700015075</t>
  </si>
  <si>
    <t>6391 WM+ VTU 79A Nơ Trang Long</t>
  </si>
  <si>
    <t>NKHT2510/02000033819</t>
  </si>
  <si>
    <t>2AYF WM+ THA 01 Ngõ Phủ, Thung Thượng</t>
  </si>
  <si>
    <t>NKHT2510/17700484752</t>
  </si>
  <si>
    <t>5177 WM+ HNI Thôn Cổ Dương-Tiên Dương</t>
  </si>
  <si>
    <t>NKHT2510/01600026205</t>
  </si>
  <si>
    <t>NKHT2510/04400014442</t>
  </si>
  <si>
    <t>NKHT2510/04700015076</t>
  </si>
  <si>
    <t>3396 WM+ VTU 1003/56 Đường Bình Giã</t>
  </si>
  <si>
    <t>NKHT2510/06400008228</t>
  </si>
  <si>
    <t>2AHG WM+ NDH Nhì Giáp, Liên Minh</t>
  </si>
  <si>
    <t>NKHT2510/84700484774</t>
  </si>
  <si>
    <t>6847 WM+ HNI 158 Nguyễn Thái Học</t>
  </si>
  <si>
    <t>NKHT2510/02000033821</t>
  </si>
  <si>
    <t>6641 WM+ THA TDP Hòa Bình, Nghi Sơn</t>
  </si>
  <si>
    <t>NKHT2510/04700015078</t>
  </si>
  <si>
    <t>3397 WM+ VTU 921 Bình Giã</t>
  </si>
  <si>
    <t>NKHT2510/02000033825</t>
  </si>
  <si>
    <t>NKHT2510/02100008903</t>
  </si>
  <si>
    <t>4629 WM+ TTH 50 Phan Bội Châu</t>
  </si>
  <si>
    <t>NKHT2510/07000010839</t>
  </si>
  <si>
    <t>2A93 WM+ QTI 40A Lê Duẩn</t>
  </si>
  <si>
    <t>NKHT2510/00900081589</t>
  </si>
  <si>
    <t>6811 WM+ DNG 193 Hà Huy Tập</t>
  </si>
  <si>
    <t>NKHT2510/01600026214</t>
  </si>
  <si>
    <t>5234 WM+ CTO 158 đường 30/4</t>
  </si>
  <si>
    <t>NKHT2510/04200010177</t>
  </si>
  <si>
    <t>2BD7 WM+ QNI An Hội Bắc 3, Nghĩa Giang</t>
  </si>
  <si>
    <t>NKHT2510/00900081592</t>
  </si>
  <si>
    <t>NKHT2510/02900011429</t>
  </si>
  <si>
    <t>6078 WM+ VPC Khu Phố 1, Hương Canh</t>
  </si>
  <si>
    <t>NKHT2510/02800010256</t>
  </si>
  <si>
    <t>3610 WM+ KHA 513 Đường 2/4</t>
  </si>
  <si>
    <t>NKHT2510/06500009774</t>
  </si>
  <si>
    <t>4668 WM+ BGG 545 Lê Lợi</t>
  </si>
  <si>
    <t>NKHT2510/76500484840</t>
  </si>
  <si>
    <t>5765 WM+ HNI Xuân Giang, Sóc Sơn</t>
  </si>
  <si>
    <t>NKHT2510/04200010180</t>
  </si>
  <si>
    <t>2AGE WM+ QNI 288 Nguyễn Nghiêm</t>
  </si>
  <si>
    <t>NKHT2510/97700160995</t>
  </si>
  <si>
    <t>3977 WM+ HCM 413/39 Lê Văn Quới</t>
  </si>
  <si>
    <t>NKHT2510/02000033830</t>
  </si>
  <si>
    <t>2AT4 WM+ THA Phố Mới, Nông Cống</t>
  </si>
  <si>
    <t>NKHT2510/05800037712</t>
  </si>
  <si>
    <t>NKHT2510/05800037714</t>
  </si>
  <si>
    <t>NKHT2510/02000033831</t>
  </si>
  <si>
    <t>6511 WM+ THA Minh Thành 2, Thọ Xuân</t>
  </si>
  <si>
    <t>NKHT2510/02000033834</t>
  </si>
  <si>
    <t>2AVG WM+ THA 623 Triệu Quốc Đạt</t>
  </si>
  <si>
    <t>NKHT2510/48400484873</t>
  </si>
  <si>
    <t>5484 WM+ HNI Thôn An Duyên</t>
  </si>
  <si>
    <t>NKHT2510/02000033838</t>
  </si>
  <si>
    <t>NKHT2510/01600026217</t>
  </si>
  <si>
    <t>4292 WIN CTO 184 Trần Hưng Đạo</t>
  </si>
  <si>
    <t>NKHT2510/02000033840</t>
  </si>
  <si>
    <t>NKHT2510/06100016033</t>
  </si>
  <si>
    <t>2AVC WM+ QNM Thôn Tất Viên, Bình Phục</t>
  </si>
  <si>
    <t>NKHT2510/02000033839</t>
  </si>
  <si>
    <t>2AAF WM+ THA 630 Lê Thái Tổ, Triệu Sơn</t>
  </si>
  <si>
    <t>NKHT2510/02800010260</t>
  </si>
  <si>
    <t>3748 WM+ KHA Lô 232 Khu A - Đông Nam</t>
  </si>
  <si>
    <t>NKHT2510/07000010851</t>
  </si>
  <si>
    <t>5035 WM+ QTI 150 Nguyễn Du</t>
  </si>
  <si>
    <t>NKHT2510/07000010855</t>
  </si>
  <si>
    <t>NKHT2510/07000010856</t>
  </si>
  <si>
    <t>NKHT2510/04400014448</t>
  </si>
  <si>
    <t>2AZ9 WM+ TBH An Cơ Bắc, Thanh Tân</t>
  </si>
  <si>
    <t>NKHT2510/04400014449</t>
  </si>
  <si>
    <t>NKHT2510/03000003533</t>
  </si>
  <si>
    <t>2AGT WM+ HNM Thôn 7, Hòa Hậu</t>
  </si>
  <si>
    <t>NKHT2510/00900081628</t>
  </si>
  <si>
    <t>3737 WM+ DNG 92 Nguyễn Bảo</t>
  </si>
  <si>
    <t>NKHT2510/03100018847</t>
  </si>
  <si>
    <t>6604 WM+ BNH Nguyễn Cao, Võ Cường</t>
  </si>
  <si>
    <t>NKHT2510/00700047849</t>
  </si>
  <si>
    <t>3838 WM+ QNH 372B Cao Thắng, Hạ Long</t>
  </si>
  <si>
    <t>NKHT2510/00700047860</t>
  </si>
  <si>
    <t>NKHT2510/50500161036</t>
  </si>
  <si>
    <t>6505 WM+ HCM 318 Tỉnh Lộ 2</t>
  </si>
  <si>
    <t>NKHT2510/00900081639</t>
  </si>
  <si>
    <t>6355 WIN DNG 58 Mỹ An 7</t>
  </si>
  <si>
    <t>NKHT2510/00900081640</t>
  </si>
  <si>
    <t>4062 WM+ DNG 154 Lê Đình Lý</t>
  </si>
  <si>
    <t>NKHT2510/05800037740</t>
  </si>
  <si>
    <t>6878 WM+ NAN Hợp Thành, Yên Thành</t>
  </si>
  <si>
    <t>NKHT2510/07400485030</t>
  </si>
  <si>
    <t>6074 WM+ HNI 41 Long Biên 1</t>
  </si>
  <si>
    <t>NKHT2510/AV100485032</t>
  </si>
  <si>
    <t>2AV1 WM+ HNI Vân Côn, Hoài Đức</t>
  </si>
  <si>
    <t>NKHT2510/05800037745</t>
  </si>
  <si>
    <t>4599 WM+ NAN 259 Hà Huy Tập</t>
  </si>
  <si>
    <t>NKHT2510/09500001723</t>
  </si>
  <si>
    <t>6850 WM+ CBG 37 Tổ 12 Sông Hiến</t>
  </si>
  <si>
    <t>NKHT2510/03500004048</t>
  </si>
  <si>
    <t>4992 WM+ YBI 1132 Đinh Tiên Hoàng</t>
  </si>
  <si>
    <t>NKHT2510/44400485091</t>
  </si>
  <si>
    <t>6444 WM+ HNI Thượng Lâm, Mỹ Đức</t>
  </si>
  <si>
    <t>NKHT2510/06100016059</t>
  </si>
  <si>
    <t>2AWV WM+ QNM Thôn Hà Vy, Đại Hồng</t>
  </si>
  <si>
    <t>NKHT2510/05800037760</t>
  </si>
  <si>
    <t>NKHT2510/04700015094</t>
  </si>
  <si>
    <t>5648 WM+ VTU 117 Nguyễn Thị Minh Khai</t>
  </si>
  <si>
    <t>NKHT2510/01000011033</t>
  </si>
  <si>
    <t>5518 WM+ AGG 141/5 Nguyễn Thái Học</t>
  </si>
  <si>
    <t>NKHT2510/01000011034</t>
  </si>
  <si>
    <t>NKHT2510/26600485157</t>
  </si>
  <si>
    <t>5266 WM+ HNI Khu 14 Thôn Yên Nhân</t>
  </si>
  <si>
    <t>NKHT2510/04700015098</t>
  </si>
  <si>
    <t>3331 WM+ VTU 602 Trương Công Định</t>
  </si>
  <si>
    <t>NKHT2510/ATC00485188</t>
  </si>
  <si>
    <t>2ATC WM+ HNI Cốc Thượng, Hoàng Diệu</t>
  </si>
  <si>
    <t>NKHT2510/06300005773</t>
  </si>
  <si>
    <t>3604 WM+ TGG 152 Lý Thường Kiệt</t>
  </si>
  <si>
    <t>NKHT2510/02900011436</t>
  </si>
  <si>
    <t>6470 WM+ VPC Hoàng Đan, Tam Dương</t>
  </si>
  <si>
    <t>NKHT2510/43700485195</t>
  </si>
  <si>
    <t>4437 WM+ HNI 56 ngõ 43 Cổ Nhuế</t>
  </si>
  <si>
    <t>NKHT2510/46700485206</t>
  </si>
  <si>
    <t>5467 WM+ HNI 12 ngõ 4D Đặng Văn Ngữ</t>
  </si>
  <si>
    <t>NKHT2510/07000010863</t>
  </si>
  <si>
    <t>6906 WM+ QTI 08-08A Trần Hưng Đạo, Quảng</t>
  </si>
  <si>
    <t>NKHT2510/04700015102</t>
  </si>
  <si>
    <t>3424 WM+ VTU 410 – 412 Trương Công Định</t>
  </si>
  <si>
    <t>NKHT2510/00300018385</t>
  </si>
  <si>
    <t>2AD3 WM+ PTO Núi Trang, Phù Ninh</t>
  </si>
  <si>
    <t>NKHT2510/69000485266</t>
  </si>
  <si>
    <t>3690 WM+ HNI Thôn Vân Lũng , An Khánh</t>
  </si>
  <si>
    <t>NKHT2510/75200485283</t>
  </si>
  <si>
    <t>2752 WM+ HNI 109 Trần Huy Liệu</t>
  </si>
  <si>
    <t>NKHT2510/02300017385</t>
  </si>
  <si>
    <t>6283 WM+ DNI LK1-32 KDC Long Châu</t>
  </si>
  <si>
    <t>NKHT2510/79600485289</t>
  </si>
  <si>
    <t>NKHT2510/55100161167</t>
  </si>
  <si>
    <t>1551 WM VCP HCM Phan Văn Trị</t>
  </si>
  <si>
    <t>NKHT2510/04700015103</t>
  </si>
  <si>
    <t>6771 WM+ VTU 117-119 Hoàng Văn Thụ</t>
  </si>
  <si>
    <t>NKHT2510/A0500161166</t>
  </si>
  <si>
    <t>2A05 WM+ HCM 14-16 Bành Văn Trân</t>
  </si>
  <si>
    <t>NKHT2510/20400161177</t>
  </si>
  <si>
    <t>3204 WM+ HCM 106 Bành Văn Trân</t>
  </si>
  <si>
    <t>NKHT2510/21100485332</t>
  </si>
  <si>
    <t>4211 WM+ HNI 10A4 An Bình</t>
  </si>
  <si>
    <t>NKHT2510/48500485336</t>
  </si>
  <si>
    <t>6485 WM+ HNI 95 Giang Cao</t>
  </si>
  <si>
    <t>NKHT2510/00400015075</t>
  </si>
  <si>
    <t>2AG8 WM+ HTH 138 Hà Huy Tập</t>
  </si>
  <si>
    <t>NKHT2510/06400029105</t>
  </si>
  <si>
    <t>4064 WM+ HYN 175 The Mariana</t>
  </si>
  <si>
    <t>NKHT2510/17500161189</t>
  </si>
  <si>
    <t>3175 WIN HCM 10B-10C Lê Minh Xuân</t>
  </si>
  <si>
    <t>NKHT2510/00900081686</t>
  </si>
  <si>
    <t>NKHT2510/05800037782</t>
  </si>
  <si>
    <t>NKHT2510/96800485405</t>
  </si>
  <si>
    <t>5968 WM+ HNI 44 Phúc Diễn</t>
  </si>
  <si>
    <t>NKHT2510/04700015107</t>
  </si>
  <si>
    <t>6897 WM+ VTU 2B Lương Thế Vinh</t>
  </si>
  <si>
    <t>NKHT2510/41200161205</t>
  </si>
  <si>
    <t>4412 WM+ HCM 34 Chử Đồng Tử</t>
  </si>
  <si>
    <t>NKHT2510/02000033901</t>
  </si>
  <si>
    <t>2AO9 WM+ THA Hải Thanh, Như Thanh</t>
  </si>
  <si>
    <t>NKHT2510/04700015108</t>
  </si>
  <si>
    <t>5839 WM+ VTU 55 Võ Trường Toản</t>
  </si>
  <si>
    <t>NKHT2510/48400485421</t>
  </si>
  <si>
    <t>4484 WM+ HNI Chợ Kim, Tổ 49 TT Đông Anh</t>
  </si>
  <si>
    <t>NKHT2510/74300485447</t>
  </si>
  <si>
    <t>6743 WIN HNI T4 Thăng Long Capital</t>
  </si>
  <si>
    <t>NKHT2510/AE600161215</t>
  </si>
  <si>
    <t>2AE6 WM+ HCM 37/3A Thái Thị Giữ</t>
  </si>
  <si>
    <t>NKHT2510/06100016069</t>
  </si>
  <si>
    <t>2AWJ WM+ QNM Thôn La Huân, Điện Thọ</t>
  </si>
  <si>
    <t>NKHT2510/AHL00485436</t>
  </si>
  <si>
    <t>2AHL WM+ HNI I1.CH08 Imperia Smart City</t>
  </si>
  <si>
    <t>NKHT2510/26900161223</t>
  </si>
  <si>
    <t>5269 WIN HCM 179A Nghĩa Phát</t>
  </si>
  <si>
    <t>NKHT2510/40400485475</t>
  </si>
  <si>
    <t>NKHT2510/48900485479</t>
  </si>
  <si>
    <t>6489 WM+ HNI Hồng Kỳ, Sóc Sơn</t>
  </si>
  <si>
    <t>NKHT2510/03600161227</t>
  </si>
  <si>
    <t>6036 WIN HCM 232 Lê Văn Thịnh</t>
  </si>
  <si>
    <t>NKHT2510/78600161239</t>
  </si>
  <si>
    <t>5786 WM+ HCM 1016/28- Khu Sky Garden 2-R</t>
  </si>
  <si>
    <t>NKHT2510/04700015109</t>
  </si>
  <si>
    <t>3360 WM+ VTU 286 Lê Lợi</t>
  </si>
  <si>
    <t>NKHT2510/00700047917</t>
  </si>
  <si>
    <t>5309 WM+ QNH 125 Lý Thường Kiệt</t>
  </si>
  <si>
    <t>NKHT2510/00700047918</t>
  </si>
  <si>
    <t>NKHT2510/88600161251</t>
  </si>
  <si>
    <t>2886 WM+ HCM 197 Nguyễn Thị Nhỏ</t>
  </si>
  <si>
    <t>NKHT2510/06700002552</t>
  </si>
  <si>
    <t>5356 WM+ BTE 600B1 Nguyễn Thị Định</t>
  </si>
  <si>
    <t>NKHT2510/58600485541</t>
  </si>
  <si>
    <t>5586 WM+ HNI Thôn 2 Xã Lại Yên</t>
  </si>
  <si>
    <t>NKHT2510/07200003857</t>
  </si>
  <si>
    <t>5135 WM+ LCI Số 003 Soi Tiền</t>
  </si>
  <si>
    <t>NKHT2510/01900002744</t>
  </si>
  <si>
    <t>6003 WM+ VLG 80 Nguyễn Văn Thảnh</t>
  </si>
  <si>
    <t>NKHT2510/ARE00485557</t>
  </si>
  <si>
    <t>2ARE WM+ HNI Thôn 7, Ba Trại</t>
  </si>
  <si>
    <t>NKHT2510/AUY00485553</t>
  </si>
  <si>
    <t>2AUY WM+ HNI 60 Thu Thuận</t>
  </si>
  <si>
    <t>NKHT2510/04700015111</t>
  </si>
  <si>
    <t>3399 WM+ VTU 93 Lê Lợi</t>
  </si>
  <si>
    <t>NKHT2510/00700047924</t>
  </si>
  <si>
    <t>5625 WM+ QNH 283 Trần Quốc Tảng</t>
  </si>
  <si>
    <t>NKHT2510/00900081716</t>
  </si>
  <si>
    <t>3297 WIN DNG 228 Kinh Dương Vương</t>
  </si>
  <si>
    <t>NKHT2510/07700161276</t>
  </si>
  <si>
    <t>NKHT2510/05400485580</t>
  </si>
  <si>
    <t>6054 WM+ HNI 8 Ngõ 62 Thụy Ứng</t>
  </si>
  <si>
    <t>NKHT2510/B3600485608</t>
  </si>
  <si>
    <t>2B36 WM+ HNI Bảo Tháp, Quang Minh</t>
  </si>
  <si>
    <t>NKHT2510/22700485609</t>
  </si>
  <si>
    <t>3227 WM+ HNI 15 Trần Khánh Dư</t>
  </si>
  <si>
    <t>NKHT2510/54900161278</t>
  </si>
  <si>
    <t>1549 WM VCP HCM Quang Trung</t>
  </si>
  <si>
    <t>NKHT2510/01000011043</t>
  </si>
  <si>
    <t>6759 WM+ AGG Tổ 8, Ấp Hòa Hạ</t>
  </si>
  <si>
    <t>NKHT2510/04700015113</t>
  </si>
  <si>
    <t>3376 WM+ VTU 192-194 Lê Lai</t>
  </si>
  <si>
    <t>NKHT2510/AVI00161296</t>
  </si>
  <si>
    <t>2AVI WM+ HCM Block D MT Eastmark City</t>
  </si>
  <si>
    <t>NKHT2510/05600029115</t>
  </si>
  <si>
    <t>4712 WM+ HYN Thôn Trai Trang</t>
  </si>
  <si>
    <t>NKHT2510/00900081730</t>
  </si>
  <si>
    <t>3418 WM+ DNG 56 Doản Uẩn</t>
  </si>
  <si>
    <t>NKHT2510/AAI00485704</t>
  </si>
  <si>
    <t>2AAI WM+ HNI 144, TDP Tân Xuân, Xuân Mai</t>
  </si>
  <si>
    <t>NKHT2510/00700047934</t>
  </si>
  <si>
    <t>6077 WM+ QNH 175 Nguyễn Trãi</t>
  </si>
  <si>
    <t>NKHT2510/04500005361</t>
  </si>
  <si>
    <t>2ACE WM+ QBH QL1A, Hải Phú</t>
  </si>
  <si>
    <t>NKHT2510/63500161310</t>
  </si>
  <si>
    <t>3635 WIN HCM 104 Thống Nhất</t>
  </si>
  <si>
    <t>NKHT2510/84000485720</t>
  </si>
  <si>
    <t>NKHT2510/36800485721</t>
  </si>
  <si>
    <t>6368 WM+ HNI Chẩn Kỳ, Ứng Hòa</t>
  </si>
  <si>
    <t>NKHT2510/04500005362</t>
  </si>
  <si>
    <t>NKHT2510/04700015118</t>
  </si>
  <si>
    <t>3612 WM+ VTU 32 Trần Đồng</t>
  </si>
  <si>
    <t>NKHT2510/04400014473</t>
  </si>
  <si>
    <t>6721 WM+ TBH Ái Quốc, Tiền Hải</t>
  </si>
  <si>
    <t>NKHT2510/54300485764</t>
  </si>
  <si>
    <t>6543 WM+ HNI Vân Phúc, Phúc Thọ</t>
  </si>
  <si>
    <t>NKHT2510/00800004730</t>
  </si>
  <si>
    <t>2APA WM+ LDG 112 Quốc Lộ 20</t>
  </si>
  <si>
    <t>NKHT2510/35000485777</t>
  </si>
  <si>
    <t>3350 WM+ HNI 777 Bạch Đằng</t>
  </si>
  <si>
    <t>NKHT2510/00700047938</t>
  </si>
  <si>
    <t>2AML WM+ QNH Tổ 84 Khu 8 Hà Khẩu</t>
  </si>
  <si>
    <t>NKHT2510/04700015123</t>
  </si>
  <si>
    <t>3409 WM+ VTU 152A Xô Viết Nghệ Tĩnh</t>
  </si>
  <si>
    <t>NKHT2510/35000485783</t>
  </si>
  <si>
    <t>NKHT2510/A7700161328</t>
  </si>
  <si>
    <t>2A77 WM+ HCM 122 - 124 Ni Sư Huỳnh Liên</t>
  </si>
  <si>
    <t>NKHT2510/AR800161331</t>
  </si>
  <si>
    <t>2AR8 WIN HCM 97-99 Ngô Thị Thu Minh</t>
  </si>
  <si>
    <t>NKHT2510/05800037809</t>
  </si>
  <si>
    <t>4637 WM+ NAN 79B Đốc Thiết</t>
  </si>
  <si>
    <t>NKHT2510/03100018868</t>
  </si>
  <si>
    <t>2AHE WM+ BNH Long Khám, Việt Đoàn</t>
  </si>
  <si>
    <t>NKHT2510/00700047942</t>
  </si>
  <si>
    <t>5900 WM+ QNH Tổ 7A Khu 2 Hùng Thắng</t>
  </si>
  <si>
    <t>NKHT2510/AZX00485835</t>
  </si>
  <si>
    <t>2AZX WM+ HNI Văn Mỹ, Hoàng Văn Thụ</t>
  </si>
  <si>
    <t>NKHT2510/03800004398</t>
  </si>
  <si>
    <t>6218 WM+ TQG 03 TDP Tân Bắc, Sơn Dương</t>
  </si>
  <si>
    <t>NKHT2510/02900011451</t>
  </si>
  <si>
    <t>6353 WM+ VPC Hoàng Xá Đình, Vĩnh Tường</t>
  </si>
  <si>
    <t>NKHT2510/B8400485873</t>
  </si>
  <si>
    <t>2B84 WM+ HNI 39 Bất Bạt</t>
  </si>
  <si>
    <t>NKHT2510/02500035715</t>
  </si>
  <si>
    <t>6362 WM+ HPG 42 Trương Văn Lực</t>
  </si>
  <si>
    <t>NKHT2510/02500035714</t>
  </si>
  <si>
    <t>4443 WM+ HPG 182 Minh Đức</t>
  </si>
  <si>
    <t>NKHT2510/02000033942</t>
  </si>
  <si>
    <t>2AME WM+ THA TDP 8, TT Quý Lộc</t>
  </si>
  <si>
    <t>NKHT2510/04700015127</t>
  </si>
  <si>
    <t>6426 WM+ VTU TR4, Tầng trệt, CC 18 Tầng</t>
  </si>
  <si>
    <t>NKHT2510/02000033945</t>
  </si>
  <si>
    <t>6450 WM+ THA Cầu Quan</t>
  </si>
  <si>
    <t>NKHT2510/02000033946</t>
  </si>
  <si>
    <t>6329 WM+ THA 121 QL45 Định Liên</t>
  </si>
  <si>
    <t>NKHT2510/00900081772</t>
  </si>
  <si>
    <t>4544 WM+ DNG 2 Đinh Công Trứ</t>
  </si>
  <si>
    <t>NKHT2510/00700047955</t>
  </si>
  <si>
    <t>6986 WM+ QNH 161 Lê Lợi</t>
  </si>
  <si>
    <t>NKHT2510/04700015130</t>
  </si>
  <si>
    <t>3947 WIN VTU 09 Nguyễn Hữu Cảnh</t>
  </si>
  <si>
    <t>NKHT2510/04500005368</t>
  </si>
  <si>
    <t>4984 WM+ QBH 31 Hoàng Diệu</t>
  </si>
  <si>
    <t>NKHT2510/19200485971</t>
  </si>
  <si>
    <t>4192 WM+ HNI Thôn 6 Ninh Hiệp</t>
  </si>
  <si>
    <t>NKHT2510/02000033953</t>
  </si>
  <si>
    <t>4490 WM+ THA 113 Trần Hưng Đạo</t>
  </si>
  <si>
    <t>NKHT2510/74800485961</t>
  </si>
  <si>
    <t>2748 WM+ HNI Lô 11 LK19 Mậu Lương</t>
  </si>
  <si>
    <t>NKHT2510/02400064473</t>
  </si>
  <si>
    <t>6145 WM+ BDG 27/2 KP Tân Thắng</t>
  </si>
  <si>
    <t>NKHT2510/02000033957</t>
  </si>
  <si>
    <t>NKHT2510/02500035725</t>
  </si>
  <si>
    <t>4699 WM+ HPG 37 Minh Đức</t>
  </si>
  <si>
    <t>NKHT2510/02000033961</t>
  </si>
  <si>
    <t>NKHT2510/56900486037</t>
  </si>
  <si>
    <t>6569 WM+ HNI Nội Đồng, Mê Linh</t>
  </si>
  <si>
    <t>NKHT2510/06400008247</t>
  </si>
  <si>
    <t>5724 WM+ NDH 5 Phan Đình Phùng</t>
  </si>
  <si>
    <t>NKHT2510/02000033960</t>
  </si>
  <si>
    <t>3824 WM+ THA 376 Hải Thượng Lãn Ông</t>
  </si>
  <si>
    <t>NKHT2510/06500009796</t>
  </si>
  <si>
    <t>6868 WM+ BGG TDP Quang Trung, Lục Ngạn</t>
  </si>
  <si>
    <t>NKHT2510/16100029146</t>
  </si>
  <si>
    <t>3161 WM+ HYN WB-D03 Westbay</t>
  </si>
  <si>
    <t>NKHT2510/05700006493</t>
  </si>
  <si>
    <t>4932 WM+ KGG 37 đường 3/2</t>
  </si>
  <si>
    <t>NKHT2510/10200029148</t>
  </si>
  <si>
    <t>4102 WM+ HYN 209 Park River</t>
  </si>
  <si>
    <t>NKHT2510/00300018401</t>
  </si>
  <si>
    <t>6680 WM+ PTO Minh Tân, Cẩm Khê</t>
  </si>
  <si>
    <t>NKHT2510/03100018879</t>
  </si>
  <si>
    <t>5143 WM+ BNH 679 Xuân Ổ A</t>
  </si>
  <si>
    <t>NKHT2510/02500035731</t>
  </si>
  <si>
    <t>2AER WM+ HPG Xóm Quán, Thủy Đường</t>
  </si>
  <si>
    <t>NKHT2510/02000033963</t>
  </si>
  <si>
    <t>NKHT2510/AYV00486070</t>
  </si>
  <si>
    <t>2AYV WM+ HNI Thượng Hồng, Văn Bình</t>
  </si>
  <si>
    <t>NKHT2510/00300018402</t>
  </si>
  <si>
    <t>3642 WM+ PTO Băng 1, Quang Trung</t>
  </si>
  <si>
    <t>NKHT2510/AWK00486071</t>
  </si>
  <si>
    <t>2AWK WM+ HNI Ngự Tiền, Thanh Lâm</t>
  </si>
  <si>
    <t>NKHT2510/AYV00486072</t>
  </si>
  <si>
    <t>NKHT2510/00400015095</t>
  </si>
  <si>
    <t>5031 WM+ HTH 87 Phan Đình Giót</t>
  </si>
  <si>
    <t>NKHT2510/81600486106</t>
  </si>
  <si>
    <t>2816 WM+ HNI 198 Hoàng Mai</t>
  </si>
  <si>
    <t>NKHT2510/03800004400</t>
  </si>
  <si>
    <t>NKHT2510/04100004843</t>
  </si>
  <si>
    <t>6571 WM+ LAN 16 Nguyễn Văn Tiếp</t>
  </si>
  <si>
    <t>NKHT2510/05600029152</t>
  </si>
  <si>
    <t>5592 WM+ HYN 9 Nguyễn Thiện Thuật</t>
  </si>
  <si>
    <t>NKHT2510/52500486119</t>
  </si>
  <si>
    <t>4525 WM+ HNI Kiot 30-32 VP5 Bán Đảo Linh</t>
  </si>
  <si>
    <t>NKHT2510/50000486120</t>
  </si>
  <si>
    <t>3500 WM+ HNI 101 Học viện Quốc Phòng</t>
  </si>
  <si>
    <t>NKHT2510/02900011454</t>
  </si>
  <si>
    <t>NKHT2510/AQU00486136</t>
  </si>
  <si>
    <t>NKHT2510/02500035737</t>
  </si>
  <si>
    <t>NKHT2510/AZT00486141</t>
  </si>
  <si>
    <t>NKHT2510/50200161417</t>
  </si>
  <si>
    <t>3502 WIN HCM 47-49-51 Trần Văn Ơn</t>
  </si>
  <si>
    <t>NKHT2510/A1200161427</t>
  </si>
  <si>
    <t>2A12 WM+ HCM EA4-01-06, CC Era Town</t>
  </si>
  <si>
    <t>NKHT2510/07000010889</t>
  </si>
  <si>
    <t>6901 WM+ QTI 106 QL9B, Đông Hà</t>
  </si>
  <si>
    <t>NKHT2510/05800037838</t>
  </si>
  <si>
    <t>2AV5 WM+ NAN Diễn Thọ, Diễn Châu</t>
  </si>
  <si>
    <t>NKHT2510/00900081815</t>
  </si>
  <si>
    <t>5412 WM+ DNG 91 Châu Thị Vĩnh Tế</t>
  </si>
  <si>
    <t>NKHT2510/02000033969</t>
  </si>
  <si>
    <t>2ANY WM+ THA Ngọc Chẩm, Thăng Long</t>
  </si>
  <si>
    <t>NKHT2510/AF500161435</t>
  </si>
  <si>
    <t>2AF5 WM+ HCM 74 Nguyễn Thị Tú</t>
  </si>
  <si>
    <t>NKHT2510/19100486190</t>
  </si>
  <si>
    <t>4191 WM+ HNI 77 Tổ 6 Sóc Sơn</t>
  </si>
  <si>
    <t>NKHT2510/AF500161436</t>
  </si>
  <si>
    <t>NKHT2510/06400008252</t>
  </si>
  <si>
    <t>6865 WM+ NDH Nguyễn Hoằng, Hải Hậu</t>
  </si>
  <si>
    <t>NKHT2510/33100486217</t>
  </si>
  <si>
    <t>4331 WM+ HNI 6/22 Phú Viên</t>
  </si>
  <si>
    <t>NKHT2510/06500009802</t>
  </si>
  <si>
    <t>4877 WM+ BGG 97 Đào Sư Tích</t>
  </si>
  <si>
    <t>NKHT2510/77700486232</t>
  </si>
  <si>
    <t>5777 WM+ HNI Duyên Thái, Thường Tín</t>
  </si>
  <si>
    <t>NKHT2510/06300005806</t>
  </si>
  <si>
    <t>6192 WM+ TGG 6A Nguyễn Huệ</t>
  </si>
  <si>
    <t>NKHT2510/06500009803</t>
  </si>
  <si>
    <t>4707 WM+ BGG 273 Nguyễn Văn Cừ</t>
  </si>
  <si>
    <t>NKHT2510/17800486233</t>
  </si>
  <si>
    <t>3178 WM+ HNI Thôn 2 Ninh Hiệp</t>
  </si>
  <si>
    <t>NKHT2510/35200486251</t>
  </si>
  <si>
    <t>2352 WM+ HNI 70 Vạn Kiếp</t>
  </si>
  <si>
    <t>NKHT2510/05800037845</t>
  </si>
  <si>
    <t>6162 WM+ NAN 82 Lý Tự Trọng</t>
  </si>
  <si>
    <t>NKHT2510/49900486265</t>
  </si>
  <si>
    <t>3499 WM+ HNI Hà Phong</t>
  </si>
  <si>
    <t>NKHT2510/07100009739</t>
  </si>
  <si>
    <t>2AZE WM+ BDH Phú Phong, Tây Sơn</t>
  </si>
  <si>
    <t>NKHT2510/99100486270</t>
  </si>
  <si>
    <t>6991 WM+ HNI Xuân Sơn, Sóc Sơn</t>
  </si>
  <si>
    <t>NKHT2510/05800037848</t>
  </si>
  <si>
    <t>NKHT2510/03200486287</t>
  </si>
  <si>
    <t>2032 WM+ HNI Packexim</t>
  </si>
  <si>
    <t>NKHT2510/08900486293</t>
  </si>
  <si>
    <t>3089 WM+ HNI 44 Lâm Tiên</t>
  </si>
  <si>
    <t>NKHT2510/00100005841</t>
  </si>
  <si>
    <t>4770 WM+ NBH 278 Hải Thượng Lãn Ông</t>
  </si>
  <si>
    <t>NKHT2510/19600486300</t>
  </si>
  <si>
    <t>3196 WM+ HNI 1B Nguyễn Duy Trinh</t>
  </si>
  <si>
    <t>NKHT2510/00100005842</t>
  </si>
  <si>
    <t>6371 WM+ NBH 105 Trần Phú</t>
  </si>
  <si>
    <t>NKHT2510/02000033975</t>
  </si>
  <si>
    <t>6779 WM+ THA 09 Quyết Thắng</t>
  </si>
  <si>
    <t>NKHT2510/43000486324</t>
  </si>
  <si>
    <t>6430 WM+ HNI Vệ Sơn Đông, Sóc Sơn</t>
  </si>
  <si>
    <t>NKHT2510/04500005370</t>
  </si>
  <si>
    <t>6642 WM+ QBH Dy Lộc, Quảng Trạch</t>
  </si>
  <si>
    <t>NKHT2510/00400015105</t>
  </si>
  <si>
    <t>6894 WM+ HTH 06 Nguyễn Đình Liễn</t>
  </si>
  <si>
    <t>NKHT2510/02000033987</t>
  </si>
  <si>
    <t>4847 WM+ THA 321 Ngô Quyền</t>
  </si>
  <si>
    <t>NKHT2510/00900081866</t>
  </si>
  <si>
    <t>2AHH WM+ QNM 29 Cửa Đại</t>
  </si>
  <si>
    <t>NKHT2510/00700048016</t>
  </si>
  <si>
    <t>3858 WM+ QNH Tổ 7, Khu 3 Hồng Gai, Hạ Lo</t>
  </si>
  <si>
    <t>NKHT2510/64100161507</t>
  </si>
  <si>
    <t>2641 WM+ HCM Lương Định Của</t>
  </si>
  <si>
    <t>NKHT2510/06400008256</t>
  </si>
  <si>
    <t>2AY0 WM+ NDH Khu Đông Bình, Nghĩa Hưng</t>
  </si>
  <si>
    <t>NKHT2510/02500035758</t>
  </si>
  <si>
    <t>6761 WM+ HPG Phương Chử Tây, An Lão</t>
  </si>
  <si>
    <t>NKHT2510/05800037859</t>
  </si>
  <si>
    <t>6175 WM+ NAN Diễn Kỷ, Diễn Châu</t>
  </si>
  <si>
    <t>NKHT2510/00300018412</t>
  </si>
  <si>
    <t>2AKL WM+ PTO Khu 2, Trạm Thản</t>
  </si>
  <si>
    <t>NKHT2510/AUK00486491</t>
  </si>
  <si>
    <t>2AUK WM+ HNI Nhân Hiền, Hiền Giang</t>
  </si>
  <si>
    <t>NKHT2510/02100008970</t>
  </si>
  <si>
    <t>5893 WM+ TTH 04 Nhật Lệ</t>
  </si>
  <si>
    <t>NKHT2510/02100008971</t>
  </si>
  <si>
    <t>NKHT2510/04200010235</t>
  </si>
  <si>
    <t>1623 WM VCP QNI Quảng Ngãi</t>
  </si>
  <si>
    <t>NKHT2510/32700486526</t>
  </si>
  <si>
    <t>NKHT2510/00100005847</t>
  </si>
  <si>
    <t>NKHT2510/06200006615</t>
  </si>
  <si>
    <t>2AN7 WM+ BTN 109 Cách Mạng Tháng 8</t>
  </si>
  <si>
    <t>NKHT2510/00300018415</t>
  </si>
  <si>
    <t>NKHT2510/04500005373</t>
  </si>
  <si>
    <t>6632 WM+ QBH 01 Lý Thường Kiệt</t>
  </si>
  <si>
    <t>NKHT2510/00300018418</t>
  </si>
  <si>
    <t>NKHT2510/60800161533</t>
  </si>
  <si>
    <t>4608 WM+ HCM 79A Huỳnh Tịnh Của</t>
  </si>
  <si>
    <t>NKHT2510/03500004061</t>
  </si>
  <si>
    <t>NKHT2510/00600015117</t>
  </si>
  <si>
    <t>5919 WM+ HDG 281 - 283 Nguyễn Thái Học</t>
  </si>
  <si>
    <t>NKHT2510/00700048046</t>
  </si>
  <si>
    <t>5821 WM+ QNH 438 Đặng Châu Tuệ</t>
  </si>
  <si>
    <t>NKHT2510/03100018895</t>
  </si>
  <si>
    <t>NKHT2510/37600486668</t>
  </si>
  <si>
    <t>6376 WM+ HNI 136 Yên Phúc</t>
  </si>
  <si>
    <t>NKHT2510/53500486681</t>
  </si>
  <si>
    <t>4535 WM+ HNI 120 Phố Mã</t>
  </si>
  <si>
    <t>NKHT2510/06100016126</t>
  </si>
  <si>
    <t>6984 WM+ QNM 157 Trưng Nữ Vương</t>
  </si>
  <si>
    <t>NKHT2510/00700048050</t>
  </si>
  <si>
    <t>6805 WM+ QNH 163 Độc Lập</t>
  </si>
  <si>
    <t>NKHT2510/00700048052</t>
  </si>
  <si>
    <t>NKHT2510/02000034007</t>
  </si>
  <si>
    <t>6452 WM+ THA Tiểu khu Yên Hạnh 2, Nga Sơ</t>
  </si>
  <si>
    <t>NKHT2510/02500161578</t>
  </si>
  <si>
    <t>5025 WIN HCM 15 Nguyễn Quang Bích</t>
  </si>
  <si>
    <t>NKHT2510/00300018434</t>
  </si>
  <si>
    <t>4106 WM+ PTO Khu 8 Nông Trang</t>
  </si>
  <si>
    <t>NKHT2510/04400014514</t>
  </si>
  <si>
    <t>6910 WM+ TBH Việt Hùng, Tiền Hải</t>
  </si>
  <si>
    <t>NKHT2510/29000161592</t>
  </si>
  <si>
    <t>4290 WM+ HCM 13/134 Trần Văn Hoàng</t>
  </si>
  <si>
    <t>NKHT2510/00600015124</t>
  </si>
  <si>
    <t>3475 WM+ HDG 1030A Lê Thanh Nghị</t>
  </si>
  <si>
    <t>NKHT2510/01600026302</t>
  </si>
  <si>
    <t>2AA8 WM+ CTO 132 Đường 3/2</t>
  </si>
  <si>
    <t>NKHT2510/00900081924</t>
  </si>
  <si>
    <t>3674 WM+ DNG 47 Châu Thượng Văn</t>
  </si>
  <si>
    <t>NKHT2510/04400014516</t>
  </si>
  <si>
    <t>NKHT2510/02900011459</t>
  </si>
  <si>
    <t>5863 WM+ VPC Chợ Hợp Châu, Tam Đảo</t>
  </si>
  <si>
    <t>NKHT2510/31600161604</t>
  </si>
  <si>
    <t>3316 WM+ HCM 126/4/1 Ấp Tây Lân</t>
  </si>
  <si>
    <t>NKHT2510/97600486787</t>
  </si>
  <si>
    <t>5976 WM+ HNI Thanh Trí, Sóc Sơn</t>
  </si>
  <si>
    <t>NKHT2510/24200161609</t>
  </si>
  <si>
    <t>NKHT2510/04200010247</t>
  </si>
  <si>
    <t>2A44 WM+ QNI Ngã tư Thạch Trụ, Mộ Đức</t>
  </si>
  <si>
    <t>NKHT2510/00700048069</t>
  </si>
  <si>
    <t>4842 WM+ QNH 125 Nguyễn Văn Trỗi</t>
  </si>
  <si>
    <t>NKHT2510/55900486836</t>
  </si>
  <si>
    <t>2559 WM+ HNI 3/55 Đỗ Quang</t>
  </si>
  <si>
    <t>NKHT2510/00700048070</t>
  </si>
  <si>
    <t>NKHT2510/02000034024</t>
  </si>
  <si>
    <t>2AVL WM+ THA 62 Đường 4C, Quảng Thái</t>
  </si>
  <si>
    <t>NKHT2510/83200486861</t>
  </si>
  <si>
    <t>4832 WM+ HNI Khu 10 Chợ Phố Hạ</t>
  </si>
  <si>
    <t>NKHT2510/02200008443</t>
  </si>
  <si>
    <t>4900 WM+ GLI 105-107 Thống Nhất</t>
  </si>
  <si>
    <t>NKHT2510/04500005377</t>
  </si>
  <si>
    <t>6723 WM+ QBH 17 Trần Hưng Đạo</t>
  </si>
  <si>
    <t>NKHT2510/07000010899</t>
  </si>
  <si>
    <t>2BE1 WM+ QTI Thanh Gianh, Bắc Trạch</t>
  </si>
  <si>
    <t>NKHT2510/69900486904</t>
  </si>
  <si>
    <t>1699 WM VMM HNI Ocean Park</t>
  </si>
  <si>
    <t>NKHT2510/07000010902</t>
  </si>
  <si>
    <t>NKHT2510/01000011086</t>
  </si>
  <si>
    <t>6655 WM+ AGG 108 Trưng Nữ Vương</t>
  </si>
  <si>
    <t>NKHT2510/00900081971</t>
  </si>
  <si>
    <t>4413 WM+ DNG 429-431 Hà Huy Tập</t>
  </si>
  <si>
    <t>NKHT2510/00900081972</t>
  </si>
  <si>
    <t>3514 WIN DNG 131-133 Lý Thái Tông</t>
  </si>
  <si>
    <t>NKHT2510/02900011462</t>
  </si>
  <si>
    <t>2AKQ WM+ VPC Cầu Tre, Hồ Sơn</t>
  </si>
  <si>
    <t>NKHT2510/AUS00486991</t>
  </si>
  <si>
    <t>2AUS WM+ HNI Hạ Hoà, Hưng Đạo</t>
  </si>
  <si>
    <t>NKHT2510/82000486995</t>
  </si>
  <si>
    <t>2820 WM+ HNI 29/126 Xuân Đỉnh</t>
  </si>
  <si>
    <t>NKHT2510/79800487003</t>
  </si>
  <si>
    <t>2798 WM+ HNI 207 Đức Giang</t>
  </si>
  <si>
    <t>NKHT2510/AUS00487006</t>
  </si>
  <si>
    <t>NKHT2510/39400487031</t>
  </si>
  <si>
    <t>6394 WM+ HNI BT01-6 Hoàng Thành City</t>
  </si>
  <si>
    <t>NKHT2510/70600487043</t>
  </si>
  <si>
    <t>1706 WM HNI Đông Hội</t>
  </si>
  <si>
    <t>NKHT2510/04700015145</t>
  </si>
  <si>
    <t>NKHT2510/00900081990</t>
  </si>
  <si>
    <t>5780 WIN DNG 438 Trần Đại Nghĩa</t>
  </si>
  <si>
    <t>NKHT2510/01600026327</t>
  </si>
  <si>
    <t>4547 WM+ CTO 1056 quốc lộ 91</t>
  </si>
  <si>
    <t>NKHT2510/AWF00487077</t>
  </si>
  <si>
    <t>2AWF WM+ HNI Đại Đồng Độ Lân, Tuyết Nghĩ</t>
  </si>
  <si>
    <t>NKHT2510/00900081992</t>
  </si>
  <si>
    <t>5769 WM+ DNG Lô 160A ĐT 605, Xã Hòa Châu</t>
  </si>
  <si>
    <t>NKHT2510/00900081994</t>
  </si>
  <si>
    <t>NKHT2510/16000029201</t>
  </si>
  <si>
    <t>3160 WM+ HYN WB-B02 Westbay</t>
  </si>
  <si>
    <t>NKHT2510/AG300161692</t>
  </si>
  <si>
    <t>2AG3 WM+ HCM 49 Đông Thạnh 3-4</t>
  </si>
  <si>
    <t>NKHT2510/01600026331</t>
  </si>
  <si>
    <t>3504 WM+ CTO 29-31 Đường A3</t>
  </si>
  <si>
    <t>NKHT2510/76000487142</t>
  </si>
  <si>
    <t>6760 WM+ HNI 164 Đường 72, Phương Quan</t>
  </si>
  <si>
    <t>NKHT2510/00900082009</t>
  </si>
  <si>
    <t>5645 WM+ DNG 86 Cao Sơn Pháo</t>
  </si>
  <si>
    <t>NKHT2510/AL500161701</t>
  </si>
  <si>
    <t>2AL5 WM+ HCM 213 Gò Xoài</t>
  </si>
  <si>
    <t>NKHT2510/84400161707</t>
  </si>
  <si>
    <t>6844 WIN HCM 776 - 778 Thống Nhất</t>
  </si>
  <si>
    <t>NKHT2510/68100487170</t>
  </si>
  <si>
    <t>4681 WM+ HNI Thôn Xâm Dương 3</t>
  </si>
  <si>
    <t>NKHT2510/06500009816</t>
  </si>
  <si>
    <t>5990 WM+ BGG Đức Nghiêm, Hiệp Hòa</t>
  </si>
  <si>
    <t>NKHT2510/03100018916</t>
  </si>
  <si>
    <t>6927 WM+ BNH Khu phố Tiền Trong</t>
  </si>
  <si>
    <t>NKHT2510/81600487197</t>
  </si>
  <si>
    <t>NKHT2510/00900082026</t>
  </si>
  <si>
    <t>2AJL WM+ DNG 111 Phan Văn Đáng</t>
  </si>
  <si>
    <t>NKHT2510/16800487227</t>
  </si>
  <si>
    <t>2168 WM+ HNI 70 Lê Trọng Tấn</t>
  </si>
  <si>
    <t>NKHT2510/03500004065</t>
  </si>
  <si>
    <t>5898 WM+ YBI 326 Điện Biên</t>
  </si>
  <si>
    <t>NKHT2510/07000010924</t>
  </si>
  <si>
    <t>6936 WM+ QTI 48 Trần Hưng Đạo, Đông Hà</t>
  </si>
  <si>
    <t>NKHT2510/00700048131</t>
  </si>
  <si>
    <t>4304 WM+ QNH 27 Trần Nhật Duật</t>
  </si>
  <si>
    <t>NKHT2510/00400015120</t>
  </si>
  <si>
    <t>NKHT2510/57000487251</t>
  </si>
  <si>
    <t>6570 WM+ HNI Động Phí, Ứng Hòa</t>
  </si>
  <si>
    <t>NKHT2510/57000487252</t>
  </si>
  <si>
    <t>NKHT2510/26200487281</t>
  </si>
  <si>
    <t>6262 WM+ HNI Xa Mạc, Mê Linh</t>
  </si>
  <si>
    <t>NKHT2510/46800161753</t>
  </si>
  <si>
    <t>6468 WM+ HCM 330 Nguyễn Thượng Hiền</t>
  </si>
  <si>
    <t>NKHT2510/18000487308</t>
  </si>
  <si>
    <t>3180 WM+ HNI Sky Light 125D Minh Khai</t>
  </si>
  <si>
    <t>NKHT2510/01600026345</t>
  </si>
  <si>
    <t>3165 WM+ CTO 9 Trần Chiên</t>
  </si>
  <si>
    <t>NKHT2510/05800037956</t>
  </si>
  <si>
    <t>5692 WM+ NAN Xóm 9 Diễn Thành, Diễn Châu</t>
  </si>
  <si>
    <t>NKHT2510/00900082051</t>
  </si>
  <si>
    <t>3252 WM+ DNG 126 Văn Tiến Dũng</t>
  </si>
  <si>
    <t>NKHT2510/64100161763</t>
  </si>
  <si>
    <t>NKHT2510/59000161782</t>
  </si>
  <si>
    <t>4590 WM+HCM SH11-SH 12 Luxgarden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</si>
</sst>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dd/mm/yyyy\ hh:mm"/>
    <numFmt numFmtId="165" formatCode="#,##0.0000\ ;[Red]\-#,##0.0000\ "/>
    <numFmt numFmtId="166" formatCode="#,##0.00\ ;[Red]\-#,##0.00\ "/>
    <numFmt numFmtId="168" formatCode="_(* #,##0_);_(* \(#,##0\);_(* &quot;-&quot;??_);_(@_)"/>
  </numFmts>
  <fonts count="17" x14ac:knownFonts="1">
    <font>
      <sz val="12"/>
      <name val="Calibri"/>
    </font>
    <font>
      <sz val="11"/>
      <color theme="1"/>
      <name val="Calibri"/>
      <family val="2"/>
      <scheme val="minor"/>
    </font>
    <font>
      <sz val="12"/>
      <name val="Calibri"/>
    </font>
    <font>
      <sz val="8"/>
      <color rgb="FF000000"/>
      <name val="Microsoft Sans Serif"/>
      <family val="2"/>
    </font>
    <font>
      <sz val="11"/>
      <name val="Calibri"/>
      <family val="2"/>
    </font>
    <font>
      <sz val="12"/>
      <name val="Calibri"/>
      <family val="2"/>
    </font>
    <font>
      <sz val="10"/>
      <name val="Calibri"/>
      <family val="2"/>
      <scheme val="minor"/>
    </font>
    <font>
      <b/>
      <sz val="11"/>
      <color rgb="FFFFFFFF"/>
      <name val="Calibri"/>
    </font>
    <font>
      <b/>
      <sz val="14"/>
      <color theme="1"/>
      <name val="Times New Roman"/>
      <family val="1"/>
    </font>
    <font>
      <sz val="8"/>
      <name val="Microsoft Sans Serif"/>
      <family val="2"/>
    </font>
    <font>
      <sz val="11"/>
      <color indexed="8"/>
      <name val="Calibri"/>
      <family val="2"/>
    </font>
    <font>
      <b/>
      <sz val="12"/>
      <name val="Times New Roman"/>
      <family val="1"/>
    </font>
    <font>
      <b/>
      <sz val="12"/>
      <color rgb="FFFF0000"/>
      <name val="Times New Roman"/>
      <family val="1"/>
    </font>
    <font>
      <b/>
      <sz val="12"/>
      <color indexed="8"/>
      <name val="Times New Roman"/>
      <family val="1"/>
    </font>
    <font>
      <sz val="12"/>
      <color indexed="8"/>
      <name val="Times New Roman"/>
      <family val="1"/>
    </font>
    <font>
      <sz val="12"/>
      <color rgb="FFFF0000"/>
      <name val="Times New Roman"/>
      <family val="1"/>
    </font>
    <font>
      <sz val="12"/>
      <color rgb="FFFF0000"/>
      <name val="Calibri"/>
      <family val="2"/>
    </font>
  </fonts>
  <fills count="7">
    <fill>
      <patternFill patternType="none"/>
    </fill>
    <fill>
      <patternFill patternType="gray125"/>
    </fill>
    <fill>
      <patternFill patternType="solid">
        <fgColor rgb="FFC2CFF8"/>
        <bgColor indexed="64"/>
      </patternFill>
    </fill>
    <fill>
      <patternFill patternType="solid">
        <fgColor rgb="FF5E9BD3"/>
      </patternFill>
    </fill>
    <fill>
      <patternFill patternType="solid">
        <fgColor rgb="FFFFFF00"/>
        <bgColor indexed="64"/>
      </patternFill>
    </fill>
    <fill>
      <patternFill patternType="solid">
        <fgColor rgb="FFF0F0F0"/>
        <bgColor indexed="64"/>
      </patternFill>
    </fill>
    <fill>
      <patternFill patternType="solid">
        <fgColor theme="9" tint="0.59999389629810485"/>
        <bgColor indexed="64"/>
      </patternFill>
    </fill>
  </fills>
  <borders count="8">
    <border>
      <left/>
      <right/>
      <top/>
      <bottom/>
      <diagonal/>
    </border>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31"/>
      </left>
      <right style="thin">
        <color indexed="31"/>
      </right>
      <top style="thin">
        <color indexed="31"/>
      </top>
      <bottom style="thin">
        <color indexed="31"/>
      </bottom>
      <diagonal/>
    </border>
  </borders>
  <cellStyleXfs count="8">
    <xf numFmtId="0" fontId="0" fillId="0" borderId="0"/>
    <xf numFmtId="0" fontId="1" fillId="0" borderId="1"/>
    <xf numFmtId="0" fontId="4" fillId="0" borderId="1"/>
    <xf numFmtId="0" fontId="5" fillId="0" borderId="1"/>
    <xf numFmtId="0" fontId="2" fillId="0" borderId="1"/>
    <xf numFmtId="0" fontId="4" fillId="0" borderId="1"/>
    <xf numFmtId="0" fontId="10" fillId="0" borderId="1"/>
    <xf numFmtId="43" fontId="2" fillId="0" borderId="0" applyFont="0" applyFill="0" applyBorder="0" applyAlignment="0" applyProtection="0"/>
  </cellStyleXfs>
  <cellXfs count="79">
    <xf numFmtId="0" fontId="0" fillId="0" borderId="0" xfId="0"/>
    <xf numFmtId="0" fontId="0" fillId="0" borderId="0" xfId="0"/>
    <xf numFmtId="0" fontId="3" fillId="2" borderId="2" xfId="1" applyFont="1" applyFill="1" applyBorder="1" applyAlignment="1">
      <alignment horizontal="center" vertical="center" wrapText="1"/>
    </xf>
    <xf numFmtId="0" fontId="3" fillId="2" borderId="1" xfId="1" applyFont="1" applyFill="1" applyAlignment="1">
      <alignment horizontal="center" vertical="center" wrapText="1"/>
    </xf>
    <xf numFmtId="0" fontId="1" fillId="0" borderId="1" xfId="1"/>
    <xf numFmtId="0" fontId="3" fillId="0" borderId="3" xfId="1" applyFont="1" applyBorder="1" applyAlignment="1">
      <alignment horizontal="left" vertical="center"/>
    </xf>
    <xf numFmtId="0" fontId="3" fillId="0" borderId="1" xfId="1" quotePrefix="1" applyFont="1" applyAlignment="1">
      <alignment horizontal="left" vertical="center"/>
    </xf>
    <xf numFmtId="0" fontId="4" fillId="0" borderId="1" xfId="2" applyNumberFormat="1" applyFont="1"/>
    <xf numFmtId="0" fontId="5" fillId="0" borderId="1" xfId="3"/>
    <xf numFmtId="0" fontId="3" fillId="0" borderId="4" xfId="1" applyFont="1" applyBorder="1" applyAlignment="1">
      <alignment horizontal="left" vertical="center"/>
    </xf>
    <xf numFmtId="0" fontId="3" fillId="0" borderId="1" xfId="3" applyFont="1" applyBorder="1" applyAlignment="1">
      <alignment horizontal="left" vertical="center"/>
    </xf>
    <xf numFmtId="0" fontId="3" fillId="0" borderId="1" xfId="1" applyFont="1" applyAlignment="1">
      <alignment horizontal="left" vertical="center"/>
    </xf>
    <xf numFmtId="0" fontId="3" fillId="0" borderId="3" xfId="1" quotePrefix="1" applyFont="1" applyBorder="1" applyAlignment="1">
      <alignment horizontal="left" vertical="center"/>
    </xf>
    <xf numFmtId="0" fontId="4" fillId="0" borderId="1" xfId="2" applyNumberFormat="1" applyFont="1" applyBorder="1"/>
    <xf numFmtId="0" fontId="2" fillId="0" borderId="1" xfId="4"/>
    <xf numFmtId="0" fontId="6" fillId="0" borderId="5" xfId="4" applyFont="1" applyBorder="1" applyAlignment="1">
      <alignment horizontal="left" vertical="center"/>
    </xf>
    <xf numFmtId="0" fontId="2" fillId="0" borderId="1" xfId="4" applyAlignment="1">
      <alignment vertical="top"/>
    </xf>
    <xf numFmtId="0" fontId="4" fillId="0" borderId="1" xfId="5" applyNumberFormat="1" applyFont="1"/>
    <xf numFmtId="0" fontId="0" fillId="0" borderId="1" xfId="4" applyNumberFormat="1" applyFont="1" applyFill="1"/>
    <xf numFmtId="0" fontId="7" fillId="3" borderId="0" xfId="0" applyNumberFormat="1" applyFont="1" applyFill="1" applyAlignment="1">
      <alignment horizontal="center" vertical="center"/>
    </xf>
    <xf numFmtId="0" fontId="0" fillId="0" borderId="0" xfId="0" applyNumberFormat="1" applyFont="1"/>
    <xf numFmtId="0" fontId="0" fillId="0" borderId="0" xfId="0" applyNumberFormat="1" applyFont="1" applyAlignment="1">
      <alignment horizontal="center"/>
    </xf>
    <xf numFmtId="164" fontId="0" fillId="0" borderId="0" xfId="0" applyNumberFormat="1" applyFont="1"/>
    <xf numFmtId="14" fontId="0" fillId="0" borderId="0" xfId="0" applyNumberFormat="1" applyFont="1"/>
    <xf numFmtId="0" fontId="0" fillId="4" borderId="0" xfId="0" applyFill="1"/>
    <xf numFmtId="0" fontId="0" fillId="4" borderId="0" xfId="0" applyNumberFormat="1" applyFont="1" applyFill="1"/>
    <xf numFmtId="0" fontId="7" fillId="4" borderId="0" xfId="0" applyNumberFormat="1" applyFont="1" applyFill="1" applyAlignment="1">
      <alignment horizontal="center" vertical="center"/>
    </xf>
    <xf numFmtId="0" fontId="0" fillId="4" borderId="0" xfId="0" applyNumberFormat="1" applyFont="1" applyFill="1" applyAlignment="1">
      <alignment horizontal="center"/>
    </xf>
    <xf numFmtId="0" fontId="3" fillId="2" borderId="2" xfId="0"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4" fontId="3" fillId="2" borderId="2" xfId="0" applyNumberFormat="1" applyFont="1" applyFill="1" applyBorder="1" applyAlignment="1">
      <alignment horizontal="center" vertical="center" wrapText="1"/>
    </xf>
    <xf numFmtId="0" fontId="3" fillId="0" borderId="3" xfId="0" applyFont="1" applyBorder="1" applyAlignment="1">
      <alignment horizontal="left" vertical="center"/>
    </xf>
    <xf numFmtId="1" fontId="3" fillId="0" borderId="3" xfId="0" applyNumberFormat="1" applyFont="1" applyBorder="1" applyAlignment="1">
      <alignment horizontal="right" vertical="center"/>
    </xf>
    <xf numFmtId="0" fontId="9" fillId="0" borderId="3" xfId="0" applyFont="1" applyBorder="1" applyAlignment="1">
      <alignment horizontal="left" vertical="center"/>
    </xf>
    <xf numFmtId="14" fontId="3" fillId="0" borderId="3" xfId="0" applyNumberFormat="1" applyFont="1" applyBorder="1" applyAlignment="1">
      <alignment horizontal="center" vertical="center"/>
    </xf>
    <xf numFmtId="0" fontId="3" fillId="0" borderId="3" xfId="0" applyFont="1" applyBorder="1" applyAlignment="1">
      <alignment horizontal="left" vertical="center" wrapText="1"/>
    </xf>
    <xf numFmtId="0" fontId="9" fillId="5" borderId="3" xfId="0" applyFont="1" applyFill="1" applyBorder="1" applyAlignment="1">
      <alignment horizontal="left" vertical="center"/>
    </xf>
    <xf numFmtId="1" fontId="0" fillId="0" borderId="0" xfId="0" applyNumberFormat="1"/>
    <xf numFmtId="14" fontId="0" fillId="0" borderId="0" xfId="0" applyNumberFormat="1"/>
    <xf numFmtId="49" fontId="11" fillId="0" borderId="6" xfId="6" applyNumberFormat="1" applyFont="1" applyBorder="1" applyAlignment="1" applyProtection="1">
      <alignment horizontal="center" vertical="center"/>
      <protection hidden="1"/>
    </xf>
    <xf numFmtId="14" fontId="11" fillId="6" borderId="6" xfId="6" applyNumberFormat="1" applyFont="1" applyFill="1" applyBorder="1" applyAlignment="1" applyProtection="1">
      <alignment horizontal="center" vertical="center"/>
      <protection hidden="1"/>
    </xf>
    <xf numFmtId="49" fontId="11" fillId="6" borderId="6" xfId="6" applyNumberFormat="1" applyFont="1" applyFill="1" applyBorder="1" applyAlignment="1" applyProtection="1">
      <alignment horizontal="center" vertical="center"/>
      <protection hidden="1"/>
    </xf>
    <xf numFmtId="49" fontId="12" fillId="0" borderId="6" xfId="6" applyNumberFormat="1" applyFont="1" applyBorder="1" applyAlignment="1" applyProtection="1">
      <alignment horizontal="center" vertical="center"/>
      <protection hidden="1"/>
    </xf>
    <xf numFmtId="49" fontId="11" fillId="6" borderId="6" xfId="6" applyNumberFormat="1" applyFont="1" applyFill="1" applyBorder="1" applyAlignment="1" applyProtection="1">
      <alignment horizontal="left" vertical="center"/>
      <protection hidden="1"/>
    </xf>
    <xf numFmtId="0" fontId="11" fillId="6" borderId="6" xfId="6" applyFont="1" applyFill="1" applyBorder="1" applyAlignment="1" applyProtection="1">
      <alignment horizontal="center" vertical="center"/>
      <protection hidden="1"/>
    </xf>
    <xf numFmtId="0" fontId="11" fillId="0" borderId="6" xfId="6" applyFont="1" applyBorder="1" applyAlignment="1" applyProtection="1">
      <alignment horizontal="center" vertical="center"/>
      <protection hidden="1"/>
    </xf>
    <xf numFmtId="165" fontId="11" fillId="0" borderId="6" xfId="6" applyNumberFormat="1" applyFont="1" applyBorder="1" applyAlignment="1" applyProtection="1">
      <alignment horizontal="center" vertical="center"/>
      <protection hidden="1"/>
    </xf>
    <xf numFmtId="166" fontId="11" fillId="0" borderId="6" xfId="6" applyNumberFormat="1" applyFont="1" applyBorder="1" applyAlignment="1" applyProtection="1">
      <alignment horizontal="center" vertical="center"/>
      <protection hidden="1"/>
    </xf>
    <xf numFmtId="0" fontId="13" fillId="0" borderId="1" xfId="6" applyFont="1" applyAlignment="1" applyProtection="1">
      <alignment horizontal="center"/>
      <protection hidden="1"/>
    </xf>
    <xf numFmtId="0" fontId="14" fillId="0" borderId="1" xfId="6" applyFont="1" applyAlignment="1">
      <alignment horizontal="center"/>
    </xf>
    <xf numFmtId="0" fontId="13" fillId="0" borderId="6" xfId="6" applyFont="1" applyBorder="1" applyAlignment="1" applyProtection="1">
      <alignment horizontal="center"/>
      <protection hidden="1"/>
    </xf>
    <xf numFmtId="49" fontId="14" fillId="0" borderId="1" xfId="6" applyNumberFormat="1" applyFont="1" applyAlignment="1">
      <alignment horizontal="center" vertical="center"/>
    </xf>
    <xf numFmtId="49" fontId="14" fillId="0" borderId="7" xfId="6" applyNumberFormat="1" applyFont="1" applyBorder="1" applyAlignment="1">
      <alignment horizontal="center" vertical="center"/>
    </xf>
    <xf numFmtId="0" fontId="4" fillId="4" borderId="1" xfId="5" applyNumberFormat="1" applyFont="1" applyFill="1"/>
    <xf numFmtId="49" fontId="14" fillId="4" borderId="1" xfId="6" applyNumberFormat="1" applyFont="1" applyFill="1" applyAlignment="1">
      <alignment horizontal="center" vertical="center"/>
    </xf>
    <xf numFmtId="0" fontId="14" fillId="0" borderId="7" xfId="6" applyNumberFormat="1" applyFont="1" applyBorder="1" applyAlignment="1">
      <alignment horizontal="left" vertical="center"/>
    </xf>
    <xf numFmtId="0" fontId="15" fillId="0" borderId="7" xfId="6" applyNumberFormat="1" applyFont="1" applyBorder="1" applyAlignment="1">
      <alignment horizontal="left" vertical="center"/>
    </xf>
    <xf numFmtId="0" fontId="4" fillId="0" borderId="1" xfId="3" applyNumberFormat="1" applyFont="1"/>
    <xf numFmtId="14" fontId="14" fillId="0" borderId="7" xfId="6" applyNumberFormat="1" applyFont="1" applyBorder="1" applyAlignment="1">
      <alignment horizontal="center" vertical="center"/>
    </xf>
    <xf numFmtId="49" fontId="14" fillId="0" borderId="7" xfId="6" applyNumberFormat="1" applyFont="1" applyBorder="1" applyAlignment="1">
      <alignment horizontal="left" vertical="center"/>
    </xf>
    <xf numFmtId="0" fontId="14" fillId="4" borderId="1" xfId="6" applyNumberFormat="1" applyFont="1" applyFill="1" applyAlignment="1">
      <alignment horizontal="center" vertical="center"/>
    </xf>
    <xf numFmtId="0" fontId="14" fillId="0" borderId="7" xfId="6" applyFont="1" applyBorder="1" applyAlignment="1">
      <alignment horizontal="right" vertical="center"/>
    </xf>
    <xf numFmtId="166" fontId="14" fillId="0" borderId="7" xfId="6" applyNumberFormat="1" applyFont="1" applyBorder="1" applyAlignment="1">
      <alignment horizontal="right" vertical="center"/>
    </xf>
    <xf numFmtId="49" fontId="14" fillId="0" borderId="7" xfId="6" applyNumberFormat="1" applyFont="1" applyBorder="1" applyAlignment="1">
      <alignment horizontal="right" vertical="center"/>
    </xf>
    <xf numFmtId="0" fontId="14" fillId="4" borderId="1" xfId="6" applyFont="1" applyFill="1" applyAlignment="1">
      <alignment horizontal="right" vertical="center"/>
    </xf>
    <xf numFmtId="0" fontId="14" fillId="4" borderId="1" xfId="6" applyNumberFormat="1" applyFont="1" applyFill="1" applyAlignment="1">
      <alignment horizontal="right" vertical="center"/>
    </xf>
    <xf numFmtId="0" fontId="14" fillId="4" borderId="7" xfId="6" applyNumberFormat="1" applyFont="1" applyFill="1" applyBorder="1" applyAlignment="1">
      <alignment horizontal="right"/>
    </xf>
    <xf numFmtId="49" fontId="14" fillId="0" borderId="7" xfId="6" applyNumberFormat="1" applyFont="1" applyBorder="1" applyAlignment="1">
      <alignment horizontal="right"/>
    </xf>
    <xf numFmtId="0" fontId="14" fillId="0" borderId="7" xfId="6" applyFont="1" applyBorder="1" applyAlignment="1">
      <alignment horizontal="right"/>
    </xf>
    <xf numFmtId="14" fontId="14" fillId="0" borderId="7" xfId="6" applyNumberFormat="1" applyFont="1" applyFill="1" applyBorder="1" applyAlignment="1">
      <alignment horizontal="center" vertical="center"/>
    </xf>
    <xf numFmtId="0" fontId="8" fillId="0" borderId="1" xfId="0" applyFont="1" applyBorder="1" applyAlignment="1">
      <alignment horizontal="center"/>
    </xf>
    <xf numFmtId="0" fontId="5" fillId="0" borderId="0" xfId="0" applyFont="1"/>
    <xf numFmtId="168" fontId="0" fillId="0" borderId="0" xfId="7" applyNumberFormat="1" applyFont="1"/>
    <xf numFmtId="168" fontId="5" fillId="0" borderId="0" xfId="7" applyNumberFormat="1" applyFont="1"/>
    <xf numFmtId="168" fontId="0" fillId="0" borderId="0" xfId="0" applyNumberFormat="1"/>
    <xf numFmtId="0" fontId="16" fillId="4" borderId="0" xfId="0" applyNumberFormat="1" applyFont="1" applyFill="1"/>
    <xf numFmtId="168" fontId="16" fillId="0" borderId="0" xfId="7" applyNumberFormat="1" applyFont="1"/>
    <xf numFmtId="168" fontId="16" fillId="0" borderId="0" xfId="0" applyNumberFormat="1" applyFont="1"/>
    <xf numFmtId="0" fontId="16" fillId="0" borderId="0" xfId="0" applyFont="1"/>
  </cellXfs>
  <cellStyles count="8">
    <cellStyle name="Comma" xfId="7" builtinId="3"/>
    <cellStyle name="Normal" xfId="0" builtinId="0"/>
    <cellStyle name="Normal 2" xfId="3"/>
    <cellStyle name="Normal 2 2" xfId="2"/>
    <cellStyle name="Normal 2 2 2" xfId="6"/>
    <cellStyle name="Normal 3" xfId="1"/>
    <cellStyle name="Normal 4" xfId="4"/>
    <cellStyle name="Normal 4 2" xfId="5"/>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hach_hang%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ach_hang"/>
    </sheetNames>
    <sheetDataSet>
      <sheetData sheetId="0">
        <row r="3">
          <cell r="O3" t="str">
            <v>WIN</v>
          </cell>
        </row>
        <row r="4">
          <cell r="O4" t="str">
            <v>-017</v>
          </cell>
        </row>
        <row r="5">
          <cell r="O5" t="str">
            <v>-018</v>
          </cell>
        </row>
        <row r="6">
          <cell r="O6" t="str">
            <v>-019</v>
          </cell>
        </row>
        <row r="7">
          <cell r="O7" t="str">
            <v>-020</v>
          </cell>
        </row>
        <row r="8">
          <cell r="O8" t="str">
            <v>-021</v>
          </cell>
        </row>
        <row r="9">
          <cell r="O9" t="str">
            <v>-022</v>
          </cell>
        </row>
        <row r="10">
          <cell r="O10" t="str">
            <v>-023</v>
          </cell>
        </row>
        <row r="11">
          <cell r="O11" t="str">
            <v>-024</v>
          </cell>
        </row>
        <row r="12">
          <cell r="O12" t="str">
            <v>-025</v>
          </cell>
        </row>
        <row r="13">
          <cell r="O13" t="str">
            <v>-027</v>
          </cell>
        </row>
        <row r="14">
          <cell r="O14" t="str">
            <v>-028</v>
          </cell>
        </row>
        <row r="15">
          <cell r="O15" t="str">
            <v>-029</v>
          </cell>
        </row>
        <row r="16">
          <cell r="O16" t="str">
            <v>-030</v>
          </cell>
        </row>
        <row r="17">
          <cell r="O17" t="str">
            <v>-031</v>
          </cell>
        </row>
        <row r="18">
          <cell r="O18" t="str">
            <v>-033</v>
          </cell>
        </row>
        <row r="19">
          <cell r="O19" t="str">
            <v>-034</v>
          </cell>
        </row>
        <row r="20">
          <cell r="O20" t="str">
            <v>-035</v>
          </cell>
        </row>
        <row r="21">
          <cell r="O21" t="str">
            <v>-038</v>
          </cell>
        </row>
        <row r="22">
          <cell r="O22" t="str">
            <v>-039</v>
          </cell>
        </row>
        <row r="23">
          <cell r="O23" t="str">
            <v>-041</v>
          </cell>
        </row>
        <row r="24">
          <cell r="O24" t="str">
            <v>-042</v>
          </cell>
        </row>
        <row r="25">
          <cell r="O25" t="str">
            <v>-044</v>
          </cell>
        </row>
        <row r="26">
          <cell r="O26" t="str">
            <v>-045</v>
          </cell>
        </row>
        <row r="27">
          <cell r="O27" t="str">
            <v>-046</v>
          </cell>
        </row>
        <row r="28">
          <cell r="O28" t="str">
            <v>-047</v>
          </cell>
        </row>
        <row r="29">
          <cell r="O29" t="str">
            <v>-048</v>
          </cell>
        </row>
        <row r="30">
          <cell r="O30" t="str">
            <v>-049</v>
          </cell>
        </row>
        <row r="31">
          <cell r="O31" t="str">
            <v>-052</v>
          </cell>
        </row>
        <row r="32">
          <cell r="O32" t="str">
            <v>-053</v>
          </cell>
        </row>
        <row r="33">
          <cell r="O33" t="str">
            <v>-056</v>
          </cell>
        </row>
        <row r="34">
          <cell r="O34" t="str">
            <v>-057</v>
          </cell>
        </row>
        <row r="35">
          <cell r="O35" t="str">
            <v>-058</v>
          </cell>
        </row>
        <row r="36">
          <cell r="O36" t="str">
            <v>-059</v>
          </cell>
        </row>
        <row r="37">
          <cell r="O37" t="str">
            <v>-060</v>
          </cell>
        </row>
        <row r="38">
          <cell r="O38" t="str">
            <v>-061</v>
          </cell>
        </row>
        <row r="39">
          <cell r="O39" t="str">
            <v>-062</v>
          </cell>
        </row>
        <row r="40">
          <cell r="O40" t="str">
            <v>-063</v>
          </cell>
        </row>
        <row r="41">
          <cell r="O41" t="str">
            <v>-064</v>
          </cell>
        </row>
        <row r="42">
          <cell r="O42" t="str">
            <v>-065</v>
          </cell>
        </row>
        <row r="43">
          <cell r="O43" t="str">
            <v>-066</v>
          </cell>
        </row>
        <row r="44">
          <cell r="O44" t="str">
            <v>-067</v>
          </cell>
        </row>
        <row r="45">
          <cell r="O45" t="str">
            <v>-070</v>
          </cell>
        </row>
        <row r="46">
          <cell r="O46" t="str">
            <v>-071</v>
          </cell>
        </row>
        <row r="47">
          <cell r="O47" t="str">
            <v>-072</v>
          </cell>
        </row>
        <row r="48">
          <cell r="O48" t="str">
            <v>-091</v>
          </cell>
        </row>
        <row r="49">
          <cell r="O49" t="str">
            <v>-092</v>
          </cell>
        </row>
        <row r="50">
          <cell r="O50" t="str">
            <v>-093</v>
          </cell>
        </row>
        <row r="51">
          <cell r="O51" t="str">
            <v>-094</v>
          </cell>
        </row>
        <row r="52">
          <cell r="O52" t="str">
            <v>-095</v>
          </cell>
        </row>
        <row r="53">
          <cell r="O53" t="str">
            <v>-096</v>
          </cell>
        </row>
        <row r="54">
          <cell r="O54" t="str">
            <v>1226</v>
          </cell>
        </row>
        <row r="55">
          <cell r="O55" t="str">
            <v>1511</v>
          </cell>
        </row>
        <row r="56">
          <cell r="O56" t="str">
            <v>1513</v>
          </cell>
        </row>
        <row r="57">
          <cell r="O57" t="str">
            <v>1528</v>
          </cell>
        </row>
        <row r="58">
          <cell r="O58" t="str">
            <v>1530</v>
          </cell>
        </row>
        <row r="59">
          <cell r="O59" t="str">
            <v>1531</v>
          </cell>
        </row>
        <row r="60">
          <cell r="O60" t="str">
            <v>1532</v>
          </cell>
        </row>
        <row r="61">
          <cell r="O61" t="str">
            <v>1533</v>
          </cell>
        </row>
        <row r="62">
          <cell r="O62" t="str">
            <v>1535</v>
          </cell>
        </row>
        <row r="63">
          <cell r="O63" t="str">
            <v>1539</v>
          </cell>
        </row>
        <row r="64">
          <cell r="O64" t="str">
            <v>1541</v>
          </cell>
        </row>
        <row r="65">
          <cell r="O65" t="str">
            <v>1542</v>
          </cell>
        </row>
        <row r="66">
          <cell r="O66" t="str">
            <v>1544</v>
          </cell>
        </row>
        <row r="67">
          <cell r="O67" t="str">
            <v>1545</v>
          </cell>
        </row>
        <row r="68">
          <cell r="O68" t="str">
            <v>1549</v>
          </cell>
        </row>
        <row r="69">
          <cell r="O69" t="str">
            <v>1551</v>
          </cell>
        </row>
        <row r="70">
          <cell r="O70" t="str">
            <v>1553</v>
          </cell>
        </row>
        <row r="71">
          <cell r="O71" t="str">
            <v>1561</v>
          </cell>
        </row>
        <row r="72">
          <cell r="O72" t="str">
            <v>1567</v>
          </cell>
        </row>
        <row r="73">
          <cell r="O73" t="str">
            <v>1568</v>
          </cell>
        </row>
        <row r="74">
          <cell r="O74" t="str">
            <v>1569</v>
          </cell>
        </row>
        <row r="75">
          <cell r="O75" t="str">
            <v>1588</v>
          </cell>
        </row>
        <row r="76">
          <cell r="O76" t="str">
            <v>1589</v>
          </cell>
        </row>
        <row r="77">
          <cell r="O77" t="str">
            <v>1590</v>
          </cell>
        </row>
        <row r="78">
          <cell r="O78" t="str">
            <v>1596</v>
          </cell>
        </row>
        <row r="79">
          <cell r="O79" t="str">
            <v>1597</v>
          </cell>
        </row>
        <row r="80">
          <cell r="O80" t="str">
            <v>1606</v>
          </cell>
        </row>
        <row r="81">
          <cell r="O81" t="str">
            <v>1608</v>
          </cell>
        </row>
        <row r="82">
          <cell r="O82" t="str">
            <v>1620</v>
          </cell>
        </row>
        <row r="83">
          <cell r="O83" t="str">
            <v>1630</v>
          </cell>
        </row>
        <row r="84">
          <cell r="O84" t="str">
            <v>1631</v>
          </cell>
        </row>
        <row r="85">
          <cell r="O85" t="str">
            <v>1635</v>
          </cell>
        </row>
        <row r="86">
          <cell r="O86" t="str">
            <v>1644</v>
          </cell>
        </row>
        <row r="87">
          <cell r="O87" t="str">
            <v>1645</v>
          </cell>
        </row>
        <row r="88">
          <cell r="O88" t="str">
            <v>1646</v>
          </cell>
        </row>
        <row r="89">
          <cell r="O89" t="str">
            <v>1650</v>
          </cell>
        </row>
        <row r="90">
          <cell r="O90" t="str">
            <v>1651</v>
          </cell>
        </row>
        <row r="91">
          <cell r="O91" t="str">
            <v>1653</v>
          </cell>
        </row>
        <row r="92">
          <cell r="O92" t="str">
            <v>1654</v>
          </cell>
        </row>
        <row r="93">
          <cell r="O93" t="str">
            <v>1655</v>
          </cell>
        </row>
        <row r="94">
          <cell r="O94" t="str">
            <v>1656</v>
          </cell>
        </row>
        <row r="95">
          <cell r="O95" t="str">
            <v>1657</v>
          </cell>
        </row>
        <row r="96">
          <cell r="O96" t="str">
            <v>1658</v>
          </cell>
        </row>
        <row r="97">
          <cell r="O97" t="str">
            <v>1660</v>
          </cell>
        </row>
        <row r="98">
          <cell r="O98" t="str">
            <v>1661</v>
          </cell>
        </row>
        <row r="99">
          <cell r="O99" t="str">
            <v>1663</v>
          </cell>
        </row>
        <row r="100">
          <cell r="O100" t="str">
            <v>1664</v>
          </cell>
        </row>
        <row r="101">
          <cell r="O101" t="str">
            <v>1665</v>
          </cell>
        </row>
        <row r="102">
          <cell r="O102" t="str">
            <v>1666</v>
          </cell>
        </row>
        <row r="103">
          <cell r="O103" t="str">
            <v>1669</v>
          </cell>
        </row>
        <row r="104">
          <cell r="O104" t="str">
            <v>1671</v>
          </cell>
        </row>
        <row r="105">
          <cell r="O105" t="str">
            <v>1672</v>
          </cell>
        </row>
        <row r="106">
          <cell r="O106" t="str">
            <v>1673</v>
          </cell>
        </row>
        <row r="107">
          <cell r="O107" t="str">
            <v>1675</v>
          </cell>
        </row>
        <row r="108">
          <cell r="O108" t="str">
            <v>1681</v>
          </cell>
        </row>
        <row r="109">
          <cell r="O109" t="str">
            <v>1683</v>
          </cell>
        </row>
        <row r="110">
          <cell r="O110" t="str">
            <v>1685</v>
          </cell>
        </row>
        <row r="111">
          <cell r="O111" t="str">
            <v>1698</v>
          </cell>
        </row>
        <row r="112">
          <cell r="O112" t="str">
            <v>1699</v>
          </cell>
        </row>
        <row r="113">
          <cell r="O113" t="str">
            <v>1702</v>
          </cell>
        </row>
        <row r="114">
          <cell r="O114" t="str">
            <v>1706</v>
          </cell>
        </row>
        <row r="115">
          <cell r="O115" t="str">
            <v>1708</v>
          </cell>
        </row>
        <row r="116">
          <cell r="O116" t="str">
            <v>1710</v>
          </cell>
        </row>
        <row r="117">
          <cell r="O117" t="str">
            <v>2011</v>
          </cell>
        </row>
        <row r="118">
          <cell r="O118" t="str">
            <v>2012</v>
          </cell>
        </row>
        <row r="119">
          <cell r="O119" t="str">
            <v>2013</v>
          </cell>
        </row>
        <row r="120">
          <cell r="O120" t="str">
            <v>2014</v>
          </cell>
        </row>
        <row r="121">
          <cell r="O121" t="str">
            <v>2015</v>
          </cell>
        </row>
        <row r="122">
          <cell r="O122" t="str">
            <v>2016</v>
          </cell>
        </row>
        <row r="123">
          <cell r="O123" t="str">
            <v>2017</v>
          </cell>
        </row>
        <row r="124">
          <cell r="O124" t="str">
            <v>2018</v>
          </cell>
        </row>
        <row r="125">
          <cell r="O125" t="str">
            <v>2020</v>
          </cell>
        </row>
        <row r="126">
          <cell r="O126" t="str">
            <v>2021</v>
          </cell>
        </row>
        <row r="127">
          <cell r="O127" t="str">
            <v>2023</v>
          </cell>
        </row>
        <row r="128">
          <cell r="O128" t="str">
            <v>2024</v>
          </cell>
        </row>
        <row r="129">
          <cell r="O129" t="str">
            <v>2026</v>
          </cell>
        </row>
        <row r="130">
          <cell r="O130" t="str">
            <v>2027</v>
          </cell>
        </row>
        <row r="131">
          <cell r="O131" t="str">
            <v>2030</v>
          </cell>
        </row>
        <row r="132">
          <cell r="O132" t="str">
            <v>2031</v>
          </cell>
        </row>
        <row r="133">
          <cell r="O133" t="str">
            <v>2032</v>
          </cell>
        </row>
        <row r="134">
          <cell r="O134" t="str">
            <v>2035</v>
          </cell>
        </row>
        <row r="135">
          <cell r="O135" t="str">
            <v>2036</v>
          </cell>
        </row>
        <row r="136">
          <cell r="O136" t="str">
            <v>2038</v>
          </cell>
        </row>
        <row r="137">
          <cell r="O137" t="str">
            <v>2040</v>
          </cell>
        </row>
        <row r="138">
          <cell r="O138" t="str">
            <v>2042</v>
          </cell>
        </row>
        <row r="139">
          <cell r="O139" t="str">
            <v>2043</v>
          </cell>
        </row>
        <row r="140">
          <cell r="O140" t="str">
            <v>2045</v>
          </cell>
        </row>
        <row r="141">
          <cell r="O141" t="str">
            <v>2046</v>
          </cell>
        </row>
        <row r="142">
          <cell r="O142" t="str">
            <v>2050</v>
          </cell>
        </row>
        <row r="143">
          <cell r="O143" t="str">
            <v>2052</v>
          </cell>
        </row>
        <row r="144">
          <cell r="O144" t="str">
            <v>2054</v>
          </cell>
        </row>
        <row r="145">
          <cell r="O145" t="str">
            <v>2056</v>
          </cell>
        </row>
        <row r="146">
          <cell r="O146" t="str">
            <v>2057</v>
          </cell>
        </row>
        <row r="147">
          <cell r="O147" t="str">
            <v>2058</v>
          </cell>
        </row>
        <row r="148">
          <cell r="O148" t="str">
            <v>2059</v>
          </cell>
        </row>
        <row r="149">
          <cell r="O149" t="str">
            <v>2061</v>
          </cell>
        </row>
        <row r="150">
          <cell r="O150" t="str">
            <v>2063</v>
          </cell>
        </row>
        <row r="151">
          <cell r="O151" t="str">
            <v>2066</v>
          </cell>
        </row>
        <row r="152">
          <cell r="O152" t="str">
            <v>2067</v>
          </cell>
        </row>
        <row r="153">
          <cell r="O153" t="str">
            <v>2069</v>
          </cell>
        </row>
        <row r="154">
          <cell r="O154" t="str">
            <v>2070</v>
          </cell>
        </row>
        <row r="155">
          <cell r="O155" t="str">
            <v>2071</v>
          </cell>
        </row>
        <row r="156">
          <cell r="O156" t="str">
            <v>2072</v>
          </cell>
        </row>
        <row r="157">
          <cell r="O157" t="str">
            <v>2075</v>
          </cell>
        </row>
        <row r="158">
          <cell r="O158" t="str">
            <v>2078</v>
          </cell>
        </row>
        <row r="159">
          <cell r="O159" t="str">
            <v>2079</v>
          </cell>
        </row>
        <row r="160">
          <cell r="O160" t="str">
            <v>2080</v>
          </cell>
        </row>
        <row r="161">
          <cell r="O161" t="str">
            <v>2082</v>
          </cell>
        </row>
        <row r="162">
          <cell r="O162" t="str">
            <v>2083</v>
          </cell>
        </row>
        <row r="163">
          <cell r="O163" t="str">
            <v>2085</v>
          </cell>
        </row>
        <row r="164">
          <cell r="O164" t="str">
            <v>2088</v>
          </cell>
        </row>
        <row r="165">
          <cell r="O165" t="str">
            <v>2091</v>
          </cell>
        </row>
        <row r="166">
          <cell r="O166" t="str">
            <v>2092</v>
          </cell>
        </row>
        <row r="167">
          <cell r="O167" t="str">
            <v>2094</v>
          </cell>
        </row>
        <row r="168">
          <cell r="O168" t="str">
            <v>2098</v>
          </cell>
        </row>
        <row r="169">
          <cell r="O169" t="str">
            <v>2100</v>
          </cell>
        </row>
        <row r="170">
          <cell r="O170" t="str">
            <v>2101</v>
          </cell>
        </row>
        <row r="171">
          <cell r="O171" t="str">
            <v>2107</v>
          </cell>
        </row>
        <row r="172">
          <cell r="O172" t="str">
            <v>2110</v>
          </cell>
        </row>
        <row r="173">
          <cell r="O173" t="str">
            <v>2116</v>
          </cell>
        </row>
        <row r="174">
          <cell r="O174" t="str">
            <v>2117</v>
          </cell>
        </row>
        <row r="175">
          <cell r="O175" t="str">
            <v>2118</v>
          </cell>
        </row>
        <row r="176">
          <cell r="O176" t="str">
            <v>2119</v>
          </cell>
        </row>
        <row r="177">
          <cell r="O177" t="str">
            <v>2122</v>
          </cell>
        </row>
        <row r="178">
          <cell r="O178" t="str">
            <v>2123</v>
          </cell>
        </row>
        <row r="179">
          <cell r="O179" t="str">
            <v>2124</v>
          </cell>
        </row>
        <row r="180">
          <cell r="O180" t="str">
            <v>2125</v>
          </cell>
        </row>
        <row r="181">
          <cell r="O181" t="str">
            <v>2126</v>
          </cell>
        </row>
        <row r="182">
          <cell r="O182" t="str">
            <v>2138</v>
          </cell>
        </row>
        <row r="183">
          <cell r="O183" t="str">
            <v>2139</v>
          </cell>
        </row>
        <row r="184">
          <cell r="O184" t="str">
            <v>2141</v>
          </cell>
        </row>
        <row r="185">
          <cell r="O185" t="str">
            <v>2142</v>
          </cell>
        </row>
        <row r="186">
          <cell r="O186" t="str">
            <v>2143</v>
          </cell>
        </row>
        <row r="187">
          <cell r="O187" t="str">
            <v>2144</v>
          </cell>
        </row>
        <row r="188">
          <cell r="O188" t="str">
            <v>2145</v>
          </cell>
        </row>
        <row r="189">
          <cell r="O189" t="str">
            <v>2146</v>
          </cell>
        </row>
        <row r="190">
          <cell r="O190" t="str">
            <v>2148</v>
          </cell>
        </row>
        <row r="191">
          <cell r="O191" t="str">
            <v>2150</v>
          </cell>
        </row>
        <row r="192">
          <cell r="O192" t="str">
            <v>2151</v>
          </cell>
        </row>
        <row r="193">
          <cell r="O193" t="str">
            <v>2164</v>
          </cell>
        </row>
        <row r="194">
          <cell r="O194" t="str">
            <v>2165</v>
          </cell>
        </row>
        <row r="195">
          <cell r="O195" t="str">
            <v>2166</v>
          </cell>
        </row>
        <row r="196">
          <cell r="O196" t="str">
            <v>2167</v>
          </cell>
        </row>
        <row r="197">
          <cell r="O197" t="str">
            <v>2168</v>
          </cell>
        </row>
        <row r="198">
          <cell r="O198" t="str">
            <v>2169</v>
          </cell>
        </row>
        <row r="199">
          <cell r="O199" t="str">
            <v>2171</v>
          </cell>
        </row>
        <row r="200">
          <cell r="O200" t="str">
            <v>2173</v>
          </cell>
        </row>
        <row r="201">
          <cell r="O201" t="str">
            <v>2174</v>
          </cell>
        </row>
        <row r="202">
          <cell r="O202" t="str">
            <v>2175</v>
          </cell>
        </row>
        <row r="203">
          <cell r="O203" t="str">
            <v>2178</v>
          </cell>
        </row>
        <row r="204">
          <cell r="O204" t="str">
            <v>2188</v>
          </cell>
        </row>
        <row r="205">
          <cell r="O205" t="str">
            <v>2189</v>
          </cell>
        </row>
        <row r="206">
          <cell r="O206" t="str">
            <v>2190</v>
          </cell>
        </row>
        <row r="207">
          <cell r="O207" t="str">
            <v>2192</v>
          </cell>
        </row>
        <row r="208">
          <cell r="O208" t="str">
            <v>2208</v>
          </cell>
        </row>
        <row r="209">
          <cell r="O209" t="str">
            <v>2210</v>
          </cell>
        </row>
        <row r="210">
          <cell r="O210" t="str">
            <v>2213</v>
          </cell>
        </row>
        <row r="211">
          <cell r="O211" t="str">
            <v>2215</v>
          </cell>
        </row>
        <row r="212">
          <cell r="O212" t="str">
            <v>2216</v>
          </cell>
        </row>
        <row r="213">
          <cell r="O213" t="str">
            <v>2217</v>
          </cell>
        </row>
        <row r="214">
          <cell r="O214" t="str">
            <v>2219</v>
          </cell>
        </row>
        <row r="215">
          <cell r="O215" t="str">
            <v>2220</v>
          </cell>
        </row>
        <row r="216">
          <cell r="O216" t="str">
            <v>2226</v>
          </cell>
        </row>
        <row r="217">
          <cell r="O217" t="str">
            <v>2227</v>
          </cell>
        </row>
        <row r="218">
          <cell r="O218" t="str">
            <v>2232</v>
          </cell>
        </row>
        <row r="219">
          <cell r="O219" t="str">
            <v>2233</v>
          </cell>
        </row>
        <row r="220">
          <cell r="O220" t="str">
            <v>2234</v>
          </cell>
        </row>
        <row r="221">
          <cell r="O221" t="str">
            <v>2240</v>
          </cell>
        </row>
        <row r="222">
          <cell r="O222" t="str">
            <v>2241</v>
          </cell>
        </row>
        <row r="223">
          <cell r="O223" t="str">
            <v>2242</v>
          </cell>
        </row>
        <row r="224">
          <cell r="O224" t="str">
            <v>2243</v>
          </cell>
        </row>
        <row r="225">
          <cell r="O225" t="str">
            <v>2244</v>
          </cell>
        </row>
        <row r="226">
          <cell r="O226" t="str">
            <v>2254</v>
          </cell>
        </row>
        <row r="227">
          <cell r="O227" t="str">
            <v>2256</v>
          </cell>
        </row>
        <row r="228">
          <cell r="O228" t="str">
            <v>2260</v>
          </cell>
        </row>
        <row r="229">
          <cell r="O229" t="str">
            <v>2262</v>
          </cell>
        </row>
        <row r="230">
          <cell r="O230" t="str">
            <v>2263</v>
          </cell>
        </row>
        <row r="231">
          <cell r="O231" t="str">
            <v>2274</v>
          </cell>
        </row>
        <row r="232">
          <cell r="O232" t="str">
            <v>2275</v>
          </cell>
        </row>
        <row r="233">
          <cell r="O233" t="str">
            <v>2291</v>
          </cell>
        </row>
        <row r="234">
          <cell r="O234" t="str">
            <v>2292</v>
          </cell>
        </row>
        <row r="235">
          <cell r="O235" t="str">
            <v>2295</v>
          </cell>
        </row>
        <row r="236">
          <cell r="O236" t="str">
            <v>2296</v>
          </cell>
        </row>
        <row r="237">
          <cell r="O237" t="str">
            <v>2297</v>
          </cell>
        </row>
        <row r="238">
          <cell r="O238" t="str">
            <v>2301</v>
          </cell>
        </row>
        <row r="239">
          <cell r="O239" t="str">
            <v>2303</v>
          </cell>
        </row>
        <row r="240">
          <cell r="O240" t="str">
            <v>2306</v>
          </cell>
        </row>
        <row r="241">
          <cell r="O241" t="str">
            <v>2308</v>
          </cell>
        </row>
        <row r="242">
          <cell r="O242" t="str">
            <v>2309</v>
          </cell>
        </row>
        <row r="243">
          <cell r="O243" t="str">
            <v>2321</v>
          </cell>
        </row>
        <row r="244">
          <cell r="O244" t="str">
            <v>2322</v>
          </cell>
        </row>
        <row r="245">
          <cell r="O245" t="str">
            <v>2323</v>
          </cell>
        </row>
        <row r="246">
          <cell r="O246" t="str">
            <v>2338</v>
          </cell>
        </row>
        <row r="247">
          <cell r="O247" t="str">
            <v>2340</v>
          </cell>
        </row>
        <row r="248">
          <cell r="O248" t="str">
            <v>2343</v>
          </cell>
        </row>
        <row r="249">
          <cell r="O249" t="str">
            <v>2346</v>
          </cell>
        </row>
        <row r="250">
          <cell r="O250" t="str">
            <v>2347</v>
          </cell>
        </row>
        <row r="251">
          <cell r="O251" t="str">
            <v>2349</v>
          </cell>
        </row>
        <row r="252">
          <cell r="O252" t="str">
            <v>2351</v>
          </cell>
        </row>
        <row r="253">
          <cell r="O253" t="str">
            <v>2352</v>
          </cell>
        </row>
        <row r="254">
          <cell r="O254" t="str">
            <v>2355</v>
          </cell>
        </row>
        <row r="255">
          <cell r="O255" t="str">
            <v>2357</v>
          </cell>
        </row>
        <row r="256">
          <cell r="O256" t="str">
            <v>2358</v>
          </cell>
        </row>
        <row r="257">
          <cell r="O257" t="str">
            <v>2361</v>
          </cell>
        </row>
        <row r="258">
          <cell r="O258" t="str">
            <v>2362</v>
          </cell>
        </row>
        <row r="259">
          <cell r="O259" t="str">
            <v>2364</v>
          </cell>
        </row>
        <row r="260">
          <cell r="O260" t="str">
            <v>2368</v>
          </cell>
        </row>
        <row r="261">
          <cell r="O261" t="str">
            <v>2369</v>
          </cell>
        </row>
        <row r="262">
          <cell r="O262" t="str">
            <v>2370</v>
          </cell>
        </row>
        <row r="263">
          <cell r="O263" t="str">
            <v>2371</v>
          </cell>
        </row>
        <row r="264">
          <cell r="O264" t="str">
            <v>2375</v>
          </cell>
        </row>
        <row r="265">
          <cell r="O265" t="str">
            <v>2377</v>
          </cell>
        </row>
        <row r="266">
          <cell r="O266" t="str">
            <v>2380</v>
          </cell>
        </row>
        <row r="267">
          <cell r="O267" t="str">
            <v>2386</v>
          </cell>
        </row>
        <row r="268">
          <cell r="O268" t="str">
            <v>2387</v>
          </cell>
        </row>
        <row r="269">
          <cell r="O269" t="str">
            <v>2390</v>
          </cell>
        </row>
        <row r="270">
          <cell r="O270" t="str">
            <v>2392</v>
          </cell>
        </row>
        <row r="271">
          <cell r="O271" t="str">
            <v>2395</v>
          </cell>
        </row>
        <row r="272">
          <cell r="O272" t="str">
            <v>2400</v>
          </cell>
        </row>
        <row r="273">
          <cell r="O273" t="str">
            <v>2402</v>
          </cell>
        </row>
        <row r="274">
          <cell r="O274" t="str">
            <v>2403</v>
          </cell>
        </row>
        <row r="275">
          <cell r="O275" t="str">
            <v>2406</v>
          </cell>
        </row>
        <row r="276">
          <cell r="O276" t="str">
            <v>2408</v>
          </cell>
        </row>
        <row r="277">
          <cell r="O277" t="str">
            <v>2409</v>
          </cell>
        </row>
        <row r="278">
          <cell r="O278" t="str">
            <v>2410</v>
          </cell>
        </row>
        <row r="279">
          <cell r="O279" t="str">
            <v>2412</v>
          </cell>
        </row>
        <row r="280">
          <cell r="O280" t="str">
            <v>2413</v>
          </cell>
        </row>
        <row r="281">
          <cell r="O281" t="str">
            <v>2416</v>
          </cell>
        </row>
        <row r="282">
          <cell r="O282" t="str">
            <v>2418</v>
          </cell>
        </row>
        <row r="283">
          <cell r="O283" t="str">
            <v>2419</v>
          </cell>
        </row>
        <row r="284">
          <cell r="O284" t="str">
            <v>2424</v>
          </cell>
        </row>
        <row r="285">
          <cell r="O285" t="str">
            <v>2426</v>
          </cell>
        </row>
        <row r="286">
          <cell r="O286" t="str">
            <v>2427</v>
          </cell>
        </row>
        <row r="287">
          <cell r="O287" t="str">
            <v>2428</v>
          </cell>
        </row>
        <row r="288">
          <cell r="O288" t="str">
            <v>2430</v>
          </cell>
        </row>
        <row r="289">
          <cell r="O289" t="str">
            <v>2434</v>
          </cell>
        </row>
        <row r="290">
          <cell r="O290" t="str">
            <v>2435</v>
          </cell>
        </row>
        <row r="291">
          <cell r="O291" t="str">
            <v>2437</v>
          </cell>
        </row>
        <row r="292">
          <cell r="O292" t="str">
            <v>2439</v>
          </cell>
        </row>
        <row r="293">
          <cell r="O293" t="str">
            <v>2441</v>
          </cell>
        </row>
        <row r="294">
          <cell r="O294" t="str">
            <v>2443</v>
          </cell>
        </row>
        <row r="295">
          <cell r="O295" t="str">
            <v>2444</v>
          </cell>
        </row>
        <row r="296">
          <cell r="O296" t="str">
            <v>2446</v>
          </cell>
        </row>
        <row r="297">
          <cell r="O297" t="str">
            <v>2458</v>
          </cell>
        </row>
        <row r="298">
          <cell r="O298" t="str">
            <v>2503</v>
          </cell>
        </row>
        <row r="299">
          <cell r="O299" t="str">
            <v>2507</v>
          </cell>
        </row>
        <row r="300">
          <cell r="O300" t="str">
            <v>2518</v>
          </cell>
        </row>
        <row r="301">
          <cell r="O301" t="str">
            <v>2520</v>
          </cell>
        </row>
        <row r="302">
          <cell r="O302" t="str">
            <v>2524</v>
          </cell>
        </row>
        <row r="303">
          <cell r="O303" t="str">
            <v>2531</v>
          </cell>
        </row>
        <row r="304">
          <cell r="O304" t="str">
            <v>2532</v>
          </cell>
        </row>
        <row r="305">
          <cell r="O305" t="str">
            <v>2534</v>
          </cell>
        </row>
        <row r="306">
          <cell r="O306" t="str">
            <v>2535</v>
          </cell>
        </row>
        <row r="307">
          <cell r="O307" t="str">
            <v>2536</v>
          </cell>
        </row>
        <row r="308">
          <cell r="O308" t="str">
            <v>2537</v>
          </cell>
        </row>
        <row r="309">
          <cell r="O309" t="str">
            <v>2538</v>
          </cell>
        </row>
        <row r="310">
          <cell r="O310" t="str">
            <v>2539</v>
          </cell>
        </row>
        <row r="311">
          <cell r="O311" t="str">
            <v>2542</v>
          </cell>
        </row>
        <row r="312">
          <cell r="O312" t="str">
            <v>2545</v>
          </cell>
        </row>
        <row r="313">
          <cell r="O313" t="str">
            <v>2552</v>
          </cell>
        </row>
        <row r="314">
          <cell r="O314" t="str">
            <v>2554</v>
          </cell>
        </row>
        <row r="315">
          <cell r="O315" t="str">
            <v>2556</v>
          </cell>
        </row>
        <row r="316">
          <cell r="O316" t="str">
            <v>2557</v>
          </cell>
        </row>
        <row r="317">
          <cell r="O317" t="str">
            <v>2558</v>
          </cell>
        </row>
        <row r="318">
          <cell r="O318" t="str">
            <v>2559</v>
          </cell>
        </row>
        <row r="319">
          <cell r="O319" t="str">
            <v>2560</v>
          </cell>
        </row>
        <row r="320">
          <cell r="O320" t="str">
            <v>2561</v>
          </cell>
        </row>
        <row r="321">
          <cell r="O321" t="str">
            <v>2563</v>
          </cell>
        </row>
        <row r="322">
          <cell r="O322" t="str">
            <v>2564</v>
          </cell>
        </row>
        <row r="323">
          <cell r="O323" t="str">
            <v>2565</v>
          </cell>
        </row>
        <row r="324">
          <cell r="O324" t="str">
            <v>2615</v>
          </cell>
        </row>
        <row r="325">
          <cell r="O325" t="str">
            <v>2638</v>
          </cell>
        </row>
        <row r="326">
          <cell r="O326" t="str">
            <v>2639</v>
          </cell>
        </row>
        <row r="327">
          <cell r="O327" t="str">
            <v>2641</v>
          </cell>
        </row>
        <row r="328">
          <cell r="O328" t="str">
            <v>2669</v>
          </cell>
        </row>
        <row r="329">
          <cell r="O329" t="str">
            <v>2672</v>
          </cell>
        </row>
        <row r="330">
          <cell r="O330" t="str">
            <v>2682</v>
          </cell>
        </row>
        <row r="331">
          <cell r="O331" t="str">
            <v>2685</v>
          </cell>
        </row>
        <row r="332">
          <cell r="O332" t="str">
            <v>2721</v>
          </cell>
        </row>
        <row r="333">
          <cell r="O333" t="str">
            <v>2737</v>
          </cell>
        </row>
        <row r="334">
          <cell r="O334" t="str">
            <v>2743</v>
          </cell>
        </row>
        <row r="335">
          <cell r="O335" t="str">
            <v>2745</v>
          </cell>
        </row>
        <row r="336">
          <cell r="O336" t="str">
            <v>2747</v>
          </cell>
        </row>
        <row r="337">
          <cell r="O337" t="str">
            <v>2748</v>
          </cell>
        </row>
        <row r="338">
          <cell r="O338" t="str">
            <v>2751</v>
          </cell>
        </row>
        <row r="339">
          <cell r="O339" t="str">
            <v>2752</v>
          </cell>
        </row>
        <row r="340">
          <cell r="O340" t="str">
            <v>2753</v>
          </cell>
        </row>
        <row r="341">
          <cell r="O341" t="str">
            <v>2755</v>
          </cell>
        </row>
        <row r="342">
          <cell r="O342" t="str">
            <v>2756</v>
          </cell>
        </row>
        <row r="343">
          <cell r="O343" t="str">
            <v>2758</v>
          </cell>
        </row>
        <row r="344">
          <cell r="O344" t="str">
            <v>2759</v>
          </cell>
        </row>
        <row r="345">
          <cell r="O345" t="str">
            <v>2760</v>
          </cell>
        </row>
        <row r="346">
          <cell r="O346" t="str">
            <v>2761</v>
          </cell>
        </row>
        <row r="347">
          <cell r="O347" t="str">
            <v>2762</v>
          </cell>
        </row>
        <row r="348">
          <cell r="O348" t="str">
            <v>2763</v>
          </cell>
        </row>
        <row r="349">
          <cell r="O349" t="str">
            <v>2767</v>
          </cell>
        </row>
        <row r="350">
          <cell r="O350" t="str">
            <v>2768</v>
          </cell>
        </row>
        <row r="351">
          <cell r="O351" t="str">
            <v>2770</v>
          </cell>
        </row>
        <row r="352">
          <cell r="O352" t="str">
            <v>2771</v>
          </cell>
        </row>
        <row r="353">
          <cell r="O353" t="str">
            <v>2773</v>
          </cell>
        </row>
        <row r="354">
          <cell r="O354" t="str">
            <v>2775</v>
          </cell>
        </row>
        <row r="355">
          <cell r="O355" t="str">
            <v>2776</v>
          </cell>
        </row>
        <row r="356">
          <cell r="O356" t="str">
            <v>2777</v>
          </cell>
        </row>
        <row r="357">
          <cell r="O357" t="str">
            <v>2781</v>
          </cell>
        </row>
        <row r="358">
          <cell r="O358" t="str">
            <v>2782</v>
          </cell>
        </row>
        <row r="359">
          <cell r="O359" t="str">
            <v>2785</v>
          </cell>
        </row>
        <row r="360">
          <cell r="O360" t="str">
            <v>2790</v>
          </cell>
        </row>
        <row r="361">
          <cell r="O361" t="str">
            <v>2792</v>
          </cell>
        </row>
        <row r="362">
          <cell r="O362" t="str">
            <v>2795</v>
          </cell>
        </row>
        <row r="363">
          <cell r="O363" t="str">
            <v>2796</v>
          </cell>
        </row>
        <row r="364">
          <cell r="O364" t="str">
            <v>2797</v>
          </cell>
        </row>
        <row r="365">
          <cell r="O365" t="str">
            <v>2798</v>
          </cell>
        </row>
        <row r="366">
          <cell r="O366" t="str">
            <v>2799</v>
          </cell>
        </row>
        <row r="367">
          <cell r="O367" t="str">
            <v>2801</v>
          </cell>
        </row>
        <row r="368">
          <cell r="O368" t="str">
            <v>2802</v>
          </cell>
        </row>
        <row r="369">
          <cell r="O369" t="str">
            <v>2803</v>
          </cell>
        </row>
        <row r="370">
          <cell r="O370" t="str">
            <v>2804</v>
          </cell>
        </row>
        <row r="371">
          <cell r="O371" t="str">
            <v>2806</v>
          </cell>
        </row>
        <row r="372">
          <cell r="O372" t="str">
            <v>2807</v>
          </cell>
        </row>
        <row r="373">
          <cell r="O373" t="str">
            <v>2808</v>
          </cell>
        </row>
        <row r="374">
          <cell r="O374" t="str">
            <v>2810</v>
          </cell>
        </row>
        <row r="375">
          <cell r="O375" t="str">
            <v>2811</v>
          </cell>
        </row>
        <row r="376">
          <cell r="O376" t="str">
            <v>2812</v>
          </cell>
        </row>
        <row r="377">
          <cell r="O377" t="str">
            <v>2814</v>
          </cell>
        </row>
        <row r="378">
          <cell r="O378" t="str">
            <v>2816</v>
          </cell>
        </row>
        <row r="379">
          <cell r="O379" t="str">
            <v>2817</v>
          </cell>
        </row>
        <row r="380">
          <cell r="O380" t="str">
            <v>2820</v>
          </cell>
        </row>
        <row r="381">
          <cell r="O381" t="str">
            <v>2823</v>
          </cell>
        </row>
        <row r="382">
          <cell r="O382" t="str">
            <v>2825</v>
          </cell>
        </row>
        <row r="383">
          <cell r="O383" t="str">
            <v>2826</v>
          </cell>
        </row>
        <row r="384">
          <cell r="O384" t="str">
            <v>2827</v>
          </cell>
        </row>
        <row r="385">
          <cell r="O385" t="str">
            <v>2829</v>
          </cell>
        </row>
        <row r="386">
          <cell r="O386" t="str">
            <v>2830</v>
          </cell>
        </row>
        <row r="387">
          <cell r="O387" t="str">
            <v>2833</v>
          </cell>
        </row>
        <row r="388">
          <cell r="O388" t="str">
            <v>2835</v>
          </cell>
        </row>
        <row r="389">
          <cell r="O389" t="str">
            <v>2841</v>
          </cell>
        </row>
        <row r="390">
          <cell r="O390" t="str">
            <v>2846</v>
          </cell>
        </row>
        <row r="391">
          <cell r="O391" t="str">
            <v>2850</v>
          </cell>
        </row>
        <row r="392">
          <cell r="O392" t="str">
            <v>2853</v>
          </cell>
        </row>
        <row r="393">
          <cell r="O393" t="str">
            <v>2881</v>
          </cell>
        </row>
        <row r="394">
          <cell r="O394" t="str">
            <v>2882</v>
          </cell>
        </row>
        <row r="395">
          <cell r="O395" t="str">
            <v>2886</v>
          </cell>
        </row>
        <row r="396">
          <cell r="O396" t="str">
            <v>2891</v>
          </cell>
        </row>
        <row r="397">
          <cell r="O397" t="str">
            <v>2892</v>
          </cell>
        </row>
        <row r="398">
          <cell r="O398" t="str">
            <v>2894</v>
          </cell>
        </row>
        <row r="399">
          <cell r="O399" t="str">
            <v>2909</v>
          </cell>
        </row>
        <row r="400">
          <cell r="O400" t="str">
            <v>2918</v>
          </cell>
        </row>
        <row r="401">
          <cell r="O401" t="str">
            <v>2924</v>
          </cell>
        </row>
        <row r="402">
          <cell r="O402" t="str">
            <v>2926</v>
          </cell>
        </row>
        <row r="403">
          <cell r="O403" t="str">
            <v>2929</v>
          </cell>
        </row>
        <row r="404">
          <cell r="O404" t="str">
            <v>2931</v>
          </cell>
        </row>
        <row r="405">
          <cell r="O405" t="str">
            <v>2954</v>
          </cell>
        </row>
        <row r="406">
          <cell r="O406" t="str">
            <v>2961</v>
          </cell>
        </row>
        <row r="407">
          <cell r="O407" t="str">
            <v>2965</v>
          </cell>
        </row>
        <row r="408">
          <cell r="O408" t="str">
            <v>2968</v>
          </cell>
        </row>
        <row r="409">
          <cell r="O409" t="str">
            <v>2969</v>
          </cell>
        </row>
        <row r="410">
          <cell r="O410" t="str">
            <v>2980</v>
          </cell>
        </row>
        <row r="411">
          <cell r="O411" t="str">
            <v>2982</v>
          </cell>
        </row>
        <row r="412">
          <cell r="O412" t="str">
            <v>2984</v>
          </cell>
        </row>
        <row r="413">
          <cell r="O413" t="str">
            <v>2995</v>
          </cell>
        </row>
        <row r="414">
          <cell r="O414" t="str">
            <v>2999</v>
          </cell>
        </row>
        <row r="415">
          <cell r="O415" t="str">
            <v>2A00</v>
          </cell>
        </row>
        <row r="416">
          <cell r="O416" t="str">
            <v>2A05</v>
          </cell>
        </row>
        <row r="417">
          <cell r="O417" t="str">
            <v>2A10</v>
          </cell>
        </row>
        <row r="418">
          <cell r="O418" t="str">
            <v>2A12</v>
          </cell>
        </row>
        <row r="419">
          <cell r="O419" t="str">
            <v>2A13</v>
          </cell>
        </row>
        <row r="420">
          <cell r="O420" t="str">
            <v>2A16</v>
          </cell>
        </row>
        <row r="421">
          <cell r="O421" t="str">
            <v>2A20</v>
          </cell>
        </row>
        <row r="422">
          <cell r="O422" t="str">
            <v>2A25</v>
          </cell>
        </row>
        <row r="423">
          <cell r="O423" t="str">
            <v>2A39</v>
          </cell>
        </row>
        <row r="424">
          <cell r="O424" t="str">
            <v>2A40</v>
          </cell>
        </row>
        <row r="425">
          <cell r="O425" t="str">
            <v>2A46</v>
          </cell>
        </row>
        <row r="426">
          <cell r="O426" t="str">
            <v>2A48</v>
          </cell>
        </row>
        <row r="427">
          <cell r="O427" t="str">
            <v>2A49</v>
          </cell>
        </row>
        <row r="428">
          <cell r="O428" t="str">
            <v>2A69</v>
          </cell>
        </row>
        <row r="429">
          <cell r="O429" t="str">
            <v>2A72</v>
          </cell>
        </row>
        <row r="430">
          <cell r="O430" t="str">
            <v>2A77</v>
          </cell>
        </row>
        <row r="431">
          <cell r="O431" t="str">
            <v>2A78</v>
          </cell>
        </row>
        <row r="432">
          <cell r="O432" t="str">
            <v>2A83</v>
          </cell>
        </row>
        <row r="433">
          <cell r="O433" t="str">
            <v>2A88</v>
          </cell>
        </row>
        <row r="434">
          <cell r="O434" t="str">
            <v>2A92</v>
          </cell>
        </row>
        <row r="435">
          <cell r="O435" t="str">
            <v>2AA2</v>
          </cell>
        </row>
        <row r="436">
          <cell r="O436" t="str">
            <v>2AA5</v>
          </cell>
        </row>
        <row r="437">
          <cell r="O437" t="str">
            <v>2AAI</v>
          </cell>
        </row>
        <row r="438">
          <cell r="O438" t="str">
            <v>2AAO</v>
          </cell>
        </row>
        <row r="439">
          <cell r="O439" t="str">
            <v>2AAS</v>
          </cell>
        </row>
        <row r="440">
          <cell r="O440" t="str">
            <v>2AAT</v>
          </cell>
        </row>
        <row r="441">
          <cell r="O441" t="str">
            <v>2AB0</v>
          </cell>
        </row>
        <row r="442">
          <cell r="O442" t="str">
            <v>2AB1</v>
          </cell>
        </row>
        <row r="443">
          <cell r="O443" t="str">
            <v>2ABA</v>
          </cell>
        </row>
        <row r="444">
          <cell r="O444" t="str">
            <v>2ABF</v>
          </cell>
        </row>
        <row r="445">
          <cell r="O445" t="str">
            <v>2ABG</v>
          </cell>
        </row>
        <row r="446">
          <cell r="O446" t="str">
            <v>2ABN</v>
          </cell>
        </row>
        <row r="447">
          <cell r="O447" t="str">
            <v>2ABY</v>
          </cell>
        </row>
        <row r="448">
          <cell r="O448" t="str">
            <v>2AC8</v>
          </cell>
        </row>
        <row r="449">
          <cell r="O449" t="str">
            <v>2AC9</v>
          </cell>
        </row>
        <row r="450">
          <cell r="O450" t="str">
            <v>2ACB</v>
          </cell>
        </row>
        <row r="451">
          <cell r="O451" t="str">
            <v>2ACW</v>
          </cell>
        </row>
        <row r="452">
          <cell r="O452" t="str">
            <v>2ACX</v>
          </cell>
        </row>
        <row r="453">
          <cell r="O453" t="str">
            <v>2AD0</v>
          </cell>
        </row>
        <row r="454">
          <cell r="O454" t="str">
            <v>2ADC</v>
          </cell>
        </row>
        <row r="455">
          <cell r="O455" t="str">
            <v>2AE2</v>
          </cell>
        </row>
        <row r="456">
          <cell r="O456" t="str">
            <v>2AE6</v>
          </cell>
        </row>
        <row r="457">
          <cell r="O457" t="str">
            <v>2AE7</v>
          </cell>
        </row>
        <row r="458">
          <cell r="O458" t="str">
            <v>2AE8</v>
          </cell>
        </row>
        <row r="459">
          <cell r="O459" t="str">
            <v>2AE9</v>
          </cell>
        </row>
        <row r="460">
          <cell r="O460" t="str">
            <v>2AEI</v>
          </cell>
        </row>
        <row r="461">
          <cell r="O461" t="str">
            <v>2AEZ</v>
          </cell>
        </row>
        <row r="462">
          <cell r="O462" t="str">
            <v>2AF1</v>
          </cell>
        </row>
        <row r="463">
          <cell r="O463" t="str">
            <v>2AF4</v>
          </cell>
        </row>
        <row r="464">
          <cell r="O464" t="str">
            <v>2AF5</v>
          </cell>
        </row>
        <row r="465">
          <cell r="O465" t="str">
            <v>2AF7</v>
          </cell>
        </row>
        <row r="466">
          <cell r="O466" t="str">
            <v>2AFN</v>
          </cell>
        </row>
        <row r="467">
          <cell r="O467" t="str">
            <v>2AFW</v>
          </cell>
        </row>
        <row r="468">
          <cell r="O468" t="str">
            <v>2AFX</v>
          </cell>
        </row>
        <row r="469">
          <cell r="O469" t="str">
            <v>2AG3</v>
          </cell>
        </row>
        <row r="470">
          <cell r="O470" t="str">
            <v>2AG4</v>
          </cell>
        </row>
        <row r="471">
          <cell r="O471" t="str">
            <v>2AG9</v>
          </cell>
        </row>
        <row r="472">
          <cell r="O472" t="str">
            <v>2AGK</v>
          </cell>
        </row>
        <row r="473">
          <cell r="O473" t="str">
            <v>2AGP</v>
          </cell>
        </row>
        <row r="474">
          <cell r="O474" t="str">
            <v>2AGS</v>
          </cell>
        </row>
        <row r="475">
          <cell r="O475" t="str">
            <v>2AGV</v>
          </cell>
        </row>
        <row r="476">
          <cell r="O476" t="str">
            <v>2AGX</v>
          </cell>
        </row>
        <row r="477">
          <cell r="O477" t="str">
            <v>2AGY</v>
          </cell>
        </row>
        <row r="478">
          <cell r="O478" t="str">
            <v>2AGZ</v>
          </cell>
        </row>
        <row r="479">
          <cell r="O479" t="str">
            <v>2AH0</v>
          </cell>
        </row>
        <row r="480">
          <cell r="O480" t="str">
            <v>2AH8</v>
          </cell>
        </row>
        <row r="481">
          <cell r="O481" t="str">
            <v>2AHL</v>
          </cell>
        </row>
        <row r="482">
          <cell r="O482" t="str">
            <v>2AHM</v>
          </cell>
        </row>
        <row r="483">
          <cell r="O483" t="str">
            <v>2AHZ</v>
          </cell>
        </row>
        <row r="484">
          <cell r="O484" t="str">
            <v>2AI5</v>
          </cell>
        </row>
        <row r="485">
          <cell r="O485" t="str">
            <v>2AJE</v>
          </cell>
        </row>
        <row r="486">
          <cell r="O486" t="str">
            <v>2AJI</v>
          </cell>
        </row>
        <row r="487">
          <cell r="O487" t="str">
            <v>2AJS</v>
          </cell>
        </row>
        <row r="488">
          <cell r="O488" t="str">
            <v>2AK1</v>
          </cell>
        </row>
        <row r="489">
          <cell r="O489" t="str">
            <v>2AK4</v>
          </cell>
        </row>
        <row r="490">
          <cell r="O490" t="str">
            <v>2AK7</v>
          </cell>
        </row>
        <row r="491">
          <cell r="O491" t="str">
            <v>2AKH</v>
          </cell>
        </row>
        <row r="492">
          <cell r="O492" t="str">
            <v>2AKT</v>
          </cell>
        </row>
        <row r="493">
          <cell r="O493" t="str">
            <v>2AKV</v>
          </cell>
        </row>
        <row r="494">
          <cell r="O494" t="str">
            <v>2AL4</v>
          </cell>
        </row>
        <row r="495">
          <cell r="O495" t="str">
            <v>2AL5</v>
          </cell>
        </row>
        <row r="496">
          <cell r="O496" t="str">
            <v>2AL7</v>
          </cell>
        </row>
        <row r="497">
          <cell r="O497" t="str">
            <v>2AL8</v>
          </cell>
        </row>
        <row r="498">
          <cell r="O498" t="str">
            <v>2ALM</v>
          </cell>
        </row>
        <row r="499">
          <cell r="O499" t="str">
            <v>2ALN</v>
          </cell>
        </row>
        <row r="500">
          <cell r="O500" t="str">
            <v>2ALT</v>
          </cell>
        </row>
        <row r="501">
          <cell r="O501" t="str">
            <v>2AM2</v>
          </cell>
        </row>
        <row r="502">
          <cell r="O502" t="str">
            <v>2AM3</v>
          </cell>
        </row>
        <row r="503">
          <cell r="O503" t="str">
            <v>2AM6</v>
          </cell>
        </row>
        <row r="504">
          <cell r="O504" t="str">
            <v>2AM9</v>
          </cell>
        </row>
        <row r="505">
          <cell r="O505" t="str">
            <v>2AMB</v>
          </cell>
        </row>
        <row r="506">
          <cell r="O506" t="str">
            <v>2AMG</v>
          </cell>
        </row>
        <row r="507">
          <cell r="O507" t="str">
            <v>2AN1</v>
          </cell>
        </row>
        <row r="508">
          <cell r="O508" t="str">
            <v>2AN4</v>
          </cell>
        </row>
        <row r="509">
          <cell r="O509" t="str">
            <v>2ANL</v>
          </cell>
        </row>
        <row r="510">
          <cell r="O510" t="str">
            <v>2AO3</v>
          </cell>
        </row>
        <row r="511">
          <cell r="O511" t="str">
            <v>2AOC</v>
          </cell>
        </row>
        <row r="512">
          <cell r="O512" t="str">
            <v>2AON</v>
          </cell>
        </row>
        <row r="513">
          <cell r="O513" t="str">
            <v>2AP2</v>
          </cell>
        </row>
        <row r="514">
          <cell r="O514" t="str">
            <v>2AP6</v>
          </cell>
        </row>
        <row r="515">
          <cell r="O515" t="str">
            <v>2APU</v>
          </cell>
        </row>
        <row r="516">
          <cell r="O516" t="str">
            <v>2APY</v>
          </cell>
        </row>
        <row r="517">
          <cell r="O517" t="str">
            <v>2AQ0</v>
          </cell>
        </row>
        <row r="518">
          <cell r="O518" t="str">
            <v>2AQ4</v>
          </cell>
        </row>
        <row r="519">
          <cell r="O519" t="str">
            <v>2AQ5</v>
          </cell>
        </row>
        <row r="520">
          <cell r="O520" t="str">
            <v>2AQC</v>
          </cell>
        </row>
        <row r="521">
          <cell r="O521" t="str">
            <v>2AQI</v>
          </cell>
        </row>
        <row r="522">
          <cell r="O522" t="str">
            <v>2AQL</v>
          </cell>
        </row>
        <row r="523">
          <cell r="O523" t="str">
            <v>2AQN</v>
          </cell>
        </row>
        <row r="524">
          <cell r="O524" t="str">
            <v>2AQO</v>
          </cell>
        </row>
        <row r="525">
          <cell r="O525" t="str">
            <v>2AQU</v>
          </cell>
        </row>
        <row r="526">
          <cell r="O526" t="str">
            <v>2AQV</v>
          </cell>
        </row>
        <row r="527">
          <cell r="O527" t="str">
            <v>2AQX</v>
          </cell>
        </row>
        <row r="528">
          <cell r="O528" t="str">
            <v>2AR0</v>
          </cell>
        </row>
        <row r="529">
          <cell r="O529" t="str">
            <v>2AR5</v>
          </cell>
        </row>
        <row r="530">
          <cell r="O530" t="str">
            <v>2AR7</v>
          </cell>
        </row>
        <row r="531">
          <cell r="O531" t="str">
            <v>2AR8</v>
          </cell>
        </row>
        <row r="532">
          <cell r="O532" t="str">
            <v>2AR9</v>
          </cell>
        </row>
        <row r="533">
          <cell r="O533" t="str">
            <v>2ARB</v>
          </cell>
        </row>
        <row r="534">
          <cell r="O534" t="str">
            <v>2ARC</v>
          </cell>
        </row>
        <row r="535">
          <cell r="O535" t="str">
            <v>2ARD</v>
          </cell>
        </row>
        <row r="536">
          <cell r="O536" t="str">
            <v>2ARE</v>
          </cell>
        </row>
        <row r="537">
          <cell r="O537" t="str">
            <v>2ARG</v>
          </cell>
        </row>
        <row r="538">
          <cell r="O538" t="str">
            <v>2ARH</v>
          </cell>
        </row>
        <row r="539">
          <cell r="O539" t="str">
            <v>2ARI</v>
          </cell>
        </row>
        <row r="540">
          <cell r="O540" t="str">
            <v>2ARO</v>
          </cell>
        </row>
        <row r="541">
          <cell r="O541" t="str">
            <v>2ARP</v>
          </cell>
        </row>
        <row r="542">
          <cell r="O542" t="str">
            <v>2ARS</v>
          </cell>
        </row>
        <row r="543">
          <cell r="O543" t="str">
            <v>2ARU</v>
          </cell>
        </row>
        <row r="544">
          <cell r="O544" t="str">
            <v>2ARX</v>
          </cell>
        </row>
        <row r="545">
          <cell r="O545" t="str">
            <v>2ARY</v>
          </cell>
        </row>
        <row r="546">
          <cell r="O546" t="str">
            <v>2ARZ</v>
          </cell>
        </row>
        <row r="547">
          <cell r="O547" t="str">
            <v>2AS0</v>
          </cell>
        </row>
        <row r="548">
          <cell r="O548" t="str">
            <v>2AS8</v>
          </cell>
        </row>
        <row r="549">
          <cell r="O549" t="str">
            <v>2ASA</v>
          </cell>
        </row>
        <row r="550">
          <cell r="O550" t="str">
            <v>2ASG</v>
          </cell>
        </row>
        <row r="551">
          <cell r="O551" t="str">
            <v>2ASS</v>
          </cell>
        </row>
        <row r="552">
          <cell r="O552" t="str">
            <v>2AST</v>
          </cell>
        </row>
        <row r="553">
          <cell r="O553" t="str">
            <v>2ASU</v>
          </cell>
        </row>
        <row r="554">
          <cell r="O554" t="str">
            <v>2ASV</v>
          </cell>
        </row>
        <row r="555">
          <cell r="O555" t="str">
            <v>2ASZ</v>
          </cell>
        </row>
        <row r="556">
          <cell r="O556" t="str">
            <v>2AT1</v>
          </cell>
        </row>
        <row r="557">
          <cell r="O557" t="str">
            <v>2AT2</v>
          </cell>
        </row>
        <row r="558">
          <cell r="O558" t="str">
            <v>2ATA</v>
          </cell>
        </row>
        <row r="559">
          <cell r="O559" t="str">
            <v>2ATC</v>
          </cell>
        </row>
        <row r="560">
          <cell r="O560" t="str">
            <v>2ATL</v>
          </cell>
        </row>
        <row r="561">
          <cell r="O561" t="str">
            <v>2ATM</v>
          </cell>
        </row>
        <row r="562">
          <cell r="O562" t="str">
            <v>2ATQ</v>
          </cell>
        </row>
        <row r="563">
          <cell r="O563" t="str">
            <v>2ATS</v>
          </cell>
        </row>
        <row r="564">
          <cell r="O564" t="str">
            <v>2ATU</v>
          </cell>
        </row>
        <row r="565">
          <cell r="O565" t="str">
            <v>2ATV</v>
          </cell>
        </row>
        <row r="566">
          <cell r="O566" t="str">
            <v>2ATW</v>
          </cell>
        </row>
        <row r="567">
          <cell r="O567" t="str">
            <v>2ATX</v>
          </cell>
        </row>
        <row r="568">
          <cell r="O568" t="str">
            <v>2AU3</v>
          </cell>
        </row>
        <row r="569">
          <cell r="O569" t="str">
            <v>2AUC</v>
          </cell>
        </row>
        <row r="570">
          <cell r="O570" t="str">
            <v>2AUE</v>
          </cell>
        </row>
        <row r="571">
          <cell r="O571" t="str">
            <v>2AUF</v>
          </cell>
        </row>
        <row r="572">
          <cell r="O572" t="str">
            <v>2AUH</v>
          </cell>
        </row>
        <row r="573">
          <cell r="O573" t="str">
            <v>2AUK</v>
          </cell>
        </row>
        <row r="574">
          <cell r="O574" t="str">
            <v>2AUM</v>
          </cell>
        </row>
        <row r="575">
          <cell r="O575" t="str">
            <v>2AUS</v>
          </cell>
        </row>
        <row r="576">
          <cell r="O576" t="str">
            <v>2AUY</v>
          </cell>
        </row>
        <row r="577">
          <cell r="O577" t="str">
            <v>2AV1</v>
          </cell>
        </row>
        <row r="578">
          <cell r="O578" t="str">
            <v>2AVI</v>
          </cell>
        </row>
        <row r="579">
          <cell r="O579" t="str">
            <v>2AVK</v>
          </cell>
        </row>
        <row r="580">
          <cell r="O580" t="str">
            <v>2AVM</v>
          </cell>
        </row>
        <row r="581">
          <cell r="O581" t="str">
            <v>2AVU</v>
          </cell>
        </row>
        <row r="582">
          <cell r="O582" t="str">
            <v>2AW3</v>
          </cell>
        </row>
        <row r="583">
          <cell r="O583" t="str">
            <v>2AW4</v>
          </cell>
        </row>
        <row r="584">
          <cell r="O584" t="str">
            <v>2AW6</v>
          </cell>
        </row>
        <row r="585">
          <cell r="O585" t="str">
            <v>2AWA</v>
          </cell>
        </row>
        <row r="586">
          <cell r="O586" t="str">
            <v>2AWF</v>
          </cell>
        </row>
        <row r="587">
          <cell r="O587" t="str">
            <v>2AWK</v>
          </cell>
        </row>
        <row r="588">
          <cell r="O588" t="str">
            <v>2AWL</v>
          </cell>
        </row>
        <row r="589">
          <cell r="O589" t="str">
            <v>2AWW</v>
          </cell>
        </row>
        <row r="590">
          <cell r="O590" t="str">
            <v>2AWX</v>
          </cell>
        </row>
        <row r="591">
          <cell r="O591" t="str">
            <v>2AWY</v>
          </cell>
        </row>
        <row r="592">
          <cell r="O592" t="str">
            <v>2AWZ</v>
          </cell>
        </row>
        <row r="593">
          <cell r="O593" t="str">
            <v>2AX5</v>
          </cell>
        </row>
        <row r="594">
          <cell r="O594" t="str">
            <v>2AX6</v>
          </cell>
        </row>
        <row r="595">
          <cell r="O595" t="str">
            <v>2AXC</v>
          </cell>
        </row>
        <row r="596">
          <cell r="O596" t="str">
            <v>2AXK</v>
          </cell>
        </row>
        <row r="597">
          <cell r="O597" t="str">
            <v>2AXL</v>
          </cell>
        </row>
        <row r="598">
          <cell r="O598" t="str">
            <v>2AXM</v>
          </cell>
        </row>
        <row r="599">
          <cell r="O599" t="str">
            <v>2AXP</v>
          </cell>
        </row>
        <row r="600">
          <cell r="O600" t="str">
            <v>2AXS</v>
          </cell>
        </row>
        <row r="601">
          <cell r="O601" t="str">
            <v>2AXT</v>
          </cell>
        </row>
        <row r="602">
          <cell r="O602" t="str">
            <v>2AXX</v>
          </cell>
        </row>
        <row r="603">
          <cell r="O603" t="str">
            <v>2AXZ</v>
          </cell>
        </row>
        <row r="604">
          <cell r="O604" t="str">
            <v>2AY1</v>
          </cell>
        </row>
        <row r="605">
          <cell r="O605" t="str">
            <v>2AY2</v>
          </cell>
        </row>
        <row r="606">
          <cell r="O606" t="str">
            <v>2AYC</v>
          </cell>
        </row>
        <row r="607">
          <cell r="O607" t="str">
            <v>2AYJ</v>
          </cell>
        </row>
        <row r="608">
          <cell r="O608" t="str">
            <v>2AYT</v>
          </cell>
        </row>
        <row r="609">
          <cell r="O609" t="str">
            <v>2AYV</v>
          </cell>
        </row>
        <row r="610">
          <cell r="O610" t="str">
            <v>2AZ5</v>
          </cell>
        </row>
        <row r="611">
          <cell r="O611" t="str">
            <v>2AZG</v>
          </cell>
        </row>
        <row r="612">
          <cell r="O612" t="str">
            <v>2AZP</v>
          </cell>
        </row>
        <row r="613">
          <cell r="O613" t="str">
            <v>2AZT</v>
          </cell>
        </row>
        <row r="614">
          <cell r="O614" t="str">
            <v>2AZU</v>
          </cell>
        </row>
        <row r="615">
          <cell r="O615" t="str">
            <v>2AZX</v>
          </cell>
        </row>
        <row r="616">
          <cell r="O616" t="str">
            <v>2B04</v>
          </cell>
        </row>
        <row r="617">
          <cell r="O617" t="str">
            <v>2B07</v>
          </cell>
        </row>
        <row r="618">
          <cell r="O618" t="str">
            <v>2B08</v>
          </cell>
        </row>
        <row r="619">
          <cell r="O619" t="str">
            <v>2B09</v>
          </cell>
        </row>
        <row r="620">
          <cell r="O620" t="str">
            <v>2B13</v>
          </cell>
        </row>
        <row r="621">
          <cell r="O621" t="str">
            <v>2B14</v>
          </cell>
        </row>
        <row r="622">
          <cell r="O622" t="str">
            <v>2B22</v>
          </cell>
        </row>
        <row r="623">
          <cell r="O623" t="str">
            <v>2B23</v>
          </cell>
        </row>
        <row r="624">
          <cell r="O624" t="str">
            <v>2B24</v>
          </cell>
        </row>
        <row r="625">
          <cell r="O625" t="str">
            <v>2B36</v>
          </cell>
        </row>
        <row r="626">
          <cell r="O626" t="str">
            <v>2B42</v>
          </cell>
        </row>
        <row r="627">
          <cell r="O627" t="str">
            <v>2B43</v>
          </cell>
        </row>
        <row r="628">
          <cell r="O628" t="str">
            <v>2B51</v>
          </cell>
        </row>
        <row r="629">
          <cell r="O629" t="str">
            <v>2B52</v>
          </cell>
        </row>
        <row r="630">
          <cell r="O630" t="str">
            <v>2B55</v>
          </cell>
        </row>
        <row r="631">
          <cell r="O631" t="str">
            <v>2B57</v>
          </cell>
        </row>
        <row r="632">
          <cell r="O632" t="str">
            <v>2B65</v>
          </cell>
        </row>
        <row r="633">
          <cell r="O633" t="str">
            <v>2B67</v>
          </cell>
        </row>
        <row r="634">
          <cell r="O634" t="str">
            <v>2B76</v>
          </cell>
        </row>
        <row r="635">
          <cell r="O635" t="str">
            <v>2B79</v>
          </cell>
        </row>
        <row r="636">
          <cell r="O636" t="str">
            <v>2B84</v>
          </cell>
        </row>
        <row r="637">
          <cell r="O637" t="str">
            <v>2B93</v>
          </cell>
        </row>
        <row r="638">
          <cell r="O638" t="str">
            <v>2B94</v>
          </cell>
        </row>
        <row r="639">
          <cell r="O639" t="str">
            <v>2B95</v>
          </cell>
        </row>
        <row r="640">
          <cell r="O640" t="str">
            <v>2B96</v>
          </cell>
        </row>
        <row r="641">
          <cell r="O641" t="str">
            <v>2B98</v>
          </cell>
        </row>
        <row r="642">
          <cell r="O642" t="str">
            <v>2BA2</v>
          </cell>
        </row>
        <row r="643">
          <cell r="O643" t="str">
            <v>2BA7</v>
          </cell>
        </row>
        <row r="644">
          <cell r="O644" t="str">
            <v>2BA8</v>
          </cell>
        </row>
        <row r="645">
          <cell r="O645" t="str">
            <v>2BB2</v>
          </cell>
        </row>
        <row r="646">
          <cell r="O646" t="str">
            <v>2BB4</v>
          </cell>
        </row>
        <row r="647">
          <cell r="O647" t="str">
            <v>2BB7</v>
          </cell>
        </row>
        <row r="648">
          <cell r="O648" t="str">
            <v>2BC8</v>
          </cell>
        </row>
        <row r="649">
          <cell r="O649" t="str">
            <v>2BD1</v>
          </cell>
        </row>
        <row r="650">
          <cell r="O650" t="str">
            <v>2BE0</v>
          </cell>
        </row>
        <row r="651">
          <cell r="O651" t="str">
            <v>2BI7</v>
          </cell>
        </row>
        <row r="652">
          <cell r="O652" t="str">
            <v>2BJ1</v>
          </cell>
        </row>
        <row r="653">
          <cell r="O653" t="str">
            <v>3007</v>
          </cell>
        </row>
        <row r="654">
          <cell r="O654" t="str">
            <v>3010</v>
          </cell>
        </row>
        <row r="655">
          <cell r="O655" t="str">
            <v>3011</v>
          </cell>
        </row>
        <row r="656">
          <cell r="O656" t="str">
            <v>3012</v>
          </cell>
        </row>
        <row r="657">
          <cell r="O657" t="str">
            <v>3013</v>
          </cell>
        </row>
        <row r="658">
          <cell r="O658" t="str">
            <v>3014</v>
          </cell>
        </row>
        <row r="659">
          <cell r="O659" t="str">
            <v>3015</v>
          </cell>
        </row>
        <row r="660">
          <cell r="O660" t="str">
            <v>3016</v>
          </cell>
        </row>
        <row r="661">
          <cell r="O661" t="str">
            <v>3019</v>
          </cell>
        </row>
        <row r="662">
          <cell r="O662" t="str">
            <v>3025</v>
          </cell>
        </row>
        <row r="663">
          <cell r="O663" t="str">
            <v>3026</v>
          </cell>
        </row>
        <row r="664">
          <cell r="O664" t="str">
            <v>3027</v>
          </cell>
        </row>
        <row r="665">
          <cell r="O665" t="str">
            <v>3029</v>
          </cell>
        </row>
        <row r="666">
          <cell r="O666" t="str">
            <v>3030</v>
          </cell>
        </row>
        <row r="667">
          <cell r="O667" t="str">
            <v>3038</v>
          </cell>
        </row>
        <row r="668">
          <cell r="O668" t="str">
            <v>3055</v>
          </cell>
        </row>
        <row r="669">
          <cell r="O669" t="str">
            <v>3057</v>
          </cell>
        </row>
        <row r="670">
          <cell r="O670" t="str">
            <v>3063</v>
          </cell>
        </row>
        <row r="671">
          <cell r="O671" t="str">
            <v>3069</v>
          </cell>
        </row>
        <row r="672">
          <cell r="O672" t="str">
            <v>3072</v>
          </cell>
        </row>
        <row r="673">
          <cell r="O673" t="str">
            <v>3073</v>
          </cell>
        </row>
        <row r="674">
          <cell r="O674" t="str">
            <v>3078</v>
          </cell>
        </row>
        <row r="675">
          <cell r="O675" t="str">
            <v>3079</v>
          </cell>
        </row>
        <row r="676">
          <cell r="O676" t="str">
            <v>3081</v>
          </cell>
        </row>
        <row r="677">
          <cell r="O677" t="str">
            <v>3084</v>
          </cell>
        </row>
        <row r="678">
          <cell r="O678" t="str">
            <v>3088</v>
          </cell>
        </row>
        <row r="679">
          <cell r="O679" t="str">
            <v>3089</v>
          </cell>
        </row>
        <row r="680">
          <cell r="O680" t="str">
            <v>3090</v>
          </cell>
        </row>
        <row r="681">
          <cell r="O681" t="str">
            <v>3094</v>
          </cell>
        </row>
        <row r="682">
          <cell r="O682" t="str">
            <v>3095</v>
          </cell>
        </row>
        <row r="683">
          <cell r="O683" t="str">
            <v>3102</v>
          </cell>
        </row>
        <row r="684">
          <cell r="O684" t="str">
            <v>3104</v>
          </cell>
        </row>
        <row r="685">
          <cell r="O685" t="str">
            <v>3105</v>
          </cell>
        </row>
        <row r="686">
          <cell r="O686" t="str">
            <v>3107</v>
          </cell>
        </row>
        <row r="687">
          <cell r="O687" t="str">
            <v>3108</v>
          </cell>
        </row>
        <row r="688">
          <cell r="O688" t="str">
            <v>3112</v>
          </cell>
        </row>
        <row r="689">
          <cell r="O689" t="str">
            <v>3113</v>
          </cell>
        </row>
        <row r="690">
          <cell r="O690" t="str">
            <v>3115</v>
          </cell>
        </row>
        <row r="691">
          <cell r="O691" t="str">
            <v>3119</v>
          </cell>
        </row>
        <row r="692">
          <cell r="O692" t="str">
            <v>3123</v>
          </cell>
        </row>
        <row r="693">
          <cell r="O693" t="str">
            <v>3126</v>
          </cell>
        </row>
        <row r="694">
          <cell r="O694" t="str">
            <v>3130</v>
          </cell>
        </row>
        <row r="695">
          <cell r="O695" t="str">
            <v>3131</v>
          </cell>
        </row>
        <row r="696">
          <cell r="O696" t="str">
            <v>3132</v>
          </cell>
        </row>
        <row r="697">
          <cell r="O697" t="str">
            <v>3133</v>
          </cell>
        </row>
        <row r="698">
          <cell r="O698" t="str">
            <v>3135</v>
          </cell>
        </row>
        <row r="699">
          <cell r="O699" t="str">
            <v>3136</v>
          </cell>
        </row>
        <row r="700">
          <cell r="O700" t="str">
            <v>3137</v>
          </cell>
        </row>
        <row r="701">
          <cell r="O701" t="str">
            <v>3138</v>
          </cell>
        </row>
        <row r="702">
          <cell r="O702" t="str">
            <v>3140</v>
          </cell>
        </row>
        <row r="703">
          <cell r="O703" t="str">
            <v>3142</v>
          </cell>
        </row>
        <row r="704">
          <cell r="O704" t="str">
            <v>3143</v>
          </cell>
        </row>
        <row r="705">
          <cell r="O705" t="str">
            <v>3144</v>
          </cell>
        </row>
        <row r="706">
          <cell r="O706" t="str">
            <v>3145</v>
          </cell>
        </row>
        <row r="707">
          <cell r="O707" t="str">
            <v>3147</v>
          </cell>
        </row>
        <row r="708">
          <cell r="O708" t="str">
            <v>3156</v>
          </cell>
        </row>
        <row r="709">
          <cell r="O709" t="str">
            <v>3157</v>
          </cell>
        </row>
        <row r="710">
          <cell r="O710" t="str">
            <v>3158</v>
          </cell>
        </row>
        <row r="711">
          <cell r="O711" t="str">
            <v>3159</v>
          </cell>
        </row>
        <row r="712">
          <cell r="O712" t="str">
            <v>3160</v>
          </cell>
        </row>
        <row r="713">
          <cell r="O713" t="str">
            <v>3161</v>
          </cell>
        </row>
        <row r="714">
          <cell r="O714" t="str">
            <v>3162</v>
          </cell>
        </row>
        <row r="715">
          <cell r="O715" t="str">
            <v>3163</v>
          </cell>
        </row>
        <row r="716">
          <cell r="O716" t="str">
            <v>3168</v>
          </cell>
        </row>
        <row r="717">
          <cell r="O717" t="str">
            <v>3169</v>
          </cell>
        </row>
        <row r="718">
          <cell r="O718" t="str">
            <v>3171</v>
          </cell>
        </row>
        <row r="719">
          <cell r="O719" t="str">
            <v>3173</v>
          </cell>
        </row>
        <row r="720">
          <cell r="O720" t="str">
            <v>3175</v>
          </cell>
        </row>
        <row r="721">
          <cell r="O721" t="str">
            <v>3177</v>
          </cell>
        </row>
        <row r="722">
          <cell r="O722" t="str">
            <v>3178</v>
          </cell>
        </row>
        <row r="723">
          <cell r="O723" t="str">
            <v>3179</v>
          </cell>
        </row>
        <row r="724">
          <cell r="O724" t="str">
            <v>3180</v>
          </cell>
        </row>
        <row r="725">
          <cell r="O725" t="str">
            <v>3181</v>
          </cell>
        </row>
        <row r="726">
          <cell r="O726" t="str">
            <v>3182</v>
          </cell>
        </row>
        <row r="727">
          <cell r="O727" t="str">
            <v>3183</v>
          </cell>
        </row>
        <row r="728">
          <cell r="O728" t="str">
            <v>3185</v>
          </cell>
        </row>
        <row r="729">
          <cell r="O729" t="str">
            <v>3187</v>
          </cell>
        </row>
        <row r="730">
          <cell r="O730" t="str">
            <v>3188</v>
          </cell>
        </row>
        <row r="731">
          <cell r="O731" t="str">
            <v>3191</v>
          </cell>
        </row>
        <row r="732">
          <cell r="O732" t="str">
            <v>3193</v>
          </cell>
        </row>
        <row r="733">
          <cell r="O733" t="str">
            <v>3196</v>
          </cell>
        </row>
        <row r="734">
          <cell r="O734" t="str">
            <v>3197</v>
          </cell>
        </row>
        <row r="735">
          <cell r="O735" t="str">
            <v>3199</v>
          </cell>
        </row>
        <row r="736">
          <cell r="O736" t="str">
            <v>3204</v>
          </cell>
        </row>
        <row r="737">
          <cell r="O737" t="str">
            <v>3205</v>
          </cell>
        </row>
        <row r="738">
          <cell r="O738" t="str">
            <v>3207</v>
          </cell>
        </row>
        <row r="739">
          <cell r="O739" t="str">
            <v>3208</v>
          </cell>
        </row>
        <row r="740">
          <cell r="O740" t="str">
            <v>3210</v>
          </cell>
        </row>
        <row r="741">
          <cell r="O741" t="str">
            <v>3213</v>
          </cell>
        </row>
        <row r="742">
          <cell r="O742" t="str">
            <v>3214</v>
          </cell>
        </row>
        <row r="743">
          <cell r="O743" t="str">
            <v>3215</v>
          </cell>
        </row>
        <row r="744">
          <cell r="O744" t="str">
            <v>3218</v>
          </cell>
        </row>
        <row r="745">
          <cell r="O745" t="str">
            <v>3220</v>
          </cell>
        </row>
        <row r="746">
          <cell r="O746" t="str">
            <v>3222</v>
          </cell>
        </row>
        <row r="747">
          <cell r="O747" t="str">
            <v>3223</v>
          </cell>
        </row>
        <row r="748">
          <cell r="O748" t="str">
            <v>3225</v>
          </cell>
        </row>
        <row r="749">
          <cell r="O749" t="str">
            <v>3227</v>
          </cell>
        </row>
        <row r="750">
          <cell r="O750" t="str">
            <v>3228</v>
          </cell>
        </row>
        <row r="751">
          <cell r="O751" t="str">
            <v>3229</v>
          </cell>
        </row>
        <row r="752">
          <cell r="O752" t="str">
            <v>3231</v>
          </cell>
        </row>
        <row r="753">
          <cell r="O753" t="str">
            <v>3232</v>
          </cell>
        </row>
        <row r="754">
          <cell r="O754" t="str">
            <v>3237</v>
          </cell>
        </row>
        <row r="755">
          <cell r="O755" t="str">
            <v>3238</v>
          </cell>
        </row>
        <row r="756">
          <cell r="O756" t="str">
            <v>3239</v>
          </cell>
        </row>
        <row r="757">
          <cell r="O757" t="str">
            <v>3241</v>
          </cell>
        </row>
        <row r="758">
          <cell r="O758" t="str">
            <v>3242</v>
          </cell>
        </row>
        <row r="759">
          <cell r="O759" t="str">
            <v>3243</v>
          </cell>
        </row>
        <row r="760">
          <cell r="O760" t="str">
            <v>3245</v>
          </cell>
        </row>
        <row r="761">
          <cell r="O761" t="str">
            <v>3246</v>
          </cell>
        </row>
        <row r="762">
          <cell r="O762" t="str">
            <v>3247</v>
          </cell>
        </row>
        <row r="763">
          <cell r="O763" t="str">
            <v>3248</v>
          </cell>
        </row>
        <row r="764">
          <cell r="O764" t="str">
            <v>3253</v>
          </cell>
        </row>
        <row r="765">
          <cell r="O765" t="str">
            <v>3254</v>
          </cell>
        </row>
        <row r="766">
          <cell r="O766" t="str">
            <v>3257</v>
          </cell>
        </row>
        <row r="767">
          <cell r="O767" t="str">
            <v>3258</v>
          </cell>
        </row>
        <row r="768">
          <cell r="O768" t="str">
            <v>3259</v>
          </cell>
        </row>
        <row r="769">
          <cell r="O769" t="str">
            <v>3260</v>
          </cell>
        </row>
        <row r="770">
          <cell r="O770" t="str">
            <v>3261</v>
          </cell>
        </row>
        <row r="771">
          <cell r="O771" t="str">
            <v>3264</v>
          </cell>
        </row>
        <row r="772">
          <cell r="O772" t="str">
            <v>3265</v>
          </cell>
        </row>
        <row r="773">
          <cell r="O773" t="str">
            <v>3266</v>
          </cell>
        </row>
        <row r="774">
          <cell r="O774" t="str">
            <v>3274</v>
          </cell>
        </row>
        <row r="775">
          <cell r="O775" t="str">
            <v>3275</v>
          </cell>
        </row>
        <row r="776">
          <cell r="O776" t="str">
            <v>3276</v>
          </cell>
        </row>
        <row r="777">
          <cell r="O777" t="str">
            <v>3277</v>
          </cell>
        </row>
        <row r="778">
          <cell r="O778" t="str">
            <v>3278</v>
          </cell>
        </row>
        <row r="779">
          <cell r="O779" t="str">
            <v>3279</v>
          </cell>
        </row>
        <row r="780">
          <cell r="O780" t="str">
            <v>3280</v>
          </cell>
        </row>
        <row r="781">
          <cell r="O781" t="str">
            <v>3281</v>
          </cell>
        </row>
        <row r="782">
          <cell r="O782" t="str">
            <v>3282</v>
          </cell>
        </row>
        <row r="783">
          <cell r="O783" t="str">
            <v>3283</v>
          </cell>
        </row>
        <row r="784">
          <cell r="O784" t="str">
            <v>3285</v>
          </cell>
        </row>
        <row r="785">
          <cell r="O785" t="str">
            <v>3286</v>
          </cell>
        </row>
        <row r="786">
          <cell r="O786" t="str">
            <v>3287</v>
          </cell>
        </row>
        <row r="787">
          <cell r="O787" t="str">
            <v>3290</v>
          </cell>
        </row>
        <row r="788">
          <cell r="O788" t="str">
            <v>3291</v>
          </cell>
        </row>
        <row r="789">
          <cell r="O789" t="str">
            <v>3292</v>
          </cell>
        </row>
        <row r="790">
          <cell r="O790" t="str">
            <v>3294</v>
          </cell>
        </row>
        <row r="791">
          <cell r="O791" t="str">
            <v>3296</v>
          </cell>
        </row>
        <row r="792">
          <cell r="O792" t="str">
            <v>3301</v>
          </cell>
        </row>
        <row r="793">
          <cell r="O793" t="str">
            <v>3303</v>
          </cell>
        </row>
        <row r="794">
          <cell r="O794" t="str">
            <v>3304</v>
          </cell>
        </row>
        <row r="795">
          <cell r="O795" t="str">
            <v>3305</v>
          </cell>
        </row>
        <row r="796">
          <cell r="O796" t="str">
            <v>3307</v>
          </cell>
        </row>
        <row r="797">
          <cell r="O797" t="str">
            <v>3311</v>
          </cell>
        </row>
        <row r="798">
          <cell r="O798" t="str">
            <v>3312</v>
          </cell>
        </row>
        <row r="799">
          <cell r="O799" t="str">
            <v>3316</v>
          </cell>
        </row>
        <row r="800">
          <cell r="O800" t="str">
            <v>3321</v>
          </cell>
        </row>
        <row r="801">
          <cell r="O801" t="str">
            <v>3322</v>
          </cell>
        </row>
        <row r="802">
          <cell r="O802" t="str">
            <v>3323</v>
          </cell>
        </row>
        <row r="803">
          <cell r="O803" t="str">
            <v>3324</v>
          </cell>
        </row>
        <row r="804">
          <cell r="O804" t="str">
            <v>3327</v>
          </cell>
        </row>
        <row r="805">
          <cell r="O805" t="str">
            <v>3330</v>
          </cell>
        </row>
        <row r="806">
          <cell r="O806" t="str">
            <v>3337</v>
          </cell>
        </row>
        <row r="807">
          <cell r="O807" t="str">
            <v>3339</v>
          </cell>
        </row>
        <row r="808">
          <cell r="O808" t="str">
            <v>3342</v>
          </cell>
        </row>
        <row r="809">
          <cell r="O809" t="str">
            <v>3346</v>
          </cell>
        </row>
        <row r="810">
          <cell r="O810" t="str">
            <v>3347</v>
          </cell>
        </row>
        <row r="811">
          <cell r="O811" t="str">
            <v>3350</v>
          </cell>
        </row>
        <row r="812">
          <cell r="O812" t="str">
            <v>3352</v>
          </cell>
        </row>
        <row r="813">
          <cell r="O813" t="str">
            <v>3353</v>
          </cell>
        </row>
        <row r="814">
          <cell r="O814" t="str">
            <v>3355</v>
          </cell>
        </row>
        <row r="815">
          <cell r="O815" t="str">
            <v>3356</v>
          </cell>
        </row>
        <row r="816">
          <cell r="O816" t="str">
            <v>3357</v>
          </cell>
        </row>
        <row r="817">
          <cell r="O817" t="str">
            <v>3366</v>
          </cell>
        </row>
        <row r="818">
          <cell r="O818" t="str">
            <v>3369</v>
          </cell>
        </row>
        <row r="819">
          <cell r="O819" t="str">
            <v>3370</v>
          </cell>
        </row>
        <row r="820">
          <cell r="O820" t="str">
            <v>3371</v>
          </cell>
        </row>
        <row r="821">
          <cell r="O821" t="str">
            <v>3379</v>
          </cell>
        </row>
        <row r="822">
          <cell r="O822" t="str">
            <v>3386</v>
          </cell>
        </row>
        <row r="823">
          <cell r="O823" t="str">
            <v>3387</v>
          </cell>
        </row>
        <row r="824">
          <cell r="O824" t="str">
            <v>3388</v>
          </cell>
        </row>
        <row r="825">
          <cell r="O825" t="str">
            <v>3389</v>
          </cell>
        </row>
        <row r="826">
          <cell r="O826" t="str">
            <v>3392</v>
          </cell>
        </row>
        <row r="827">
          <cell r="O827" t="str">
            <v>3394</v>
          </cell>
        </row>
        <row r="828">
          <cell r="O828" t="str">
            <v>3404</v>
          </cell>
        </row>
        <row r="829">
          <cell r="O829" t="str">
            <v>3411</v>
          </cell>
        </row>
        <row r="830">
          <cell r="O830" t="str">
            <v>3413</v>
          </cell>
        </row>
        <row r="831">
          <cell r="O831" t="str">
            <v>3414</v>
          </cell>
        </row>
        <row r="832">
          <cell r="O832" t="str">
            <v>3419</v>
          </cell>
        </row>
        <row r="833">
          <cell r="O833" t="str">
            <v>3420</v>
          </cell>
        </row>
        <row r="834">
          <cell r="O834" t="str">
            <v>3422</v>
          </cell>
        </row>
        <row r="835">
          <cell r="O835" t="str">
            <v>3426</v>
          </cell>
        </row>
        <row r="836">
          <cell r="O836" t="str">
            <v>3430</v>
          </cell>
        </row>
        <row r="837">
          <cell r="O837" t="str">
            <v>3433</v>
          </cell>
        </row>
        <row r="838">
          <cell r="O838" t="str">
            <v>3434</v>
          </cell>
        </row>
        <row r="839">
          <cell r="O839" t="str">
            <v>3441</v>
          </cell>
        </row>
        <row r="840">
          <cell r="O840" t="str">
            <v>3443</v>
          </cell>
        </row>
        <row r="841">
          <cell r="O841" t="str">
            <v>3445</v>
          </cell>
        </row>
        <row r="842">
          <cell r="O842" t="str">
            <v>3446</v>
          </cell>
        </row>
        <row r="843">
          <cell r="O843" t="str">
            <v>3448</v>
          </cell>
        </row>
        <row r="844">
          <cell r="O844" t="str">
            <v>3449</v>
          </cell>
        </row>
        <row r="845">
          <cell r="O845" t="str">
            <v>3454</v>
          </cell>
        </row>
        <row r="846">
          <cell r="O846" t="str">
            <v>3455</v>
          </cell>
        </row>
        <row r="847">
          <cell r="O847" t="str">
            <v>3456</v>
          </cell>
        </row>
        <row r="848">
          <cell r="O848" t="str">
            <v>3465</v>
          </cell>
        </row>
        <row r="849">
          <cell r="O849" t="str">
            <v>3466</v>
          </cell>
        </row>
        <row r="850">
          <cell r="O850" t="str">
            <v>3469</v>
          </cell>
        </row>
        <row r="851">
          <cell r="O851" t="str">
            <v>3473</v>
          </cell>
        </row>
        <row r="852">
          <cell r="O852" t="str">
            <v>3476</v>
          </cell>
        </row>
        <row r="853">
          <cell r="O853" t="str">
            <v>3477</v>
          </cell>
        </row>
        <row r="854">
          <cell r="O854" t="str">
            <v>3478</v>
          </cell>
        </row>
        <row r="855">
          <cell r="O855" t="str">
            <v>3484</v>
          </cell>
        </row>
        <row r="856">
          <cell r="O856" t="str">
            <v>3496</v>
          </cell>
        </row>
        <row r="857">
          <cell r="O857" t="str">
            <v>3497</v>
          </cell>
        </row>
        <row r="858">
          <cell r="O858" t="str">
            <v>3499</v>
          </cell>
        </row>
        <row r="859">
          <cell r="O859" t="str">
            <v>3500</v>
          </cell>
        </row>
        <row r="860">
          <cell r="O860" t="str">
            <v>3502</v>
          </cell>
        </row>
        <row r="861">
          <cell r="O861" t="str">
            <v>3505</v>
          </cell>
        </row>
        <row r="862">
          <cell r="O862" t="str">
            <v>3508</v>
          </cell>
        </row>
        <row r="863">
          <cell r="O863" t="str">
            <v>3512</v>
          </cell>
        </row>
        <row r="864">
          <cell r="O864" t="str">
            <v>3516</v>
          </cell>
        </row>
        <row r="865">
          <cell r="O865" t="str">
            <v>3528</v>
          </cell>
        </row>
        <row r="866">
          <cell r="O866" t="str">
            <v>3529</v>
          </cell>
        </row>
        <row r="867">
          <cell r="O867" t="str">
            <v>3530</v>
          </cell>
        </row>
        <row r="868">
          <cell r="O868" t="str">
            <v>3531</v>
          </cell>
        </row>
        <row r="869">
          <cell r="O869" t="str">
            <v>3533</v>
          </cell>
        </row>
        <row r="870">
          <cell r="O870" t="str">
            <v>3534</v>
          </cell>
        </row>
        <row r="871">
          <cell r="O871" t="str">
            <v>3537</v>
          </cell>
        </row>
        <row r="872">
          <cell r="O872" t="str">
            <v>3540</v>
          </cell>
        </row>
        <row r="873">
          <cell r="O873" t="str">
            <v>3541</v>
          </cell>
        </row>
        <row r="874">
          <cell r="O874" t="str">
            <v>3552</v>
          </cell>
        </row>
        <row r="875">
          <cell r="O875" t="str">
            <v>3553</v>
          </cell>
        </row>
        <row r="876">
          <cell r="O876" t="str">
            <v>3554</v>
          </cell>
        </row>
        <row r="877">
          <cell r="O877" t="str">
            <v>3555</v>
          </cell>
        </row>
        <row r="878">
          <cell r="O878" t="str">
            <v>3559</v>
          </cell>
        </row>
        <row r="879">
          <cell r="O879" t="str">
            <v>3562</v>
          </cell>
        </row>
        <row r="880">
          <cell r="O880" t="str">
            <v>3563</v>
          </cell>
        </row>
        <row r="881">
          <cell r="O881" t="str">
            <v>3566</v>
          </cell>
        </row>
        <row r="882">
          <cell r="O882" t="str">
            <v>3569</v>
          </cell>
        </row>
        <row r="883">
          <cell r="O883" t="str">
            <v>3571</v>
          </cell>
        </row>
        <row r="884">
          <cell r="O884" t="str">
            <v>3572</v>
          </cell>
        </row>
        <row r="885">
          <cell r="O885" t="str">
            <v>3573</v>
          </cell>
        </row>
        <row r="886">
          <cell r="O886" t="str">
            <v>3583</v>
          </cell>
        </row>
        <row r="887">
          <cell r="O887" t="str">
            <v>3594</v>
          </cell>
        </row>
        <row r="888">
          <cell r="O888" t="str">
            <v>3595</v>
          </cell>
        </row>
        <row r="889">
          <cell r="O889" t="str">
            <v>3599</v>
          </cell>
        </row>
        <row r="890">
          <cell r="O890" t="str">
            <v>3601</v>
          </cell>
        </row>
        <row r="891">
          <cell r="O891" t="str">
            <v>3605</v>
          </cell>
        </row>
        <row r="892">
          <cell r="O892" t="str">
            <v>3608</v>
          </cell>
        </row>
        <row r="893">
          <cell r="O893" t="str">
            <v>3609</v>
          </cell>
        </row>
        <row r="894">
          <cell r="O894" t="str">
            <v>3617</v>
          </cell>
        </row>
        <row r="895">
          <cell r="O895" t="str">
            <v>3618</v>
          </cell>
        </row>
        <row r="896">
          <cell r="O896" t="str">
            <v>3619</v>
          </cell>
        </row>
        <row r="897">
          <cell r="O897" t="str">
            <v>3620</v>
          </cell>
        </row>
        <row r="898">
          <cell r="O898" t="str">
            <v>3621</v>
          </cell>
        </row>
        <row r="899">
          <cell r="O899" t="str">
            <v>3622</v>
          </cell>
        </row>
        <row r="900">
          <cell r="O900" t="str">
            <v>3623</v>
          </cell>
        </row>
        <row r="901">
          <cell r="O901" t="str">
            <v>3625</v>
          </cell>
        </row>
        <row r="902">
          <cell r="O902" t="str">
            <v>3630</v>
          </cell>
        </row>
        <row r="903">
          <cell r="O903" t="str">
            <v>3634</v>
          </cell>
        </row>
        <row r="904">
          <cell r="O904" t="str">
            <v>3635</v>
          </cell>
        </row>
        <row r="905">
          <cell r="O905" t="str">
            <v>3639</v>
          </cell>
        </row>
        <row r="906">
          <cell r="O906" t="str">
            <v>3641</v>
          </cell>
        </row>
        <row r="907">
          <cell r="O907" t="str">
            <v>3644</v>
          </cell>
        </row>
        <row r="908">
          <cell r="O908" t="str">
            <v>3645</v>
          </cell>
        </row>
        <row r="909">
          <cell r="O909" t="str">
            <v>3646</v>
          </cell>
        </row>
        <row r="910">
          <cell r="O910" t="str">
            <v>3647</v>
          </cell>
        </row>
        <row r="911">
          <cell r="O911" t="str">
            <v>3649</v>
          </cell>
        </row>
        <row r="912">
          <cell r="O912" t="str">
            <v>3651</v>
          </cell>
        </row>
        <row r="913">
          <cell r="O913" t="str">
            <v>3652</v>
          </cell>
        </row>
        <row r="914">
          <cell r="O914" t="str">
            <v>3653</v>
          </cell>
        </row>
        <row r="915">
          <cell r="O915" t="str">
            <v>3659</v>
          </cell>
        </row>
        <row r="916">
          <cell r="O916" t="str">
            <v>3663</v>
          </cell>
        </row>
        <row r="917">
          <cell r="O917" t="str">
            <v>3666</v>
          </cell>
        </row>
        <row r="918">
          <cell r="O918" t="str">
            <v>3667</v>
          </cell>
        </row>
        <row r="919">
          <cell r="O919" t="str">
            <v>3669</v>
          </cell>
        </row>
        <row r="920">
          <cell r="O920" t="str">
            <v>3670</v>
          </cell>
        </row>
        <row r="921">
          <cell r="O921" t="str">
            <v>3673</v>
          </cell>
        </row>
        <row r="922">
          <cell r="O922" t="str">
            <v>3675</v>
          </cell>
        </row>
        <row r="923">
          <cell r="O923" t="str">
            <v>3677</v>
          </cell>
        </row>
        <row r="924">
          <cell r="O924" t="str">
            <v>3678</v>
          </cell>
        </row>
        <row r="925">
          <cell r="O925" t="str">
            <v>3679</v>
          </cell>
        </row>
        <row r="926">
          <cell r="O926" t="str">
            <v>3682</v>
          </cell>
        </row>
        <row r="927">
          <cell r="O927" t="str">
            <v>3683</v>
          </cell>
        </row>
        <row r="928">
          <cell r="O928" t="str">
            <v>3690</v>
          </cell>
        </row>
        <row r="929">
          <cell r="O929" t="str">
            <v>3691</v>
          </cell>
        </row>
        <row r="930">
          <cell r="O930" t="str">
            <v>3692</v>
          </cell>
        </row>
        <row r="931">
          <cell r="O931" t="str">
            <v>3700</v>
          </cell>
        </row>
        <row r="932">
          <cell r="O932" t="str">
            <v>3705</v>
          </cell>
        </row>
        <row r="933">
          <cell r="O933" t="str">
            <v>3707</v>
          </cell>
        </row>
        <row r="934">
          <cell r="O934" t="str">
            <v>3713</v>
          </cell>
        </row>
        <row r="935">
          <cell r="O935" t="str">
            <v>3714</v>
          </cell>
        </row>
        <row r="936">
          <cell r="O936" t="str">
            <v>3716</v>
          </cell>
        </row>
        <row r="937">
          <cell r="O937" t="str">
            <v>3722</v>
          </cell>
        </row>
        <row r="938">
          <cell r="O938" t="str">
            <v>3723</v>
          </cell>
        </row>
        <row r="939">
          <cell r="O939" t="str">
            <v>3725</v>
          </cell>
        </row>
        <row r="940">
          <cell r="O940" t="str">
            <v>3726</v>
          </cell>
        </row>
        <row r="941">
          <cell r="O941" t="str">
            <v>3727</v>
          </cell>
        </row>
        <row r="942">
          <cell r="O942" t="str">
            <v>3728</v>
          </cell>
        </row>
        <row r="943">
          <cell r="O943" t="str">
            <v>3729</v>
          </cell>
        </row>
        <row r="944">
          <cell r="O944" t="str">
            <v>3730</v>
          </cell>
        </row>
        <row r="945">
          <cell r="O945" t="str">
            <v>3736</v>
          </cell>
        </row>
        <row r="946">
          <cell r="O946" t="str">
            <v>3738</v>
          </cell>
        </row>
        <row r="947">
          <cell r="O947" t="str">
            <v>3740</v>
          </cell>
        </row>
        <row r="948">
          <cell r="O948" t="str">
            <v>3742</v>
          </cell>
        </row>
        <row r="949">
          <cell r="O949" t="str">
            <v>3752</v>
          </cell>
        </row>
        <row r="950">
          <cell r="O950" t="str">
            <v>3754</v>
          </cell>
        </row>
        <row r="951">
          <cell r="O951" t="str">
            <v>3755</v>
          </cell>
        </row>
        <row r="952">
          <cell r="O952" t="str">
            <v>3757</v>
          </cell>
        </row>
        <row r="953">
          <cell r="O953" t="str">
            <v>3758</v>
          </cell>
        </row>
        <row r="954">
          <cell r="O954" t="str">
            <v>3759</v>
          </cell>
        </row>
        <row r="955">
          <cell r="O955" t="str">
            <v>3760</v>
          </cell>
        </row>
        <row r="956">
          <cell r="O956" t="str">
            <v>3761</v>
          </cell>
        </row>
        <row r="957">
          <cell r="O957" t="str">
            <v>3766</v>
          </cell>
        </row>
        <row r="958">
          <cell r="O958" t="str">
            <v>3768</v>
          </cell>
        </row>
        <row r="959">
          <cell r="O959" t="str">
            <v>3769</v>
          </cell>
        </row>
        <row r="960">
          <cell r="O960" t="str">
            <v>3774</v>
          </cell>
        </row>
        <row r="961">
          <cell r="O961" t="str">
            <v>3775</v>
          </cell>
        </row>
        <row r="962">
          <cell r="O962" t="str">
            <v>3776</v>
          </cell>
        </row>
        <row r="963">
          <cell r="O963" t="str">
            <v>3777</v>
          </cell>
        </row>
        <row r="964">
          <cell r="O964" t="str">
            <v>3778</v>
          </cell>
        </row>
        <row r="965">
          <cell r="O965" t="str">
            <v>3783</v>
          </cell>
        </row>
        <row r="966">
          <cell r="O966" t="str">
            <v>3785</v>
          </cell>
        </row>
        <row r="967">
          <cell r="O967" t="str">
            <v>3802</v>
          </cell>
        </row>
        <row r="968">
          <cell r="O968" t="str">
            <v>3807</v>
          </cell>
        </row>
        <row r="969">
          <cell r="O969" t="str">
            <v>3811</v>
          </cell>
        </row>
        <row r="970">
          <cell r="O970" t="str">
            <v>3812</v>
          </cell>
        </row>
        <row r="971">
          <cell r="O971" t="str">
            <v>3814</v>
          </cell>
        </row>
        <row r="972">
          <cell r="O972" t="str">
            <v>3815</v>
          </cell>
        </row>
        <row r="973">
          <cell r="O973" t="str">
            <v>3816</v>
          </cell>
        </row>
        <row r="974">
          <cell r="O974" t="str">
            <v>3817</v>
          </cell>
        </row>
        <row r="975">
          <cell r="O975" t="str">
            <v>3828</v>
          </cell>
        </row>
        <row r="976">
          <cell r="O976" t="str">
            <v>3831</v>
          </cell>
        </row>
        <row r="977">
          <cell r="O977" t="str">
            <v>3834</v>
          </cell>
        </row>
        <row r="978">
          <cell r="O978" t="str">
            <v>3837</v>
          </cell>
        </row>
        <row r="979">
          <cell r="O979" t="str">
            <v>3840</v>
          </cell>
        </row>
        <row r="980">
          <cell r="O980" t="str">
            <v>3841</v>
          </cell>
        </row>
        <row r="981">
          <cell r="O981" t="str">
            <v>3843</v>
          </cell>
        </row>
        <row r="982">
          <cell r="O982" t="str">
            <v>3848</v>
          </cell>
        </row>
        <row r="983">
          <cell r="O983" t="str">
            <v>3851</v>
          </cell>
        </row>
        <row r="984">
          <cell r="O984" t="str">
            <v>3857</v>
          </cell>
        </row>
        <row r="985">
          <cell r="O985" t="str">
            <v>3861</v>
          </cell>
        </row>
        <row r="986">
          <cell r="O986" t="str">
            <v>3862</v>
          </cell>
        </row>
        <row r="987">
          <cell r="O987" t="str">
            <v>3863</v>
          </cell>
        </row>
        <row r="988">
          <cell r="O988" t="str">
            <v>3868</v>
          </cell>
        </row>
        <row r="989">
          <cell r="O989" t="str">
            <v>3870</v>
          </cell>
        </row>
        <row r="990">
          <cell r="O990" t="str">
            <v>3873</v>
          </cell>
        </row>
        <row r="991">
          <cell r="O991" t="str">
            <v>3876</v>
          </cell>
        </row>
        <row r="992">
          <cell r="O992" t="str">
            <v>3877</v>
          </cell>
        </row>
        <row r="993">
          <cell r="O993" t="str">
            <v>3880</v>
          </cell>
        </row>
        <row r="994">
          <cell r="O994" t="str">
            <v>3881</v>
          </cell>
        </row>
        <row r="995">
          <cell r="O995" t="str">
            <v>3882</v>
          </cell>
        </row>
        <row r="996">
          <cell r="O996" t="str">
            <v>3883</v>
          </cell>
        </row>
        <row r="997">
          <cell r="O997" t="str">
            <v>3890</v>
          </cell>
        </row>
        <row r="998">
          <cell r="O998" t="str">
            <v>3891</v>
          </cell>
        </row>
        <row r="999">
          <cell r="O999" t="str">
            <v>3894</v>
          </cell>
        </row>
        <row r="1000">
          <cell r="O1000" t="str">
            <v>3900</v>
          </cell>
        </row>
        <row r="1001">
          <cell r="O1001" t="str">
            <v>3901</v>
          </cell>
        </row>
        <row r="1002">
          <cell r="O1002" t="str">
            <v>3904</v>
          </cell>
        </row>
        <row r="1003">
          <cell r="O1003" t="str">
            <v>3906</v>
          </cell>
        </row>
        <row r="1004">
          <cell r="O1004" t="str">
            <v>3907</v>
          </cell>
        </row>
        <row r="1005">
          <cell r="O1005" t="str">
            <v>3910</v>
          </cell>
        </row>
        <row r="1006">
          <cell r="O1006" t="str">
            <v>3911</v>
          </cell>
        </row>
        <row r="1007">
          <cell r="O1007" t="str">
            <v>3916</v>
          </cell>
        </row>
        <row r="1008">
          <cell r="O1008" t="str">
            <v>3919</v>
          </cell>
        </row>
        <row r="1009">
          <cell r="O1009" t="str">
            <v>3921</v>
          </cell>
        </row>
        <row r="1010">
          <cell r="O1010" t="str">
            <v>3922</v>
          </cell>
        </row>
        <row r="1011">
          <cell r="O1011" t="str">
            <v>3925</v>
          </cell>
        </row>
        <row r="1012">
          <cell r="O1012" t="str">
            <v>3926</v>
          </cell>
        </row>
        <row r="1013">
          <cell r="O1013" t="str">
            <v>3932</v>
          </cell>
        </row>
        <row r="1014">
          <cell r="O1014" t="str">
            <v>3933</v>
          </cell>
        </row>
        <row r="1015">
          <cell r="O1015" t="str">
            <v>3934</v>
          </cell>
        </row>
        <row r="1016">
          <cell r="O1016" t="str">
            <v>3936</v>
          </cell>
        </row>
        <row r="1017">
          <cell r="O1017" t="str">
            <v>3941</v>
          </cell>
        </row>
        <row r="1018">
          <cell r="O1018" t="str">
            <v>3946</v>
          </cell>
        </row>
        <row r="1019">
          <cell r="O1019" t="str">
            <v>3948</v>
          </cell>
        </row>
        <row r="1020">
          <cell r="O1020" t="str">
            <v>3949</v>
          </cell>
        </row>
        <row r="1021">
          <cell r="O1021" t="str">
            <v>3951</v>
          </cell>
        </row>
        <row r="1022">
          <cell r="O1022" t="str">
            <v>3957</v>
          </cell>
        </row>
        <row r="1023">
          <cell r="O1023" t="str">
            <v>3960</v>
          </cell>
        </row>
        <row r="1024">
          <cell r="O1024" t="str">
            <v>3961</v>
          </cell>
        </row>
        <row r="1025">
          <cell r="O1025" t="str">
            <v>3962</v>
          </cell>
        </row>
        <row r="1026">
          <cell r="O1026" t="str">
            <v>3964</v>
          </cell>
        </row>
        <row r="1027">
          <cell r="O1027" t="str">
            <v>3965</v>
          </cell>
        </row>
        <row r="1028">
          <cell r="O1028" t="str">
            <v>3970</v>
          </cell>
        </row>
        <row r="1029">
          <cell r="O1029" t="str">
            <v>3971</v>
          </cell>
        </row>
        <row r="1030">
          <cell r="O1030" t="str">
            <v>3973</v>
          </cell>
        </row>
        <row r="1031">
          <cell r="O1031" t="str">
            <v>3974</v>
          </cell>
        </row>
        <row r="1032">
          <cell r="O1032" t="str">
            <v>3976</v>
          </cell>
        </row>
        <row r="1033">
          <cell r="O1033" t="str">
            <v>3977</v>
          </cell>
        </row>
        <row r="1034">
          <cell r="O1034" t="str">
            <v>3979</v>
          </cell>
        </row>
        <row r="1035">
          <cell r="O1035" t="str">
            <v>3980</v>
          </cell>
        </row>
        <row r="1036">
          <cell r="O1036" t="str">
            <v>3983</v>
          </cell>
        </row>
        <row r="1037">
          <cell r="O1037" t="str">
            <v>3984</v>
          </cell>
        </row>
        <row r="1038">
          <cell r="O1038" t="str">
            <v>3988</v>
          </cell>
        </row>
        <row r="1039">
          <cell r="O1039" t="str">
            <v>3990</v>
          </cell>
        </row>
        <row r="1040">
          <cell r="O1040" t="str">
            <v>3994</v>
          </cell>
        </row>
        <row r="1041">
          <cell r="O1041" t="str">
            <v>3995</v>
          </cell>
        </row>
        <row r="1042">
          <cell r="O1042" t="str">
            <v>3996</v>
          </cell>
        </row>
        <row r="1043">
          <cell r="O1043" t="str">
            <v>3998</v>
          </cell>
        </row>
        <row r="1044">
          <cell r="O1044" t="str">
            <v>3999</v>
          </cell>
        </row>
        <row r="1045">
          <cell r="O1045" t="str">
            <v>4000</v>
          </cell>
        </row>
        <row r="1046">
          <cell r="O1046" t="str">
            <v>4007</v>
          </cell>
        </row>
        <row r="1047">
          <cell r="O1047" t="str">
            <v>4011</v>
          </cell>
        </row>
        <row r="1048">
          <cell r="O1048" t="str">
            <v>4012</v>
          </cell>
        </row>
        <row r="1049">
          <cell r="O1049" t="str">
            <v>4013</v>
          </cell>
        </row>
        <row r="1050">
          <cell r="O1050" t="str">
            <v>4016</v>
          </cell>
        </row>
        <row r="1051">
          <cell r="O1051" t="str">
            <v>4020</v>
          </cell>
        </row>
        <row r="1052">
          <cell r="O1052" t="str">
            <v>4023</v>
          </cell>
        </row>
        <row r="1053">
          <cell r="O1053" t="str">
            <v>4024</v>
          </cell>
        </row>
        <row r="1054">
          <cell r="O1054" t="str">
            <v>4027</v>
          </cell>
        </row>
        <row r="1055">
          <cell r="O1055" t="str">
            <v>4031</v>
          </cell>
        </row>
        <row r="1056">
          <cell r="O1056" t="str">
            <v>4032</v>
          </cell>
        </row>
        <row r="1057">
          <cell r="O1057" t="str">
            <v>4033</v>
          </cell>
        </row>
        <row r="1058">
          <cell r="O1058" t="str">
            <v>4040</v>
          </cell>
        </row>
        <row r="1059">
          <cell r="O1059" t="str">
            <v>4041</v>
          </cell>
        </row>
        <row r="1060">
          <cell r="O1060" t="str">
            <v>4045</v>
          </cell>
        </row>
        <row r="1061">
          <cell r="O1061" t="str">
            <v>4046</v>
          </cell>
        </row>
        <row r="1062">
          <cell r="O1062" t="str">
            <v>4047</v>
          </cell>
        </row>
        <row r="1063">
          <cell r="O1063" t="str">
            <v>4050</v>
          </cell>
        </row>
        <row r="1064">
          <cell r="O1064" t="str">
            <v>4052</v>
          </cell>
        </row>
        <row r="1065">
          <cell r="O1065" t="str">
            <v>4053</v>
          </cell>
        </row>
        <row r="1066">
          <cell r="O1066" t="str">
            <v>4055</v>
          </cell>
        </row>
        <row r="1067">
          <cell r="O1067" t="str">
            <v>4056</v>
          </cell>
        </row>
        <row r="1068">
          <cell r="O1068" t="str">
            <v>4058</v>
          </cell>
        </row>
        <row r="1069">
          <cell r="O1069" t="str">
            <v>4059</v>
          </cell>
        </row>
        <row r="1070">
          <cell r="O1070" t="str">
            <v>4060</v>
          </cell>
        </row>
        <row r="1071">
          <cell r="O1071" t="str">
            <v>4064</v>
          </cell>
        </row>
        <row r="1072">
          <cell r="O1072" t="str">
            <v>4065</v>
          </cell>
        </row>
        <row r="1073">
          <cell r="O1073" t="str">
            <v>4066</v>
          </cell>
        </row>
        <row r="1074">
          <cell r="O1074" t="str">
            <v>4067</v>
          </cell>
        </row>
        <row r="1075">
          <cell r="O1075" t="str">
            <v>4068</v>
          </cell>
        </row>
        <row r="1076">
          <cell r="O1076" t="str">
            <v>4073</v>
          </cell>
        </row>
        <row r="1077">
          <cell r="O1077" t="str">
            <v>4076</v>
          </cell>
        </row>
        <row r="1078">
          <cell r="O1078" t="str">
            <v>4077</v>
          </cell>
        </row>
        <row r="1079">
          <cell r="O1079" t="str">
            <v>4078</v>
          </cell>
        </row>
        <row r="1080">
          <cell r="O1080" t="str">
            <v>4082</v>
          </cell>
        </row>
        <row r="1081">
          <cell r="O1081" t="str">
            <v>4085</v>
          </cell>
        </row>
        <row r="1082">
          <cell r="O1082" t="str">
            <v>4091</v>
          </cell>
        </row>
        <row r="1083">
          <cell r="O1083" t="str">
            <v>4094</v>
          </cell>
        </row>
        <row r="1084">
          <cell r="O1084" t="str">
            <v>4097</v>
          </cell>
        </row>
        <row r="1085">
          <cell r="O1085" t="str">
            <v>4100</v>
          </cell>
        </row>
        <row r="1086">
          <cell r="O1086" t="str">
            <v>4101</v>
          </cell>
        </row>
        <row r="1087">
          <cell r="O1087" t="str">
            <v>4102</v>
          </cell>
        </row>
        <row r="1088">
          <cell r="O1088" t="str">
            <v>4108</v>
          </cell>
        </row>
        <row r="1089">
          <cell r="O1089" t="str">
            <v>4109</v>
          </cell>
        </row>
        <row r="1090">
          <cell r="O1090" t="str">
            <v>4110</v>
          </cell>
        </row>
        <row r="1091">
          <cell r="O1091" t="str">
            <v>4113</v>
          </cell>
        </row>
        <row r="1092">
          <cell r="O1092" t="str">
            <v>4114</v>
          </cell>
        </row>
        <row r="1093">
          <cell r="O1093" t="str">
            <v>4116</v>
          </cell>
        </row>
        <row r="1094">
          <cell r="O1094" t="str">
            <v>4117</v>
          </cell>
        </row>
        <row r="1095">
          <cell r="O1095" t="str">
            <v>4121</v>
          </cell>
        </row>
        <row r="1096">
          <cell r="O1096" t="str">
            <v>4122</v>
          </cell>
        </row>
        <row r="1097">
          <cell r="O1097" t="str">
            <v>4124</v>
          </cell>
        </row>
        <row r="1098">
          <cell r="O1098" t="str">
            <v>4125</v>
          </cell>
        </row>
        <row r="1099">
          <cell r="O1099" t="str">
            <v>4128</v>
          </cell>
        </row>
        <row r="1100">
          <cell r="O1100" t="str">
            <v>4129</v>
          </cell>
        </row>
        <row r="1101">
          <cell r="O1101" t="str">
            <v>4131</v>
          </cell>
        </row>
        <row r="1102">
          <cell r="O1102" t="str">
            <v>4132</v>
          </cell>
        </row>
        <row r="1103">
          <cell r="O1103" t="str">
            <v>4135</v>
          </cell>
        </row>
        <row r="1104">
          <cell r="O1104" t="str">
            <v>4136</v>
          </cell>
        </row>
        <row r="1105">
          <cell r="O1105" t="str">
            <v>4138</v>
          </cell>
        </row>
        <row r="1106">
          <cell r="O1106" t="str">
            <v>4140</v>
          </cell>
        </row>
        <row r="1107">
          <cell r="O1107" t="str">
            <v>4144</v>
          </cell>
        </row>
        <row r="1108">
          <cell r="O1108" t="str">
            <v>4145</v>
          </cell>
        </row>
        <row r="1109">
          <cell r="O1109" t="str">
            <v>4146</v>
          </cell>
        </row>
        <row r="1110">
          <cell r="O1110" t="str">
            <v>4147</v>
          </cell>
        </row>
        <row r="1111">
          <cell r="O1111" t="str">
            <v>4148</v>
          </cell>
        </row>
        <row r="1112">
          <cell r="O1112" t="str">
            <v>4149</v>
          </cell>
        </row>
        <row r="1113">
          <cell r="O1113" t="str">
            <v>4151</v>
          </cell>
        </row>
        <row r="1114">
          <cell r="O1114" t="str">
            <v>4152</v>
          </cell>
        </row>
        <row r="1115">
          <cell r="O1115" t="str">
            <v>4154</v>
          </cell>
        </row>
        <row r="1116">
          <cell r="O1116" t="str">
            <v>4158</v>
          </cell>
        </row>
        <row r="1117">
          <cell r="O1117" t="str">
            <v>4165</v>
          </cell>
        </row>
        <row r="1118">
          <cell r="O1118" t="str">
            <v>4166</v>
          </cell>
        </row>
        <row r="1119">
          <cell r="O1119" t="str">
            <v>4167</v>
          </cell>
        </row>
        <row r="1120">
          <cell r="O1120" t="str">
            <v>4168</v>
          </cell>
        </row>
        <row r="1121">
          <cell r="O1121" t="str">
            <v>4169</v>
          </cell>
        </row>
        <row r="1122">
          <cell r="O1122" t="str">
            <v>4170</v>
          </cell>
        </row>
        <row r="1123">
          <cell r="O1123" t="str">
            <v>4171</v>
          </cell>
        </row>
        <row r="1124">
          <cell r="O1124" t="str">
            <v>4172</v>
          </cell>
        </row>
        <row r="1125">
          <cell r="O1125" t="str">
            <v>4174</v>
          </cell>
        </row>
        <row r="1126">
          <cell r="O1126" t="str">
            <v>4179</v>
          </cell>
        </row>
        <row r="1127">
          <cell r="O1127" t="str">
            <v>4180</v>
          </cell>
        </row>
        <row r="1128">
          <cell r="O1128" t="str">
            <v>4186</v>
          </cell>
        </row>
        <row r="1129">
          <cell r="O1129" t="str">
            <v>4187</v>
          </cell>
        </row>
        <row r="1130">
          <cell r="O1130" t="str">
            <v>4190</v>
          </cell>
        </row>
        <row r="1131">
          <cell r="O1131" t="str">
            <v>4191</v>
          </cell>
        </row>
        <row r="1132">
          <cell r="O1132" t="str">
            <v>4192</v>
          </cell>
        </row>
        <row r="1133">
          <cell r="O1133" t="str">
            <v>4193</v>
          </cell>
        </row>
        <row r="1134">
          <cell r="O1134" t="str">
            <v>4194</v>
          </cell>
        </row>
        <row r="1135">
          <cell r="O1135" t="str">
            <v>4197</v>
          </cell>
        </row>
        <row r="1136">
          <cell r="O1136" t="str">
            <v>4199</v>
          </cell>
        </row>
        <row r="1137">
          <cell r="O1137" t="str">
            <v>4200</v>
          </cell>
        </row>
        <row r="1138">
          <cell r="O1138" t="str">
            <v>4202</v>
          </cell>
        </row>
        <row r="1139">
          <cell r="O1139" t="str">
            <v>4203</v>
          </cell>
        </row>
        <row r="1140">
          <cell r="O1140" t="str">
            <v>4205</v>
          </cell>
        </row>
        <row r="1141">
          <cell r="O1141" t="str">
            <v>4207</v>
          </cell>
        </row>
        <row r="1142">
          <cell r="O1142" t="str">
            <v>4210</v>
          </cell>
        </row>
        <row r="1143">
          <cell r="O1143" t="str">
            <v>4211</v>
          </cell>
        </row>
        <row r="1144">
          <cell r="O1144" t="str">
            <v>4216</v>
          </cell>
        </row>
        <row r="1145">
          <cell r="O1145" t="str">
            <v>4217</v>
          </cell>
        </row>
        <row r="1146">
          <cell r="O1146" t="str">
            <v>4222</v>
          </cell>
        </row>
        <row r="1147">
          <cell r="O1147" t="str">
            <v>4223</v>
          </cell>
        </row>
        <row r="1148">
          <cell r="O1148" t="str">
            <v>4226</v>
          </cell>
        </row>
        <row r="1149">
          <cell r="O1149" t="str">
            <v>4229</v>
          </cell>
        </row>
        <row r="1150">
          <cell r="O1150" t="str">
            <v>4235</v>
          </cell>
        </row>
        <row r="1151">
          <cell r="O1151" t="str">
            <v>4236</v>
          </cell>
        </row>
        <row r="1152">
          <cell r="O1152" t="str">
            <v>4239</v>
          </cell>
        </row>
        <row r="1153">
          <cell r="O1153" t="str">
            <v>4241</v>
          </cell>
        </row>
        <row r="1154">
          <cell r="O1154" t="str">
            <v>4242</v>
          </cell>
        </row>
        <row r="1155">
          <cell r="O1155" t="str">
            <v>4243</v>
          </cell>
        </row>
        <row r="1156">
          <cell r="O1156" t="str">
            <v>4244</v>
          </cell>
        </row>
        <row r="1157">
          <cell r="O1157" t="str">
            <v>4249</v>
          </cell>
        </row>
        <row r="1158">
          <cell r="O1158" t="str">
            <v>4250</v>
          </cell>
        </row>
        <row r="1159">
          <cell r="O1159" t="str">
            <v>4251</v>
          </cell>
        </row>
        <row r="1160">
          <cell r="O1160" t="str">
            <v>4255</v>
          </cell>
        </row>
        <row r="1161">
          <cell r="O1161" t="str">
            <v>4256</v>
          </cell>
        </row>
        <row r="1162">
          <cell r="O1162" t="str">
            <v>4258</v>
          </cell>
        </row>
        <row r="1163">
          <cell r="O1163" t="str">
            <v>4259</v>
          </cell>
        </row>
        <row r="1164">
          <cell r="O1164" t="str">
            <v>4260</v>
          </cell>
        </row>
        <row r="1165">
          <cell r="O1165" t="str">
            <v>4262</v>
          </cell>
        </row>
        <row r="1166">
          <cell r="O1166" t="str">
            <v>4263</v>
          </cell>
        </row>
        <row r="1167">
          <cell r="O1167" t="str">
            <v>4264</v>
          </cell>
        </row>
        <row r="1168">
          <cell r="O1168" t="str">
            <v>4268</v>
          </cell>
        </row>
        <row r="1169">
          <cell r="O1169" t="str">
            <v>4274</v>
          </cell>
        </row>
        <row r="1170">
          <cell r="O1170" t="str">
            <v>4275</v>
          </cell>
        </row>
        <row r="1171">
          <cell r="O1171" t="str">
            <v>4276</v>
          </cell>
        </row>
        <row r="1172">
          <cell r="O1172" t="str">
            <v>4277</v>
          </cell>
        </row>
        <row r="1173">
          <cell r="O1173" t="str">
            <v>4280</v>
          </cell>
        </row>
        <row r="1174">
          <cell r="O1174" t="str">
            <v>4281</v>
          </cell>
        </row>
        <row r="1175">
          <cell r="O1175" t="str">
            <v>4285</v>
          </cell>
        </row>
        <row r="1176">
          <cell r="O1176" t="str">
            <v>4287</v>
          </cell>
        </row>
        <row r="1177">
          <cell r="O1177" t="str">
            <v>4290</v>
          </cell>
        </row>
        <row r="1178">
          <cell r="O1178" t="str">
            <v>4293</v>
          </cell>
        </row>
        <row r="1179">
          <cell r="O1179" t="str">
            <v>4294</v>
          </cell>
        </row>
        <row r="1180">
          <cell r="O1180" t="str">
            <v>4301</v>
          </cell>
        </row>
        <row r="1181">
          <cell r="O1181" t="str">
            <v>4302</v>
          </cell>
        </row>
        <row r="1182">
          <cell r="O1182" t="str">
            <v>4303</v>
          </cell>
        </row>
        <row r="1183">
          <cell r="O1183" t="str">
            <v>4305</v>
          </cell>
        </row>
        <row r="1184">
          <cell r="O1184" t="str">
            <v>4306</v>
          </cell>
        </row>
        <row r="1185">
          <cell r="O1185" t="str">
            <v>4307</v>
          </cell>
        </row>
        <row r="1186">
          <cell r="O1186" t="str">
            <v>4311</v>
          </cell>
        </row>
        <row r="1187">
          <cell r="O1187" t="str">
            <v>4312</v>
          </cell>
        </row>
        <row r="1188">
          <cell r="O1188" t="str">
            <v>4313</v>
          </cell>
        </row>
        <row r="1189">
          <cell r="O1189" t="str">
            <v>4317</v>
          </cell>
        </row>
        <row r="1190">
          <cell r="O1190" t="str">
            <v>4319</v>
          </cell>
        </row>
        <row r="1191">
          <cell r="O1191" t="str">
            <v>4320</v>
          </cell>
        </row>
        <row r="1192">
          <cell r="O1192" t="str">
            <v>4321</v>
          </cell>
        </row>
        <row r="1193">
          <cell r="O1193" t="str">
            <v>4323</v>
          </cell>
        </row>
        <row r="1194">
          <cell r="O1194" t="str">
            <v>4326</v>
          </cell>
        </row>
        <row r="1195">
          <cell r="O1195" t="str">
            <v>4327</v>
          </cell>
        </row>
        <row r="1196">
          <cell r="O1196" t="str">
            <v>4328</v>
          </cell>
        </row>
        <row r="1197">
          <cell r="O1197" t="str">
            <v>4330</v>
          </cell>
        </row>
        <row r="1198">
          <cell r="O1198" t="str">
            <v>4331</v>
          </cell>
        </row>
        <row r="1199">
          <cell r="O1199" t="str">
            <v>4332</v>
          </cell>
        </row>
        <row r="1200">
          <cell r="O1200" t="str">
            <v>4336</v>
          </cell>
        </row>
        <row r="1201">
          <cell r="O1201" t="str">
            <v>4340</v>
          </cell>
        </row>
        <row r="1202">
          <cell r="O1202" t="str">
            <v>4345</v>
          </cell>
        </row>
        <row r="1203">
          <cell r="O1203" t="str">
            <v>4349</v>
          </cell>
        </row>
        <row r="1204">
          <cell r="O1204" t="str">
            <v>4350</v>
          </cell>
        </row>
        <row r="1205">
          <cell r="O1205" t="str">
            <v>4356</v>
          </cell>
        </row>
        <row r="1206">
          <cell r="O1206" t="str">
            <v>4357</v>
          </cell>
        </row>
        <row r="1207">
          <cell r="O1207" t="str">
            <v>4360</v>
          </cell>
        </row>
        <row r="1208">
          <cell r="O1208" t="str">
            <v>4361</v>
          </cell>
        </row>
        <row r="1209">
          <cell r="O1209" t="str">
            <v>4364</v>
          </cell>
        </row>
        <row r="1210">
          <cell r="O1210" t="str">
            <v>4366</v>
          </cell>
        </row>
        <row r="1211">
          <cell r="O1211" t="str">
            <v>4371</v>
          </cell>
        </row>
        <row r="1212">
          <cell r="O1212" t="str">
            <v>4372</v>
          </cell>
        </row>
        <row r="1213">
          <cell r="O1213" t="str">
            <v>4376</v>
          </cell>
        </row>
        <row r="1214">
          <cell r="O1214" t="str">
            <v>4378</v>
          </cell>
        </row>
        <row r="1215">
          <cell r="O1215" t="str">
            <v>4381</v>
          </cell>
        </row>
        <row r="1216">
          <cell r="O1216" t="str">
            <v>4382</v>
          </cell>
        </row>
        <row r="1217">
          <cell r="O1217" t="str">
            <v>4383</v>
          </cell>
        </row>
        <row r="1218">
          <cell r="O1218" t="str">
            <v>4384</v>
          </cell>
        </row>
        <row r="1219">
          <cell r="O1219" t="str">
            <v>4386</v>
          </cell>
        </row>
        <row r="1220">
          <cell r="O1220" t="str">
            <v>4387</v>
          </cell>
        </row>
        <row r="1221">
          <cell r="O1221" t="str">
            <v>4388</v>
          </cell>
        </row>
        <row r="1222">
          <cell r="O1222" t="str">
            <v>4390</v>
          </cell>
        </row>
        <row r="1223">
          <cell r="O1223" t="str">
            <v>4393</v>
          </cell>
        </row>
        <row r="1224">
          <cell r="O1224" t="str">
            <v>4395</v>
          </cell>
        </row>
        <row r="1225">
          <cell r="O1225" t="str">
            <v>4396</v>
          </cell>
        </row>
        <row r="1226">
          <cell r="O1226" t="str">
            <v>4397</v>
          </cell>
        </row>
        <row r="1227">
          <cell r="O1227" t="str">
            <v>4398</v>
          </cell>
        </row>
        <row r="1228">
          <cell r="O1228" t="str">
            <v>4404</v>
          </cell>
        </row>
        <row r="1229">
          <cell r="O1229" t="str">
            <v>4405</v>
          </cell>
        </row>
        <row r="1230">
          <cell r="O1230" t="str">
            <v>4409</v>
          </cell>
        </row>
        <row r="1231">
          <cell r="O1231" t="str">
            <v>4411</v>
          </cell>
        </row>
        <row r="1232">
          <cell r="O1232" t="str">
            <v>4412</v>
          </cell>
        </row>
        <row r="1233">
          <cell r="O1233" t="str">
            <v>4414</v>
          </cell>
        </row>
        <row r="1234">
          <cell r="O1234" t="str">
            <v>4416</v>
          </cell>
        </row>
        <row r="1235">
          <cell r="O1235" t="str">
            <v>4417</v>
          </cell>
        </row>
        <row r="1236">
          <cell r="O1236" t="str">
            <v>4418</v>
          </cell>
        </row>
        <row r="1237">
          <cell r="O1237" t="str">
            <v>4419</v>
          </cell>
        </row>
        <row r="1238">
          <cell r="O1238" t="str">
            <v>4420</v>
          </cell>
        </row>
        <row r="1239">
          <cell r="O1239" t="str">
            <v>4421</v>
          </cell>
        </row>
        <row r="1240">
          <cell r="O1240" t="str">
            <v>4424</v>
          </cell>
        </row>
        <row r="1241">
          <cell r="O1241" t="str">
            <v>4425</v>
          </cell>
        </row>
        <row r="1242">
          <cell r="O1242" t="str">
            <v>4435</v>
          </cell>
        </row>
        <row r="1243">
          <cell r="O1243" t="str">
            <v>4436</v>
          </cell>
        </row>
        <row r="1244">
          <cell r="O1244" t="str">
            <v>4437</v>
          </cell>
        </row>
        <row r="1245">
          <cell r="O1245" t="str">
            <v>4441</v>
          </cell>
        </row>
        <row r="1246">
          <cell r="O1246" t="str">
            <v>4442</v>
          </cell>
        </row>
        <row r="1247">
          <cell r="O1247" t="str">
            <v>4444</v>
          </cell>
        </row>
        <row r="1248">
          <cell r="O1248" t="str">
            <v>4449</v>
          </cell>
        </row>
        <row r="1249">
          <cell r="O1249" t="str">
            <v>4450</v>
          </cell>
        </row>
        <row r="1250">
          <cell r="O1250" t="str">
            <v>4455</v>
          </cell>
        </row>
        <row r="1251">
          <cell r="O1251" t="str">
            <v>4462</v>
          </cell>
        </row>
        <row r="1252">
          <cell r="O1252" t="str">
            <v>4463</v>
          </cell>
        </row>
        <row r="1253">
          <cell r="O1253" t="str">
            <v>4469</v>
          </cell>
        </row>
        <row r="1254">
          <cell r="O1254" t="str">
            <v>4479</v>
          </cell>
        </row>
        <row r="1255">
          <cell r="O1255" t="str">
            <v>4484</v>
          </cell>
        </row>
        <row r="1256">
          <cell r="O1256" t="str">
            <v>4493</v>
          </cell>
        </row>
        <row r="1257">
          <cell r="O1257" t="str">
            <v>4503</v>
          </cell>
        </row>
        <row r="1258">
          <cell r="O1258" t="str">
            <v>4504</v>
          </cell>
        </row>
        <row r="1259">
          <cell r="O1259" t="str">
            <v>4506</v>
          </cell>
        </row>
        <row r="1260">
          <cell r="O1260" t="str">
            <v>4510</v>
          </cell>
        </row>
        <row r="1261">
          <cell r="O1261" t="str">
            <v>4511</v>
          </cell>
        </row>
        <row r="1262">
          <cell r="O1262" t="str">
            <v>4512</v>
          </cell>
        </row>
        <row r="1263">
          <cell r="O1263" t="str">
            <v>4513</v>
          </cell>
        </row>
        <row r="1264">
          <cell r="O1264" t="str">
            <v>4515</v>
          </cell>
        </row>
        <row r="1265">
          <cell r="O1265" t="str">
            <v>4517</v>
          </cell>
        </row>
        <row r="1266">
          <cell r="O1266" t="str">
            <v>4520</v>
          </cell>
        </row>
        <row r="1267">
          <cell r="O1267" t="str">
            <v>4521</v>
          </cell>
        </row>
        <row r="1268">
          <cell r="O1268" t="str">
            <v>4525</v>
          </cell>
        </row>
        <row r="1269">
          <cell r="O1269" t="str">
            <v>4526</v>
          </cell>
        </row>
        <row r="1270">
          <cell r="O1270" t="str">
            <v>4531</v>
          </cell>
        </row>
        <row r="1271">
          <cell r="O1271" t="str">
            <v>4534</v>
          </cell>
        </row>
        <row r="1272">
          <cell r="O1272" t="str">
            <v>4535</v>
          </cell>
        </row>
        <row r="1273">
          <cell r="O1273" t="str">
            <v>4539</v>
          </cell>
        </row>
        <row r="1274">
          <cell r="O1274" t="str">
            <v>4540</v>
          </cell>
        </row>
        <row r="1275">
          <cell r="O1275" t="str">
            <v>4553</v>
          </cell>
        </row>
        <row r="1276">
          <cell r="O1276" t="str">
            <v>4554</v>
          </cell>
        </row>
        <row r="1277">
          <cell r="O1277" t="str">
            <v>4565</v>
          </cell>
        </row>
        <row r="1278">
          <cell r="O1278" t="str">
            <v>4566</v>
          </cell>
        </row>
        <row r="1279">
          <cell r="O1279" t="str">
            <v>4569</v>
          </cell>
        </row>
        <row r="1280">
          <cell r="O1280" t="str">
            <v>4578</v>
          </cell>
        </row>
        <row r="1281">
          <cell r="O1281" t="str">
            <v>4583</v>
          </cell>
        </row>
        <row r="1282">
          <cell r="O1282" t="str">
            <v>4584</v>
          </cell>
        </row>
        <row r="1283">
          <cell r="O1283" t="str">
            <v>4588</v>
          </cell>
        </row>
        <row r="1284">
          <cell r="O1284" t="str">
            <v>4589</v>
          </cell>
        </row>
        <row r="1285">
          <cell r="O1285" t="str">
            <v>4590</v>
          </cell>
        </row>
        <row r="1286">
          <cell r="O1286" t="str">
            <v>4594</v>
          </cell>
        </row>
        <row r="1287">
          <cell r="O1287" t="str">
            <v>4601</v>
          </cell>
        </row>
        <row r="1288">
          <cell r="O1288" t="str">
            <v>4603</v>
          </cell>
        </row>
        <row r="1289">
          <cell r="O1289" t="str">
            <v>4608</v>
          </cell>
        </row>
        <row r="1290">
          <cell r="O1290" t="str">
            <v>4610</v>
          </cell>
        </row>
        <row r="1291">
          <cell r="O1291" t="str">
            <v>4611</v>
          </cell>
        </row>
        <row r="1292">
          <cell r="O1292" t="str">
            <v>4615</v>
          </cell>
        </row>
        <row r="1293">
          <cell r="O1293" t="str">
            <v>4634</v>
          </cell>
        </row>
        <row r="1294">
          <cell r="O1294" t="str">
            <v>4636</v>
          </cell>
        </row>
        <row r="1295">
          <cell r="O1295" t="str">
            <v>4639</v>
          </cell>
        </row>
        <row r="1296">
          <cell r="O1296" t="str">
            <v>4640</v>
          </cell>
        </row>
        <row r="1297">
          <cell r="O1297" t="str">
            <v>4641</v>
          </cell>
        </row>
        <row r="1298">
          <cell r="O1298" t="str">
            <v>4656</v>
          </cell>
        </row>
        <row r="1299">
          <cell r="O1299" t="str">
            <v>4662</v>
          </cell>
        </row>
        <row r="1300">
          <cell r="O1300" t="str">
            <v>4667</v>
          </cell>
        </row>
        <row r="1301">
          <cell r="O1301" t="str">
            <v>4671</v>
          </cell>
        </row>
        <row r="1302">
          <cell r="O1302" t="str">
            <v>4680</v>
          </cell>
        </row>
        <row r="1303">
          <cell r="O1303" t="str">
            <v>4681</v>
          </cell>
        </row>
        <row r="1304">
          <cell r="O1304" t="str">
            <v>4704</v>
          </cell>
        </row>
        <row r="1305">
          <cell r="O1305" t="str">
            <v>4750</v>
          </cell>
        </row>
        <row r="1306">
          <cell r="O1306" t="str">
            <v>4757</v>
          </cell>
        </row>
        <row r="1307">
          <cell r="O1307" t="str">
            <v>4764</v>
          </cell>
        </row>
        <row r="1308">
          <cell r="O1308" t="str">
            <v>4766</v>
          </cell>
        </row>
        <row r="1309">
          <cell r="O1309" t="str">
            <v>4767</v>
          </cell>
        </row>
        <row r="1310">
          <cell r="O1310" t="str">
            <v>4772</v>
          </cell>
        </row>
        <row r="1311">
          <cell r="O1311" t="str">
            <v>4774</v>
          </cell>
        </row>
        <row r="1312">
          <cell r="O1312" t="str">
            <v>4776</v>
          </cell>
        </row>
        <row r="1313">
          <cell r="O1313" t="str">
            <v>4777</v>
          </cell>
        </row>
        <row r="1314">
          <cell r="O1314" t="str">
            <v>4779</v>
          </cell>
        </row>
        <row r="1315">
          <cell r="O1315" t="str">
            <v>4781</v>
          </cell>
        </row>
        <row r="1316">
          <cell r="O1316" t="str">
            <v>4783</v>
          </cell>
        </row>
        <row r="1317">
          <cell r="O1317" t="str">
            <v>4785</v>
          </cell>
        </row>
        <row r="1318">
          <cell r="O1318" t="str">
            <v>4799</v>
          </cell>
        </row>
        <row r="1319">
          <cell r="O1319" t="str">
            <v>4800</v>
          </cell>
        </row>
        <row r="1320">
          <cell r="O1320" t="str">
            <v>4801</v>
          </cell>
        </row>
        <row r="1321">
          <cell r="O1321" t="str">
            <v>4808</v>
          </cell>
        </row>
        <row r="1322">
          <cell r="O1322" t="str">
            <v>4810</v>
          </cell>
        </row>
        <row r="1323">
          <cell r="O1323" t="str">
            <v>4816</v>
          </cell>
        </row>
        <row r="1324">
          <cell r="O1324" t="str">
            <v>4821</v>
          </cell>
        </row>
        <row r="1325">
          <cell r="O1325" t="str">
            <v>4823</v>
          </cell>
        </row>
        <row r="1326">
          <cell r="O1326" t="str">
            <v>4826</v>
          </cell>
        </row>
        <row r="1327">
          <cell r="O1327" t="str">
            <v>4831</v>
          </cell>
        </row>
        <row r="1328">
          <cell r="O1328" t="str">
            <v>4832</v>
          </cell>
        </row>
        <row r="1329">
          <cell r="O1329" t="str">
            <v>4846</v>
          </cell>
        </row>
        <row r="1330">
          <cell r="O1330" t="str">
            <v>4858</v>
          </cell>
        </row>
        <row r="1331">
          <cell r="O1331" t="str">
            <v>4863</v>
          </cell>
        </row>
        <row r="1332">
          <cell r="O1332" t="str">
            <v>4864</v>
          </cell>
        </row>
        <row r="1333">
          <cell r="O1333" t="str">
            <v>4870</v>
          </cell>
        </row>
        <row r="1334">
          <cell r="O1334" t="str">
            <v>4878</v>
          </cell>
        </row>
        <row r="1335">
          <cell r="O1335" t="str">
            <v>4880</v>
          </cell>
        </row>
        <row r="1336">
          <cell r="O1336" t="str">
            <v>4881</v>
          </cell>
        </row>
        <row r="1337">
          <cell r="O1337" t="str">
            <v>4884</v>
          </cell>
        </row>
        <row r="1338">
          <cell r="O1338" t="str">
            <v>4887</v>
          </cell>
        </row>
        <row r="1339">
          <cell r="O1339" t="str">
            <v>4895</v>
          </cell>
        </row>
        <row r="1340">
          <cell r="O1340" t="str">
            <v>4912</v>
          </cell>
        </row>
        <row r="1341">
          <cell r="O1341" t="str">
            <v>4915</v>
          </cell>
        </row>
        <row r="1342">
          <cell r="O1342" t="str">
            <v>4918</v>
          </cell>
        </row>
        <row r="1343">
          <cell r="O1343" t="str">
            <v>4922</v>
          </cell>
        </row>
        <row r="1344">
          <cell r="O1344" t="str">
            <v>4924</v>
          </cell>
        </row>
        <row r="1345">
          <cell r="O1345" t="str">
            <v>4927</v>
          </cell>
        </row>
        <row r="1346">
          <cell r="O1346" t="str">
            <v>4935</v>
          </cell>
        </row>
        <row r="1347">
          <cell r="O1347" t="str">
            <v>4937</v>
          </cell>
        </row>
        <row r="1348">
          <cell r="O1348" t="str">
            <v>4940</v>
          </cell>
        </row>
        <row r="1349">
          <cell r="O1349" t="str">
            <v>4943</v>
          </cell>
        </row>
        <row r="1350">
          <cell r="O1350" t="str">
            <v>4948</v>
          </cell>
        </row>
        <row r="1351">
          <cell r="O1351" t="str">
            <v>4952</v>
          </cell>
        </row>
        <row r="1352">
          <cell r="O1352" t="str">
            <v>4959</v>
          </cell>
        </row>
        <row r="1353">
          <cell r="O1353" t="str">
            <v>4967</v>
          </cell>
        </row>
        <row r="1354">
          <cell r="O1354" t="str">
            <v>4968</v>
          </cell>
        </row>
        <row r="1355">
          <cell r="O1355" t="str">
            <v>4972</v>
          </cell>
        </row>
        <row r="1356">
          <cell r="O1356" t="str">
            <v>4983</v>
          </cell>
        </row>
        <row r="1357">
          <cell r="O1357" t="str">
            <v>4986</v>
          </cell>
        </row>
        <row r="1358">
          <cell r="O1358" t="str">
            <v>5005</v>
          </cell>
        </row>
        <row r="1359">
          <cell r="O1359" t="str">
            <v>5006</v>
          </cell>
        </row>
        <row r="1360">
          <cell r="O1360" t="str">
            <v>5007</v>
          </cell>
        </row>
        <row r="1361">
          <cell r="O1361" t="str">
            <v>5008</v>
          </cell>
        </row>
        <row r="1362">
          <cell r="O1362" t="str">
            <v>5019</v>
          </cell>
        </row>
        <row r="1363">
          <cell r="O1363" t="str">
            <v>5020</v>
          </cell>
        </row>
        <row r="1364">
          <cell r="O1364" t="str">
            <v>5024</v>
          </cell>
        </row>
        <row r="1365">
          <cell r="O1365" t="str">
            <v>5025</v>
          </cell>
        </row>
        <row r="1366">
          <cell r="O1366" t="str">
            <v>5026</v>
          </cell>
        </row>
        <row r="1367">
          <cell r="O1367" t="str">
            <v>5029</v>
          </cell>
        </row>
        <row r="1368">
          <cell r="O1368" t="str">
            <v>5043</v>
          </cell>
        </row>
        <row r="1369">
          <cell r="O1369" t="str">
            <v>5045</v>
          </cell>
        </row>
        <row r="1370">
          <cell r="O1370" t="str">
            <v>5054</v>
          </cell>
        </row>
        <row r="1371">
          <cell r="O1371" t="str">
            <v>5055</v>
          </cell>
        </row>
        <row r="1372">
          <cell r="O1372" t="str">
            <v>5062</v>
          </cell>
        </row>
        <row r="1373">
          <cell r="O1373" t="str">
            <v>5063</v>
          </cell>
        </row>
        <row r="1374">
          <cell r="O1374" t="str">
            <v>5075</v>
          </cell>
        </row>
        <row r="1375">
          <cell r="O1375" t="str">
            <v>5077</v>
          </cell>
        </row>
        <row r="1376">
          <cell r="O1376" t="str">
            <v>5085</v>
          </cell>
        </row>
        <row r="1377">
          <cell r="O1377" t="str">
            <v>5086</v>
          </cell>
        </row>
        <row r="1378">
          <cell r="O1378" t="str">
            <v>5088</v>
          </cell>
        </row>
        <row r="1379">
          <cell r="O1379" t="str">
            <v>5089</v>
          </cell>
        </row>
        <row r="1380">
          <cell r="O1380" t="str">
            <v>5090</v>
          </cell>
        </row>
        <row r="1381">
          <cell r="O1381" t="str">
            <v>5097</v>
          </cell>
        </row>
        <row r="1382">
          <cell r="O1382" t="str">
            <v>5101</v>
          </cell>
        </row>
        <row r="1383">
          <cell r="O1383" t="str">
            <v>5115</v>
          </cell>
        </row>
        <row r="1384">
          <cell r="O1384" t="str">
            <v>5124</v>
          </cell>
        </row>
        <row r="1385">
          <cell r="O1385" t="str">
            <v>5141</v>
          </cell>
        </row>
        <row r="1386">
          <cell r="O1386" t="str">
            <v>5155</v>
          </cell>
        </row>
        <row r="1387">
          <cell r="O1387" t="str">
            <v>5161</v>
          </cell>
        </row>
        <row r="1388">
          <cell r="O1388" t="str">
            <v>5162</v>
          </cell>
        </row>
        <row r="1389">
          <cell r="O1389" t="str">
            <v>5176</v>
          </cell>
        </row>
        <row r="1390">
          <cell r="O1390" t="str">
            <v>5177</v>
          </cell>
        </row>
        <row r="1391">
          <cell r="O1391" t="str">
            <v>5182</v>
          </cell>
        </row>
        <row r="1392">
          <cell r="O1392" t="str">
            <v>5187</v>
          </cell>
        </row>
        <row r="1393">
          <cell r="O1393" t="str">
            <v>5190</v>
          </cell>
        </row>
        <row r="1394">
          <cell r="O1394" t="str">
            <v>5191</v>
          </cell>
        </row>
        <row r="1395">
          <cell r="O1395" t="str">
            <v>5199</v>
          </cell>
        </row>
        <row r="1396">
          <cell r="O1396" t="str">
            <v>5207</v>
          </cell>
        </row>
        <row r="1397">
          <cell r="O1397" t="str">
            <v>5208</v>
          </cell>
        </row>
        <row r="1398">
          <cell r="O1398" t="str">
            <v>5219</v>
          </cell>
        </row>
        <row r="1399">
          <cell r="O1399" t="str">
            <v>5224</v>
          </cell>
        </row>
        <row r="1400">
          <cell r="O1400" t="str">
            <v>5225</v>
          </cell>
        </row>
        <row r="1401">
          <cell r="O1401" t="str">
            <v>5230</v>
          </cell>
        </row>
        <row r="1402">
          <cell r="O1402" t="str">
            <v>5231</v>
          </cell>
        </row>
        <row r="1403">
          <cell r="O1403" t="str">
            <v>5233</v>
          </cell>
        </row>
        <row r="1404">
          <cell r="O1404" t="str">
            <v>5238</v>
          </cell>
        </row>
        <row r="1405">
          <cell r="O1405" t="str">
            <v>5240</v>
          </cell>
        </row>
        <row r="1406">
          <cell r="O1406" t="str">
            <v>5247</v>
          </cell>
        </row>
        <row r="1407">
          <cell r="O1407" t="str">
            <v>5255</v>
          </cell>
        </row>
        <row r="1408">
          <cell r="O1408" t="str">
            <v>5266</v>
          </cell>
        </row>
        <row r="1409">
          <cell r="O1409" t="str">
            <v>5267</v>
          </cell>
        </row>
        <row r="1410">
          <cell r="O1410" t="str">
            <v>5268</v>
          </cell>
        </row>
        <row r="1411">
          <cell r="O1411" t="str">
            <v>5269</v>
          </cell>
        </row>
        <row r="1412">
          <cell r="O1412" t="str">
            <v>5270</v>
          </cell>
        </row>
        <row r="1413">
          <cell r="O1413" t="str">
            <v>5272</v>
          </cell>
        </row>
        <row r="1414">
          <cell r="O1414" t="str">
            <v>5274</v>
          </cell>
        </row>
        <row r="1415">
          <cell r="O1415" t="str">
            <v>5275</v>
          </cell>
        </row>
        <row r="1416">
          <cell r="O1416" t="str">
            <v>5278</v>
          </cell>
        </row>
        <row r="1417">
          <cell r="O1417" t="str">
            <v>5284</v>
          </cell>
        </row>
        <row r="1418">
          <cell r="O1418" t="str">
            <v>5285</v>
          </cell>
        </row>
        <row r="1419">
          <cell r="O1419" t="str">
            <v>5286</v>
          </cell>
        </row>
        <row r="1420">
          <cell r="O1420" t="str">
            <v>5287</v>
          </cell>
        </row>
        <row r="1421">
          <cell r="O1421" t="str">
            <v>5288</v>
          </cell>
        </row>
        <row r="1422">
          <cell r="O1422" t="str">
            <v>5290</v>
          </cell>
        </row>
        <row r="1423">
          <cell r="O1423" t="str">
            <v>5291</v>
          </cell>
        </row>
        <row r="1424">
          <cell r="O1424" t="str">
            <v>5293</v>
          </cell>
        </row>
        <row r="1425">
          <cell r="O1425" t="str">
            <v>5295</v>
          </cell>
        </row>
        <row r="1426">
          <cell r="O1426" t="str">
            <v>5301</v>
          </cell>
        </row>
        <row r="1427">
          <cell r="O1427" t="str">
            <v>5302</v>
          </cell>
        </row>
        <row r="1428">
          <cell r="O1428" t="str">
            <v>5303</v>
          </cell>
        </row>
        <row r="1429">
          <cell r="O1429" t="str">
            <v>5304</v>
          </cell>
        </row>
        <row r="1430">
          <cell r="O1430" t="str">
            <v>5305</v>
          </cell>
        </row>
        <row r="1431">
          <cell r="O1431" t="str">
            <v>5308</v>
          </cell>
        </row>
        <row r="1432">
          <cell r="O1432" t="str">
            <v>5313</v>
          </cell>
        </row>
        <row r="1433">
          <cell r="O1433" t="str">
            <v>5323</v>
          </cell>
        </row>
        <row r="1434">
          <cell r="O1434" t="str">
            <v>5324</v>
          </cell>
        </row>
        <row r="1435">
          <cell r="O1435" t="str">
            <v>5327</v>
          </cell>
        </row>
        <row r="1436">
          <cell r="O1436" t="str">
            <v>5329</v>
          </cell>
        </row>
        <row r="1437">
          <cell r="O1437" t="str">
            <v>5334</v>
          </cell>
        </row>
        <row r="1438">
          <cell r="O1438" t="str">
            <v>5338</v>
          </cell>
        </row>
        <row r="1439">
          <cell r="O1439" t="str">
            <v>5340</v>
          </cell>
        </row>
        <row r="1440">
          <cell r="O1440" t="str">
            <v>5341</v>
          </cell>
        </row>
        <row r="1441">
          <cell r="O1441" t="str">
            <v>5342</v>
          </cell>
        </row>
        <row r="1442">
          <cell r="O1442" t="str">
            <v>5343</v>
          </cell>
        </row>
        <row r="1443">
          <cell r="O1443" t="str">
            <v>5346</v>
          </cell>
        </row>
        <row r="1444">
          <cell r="O1444" t="str">
            <v>5347</v>
          </cell>
        </row>
        <row r="1445">
          <cell r="O1445" t="str">
            <v>5351</v>
          </cell>
        </row>
        <row r="1446">
          <cell r="O1446" t="str">
            <v>5354</v>
          </cell>
        </row>
        <row r="1447">
          <cell r="O1447" t="str">
            <v>5355</v>
          </cell>
        </row>
        <row r="1448">
          <cell r="O1448" t="str">
            <v>5360</v>
          </cell>
        </row>
        <row r="1449">
          <cell r="O1449" t="str">
            <v>5366</v>
          </cell>
        </row>
        <row r="1450">
          <cell r="O1450" t="str">
            <v>5368</v>
          </cell>
        </row>
        <row r="1451">
          <cell r="O1451" t="str">
            <v>5369</v>
          </cell>
        </row>
        <row r="1452">
          <cell r="O1452" t="str">
            <v>5377</v>
          </cell>
        </row>
        <row r="1453">
          <cell r="O1453" t="str">
            <v>5378</v>
          </cell>
        </row>
        <row r="1454">
          <cell r="O1454" t="str">
            <v>5380</v>
          </cell>
        </row>
        <row r="1455">
          <cell r="O1455" t="str">
            <v>5383</v>
          </cell>
        </row>
        <row r="1456">
          <cell r="O1456" t="str">
            <v>5385</v>
          </cell>
        </row>
        <row r="1457">
          <cell r="O1457" t="str">
            <v>5386</v>
          </cell>
        </row>
        <row r="1458">
          <cell r="O1458" t="str">
            <v>5387</v>
          </cell>
        </row>
        <row r="1459">
          <cell r="O1459" t="str">
            <v>5388</v>
          </cell>
        </row>
        <row r="1460">
          <cell r="O1460" t="str">
            <v>5394</v>
          </cell>
        </row>
        <row r="1461">
          <cell r="O1461" t="str">
            <v>5408</v>
          </cell>
        </row>
        <row r="1462">
          <cell r="O1462" t="str">
            <v>5414</v>
          </cell>
        </row>
        <row r="1463">
          <cell r="O1463" t="str">
            <v>5415</v>
          </cell>
        </row>
        <row r="1464">
          <cell r="O1464" t="str">
            <v>5420</v>
          </cell>
        </row>
        <row r="1465">
          <cell r="O1465" t="str">
            <v>5422</v>
          </cell>
        </row>
        <row r="1466">
          <cell r="O1466" t="str">
            <v>5423</v>
          </cell>
        </row>
        <row r="1467">
          <cell r="O1467" t="str">
            <v>5427</v>
          </cell>
        </row>
        <row r="1468">
          <cell r="O1468" t="str">
            <v>5429</v>
          </cell>
        </row>
        <row r="1469">
          <cell r="O1469" t="str">
            <v>5430</v>
          </cell>
        </row>
        <row r="1470">
          <cell r="O1470" t="str">
            <v>5431</v>
          </cell>
        </row>
        <row r="1471">
          <cell r="O1471" t="str">
            <v>5434</v>
          </cell>
        </row>
        <row r="1472">
          <cell r="O1472" t="str">
            <v>5436</v>
          </cell>
        </row>
        <row r="1473">
          <cell r="O1473" t="str">
            <v>5439</v>
          </cell>
        </row>
        <row r="1474">
          <cell r="O1474" t="str">
            <v>5447</v>
          </cell>
        </row>
        <row r="1475">
          <cell r="O1475" t="str">
            <v>5449</v>
          </cell>
        </row>
        <row r="1476">
          <cell r="O1476" t="str">
            <v>5451</v>
          </cell>
        </row>
        <row r="1477">
          <cell r="O1477" t="str">
            <v>5453</v>
          </cell>
        </row>
        <row r="1478">
          <cell r="O1478" t="str">
            <v>5454</v>
          </cell>
        </row>
        <row r="1479">
          <cell r="O1479" t="str">
            <v>5455</v>
          </cell>
        </row>
        <row r="1480">
          <cell r="O1480" t="str">
            <v>5456</v>
          </cell>
        </row>
        <row r="1481">
          <cell r="O1481" t="str">
            <v>5459</v>
          </cell>
        </row>
        <row r="1482">
          <cell r="O1482" t="str">
            <v>5465</v>
          </cell>
        </row>
        <row r="1483">
          <cell r="O1483" t="str">
            <v>5467</v>
          </cell>
        </row>
        <row r="1484">
          <cell r="O1484" t="str">
            <v>5468</v>
          </cell>
        </row>
        <row r="1485">
          <cell r="O1485" t="str">
            <v>5470</v>
          </cell>
        </row>
        <row r="1486">
          <cell r="O1486" t="str">
            <v>5472</v>
          </cell>
        </row>
        <row r="1487">
          <cell r="O1487" t="str">
            <v>5473</v>
          </cell>
        </row>
        <row r="1488">
          <cell r="O1488" t="str">
            <v>5474</v>
          </cell>
        </row>
        <row r="1489">
          <cell r="O1489" t="str">
            <v>5475</v>
          </cell>
        </row>
        <row r="1490">
          <cell r="O1490" t="str">
            <v>5479</v>
          </cell>
        </row>
        <row r="1491">
          <cell r="O1491" t="str">
            <v>5482</v>
          </cell>
        </row>
        <row r="1492">
          <cell r="O1492" t="str">
            <v>5483</v>
          </cell>
        </row>
        <row r="1493">
          <cell r="O1493" t="str">
            <v>5484</v>
          </cell>
        </row>
        <row r="1494">
          <cell r="O1494" t="str">
            <v>5487</v>
          </cell>
        </row>
        <row r="1495">
          <cell r="O1495" t="str">
            <v>5488</v>
          </cell>
        </row>
        <row r="1496">
          <cell r="O1496" t="str">
            <v>5489</v>
          </cell>
        </row>
        <row r="1497">
          <cell r="O1497" t="str">
            <v>5490</v>
          </cell>
        </row>
        <row r="1498">
          <cell r="O1498" t="str">
            <v>5493</v>
          </cell>
        </row>
        <row r="1499">
          <cell r="O1499" t="str">
            <v>5495</v>
          </cell>
        </row>
        <row r="1500">
          <cell r="O1500" t="str">
            <v>5499</v>
          </cell>
        </row>
        <row r="1501">
          <cell r="O1501" t="str">
            <v>5501</v>
          </cell>
        </row>
        <row r="1502">
          <cell r="O1502" t="str">
            <v>5504</v>
          </cell>
        </row>
        <row r="1503">
          <cell r="O1503" t="str">
            <v>5505</v>
          </cell>
        </row>
        <row r="1504">
          <cell r="O1504" t="str">
            <v>5509</v>
          </cell>
        </row>
        <row r="1505">
          <cell r="O1505" t="str">
            <v>5511</v>
          </cell>
        </row>
        <row r="1506">
          <cell r="O1506" t="str">
            <v>5513</v>
          </cell>
        </row>
        <row r="1507">
          <cell r="O1507" t="str">
            <v>5517</v>
          </cell>
        </row>
        <row r="1508">
          <cell r="O1508" t="str">
            <v>5521</v>
          </cell>
        </row>
        <row r="1509">
          <cell r="O1509" t="str">
            <v>5524</v>
          </cell>
        </row>
        <row r="1510">
          <cell r="O1510" t="str">
            <v>5532</v>
          </cell>
        </row>
        <row r="1511">
          <cell r="O1511" t="str">
            <v>5535</v>
          </cell>
        </row>
        <row r="1512">
          <cell r="O1512" t="str">
            <v>5539</v>
          </cell>
        </row>
        <row r="1513">
          <cell r="O1513" t="str">
            <v>5542</v>
          </cell>
        </row>
        <row r="1514">
          <cell r="O1514" t="str">
            <v>5544</v>
          </cell>
        </row>
        <row r="1515">
          <cell r="O1515" t="str">
            <v>5545</v>
          </cell>
        </row>
        <row r="1516">
          <cell r="O1516" t="str">
            <v>5546</v>
          </cell>
        </row>
        <row r="1517">
          <cell r="O1517" t="str">
            <v>5547</v>
          </cell>
        </row>
        <row r="1518">
          <cell r="O1518" t="str">
            <v>5548</v>
          </cell>
        </row>
        <row r="1519">
          <cell r="O1519" t="str">
            <v>5552</v>
          </cell>
        </row>
        <row r="1520">
          <cell r="O1520" t="str">
            <v>5553</v>
          </cell>
        </row>
        <row r="1521">
          <cell r="O1521" t="str">
            <v>5554</v>
          </cell>
        </row>
        <row r="1522">
          <cell r="O1522" t="str">
            <v>5555</v>
          </cell>
        </row>
        <row r="1523">
          <cell r="O1523" t="str">
            <v>5556</v>
          </cell>
        </row>
        <row r="1524">
          <cell r="O1524" t="str">
            <v>5557</v>
          </cell>
        </row>
        <row r="1525">
          <cell r="O1525" t="str">
            <v>5559</v>
          </cell>
        </row>
        <row r="1526">
          <cell r="O1526" t="str">
            <v>5560</v>
          </cell>
        </row>
        <row r="1527">
          <cell r="O1527" t="str">
            <v>5567</v>
          </cell>
        </row>
        <row r="1528">
          <cell r="O1528" t="str">
            <v>5569</v>
          </cell>
        </row>
        <row r="1529">
          <cell r="O1529" t="str">
            <v>5570</v>
          </cell>
        </row>
        <row r="1530">
          <cell r="O1530" t="str">
            <v>5572</v>
          </cell>
        </row>
        <row r="1531">
          <cell r="O1531" t="str">
            <v>5573</v>
          </cell>
        </row>
        <row r="1532">
          <cell r="O1532" t="str">
            <v>5574</v>
          </cell>
        </row>
        <row r="1533">
          <cell r="O1533" t="str">
            <v>5576</v>
          </cell>
        </row>
        <row r="1534">
          <cell r="O1534" t="str">
            <v>5577</v>
          </cell>
        </row>
        <row r="1535">
          <cell r="O1535" t="str">
            <v>5578</v>
          </cell>
        </row>
        <row r="1536">
          <cell r="O1536" t="str">
            <v>5579</v>
          </cell>
        </row>
        <row r="1537">
          <cell r="O1537" t="str">
            <v>5580</v>
          </cell>
        </row>
        <row r="1538">
          <cell r="O1538" t="str">
            <v>5581</v>
          </cell>
        </row>
        <row r="1539">
          <cell r="O1539" t="str">
            <v>5582</v>
          </cell>
        </row>
        <row r="1540">
          <cell r="O1540" t="str">
            <v>5584</v>
          </cell>
        </row>
        <row r="1541">
          <cell r="O1541" t="str">
            <v>5585</v>
          </cell>
        </row>
        <row r="1542">
          <cell r="O1542" t="str">
            <v>5586</v>
          </cell>
        </row>
        <row r="1543">
          <cell r="O1543" t="str">
            <v>5588</v>
          </cell>
        </row>
        <row r="1544">
          <cell r="O1544" t="str">
            <v>5589</v>
          </cell>
        </row>
        <row r="1545">
          <cell r="O1545" t="str">
            <v>5591</v>
          </cell>
        </row>
        <row r="1546">
          <cell r="O1546" t="str">
            <v>5595</v>
          </cell>
        </row>
        <row r="1547">
          <cell r="O1547" t="str">
            <v>5602</v>
          </cell>
        </row>
        <row r="1548">
          <cell r="O1548" t="str">
            <v>5604</v>
          </cell>
        </row>
        <row r="1549">
          <cell r="O1549" t="str">
            <v>5605</v>
          </cell>
        </row>
        <row r="1550">
          <cell r="O1550" t="str">
            <v>5606</v>
          </cell>
        </row>
        <row r="1551">
          <cell r="O1551" t="str">
            <v>5609</v>
          </cell>
        </row>
        <row r="1552">
          <cell r="O1552" t="str">
            <v>5612</v>
          </cell>
        </row>
        <row r="1553">
          <cell r="O1553" t="str">
            <v>5613</v>
          </cell>
        </row>
        <row r="1554">
          <cell r="O1554" t="str">
            <v>5614</v>
          </cell>
        </row>
        <row r="1555">
          <cell r="O1555" t="str">
            <v>5615</v>
          </cell>
        </row>
        <row r="1556">
          <cell r="O1556" t="str">
            <v>5616</v>
          </cell>
        </row>
        <row r="1557">
          <cell r="O1557" t="str">
            <v>5617</v>
          </cell>
        </row>
        <row r="1558">
          <cell r="O1558" t="str">
            <v>5618</v>
          </cell>
        </row>
        <row r="1559">
          <cell r="O1559" t="str">
            <v>5619</v>
          </cell>
        </row>
        <row r="1560">
          <cell r="O1560" t="str">
            <v>5621</v>
          </cell>
        </row>
        <row r="1561">
          <cell r="O1561" t="str">
            <v>5622</v>
          </cell>
        </row>
        <row r="1562">
          <cell r="O1562" t="str">
            <v>5629</v>
          </cell>
        </row>
        <row r="1563">
          <cell r="O1563" t="str">
            <v>5634</v>
          </cell>
        </row>
        <row r="1564">
          <cell r="O1564" t="str">
            <v>5635</v>
          </cell>
        </row>
        <row r="1565">
          <cell r="O1565" t="str">
            <v>5636</v>
          </cell>
        </row>
        <row r="1566">
          <cell r="O1566" t="str">
            <v>5637</v>
          </cell>
        </row>
        <row r="1567">
          <cell r="O1567" t="str">
            <v>5640</v>
          </cell>
        </row>
        <row r="1568">
          <cell r="O1568" t="str">
            <v>5643</v>
          </cell>
        </row>
        <row r="1569">
          <cell r="O1569" t="str">
            <v>5644</v>
          </cell>
        </row>
        <row r="1570">
          <cell r="O1570" t="str">
            <v>5647</v>
          </cell>
        </row>
        <row r="1571">
          <cell r="O1571" t="str">
            <v>5650</v>
          </cell>
        </row>
        <row r="1572">
          <cell r="O1572" t="str">
            <v>5652</v>
          </cell>
        </row>
        <row r="1573">
          <cell r="O1573" t="str">
            <v>5654</v>
          </cell>
        </row>
        <row r="1574">
          <cell r="O1574" t="str">
            <v>5657</v>
          </cell>
        </row>
        <row r="1575">
          <cell r="O1575" t="str">
            <v>5659</v>
          </cell>
        </row>
        <row r="1576">
          <cell r="O1576" t="str">
            <v>5660</v>
          </cell>
        </row>
        <row r="1577">
          <cell r="O1577" t="str">
            <v>5662</v>
          </cell>
        </row>
        <row r="1578">
          <cell r="O1578" t="str">
            <v>5664</v>
          </cell>
        </row>
        <row r="1579">
          <cell r="O1579" t="str">
            <v>5665</v>
          </cell>
        </row>
        <row r="1580">
          <cell r="O1580" t="str">
            <v>5666</v>
          </cell>
        </row>
        <row r="1581">
          <cell r="O1581" t="str">
            <v>5667</v>
          </cell>
        </row>
        <row r="1582">
          <cell r="O1582" t="str">
            <v>5669</v>
          </cell>
        </row>
        <row r="1583">
          <cell r="O1583" t="str">
            <v>5674</v>
          </cell>
        </row>
        <row r="1584">
          <cell r="O1584" t="str">
            <v>5675</v>
          </cell>
        </row>
        <row r="1585">
          <cell r="O1585" t="str">
            <v>5677</v>
          </cell>
        </row>
        <row r="1586">
          <cell r="O1586" t="str">
            <v>5680</v>
          </cell>
        </row>
        <row r="1587">
          <cell r="O1587" t="str">
            <v>5681</v>
          </cell>
        </row>
        <row r="1588">
          <cell r="O1588" t="str">
            <v>5685</v>
          </cell>
        </row>
        <row r="1589">
          <cell r="O1589" t="str">
            <v>5686</v>
          </cell>
        </row>
        <row r="1590">
          <cell r="O1590" t="str">
            <v>5690</v>
          </cell>
        </row>
        <row r="1591">
          <cell r="O1591" t="str">
            <v>5698</v>
          </cell>
        </row>
        <row r="1592">
          <cell r="O1592" t="str">
            <v>5710</v>
          </cell>
        </row>
        <row r="1593">
          <cell r="O1593" t="str">
            <v>5712</v>
          </cell>
        </row>
        <row r="1594">
          <cell r="O1594" t="str">
            <v>5714</v>
          </cell>
        </row>
        <row r="1595">
          <cell r="O1595" t="str">
            <v>5717</v>
          </cell>
        </row>
        <row r="1596">
          <cell r="O1596" t="str">
            <v>5720</v>
          </cell>
        </row>
        <row r="1597">
          <cell r="O1597" t="str">
            <v>5721</v>
          </cell>
        </row>
        <row r="1598">
          <cell r="O1598" t="str">
            <v>5722</v>
          </cell>
        </row>
        <row r="1599">
          <cell r="O1599" t="str">
            <v>5725</v>
          </cell>
        </row>
        <row r="1600">
          <cell r="O1600" t="str">
            <v>5727</v>
          </cell>
        </row>
        <row r="1601">
          <cell r="O1601" t="str">
            <v>5740</v>
          </cell>
        </row>
        <row r="1602">
          <cell r="O1602" t="str">
            <v>5741</v>
          </cell>
        </row>
        <row r="1603">
          <cell r="O1603" t="str">
            <v>5745</v>
          </cell>
        </row>
        <row r="1604">
          <cell r="O1604" t="str">
            <v>5746</v>
          </cell>
        </row>
        <row r="1605">
          <cell r="O1605" t="str">
            <v>5749</v>
          </cell>
        </row>
        <row r="1606">
          <cell r="O1606" t="str">
            <v>5750</v>
          </cell>
        </row>
        <row r="1607">
          <cell r="O1607" t="str">
            <v>5752</v>
          </cell>
        </row>
        <row r="1608">
          <cell r="O1608" t="str">
            <v>5755</v>
          </cell>
        </row>
        <row r="1609">
          <cell r="O1609" t="str">
            <v>5765</v>
          </cell>
        </row>
        <row r="1610">
          <cell r="O1610" t="str">
            <v>5767</v>
          </cell>
        </row>
        <row r="1611">
          <cell r="O1611" t="str">
            <v>5768</v>
          </cell>
        </row>
        <row r="1612">
          <cell r="O1612" t="str">
            <v>5772</v>
          </cell>
        </row>
        <row r="1613">
          <cell r="O1613" t="str">
            <v>5776</v>
          </cell>
        </row>
        <row r="1614">
          <cell r="O1614" t="str">
            <v>5777</v>
          </cell>
        </row>
        <row r="1615">
          <cell r="O1615" t="str">
            <v>5785</v>
          </cell>
        </row>
        <row r="1616">
          <cell r="O1616" t="str">
            <v>5786</v>
          </cell>
        </row>
        <row r="1617">
          <cell r="O1617" t="str">
            <v>5788</v>
          </cell>
        </row>
        <row r="1618">
          <cell r="O1618" t="str">
            <v>5792</v>
          </cell>
        </row>
        <row r="1619">
          <cell r="O1619" t="str">
            <v>5793</v>
          </cell>
        </row>
        <row r="1620">
          <cell r="O1620" t="str">
            <v>5794</v>
          </cell>
        </row>
        <row r="1621">
          <cell r="O1621" t="str">
            <v>5798</v>
          </cell>
        </row>
        <row r="1622">
          <cell r="O1622" t="str">
            <v>5800</v>
          </cell>
        </row>
        <row r="1623">
          <cell r="O1623" t="str">
            <v>5803</v>
          </cell>
        </row>
        <row r="1624">
          <cell r="O1624" t="str">
            <v>5804</v>
          </cell>
        </row>
        <row r="1625">
          <cell r="O1625" t="str">
            <v>5805</v>
          </cell>
        </row>
        <row r="1626">
          <cell r="O1626" t="str">
            <v>5807</v>
          </cell>
        </row>
        <row r="1627">
          <cell r="O1627" t="str">
            <v>5808</v>
          </cell>
        </row>
        <row r="1628">
          <cell r="O1628" t="str">
            <v>5809</v>
          </cell>
        </row>
        <row r="1629">
          <cell r="O1629" t="str">
            <v>5812</v>
          </cell>
        </row>
        <row r="1630">
          <cell r="O1630" t="str">
            <v>5813</v>
          </cell>
        </row>
        <row r="1631">
          <cell r="O1631" t="str">
            <v>5815</v>
          </cell>
        </row>
        <row r="1632">
          <cell r="O1632" t="str">
            <v>5817</v>
          </cell>
        </row>
        <row r="1633">
          <cell r="O1633" t="str">
            <v>5818</v>
          </cell>
        </row>
        <row r="1634">
          <cell r="O1634" t="str">
            <v>5819</v>
          </cell>
        </row>
        <row r="1635">
          <cell r="O1635" t="str">
            <v>5822</v>
          </cell>
        </row>
        <row r="1636">
          <cell r="O1636" t="str">
            <v>5823</v>
          </cell>
        </row>
        <row r="1637">
          <cell r="O1637" t="str">
            <v>5824</v>
          </cell>
        </row>
        <row r="1638">
          <cell r="O1638" t="str">
            <v>5827</v>
          </cell>
        </row>
        <row r="1639">
          <cell r="O1639" t="str">
            <v>5831</v>
          </cell>
        </row>
        <row r="1640">
          <cell r="O1640" t="str">
            <v>5832</v>
          </cell>
        </row>
        <row r="1641">
          <cell r="O1641" t="str">
            <v>5835</v>
          </cell>
        </row>
        <row r="1642">
          <cell r="O1642" t="str">
            <v>5837</v>
          </cell>
        </row>
        <row r="1643">
          <cell r="O1643" t="str">
            <v>5840</v>
          </cell>
        </row>
        <row r="1644">
          <cell r="O1644" t="str">
            <v>5841</v>
          </cell>
        </row>
        <row r="1645">
          <cell r="O1645" t="str">
            <v>5854</v>
          </cell>
        </row>
        <row r="1646">
          <cell r="O1646" t="str">
            <v>5855</v>
          </cell>
        </row>
        <row r="1647">
          <cell r="O1647" t="str">
            <v>5856</v>
          </cell>
        </row>
        <row r="1648">
          <cell r="O1648" t="str">
            <v>5857</v>
          </cell>
        </row>
        <row r="1649">
          <cell r="O1649" t="str">
            <v>5859</v>
          </cell>
        </row>
        <row r="1650">
          <cell r="O1650" t="str">
            <v>5865</v>
          </cell>
        </row>
        <row r="1651">
          <cell r="O1651" t="str">
            <v>5874</v>
          </cell>
        </row>
        <row r="1652">
          <cell r="O1652" t="str">
            <v>5877</v>
          </cell>
        </row>
        <row r="1653">
          <cell r="O1653" t="str">
            <v>5878</v>
          </cell>
        </row>
        <row r="1654">
          <cell r="O1654" t="str">
            <v>5879</v>
          </cell>
        </row>
        <row r="1655">
          <cell r="O1655" t="str">
            <v>5895</v>
          </cell>
        </row>
        <row r="1656">
          <cell r="O1656" t="str">
            <v>5896</v>
          </cell>
        </row>
        <row r="1657">
          <cell r="O1657" t="str">
            <v>5904</v>
          </cell>
        </row>
        <row r="1658">
          <cell r="O1658" t="str">
            <v>5906</v>
          </cell>
        </row>
        <row r="1659">
          <cell r="O1659" t="str">
            <v>5907</v>
          </cell>
        </row>
        <row r="1660">
          <cell r="O1660" t="str">
            <v>5920</v>
          </cell>
        </row>
        <row r="1661">
          <cell r="O1661" t="str">
            <v>5925</v>
          </cell>
        </row>
        <row r="1662">
          <cell r="O1662" t="str">
            <v>5929</v>
          </cell>
        </row>
        <row r="1663">
          <cell r="O1663" t="str">
            <v>5936</v>
          </cell>
        </row>
        <row r="1664">
          <cell r="O1664" t="str">
            <v>5945</v>
          </cell>
        </row>
        <row r="1665">
          <cell r="O1665" t="str">
            <v>5950</v>
          </cell>
        </row>
        <row r="1666">
          <cell r="O1666" t="str">
            <v>5952</v>
          </cell>
        </row>
        <row r="1667">
          <cell r="O1667" t="str">
            <v>5959</v>
          </cell>
        </row>
        <row r="1668">
          <cell r="O1668" t="str">
            <v>5968</v>
          </cell>
        </row>
        <row r="1669">
          <cell r="O1669" t="str">
            <v>5972</v>
          </cell>
        </row>
        <row r="1670">
          <cell r="O1670" t="str">
            <v>5973</v>
          </cell>
        </row>
        <row r="1671">
          <cell r="O1671" t="str">
            <v>5976</v>
          </cell>
        </row>
        <row r="1672">
          <cell r="O1672" t="str">
            <v>5980</v>
          </cell>
        </row>
        <row r="1673">
          <cell r="O1673" t="str">
            <v>5983</v>
          </cell>
        </row>
        <row r="1674">
          <cell r="O1674" t="str">
            <v>5987</v>
          </cell>
        </row>
        <row r="1675">
          <cell r="O1675" t="str">
            <v>5993</v>
          </cell>
        </row>
        <row r="1676">
          <cell r="O1676" t="str">
            <v>5998</v>
          </cell>
        </row>
        <row r="1677">
          <cell r="O1677" t="str">
            <v>6000</v>
          </cell>
        </row>
        <row r="1678">
          <cell r="O1678" t="str">
            <v>6001</v>
          </cell>
        </row>
        <row r="1679">
          <cell r="O1679" t="str">
            <v>6008</v>
          </cell>
        </row>
        <row r="1680">
          <cell r="O1680" t="str">
            <v>6009</v>
          </cell>
        </row>
        <row r="1681">
          <cell r="O1681" t="str">
            <v>6014</v>
          </cell>
        </row>
        <row r="1682">
          <cell r="O1682" t="str">
            <v>6016</v>
          </cell>
        </row>
        <row r="1683">
          <cell r="O1683" t="str">
            <v>6017</v>
          </cell>
        </row>
        <row r="1684">
          <cell r="O1684" t="str">
            <v>6020</v>
          </cell>
        </row>
        <row r="1685">
          <cell r="O1685" t="str">
            <v>6027</v>
          </cell>
        </row>
        <row r="1686">
          <cell r="O1686" t="str">
            <v>6030</v>
          </cell>
        </row>
        <row r="1687">
          <cell r="O1687" t="str">
            <v>6031</v>
          </cell>
        </row>
        <row r="1688">
          <cell r="O1688" t="str">
            <v>6032</v>
          </cell>
        </row>
        <row r="1689">
          <cell r="O1689" t="str">
            <v>6036</v>
          </cell>
        </row>
        <row r="1690">
          <cell r="O1690" t="str">
            <v>6044</v>
          </cell>
        </row>
        <row r="1691">
          <cell r="O1691" t="str">
            <v>6047</v>
          </cell>
        </row>
        <row r="1692">
          <cell r="O1692" t="str">
            <v>6050</v>
          </cell>
        </row>
        <row r="1693">
          <cell r="O1693" t="str">
            <v>6054</v>
          </cell>
        </row>
        <row r="1694">
          <cell r="O1694" t="str">
            <v>6056</v>
          </cell>
        </row>
        <row r="1695">
          <cell r="O1695" t="str">
            <v>6057</v>
          </cell>
        </row>
        <row r="1696">
          <cell r="O1696" t="str">
            <v>6058</v>
          </cell>
        </row>
        <row r="1697">
          <cell r="O1697" t="str">
            <v>6060</v>
          </cell>
        </row>
        <row r="1698">
          <cell r="O1698" t="str">
            <v>6063</v>
          </cell>
        </row>
        <row r="1699">
          <cell r="O1699" t="str">
            <v>6065</v>
          </cell>
        </row>
        <row r="1700">
          <cell r="O1700" t="str">
            <v>6066</v>
          </cell>
        </row>
        <row r="1701">
          <cell r="O1701" t="str">
            <v>6067</v>
          </cell>
        </row>
        <row r="1702">
          <cell r="O1702" t="str">
            <v>6068</v>
          </cell>
        </row>
        <row r="1703">
          <cell r="O1703" t="str">
            <v>6070</v>
          </cell>
        </row>
        <row r="1704">
          <cell r="O1704" t="str">
            <v>6072</v>
          </cell>
        </row>
        <row r="1705">
          <cell r="O1705" t="str">
            <v>6074</v>
          </cell>
        </row>
        <row r="1706">
          <cell r="O1706" t="str">
            <v>6075</v>
          </cell>
        </row>
        <row r="1707">
          <cell r="O1707" t="str">
            <v>6076</v>
          </cell>
        </row>
        <row r="1708">
          <cell r="O1708" t="str">
            <v>6081</v>
          </cell>
        </row>
        <row r="1709">
          <cell r="O1709" t="str">
            <v>6086</v>
          </cell>
        </row>
        <row r="1710">
          <cell r="O1710" t="str">
            <v>6088</v>
          </cell>
        </row>
        <row r="1711">
          <cell r="O1711" t="str">
            <v>6089</v>
          </cell>
        </row>
        <row r="1712">
          <cell r="O1712" t="str">
            <v>6091</v>
          </cell>
        </row>
        <row r="1713">
          <cell r="O1713" t="str">
            <v>6094</v>
          </cell>
        </row>
        <row r="1714">
          <cell r="O1714" t="str">
            <v>6095</v>
          </cell>
        </row>
        <row r="1715">
          <cell r="O1715" t="str">
            <v>6101</v>
          </cell>
        </row>
        <row r="1716">
          <cell r="O1716" t="str">
            <v>6102</v>
          </cell>
        </row>
        <row r="1717">
          <cell r="O1717" t="str">
            <v>6103</v>
          </cell>
        </row>
        <row r="1718">
          <cell r="O1718" t="str">
            <v>6104</v>
          </cell>
        </row>
        <row r="1719">
          <cell r="O1719" t="str">
            <v>6108</v>
          </cell>
        </row>
        <row r="1720">
          <cell r="O1720" t="str">
            <v>6114</v>
          </cell>
        </row>
        <row r="1721">
          <cell r="O1721" t="str">
            <v>6116</v>
          </cell>
        </row>
        <row r="1722">
          <cell r="O1722" t="str">
            <v>6119</v>
          </cell>
        </row>
        <row r="1723">
          <cell r="O1723" t="str">
            <v>6123</v>
          </cell>
        </row>
        <row r="1724">
          <cell r="O1724" t="str">
            <v>6128</v>
          </cell>
        </row>
        <row r="1725">
          <cell r="O1725" t="str">
            <v>6131</v>
          </cell>
        </row>
        <row r="1726">
          <cell r="O1726" t="str">
            <v>6133</v>
          </cell>
        </row>
        <row r="1727">
          <cell r="O1727" t="str">
            <v>6135</v>
          </cell>
        </row>
        <row r="1728">
          <cell r="O1728" t="str">
            <v>6136</v>
          </cell>
        </row>
        <row r="1729">
          <cell r="O1729" t="str">
            <v>6140</v>
          </cell>
        </row>
        <row r="1730">
          <cell r="O1730" t="str">
            <v>6142</v>
          </cell>
        </row>
        <row r="1731">
          <cell r="O1731" t="str">
            <v>6143</v>
          </cell>
        </row>
        <row r="1732">
          <cell r="O1732" t="str">
            <v>6144</v>
          </cell>
        </row>
        <row r="1733">
          <cell r="O1733" t="str">
            <v>6147</v>
          </cell>
        </row>
        <row r="1734">
          <cell r="O1734" t="str">
            <v>6148</v>
          </cell>
        </row>
        <row r="1735">
          <cell r="O1735" t="str">
            <v>6152</v>
          </cell>
        </row>
        <row r="1736">
          <cell r="O1736" t="str">
            <v>6153</v>
          </cell>
        </row>
        <row r="1737">
          <cell r="O1737" t="str">
            <v>6156</v>
          </cell>
        </row>
        <row r="1738">
          <cell r="O1738" t="str">
            <v>6157</v>
          </cell>
        </row>
        <row r="1739">
          <cell r="O1739" t="str">
            <v>6158</v>
          </cell>
        </row>
        <row r="1740">
          <cell r="O1740" t="str">
            <v>6159</v>
          </cell>
        </row>
        <row r="1741">
          <cell r="O1741" t="str">
            <v>6163</v>
          </cell>
        </row>
        <row r="1742">
          <cell r="O1742" t="str">
            <v>6164</v>
          </cell>
        </row>
        <row r="1743">
          <cell r="O1743" t="str">
            <v>6165</v>
          </cell>
        </row>
        <row r="1744">
          <cell r="O1744" t="str">
            <v>6171</v>
          </cell>
        </row>
        <row r="1745">
          <cell r="O1745" t="str">
            <v>6172</v>
          </cell>
        </row>
        <row r="1746">
          <cell r="O1746" t="str">
            <v>6173</v>
          </cell>
        </row>
        <row r="1747">
          <cell r="O1747" t="str">
            <v>6174</v>
          </cell>
        </row>
        <row r="1748">
          <cell r="O1748" t="str">
            <v>6180</v>
          </cell>
        </row>
        <row r="1749">
          <cell r="O1749" t="str">
            <v>6184</v>
          </cell>
        </row>
        <row r="1750">
          <cell r="O1750" t="str">
            <v>6186</v>
          </cell>
        </row>
        <row r="1751">
          <cell r="O1751" t="str">
            <v>6188</v>
          </cell>
        </row>
        <row r="1752">
          <cell r="O1752" t="str">
            <v>6190</v>
          </cell>
        </row>
        <row r="1753">
          <cell r="O1753" t="str">
            <v>6203</v>
          </cell>
        </row>
        <row r="1754">
          <cell r="O1754" t="str">
            <v>6204</v>
          </cell>
        </row>
        <row r="1755">
          <cell r="O1755" t="str">
            <v>6212</v>
          </cell>
        </row>
        <row r="1756">
          <cell r="O1756" t="str">
            <v>6217</v>
          </cell>
        </row>
        <row r="1757">
          <cell r="O1757" t="str">
            <v>6219</v>
          </cell>
        </row>
        <row r="1758">
          <cell r="O1758" t="str">
            <v>6220</v>
          </cell>
        </row>
        <row r="1759">
          <cell r="O1759" t="str">
            <v>6221</v>
          </cell>
        </row>
        <row r="1760">
          <cell r="O1760" t="str">
            <v>6222</v>
          </cell>
        </row>
        <row r="1761">
          <cell r="O1761" t="str">
            <v>6225</v>
          </cell>
        </row>
        <row r="1762">
          <cell r="O1762" t="str">
            <v>6226</v>
          </cell>
        </row>
        <row r="1763">
          <cell r="O1763" t="str">
            <v>6228</v>
          </cell>
        </row>
        <row r="1764">
          <cell r="O1764" t="str">
            <v>6229</v>
          </cell>
        </row>
        <row r="1765">
          <cell r="O1765" t="str">
            <v>6230</v>
          </cell>
        </row>
        <row r="1766">
          <cell r="O1766" t="str">
            <v>6236</v>
          </cell>
        </row>
        <row r="1767">
          <cell r="O1767" t="str">
            <v>6239</v>
          </cell>
        </row>
        <row r="1768">
          <cell r="O1768" t="str">
            <v>6242</v>
          </cell>
        </row>
        <row r="1769">
          <cell r="O1769" t="str">
            <v>6245</v>
          </cell>
        </row>
        <row r="1770">
          <cell r="O1770" t="str">
            <v>6247</v>
          </cell>
        </row>
        <row r="1771">
          <cell r="O1771" t="str">
            <v>6253</v>
          </cell>
        </row>
        <row r="1772">
          <cell r="O1772" t="str">
            <v>6254</v>
          </cell>
        </row>
        <row r="1773">
          <cell r="O1773" t="str">
            <v>6255</v>
          </cell>
        </row>
        <row r="1774">
          <cell r="O1774" t="str">
            <v>6256</v>
          </cell>
        </row>
        <row r="1775">
          <cell r="O1775" t="str">
            <v>6259</v>
          </cell>
        </row>
        <row r="1776">
          <cell r="O1776" t="str">
            <v>6262</v>
          </cell>
        </row>
        <row r="1777">
          <cell r="O1777" t="str">
            <v>6267</v>
          </cell>
        </row>
        <row r="1778">
          <cell r="O1778" t="str">
            <v>6272</v>
          </cell>
        </row>
        <row r="1779">
          <cell r="O1779" t="str">
            <v>6273</v>
          </cell>
        </row>
        <row r="1780">
          <cell r="O1780" t="str">
            <v>6275</v>
          </cell>
        </row>
        <row r="1781">
          <cell r="O1781" t="str">
            <v>6278</v>
          </cell>
        </row>
        <row r="1782">
          <cell r="O1782" t="str">
            <v>6279</v>
          </cell>
        </row>
        <row r="1783">
          <cell r="O1783" t="str">
            <v>6289</v>
          </cell>
        </row>
        <row r="1784">
          <cell r="O1784" t="str">
            <v>6293</v>
          </cell>
        </row>
        <row r="1785">
          <cell r="O1785" t="str">
            <v>6295</v>
          </cell>
        </row>
        <row r="1786">
          <cell r="O1786" t="str">
            <v>6305</v>
          </cell>
        </row>
        <row r="1787">
          <cell r="O1787" t="str">
            <v>6312</v>
          </cell>
        </row>
        <row r="1788">
          <cell r="O1788" t="str">
            <v>6314</v>
          </cell>
        </row>
        <row r="1789">
          <cell r="O1789" t="str">
            <v>6315</v>
          </cell>
        </row>
        <row r="1790">
          <cell r="O1790" t="str">
            <v>6316</v>
          </cell>
        </row>
        <row r="1791">
          <cell r="O1791" t="str">
            <v>6319</v>
          </cell>
        </row>
        <row r="1792">
          <cell r="O1792" t="str">
            <v>6321</v>
          </cell>
        </row>
        <row r="1793">
          <cell r="O1793" t="str">
            <v>6322</v>
          </cell>
        </row>
        <row r="1794">
          <cell r="O1794" t="str">
            <v>6323</v>
          </cell>
        </row>
        <row r="1795">
          <cell r="O1795" t="str">
            <v>6327</v>
          </cell>
        </row>
        <row r="1796">
          <cell r="O1796" t="str">
            <v>6332</v>
          </cell>
        </row>
        <row r="1797">
          <cell r="O1797" t="str">
            <v>6340</v>
          </cell>
        </row>
        <row r="1798">
          <cell r="O1798" t="str">
            <v>6343</v>
          </cell>
        </row>
        <row r="1799">
          <cell r="O1799" t="str">
            <v>6350</v>
          </cell>
        </row>
        <row r="1800">
          <cell r="O1800" t="str">
            <v>6359</v>
          </cell>
        </row>
        <row r="1801">
          <cell r="O1801" t="str">
            <v>6368</v>
          </cell>
        </row>
        <row r="1802">
          <cell r="O1802" t="str">
            <v>6373</v>
          </cell>
        </row>
        <row r="1803">
          <cell r="O1803" t="str">
            <v>6376</v>
          </cell>
        </row>
        <row r="1804">
          <cell r="O1804" t="str">
            <v>6379</v>
          </cell>
        </row>
        <row r="1805">
          <cell r="O1805" t="str">
            <v>6380</v>
          </cell>
        </row>
        <row r="1806">
          <cell r="O1806" t="str">
            <v>6382</v>
          </cell>
        </row>
        <row r="1807">
          <cell r="O1807" t="str">
            <v>6387</v>
          </cell>
        </row>
        <row r="1808">
          <cell r="O1808" t="str">
            <v>6389</v>
          </cell>
        </row>
        <row r="1809">
          <cell r="O1809" t="str">
            <v>6394</v>
          </cell>
        </row>
        <row r="1810">
          <cell r="O1810" t="str">
            <v>6400</v>
          </cell>
        </row>
        <row r="1811">
          <cell r="O1811" t="str">
            <v>6402</v>
          </cell>
        </row>
        <row r="1812">
          <cell r="O1812" t="str">
            <v>6403</v>
          </cell>
        </row>
        <row r="1813">
          <cell r="O1813" t="str">
            <v>6405</v>
          </cell>
        </row>
        <row r="1814">
          <cell r="O1814" t="str">
            <v>6408</v>
          </cell>
        </row>
        <row r="1815">
          <cell r="O1815" t="str">
            <v>6409</v>
          </cell>
        </row>
        <row r="1816">
          <cell r="O1816" t="str">
            <v>6410</v>
          </cell>
        </row>
        <row r="1817">
          <cell r="O1817" t="str">
            <v>6415</v>
          </cell>
        </row>
        <row r="1818">
          <cell r="O1818" t="str">
            <v>6416</v>
          </cell>
        </row>
        <row r="1819">
          <cell r="O1819" t="str">
            <v>6421</v>
          </cell>
        </row>
        <row r="1820">
          <cell r="O1820" t="str">
            <v>6422</v>
          </cell>
        </row>
        <row r="1821">
          <cell r="O1821" t="str">
            <v>6423</v>
          </cell>
        </row>
        <row r="1822">
          <cell r="O1822" t="str">
            <v>6424</v>
          </cell>
        </row>
        <row r="1823">
          <cell r="O1823" t="str">
            <v>6429</v>
          </cell>
        </row>
        <row r="1824">
          <cell r="O1824" t="str">
            <v>6430</v>
          </cell>
        </row>
        <row r="1825">
          <cell r="O1825" t="str">
            <v>6435</v>
          </cell>
        </row>
        <row r="1826">
          <cell r="O1826" t="str">
            <v>6437</v>
          </cell>
        </row>
        <row r="1827">
          <cell r="O1827" t="str">
            <v>6440</v>
          </cell>
        </row>
        <row r="1828">
          <cell r="O1828" t="str">
            <v>6441</v>
          </cell>
        </row>
        <row r="1829">
          <cell r="O1829" t="str">
            <v>6443</v>
          </cell>
        </row>
        <row r="1830">
          <cell r="O1830" t="str">
            <v>6444</v>
          </cell>
        </row>
        <row r="1831">
          <cell r="O1831" t="str">
            <v>6453</v>
          </cell>
        </row>
        <row r="1832">
          <cell r="O1832" t="str">
            <v>6455</v>
          </cell>
        </row>
        <row r="1833">
          <cell r="O1833" t="str">
            <v>6456</v>
          </cell>
        </row>
        <row r="1834">
          <cell r="O1834" t="str">
            <v>6461</v>
          </cell>
        </row>
        <row r="1835">
          <cell r="O1835" t="str">
            <v>6462</v>
          </cell>
        </row>
        <row r="1836">
          <cell r="O1836" t="str">
            <v>6463</v>
          </cell>
        </row>
        <row r="1837">
          <cell r="O1837" t="str">
            <v>6465</v>
          </cell>
        </row>
        <row r="1838">
          <cell r="O1838" t="str">
            <v>6466</v>
          </cell>
        </row>
        <row r="1839">
          <cell r="O1839" t="str">
            <v>6468</v>
          </cell>
        </row>
        <row r="1840">
          <cell r="O1840" t="str">
            <v>6469</v>
          </cell>
        </row>
        <row r="1841">
          <cell r="O1841" t="str">
            <v>6473</v>
          </cell>
        </row>
        <row r="1842">
          <cell r="O1842" t="str">
            <v>6476</v>
          </cell>
        </row>
        <row r="1843">
          <cell r="O1843" t="str">
            <v>6477</v>
          </cell>
        </row>
        <row r="1844">
          <cell r="O1844" t="str">
            <v>6478</v>
          </cell>
        </row>
        <row r="1845">
          <cell r="O1845" t="str">
            <v>6481</v>
          </cell>
        </row>
        <row r="1846">
          <cell r="O1846" t="str">
            <v>6482</v>
          </cell>
        </row>
        <row r="1847">
          <cell r="O1847" t="str">
            <v>6485</v>
          </cell>
        </row>
        <row r="1848">
          <cell r="O1848" t="str">
            <v>6486</v>
          </cell>
        </row>
        <row r="1849">
          <cell r="O1849" t="str">
            <v>6489</v>
          </cell>
        </row>
        <row r="1850">
          <cell r="O1850" t="str">
            <v>6500</v>
          </cell>
        </row>
        <row r="1851">
          <cell r="O1851" t="str">
            <v>6502</v>
          </cell>
        </row>
        <row r="1852">
          <cell r="O1852" t="str">
            <v>6505</v>
          </cell>
        </row>
        <row r="1853">
          <cell r="O1853" t="str">
            <v>6506</v>
          </cell>
        </row>
        <row r="1854">
          <cell r="O1854" t="str">
            <v>6507</v>
          </cell>
        </row>
        <row r="1855">
          <cell r="O1855" t="str">
            <v>6508</v>
          </cell>
        </row>
        <row r="1856">
          <cell r="O1856" t="str">
            <v>6509</v>
          </cell>
        </row>
        <row r="1857">
          <cell r="O1857" t="str">
            <v>6518</v>
          </cell>
        </row>
        <row r="1858">
          <cell r="O1858" t="str">
            <v>6528</v>
          </cell>
        </row>
        <row r="1859">
          <cell r="O1859" t="str">
            <v>6542</v>
          </cell>
        </row>
        <row r="1860">
          <cell r="O1860" t="str">
            <v>6543</v>
          </cell>
        </row>
        <row r="1861">
          <cell r="O1861" t="str">
            <v>6544</v>
          </cell>
        </row>
        <row r="1862">
          <cell r="O1862" t="str">
            <v>6545</v>
          </cell>
        </row>
        <row r="1863">
          <cell r="O1863" t="str">
            <v>6546</v>
          </cell>
        </row>
        <row r="1864">
          <cell r="O1864" t="str">
            <v>6548</v>
          </cell>
        </row>
        <row r="1865">
          <cell r="O1865" t="str">
            <v>6558</v>
          </cell>
        </row>
        <row r="1866">
          <cell r="O1866" t="str">
            <v>6565</v>
          </cell>
        </row>
        <row r="1867">
          <cell r="O1867" t="str">
            <v>6566</v>
          </cell>
        </row>
        <row r="1868">
          <cell r="O1868" t="str">
            <v>6569</v>
          </cell>
        </row>
        <row r="1869">
          <cell r="O1869" t="str">
            <v>6570</v>
          </cell>
        </row>
        <row r="1870">
          <cell r="O1870" t="str">
            <v>6585</v>
          </cell>
        </row>
        <row r="1871">
          <cell r="O1871" t="str">
            <v>6591</v>
          </cell>
        </row>
        <row r="1872">
          <cell r="O1872" t="str">
            <v>6596</v>
          </cell>
        </row>
        <row r="1873">
          <cell r="O1873" t="str">
            <v>6606</v>
          </cell>
        </row>
        <row r="1874">
          <cell r="O1874" t="str">
            <v>6610</v>
          </cell>
        </row>
        <row r="1875">
          <cell r="O1875" t="str">
            <v>6613</v>
          </cell>
        </row>
        <row r="1876">
          <cell r="O1876" t="str">
            <v>6614</v>
          </cell>
        </row>
        <row r="1877">
          <cell r="O1877" t="str">
            <v>6615</v>
          </cell>
        </row>
        <row r="1878">
          <cell r="O1878" t="str">
            <v>6618</v>
          </cell>
        </row>
        <row r="1879">
          <cell r="O1879" t="str">
            <v>6629</v>
          </cell>
        </row>
        <row r="1880">
          <cell r="O1880" t="str">
            <v>6634</v>
          </cell>
        </row>
        <row r="1881">
          <cell r="O1881" t="str">
            <v>6639</v>
          </cell>
        </row>
        <row r="1882">
          <cell r="O1882" t="str">
            <v>6646</v>
          </cell>
        </row>
        <row r="1883">
          <cell r="O1883" t="str">
            <v>6658</v>
          </cell>
        </row>
        <row r="1884">
          <cell r="O1884" t="str">
            <v>6662</v>
          </cell>
        </row>
        <row r="1885">
          <cell r="O1885" t="str">
            <v>6663</v>
          </cell>
        </row>
        <row r="1886">
          <cell r="O1886" t="str">
            <v>6664</v>
          </cell>
        </row>
        <row r="1887">
          <cell r="O1887" t="str">
            <v>6668</v>
          </cell>
        </row>
        <row r="1888">
          <cell r="O1888" t="str">
            <v>6670</v>
          </cell>
        </row>
        <row r="1889">
          <cell r="O1889" t="str">
            <v>6671</v>
          </cell>
        </row>
        <row r="1890">
          <cell r="O1890" t="str">
            <v>6673</v>
          </cell>
        </row>
        <row r="1891">
          <cell r="O1891" t="str">
            <v>6674</v>
          </cell>
        </row>
        <row r="1892">
          <cell r="O1892" t="str">
            <v>6675</v>
          </cell>
        </row>
        <row r="1893">
          <cell r="O1893" t="str">
            <v>6676</v>
          </cell>
        </row>
        <row r="1894">
          <cell r="O1894" t="str">
            <v>6677</v>
          </cell>
        </row>
        <row r="1895">
          <cell r="O1895" t="str">
            <v>6682</v>
          </cell>
        </row>
        <row r="1896">
          <cell r="O1896" t="str">
            <v>6683</v>
          </cell>
        </row>
        <row r="1897">
          <cell r="O1897" t="str">
            <v>6684</v>
          </cell>
        </row>
        <row r="1898">
          <cell r="O1898" t="str">
            <v>6689</v>
          </cell>
        </row>
        <row r="1899">
          <cell r="O1899" t="str">
            <v>6692</v>
          </cell>
        </row>
        <row r="1900">
          <cell r="O1900" t="str">
            <v>6694</v>
          </cell>
        </row>
        <row r="1901">
          <cell r="O1901" t="str">
            <v>6697</v>
          </cell>
        </row>
        <row r="1902">
          <cell r="O1902" t="str">
            <v>6702</v>
          </cell>
        </row>
        <row r="1903">
          <cell r="O1903" t="str">
            <v>6705</v>
          </cell>
        </row>
        <row r="1904">
          <cell r="O1904" t="str">
            <v>6709</v>
          </cell>
        </row>
        <row r="1905">
          <cell r="O1905" t="str">
            <v>6710</v>
          </cell>
        </row>
        <row r="1906">
          <cell r="O1906" t="str">
            <v>6711</v>
          </cell>
        </row>
        <row r="1907">
          <cell r="O1907" t="str">
            <v>6713</v>
          </cell>
        </row>
        <row r="1908">
          <cell r="O1908" t="str">
            <v>6722</v>
          </cell>
        </row>
        <row r="1909">
          <cell r="O1909" t="str">
            <v>6728</v>
          </cell>
        </row>
        <row r="1910">
          <cell r="O1910" t="str">
            <v>6730</v>
          </cell>
        </row>
        <row r="1911">
          <cell r="O1911" t="str">
            <v>6734</v>
          </cell>
        </row>
        <row r="1912">
          <cell r="O1912" t="str">
            <v>6735</v>
          </cell>
        </row>
        <row r="1913">
          <cell r="O1913" t="str">
            <v>6738</v>
          </cell>
        </row>
        <row r="1914">
          <cell r="O1914" t="str">
            <v>6739</v>
          </cell>
        </row>
        <row r="1915">
          <cell r="O1915" t="str">
            <v>6743</v>
          </cell>
        </row>
        <row r="1916">
          <cell r="O1916" t="str">
            <v>6744</v>
          </cell>
        </row>
        <row r="1917">
          <cell r="O1917" t="str">
            <v>6754</v>
          </cell>
        </row>
        <row r="1918">
          <cell r="O1918" t="str">
            <v>6757</v>
          </cell>
        </row>
        <row r="1919">
          <cell r="O1919" t="str">
            <v>6760</v>
          </cell>
        </row>
        <row r="1920">
          <cell r="O1920" t="str">
            <v>6768</v>
          </cell>
        </row>
        <row r="1921">
          <cell r="O1921" t="str">
            <v>6770</v>
          </cell>
        </row>
        <row r="1922">
          <cell r="O1922" t="str">
            <v>6774</v>
          </cell>
        </row>
        <row r="1923">
          <cell r="O1923" t="str">
            <v>6776</v>
          </cell>
        </row>
        <row r="1924">
          <cell r="O1924" t="str">
            <v>6777</v>
          </cell>
        </row>
        <row r="1925">
          <cell r="O1925" t="str">
            <v>6781</v>
          </cell>
        </row>
        <row r="1926">
          <cell r="O1926" t="str">
            <v>6782</v>
          </cell>
        </row>
        <row r="1927">
          <cell r="O1927" t="str">
            <v>6788</v>
          </cell>
        </row>
        <row r="1928">
          <cell r="O1928" t="str">
            <v>6794</v>
          </cell>
        </row>
        <row r="1929">
          <cell r="O1929" t="str">
            <v>6795</v>
          </cell>
        </row>
        <row r="1930">
          <cell r="O1930" t="str">
            <v>6802</v>
          </cell>
        </row>
        <row r="1931">
          <cell r="O1931" t="str">
            <v>6803</v>
          </cell>
        </row>
        <row r="1932">
          <cell r="O1932" t="str">
            <v>6807</v>
          </cell>
        </row>
        <row r="1933">
          <cell r="O1933" t="str">
            <v>6823</v>
          </cell>
        </row>
        <row r="1934">
          <cell r="O1934" t="str">
            <v>6824</v>
          </cell>
        </row>
        <row r="1935">
          <cell r="O1935" t="str">
            <v>6826</v>
          </cell>
        </row>
        <row r="1936">
          <cell r="O1936" t="str">
            <v>6829</v>
          </cell>
        </row>
        <row r="1937">
          <cell r="O1937" t="str">
            <v>6830</v>
          </cell>
        </row>
        <row r="1938">
          <cell r="O1938" t="str">
            <v>6831</v>
          </cell>
        </row>
        <row r="1939">
          <cell r="O1939" t="str">
            <v>6839</v>
          </cell>
        </row>
        <row r="1940">
          <cell r="O1940" t="str">
            <v>6843</v>
          </cell>
        </row>
        <row r="1941">
          <cell r="O1941" t="str">
            <v>6844</v>
          </cell>
        </row>
        <row r="1942">
          <cell r="O1942" t="str">
            <v>6846</v>
          </cell>
        </row>
        <row r="1943">
          <cell r="O1943" t="str">
            <v>6847</v>
          </cell>
        </row>
        <row r="1944">
          <cell r="O1944" t="str">
            <v>6848</v>
          </cell>
        </row>
        <row r="1945">
          <cell r="O1945" t="str">
            <v>6849</v>
          </cell>
        </row>
        <row r="1946">
          <cell r="O1946" t="str">
            <v>6852</v>
          </cell>
        </row>
        <row r="1947">
          <cell r="O1947" t="str">
            <v>6856</v>
          </cell>
        </row>
        <row r="1948">
          <cell r="O1948" t="str">
            <v>6857</v>
          </cell>
        </row>
        <row r="1949">
          <cell r="O1949" t="str">
            <v>6858</v>
          </cell>
        </row>
        <row r="1950">
          <cell r="O1950" t="str">
            <v>6859</v>
          </cell>
        </row>
        <row r="1951">
          <cell r="O1951" t="str">
            <v>6860</v>
          </cell>
        </row>
        <row r="1952">
          <cell r="O1952" t="str">
            <v>6863</v>
          </cell>
        </row>
        <row r="1953">
          <cell r="O1953" t="str">
            <v>6866</v>
          </cell>
        </row>
        <row r="1954">
          <cell r="O1954" t="str">
            <v>6869</v>
          </cell>
        </row>
        <row r="1955">
          <cell r="O1955" t="str">
            <v>6872</v>
          </cell>
        </row>
        <row r="1956">
          <cell r="O1956" t="str">
            <v>6873</v>
          </cell>
        </row>
        <row r="1957">
          <cell r="O1957" t="str">
            <v>6875</v>
          </cell>
        </row>
        <row r="1958">
          <cell r="O1958" t="str">
            <v>6880</v>
          </cell>
        </row>
        <row r="1959">
          <cell r="O1959" t="str">
            <v>6882</v>
          </cell>
        </row>
        <row r="1960">
          <cell r="O1960" t="str">
            <v>6883</v>
          </cell>
        </row>
        <row r="1961">
          <cell r="O1961" t="str">
            <v>6886</v>
          </cell>
        </row>
        <row r="1962">
          <cell r="O1962" t="str">
            <v>6888</v>
          </cell>
        </row>
        <row r="1963">
          <cell r="O1963" t="str">
            <v>6891</v>
          </cell>
        </row>
        <row r="1964">
          <cell r="O1964" t="str">
            <v>6892</v>
          </cell>
        </row>
        <row r="1965">
          <cell r="O1965" t="str">
            <v>6895</v>
          </cell>
        </row>
        <row r="1966">
          <cell r="O1966" t="str">
            <v>6896</v>
          </cell>
        </row>
        <row r="1967">
          <cell r="O1967" t="str">
            <v>6900</v>
          </cell>
        </row>
        <row r="1968">
          <cell r="O1968" t="str">
            <v>6916</v>
          </cell>
        </row>
        <row r="1969">
          <cell r="O1969" t="str">
            <v>6919</v>
          </cell>
        </row>
        <row r="1970">
          <cell r="O1970" t="str">
            <v>6920</v>
          </cell>
        </row>
        <row r="1971">
          <cell r="O1971" t="str">
            <v>6921</v>
          </cell>
        </row>
        <row r="1972">
          <cell r="O1972" t="str">
            <v>6923</v>
          </cell>
        </row>
        <row r="1973">
          <cell r="O1973" t="str">
            <v>6929</v>
          </cell>
        </row>
        <row r="1974">
          <cell r="O1974" t="str">
            <v>6938</v>
          </cell>
        </row>
        <row r="1975">
          <cell r="O1975" t="str">
            <v>6939</v>
          </cell>
        </row>
        <row r="1976">
          <cell r="O1976" t="str">
            <v>6951</v>
          </cell>
        </row>
        <row r="1977">
          <cell r="O1977" t="str">
            <v>6957</v>
          </cell>
        </row>
        <row r="1978">
          <cell r="O1978" t="str">
            <v>6964</v>
          </cell>
        </row>
        <row r="1979">
          <cell r="O1979" t="str">
            <v>6967</v>
          </cell>
        </row>
        <row r="1980">
          <cell r="O1980" t="str">
            <v>6970</v>
          </cell>
        </row>
        <row r="1981">
          <cell r="O1981" t="str">
            <v>6974</v>
          </cell>
        </row>
        <row r="1982">
          <cell r="O1982" t="str">
            <v>6978</v>
          </cell>
        </row>
        <row r="1983">
          <cell r="O1983" t="str">
            <v>6985</v>
          </cell>
        </row>
        <row r="1984">
          <cell r="O1984" t="str">
            <v>6990</v>
          </cell>
        </row>
        <row r="1985">
          <cell r="O1985" t="str">
            <v>6991</v>
          </cell>
        </row>
        <row r="1986">
          <cell r="O1986" t="str">
            <v>6992</v>
          </cell>
        </row>
        <row r="1987">
          <cell r="O1987" t="str">
            <v>6993</v>
          </cell>
        </row>
        <row r="1988">
          <cell r="O1988" t="str">
            <v>6997</v>
          </cell>
        </row>
        <row r="1989">
          <cell r="O1989" t="str">
            <v>6999</v>
          </cell>
        </row>
        <row r="1990">
          <cell r="O1990" t="str">
            <v>-010</v>
          </cell>
        </row>
        <row r="1991">
          <cell r="O1991" t="str">
            <v>-016</v>
          </cell>
        </row>
        <row r="1992">
          <cell r="O1992" t="str">
            <v>-009</v>
          </cell>
        </row>
        <row r="1993">
          <cell r="O1993" t="str">
            <v>-013</v>
          </cell>
        </row>
        <row r="1994">
          <cell r="O1994" t="str">
            <v>F203</v>
          </cell>
        </row>
        <row r="1995">
          <cell r="O1995" t="str">
            <v>F205</v>
          </cell>
        </row>
        <row r="1996">
          <cell r="O1996" t="str">
            <v>F209</v>
          </cell>
        </row>
        <row r="1997">
          <cell r="O1997" t="str">
            <v>1513</v>
          </cell>
        </row>
        <row r="1998">
          <cell r="O1998" t="str">
            <v>1527</v>
          </cell>
        </row>
        <row r="1999">
          <cell r="O1999" t="str">
            <v>-006</v>
          </cell>
        </row>
        <row r="2000">
          <cell r="O2000" t="str">
            <v>-002</v>
          </cell>
        </row>
        <row r="2001">
          <cell r="O2001" t="str">
            <v>2BF5</v>
          </cell>
        </row>
        <row r="2002">
          <cell r="O2002" t="str">
            <v>2BG7</v>
          </cell>
        </row>
        <row r="2003">
          <cell r="O2003" t="str">
            <v>2BJ0</v>
          </cell>
        </row>
        <row r="2004">
          <cell r="O2004" t="str">
            <v>2BJ9</v>
          </cell>
        </row>
        <row r="2005">
          <cell r="O2005" t="str">
            <v>2Bk1</v>
          </cell>
        </row>
        <row r="2006">
          <cell r="O2006" t="str">
            <v>-002</v>
          </cell>
        </row>
        <row r="2007">
          <cell r="O2007" t="str">
            <v>5667</v>
          </cell>
        </row>
        <row r="2008">
          <cell r="O2008" t="str">
            <v>4887</v>
          </cell>
        </row>
        <row r="2009">
          <cell r="O2009" t="str">
            <v>2BO7</v>
          </cell>
        </row>
        <row r="2010">
          <cell r="O2010" t="str">
            <v>1585</v>
          </cell>
        </row>
        <row r="2011">
          <cell r="O2011" t="str">
            <v>2b77</v>
          </cell>
        </row>
        <row r="2012">
          <cell r="O2012" t="str">
            <v>2B79</v>
          </cell>
        </row>
        <row r="2013">
          <cell r="O2013" t="str">
            <v>2BH0</v>
          </cell>
        </row>
        <row r="2014">
          <cell r="O2014" t="str">
            <v>2BL6</v>
          </cell>
        </row>
        <row r="2015">
          <cell r="O2015" t="str">
            <v>2BP3</v>
          </cell>
        </row>
        <row r="2016">
          <cell r="O2016" t="str">
            <v>2BB3</v>
          </cell>
        </row>
        <row r="2017">
          <cell r="O2017" t="str">
            <v>-004</v>
          </cell>
        </row>
        <row r="2018">
          <cell r="O2018" t="str">
            <v>-014</v>
          </cell>
        </row>
        <row r="2019">
          <cell r="O2019" t="str">
            <v>-008</v>
          </cell>
        </row>
        <row r="2020">
          <cell r="O2020" t="str">
            <v>MART</v>
          </cell>
        </row>
        <row r="2021">
          <cell r="O2021" t="str">
            <v>0001</v>
          </cell>
        </row>
        <row r="2022">
          <cell r="O2022" t="str">
            <v>-001</v>
          </cell>
        </row>
        <row r="2023">
          <cell r="O2023" t="str">
            <v>-003</v>
          </cell>
        </row>
        <row r="2024">
          <cell r="O2024" t="str">
            <v>-007</v>
          </cell>
        </row>
        <row r="2025">
          <cell r="O2025" t="str">
            <v>-070</v>
          </cell>
        </row>
        <row r="2026">
          <cell r="O2026" t="str">
            <v>2023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1395"/>
  <sheetViews>
    <sheetView topLeftCell="F425" workbookViewId="0">
      <selection activeCell="O438" sqref="O438"/>
    </sheetView>
  </sheetViews>
  <sheetFormatPr defaultRowHeight="15.75" x14ac:dyDescent="0.25"/>
  <cols>
    <col min="1" max="1" width="13.875" bestFit="1" customWidth="1"/>
    <col min="2" max="2" width="17.375" bestFit="1" customWidth="1"/>
    <col min="3" max="3" width="2.125" bestFit="1" customWidth="1"/>
    <col min="4" max="4" width="21.25" bestFit="1" customWidth="1"/>
    <col min="5" max="5" width="18.75" bestFit="1" customWidth="1"/>
    <col min="6" max="6" width="16.75" bestFit="1" customWidth="1"/>
    <col min="7" max="7" width="16.25" bestFit="1" customWidth="1"/>
    <col min="8" max="8" width="13.875" bestFit="1" customWidth="1"/>
    <col min="9" max="9" width="15" bestFit="1" customWidth="1"/>
    <col min="10" max="10" width="22.25" bestFit="1" customWidth="1"/>
    <col min="11" max="11" width="10.75" bestFit="1" customWidth="1"/>
    <col min="12" max="12" width="10.875" bestFit="1" customWidth="1"/>
    <col min="13" max="13" width="10.125" bestFit="1" customWidth="1"/>
    <col min="14" max="14" width="12.5" bestFit="1" customWidth="1"/>
    <col min="15" max="15" width="14" bestFit="1" customWidth="1"/>
    <col min="16" max="16" width="14.25" bestFit="1" customWidth="1"/>
    <col min="17" max="17" width="6.75" bestFit="1" customWidth="1"/>
    <col min="18" max="18" width="10.375" bestFit="1" customWidth="1"/>
    <col min="19" max="19" width="27.5" bestFit="1" customWidth="1"/>
    <col min="20" max="20" width="11.75" bestFit="1" customWidth="1"/>
    <col min="21" max="21" width="14.875" bestFit="1" customWidth="1"/>
    <col min="22" max="22" width="27.5" bestFit="1" customWidth="1"/>
    <col min="23" max="23" width="31.875" bestFit="1" customWidth="1"/>
    <col min="24" max="24" width="19.5" bestFit="1" customWidth="1"/>
    <col min="25" max="25" width="11.125" bestFit="1" customWidth="1"/>
    <col min="26" max="26" width="8.625" bestFit="1" customWidth="1"/>
    <col min="27" max="27" width="15.625" bestFit="1" customWidth="1"/>
    <col min="28" max="28" width="17.875" bestFit="1" customWidth="1"/>
    <col min="29" max="29" width="26.375" bestFit="1" customWidth="1"/>
    <col min="30" max="30" width="5" bestFit="1" customWidth="1"/>
    <col min="31" max="31" width="8.375" bestFit="1" customWidth="1"/>
    <col min="32" max="32" width="15.125" bestFit="1" customWidth="1"/>
    <col min="33" max="33" width="7.5" bestFit="1" customWidth="1"/>
    <col min="34" max="34" width="10.375" bestFit="1" customWidth="1"/>
    <col min="35" max="35" width="12.25" bestFit="1" customWidth="1"/>
    <col min="36" max="36" width="13.875" bestFit="1" customWidth="1"/>
    <col min="37" max="37" width="12.75" bestFit="1" customWidth="1"/>
    <col min="38" max="38" width="13.125" bestFit="1" customWidth="1"/>
    <col min="39" max="39" width="29.75" bestFit="1" customWidth="1"/>
    <col min="40" max="40" width="14.875" bestFit="1" customWidth="1"/>
    <col min="41" max="41" width="13.875" bestFit="1" customWidth="1"/>
    <col min="42" max="42" width="33.875" bestFit="1" customWidth="1"/>
    <col min="43" max="43" width="8.625" bestFit="1" customWidth="1"/>
    <col min="44" max="44" width="7.25" bestFit="1" customWidth="1"/>
    <col min="45" max="45" width="10.125" bestFit="1" customWidth="1"/>
    <col min="46" max="46" width="11" bestFit="1" customWidth="1"/>
    <col min="47" max="47" width="8.125" bestFit="1" customWidth="1"/>
    <col min="48" max="48" width="20.875" bestFit="1" customWidth="1"/>
  </cols>
  <sheetData>
    <row r="1" spans="1:232" s="50" customFormat="1" x14ac:dyDescent="0.25">
      <c r="A1" s="39" t="s">
        <v>14424</v>
      </c>
      <c r="B1" s="39" t="s">
        <v>14425</v>
      </c>
      <c r="C1" s="39"/>
      <c r="D1" s="39" t="s">
        <v>14426</v>
      </c>
      <c r="E1" s="39" t="s">
        <v>14427</v>
      </c>
      <c r="F1" s="40" t="s">
        <v>14428</v>
      </c>
      <c r="G1" s="40" t="s">
        <v>14429</v>
      </c>
      <c r="H1" s="41" t="s">
        <v>14430</v>
      </c>
      <c r="I1" s="41" t="s">
        <v>14431</v>
      </c>
      <c r="J1" s="41" t="s">
        <v>14432</v>
      </c>
      <c r="K1" s="42" t="s">
        <v>14433</v>
      </c>
      <c r="L1" s="41" t="s">
        <v>14434</v>
      </c>
      <c r="M1" s="41" t="s">
        <v>14435</v>
      </c>
      <c r="N1" s="40" t="s">
        <v>9330</v>
      </c>
      <c r="O1" s="43" t="s">
        <v>3581</v>
      </c>
      <c r="P1" s="39" t="s">
        <v>3582</v>
      </c>
      <c r="Q1" s="39" t="s">
        <v>13</v>
      </c>
      <c r="R1" s="39" t="s">
        <v>9334</v>
      </c>
      <c r="S1" s="41" t="s">
        <v>14436</v>
      </c>
      <c r="T1" s="39" t="s">
        <v>14437</v>
      </c>
      <c r="U1" s="39" t="s">
        <v>14438</v>
      </c>
      <c r="V1" s="41" t="s">
        <v>14439</v>
      </c>
      <c r="W1" s="39" t="s">
        <v>14440</v>
      </c>
      <c r="X1" s="39" t="s">
        <v>14441</v>
      </c>
      <c r="Y1" s="41" t="s">
        <v>14442</v>
      </c>
      <c r="Z1" s="39" t="s">
        <v>4116</v>
      </c>
      <c r="AA1" s="39" t="s">
        <v>14443</v>
      </c>
      <c r="AB1" s="39" t="s">
        <v>14444</v>
      </c>
      <c r="AC1" s="39" t="s">
        <v>14445</v>
      </c>
      <c r="AD1" s="39" t="s">
        <v>4118</v>
      </c>
      <c r="AE1" s="44" t="s">
        <v>4120</v>
      </c>
      <c r="AF1" s="45" t="s">
        <v>14446</v>
      </c>
      <c r="AG1" s="46" t="s">
        <v>4119</v>
      </c>
      <c r="AH1" s="47" t="s">
        <v>14447</v>
      </c>
      <c r="AI1" s="45" t="s">
        <v>14448</v>
      </c>
      <c r="AJ1" s="45" t="s">
        <v>14449</v>
      </c>
      <c r="AK1" s="39" t="s">
        <v>14450</v>
      </c>
      <c r="AL1" s="39" t="s">
        <v>14451</v>
      </c>
      <c r="AM1" s="45" t="s">
        <v>14452</v>
      </c>
      <c r="AN1" s="45" t="s">
        <v>14453</v>
      </c>
      <c r="AO1" s="39" t="s">
        <v>14454</v>
      </c>
      <c r="AP1" s="39" t="s">
        <v>14455</v>
      </c>
      <c r="AQ1" s="39" t="s">
        <v>14456</v>
      </c>
      <c r="AR1" s="39" t="s">
        <v>14457</v>
      </c>
      <c r="AS1" s="39" t="s">
        <v>14458</v>
      </c>
      <c r="AT1" s="39" t="s">
        <v>14459</v>
      </c>
      <c r="AU1" s="39" t="s">
        <v>14460</v>
      </c>
      <c r="AV1" s="39" t="s">
        <v>14461</v>
      </c>
      <c r="AW1" s="48"/>
      <c r="AX1" s="48"/>
      <c r="AY1" s="48"/>
      <c r="AZ1" s="48"/>
      <c r="BA1" s="48"/>
      <c r="BB1" s="48"/>
      <c r="BC1" s="48"/>
      <c r="BD1" s="48"/>
      <c r="BE1" s="48"/>
      <c r="BF1" s="48"/>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row>
    <row r="2" spans="1:232" s="69" customFormat="1" x14ac:dyDescent="0.25">
      <c r="A2" s="51"/>
      <c r="B2" s="52"/>
      <c r="C2" s="53" t="str">
        <f>IF(H2="","",Sheet1!AI2)</f>
        <v>N</v>
      </c>
      <c r="D2" s="54" t="s">
        <v>4134</v>
      </c>
      <c r="E2" s="54" t="s">
        <v>25</v>
      </c>
      <c r="F2" s="53" t="str">
        <f>IF(H2="","",Sheet1!AF2)</f>
        <v>10/10/2025</v>
      </c>
      <c r="G2" s="1" t="str">
        <f>IF(H2="","",Sheet1!AF2)</f>
        <v>10/10/2025</v>
      </c>
      <c r="H2" s="27">
        <v>9106003185</v>
      </c>
      <c r="I2" s="1" t="str">
        <f>IF(H2="","",Sheet1!AF2)</f>
        <v>10/10/2025</v>
      </c>
      <c r="J2" s="55" t="str">
        <f>"NKHT25"&amp;TEXT(MONTH(I2),"00")&amp;"/"&amp;RIGHT(O2,3)&amp;M2</f>
        <v>NKHT2510/01800001867</v>
      </c>
      <c r="K2" s="56"/>
      <c r="L2" s="57" t="str">
        <f>IF(H2="","",Sheet1!AK2)</f>
        <v>K25TTM</v>
      </c>
      <c r="M2" s="57" t="str">
        <f>IF(H2="","",Sheet1!AE2)</f>
        <v>00001867</v>
      </c>
      <c r="N2" s="58" t="str">
        <f>IF(H2="","",Sheet1!AF2)</f>
        <v>10/10/2025</v>
      </c>
      <c r="O2" s="7" t="str">
        <f>IF(H2="","",Sheet1!AH2)</f>
        <v>WIN-018</v>
      </c>
      <c r="P2" s="59"/>
      <c r="Q2" s="59"/>
      <c r="R2" s="59"/>
      <c r="S2" s="55" t="str">
        <f>IF(H2="","",Sheet1!AL2)</f>
        <v>1703 WM VCP BLU Bạc Liêu</v>
      </c>
      <c r="T2" s="59"/>
      <c r="U2" s="59"/>
      <c r="V2" s="55" t="str">
        <f>IF(H2="","",Sheet1!AL2)</f>
        <v>1703 WM VCP BLU Bạc Liêu</v>
      </c>
      <c r="W2" s="59"/>
      <c r="X2" s="59"/>
      <c r="Y2" s="7" t="str">
        <f>IF(H2="","",Sheet1!AJ2)</f>
        <v>GL250</v>
      </c>
      <c r="Z2" s="59"/>
      <c r="AA2" s="52"/>
      <c r="AB2" s="60">
        <f>IF(H2="","",5111)</f>
        <v>5111</v>
      </c>
      <c r="AC2" s="60">
        <f>IF(H2="","",131)</f>
        <v>131</v>
      </c>
      <c r="AD2" s="52"/>
      <c r="AE2" s="61">
        <f>IF(H2="","",Sheet1!U2)</f>
        <v>1</v>
      </c>
      <c r="AF2" s="61"/>
      <c r="AG2" s="7">
        <f>IF(H2="","",Sheet1!T2)</f>
        <v>49500</v>
      </c>
      <c r="AH2" s="62">
        <f>AE2*AG2</f>
        <v>49500</v>
      </c>
      <c r="AI2" s="61"/>
      <c r="AJ2" s="61"/>
      <c r="AK2" s="63"/>
      <c r="AL2" s="64">
        <f>IF(H2="","",8)</f>
        <v>8</v>
      </c>
      <c r="AM2" s="61"/>
      <c r="AN2" s="61">
        <f>AH2*8%</f>
        <v>3960</v>
      </c>
      <c r="AO2" s="65">
        <f>IF(H2="","",33311)</f>
        <v>33311</v>
      </c>
      <c r="AP2" s="63"/>
      <c r="AQ2" s="66" t="str">
        <f>IF(H2="","","K-hangtra")</f>
        <v>K-hangtra</v>
      </c>
      <c r="AR2" s="66">
        <f>IF(H2="","",156)</f>
        <v>156</v>
      </c>
      <c r="AS2" s="66">
        <f>IF(H2="","",632)</f>
        <v>632</v>
      </c>
      <c r="AT2" s="67"/>
      <c r="AU2" s="67"/>
      <c r="AV2" s="63"/>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row>
    <row r="3" spans="1:232" s="69" customFormat="1" x14ac:dyDescent="0.25">
      <c r="A3" s="51"/>
      <c r="B3" s="52"/>
      <c r="C3" s="53" t="str">
        <f>IF(H3="","",Sheet1!AI3)</f>
        <v>N</v>
      </c>
      <c r="D3" s="54" t="s">
        <v>4134</v>
      </c>
      <c r="E3" s="54" t="s">
        <v>25</v>
      </c>
      <c r="F3" s="53" t="str">
        <f>IF(H3="","",Sheet1!AF3)</f>
        <v>10/10/2025</v>
      </c>
      <c r="G3" s="1" t="str">
        <f>IF(H3="","",Sheet1!AF3)</f>
        <v>10/10/2025</v>
      </c>
      <c r="H3" s="27">
        <v>9106003185</v>
      </c>
      <c r="I3" s="1" t="str">
        <f>IF(H3="","",Sheet1!AF3)</f>
        <v>10/10/2025</v>
      </c>
      <c r="J3" s="55" t="str">
        <f t="shared" ref="J3:J66" si="0">"NKHT25"&amp;TEXT(MONTH(I3),"00")&amp;"/"&amp;RIGHT(O3,3)&amp;M3</f>
        <v>NKHT2510/01800001867</v>
      </c>
      <c r="K3" s="56"/>
      <c r="L3" s="57" t="str">
        <f>IF(H3="","",Sheet1!AK3)</f>
        <v>K25TTM</v>
      </c>
      <c r="M3" s="57" t="str">
        <f>IF(H3="","",Sheet1!AE3)</f>
        <v>00001867</v>
      </c>
      <c r="N3" s="58" t="str">
        <f>IF(H3="","",Sheet1!AF3)</f>
        <v>10/10/2025</v>
      </c>
      <c r="O3" s="7" t="str">
        <f>IF(H3="","",Sheet1!AH3)</f>
        <v>WIN-018</v>
      </c>
      <c r="P3" s="59"/>
      <c r="Q3" s="59"/>
      <c r="R3" s="59"/>
      <c r="S3" s="55" t="str">
        <f>IF(H3="","",Sheet1!AL3)</f>
        <v>1703 WM VCP BLU Bạc Liêu</v>
      </c>
      <c r="T3" s="59"/>
      <c r="U3" s="59"/>
      <c r="V3" s="55" t="str">
        <f>IF(H3="","",Sheet1!AL3)</f>
        <v>1703 WM VCP BLU Bạc Liêu</v>
      </c>
      <c r="W3" s="59"/>
      <c r="X3" s="59"/>
      <c r="Y3" s="7" t="str">
        <f>IF(H3="","",Sheet1!AJ3)</f>
        <v>GSG250</v>
      </c>
      <c r="Z3" s="59"/>
      <c r="AA3" s="52"/>
      <c r="AB3" s="60">
        <f t="shared" ref="AB3:AB66" si="1">IF(H3="","",5111)</f>
        <v>5111</v>
      </c>
      <c r="AC3" s="60">
        <f>IF(H3="","",131)</f>
        <v>131</v>
      </c>
      <c r="AD3" s="52"/>
      <c r="AE3" s="61">
        <f>IF(H3="","",Sheet1!U3)</f>
        <v>1</v>
      </c>
      <c r="AF3" s="61"/>
      <c r="AG3" s="7">
        <f>IF(H3="","",Sheet1!T3)</f>
        <v>50400</v>
      </c>
      <c r="AH3" s="62">
        <f>AE3*AG3</f>
        <v>50400</v>
      </c>
      <c r="AI3" s="61"/>
      <c r="AJ3" s="61"/>
      <c r="AK3" s="63"/>
      <c r="AL3" s="64">
        <f>IF(H3="","",8)</f>
        <v>8</v>
      </c>
      <c r="AM3" s="61"/>
      <c r="AN3" s="61">
        <f>AH3*8%</f>
        <v>4032</v>
      </c>
      <c r="AO3" s="65">
        <f>IF(H3="","",33311)</f>
        <v>33311</v>
      </c>
      <c r="AP3" s="63"/>
      <c r="AQ3" s="66" t="str">
        <f>IF(H3="","","K-hangtra")</f>
        <v>K-hangtra</v>
      </c>
      <c r="AR3" s="66">
        <f>IF(H3="","",156)</f>
        <v>156</v>
      </c>
      <c r="AS3" s="66">
        <f>IF(H3="","",632)</f>
        <v>632</v>
      </c>
      <c r="AT3" s="67"/>
      <c r="AU3" s="67"/>
      <c r="AV3" s="63"/>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row>
    <row r="4" spans="1:232" x14ac:dyDescent="0.25">
      <c r="C4" s="53" t="str">
        <f>IF(H4="","",Sheet1!AI4)</f>
        <v>N</v>
      </c>
      <c r="D4" s="54" t="s">
        <v>4134</v>
      </c>
      <c r="E4" s="54" t="s">
        <v>25</v>
      </c>
      <c r="F4" s="53" t="str">
        <f>IF(H4="","",Sheet1!AF4)</f>
        <v>10/10/2025</v>
      </c>
      <c r="G4" s="1" t="str">
        <f>IF(H4="","",Sheet1!AF4)</f>
        <v>10/10/2025</v>
      </c>
      <c r="H4" s="27">
        <v>9106003185</v>
      </c>
      <c r="I4" s="1" t="str">
        <f>IF(H4="","",Sheet1!AF4)</f>
        <v>10/10/2025</v>
      </c>
      <c r="J4" s="55" t="str">
        <f t="shared" si="0"/>
        <v>NKHT2510/01800001867</v>
      </c>
      <c r="L4" s="57" t="str">
        <f>IF(H4="","",Sheet1!AK4)</f>
        <v>K25TTM</v>
      </c>
      <c r="M4" s="57" t="str">
        <f>IF(H4="","",Sheet1!AE4)</f>
        <v>00001867</v>
      </c>
      <c r="N4" s="58" t="str">
        <f>IF(H4="","",Sheet1!AF4)</f>
        <v>10/10/2025</v>
      </c>
      <c r="O4" s="7" t="str">
        <f>IF(H4="","",Sheet1!AH4)</f>
        <v>WIN-018</v>
      </c>
      <c r="S4" s="55" t="str">
        <f>IF(H4="","",Sheet1!AL4)</f>
        <v>1703 WM VCP BLU Bạc Liêu</v>
      </c>
      <c r="V4" s="55" t="str">
        <f>IF(H4="","",Sheet1!AL4)</f>
        <v>1703 WM VCP BLU Bạc Liêu</v>
      </c>
      <c r="Y4" s="7" t="str">
        <f>IF(H4="","",Sheet1!AJ4)</f>
        <v>CC300</v>
      </c>
      <c r="AB4" s="60">
        <f t="shared" si="1"/>
        <v>5111</v>
      </c>
      <c r="AC4" s="60">
        <f t="shared" ref="AC4:AC67" si="2">IF(H4="","",131)</f>
        <v>131</v>
      </c>
      <c r="AE4" s="61">
        <f>IF(H4="","",Sheet1!U4)</f>
        <v>1</v>
      </c>
      <c r="AG4" s="7">
        <f>IF(H4="","",Sheet1!T4)</f>
        <v>60885</v>
      </c>
      <c r="AH4" s="62">
        <f t="shared" ref="AH4:AH67" si="3">AE4*AG4</f>
        <v>60885</v>
      </c>
      <c r="AL4" s="64">
        <f t="shared" ref="AL4:AL67" si="4">IF(H4="","",8)</f>
        <v>8</v>
      </c>
      <c r="AN4" s="61">
        <f t="shared" ref="AN4:AN67" si="5">AH4*8%</f>
        <v>4870.8</v>
      </c>
      <c r="AO4" s="65">
        <f t="shared" ref="AO4:AO67" si="6">IF(H4="","",33311)</f>
        <v>33311</v>
      </c>
      <c r="AQ4" s="66" t="str">
        <f t="shared" ref="AQ4:AQ67" si="7">IF(H4="","","K-hangtra")</f>
        <v>K-hangtra</v>
      </c>
      <c r="AR4" s="66">
        <f t="shared" ref="AR4:AR67" si="8">IF(H4="","",156)</f>
        <v>156</v>
      </c>
      <c r="AS4" s="66">
        <f t="shared" ref="AS4:AS67" si="9">IF(H4="","",632)</f>
        <v>632</v>
      </c>
    </row>
    <row r="5" spans="1:232" x14ac:dyDescent="0.25">
      <c r="C5" s="53" t="str">
        <f>IF(H5="","",Sheet1!AI5)</f>
        <v>N</v>
      </c>
      <c r="D5" s="54" t="s">
        <v>4134</v>
      </c>
      <c r="E5" s="54" t="s">
        <v>25</v>
      </c>
      <c r="F5" s="53" t="str">
        <f>IF(H5="","",Sheet1!AF5)</f>
        <v>10/10/2025</v>
      </c>
      <c r="G5" s="1" t="str">
        <f>IF(H5="","",Sheet1!AF5)</f>
        <v>10/10/2025</v>
      </c>
      <c r="H5" s="27">
        <v>9106003185</v>
      </c>
      <c r="I5" s="1" t="str">
        <f>IF(H5="","",Sheet1!AF5)</f>
        <v>10/10/2025</v>
      </c>
      <c r="J5" s="55" t="str">
        <f t="shared" si="0"/>
        <v>NKHT2510/01800001867</v>
      </c>
      <c r="L5" s="57" t="str">
        <f>IF(H5="","",Sheet1!AK5)</f>
        <v>K25TTM</v>
      </c>
      <c r="M5" s="57" t="str">
        <f>IF(H5="","",Sheet1!AE5)</f>
        <v>00001867</v>
      </c>
      <c r="N5" s="58" t="str">
        <f>IF(H5="","",Sheet1!AF5)</f>
        <v>10/10/2025</v>
      </c>
      <c r="O5" s="7" t="str">
        <f>IF(H5="","",Sheet1!AH5)</f>
        <v>WIN-018</v>
      </c>
      <c r="S5" s="55" t="str">
        <f>IF(H5="","",Sheet1!AL5)</f>
        <v>1703 WM VCP BLU Bạc Liêu</v>
      </c>
      <c r="V5" s="55" t="str">
        <f>IF(H5="","",Sheet1!AL5)</f>
        <v>1703 WM VCP BLU Bạc Liêu</v>
      </c>
      <c r="Y5" s="7" t="str">
        <f>IF(H5="","",Sheet1!AJ5)</f>
        <v>CN300</v>
      </c>
      <c r="AB5" s="60">
        <f t="shared" si="1"/>
        <v>5111</v>
      </c>
      <c r="AC5" s="60">
        <f t="shared" si="2"/>
        <v>131</v>
      </c>
      <c r="AE5" s="61">
        <f>IF(H5="","",Sheet1!U5)</f>
        <v>1</v>
      </c>
      <c r="AG5" s="7">
        <f>IF(H5="","",Sheet1!T5)</f>
        <v>70950</v>
      </c>
      <c r="AH5" s="62">
        <f t="shared" si="3"/>
        <v>70950</v>
      </c>
      <c r="AL5" s="64">
        <f t="shared" si="4"/>
        <v>8</v>
      </c>
      <c r="AN5" s="61">
        <f t="shared" si="5"/>
        <v>5676</v>
      </c>
      <c r="AO5" s="65">
        <f t="shared" si="6"/>
        <v>33311</v>
      </c>
      <c r="AQ5" s="66" t="str">
        <f t="shared" si="7"/>
        <v>K-hangtra</v>
      </c>
      <c r="AR5" s="66">
        <f t="shared" si="8"/>
        <v>156</v>
      </c>
      <c r="AS5" s="66">
        <f t="shared" si="9"/>
        <v>632</v>
      </c>
    </row>
    <row r="6" spans="1:232" x14ac:dyDescent="0.25">
      <c r="C6" s="53" t="str">
        <f>IF(H6="","",Sheet1!AI6)</f>
        <v>N</v>
      </c>
      <c r="D6" s="54" t="s">
        <v>4134</v>
      </c>
      <c r="E6" s="54" t="s">
        <v>25</v>
      </c>
      <c r="F6" s="53" t="str">
        <f>IF(H6="","",Sheet1!AF6)</f>
        <v>10/10/2025</v>
      </c>
      <c r="G6" s="1" t="str">
        <f>IF(H6="","",Sheet1!AF6)</f>
        <v>10/10/2025</v>
      </c>
      <c r="H6" s="27">
        <v>9106003185</v>
      </c>
      <c r="I6" s="1" t="str">
        <f>IF(H6="","",Sheet1!AF6)</f>
        <v>10/10/2025</v>
      </c>
      <c r="J6" s="55" t="str">
        <f t="shared" si="0"/>
        <v>NKHT2510/01800001867</v>
      </c>
      <c r="L6" s="57" t="str">
        <f>IF(H6="","",Sheet1!AK6)</f>
        <v>K25TTM</v>
      </c>
      <c r="M6" s="57" t="str">
        <f>IF(H6="","",Sheet1!AE6)</f>
        <v>00001867</v>
      </c>
      <c r="N6" s="58" t="str">
        <f>IF(H6="","",Sheet1!AF6)</f>
        <v>10/10/2025</v>
      </c>
      <c r="O6" s="7" t="str">
        <f>IF(H6="","",Sheet1!AH6)</f>
        <v>WIN-018</v>
      </c>
      <c r="S6" s="55" t="str">
        <f>IF(H6="","",Sheet1!AL6)</f>
        <v>1703 WM VCP BLU Bạc Liêu</v>
      </c>
      <c r="V6" s="55" t="str">
        <f>IF(H6="","",Sheet1!AL6)</f>
        <v>1703 WM VCP BLU Bạc Liêu</v>
      </c>
      <c r="Y6" s="7" t="str">
        <f>IF(H6="","",Sheet1!AJ6)</f>
        <v>CGM300</v>
      </c>
      <c r="AB6" s="60">
        <f t="shared" si="1"/>
        <v>5111</v>
      </c>
      <c r="AC6" s="60">
        <f t="shared" si="2"/>
        <v>131</v>
      </c>
      <c r="AE6" s="61">
        <f>IF(H6="","",Sheet1!U6)</f>
        <v>1</v>
      </c>
      <c r="AG6" s="7">
        <f>IF(H6="","",Sheet1!T6)</f>
        <v>73431</v>
      </c>
      <c r="AH6" s="62">
        <f t="shared" si="3"/>
        <v>73431</v>
      </c>
      <c r="AL6" s="64">
        <f t="shared" si="4"/>
        <v>8</v>
      </c>
      <c r="AN6" s="61">
        <f t="shared" si="5"/>
        <v>5874.4800000000005</v>
      </c>
      <c r="AO6" s="65">
        <f t="shared" si="6"/>
        <v>33311</v>
      </c>
      <c r="AQ6" s="66" t="str">
        <f t="shared" si="7"/>
        <v>K-hangtra</v>
      </c>
      <c r="AR6" s="66">
        <f t="shared" si="8"/>
        <v>156</v>
      </c>
      <c r="AS6" s="66">
        <f t="shared" si="9"/>
        <v>632</v>
      </c>
    </row>
    <row r="7" spans="1:232" x14ac:dyDescent="0.25">
      <c r="C7" s="53" t="str">
        <f>IF(H7="","",Sheet1!AI7)</f>
        <v>B</v>
      </c>
      <c r="D7" s="54" t="s">
        <v>4134</v>
      </c>
      <c r="E7" s="54" t="s">
        <v>25</v>
      </c>
      <c r="F7" s="53" t="str">
        <f>IF(H7="","",Sheet1!AF7)</f>
        <v>11/10/2025</v>
      </c>
      <c r="G7" s="1" t="str">
        <f>IF(H7="","",Sheet1!AF7)</f>
        <v>11/10/2025</v>
      </c>
      <c r="H7" s="27">
        <v>9106020354</v>
      </c>
      <c r="I7" s="1" t="str">
        <f>IF(H7="","",Sheet1!AF7)</f>
        <v>11/10/2025</v>
      </c>
      <c r="J7" s="55" t="str">
        <f t="shared" si="0"/>
        <v>NKHT2510/65800484921</v>
      </c>
      <c r="L7" s="57" t="str">
        <f>IF(H7="","",Sheet1!AK7)</f>
        <v>K25TTM</v>
      </c>
      <c r="M7" s="57" t="str">
        <f>IF(H7="","",Sheet1!AE7)</f>
        <v>00484921</v>
      </c>
      <c r="N7" s="58" t="str">
        <f>IF(H7="","",Sheet1!AF7)</f>
        <v>11/10/2025</v>
      </c>
      <c r="O7" s="7" t="str">
        <f>IF(H7="","",Sheet1!AH7)</f>
        <v>WIN1658</v>
      </c>
      <c r="S7" s="55" t="str">
        <f>IF(H7="","",Sheet1!AL7)</f>
        <v>1658 WM HNI Đại La</v>
      </c>
      <c r="V7" s="55" t="str">
        <f>IF(H7="","",Sheet1!AL7)</f>
        <v>1658 WM HNI Đại La</v>
      </c>
      <c r="Y7" s="7" t="str">
        <f>IF(H7="","",Sheet1!AJ7)</f>
        <v>TH200</v>
      </c>
      <c r="AB7" s="60">
        <f t="shared" si="1"/>
        <v>5111</v>
      </c>
      <c r="AC7" s="60">
        <f t="shared" si="2"/>
        <v>131</v>
      </c>
      <c r="AE7" s="61">
        <f>IF(H7="","",Sheet1!U7)</f>
        <v>4</v>
      </c>
      <c r="AG7" s="7">
        <f>IF(H7="","",Sheet1!T7)</f>
        <v>45588</v>
      </c>
      <c r="AH7" s="62">
        <f t="shared" si="3"/>
        <v>182352</v>
      </c>
      <c r="AL7" s="64">
        <f t="shared" si="4"/>
        <v>8</v>
      </c>
      <c r="AN7" s="61">
        <f t="shared" si="5"/>
        <v>14588.16</v>
      </c>
      <c r="AO7" s="65">
        <f t="shared" si="6"/>
        <v>33311</v>
      </c>
      <c r="AQ7" s="66" t="str">
        <f t="shared" si="7"/>
        <v>K-hangtra</v>
      </c>
      <c r="AR7" s="66">
        <f t="shared" si="8"/>
        <v>156</v>
      </c>
      <c r="AS7" s="66">
        <f t="shared" si="9"/>
        <v>632</v>
      </c>
    </row>
    <row r="8" spans="1:232" x14ac:dyDescent="0.25">
      <c r="C8" s="53" t="str">
        <f>IF(H8="","",Sheet1!AI8)</f>
        <v>B</v>
      </c>
      <c r="D8" s="54" t="s">
        <v>4134</v>
      </c>
      <c r="E8" s="54" t="s">
        <v>25</v>
      </c>
      <c r="F8" s="53" t="str">
        <f>IF(H8="","",Sheet1!AF8)</f>
        <v>11/10/2025</v>
      </c>
      <c r="G8" s="1" t="str">
        <f>IF(H8="","",Sheet1!AF8)</f>
        <v>11/10/2025</v>
      </c>
      <c r="H8" s="27">
        <v>9106020354</v>
      </c>
      <c r="I8" s="1" t="str">
        <f>IF(H8="","",Sheet1!AF8)</f>
        <v>11/10/2025</v>
      </c>
      <c r="J8" s="55" t="str">
        <f t="shared" si="0"/>
        <v>NKHT2510/65800484921</v>
      </c>
      <c r="L8" s="57" t="str">
        <f>IF(H8="","",Sheet1!AK8)</f>
        <v>K25TTM</v>
      </c>
      <c r="M8" s="57" t="str">
        <f>IF(H8="","",Sheet1!AE8)</f>
        <v>00484921</v>
      </c>
      <c r="N8" s="58" t="str">
        <f>IF(H8="","",Sheet1!AF8)</f>
        <v>11/10/2025</v>
      </c>
      <c r="O8" s="7" t="str">
        <f>IF(H8="","",Sheet1!AH8)</f>
        <v>WIN1658</v>
      </c>
      <c r="S8" s="55" t="str">
        <f>IF(H8="","",Sheet1!AL8)</f>
        <v>1658 WM HNI Đại La</v>
      </c>
      <c r="V8" s="55" t="str">
        <f>IF(H8="","",Sheet1!AL8)</f>
        <v>1658 WM HNI Đại La</v>
      </c>
      <c r="Y8" s="7" t="str">
        <f>IF(H8="","",Sheet1!AJ8)</f>
        <v>CN300</v>
      </c>
      <c r="AB8" s="60">
        <f t="shared" si="1"/>
        <v>5111</v>
      </c>
      <c r="AC8" s="60">
        <f t="shared" si="2"/>
        <v>131</v>
      </c>
      <c r="AE8" s="61">
        <f>IF(H8="","",Sheet1!U8)</f>
        <v>1</v>
      </c>
      <c r="AG8" s="7">
        <f>IF(H8="","",Sheet1!T8)</f>
        <v>70950</v>
      </c>
      <c r="AH8" s="62">
        <f t="shared" si="3"/>
        <v>70950</v>
      </c>
      <c r="AL8" s="64">
        <f t="shared" si="4"/>
        <v>8</v>
      </c>
      <c r="AN8" s="61">
        <f t="shared" si="5"/>
        <v>5676</v>
      </c>
      <c r="AO8" s="65">
        <f t="shared" si="6"/>
        <v>33311</v>
      </c>
      <c r="AQ8" s="66" t="str">
        <f t="shared" si="7"/>
        <v>K-hangtra</v>
      </c>
      <c r="AR8" s="66">
        <f t="shared" si="8"/>
        <v>156</v>
      </c>
      <c r="AS8" s="66">
        <f t="shared" si="9"/>
        <v>632</v>
      </c>
    </row>
    <row r="9" spans="1:232" x14ac:dyDescent="0.25">
      <c r="C9" s="53" t="str">
        <f>IF(H9="","",Sheet1!AI9)</f>
        <v>B</v>
      </c>
      <c r="D9" s="54" t="s">
        <v>4134</v>
      </c>
      <c r="E9" s="54" t="s">
        <v>25</v>
      </c>
      <c r="F9" s="53" t="str">
        <f>IF(H9="","",Sheet1!AF9)</f>
        <v>11/10/2025</v>
      </c>
      <c r="G9" s="1" t="str">
        <f>IF(H9="","",Sheet1!AF9)</f>
        <v>11/10/2025</v>
      </c>
      <c r="H9" s="27">
        <v>9106020354</v>
      </c>
      <c r="I9" s="1" t="str">
        <f>IF(H9="","",Sheet1!AF9)</f>
        <v>11/10/2025</v>
      </c>
      <c r="J9" s="55" t="str">
        <f t="shared" si="0"/>
        <v>NKHT2510/65800484921</v>
      </c>
      <c r="L9" s="57" t="str">
        <f>IF(H9="","",Sheet1!AK9)</f>
        <v>K25TTM</v>
      </c>
      <c r="M9" s="57" t="str">
        <f>IF(H9="","",Sheet1!AE9)</f>
        <v>00484921</v>
      </c>
      <c r="N9" s="58" t="str">
        <f>IF(H9="","",Sheet1!AF9)</f>
        <v>11/10/2025</v>
      </c>
      <c r="O9" s="7" t="str">
        <f>IF(H9="","",Sheet1!AH9)</f>
        <v>WIN1658</v>
      </c>
      <c r="S9" s="55" t="str">
        <f>IF(H9="","",Sheet1!AL9)</f>
        <v>1658 WM HNI Đại La</v>
      </c>
      <c r="V9" s="55" t="str">
        <f>IF(H9="","",Sheet1!AL9)</f>
        <v>1658 WM HNI Đại La</v>
      </c>
      <c r="Y9" s="7" t="str">
        <f>IF(H9="","",Sheet1!AJ9)</f>
        <v>GXD500</v>
      </c>
      <c r="AB9" s="60">
        <f t="shared" si="1"/>
        <v>5111</v>
      </c>
      <c r="AC9" s="60">
        <f t="shared" si="2"/>
        <v>131</v>
      </c>
      <c r="AE9" s="61">
        <f>IF(H9="","",Sheet1!U9)</f>
        <v>4</v>
      </c>
      <c r="AG9" s="7">
        <f>IF(H9="","",Sheet1!T9)</f>
        <v>111606</v>
      </c>
      <c r="AH9" s="62">
        <f t="shared" si="3"/>
        <v>446424</v>
      </c>
      <c r="AL9" s="64">
        <f t="shared" si="4"/>
        <v>8</v>
      </c>
      <c r="AN9" s="61">
        <f t="shared" si="5"/>
        <v>35713.919999999998</v>
      </c>
      <c r="AO9" s="65">
        <f t="shared" si="6"/>
        <v>33311</v>
      </c>
      <c r="AQ9" s="66" t="str">
        <f t="shared" si="7"/>
        <v>K-hangtra</v>
      </c>
      <c r="AR9" s="66">
        <f t="shared" si="8"/>
        <v>156</v>
      </c>
      <c r="AS9" s="66">
        <f t="shared" si="9"/>
        <v>632</v>
      </c>
    </row>
    <row r="10" spans="1:232" x14ac:dyDescent="0.25">
      <c r="C10" s="53" t="str">
        <f>IF(H10="","",Sheet1!AI10)</f>
        <v>N</v>
      </c>
      <c r="D10" s="54" t="s">
        <v>4134</v>
      </c>
      <c r="E10" s="54" t="s">
        <v>25</v>
      </c>
      <c r="F10" s="53" t="str">
        <f>IF(H10="","",Sheet1!AF10)</f>
        <v>10/10/2025</v>
      </c>
      <c r="G10" s="1" t="str">
        <f>IF(H10="","",Sheet1!AF10)</f>
        <v>10/10/2025</v>
      </c>
      <c r="H10" s="27">
        <v>9106020497</v>
      </c>
      <c r="I10" s="1" t="str">
        <f>IF(H10="","",Sheet1!AF10)</f>
        <v>10/10/2025</v>
      </c>
      <c r="J10" s="55" t="str">
        <f t="shared" si="0"/>
        <v>NKHT2510/00900081276</v>
      </c>
      <c r="L10" s="57" t="str">
        <f>IF(H10="","",Sheet1!AK10)</f>
        <v>K25TTM</v>
      </c>
      <c r="M10" s="57" t="str">
        <f>IF(H10="","",Sheet1!AE10)</f>
        <v>00081276</v>
      </c>
      <c r="N10" s="58" t="str">
        <f>IF(H10="","",Sheet1!AF10)</f>
        <v>10/10/2025</v>
      </c>
      <c r="O10" s="7" t="str">
        <f>IF(H10="","",Sheet1!AH10)</f>
        <v>WIN-DNG-01-009</v>
      </c>
      <c r="S10" s="55" t="str">
        <f>IF(H10="","",Sheet1!AL10)</f>
        <v>1546 WM VCP DNG Đà Nẵng</v>
      </c>
      <c r="V10" s="55" t="str">
        <f>IF(H10="","",Sheet1!AL10)</f>
        <v>1546 WM VCP DNG Đà Nẵng</v>
      </c>
      <c r="Y10" s="7" t="str">
        <f>IF(H10="","",Sheet1!AJ10)</f>
        <v>GM500</v>
      </c>
      <c r="AB10" s="60">
        <f t="shared" si="1"/>
        <v>5111</v>
      </c>
      <c r="AC10" s="60">
        <f t="shared" si="2"/>
        <v>131</v>
      </c>
      <c r="AE10" s="61">
        <f>IF(H10="","",Sheet1!U10)</f>
        <v>2</v>
      </c>
      <c r="AG10" s="7">
        <f>IF(H10="","",Sheet1!T10)</f>
        <v>111058</v>
      </c>
      <c r="AH10" s="62">
        <f t="shared" si="3"/>
        <v>222116</v>
      </c>
      <c r="AL10" s="64">
        <f t="shared" si="4"/>
        <v>8</v>
      </c>
      <c r="AN10" s="61">
        <f t="shared" si="5"/>
        <v>17769.28</v>
      </c>
      <c r="AO10" s="65">
        <f t="shared" si="6"/>
        <v>33311</v>
      </c>
      <c r="AQ10" s="66" t="str">
        <f t="shared" si="7"/>
        <v>K-hangtra</v>
      </c>
      <c r="AR10" s="66">
        <f t="shared" si="8"/>
        <v>156</v>
      </c>
      <c r="AS10" s="66">
        <f t="shared" si="9"/>
        <v>632</v>
      </c>
    </row>
    <row r="11" spans="1:232" x14ac:dyDescent="0.25">
      <c r="C11" s="53" t="str">
        <f>IF(H11="","",Sheet1!AI11)</f>
        <v>N</v>
      </c>
      <c r="D11" s="54" t="s">
        <v>4134</v>
      </c>
      <c r="E11" s="54" t="s">
        <v>25</v>
      </c>
      <c r="F11" s="53" t="str">
        <f>IF(H11="","",Sheet1!AF11)</f>
        <v>10/10/2025</v>
      </c>
      <c r="G11" s="1" t="str">
        <f>IF(H11="","",Sheet1!AF11)</f>
        <v>10/10/2025</v>
      </c>
      <c r="H11" s="27">
        <v>9106020497</v>
      </c>
      <c r="I11" s="1" t="str">
        <f>IF(H11="","",Sheet1!AF11)</f>
        <v>10/10/2025</v>
      </c>
      <c r="J11" s="55" t="str">
        <f t="shared" si="0"/>
        <v>NKHT2510/00900081276</v>
      </c>
      <c r="L11" s="57" t="str">
        <f>IF(H11="","",Sheet1!AK11)</f>
        <v>K25TTM</v>
      </c>
      <c r="M11" s="57" t="str">
        <f>IF(H11="","",Sheet1!AE11)</f>
        <v>00081276</v>
      </c>
      <c r="N11" s="58" t="str">
        <f>IF(H11="","",Sheet1!AF11)</f>
        <v>10/10/2025</v>
      </c>
      <c r="O11" s="7" t="str">
        <f>IF(H11="","",Sheet1!AH11)</f>
        <v>WIN-DNG-01-009</v>
      </c>
      <c r="S11" s="55" t="str">
        <f>IF(H11="","",Sheet1!AL11)</f>
        <v>1546 WM VCP DNG Đà Nẵng</v>
      </c>
      <c r="V11" s="55" t="str">
        <f>IF(H11="","",Sheet1!AL11)</f>
        <v>1546 WM VCP DNG Đà Nẵng</v>
      </c>
      <c r="Y11" s="7" t="str">
        <f>IF(H11="","",Sheet1!AJ11)</f>
        <v>CN300</v>
      </c>
      <c r="AB11" s="60">
        <f t="shared" si="1"/>
        <v>5111</v>
      </c>
      <c r="AC11" s="60">
        <f t="shared" si="2"/>
        <v>131</v>
      </c>
      <c r="AE11" s="61">
        <f>IF(H11="","",Sheet1!U11)</f>
        <v>2</v>
      </c>
      <c r="AG11" s="7">
        <f>IF(H11="","",Sheet1!T11)</f>
        <v>70950</v>
      </c>
      <c r="AH11" s="62">
        <f t="shared" si="3"/>
        <v>141900</v>
      </c>
      <c r="AL11" s="64">
        <f t="shared" si="4"/>
        <v>8</v>
      </c>
      <c r="AN11" s="61">
        <f t="shared" si="5"/>
        <v>11352</v>
      </c>
      <c r="AO11" s="65">
        <f t="shared" si="6"/>
        <v>33311</v>
      </c>
      <c r="AQ11" s="66" t="str">
        <f t="shared" si="7"/>
        <v>K-hangtra</v>
      </c>
      <c r="AR11" s="66">
        <f t="shared" si="8"/>
        <v>156</v>
      </c>
      <c r="AS11" s="66">
        <f t="shared" si="9"/>
        <v>632</v>
      </c>
    </row>
    <row r="12" spans="1:232" x14ac:dyDescent="0.25">
      <c r="C12" s="53" t="str">
        <f>IF(H12="","",Sheet1!AI12)</f>
        <v>N</v>
      </c>
      <c r="D12" s="54" t="s">
        <v>4134</v>
      </c>
      <c r="E12" s="54" t="s">
        <v>25</v>
      </c>
      <c r="F12" s="53" t="str">
        <f>IF(H12="","",Sheet1!AF12)</f>
        <v>09/10/2025</v>
      </c>
      <c r="G12" s="1" t="str">
        <f>IF(H12="","",Sheet1!AF12)</f>
        <v>09/10/2025</v>
      </c>
      <c r="H12" s="27">
        <v>9106026992</v>
      </c>
      <c r="I12" s="1" t="str">
        <f>IF(H12="","",Sheet1!AF12)</f>
        <v>09/10/2025</v>
      </c>
      <c r="J12" s="55" t="str">
        <f t="shared" si="0"/>
        <v>NKHT2510/03900001738</v>
      </c>
      <c r="L12" s="57" t="str">
        <f>IF(H12="","",Sheet1!AK12)</f>
        <v>K25TTM</v>
      </c>
      <c r="M12" s="57" t="str">
        <f>IF(H12="","",Sheet1!AE12)</f>
        <v>00001738</v>
      </c>
      <c r="N12" s="58" t="str">
        <f>IF(H12="","",Sheet1!AF12)</f>
        <v>09/10/2025</v>
      </c>
      <c r="O12" s="7" t="str">
        <f>IF(H12="","",Sheet1!AH12)</f>
        <v>WIN-039</v>
      </c>
      <c r="S12" s="55" t="str">
        <f>IF(H12="","",Sheet1!AL12)</f>
        <v>1607 WM VCP PYN Tuy Hòa</v>
      </c>
      <c r="V12" s="55" t="str">
        <f>IF(H12="","",Sheet1!AL12)</f>
        <v>1607 WM VCP PYN Tuy Hòa</v>
      </c>
      <c r="Y12" s="7" t="str">
        <f>IF(H12="","",Sheet1!AJ12)</f>
        <v>CC300</v>
      </c>
      <c r="AB12" s="60">
        <f t="shared" si="1"/>
        <v>5111</v>
      </c>
      <c r="AC12" s="60">
        <f t="shared" si="2"/>
        <v>131</v>
      </c>
      <c r="AE12" s="61">
        <f>IF(H12="","",Sheet1!U12)</f>
        <v>2</v>
      </c>
      <c r="AG12" s="7">
        <f>IF(H12="","",Sheet1!T12)</f>
        <v>60885</v>
      </c>
      <c r="AH12" s="62">
        <f t="shared" si="3"/>
        <v>121770</v>
      </c>
      <c r="AL12" s="64">
        <f t="shared" si="4"/>
        <v>8</v>
      </c>
      <c r="AN12" s="61">
        <f t="shared" si="5"/>
        <v>9741.6</v>
      </c>
      <c r="AO12" s="65">
        <f t="shared" si="6"/>
        <v>33311</v>
      </c>
      <c r="AQ12" s="66" t="str">
        <f t="shared" si="7"/>
        <v>K-hangtra</v>
      </c>
      <c r="AR12" s="66">
        <f t="shared" si="8"/>
        <v>156</v>
      </c>
      <c r="AS12" s="66">
        <f t="shared" si="9"/>
        <v>632</v>
      </c>
    </row>
    <row r="13" spans="1:232" x14ac:dyDescent="0.25">
      <c r="C13" s="53" t="str">
        <f>IF(H13="","",Sheet1!AI13)</f>
        <v>B</v>
      </c>
      <c r="D13" s="54" t="s">
        <v>4134</v>
      </c>
      <c r="E13" s="54" t="s">
        <v>25</v>
      </c>
      <c r="F13" s="53" t="str">
        <f>IF(H13="","",Sheet1!AF13)</f>
        <v>08/10/2025</v>
      </c>
      <c r="G13" s="1" t="str">
        <f>IF(H13="","",Sheet1!AF13)</f>
        <v>08/10/2025</v>
      </c>
      <c r="H13" s="27">
        <v>9106031300</v>
      </c>
      <c r="I13" s="1" t="str">
        <f>IF(H13="","",Sheet1!AF13)</f>
        <v>08/10/2025</v>
      </c>
      <c r="J13" s="55" t="str">
        <f t="shared" si="0"/>
        <v>NKHT2510/04400014270</v>
      </c>
      <c r="L13" s="57" t="str">
        <f>IF(H13="","",Sheet1!AK13)</f>
        <v>K25TTM</v>
      </c>
      <c r="M13" s="57" t="str">
        <f>IF(H13="","",Sheet1!AE13)</f>
        <v>00014270</v>
      </c>
      <c r="N13" s="58" t="str">
        <f>IF(H13="","",Sheet1!AF13)</f>
        <v>08/10/2025</v>
      </c>
      <c r="O13" s="7" t="str">
        <f>IF(H13="","",Sheet1!AH13)</f>
        <v>WIN-044</v>
      </c>
      <c r="S13" s="55" t="str">
        <f>IF(H13="","",Sheet1!AL13)</f>
        <v>1573 WM VCP TBH Thái Bình</v>
      </c>
      <c r="V13" s="55" t="str">
        <f>IF(H13="","",Sheet1!AL13)</f>
        <v>1573 WM VCP TBH Thái Bình</v>
      </c>
      <c r="Y13" s="7" t="str">
        <f>IF(H13="","",Sheet1!AJ13)</f>
        <v>GL250</v>
      </c>
      <c r="AB13" s="60">
        <f t="shared" si="1"/>
        <v>5111</v>
      </c>
      <c r="AC13" s="60">
        <f t="shared" si="2"/>
        <v>131</v>
      </c>
      <c r="AE13" s="61">
        <f>IF(H13="","",Sheet1!U13)</f>
        <v>1</v>
      </c>
      <c r="AG13" s="7">
        <f>IF(H13="","",Sheet1!T13)</f>
        <v>49500</v>
      </c>
      <c r="AH13" s="62">
        <f t="shared" si="3"/>
        <v>49500</v>
      </c>
      <c r="AL13" s="64">
        <f t="shared" si="4"/>
        <v>8</v>
      </c>
      <c r="AN13" s="61">
        <f t="shared" si="5"/>
        <v>3960</v>
      </c>
      <c r="AO13" s="65">
        <f t="shared" si="6"/>
        <v>33311</v>
      </c>
      <c r="AQ13" s="66" t="str">
        <f t="shared" si="7"/>
        <v>K-hangtra</v>
      </c>
      <c r="AR13" s="66">
        <f t="shared" si="8"/>
        <v>156</v>
      </c>
      <c r="AS13" s="66">
        <f t="shared" si="9"/>
        <v>632</v>
      </c>
    </row>
    <row r="14" spans="1:232" x14ac:dyDescent="0.25">
      <c r="C14" s="53" t="str">
        <f>IF(H14="","",Sheet1!AI14)</f>
        <v>B</v>
      </c>
      <c r="D14" s="54" t="s">
        <v>4134</v>
      </c>
      <c r="E14" s="54" t="s">
        <v>25</v>
      </c>
      <c r="F14" s="53" t="str">
        <f>IF(H14="","",Sheet1!AF14)</f>
        <v>08/10/2025</v>
      </c>
      <c r="G14" s="1" t="str">
        <f>IF(H14="","",Sheet1!AF14)</f>
        <v>08/10/2025</v>
      </c>
      <c r="H14" s="27">
        <v>9106031300</v>
      </c>
      <c r="I14" s="1" t="str">
        <f>IF(H14="","",Sheet1!AF14)</f>
        <v>08/10/2025</v>
      </c>
      <c r="J14" s="55" t="str">
        <f t="shared" si="0"/>
        <v>NKHT2510/04400014270</v>
      </c>
      <c r="L14" s="57" t="str">
        <f>IF(H14="","",Sheet1!AK14)</f>
        <v>K25TTM</v>
      </c>
      <c r="M14" s="57" t="str">
        <f>IF(H14="","",Sheet1!AE14)</f>
        <v>00014270</v>
      </c>
      <c r="N14" s="58" t="str">
        <f>IF(H14="","",Sheet1!AF14)</f>
        <v>08/10/2025</v>
      </c>
      <c r="O14" s="7" t="str">
        <f>IF(H14="","",Sheet1!AH14)</f>
        <v>WIN-044</v>
      </c>
      <c r="S14" s="55" t="str">
        <f>IF(H14="","",Sheet1!AL14)</f>
        <v>1573 WM VCP TBH Thái Bình</v>
      </c>
      <c r="V14" s="55" t="str">
        <f>IF(H14="","",Sheet1!AL14)</f>
        <v>1573 WM VCP TBH Thái Bình</v>
      </c>
      <c r="Y14" s="7" t="str">
        <f>IF(H14="","",Sheet1!AJ14)</f>
        <v>GSG250</v>
      </c>
      <c r="AB14" s="60">
        <f t="shared" si="1"/>
        <v>5111</v>
      </c>
      <c r="AC14" s="60">
        <f t="shared" si="2"/>
        <v>131</v>
      </c>
      <c r="AE14" s="61">
        <f>IF(H14="","",Sheet1!U14)</f>
        <v>1</v>
      </c>
      <c r="AG14" s="7">
        <f>IF(H14="","",Sheet1!T14)</f>
        <v>50400</v>
      </c>
      <c r="AH14" s="62">
        <f t="shared" si="3"/>
        <v>50400</v>
      </c>
      <c r="AL14" s="64">
        <f t="shared" si="4"/>
        <v>8</v>
      </c>
      <c r="AN14" s="61">
        <f t="shared" si="5"/>
        <v>4032</v>
      </c>
      <c r="AO14" s="65">
        <f t="shared" si="6"/>
        <v>33311</v>
      </c>
      <c r="AQ14" s="66" t="str">
        <f t="shared" si="7"/>
        <v>K-hangtra</v>
      </c>
      <c r="AR14" s="66">
        <f t="shared" si="8"/>
        <v>156</v>
      </c>
      <c r="AS14" s="66">
        <f t="shared" si="9"/>
        <v>632</v>
      </c>
    </row>
    <row r="15" spans="1:232" x14ac:dyDescent="0.25">
      <c r="C15" s="53" t="str">
        <f>IF(H15="","",Sheet1!AI15)</f>
        <v>B</v>
      </c>
      <c r="D15" s="54" t="s">
        <v>4134</v>
      </c>
      <c r="E15" s="54" t="s">
        <v>25</v>
      </c>
      <c r="F15" s="53" t="str">
        <f>IF(H15="","",Sheet1!AF15)</f>
        <v>08/10/2025</v>
      </c>
      <c r="G15" s="1" t="str">
        <f>IF(H15="","",Sheet1!AF15)</f>
        <v>08/10/2025</v>
      </c>
      <c r="H15" s="27">
        <v>9106031300</v>
      </c>
      <c r="I15" s="1" t="str">
        <f>IF(H15="","",Sheet1!AF15)</f>
        <v>08/10/2025</v>
      </c>
      <c r="J15" s="55" t="str">
        <f t="shared" si="0"/>
        <v>NKHT2510/04400014270</v>
      </c>
      <c r="L15" s="57" t="str">
        <f>IF(H15="","",Sheet1!AK15)</f>
        <v>K25TTM</v>
      </c>
      <c r="M15" s="57" t="str">
        <f>IF(H15="","",Sheet1!AE15)</f>
        <v>00014270</v>
      </c>
      <c r="N15" s="58" t="str">
        <f>IF(H15="","",Sheet1!AF15)</f>
        <v>08/10/2025</v>
      </c>
      <c r="O15" s="7" t="str">
        <f>IF(H15="","",Sheet1!AH15)</f>
        <v>WIN-044</v>
      </c>
      <c r="S15" s="55" t="str">
        <f>IF(H15="","",Sheet1!AL15)</f>
        <v>1573 WM VCP TBH Thái Bình</v>
      </c>
      <c r="V15" s="55" t="str">
        <f>IF(H15="","",Sheet1!AL15)</f>
        <v>1573 WM VCP TBH Thái Bình</v>
      </c>
      <c r="Y15" s="7" t="str">
        <f>IF(H15="","",Sheet1!AJ15)</f>
        <v>GXD500</v>
      </c>
      <c r="AB15" s="60">
        <f t="shared" si="1"/>
        <v>5111</v>
      </c>
      <c r="AC15" s="60">
        <f t="shared" si="2"/>
        <v>131</v>
      </c>
      <c r="AE15" s="61">
        <f>IF(H15="","",Sheet1!U15)</f>
        <v>1</v>
      </c>
      <c r="AG15" s="7">
        <f>IF(H15="","",Sheet1!T15)</f>
        <v>111606</v>
      </c>
      <c r="AH15" s="62">
        <f t="shared" si="3"/>
        <v>111606</v>
      </c>
      <c r="AL15" s="64">
        <f t="shared" si="4"/>
        <v>8</v>
      </c>
      <c r="AN15" s="61">
        <f t="shared" si="5"/>
        <v>8928.48</v>
      </c>
      <c r="AO15" s="65">
        <f t="shared" si="6"/>
        <v>33311</v>
      </c>
      <c r="AQ15" s="66" t="str">
        <f t="shared" si="7"/>
        <v>K-hangtra</v>
      </c>
      <c r="AR15" s="66">
        <f t="shared" si="8"/>
        <v>156</v>
      </c>
      <c r="AS15" s="66">
        <f t="shared" si="9"/>
        <v>632</v>
      </c>
    </row>
    <row r="16" spans="1:232" x14ac:dyDescent="0.25">
      <c r="C16" s="53" t="str">
        <f>IF(H16="","",Sheet1!AI16)</f>
        <v>B</v>
      </c>
      <c r="D16" s="54" t="s">
        <v>4134</v>
      </c>
      <c r="E16" s="54" t="s">
        <v>25</v>
      </c>
      <c r="F16" s="53" t="str">
        <f>IF(H16="","",Sheet1!AF16)</f>
        <v>12/10/2025</v>
      </c>
      <c r="G16" s="1" t="str">
        <f>IF(H16="","",Sheet1!AF16)</f>
        <v>12/10/2025</v>
      </c>
      <c r="H16" s="27">
        <v>9106033021</v>
      </c>
      <c r="I16" s="1" t="str">
        <f>IF(H16="","",Sheet1!AF16)</f>
        <v>12/10/2025</v>
      </c>
      <c r="J16" s="55" t="str">
        <f t="shared" si="0"/>
        <v>NKHT2510/65100486438</v>
      </c>
      <c r="L16" s="57" t="str">
        <f>IF(H16="","",Sheet1!AK16)</f>
        <v>K25TTM</v>
      </c>
      <c r="M16" s="57" t="str">
        <f>IF(H16="","",Sheet1!AE16)</f>
        <v>00486438</v>
      </c>
      <c r="N16" s="58" t="str">
        <f>IF(H16="","",Sheet1!AF16)</f>
        <v>12/10/2025</v>
      </c>
      <c r="O16" s="7" t="str">
        <f>IF(H16="","",Sheet1!AH16)</f>
        <v>WIN1651</v>
      </c>
      <c r="S16" s="55" t="str">
        <f>IF(H16="","",Sheet1!AL16)</f>
        <v>1651 WM HNI Trương Định</v>
      </c>
      <c r="V16" s="55" t="str">
        <f>IF(H16="","",Sheet1!AL16)</f>
        <v>1651 WM HNI Trương Định</v>
      </c>
      <c r="Y16" s="7" t="str">
        <f>IF(H16="","",Sheet1!AJ16)</f>
        <v>GM500</v>
      </c>
      <c r="AB16" s="60">
        <f t="shared" si="1"/>
        <v>5111</v>
      </c>
      <c r="AC16" s="60">
        <f t="shared" si="2"/>
        <v>131</v>
      </c>
      <c r="AE16" s="61">
        <f>IF(H16="","",Sheet1!U16)</f>
        <v>1</v>
      </c>
      <c r="AG16" s="7">
        <f>IF(H16="","",Sheet1!T16)</f>
        <v>111058</v>
      </c>
      <c r="AH16" s="62">
        <f t="shared" si="3"/>
        <v>111058</v>
      </c>
      <c r="AL16" s="64">
        <f t="shared" si="4"/>
        <v>8</v>
      </c>
      <c r="AN16" s="61">
        <f t="shared" si="5"/>
        <v>8884.64</v>
      </c>
      <c r="AO16" s="65">
        <f t="shared" si="6"/>
        <v>33311</v>
      </c>
      <c r="AQ16" s="66" t="str">
        <f t="shared" si="7"/>
        <v>K-hangtra</v>
      </c>
      <c r="AR16" s="66">
        <f t="shared" si="8"/>
        <v>156</v>
      </c>
      <c r="AS16" s="66">
        <f t="shared" si="9"/>
        <v>632</v>
      </c>
    </row>
    <row r="17" spans="3:45" x14ac:dyDescent="0.25">
      <c r="C17" s="53" t="str">
        <f>IF(H17="","",Sheet1!AI17)</f>
        <v>B</v>
      </c>
      <c r="D17" s="54" t="s">
        <v>4134</v>
      </c>
      <c r="E17" s="54" t="s">
        <v>25</v>
      </c>
      <c r="F17" s="53" t="str">
        <f>IF(H17="","",Sheet1!AF17)</f>
        <v>12/10/2025</v>
      </c>
      <c r="G17" s="1" t="str">
        <f>IF(H17="","",Sheet1!AF17)</f>
        <v>12/10/2025</v>
      </c>
      <c r="H17" s="27">
        <v>9106033021</v>
      </c>
      <c r="I17" s="1" t="str">
        <f>IF(H17="","",Sheet1!AF17)</f>
        <v>12/10/2025</v>
      </c>
      <c r="J17" s="55" t="str">
        <f t="shared" si="0"/>
        <v>NKHT2510/65100486438</v>
      </c>
      <c r="L17" s="57" t="str">
        <f>IF(H17="","",Sheet1!AK17)</f>
        <v>K25TTM</v>
      </c>
      <c r="M17" s="57" t="str">
        <f>IF(H17="","",Sheet1!AE17)</f>
        <v>00486438</v>
      </c>
      <c r="N17" s="58" t="str">
        <f>IF(H17="","",Sheet1!AF17)</f>
        <v>12/10/2025</v>
      </c>
      <c r="O17" s="7" t="str">
        <f>IF(H17="","",Sheet1!AH17)</f>
        <v>WIN1651</v>
      </c>
      <c r="S17" s="55" t="str">
        <f>IF(H17="","",Sheet1!AL17)</f>
        <v>1651 WM HNI Trương Định</v>
      </c>
      <c r="V17" s="55" t="str">
        <f>IF(H17="","",Sheet1!AL17)</f>
        <v>1651 WM HNI Trương Định</v>
      </c>
      <c r="Y17" s="7" t="str">
        <f>IF(H17="","",Sheet1!AJ17)</f>
        <v>CGM300</v>
      </c>
      <c r="AB17" s="60">
        <f t="shared" si="1"/>
        <v>5111</v>
      </c>
      <c r="AC17" s="60">
        <f t="shared" si="2"/>
        <v>131</v>
      </c>
      <c r="AE17" s="61">
        <f>IF(H17="","",Sheet1!U17)</f>
        <v>2</v>
      </c>
      <c r="AG17" s="7">
        <f>IF(H17="","",Sheet1!T17)</f>
        <v>73431</v>
      </c>
      <c r="AH17" s="62">
        <f t="shared" si="3"/>
        <v>146862</v>
      </c>
      <c r="AL17" s="64">
        <f t="shared" si="4"/>
        <v>8</v>
      </c>
      <c r="AN17" s="61">
        <f t="shared" si="5"/>
        <v>11748.960000000001</v>
      </c>
      <c r="AO17" s="65">
        <f t="shared" si="6"/>
        <v>33311</v>
      </c>
      <c r="AQ17" s="66" t="str">
        <f t="shared" si="7"/>
        <v>K-hangtra</v>
      </c>
      <c r="AR17" s="66">
        <f t="shared" si="8"/>
        <v>156</v>
      </c>
      <c r="AS17" s="66">
        <f t="shared" si="9"/>
        <v>632</v>
      </c>
    </row>
    <row r="18" spans="3:45" x14ac:dyDescent="0.25">
      <c r="C18" s="53" t="str">
        <f>IF(H18="","",Sheet1!AI18)</f>
        <v>B</v>
      </c>
      <c r="D18" s="54" t="s">
        <v>4134</v>
      </c>
      <c r="E18" s="54" t="s">
        <v>25</v>
      </c>
      <c r="F18" s="53" t="str">
        <f>IF(H18="","",Sheet1!AF18)</f>
        <v>12/10/2025</v>
      </c>
      <c r="G18" s="1" t="str">
        <f>IF(H18="","",Sheet1!AF18)</f>
        <v>12/10/2025</v>
      </c>
      <c r="H18" s="27">
        <v>9106033021</v>
      </c>
      <c r="I18" s="1" t="str">
        <f>IF(H18="","",Sheet1!AF18)</f>
        <v>12/10/2025</v>
      </c>
      <c r="J18" s="55" t="str">
        <f t="shared" si="0"/>
        <v>NKHT2510/65100486438</v>
      </c>
      <c r="L18" s="57" t="str">
        <f>IF(H18="","",Sheet1!AK18)</f>
        <v>K25TTM</v>
      </c>
      <c r="M18" s="57" t="str">
        <f>IF(H18="","",Sheet1!AE18)</f>
        <v>00486438</v>
      </c>
      <c r="N18" s="58" t="str">
        <f>IF(H18="","",Sheet1!AF18)</f>
        <v>12/10/2025</v>
      </c>
      <c r="O18" s="7" t="str">
        <f>IF(H18="","",Sheet1!AH18)</f>
        <v>WIN1651</v>
      </c>
      <c r="S18" s="55" t="str">
        <f>IF(H18="","",Sheet1!AL18)</f>
        <v>1651 WM HNI Trương Định</v>
      </c>
      <c r="V18" s="55" t="str">
        <f>IF(H18="","",Sheet1!AL18)</f>
        <v>1651 WM HNI Trương Định</v>
      </c>
      <c r="Y18" s="7" t="str">
        <f>IF(H18="","",Sheet1!AJ18)</f>
        <v>GXD500</v>
      </c>
      <c r="AB18" s="60">
        <f t="shared" si="1"/>
        <v>5111</v>
      </c>
      <c r="AC18" s="60">
        <f t="shared" si="2"/>
        <v>131</v>
      </c>
      <c r="AE18" s="61">
        <f>IF(H18="","",Sheet1!U18)</f>
        <v>1</v>
      </c>
      <c r="AG18" s="7">
        <f>IF(H18="","",Sheet1!T18)</f>
        <v>111606</v>
      </c>
      <c r="AH18" s="62">
        <f t="shared" si="3"/>
        <v>111606</v>
      </c>
      <c r="AL18" s="64">
        <f t="shared" si="4"/>
        <v>8</v>
      </c>
      <c r="AN18" s="61">
        <f t="shared" si="5"/>
        <v>8928.48</v>
      </c>
      <c r="AO18" s="65">
        <f t="shared" si="6"/>
        <v>33311</v>
      </c>
      <c r="AQ18" s="66" t="str">
        <f t="shared" si="7"/>
        <v>K-hangtra</v>
      </c>
      <c r="AR18" s="66">
        <f t="shared" si="8"/>
        <v>156</v>
      </c>
      <c r="AS18" s="66">
        <f t="shared" si="9"/>
        <v>632</v>
      </c>
    </row>
    <row r="19" spans="3:45" x14ac:dyDescent="0.25">
      <c r="C19" s="53" t="str">
        <f>IF(H19="","",Sheet1!AI19)</f>
        <v>B</v>
      </c>
      <c r="D19" s="54" t="s">
        <v>4134</v>
      </c>
      <c r="E19" s="54" t="s">
        <v>25</v>
      </c>
      <c r="F19" s="53" t="str">
        <f>IF(H19="","",Sheet1!AF19)</f>
        <v>12/10/2025</v>
      </c>
      <c r="G19" s="1" t="str">
        <f>IF(H19="","",Sheet1!AF19)</f>
        <v>12/10/2025</v>
      </c>
      <c r="H19" s="27">
        <v>9106033021</v>
      </c>
      <c r="I19" s="1" t="str">
        <f>IF(H19="","",Sheet1!AF19)</f>
        <v>12/10/2025</v>
      </c>
      <c r="J19" s="55" t="str">
        <f t="shared" si="0"/>
        <v>NKHT2510/65100486438</v>
      </c>
      <c r="L19" s="57" t="str">
        <f>IF(H19="","",Sheet1!AK19)</f>
        <v>K25TTM</v>
      </c>
      <c r="M19" s="57" t="str">
        <f>IF(H19="","",Sheet1!AE19)</f>
        <v>00486438</v>
      </c>
      <c r="N19" s="58" t="str">
        <f>IF(H19="","",Sheet1!AF19)</f>
        <v>12/10/2025</v>
      </c>
      <c r="O19" s="7" t="str">
        <f>IF(H19="","",Sheet1!AH19)</f>
        <v>WIN1651</v>
      </c>
      <c r="S19" s="55" t="str">
        <f>IF(H19="","",Sheet1!AL19)</f>
        <v>1651 WM HNI Trương Định</v>
      </c>
      <c r="V19" s="55" t="str">
        <f>IF(H19="","",Sheet1!AL19)</f>
        <v>1651 WM HNI Trương Định</v>
      </c>
      <c r="Y19" s="7" t="str">
        <f>IF(H19="","",Sheet1!AJ19)</f>
        <v>GL250</v>
      </c>
      <c r="AB19" s="60">
        <f t="shared" si="1"/>
        <v>5111</v>
      </c>
      <c r="AC19" s="60">
        <f t="shared" si="2"/>
        <v>131</v>
      </c>
      <c r="AE19" s="61">
        <f>IF(H19="","",Sheet1!U19)</f>
        <v>1</v>
      </c>
      <c r="AG19" s="7">
        <f>IF(H19="","",Sheet1!T19)</f>
        <v>49500</v>
      </c>
      <c r="AH19" s="62">
        <f t="shared" si="3"/>
        <v>49500</v>
      </c>
      <c r="AL19" s="64">
        <f t="shared" si="4"/>
        <v>8</v>
      </c>
      <c r="AN19" s="61">
        <f t="shared" si="5"/>
        <v>3960</v>
      </c>
      <c r="AO19" s="65">
        <f t="shared" si="6"/>
        <v>33311</v>
      </c>
      <c r="AQ19" s="66" t="str">
        <f t="shared" si="7"/>
        <v>K-hangtra</v>
      </c>
      <c r="AR19" s="66">
        <f t="shared" si="8"/>
        <v>156</v>
      </c>
      <c r="AS19" s="66">
        <f t="shared" si="9"/>
        <v>632</v>
      </c>
    </row>
    <row r="20" spans="3:45" x14ac:dyDescent="0.25">
      <c r="C20" s="53" t="str">
        <f>IF(H20="","",Sheet1!AI20)</f>
        <v>B</v>
      </c>
      <c r="D20" s="54" t="s">
        <v>4134</v>
      </c>
      <c r="E20" s="54" t="s">
        <v>25</v>
      </c>
      <c r="F20" s="53" t="str">
        <f>IF(H20="","",Sheet1!AF20)</f>
        <v>12/10/2025</v>
      </c>
      <c r="G20" s="1" t="str">
        <f>IF(H20="","",Sheet1!AF20)</f>
        <v>12/10/2025</v>
      </c>
      <c r="H20" s="27">
        <v>9106033021</v>
      </c>
      <c r="I20" s="1" t="str">
        <f>IF(H20="","",Sheet1!AF20)</f>
        <v>12/10/2025</v>
      </c>
      <c r="J20" s="55" t="str">
        <f t="shared" si="0"/>
        <v>NKHT2510/65100486438</v>
      </c>
      <c r="L20" s="57" t="str">
        <f>IF(H20="","",Sheet1!AK20)</f>
        <v>K25TTM</v>
      </c>
      <c r="M20" s="57" t="str">
        <f>IF(H20="","",Sheet1!AE20)</f>
        <v>00486438</v>
      </c>
      <c r="N20" s="58" t="str">
        <f>IF(H20="","",Sheet1!AF20)</f>
        <v>12/10/2025</v>
      </c>
      <c r="O20" s="7" t="str">
        <f>IF(H20="","",Sheet1!AH20)</f>
        <v>WIN1651</v>
      </c>
      <c r="S20" s="55" t="str">
        <f>IF(H20="","",Sheet1!AL20)</f>
        <v>1651 WM HNI Trương Định</v>
      </c>
      <c r="V20" s="55" t="str">
        <f>IF(H20="","",Sheet1!AL20)</f>
        <v>1651 WM HNI Trương Định</v>
      </c>
      <c r="Y20" s="7" t="str">
        <f>IF(H20="","",Sheet1!AJ20)</f>
        <v>TH200</v>
      </c>
      <c r="AB20" s="60">
        <f t="shared" si="1"/>
        <v>5111</v>
      </c>
      <c r="AC20" s="60">
        <f t="shared" si="2"/>
        <v>131</v>
      </c>
      <c r="AE20" s="61">
        <f>IF(H20="","",Sheet1!U20)</f>
        <v>1</v>
      </c>
      <c r="AG20" s="7">
        <f>IF(H20="","",Sheet1!T20)</f>
        <v>45588</v>
      </c>
      <c r="AH20" s="62">
        <f t="shared" si="3"/>
        <v>45588</v>
      </c>
      <c r="AL20" s="64">
        <f t="shared" si="4"/>
        <v>8</v>
      </c>
      <c r="AN20" s="61">
        <f t="shared" si="5"/>
        <v>3647.04</v>
      </c>
      <c r="AO20" s="65">
        <f t="shared" si="6"/>
        <v>33311</v>
      </c>
      <c r="AQ20" s="66" t="str">
        <f t="shared" si="7"/>
        <v>K-hangtra</v>
      </c>
      <c r="AR20" s="66">
        <f t="shared" si="8"/>
        <v>156</v>
      </c>
      <c r="AS20" s="66">
        <f t="shared" si="9"/>
        <v>632</v>
      </c>
    </row>
    <row r="21" spans="3:45" x14ac:dyDescent="0.25">
      <c r="C21" s="53" t="str">
        <f>IF(H21="","",Sheet1!AI21)</f>
        <v>B</v>
      </c>
      <c r="D21" s="54" t="s">
        <v>4134</v>
      </c>
      <c r="E21" s="54" t="s">
        <v>25</v>
      </c>
      <c r="F21" s="53" t="str">
        <f>IF(H21="","",Sheet1!AF21)</f>
        <v>08/10/2025</v>
      </c>
      <c r="G21" s="1" t="str">
        <f>IF(H21="","",Sheet1!AF21)</f>
        <v>08/10/2025</v>
      </c>
      <c r="H21" s="27">
        <v>9106034261</v>
      </c>
      <c r="I21" s="1" t="str">
        <f>IF(H21="","",Sheet1!AF21)</f>
        <v>08/10/2025</v>
      </c>
      <c r="J21" s="55" t="str">
        <f t="shared" si="0"/>
        <v>NKHT2510/66900480132</v>
      </c>
      <c r="L21" s="57" t="str">
        <f>IF(H21="","",Sheet1!AK21)</f>
        <v>K25TTM</v>
      </c>
      <c r="M21" s="57" t="str">
        <f>IF(H21="","",Sheet1!AE21)</f>
        <v>00480132</v>
      </c>
      <c r="N21" s="58" t="str">
        <f>IF(H21="","",Sheet1!AF21)</f>
        <v>08/10/2025</v>
      </c>
      <c r="O21" s="7" t="str">
        <f>IF(H21="","",Sheet1!AH21)</f>
        <v>WIN1669</v>
      </c>
      <c r="S21" s="55" t="str">
        <f>IF(H21="","",Sheet1!AL21)</f>
        <v>1669 WM HNI Linh Đàm</v>
      </c>
      <c r="V21" s="55" t="str">
        <f>IF(H21="","",Sheet1!AL21)</f>
        <v>1669 WM HNI Linh Đàm</v>
      </c>
      <c r="Y21" s="7" t="str">
        <f>IF(H21="","",Sheet1!AJ21)</f>
        <v>CC300</v>
      </c>
      <c r="AB21" s="60">
        <f t="shared" si="1"/>
        <v>5111</v>
      </c>
      <c r="AC21" s="60">
        <f t="shared" si="2"/>
        <v>131</v>
      </c>
      <c r="AE21" s="61">
        <f>IF(H21="","",Sheet1!U21)</f>
        <v>1</v>
      </c>
      <c r="AG21" s="7">
        <f>IF(H21="","",Sheet1!T21)</f>
        <v>60885</v>
      </c>
      <c r="AH21" s="62">
        <f t="shared" si="3"/>
        <v>60885</v>
      </c>
      <c r="AL21" s="64">
        <f t="shared" si="4"/>
        <v>8</v>
      </c>
      <c r="AN21" s="61">
        <f t="shared" si="5"/>
        <v>4870.8</v>
      </c>
      <c r="AO21" s="65">
        <f t="shared" si="6"/>
        <v>33311</v>
      </c>
      <c r="AQ21" s="66" t="str">
        <f t="shared" si="7"/>
        <v>K-hangtra</v>
      </c>
      <c r="AR21" s="66">
        <f t="shared" si="8"/>
        <v>156</v>
      </c>
      <c r="AS21" s="66">
        <f t="shared" si="9"/>
        <v>632</v>
      </c>
    </row>
    <row r="22" spans="3:45" x14ac:dyDescent="0.25">
      <c r="C22" s="53" t="str">
        <f>IF(H22="","",Sheet1!AI22)</f>
        <v>B</v>
      </c>
      <c r="D22" s="54" t="s">
        <v>4134</v>
      </c>
      <c r="E22" s="54" t="s">
        <v>25</v>
      </c>
      <c r="F22" s="53" t="str">
        <f>IF(H22="","",Sheet1!AF22)</f>
        <v>08/10/2025</v>
      </c>
      <c r="G22" s="1" t="str">
        <f>IF(H22="","",Sheet1!AF22)</f>
        <v>08/10/2025</v>
      </c>
      <c r="H22" s="27">
        <v>9106034261</v>
      </c>
      <c r="I22" s="1" t="str">
        <f>IF(H22="","",Sheet1!AF22)</f>
        <v>08/10/2025</v>
      </c>
      <c r="J22" s="55" t="str">
        <f t="shared" si="0"/>
        <v>NKHT2510/66900480132</v>
      </c>
      <c r="L22" s="57" t="str">
        <f>IF(H22="","",Sheet1!AK22)</f>
        <v>K25TTM</v>
      </c>
      <c r="M22" s="57" t="str">
        <f>IF(H22="","",Sheet1!AE22)</f>
        <v>00480132</v>
      </c>
      <c r="N22" s="58" t="str">
        <f>IF(H22="","",Sheet1!AF22)</f>
        <v>08/10/2025</v>
      </c>
      <c r="O22" s="7" t="str">
        <f>IF(H22="","",Sheet1!AH22)</f>
        <v>WIN1669</v>
      </c>
      <c r="S22" s="55" t="str">
        <f>IF(H22="","",Sheet1!AL22)</f>
        <v>1669 WM HNI Linh Đàm</v>
      </c>
      <c r="V22" s="55" t="str">
        <f>IF(H22="","",Sheet1!AL22)</f>
        <v>1669 WM HNI Linh Đàm</v>
      </c>
      <c r="Y22" s="7" t="str">
        <f>IF(H22="","",Sheet1!AJ22)</f>
        <v>MNH250</v>
      </c>
      <c r="AB22" s="60">
        <f t="shared" si="1"/>
        <v>5111</v>
      </c>
      <c r="AC22" s="60">
        <f t="shared" si="2"/>
        <v>131</v>
      </c>
      <c r="AE22" s="61">
        <f>IF(H22="","",Sheet1!U22)</f>
        <v>2</v>
      </c>
      <c r="AG22" s="7">
        <f>IF(H22="","",Sheet1!T22)</f>
        <v>46000</v>
      </c>
      <c r="AH22" s="62">
        <f t="shared" si="3"/>
        <v>92000</v>
      </c>
      <c r="AL22" s="64">
        <f t="shared" si="4"/>
        <v>8</v>
      </c>
      <c r="AN22" s="61">
        <f t="shared" si="5"/>
        <v>7360</v>
      </c>
      <c r="AO22" s="65">
        <f t="shared" si="6"/>
        <v>33311</v>
      </c>
      <c r="AQ22" s="66" t="str">
        <f t="shared" si="7"/>
        <v>K-hangtra</v>
      </c>
      <c r="AR22" s="66">
        <f t="shared" si="8"/>
        <v>156</v>
      </c>
      <c r="AS22" s="66">
        <f t="shared" si="9"/>
        <v>632</v>
      </c>
    </row>
    <row r="23" spans="3:45" x14ac:dyDescent="0.25">
      <c r="C23" s="53" t="str">
        <f>IF(H23="","",Sheet1!AI23)</f>
        <v>B</v>
      </c>
      <c r="D23" s="54" t="s">
        <v>4134</v>
      </c>
      <c r="E23" s="54" t="s">
        <v>25</v>
      </c>
      <c r="F23" s="53" t="str">
        <f>IF(H23="","",Sheet1!AF23)</f>
        <v>08/10/2025</v>
      </c>
      <c r="G23" s="1" t="str">
        <f>IF(H23="","",Sheet1!AF23)</f>
        <v>08/10/2025</v>
      </c>
      <c r="H23" s="27">
        <v>9106034261</v>
      </c>
      <c r="I23" s="1" t="str">
        <f>IF(H23="","",Sheet1!AF23)</f>
        <v>08/10/2025</v>
      </c>
      <c r="J23" s="55" t="str">
        <f t="shared" si="0"/>
        <v>NKHT2510/66900480132</v>
      </c>
      <c r="L23" s="57" t="str">
        <f>IF(H23="","",Sheet1!AK23)</f>
        <v>K25TTM</v>
      </c>
      <c r="M23" s="57" t="str">
        <f>IF(H23="","",Sheet1!AE23)</f>
        <v>00480132</v>
      </c>
      <c r="N23" s="58" t="str">
        <f>IF(H23="","",Sheet1!AF23)</f>
        <v>08/10/2025</v>
      </c>
      <c r="O23" s="7" t="str">
        <f>IF(H23="","",Sheet1!AH23)</f>
        <v>WIN1669</v>
      </c>
      <c r="S23" s="55" t="str">
        <f>IF(H23="","",Sheet1!AL23)</f>
        <v>1669 WM HNI Linh Đàm</v>
      </c>
      <c r="V23" s="55" t="str">
        <f>IF(H23="","",Sheet1!AL23)</f>
        <v>1669 WM HNI Linh Đàm</v>
      </c>
      <c r="Y23" s="7" t="str">
        <f>IF(H23="","",Sheet1!AJ23)</f>
        <v>GM500</v>
      </c>
      <c r="AB23" s="60">
        <f t="shared" si="1"/>
        <v>5111</v>
      </c>
      <c r="AC23" s="60">
        <f t="shared" si="2"/>
        <v>131</v>
      </c>
      <c r="AE23" s="61">
        <f>IF(H23="","",Sheet1!U23)</f>
        <v>2</v>
      </c>
      <c r="AG23" s="7">
        <f>IF(H23="","",Sheet1!T23)</f>
        <v>111058</v>
      </c>
      <c r="AH23" s="62">
        <f t="shared" si="3"/>
        <v>222116</v>
      </c>
      <c r="AL23" s="64">
        <f t="shared" si="4"/>
        <v>8</v>
      </c>
      <c r="AN23" s="61">
        <f t="shared" si="5"/>
        <v>17769.28</v>
      </c>
      <c r="AO23" s="65">
        <f t="shared" si="6"/>
        <v>33311</v>
      </c>
      <c r="AQ23" s="66" t="str">
        <f t="shared" si="7"/>
        <v>K-hangtra</v>
      </c>
      <c r="AR23" s="66">
        <f t="shared" si="8"/>
        <v>156</v>
      </c>
      <c r="AS23" s="66">
        <f t="shared" si="9"/>
        <v>632</v>
      </c>
    </row>
    <row r="24" spans="3:45" x14ac:dyDescent="0.25">
      <c r="C24" s="53" t="str">
        <f>IF(H24="","",Sheet1!AI24)</f>
        <v>B</v>
      </c>
      <c r="D24" s="54" t="s">
        <v>4134</v>
      </c>
      <c r="E24" s="54" t="s">
        <v>25</v>
      </c>
      <c r="F24" s="53" t="str">
        <f>IF(H24="","",Sheet1!AF24)</f>
        <v>08/10/2025</v>
      </c>
      <c r="G24" s="1" t="str">
        <f>IF(H24="","",Sheet1!AF24)</f>
        <v>08/10/2025</v>
      </c>
      <c r="H24" s="27">
        <v>9106034261</v>
      </c>
      <c r="I24" s="1" t="str">
        <f>IF(H24="","",Sheet1!AF24)</f>
        <v>08/10/2025</v>
      </c>
      <c r="J24" s="55" t="str">
        <f t="shared" si="0"/>
        <v>NKHT2510/66900480132</v>
      </c>
      <c r="L24" s="57" t="str">
        <f>IF(H24="","",Sheet1!AK24)</f>
        <v>K25TTM</v>
      </c>
      <c r="M24" s="57" t="str">
        <f>IF(H24="","",Sheet1!AE24)</f>
        <v>00480132</v>
      </c>
      <c r="N24" s="58" t="str">
        <f>IF(H24="","",Sheet1!AF24)</f>
        <v>08/10/2025</v>
      </c>
      <c r="O24" s="7" t="str">
        <f>IF(H24="","",Sheet1!AH24)</f>
        <v>WIN1669</v>
      </c>
      <c r="S24" s="55" t="str">
        <f>IF(H24="","",Sheet1!AL24)</f>
        <v>1669 WM HNI Linh Đàm</v>
      </c>
      <c r="V24" s="55" t="str">
        <f>IF(H24="","",Sheet1!AL24)</f>
        <v>1669 WM HNI Linh Đàm</v>
      </c>
      <c r="Y24" s="7" t="str">
        <f>IF(H24="","",Sheet1!AJ24)</f>
        <v>GXD500</v>
      </c>
      <c r="AB24" s="60">
        <f t="shared" si="1"/>
        <v>5111</v>
      </c>
      <c r="AC24" s="60">
        <f t="shared" si="2"/>
        <v>131</v>
      </c>
      <c r="AE24" s="61">
        <f>IF(H24="","",Sheet1!U24)</f>
        <v>1</v>
      </c>
      <c r="AG24" s="7">
        <f>IF(H24="","",Sheet1!T24)</f>
        <v>111606</v>
      </c>
      <c r="AH24" s="62">
        <f t="shared" si="3"/>
        <v>111606</v>
      </c>
      <c r="AL24" s="64">
        <f t="shared" si="4"/>
        <v>8</v>
      </c>
      <c r="AN24" s="61">
        <f t="shared" si="5"/>
        <v>8928.48</v>
      </c>
      <c r="AO24" s="65">
        <f t="shared" si="6"/>
        <v>33311</v>
      </c>
      <c r="AQ24" s="66" t="str">
        <f t="shared" si="7"/>
        <v>K-hangtra</v>
      </c>
      <c r="AR24" s="66">
        <f t="shared" si="8"/>
        <v>156</v>
      </c>
      <c r="AS24" s="66">
        <f t="shared" si="9"/>
        <v>632</v>
      </c>
    </row>
    <row r="25" spans="3:45" x14ac:dyDescent="0.25">
      <c r="C25" s="53" t="str">
        <f>IF(H25="","",Sheet1!AI25)</f>
        <v>B</v>
      </c>
      <c r="D25" s="54" t="s">
        <v>4134</v>
      </c>
      <c r="E25" s="54" t="s">
        <v>25</v>
      </c>
      <c r="F25" s="53" t="str">
        <f>IF(H25="","",Sheet1!AF25)</f>
        <v>08/10/2025</v>
      </c>
      <c r="G25" s="1" t="str">
        <f>IF(H25="","",Sheet1!AF25)</f>
        <v>08/10/2025</v>
      </c>
      <c r="H25" s="27">
        <v>9106034261</v>
      </c>
      <c r="I25" s="1" t="str">
        <f>IF(H25="","",Sheet1!AF25)</f>
        <v>08/10/2025</v>
      </c>
      <c r="J25" s="55" t="str">
        <f t="shared" si="0"/>
        <v>NKHT2510/66900480132</v>
      </c>
      <c r="L25" s="57" t="str">
        <f>IF(H25="","",Sheet1!AK25)</f>
        <v>K25TTM</v>
      </c>
      <c r="M25" s="57" t="str">
        <f>IF(H25="","",Sheet1!AE25)</f>
        <v>00480132</v>
      </c>
      <c r="N25" s="58" t="str">
        <f>IF(H25="","",Sheet1!AF25)</f>
        <v>08/10/2025</v>
      </c>
      <c r="O25" s="7" t="str">
        <f>IF(H25="","",Sheet1!AH25)</f>
        <v>WIN1669</v>
      </c>
      <c r="S25" s="55" t="str">
        <f>IF(H25="","",Sheet1!AL25)</f>
        <v>1669 WM HNI Linh Đàm</v>
      </c>
      <c r="V25" s="55" t="str">
        <f>IF(H25="","",Sheet1!AL25)</f>
        <v>1669 WM HNI Linh Đàm</v>
      </c>
      <c r="Y25" s="7" t="str">
        <f>IF(H25="","",Sheet1!AJ25)</f>
        <v>CGM300</v>
      </c>
      <c r="AB25" s="60">
        <f t="shared" si="1"/>
        <v>5111</v>
      </c>
      <c r="AC25" s="60">
        <f t="shared" si="2"/>
        <v>131</v>
      </c>
      <c r="AE25" s="61">
        <f>IF(H25="","",Sheet1!U25)</f>
        <v>1</v>
      </c>
      <c r="AG25" s="7">
        <f>IF(H25="","",Sheet1!T25)</f>
        <v>73431</v>
      </c>
      <c r="AH25" s="62">
        <f t="shared" si="3"/>
        <v>73431</v>
      </c>
      <c r="AL25" s="64">
        <f t="shared" si="4"/>
        <v>8</v>
      </c>
      <c r="AN25" s="61">
        <f t="shared" si="5"/>
        <v>5874.4800000000005</v>
      </c>
      <c r="AO25" s="65">
        <f t="shared" si="6"/>
        <v>33311</v>
      </c>
      <c r="AQ25" s="66" t="str">
        <f t="shared" si="7"/>
        <v>K-hangtra</v>
      </c>
      <c r="AR25" s="66">
        <f t="shared" si="8"/>
        <v>156</v>
      </c>
      <c r="AS25" s="66">
        <f t="shared" si="9"/>
        <v>632</v>
      </c>
    </row>
    <row r="26" spans="3:45" x14ac:dyDescent="0.25">
      <c r="C26" s="53" t="str">
        <f>IF(H26="","",Sheet1!AI26)</f>
        <v>N</v>
      </c>
      <c r="D26" s="54" t="s">
        <v>4134</v>
      </c>
      <c r="E26" s="54" t="s">
        <v>25</v>
      </c>
      <c r="F26" s="53" t="str">
        <f>IF(H26="","",Sheet1!AF26)</f>
        <v>10/10/2025</v>
      </c>
      <c r="G26" s="1" t="str">
        <f>IF(H26="","",Sheet1!AF26)</f>
        <v>10/10/2025</v>
      </c>
      <c r="H26" s="27">
        <v>9106034318</v>
      </c>
      <c r="I26" s="1" t="str">
        <f>IF(H26="","",Sheet1!AF26)</f>
        <v>10/10/2025</v>
      </c>
      <c r="J26" s="55" t="str">
        <f t="shared" si="0"/>
        <v>NKHT2510/01800001874</v>
      </c>
      <c r="L26" s="57" t="str">
        <f>IF(H26="","",Sheet1!AK26)</f>
        <v>K25TTM</v>
      </c>
      <c r="M26" s="57" t="str">
        <f>IF(H26="","",Sheet1!AE26)</f>
        <v>00001874</v>
      </c>
      <c r="N26" s="58" t="str">
        <f>IF(H26="","",Sheet1!AF26)</f>
        <v>10/10/2025</v>
      </c>
      <c r="O26" s="7" t="str">
        <f>IF(H26="","",Sheet1!AH26)</f>
        <v>WIN-018</v>
      </c>
      <c r="S26" s="55" t="str">
        <f>IF(H26="","",Sheet1!AL26)</f>
        <v>1703 WM VCP BLU Bạc Liêu</v>
      </c>
      <c r="V26" s="55" t="str">
        <f>IF(H26="","",Sheet1!AL26)</f>
        <v>1703 WM VCP BLU Bạc Liêu</v>
      </c>
      <c r="Y26" s="7" t="str">
        <f>IF(H26="","",Sheet1!AJ26)</f>
        <v>GL250</v>
      </c>
      <c r="AB26" s="60">
        <f t="shared" si="1"/>
        <v>5111</v>
      </c>
      <c r="AC26" s="60">
        <f t="shared" si="2"/>
        <v>131</v>
      </c>
      <c r="AE26" s="61">
        <f>IF(H26="","",Sheet1!U26)</f>
        <v>1</v>
      </c>
      <c r="AG26" s="7">
        <f>IF(H26="","",Sheet1!T26)</f>
        <v>49500</v>
      </c>
      <c r="AH26" s="62">
        <f t="shared" si="3"/>
        <v>49500</v>
      </c>
      <c r="AL26" s="64">
        <f t="shared" si="4"/>
        <v>8</v>
      </c>
      <c r="AN26" s="61">
        <f t="shared" si="5"/>
        <v>3960</v>
      </c>
      <c r="AO26" s="65">
        <f t="shared" si="6"/>
        <v>33311</v>
      </c>
      <c r="AQ26" s="66" t="str">
        <f t="shared" si="7"/>
        <v>K-hangtra</v>
      </c>
      <c r="AR26" s="66">
        <f t="shared" si="8"/>
        <v>156</v>
      </c>
      <c r="AS26" s="66">
        <f t="shared" si="9"/>
        <v>632</v>
      </c>
    </row>
    <row r="27" spans="3:45" x14ac:dyDescent="0.25">
      <c r="C27" s="53" t="str">
        <f>IF(H27="","",Sheet1!AI27)</f>
        <v>N</v>
      </c>
      <c r="D27" s="54" t="s">
        <v>4134</v>
      </c>
      <c r="E27" s="54" t="s">
        <v>25</v>
      </c>
      <c r="F27" s="53" t="str">
        <f>IF(H27="","",Sheet1!AF27)</f>
        <v>10/10/2025</v>
      </c>
      <c r="G27" s="1" t="str">
        <f>IF(H27="","",Sheet1!AF27)</f>
        <v>10/10/2025</v>
      </c>
      <c r="H27" s="27">
        <v>9106034318</v>
      </c>
      <c r="I27" s="1" t="str">
        <f>IF(H27="","",Sheet1!AF27)</f>
        <v>10/10/2025</v>
      </c>
      <c r="J27" s="55" t="str">
        <f t="shared" si="0"/>
        <v>NKHT2510/01800001874</v>
      </c>
      <c r="L27" s="57" t="str">
        <f>IF(H27="","",Sheet1!AK27)</f>
        <v>K25TTM</v>
      </c>
      <c r="M27" s="57" t="str">
        <f>IF(H27="","",Sheet1!AE27)</f>
        <v>00001874</v>
      </c>
      <c r="N27" s="58" t="str">
        <f>IF(H27="","",Sheet1!AF27)</f>
        <v>10/10/2025</v>
      </c>
      <c r="O27" s="7" t="str">
        <f>IF(H27="","",Sheet1!AH27)</f>
        <v>WIN-018</v>
      </c>
      <c r="S27" s="55" t="str">
        <f>IF(H27="","",Sheet1!AL27)</f>
        <v>1703 WM VCP BLU Bạc Liêu</v>
      </c>
      <c r="V27" s="55" t="str">
        <f>IF(H27="","",Sheet1!AL27)</f>
        <v>1703 WM VCP BLU Bạc Liêu</v>
      </c>
      <c r="Y27" s="7" t="str">
        <f>IF(H27="","",Sheet1!AJ27)</f>
        <v>GSG250</v>
      </c>
      <c r="AB27" s="60">
        <f t="shared" si="1"/>
        <v>5111</v>
      </c>
      <c r="AC27" s="60">
        <f t="shared" si="2"/>
        <v>131</v>
      </c>
      <c r="AE27" s="61">
        <f>IF(H27="","",Sheet1!U27)</f>
        <v>1</v>
      </c>
      <c r="AG27" s="7">
        <f>IF(H27="","",Sheet1!T27)</f>
        <v>50400</v>
      </c>
      <c r="AH27" s="62">
        <f t="shared" si="3"/>
        <v>50400</v>
      </c>
      <c r="AL27" s="64">
        <f t="shared" si="4"/>
        <v>8</v>
      </c>
      <c r="AN27" s="61">
        <f t="shared" si="5"/>
        <v>4032</v>
      </c>
      <c r="AO27" s="65">
        <f t="shared" si="6"/>
        <v>33311</v>
      </c>
      <c r="AQ27" s="66" t="str">
        <f t="shared" si="7"/>
        <v>K-hangtra</v>
      </c>
      <c r="AR27" s="66">
        <f t="shared" si="8"/>
        <v>156</v>
      </c>
      <c r="AS27" s="66">
        <f t="shared" si="9"/>
        <v>632</v>
      </c>
    </row>
    <row r="28" spans="3:45" x14ac:dyDescent="0.25">
      <c r="C28" s="53" t="str">
        <f>IF(H28="","",Sheet1!AI28)</f>
        <v>B</v>
      </c>
      <c r="D28" s="54" t="s">
        <v>4134</v>
      </c>
      <c r="E28" s="54" t="s">
        <v>25</v>
      </c>
      <c r="F28" s="53" t="str">
        <f>IF(H28="","",Sheet1!AF28)</f>
        <v>08/10/2025</v>
      </c>
      <c r="G28" s="1" t="str">
        <f>IF(H28="","",Sheet1!AF28)</f>
        <v>08/10/2025</v>
      </c>
      <c r="H28" s="27">
        <v>9106038644</v>
      </c>
      <c r="I28" s="1" t="str">
        <f>IF(H28="","",Sheet1!AF28)</f>
        <v>08/10/2025</v>
      </c>
      <c r="J28" s="55" t="str">
        <f t="shared" si="0"/>
        <v>NKHT2510/03000003502</v>
      </c>
      <c r="L28" s="57" t="str">
        <f>IF(H28="","",Sheet1!AK28)</f>
        <v>K25TTM</v>
      </c>
      <c r="M28" s="57" t="str">
        <f>IF(H28="","",Sheet1!AE28)</f>
        <v>00003502</v>
      </c>
      <c r="N28" s="58" t="str">
        <f>IF(H28="","",Sheet1!AF28)</f>
        <v>08/10/2025</v>
      </c>
      <c r="O28" s="7" t="str">
        <f>IF(H28="","",Sheet1!AH28)</f>
        <v>WIN-030</v>
      </c>
      <c r="S28" s="55" t="str">
        <f>IF(H28="","",Sheet1!AL28)</f>
        <v>2AGD WM+ HNM 212 Trường Chinh</v>
      </c>
      <c r="V28" s="55" t="str">
        <f>IF(H28="","",Sheet1!AL28)</f>
        <v>2AGD WM+ HNM 212 Trường Chinh</v>
      </c>
      <c r="Y28" s="7" t="str">
        <f>IF(H28="","",Sheet1!AJ28)</f>
        <v>GM500</v>
      </c>
      <c r="AB28" s="60">
        <f t="shared" si="1"/>
        <v>5111</v>
      </c>
      <c r="AC28" s="60">
        <f t="shared" si="2"/>
        <v>131</v>
      </c>
      <c r="AE28" s="61">
        <f>IF(H28="","",Sheet1!U28)</f>
        <v>2</v>
      </c>
      <c r="AG28" s="7">
        <f>IF(H28="","",Sheet1!T28)</f>
        <v>111058</v>
      </c>
      <c r="AH28" s="62">
        <f t="shared" si="3"/>
        <v>222116</v>
      </c>
      <c r="AL28" s="64">
        <f t="shared" si="4"/>
        <v>8</v>
      </c>
      <c r="AN28" s="61">
        <f t="shared" si="5"/>
        <v>17769.28</v>
      </c>
      <c r="AO28" s="65">
        <f t="shared" si="6"/>
        <v>33311</v>
      </c>
      <c r="AQ28" s="66" t="str">
        <f t="shared" si="7"/>
        <v>K-hangtra</v>
      </c>
      <c r="AR28" s="66">
        <f t="shared" si="8"/>
        <v>156</v>
      </c>
      <c r="AS28" s="66">
        <f t="shared" si="9"/>
        <v>632</v>
      </c>
    </row>
    <row r="29" spans="3:45" x14ac:dyDescent="0.25">
      <c r="C29" s="53" t="str">
        <f>IF(H29="","",Sheet1!AI29)</f>
        <v>B</v>
      </c>
      <c r="D29" s="54" t="s">
        <v>4134</v>
      </c>
      <c r="E29" s="54" t="s">
        <v>25</v>
      </c>
      <c r="F29" s="53" t="str">
        <f>IF(H29="","",Sheet1!AF29)</f>
        <v>08/10/2025</v>
      </c>
      <c r="G29" s="1" t="str">
        <f>IF(H29="","",Sheet1!AF29)</f>
        <v>08/10/2025</v>
      </c>
      <c r="H29" s="27">
        <v>9106038709</v>
      </c>
      <c r="I29" s="1" t="str">
        <f>IF(H29="","",Sheet1!AF29)</f>
        <v>08/10/2025</v>
      </c>
      <c r="J29" s="55" t="str">
        <f t="shared" si="0"/>
        <v>NKHT2510/02000033474</v>
      </c>
      <c r="L29" s="57" t="str">
        <f>IF(H29="","",Sheet1!AK29)</f>
        <v>K25TTM</v>
      </c>
      <c r="M29" s="57" t="str">
        <f>IF(H29="","",Sheet1!AE29)</f>
        <v>00033474</v>
      </c>
      <c r="N29" s="58" t="str">
        <f>IF(H29="","",Sheet1!AF29)</f>
        <v>08/10/2025</v>
      </c>
      <c r="O29" s="7" t="str">
        <f>IF(H29="","",Sheet1!AH29)</f>
        <v>WIN-020</v>
      </c>
      <c r="S29" s="55" t="str">
        <f>IF(H29="","",Sheet1!AL29)</f>
        <v>2AV0 WM+ THA Mỹ Quan, Yên Định</v>
      </c>
      <c r="V29" s="55" t="str">
        <f>IF(H29="","",Sheet1!AL29)</f>
        <v>2AV0 WM+ THA Mỹ Quan, Yên Định</v>
      </c>
      <c r="Y29" s="7" t="str">
        <f>IF(H29="","",Sheet1!AJ29)</f>
        <v>GM500</v>
      </c>
      <c r="AB29" s="60">
        <f t="shared" si="1"/>
        <v>5111</v>
      </c>
      <c r="AC29" s="60">
        <f t="shared" si="2"/>
        <v>131</v>
      </c>
      <c r="AE29" s="61">
        <f>IF(H29="","",Sheet1!U29)</f>
        <v>2</v>
      </c>
      <c r="AG29" s="7">
        <f>IF(H29="","",Sheet1!T29)</f>
        <v>111058</v>
      </c>
      <c r="AH29" s="62">
        <f t="shared" si="3"/>
        <v>222116</v>
      </c>
      <c r="AL29" s="64">
        <f t="shared" si="4"/>
        <v>8</v>
      </c>
      <c r="AN29" s="61">
        <f t="shared" si="5"/>
        <v>17769.28</v>
      </c>
      <c r="AO29" s="65">
        <f t="shared" si="6"/>
        <v>33311</v>
      </c>
      <c r="AQ29" s="66" t="str">
        <f t="shared" si="7"/>
        <v>K-hangtra</v>
      </c>
      <c r="AR29" s="66">
        <f t="shared" si="8"/>
        <v>156</v>
      </c>
      <c r="AS29" s="66">
        <f t="shared" si="9"/>
        <v>632</v>
      </c>
    </row>
    <row r="30" spans="3:45" x14ac:dyDescent="0.25">
      <c r="C30" s="53" t="str">
        <f>IF(H30="","",Sheet1!AI30)</f>
        <v>B</v>
      </c>
      <c r="D30" s="54" t="s">
        <v>4134</v>
      </c>
      <c r="E30" s="54" t="s">
        <v>25</v>
      </c>
      <c r="F30" s="53" t="str">
        <f>IF(H30="","",Sheet1!AF30)</f>
        <v>08/10/2025</v>
      </c>
      <c r="G30" s="1" t="str">
        <f>IF(H30="","",Sheet1!AF30)</f>
        <v>08/10/2025</v>
      </c>
      <c r="H30" s="27">
        <v>9106038584</v>
      </c>
      <c r="I30" s="1" t="str">
        <f>IF(H30="","",Sheet1!AF30)</f>
        <v>08/10/2025</v>
      </c>
      <c r="J30" s="55" t="str">
        <f t="shared" si="0"/>
        <v>NKHT2510/ATS00480154</v>
      </c>
      <c r="L30" s="57" t="str">
        <f>IF(H30="","",Sheet1!AK30)</f>
        <v>K25TTM</v>
      </c>
      <c r="M30" s="57" t="str">
        <f>IF(H30="","",Sheet1!AE30)</f>
        <v>00480154</v>
      </c>
      <c r="N30" s="58" t="str">
        <f>IF(H30="","",Sheet1!AF30)</f>
        <v>08/10/2025</v>
      </c>
      <c r="O30" s="7" t="str">
        <f>IF(H30="","",Sheet1!AH30)</f>
        <v>WIN2ATS</v>
      </c>
      <c r="S30" s="55" t="str">
        <f>IF(H30="","",Sheet1!AL30)</f>
        <v>2ATS WM+ HNI Phú Hữu 2, Phú Nghĩa</v>
      </c>
      <c r="V30" s="55" t="str">
        <f>IF(H30="","",Sheet1!AL30)</f>
        <v>2ATS WM+ HNI Phú Hữu 2, Phú Nghĩa</v>
      </c>
      <c r="Y30" s="7" t="str">
        <f>IF(H30="","",Sheet1!AJ30)</f>
        <v>CGM300</v>
      </c>
      <c r="AB30" s="60">
        <f t="shared" si="1"/>
        <v>5111</v>
      </c>
      <c r="AC30" s="60">
        <f t="shared" si="2"/>
        <v>131</v>
      </c>
      <c r="AE30" s="61">
        <f>IF(H30="","",Sheet1!U30)</f>
        <v>2</v>
      </c>
      <c r="AG30" s="7">
        <f>IF(H30="","",Sheet1!T30)</f>
        <v>73431</v>
      </c>
      <c r="AH30" s="62">
        <f t="shared" si="3"/>
        <v>146862</v>
      </c>
      <c r="AL30" s="64">
        <f t="shared" si="4"/>
        <v>8</v>
      </c>
      <c r="AN30" s="61">
        <f t="shared" si="5"/>
        <v>11748.960000000001</v>
      </c>
      <c r="AO30" s="65">
        <f t="shared" si="6"/>
        <v>33311</v>
      </c>
      <c r="AQ30" s="66" t="str">
        <f t="shared" si="7"/>
        <v>K-hangtra</v>
      </c>
      <c r="AR30" s="66">
        <f t="shared" si="8"/>
        <v>156</v>
      </c>
      <c r="AS30" s="66">
        <f t="shared" si="9"/>
        <v>632</v>
      </c>
    </row>
    <row r="31" spans="3:45" x14ac:dyDescent="0.25">
      <c r="C31" s="53" t="str">
        <f>IF(H31="","",Sheet1!AI31)</f>
        <v>B</v>
      </c>
      <c r="D31" s="54" t="s">
        <v>4134</v>
      </c>
      <c r="E31" s="54" t="s">
        <v>25</v>
      </c>
      <c r="F31" s="53" t="str">
        <f>IF(H31="","",Sheet1!AF31)</f>
        <v>08/10/2025</v>
      </c>
      <c r="G31" s="1" t="str">
        <f>IF(H31="","",Sheet1!AF31)</f>
        <v>08/10/2025</v>
      </c>
      <c r="H31" s="27">
        <v>9106038585</v>
      </c>
      <c r="I31" s="1" t="str">
        <f>IF(H31="","",Sheet1!AF31)</f>
        <v>08/10/2025</v>
      </c>
      <c r="J31" s="55" t="str">
        <f t="shared" si="0"/>
        <v>NKHT2510/ATS00480155</v>
      </c>
      <c r="L31" s="57" t="str">
        <f>IF(H31="","",Sheet1!AK31)</f>
        <v>K25TTM</v>
      </c>
      <c r="M31" s="57" t="str">
        <f>IF(H31="","",Sheet1!AE31)</f>
        <v>00480155</v>
      </c>
      <c r="N31" s="58" t="str">
        <f>IF(H31="","",Sheet1!AF31)</f>
        <v>08/10/2025</v>
      </c>
      <c r="O31" s="7" t="str">
        <f>IF(H31="","",Sheet1!AH31)</f>
        <v>WIN2ATS</v>
      </c>
      <c r="S31" s="55" t="str">
        <f>IF(H31="","",Sheet1!AL31)</f>
        <v>2ATS WM+ HNI Phú Hữu 2, Phú Nghĩa</v>
      </c>
      <c r="V31" s="55" t="str">
        <f>IF(H31="","",Sheet1!AL31)</f>
        <v>2ATS WM+ HNI Phú Hữu 2, Phú Nghĩa</v>
      </c>
      <c r="Y31" s="7" t="str">
        <f>IF(H31="","",Sheet1!AJ31)</f>
        <v>GM500</v>
      </c>
      <c r="AB31" s="60">
        <f t="shared" si="1"/>
        <v>5111</v>
      </c>
      <c r="AC31" s="60">
        <f t="shared" si="2"/>
        <v>131</v>
      </c>
      <c r="AE31" s="61">
        <f>IF(H31="","",Sheet1!U31)</f>
        <v>2</v>
      </c>
      <c r="AG31" s="7">
        <f>IF(H31="","",Sheet1!T31)</f>
        <v>111058</v>
      </c>
      <c r="AH31" s="62">
        <f t="shared" si="3"/>
        <v>222116</v>
      </c>
      <c r="AL31" s="64">
        <f t="shared" si="4"/>
        <v>8</v>
      </c>
      <c r="AN31" s="61">
        <f t="shared" si="5"/>
        <v>17769.28</v>
      </c>
      <c r="AO31" s="65">
        <f t="shared" si="6"/>
        <v>33311</v>
      </c>
      <c r="AQ31" s="66" t="str">
        <f t="shared" si="7"/>
        <v>K-hangtra</v>
      </c>
      <c r="AR31" s="66">
        <f t="shared" si="8"/>
        <v>156</v>
      </c>
      <c r="AS31" s="66">
        <f t="shared" si="9"/>
        <v>632</v>
      </c>
    </row>
    <row r="32" spans="3:45" x14ac:dyDescent="0.25">
      <c r="C32" s="53" t="str">
        <f>IF(H32="","",Sheet1!AI32)</f>
        <v>B</v>
      </c>
      <c r="D32" s="54" t="s">
        <v>4134</v>
      </c>
      <c r="E32" s="54" t="s">
        <v>25</v>
      </c>
      <c r="F32" s="53" t="str">
        <f>IF(H32="","",Sheet1!AF32)</f>
        <v>08/10/2025</v>
      </c>
      <c r="G32" s="1" t="str">
        <f>IF(H32="","",Sheet1!AF32)</f>
        <v>08/10/2025</v>
      </c>
      <c r="H32" s="27">
        <v>9106038739</v>
      </c>
      <c r="I32" s="1" t="str">
        <f>IF(H32="","",Sheet1!AF32)</f>
        <v>08/10/2025</v>
      </c>
      <c r="J32" s="55" t="str">
        <f t="shared" si="0"/>
        <v>NKHT2510/32600480182</v>
      </c>
      <c r="L32" s="57" t="str">
        <f>IF(H32="","",Sheet1!AK32)</f>
        <v>K25TTM</v>
      </c>
      <c r="M32" s="57" t="str">
        <f>IF(H32="","",Sheet1!AE32)</f>
        <v>00480182</v>
      </c>
      <c r="N32" s="58" t="str">
        <f>IF(H32="","",Sheet1!AF32)</f>
        <v>08/10/2025</v>
      </c>
      <c r="O32" s="7" t="str">
        <f>IF(H32="","",Sheet1!AH32)</f>
        <v>WIN4326</v>
      </c>
      <c r="S32" s="55" t="str">
        <f>IF(H32="","",Sheet1!AL32)</f>
        <v>4326 WM+ HNI Xóm Mới, Ngọc Than</v>
      </c>
      <c r="V32" s="55" t="str">
        <f>IF(H32="","",Sheet1!AL32)</f>
        <v>4326 WM+ HNI Xóm Mới, Ngọc Than</v>
      </c>
      <c r="Y32" s="7" t="str">
        <f>IF(H32="","",Sheet1!AJ32)</f>
        <v>GTLX250G</v>
      </c>
      <c r="AB32" s="60">
        <f t="shared" si="1"/>
        <v>5111</v>
      </c>
      <c r="AC32" s="60">
        <f t="shared" si="2"/>
        <v>131</v>
      </c>
      <c r="AE32" s="61">
        <f>IF(H32="","",Sheet1!U32)</f>
        <v>5</v>
      </c>
      <c r="AG32" s="7">
        <f>IF(H32="","",Sheet1!T32)</f>
        <v>41150</v>
      </c>
      <c r="AH32" s="62">
        <f t="shared" si="3"/>
        <v>205750</v>
      </c>
      <c r="AL32" s="64">
        <f t="shared" si="4"/>
        <v>8</v>
      </c>
      <c r="AN32" s="61">
        <f t="shared" si="5"/>
        <v>16460</v>
      </c>
      <c r="AO32" s="65">
        <f t="shared" si="6"/>
        <v>33311</v>
      </c>
      <c r="AQ32" s="66" t="str">
        <f t="shared" si="7"/>
        <v>K-hangtra</v>
      </c>
      <c r="AR32" s="66">
        <f t="shared" si="8"/>
        <v>156</v>
      </c>
      <c r="AS32" s="66">
        <f t="shared" si="9"/>
        <v>632</v>
      </c>
    </row>
    <row r="33" spans="3:45" x14ac:dyDescent="0.25">
      <c r="C33" s="53" t="str">
        <f>IF(H33="","",Sheet1!AI33)</f>
        <v>N</v>
      </c>
      <c r="D33" s="54" t="s">
        <v>4134</v>
      </c>
      <c r="E33" s="54" t="s">
        <v>25</v>
      </c>
      <c r="F33" s="53" t="str">
        <f>IF(H33="","",Sheet1!AF33)</f>
        <v>08/10/2025</v>
      </c>
      <c r="G33" s="1" t="str">
        <f>IF(H33="","",Sheet1!AF33)</f>
        <v>08/10/2025</v>
      </c>
      <c r="H33" s="27">
        <v>9106038801</v>
      </c>
      <c r="I33" s="1" t="str">
        <f>IF(H33="","",Sheet1!AF33)</f>
        <v>08/10/2025</v>
      </c>
      <c r="J33" s="55" t="str">
        <f t="shared" si="0"/>
        <v>NKHT2510/00900080732</v>
      </c>
      <c r="L33" s="57" t="str">
        <f>IF(H33="","",Sheet1!AK33)</f>
        <v>K25TTM</v>
      </c>
      <c r="M33" s="57" t="str">
        <f>IF(H33="","",Sheet1!AE33)</f>
        <v>00080732</v>
      </c>
      <c r="N33" s="58" t="str">
        <f>IF(H33="","",Sheet1!AF33)</f>
        <v>08/10/2025</v>
      </c>
      <c r="O33" s="7" t="str">
        <f>IF(H33="","",Sheet1!AH33)</f>
        <v>WIN-DNG-01-009</v>
      </c>
      <c r="S33" s="55" t="str">
        <f>IF(H33="","",Sheet1!AL33)</f>
        <v>6745 WM+ DNG 38 Lê Thanh Nghị</v>
      </c>
      <c r="V33" s="55" t="str">
        <f>IF(H33="","",Sheet1!AL33)</f>
        <v>6745 WM+ DNG 38 Lê Thanh Nghị</v>
      </c>
      <c r="Y33" s="7" t="str">
        <f>IF(H33="","",Sheet1!AJ33)</f>
        <v>GTLX250G</v>
      </c>
      <c r="AB33" s="60">
        <f t="shared" si="1"/>
        <v>5111</v>
      </c>
      <c r="AC33" s="60">
        <f t="shared" si="2"/>
        <v>131</v>
      </c>
      <c r="AE33" s="61">
        <f>IF(H33="","",Sheet1!U33)</f>
        <v>1</v>
      </c>
      <c r="AG33" s="7">
        <f>IF(H33="","",Sheet1!T33)</f>
        <v>41150</v>
      </c>
      <c r="AH33" s="62">
        <f t="shared" si="3"/>
        <v>41150</v>
      </c>
      <c r="AL33" s="64">
        <f t="shared" si="4"/>
        <v>8</v>
      </c>
      <c r="AN33" s="61">
        <f t="shared" si="5"/>
        <v>3292</v>
      </c>
      <c r="AO33" s="65">
        <f t="shared" si="6"/>
        <v>33311</v>
      </c>
      <c r="AQ33" s="66" t="str">
        <f t="shared" si="7"/>
        <v>K-hangtra</v>
      </c>
      <c r="AR33" s="66">
        <f t="shared" si="8"/>
        <v>156</v>
      </c>
      <c r="AS33" s="66">
        <f t="shared" si="9"/>
        <v>632</v>
      </c>
    </row>
    <row r="34" spans="3:45" x14ac:dyDescent="0.25">
      <c r="C34" s="53" t="str">
        <f>IF(H34="","",Sheet1!AI34)</f>
        <v>N</v>
      </c>
      <c r="D34" s="54" t="s">
        <v>4134</v>
      </c>
      <c r="E34" s="54" t="s">
        <v>25</v>
      </c>
      <c r="F34" s="53" t="str">
        <f>IF(H34="","",Sheet1!AF34)</f>
        <v>08/10/2025</v>
      </c>
      <c r="G34" s="1" t="str">
        <f>IF(H34="","",Sheet1!AF34)</f>
        <v>08/10/2025</v>
      </c>
      <c r="H34" s="27">
        <v>9106038782</v>
      </c>
      <c r="I34" s="1" t="str">
        <f>IF(H34="","",Sheet1!AF34)</f>
        <v>08/10/2025</v>
      </c>
      <c r="J34" s="55" t="str">
        <f t="shared" si="0"/>
        <v>NKHT2510/02100008819</v>
      </c>
      <c r="L34" s="57" t="str">
        <f>IF(H34="","",Sheet1!AK34)</f>
        <v>K25TTM</v>
      </c>
      <c r="M34" s="57" t="str">
        <f>IF(H34="","",Sheet1!AE34)</f>
        <v>00008819</v>
      </c>
      <c r="N34" s="58" t="str">
        <f>IF(H34="","",Sheet1!AF34)</f>
        <v>08/10/2025</v>
      </c>
      <c r="O34" s="7" t="str">
        <f>IF(H34="","",Sheet1!AH34)</f>
        <v>WIN-021</v>
      </c>
      <c r="S34" s="55" t="str">
        <f>IF(H34="","",Sheet1!AL34)</f>
        <v>5179 WM+ TTH 102 Điện Biên Phủ</v>
      </c>
      <c r="V34" s="55" t="str">
        <f>IF(H34="","",Sheet1!AL34)</f>
        <v>5179 WM+ TTH 102 Điện Biên Phủ</v>
      </c>
      <c r="Y34" s="7" t="str">
        <f>IF(H34="","",Sheet1!AJ34)</f>
        <v>CN300</v>
      </c>
      <c r="AB34" s="60">
        <f t="shared" si="1"/>
        <v>5111</v>
      </c>
      <c r="AC34" s="60">
        <f t="shared" si="2"/>
        <v>131</v>
      </c>
      <c r="AE34" s="61">
        <f>IF(H34="","",Sheet1!U34)</f>
        <v>2</v>
      </c>
      <c r="AG34" s="7">
        <f>IF(H34="","",Sheet1!T34)</f>
        <v>70950</v>
      </c>
      <c r="AH34" s="62">
        <f t="shared" si="3"/>
        <v>141900</v>
      </c>
      <c r="AL34" s="64">
        <f t="shared" si="4"/>
        <v>8</v>
      </c>
      <c r="AN34" s="61">
        <f t="shared" si="5"/>
        <v>11352</v>
      </c>
      <c r="AO34" s="65">
        <f t="shared" si="6"/>
        <v>33311</v>
      </c>
      <c r="AQ34" s="66" t="str">
        <f t="shared" si="7"/>
        <v>K-hangtra</v>
      </c>
      <c r="AR34" s="66">
        <f t="shared" si="8"/>
        <v>156</v>
      </c>
      <c r="AS34" s="66">
        <f t="shared" si="9"/>
        <v>632</v>
      </c>
    </row>
    <row r="35" spans="3:45" x14ac:dyDescent="0.25">
      <c r="C35" s="53" t="str">
        <f>IF(H35="","",Sheet1!AI35)</f>
        <v>B</v>
      </c>
      <c r="D35" s="54" t="s">
        <v>4134</v>
      </c>
      <c r="E35" s="54" t="s">
        <v>25</v>
      </c>
      <c r="F35" s="53" t="str">
        <f>IF(H35="","",Sheet1!AF35)</f>
        <v>08/10/2025</v>
      </c>
      <c r="G35" s="1" t="str">
        <f>IF(H35="","",Sheet1!AF35)</f>
        <v>08/10/2025</v>
      </c>
      <c r="H35" s="27">
        <v>9106038818</v>
      </c>
      <c r="I35" s="1" t="str">
        <f>IF(H35="","",Sheet1!AF35)</f>
        <v>08/10/2025</v>
      </c>
      <c r="J35" s="55" t="str">
        <f t="shared" si="0"/>
        <v>NKHT2510/03100018702</v>
      </c>
      <c r="L35" s="57" t="str">
        <f>IF(H35="","",Sheet1!AK35)</f>
        <v>K25TTM</v>
      </c>
      <c r="M35" s="57" t="str">
        <f>IF(H35="","",Sheet1!AE35)</f>
        <v>00018702</v>
      </c>
      <c r="N35" s="58" t="str">
        <f>IF(H35="","",Sheet1!AF35)</f>
        <v>08/10/2025</v>
      </c>
      <c r="O35" s="7" t="str">
        <f>IF(H35="","",Sheet1!AH35)</f>
        <v>WIN-031</v>
      </c>
      <c r="S35" s="55" t="str">
        <f>IF(H35="","",Sheet1!AL35)</f>
        <v>6417 WM+ BNH 695 Thiên Đức</v>
      </c>
      <c r="V35" s="55" t="str">
        <f>IF(H35="","",Sheet1!AL35)</f>
        <v>6417 WM+ BNH 695 Thiên Đức</v>
      </c>
      <c r="Y35" s="7" t="str">
        <f>IF(H35="","",Sheet1!AJ35)</f>
        <v>GM500</v>
      </c>
      <c r="AB35" s="60">
        <f t="shared" si="1"/>
        <v>5111</v>
      </c>
      <c r="AC35" s="60">
        <f t="shared" si="2"/>
        <v>131</v>
      </c>
      <c r="AE35" s="61">
        <f>IF(H35="","",Sheet1!U35)</f>
        <v>1</v>
      </c>
      <c r="AG35" s="7">
        <f>IF(H35="","",Sheet1!T35)</f>
        <v>111058</v>
      </c>
      <c r="AH35" s="62">
        <f t="shared" si="3"/>
        <v>111058</v>
      </c>
      <c r="AL35" s="64">
        <f t="shared" si="4"/>
        <v>8</v>
      </c>
      <c r="AN35" s="61">
        <f t="shared" si="5"/>
        <v>8884.64</v>
      </c>
      <c r="AO35" s="65">
        <f t="shared" si="6"/>
        <v>33311</v>
      </c>
      <c r="AQ35" s="66" t="str">
        <f t="shared" si="7"/>
        <v>K-hangtra</v>
      </c>
      <c r="AR35" s="66">
        <f t="shared" si="8"/>
        <v>156</v>
      </c>
      <c r="AS35" s="66">
        <f t="shared" si="9"/>
        <v>632</v>
      </c>
    </row>
    <row r="36" spans="3:45" x14ac:dyDescent="0.25">
      <c r="C36" s="53" t="str">
        <f>IF(H36="","",Sheet1!AI36)</f>
        <v>N</v>
      </c>
      <c r="D36" s="54" t="s">
        <v>4134</v>
      </c>
      <c r="E36" s="54" t="s">
        <v>25</v>
      </c>
      <c r="F36" s="53" t="str">
        <f>IF(H36="","",Sheet1!AF36)</f>
        <v>08/10/2025</v>
      </c>
      <c r="G36" s="1" t="str">
        <f>IF(H36="","",Sheet1!AF36)</f>
        <v>08/10/2025</v>
      </c>
      <c r="H36" s="27">
        <v>9106038820</v>
      </c>
      <c r="I36" s="1" t="str">
        <f>IF(H36="","",Sheet1!AF36)</f>
        <v>08/10/2025</v>
      </c>
      <c r="J36" s="55" t="str">
        <f t="shared" si="0"/>
        <v>NKHT2510/06100015788</v>
      </c>
      <c r="L36" s="57" t="str">
        <f>IF(H36="","",Sheet1!AK36)</f>
        <v>K25TTM</v>
      </c>
      <c r="M36" s="57" t="str">
        <f>IF(H36="","",Sheet1!AE36)</f>
        <v>00015788</v>
      </c>
      <c r="N36" s="58" t="str">
        <f>IF(H36="","",Sheet1!AF36)</f>
        <v>08/10/2025</v>
      </c>
      <c r="O36" s="7" t="str">
        <f>IF(H36="","",Sheet1!AH36)</f>
        <v>WIN-061</v>
      </c>
      <c r="S36" s="55" t="str">
        <f>IF(H36="","",Sheet1!AL36)</f>
        <v>2ATI WM+ QNM 204 ĐT609, Thôn Nhị Dinh 3</v>
      </c>
      <c r="V36" s="55" t="str">
        <f>IF(H36="","",Sheet1!AL36)</f>
        <v>2ATI WM+ QNM 204 ĐT609, Thôn Nhị Dinh 3</v>
      </c>
      <c r="Y36" s="7" t="str">
        <f>IF(H36="","",Sheet1!AJ36)</f>
        <v>GTLX250G</v>
      </c>
      <c r="AB36" s="60">
        <f t="shared" si="1"/>
        <v>5111</v>
      </c>
      <c r="AC36" s="60">
        <f t="shared" si="2"/>
        <v>131</v>
      </c>
      <c r="AE36" s="61">
        <f>IF(H36="","",Sheet1!U36)</f>
        <v>1</v>
      </c>
      <c r="AG36" s="7">
        <f>IF(H36="","",Sheet1!T36)</f>
        <v>41150</v>
      </c>
      <c r="AH36" s="62">
        <f t="shared" si="3"/>
        <v>41150</v>
      </c>
      <c r="AL36" s="64">
        <f t="shared" si="4"/>
        <v>8</v>
      </c>
      <c r="AN36" s="61">
        <f t="shared" si="5"/>
        <v>3292</v>
      </c>
      <c r="AO36" s="65">
        <f t="shared" si="6"/>
        <v>33311</v>
      </c>
      <c r="AQ36" s="66" t="str">
        <f t="shared" si="7"/>
        <v>K-hangtra</v>
      </c>
      <c r="AR36" s="66">
        <f t="shared" si="8"/>
        <v>156</v>
      </c>
      <c r="AS36" s="66">
        <f t="shared" si="9"/>
        <v>632</v>
      </c>
    </row>
    <row r="37" spans="3:45" x14ac:dyDescent="0.25">
      <c r="C37" s="53" t="str">
        <f>IF(H37="","",Sheet1!AI37)</f>
        <v>B</v>
      </c>
      <c r="D37" s="54" t="s">
        <v>4134</v>
      </c>
      <c r="E37" s="54" t="s">
        <v>25</v>
      </c>
      <c r="F37" s="53" t="str">
        <f>IF(H37="","",Sheet1!AF37)</f>
        <v>08/10/2025</v>
      </c>
      <c r="G37" s="1" t="str">
        <f>IF(H37="","",Sheet1!AF37)</f>
        <v>08/10/2025</v>
      </c>
      <c r="H37" s="27">
        <v>9106038823</v>
      </c>
      <c r="I37" s="1" t="str">
        <f>IF(H37="","",Sheet1!AF37)</f>
        <v>08/10/2025</v>
      </c>
      <c r="J37" s="55" t="str">
        <f t="shared" si="0"/>
        <v>NKHT2510/22800480201</v>
      </c>
      <c r="L37" s="57" t="str">
        <f>IF(H37="","",Sheet1!AK37)</f>
        <v>K25TTM</v>
      </c>
      <c r="M37" s="57" t="str">
        <f>IF(H37="","",Sheet1!AE37)</f>
        <v>00480201</v>
      </c>
      <c r="N37" s="58" t="str">
        <f>IF(H37="","",Sheet1!AF37)</f>
        <v>08/10/2025</v>
      </c>
      <c r="O37" s="7" t="str">
        <f>IF(H37="","",Sheet1!AH37)</f>
        <v>WIN3228</v>
      </c>
      <c r="S37" s="55" t="str">
        <f>IF(H37="","",Sheet1!AL37)</f>
        <v>3228 WM+ HNI 44-46 Kiều Mai</v>
      </c>
      <c r="V37" s="55" t="str">
        <f>IF(H37="","",Sheet1!AL37)</f>
        <v>3228 WM+ HNI 44-46 Kiều Mai</v>
      </c>
      <c r="Y37" s="7" t="str">
        <f>IF(H37="","",Sheet1!AJ37)</f>
        <v>GM500</v>
      </c>
      <c r="AB37" s="60">
        <f t="shared" si="1"/>
        <v>5111</v>
      </c>
      <c r="AC37" s="60">
        <f t="shared" si="2"/>
        <v>131</v>
      </c>
      <c r="AE37" s="61">
        <f>IF(H37="","",Sheet1!U37)</f>
        <v>1</v>
      </c>
      <c r="AG37" s="7">
        <f>IF(H37="","",Sheet1!T37)</f>
        <v>111058</v>
      </c>
      <c r="AH37" s="62">
        <f t="shared" si="3"/>
        <v>111058</v>
      </c>
      <c r="AL37" s="64">
        <f t="shared" si="4"/>
        <v>8</v>
      </c>
      <c r="AN37" s="61">
        <f t="shared" si="5"/>
        <v>8884.64</v>
      </c>
      <c r="AO37" s="65">
        <f t="shared" si="6"/>
        <v>33311</v>
      </c>
      <c r="AQ37" s="66" t="str">
        <f t="shared" si="7"/>
        <v>K-hangtra</v>
      </c>
      <c r="AR37" s="66">
        <f t="shared" si="8"/>
        <v>156</v>
      </c>
      <c r="AS37" s="66">
        <f t="shared" si="9"/>
        <v>632</v>
      </c>
    </row>
    <row r="38" spans="3:45" x14ac:dyDescent="0.25">
      <c r="C38" s="53" t="str">
        <f>IF(H38="","",Sheet1!AI38)</f>
        <v>B</v>
      </c>
      <c r="D38" s="54" t="s">
        <v>4134</v>
      </c>
      <c r="E38" s="54" t="s">
        <v>25</v>
      </c>
      <c r="F38" s="53" t="str">
        <f>IF(H38="","",Sheet1!AF38)</f>
        <v>08/10/2025</v>
      </c>
      <c r="G38" s="1" t="str">
        <f>IF(H38="","",Sheet1!AF38)</f>
        <v>08/10/2025</v>
      </c>
      <c r="H38" s="27">
        <v>9106038950</v>
      </c>
      <c r="I38" s="1" t="str">
        <f>IF(H38="","",Sheet1!AF38)</f>
        <v>08/10/2025</v>
      </c>
      <c r="J38" s="55" t="str">
        <f t="shared" si="0"/>
        <v>NKHT2510/02000033479</v>
      </c>
      <c r="L38" s="57" t="str">
        <f>IF(H38="","",Sheet1!AK38)</f>
        <v>K25TTM</v>
      </c>
      <c r="M38" s="57" t="str">
        <f>IF(H38="","",Sheet1!AE38)</f>
        <v>00033479</v>
      </c>
      <c r="N38" s="58" t="str">
        <f>IF(H38="","",Sheet1!AF38)</f>
        <v>08/10/2025</v>
      </c>
      <c r="O38" s="7" t="str">
        <f>IF(H38="","",Sheet1!AH38)</f>
        <v>WIN-020</v>
      </c>
      <c r="S38" s="55" t="str">
        <f>IF(H38="","",Sheet1!AL38)</f>
        <v>2B39 WM+ THA Mậu Đông, Quảng Lưu</v>
      </c>
      <c r="V38" s="55" t="str">
        <f>IF(H38="","",Sheet1!AL38)</f>
        <v>2B39 WM+ THA Mậu Đông, Quảng Lưu</v>
      </c>
      <c r="Y38" s="7" t="str">
        <f>IF(H38="","",Sheet1!AJ38)</f>
        <v>TH200</v>
      </c>
      <c r="AB38" s="60">
        <f t="shared" si="1"/>
        <v>5111</v>
      </c>
      <c r="AC38" s="60">
        <f t="shared" si="2"/>
        <v>131</v>
      </c>
      <c r="AE38" s="61">
        <f>IF(H38="","",Sheet1!U38)</f>
        <v>1</v>
      </c>
      <c r="AG38" s="7">
        <f>IF(H38="","",Sheet1!T38)</f>
        <v>45588</v>
      </c>
      <c r="AH38" s="62">
        <f t="shared" si="3"/>
        <v>45588</v>
      </c>
      <c r="AL38" s="64">
        <f t="shared" si="4"/>
        <v>8</v>
      </c>
      <c r="AN38" s="61">
        <f t="shared" si="5"/>
        <v>3647.04</v>
      </c>
      <c r="AO38" s="65">
        <f t="shared" si="6"/>
        <v>33311</v>
      </c>
      <c r="AQ38" s="66" t="str">
        <f t="shared" si="7"/>
        <v>K-hangtra</v>
      </c>
      <c r="AR38" s="66">
        <f t="shared" si="8"/>
        <v>156</v>
      </c>
      <c r="AS38" s="66">
        <f t="shared" si="9"/>
        <v>632</v>
      </c>
    </row>
    <row r="39" spans="3:45" x14ac:dyDescent="0.25">
      <c r="C39" s="53" t="str">
        <f>IF(H39="","",Sheet1!AI39)</f>
        <v>B</v>
      </c>
      <c r="D39" s="54" t="s">
        <v>4134</v>
      </c>
      <c r="E39" s="54" t="s">
        <v>25</v>
      </c>
      <c r="F39" s="53" t="str">
        <f>IF(H39="","",Sheet1!AF39)</f>
        <v>08/10/2025</v>
      </c>
      <c r="G39" s="1" t="str">
        <f>IF(H39="","",Sheet1!AF39)</f>
        <v>08/10/2025</v>
      </c>
      <c r="H39" s="27">
        <v>9106038958</v>
      </c>
      <c r="I39" s="1" t="str">
        <f>IF(H39="","",Sheet1!AF39)</f>
        <v>08/10/2025</v>
      </c>
      <c r="J39" s="55" t="str">
        <f t="shared" si="0"/>
        <v>NKHT2510/02900011297</v>
      </c>
      <c r="L39" s="57" t="str">
        <f>IF(H39="","",Sheet1!AK39)</f>
        <v>K25TTM</v>
      </c>
      <c r="M39" s="57" t="str">
        <f>IF(H39="","",Sheet1!AE39)</f>
        <v>00011297</v>
      </c>
      <c r="N39" s="58" t="str">
        <f>IF(H39="","",Sheet1!AF39)</f>
        <v>08/10/2025</v>
      </c>
      <c r="O39" s="7" t="str">
        <f>IF(H39="","",Sheet1!AH39)</f>
        <v>WIN-029</v>
      </c>
      <c r="S39" s="55" t="str">
        <f>IF(H39="","",Sheet1!AL39)</f>
        <v>6333 WM+ VPC Vọng Sơn, Lập Thạch</v>
      </c>
      <c r="V39" s="55" t="str">
        <f>IF(H39="","",Sheet1!AL39)</f>
        <v>6333 WM+ VPC Vọng Sơn, Lập Thạch</v>
      </c>
      <c r="Y39" s="7" t="str">
        <f>IF(H39="","",Sheet1!AJ39)</f>
        <v>GTLX250G</v>
      </c>
      <c r="AB39" s="60">
        <f t="shared" si="1"/>
        <v>5111</v>
      </c>
      <c r="AC39" s="60">
        <f t="shared" si="2"/>
        <v>131</v>
      </c>
      <c r="AE39" s="61">
        <f>IF(H39="","",Sheet1!U39)</f>
        <v>1</v>
      </c>
      <c r="AG39" s="7">
        <f>IF(H39="","",Sheet1!T39)</f>
        <v>41150</v>
      </c>
      <c r="AH39" s="62">
        <f t="shared" si="3"/>
        <v>41150</v>
      </c>
      <c r="AL39" s="64">
        <f t="shared" si="4"/>
        <v>8</v>
      </c>
      <c r="AN39" s="61">
        <f t="shared" si="5"/>
        <v>3292</v>
      </c>
      <c r="AO39" s="65">
        <f t="shared" si="6"/>
        <v>33311</v>
      </c>
      <c r="AQ39" s="66" t="str">
        <f t="shared" si="7"/>
        <v>K-hangtra</v>
      </c>
      <c r="AR39" s="66">
        <f t="shared" si="8"/>
        <v>156</v>
      </c>
      <c r="AS39" s="66">
        <f t="shared" si="9"/>
        <v>632</v>
      </c>
    </row>
    <row r="40" spans="3:45" x14ac:dyDescent="0.25">
      <c r="C40" s="53" t="str">
        <f>IF(H40="","",Sheet1!AI40)</f>
        <v>B</v>
      </c>
      <c r="D40" s="54" t="s">
        <v>4134</v>
      </c>
      <c r="E40" s="54" t="s">
        <v>25</v>
      </c>
      <c r="F40" s="53" t="str">
        <f>IF(H40="","",Sheet1!AF40)</f>
        <v>08/10/2025</v>
      </c>
      <c r="G40" s="1" t="str">
        <f>IF(H40="","",Sheet1!AF40)</f>
        <v>08/10/2025</v>
      </c>
      <c r="H40" s="27">
        <v>9106038978</v>
      </c>
      <c r="I40" s="1" t="str">
        <f>IF(H40="","",Sheet1!AF40)</f>
        <v>08/10/2025</v>
      </c>
      <c r="J40" s="55" t="str">
        <f t="shared" si="0"/>
        <v>NKHT2510/00300018144</v>
      </c>
      <c r="L40" s="57" t="str">
        <f>IF(H40="","",Sheet1!AK40)</f>
        <v>K25TTM</v>
      </c>
      <c r="M40" s="57" t="str">
        <f>IF(H40="","",Sheet1!AE40)</f>
        <v>00018144</v>
      </c>
      <c r="N40" s="58" t="str">
        <f>IF(H40="","",Sheet1!AF40)</f>
        <v>08/10/2025</v>
      </c>
      <c r="O40" s="7" t="str">
        <f>IF(H40="","",Sheet1!AH40)</f>
        <v>WIN-PTO-00-003</v>
      </c>
      <c r="S40" s="55" t="str">
        <f>IF(H40="","",Sheet1!AL40)</f>
        <v>2AKG WM+ PTO Khu 5, Tứ Xã</v>
      </c>
      <c r="V40" s="55" t="str">
        <f>IF(H40="","",Sheet1!AL40)</f>
        <v>2AKG WM+ PTO Khu 5, Tứ Xã</v>
      </c>
      <c r="Y40" s="7" t="str">
        <f>IF(H40="","",Sheet1!AJ40)</f>
        <v>CC300</v>
      </c>
      <c r="AB40" s="60">
        <f t="shared" si="1"/>
        <v>5111</v>
      </c>
      <c r="AC40" s="60">
        <f t="shared" si="2"/>
        <v>131</v>
      </c>
      <c r="AE40" s="61">
        <f>IF(H40="","",Sheet1!U40)</f>
        <v>1</v>
      </c>
      <c r="AG40" s="7">
        <f>IF(H40="","",Sheet1!T40)</f>
        <v>60885</v>
      </c>
      <c r="AH40" s="62">
        <f t="shared" si="3"/>
        <v>60885</v>
      </c>
      <c r="AL40" s="64">
        <f t="shared" si="4"/>
        <v>8</v>
      </c>
      <c r="AN40" s="61">
        <f t="shared" si="5"/>
        <v>4870.8</v>
      </c>
      <c r="AO40" s="65">
        <f t="shared" si="6"/>
        <v>33311</v>
      </c>
      <c r="AQ40" s="66" t="str">
        <f t="shared" si="7"/>
        <v>K-hangtra</v>
      </c>
      <c r="AR40" s="66">
        <f t="shared" si="8"/>
        <v>156</v>
      </c>
      <c r="AS40" s="66">
        <f t="shared" si="9"/>
        <v>632</v>
      </c>
    </row>
    <row r="41" spans="3:45" x14ac:dyDescent="0.25">
      <c r="C41" s="53" t="str">
        <f>IF(H41="","",Sheet1!AI41)</f>
        <v>B</v>
      </c>
      <c r="D41" s="54" t="s">
        <v>4134</v>
      </c>
      <c r="E41" s="54" t="s">
        <v>25</v>
      </c>
      <c r="F41" s="53" t="str">
        <f>IF(H41="","",Sheet1!AF41)</f>
        <v>08/10/2025</v>
      </c>
      <c r="G41" s="1" t="str">
        <f>IF(H41="","",Sheet1!AF41)</f>
        <v>08/10/2025</v>
      </c>
      <c r="H41" s="27">
        <v>9106039000</v>
      </c>
      <c r="I41" s="1" t="str">
        <f>IF(H41="","",Sheet1!AF41)</f>
        <v>08/10/2025</v>
      </c>
      <c r="J41" s="55" t="str">
        <f t="shared" si="0"/>
        <v>NKHT2510/02000033482</v>
      </c>
      <c r="L41" s="57" t="str">
        <f>IF(H41="","",Sheet1!AK41)</f>
        <v>K25TTM</v>
      </c>
      <c r="M41" s="57" t="str">
        <f>IF(H41="","",Sheet1!AE41)</f>
        <v>00033482</v>
      </c>
      <c r="N41" s="58" t="str">
        <f>IF(H41="","",Sheet1!AF41)</f>
        <v>08/10/2025</v>
      </c>
      <c r="O41" s="7" t="str">
        <f>IF(H41="","",Sheet1!AH41)</f>
        <v>WIN-020</v>
      </c>
      <c r="S41" s="55" t="str">
        <f>IF(H41="","",Sheet1!AL41)</f>
        <v>2B39 WM+ THA Mậu Đông, Quảng Lưu</v>
      </c>
      <c r="V41" s="55" t="str">
        <f>IF(H41="","",Sheet1!AL41)</f>
        <v>2B39 WM+ THA Mậu Đông, Quảng Lưu</v>
      </c>
      <c r="Y41" s="7" t="str">
        <f>IF(H41="","",Sheet1!AJ41)</f>
        <v>GM500</v>
      </c>
      <c r="AB41" s="60">
        <f t="shared" si="1"/>
        <v>5111</v>
      </c>
      <c r="AC41" s="60">
        <f t="shared" si="2"/>
        <v>131</v>
      </c>
      <c r="AE41" s="61">
        <f>IF(H41="","",Sheet1!U41)</f>
        <v>2</v>
      </c>
      <c r="AG41" s="7">
        <f>IF(H41="","",Sheet1!T41)</f>
        <v>111058</v>
      </c>
      <c r="AH41" s="62">
        <f t="shared" si="3"/>
        <v>222116</v>
      </c>
      <c r="AL41" s="64">
        <f t="shared" si="4"/>
        <v>8</v>
      </c>
      <c r="AN41" s="61">
        <f t="shared" si="5"/>
        <v>17769.28</v>
      </c>
      <c r="AO41" s="65">
        <f t="shared" si="6"/>
        <v>33311</v>
      </c>
      <c r="AQ41" s="66" t="str">
        <f t="shared" si="7"/>
        <v>K-hangtra</v>
      </c>
      <c r="AR41" s="66">
        <f t="shared" si="8"/>
        <v>156</v>
      </c>
      <c r="AS41" s="66">
        <f t="shared" si="9"/>
        <v>632</v>
      </c>
    </row>
    <row r="42" spans="3:45" x14ac:dyDescent="0.25">
      <c r="C42" s="53" t="str">
        <f>IF(H42="","",Sheet1!AI42)</f>
        <v>N</v>
      </c>
      <c r="D42" s="54" t="s">
        <v>4134</v>
      </c>
      <c r="E42" s="54" t="s">
        <v>25</v>
      </c>
      <c r="F42" s="53" t="str">
        <f>IF(H42="","",Sheet1!AF42)</f>
        <v>08/10/2025</v>
      </c>
      <c r="G42" s="1" t="str">
        <f>IF(H42="","",Sheet1!AF42)</f>
        <v>08/10/2025</v>
      </c>
      <c r="H42" s="27">
        <v>9106039038</v>
      </c>
      <c r="I42" s="1" t="str">
        <f>IF(H42="","",Sheet1!AF42)</f>
        <v>08/10/2025</v>
      </c>
      <c r="J42" s="55" t="str">
        <f t="shared" si="0"/>
        <v>NKHT2510/07100009571</v>
      </c>
      <c r="L42" s="57" t="str">
        <f>IF(H42="","",Sheet1!AK42)</f>
        <v>K25TTM</v>
      </c>
      <c r="M42" s="57" t="str">
        <f>IF(H42="","",Sheet1!AE42)</f>
        <v>00009571</v>
      </c>
      <c r="N42" s="58" t="str">
        <f>IF(H42="","",Sheet1!AF42)</f>
        <v>08/10/2025</v>
      </c>
      <c r="O42" s="7" t="str">
        <f>IF(H42="","",Sheet1!AH42)</f>
        <v>WIN-071</v>
      </c>
      <c r="S42" s="55" t="str">
        <f>IF(H42="","",Sheet1!AL42)</f>
        <v>2AD2 WM+ BDH238 -240 Nguyễn Chí Thanh</v>
      </c>
      <c r="V42" s="55" t="str">
        <f>IF(H42="","",Sheet1!AL42)</f>
        <v>2AD2 WM+ BDH238 -240 Nguyễn Chí Thanh</v>
      </c>
      <c r="Y42" s="7" t="str">
        <f>IF(H42="","",Sheet1!AJ42)</f>
        <v>GM500</v>
      </c>
      <c r="AB42" s="60">
        <f t="shared" si="1"/>
        <v>5111</v>
      </c>
      <c r="AC42" s="60">
        <f t="shared" si="2"/>
        <v>131</v>
      </c>
      <c r="AE42" s="61">
        <f>IF(H42="","",Sheet1!U42)</f>
        <v>1</v>
      </c>
      <c r="AG42" s="7">
        <f>IF(H42="","",Sheet1!T42)</f>
        <v>111058</v>
      </c>
      <c r="AH42" s="62">
        <f t="shared" si="3"/>
        <v>111058</v>
      </c>
      <c r="AL42" s="64">
        <f t="shared" si="4"/>
        <v>8</v>
      </c>
      <c r="AN42" s="61">
        <f t="shared" si="5"/>
        <v>8884.64</v>
      </c>
      <c r="AO42" s="65">
        <f t="shared" si="6"/>
        <v>33311</v>
      </c>
      <c r="AQ42" s="66" t="str">
        <f t="shared" si="7"/>
        <v>K-hangtra</v>
      </c>
      <c r="AR42" s="66">
        <f t="shared" si="8"/>
        <v>156</v>
      </c>
      <c r="AS42" s="66">
        <f t="shared" si="9"/>
        <v>632</v>
      </c>
    </row>
    <row r="43" spans="3:45" x14ac:dyDescent="0.25">
      <c r="C43" s="53" t="str">
        <f>IF(H43="","",Sheet1!AI43)</f>
        <v>N</v>
      </c>
      <c r="D43" s="54" t="s">
        <v>4134</v>
      </c>
      <c r="E43" s="54" t="s">
        <v>25</v>
      </c>
      <c r="F43" s="53" t="str">
        <f>IF(H43="","",Sheet1!AF43)</f>
        <v>08/10/2025</v>
      </c>
      <c r="G43" s="1" t="str">
        <f>IF(H43="","",Sheet1!AF43)</f>
        <v>08/10/2025</v>
      </c>
      <c r="H43" s="27">
        <v>9106039038</v>
      </c>
      <c r="I43" s="1" t="str">
        <f>IF(H43="","",Sheet1!AF43)</f>
        <v>08/10/2025</v>
      </c>
      <c r="J43" s="55" t="str">
        <f t="shared" si="0"/>
        <v>NKHT2510/07100009571</v>
      </c>
      <c r="L43" s="57" t="str">
        <f>IF(H43="","",Sheet1!AK43)</f>
        <v>K25TTM</v>
      </c>
      <c r="M43" s="57" t="str">
        <f>IF(H43="","",Sheet1!AE43)</f>
        <v>00009571</v>
      </c>
      <c r="N43" s="58" t="str">
        <f>IF(H43="","",Sheet1!AF43)</f>
        <v>08/10/2025</v>
      </c>
      <c r="O43" s="7" t="str">
        <f>IF(H43="","",Sheet1!AH43)</f>
        <v>WIN-071</v>
      </c>
      <c r="S43" s="55" t="str">
        <f>IF(H43="","",Sheet1!AL43)</f>
        <v>2AD2 WM+ BDH238 -240 Nguyễn Chí Thanh</v>
      </c>
      <c r="V43" s="55" t="str">
        <f>IF(H43="","",Sheet1!AL43)</f>
        <v>2AD2 WM+ BDH238 -240 Nguyễn Chí Thanh</v>
      </c>
      <c r="Y43" s="7" t="str">
        <f>IF(H43="","",Sheet1!AJ43)</f>
        <v>TH200</v>
      </c>
      <c r="AB43" s="60">
        <f t="shared" si="1"/>
        <v>5111</v>
      </c>
      <c r="AC43" s="60">
        <f t="shared" si="2"/>
        <v>131</v>
      </c>
      <c r="AE43" s="61">
        <f>IF(H43="","",Sheet1!U43)</f>
        <v>3</v>
      </c>
      <c r="AG43" s="7">
        <f>IF(H43="","",Sheet1!T43)</f>
        <v>45588</v>
      </c>
      <c r="AH43" s="62">
        <f t="shared" si="3"/>
        <v>136764</v>
      </c>
      <c r="AL43" s="64">
        <f t="shared" si="4"/>
        <v>8</v>
      </c>
      <c r="AN43" s="61">
        <f t="shared" si="5"/>
        <v>10941.12</v>
      </c>
      <c r="AO43" s="65">
        <f t="shared" si="6"/>
        <v>33311</v>
      </c>
      <c r="AQ43" s="66" t="str">
        <f t="shared" si="7"/>
        <v>K-hangtra</v>
      </c>
      <c r="AR43" s="66">
        <f t="shared" si="8"/>
        <v>156</v>
      </c>
      <c r="AS43" s="66">
        <f t="shared" si="9"/>
        <v>632</v>
      </c>
    </row>
    <row r="44" spans="3:45" x14ac:dyDescent="0.25">
      <c r="C44" s="53" t="str">
        <f>IF(H44="","",Sheet1!AI44)</f>
        <v>B</v>
      </c>
      <c r="D44" s="54" t="s">
        <v>4134</v>
      </c>
      <c r="E44" s="54" t="s">
        <v>25</v>
      </c>
      <c r="F44" s="53" t="str">
        <f>IF(H44="","",Sheet1!AF44)</f>
        <v>08/10/2025</v>
      </c>
      <c r="G44" s="1" t="str">
        <f>IF(H44="","",Sheet1!AF44)</f>
        <v>08/10/2025</v>
      </c>
      <c r="H44" s="27">
        <v>9106039015</v>
      </c>
      <c r="I44" s="1" t="str">
        <f>IF(H44="","",Sheet1!AF44)</f>
        <v>08/10/2025</v>
      </c>
      <c r="J44" s="55" t="str">
        <f t="shared" si="0"/>
        <v>NKHT2510/40000480280</v>
      </c>
      <c r="L44" s="57" t="str">
        <f>IF(H44="","",Sheet1!AK44)</f>
        <v>K25TTM</v>
      </c>
      <c r="M44" s="57" t="str">
        <f>IF(H44="","",Sheet1!AE44)</f>
        <v>00480280</v>
      </c>
      <c r="N44" s="58" t="str">
        <f>IF(H44="","",Sheet1!AF44)</f>
        <v>08/10/2025</v>
      </c>
      <c r="O44" s="7" t="str">
        <f>IF(H44="","",Sheet1!AH44)</f>
        <v>WIN6400</v>
      </c>
      <c r="S44" s="55" t="str">
        <f>IF(H44="","",Sheet1!AL44)</f>
        <v>6400 WM+ HNI Cổ Loa, Đông Anh</v>
      </c>
      <c r="V44" s="55" t="str">
        <f>IF(H44="","",Sheet1!AL44)</f>
        <v>6400 WM+ HNI Cổ Loa, Đông Anh</v>
      </c>
      <c r="Y44" s="7" t="str">
        <f>IF(H44="","",Sheet1!AJ44)</f>
        <v>CC300</v>
      </c>
      <c r="AB44" s="60">
        <f t="shared" si="1"/>
        <v>5111</v>
      </c>
      <c r="AC44" s="60">
        <f t="shared" si="2"/>
        <v>131</v>
      </c>
      <c r="AE44" s="61">
        <f>IF(H44="","",Sheet1!U44)</f>
        <v>4</v>
      </c>
      <c r="AG44" s="7">
        <f>IF(H44="","",Sheet1!T44)</f>
        <v>60885</v>
      </c>
      <c r="AH44" s="62">
        <f t="shared" si="3"/>
        <v>243540</v>
      </c>
      <c r="AL44" s="64">
        <f t="shared" si="4"/>
        <v>8</v>
      </c>
      <c r="AN44" s="61">
        <f t="shared" si="5"/>
        <v>19483.2</v>
      </c>
      <c r="AO44" s="65">
        <f t="shared" si="6"/>
        <v>33311</v>
      </c>
      <c r="AQ44" s="66" t="str">
        <f t="shared" si="7"/>
        <v>K-hangtra</v>
      </c>
      <c r="AR44" s="66">
        <f t="shared" si="8"/>
        <v>156</v>
      </c>
      <c r="AS44" s="66">
        <f t="shared" si="9"/>
        <v>632</v>
      </c>
    </row>
    <row r="45" spans="3:45" x14ac:dyDescent="0.25">
      <c r="C45" s="53" t="str">
        <f>IF(H45="","",Sheet1!AI45)</f>
        <v>N</v>
      </c>
      <c r="D45" s="54" t="s">
        <v>4134</v>
      </c>
      <c r="E45" s="54" t="s">
        <v>25</v>
      </c>
      <c r="F45" s="53" t="str">
        <f>IF(H45="","",Sheet1!AF45)</f>
        <v>08/10/2025</v>
      </c>
      <c r="G45" s="1" t="str">
        <f>IF(H45="","",Sheet1!AF45)</f>
        <v>08/10/2025</v>
      </c>
      <c r="H45" s="27">
        <v>9106039040</v>
      </c>
      <c r="I45" s="1" t="str">
        <f>IF(H45="","",Sheet1!AF45)</f>
        <v>08/10/2025</v>
      </c>
      <c r="J45" s="55" t="str">
        <f t="shared" si="0"/>
        <v>NKHT2510/07100009572</v>
      </c>
      <c r="L45" s="57" t="str">
        <f>IF(H45="","",Sheet1!AK45)</f>
        <v>K25TTM</v>
      </c>
      <c r="M45" s="57" t="str">
        <f>IF(H45="","",Sheet1!AE45)</f>
        <v>00009572</v>
      </c>
      <c r="N45" s="58" t="str">
        <f>IF(H45="","",Sheet1!AF45)</f>
        <v>08/10/2025</v>
      </c>
      <c r="O45" s="7" t="str">
        <f>IF(H45="","",Sheet1!AH45)</f>
        <v>WIN-071</v>
      </c>
      <c r="S45" s="55" t="str">
        <f>IF(H45="","",Sheet1!AL45)</f>
        <v>2AD2 WM+ BDH238 -240 Nguyễn Chí Thanh</v>
      </c>
      <c r="V45" s="55" t="str">
        <f>IF(H45="","",Sheet1!AL45)</f>
        <v>2AD2 WM+ BDH238 -240 Nguyễn Chí Thanh</v>
      </c>
      <c r="Y45" s="7" t="str">
        <f>IF(H45="","",Sheet1!AJ45)</f>
        <v>CGM300</v>
      </c>
      <c r="AB45" s="60">
        <f t="shared" si="1"/>
        <v>5111</v>
      </c>
      <c r="AC45" s="60">
        <f t="shared" si="2"/>
        <v>131</v>
      </c>
      <c r="AE45" s="61">
        <f>IF(H45="","",Sheet1!U45)</f>
        <v>1</v>
      </c>
      <c r="AG45" s="7">
        <f>IF(H45="","",Sheet1!T45)</f>
        <v>73431</v>
      </c>
      <c r="AH45" s="62">
        <f t="shared" si="3"/>
        <v>73431</v>
      </c>
      <c r="AL45" s="64">
        <f t="shared" si="4"/>
        <v>8</v>
      </c>
      <c r="AN45" s="61">
        <f t="shared" si="5"/>
        <v>5874.4800000000005</v>
      </c>
      <c r="AO45" s="65">
        <f t="shared" si="6"/>
        <v>33311</v>
      </c>
      <c r="AQ45" s="66" t="str">
        <f t="shared" si="7"/>
        <v>K-hangtra</v>
      </c>
      <c r="AR45" s="66">
        <f t="shared" si="8"/>
        <v>156</v>
      </c>
      <c r="AS45" s="66">
        <f t="shared" si="9"/>
        <v>632</v>
      </c>
    </row>
    <row r="46" spans="3:45" x14ac:dyDescent="0.25">
      <c r="C46" s="53" t="str">
        <f>IF(H46="","",Sheet1!AI46)</f>
        <v>B</v>
      </c>
      <c r="D46" s="54" t="s">
        <v>4134</v>
      </c>
      <c r="E46" s="54" t="s">
        <v>25</v>
      </c>
      <c r="F46" s="53" t="str">
        <f>IF(H46="","",Sheet1!AF46)</f>
        <v>08/10/2025</v>
      </c>
      <c r="G46" s="1" t="str">
        <f>IF(H46="","",Sheet1!AF46)</f>
        <v>08/10/2025</v>
      </c>
      <c r="H46" s="27">
        <v>9106039117</v>
      </c>
      <c r="I46" s="1" t="str">
        <f>IF(H46="","",Sheet1!AF46)</f>
        <v>08/10/2025</v>
      </c>
      <c r="J46" s="55" t="str">
        <f t="shared" si="0"/>
        <v>NKHT2510/03100018708</v>
      </c>
      <c r="L46" s="57" t="str">
        <f>IF(H46="","",Sheet1!AK46)</f>
        <v>K25TTM</v>
      </c>
      <c r="M46" s="57" t="str">
        <f>IF(H46="","",Sheet1!AE46)</f>
        <v>00018708</v>
      </c>
      <c r="N46" s="58" t="str">
        <f>IF(H46="","",Sheet1!AF46)</f>
        <v>08/10/2025</v>
      </c>
      <c r="O46" s="7" t="str">
        <f>IF(H46="","",Sheet1!AH46)</f>
        <v>WIN-031</v>
      </c>
      <c r="S46" s="55" t="str">
        <f>IF(H46="","",Sheet1!AL46)</f>
        <v>6337 WM+ BNH 12-14 Tân Dân</v>
      </c>
      <c r="V46" s="55" t="str">
        <f>IF(H46="","",Sheet1!AL46)</f>
        <v>6337 WM+ BNH 12-14 Tân Dân</v>
      </c>
      <c r="Y46" s="7" t="str">
        <f>IF(H46="","",Sheet1!AJ46)</f>
        <v>GM500</v>
      </c>
      <c r="AB46" s="60">
        <f t="shared" si="1"/>
        <v>5111</v>
      </c>
      <c r="AC46" s="60">
        <f t="shared" si="2"/>
        <v>131</v>
      </c>
      <c r="AE46" s="61">
        <f>IF(H46="","",Sheet1!U46)</f>
        <v>2</v>
      </c>
      <c r="AG46" s="7">
        <f>IF(H46="","",Sheet1!T46)</f>
        <v>111058</v>
      </c>
      <c r="AH46" s="62">
        <f t="shared" si="3"/>
        <v>222116</v>
      </c>
      <c r="AL46" s="64">
        <f t="shared" si="4"/>
        <v>8</v>
      </c>
      <c r="AN46" s="61">
        <f t="shared" si="5"/>
        <v>17769.28</v>
      </c>
      <c r="AO46" s="65">
        <f t="shared" si="6"/>
        <v>33311</v>
      </c>
      <c r="AQ46" s="66" t="str">
        <f t="shared" si="7"/>
        <v>K-hangtra</v>
      </c>
      <c r="AR46" s="66">
        <f t="shared" si="8"/>
        <v>156</v>
      </c>
      <c r="AS46" s="66">
        <f t="shared" si="9"/>
        <v>632</v>
      </c>
    </row>
    <row r="47" spans="3:45" x14ac:dyDescent="0.25">
      <c r="C47" s="53" t="str">
        <f>IF(H47="","",Sheet1!AI47)</f>
        <v>B</v>
      </c>
      <c r="D47" s="54" t="s">
        <v>4134</v>
      </c>
      <c r="E47" s="54" t="s">
        <v>25</v>
      </c>
      <c r="F47" s="53" t="str">
        <f>IF(H47="","",Sheet1!AF47)</f>
        <v>08/10/2025</v>
      </c>
      <c r="G47" s="1" t="str">
        <f>IF(H47="","",Sheet1!AF47)</f>
        <v>08/10/2025</v>
      </c>
      <c r="H47" s="27">
        <v>9106039148</v>
      </c>
      <c r="I47" s="1" t="str">
        <f>IF(H47="","",Sheet1!AF47)</f>
        <v>08/10/2025</v>
      </c>
      <c r="J47" s="55" t="str">
        <f t="shared" si="0"/>
        <v>NKHT2510/04500005284</v>
      </c>
      <c r="L47" s="57" t="str">
        <f>IF(H47="","",Sheet1!AK47)</f>
        <v>K25TTM</v>
      </c>
      <c r="M47" s="57" t="str">
        <f>IF(H47="","",Sheet1!AE47)</f>
        <v>00005284</v>
      </c>
      <c r="N47" s="58" t="str">
        <f>IF(H47="","",Sheet1!AF47)</f>
        <v>08/10/2025</v>
      </c>
      <c r="O47" s="7" t="str">
        <f>IF(H47="","",Sheet1!AH47)</f>
        <v>WIN-045</v>
      </c>
      <c r="S47" s="55" t="str">
        <f>IF(H47="","",Sheet1!AL47)</f>
        <v>6867 WM+ QBH 11 Nguyễn Tất Thành</v>
      </c>
      <c r="V47" s="55" t="str">
        <f>IF(H47="","",Sheet1!AL47)</f>
        <v>6867 WM+ QBH 11 Nguyễn Tất Thành</v>
      </c>
      <c r="Y47" s="7" t="str">
        <f>IF(H47="","",Sheet1!AJ47)</f>
        <v>GL250</v>
      </c>
      <c r="AB47" s="60">
        <f t="shared" si="1"/>
        <v>5111</v>
      </c>
      <c r="AC47" s="60">
        <f t="shared" si="2"/>
        <v>131</v>
      </c>
      <c r="AE47" s="61">
        <f>IF(H47="","",Sheet1!U47)</f>
        <v>4</v>
      </c>
      <c r="AG47" s="7">
        <f>IF(H47="","",Sheet1!T47)</f>
        <v>49500</v>
      </c>
      <c r="AH47" s="62">
        <f t="shared" si="3"/>
        <v>198000</v>
      </c>
      <c r="AL47" s="64">
        <f t="shared" si="4"/>
        <v>8</v>
      </c>
      <c r="AN47" s="61">
        <f t="shared" si="5"/>
        <v>15840</v>
      </c>
      <c r="AO47" s="65">
        <f t="shared" si="6"/>
        <v>33311</v>
      </c>
      <c r="AQ47" s="66" t="str">
        <f t="shared" si="7"/>
        <v>K-hangtra</v>
      </c>
      <c r="AR47" s="66">
        <f t="shared" si="8"/>
        <v>156</v>
      </c>
      <c r="AS47" s="66">
        <f t="shared" si="9"/>
        <v>632</v>
      </c>
    </row>
    <row r="48" spans="3:45" x14ac:dyDescent="0.25">
      <c r="C48" s="53" t="str">
        <f>IF(H48="","",Sheet1!AI48)</f>
        <v>B</v>
      </c>
      <c r="D48" s="54" t="s">
        <v>4134</v>
      </c>
      <c r="E48" s="54" t="s">
        <v>25</v>
      </c>
      <c r="F48" s="53" t="str">
        <f>IF(H48="","",Sheet1!AF48)</f>
        <v>08/10/2025</v>
      </c>
      <c r="G48" s="1" t="str">
        <f>IF(H48="","",Sheet1!AF48)</f>
        <v>08/10/2025</v>
      </c>
      <c r="H48" s="27">
        <v>9106039148</v>
      </c>
      <c r="I48" s="1" t="str">
        <f>IF(H48="","",Sheet1!AF48)</f>
        <v>08/10/2025</v>
      </c>
      <c r="J48" s="55" t="str">
        <f t="shared" si="0"/>
        <v>NKHT2510/04500005284</v>
      </c>
      <c r="L48" s="57" t="str">
        <f>IF(H48="","",Sheet1!AK48)</f>
        <v>K25TTM</v>
      </c>
      <c r="M48" s="57" t="str">
        <f>IF(H48="","",Sheet1!AE48)</f>
        <v>00005284</v>
      </c>
      <c r="N48" s="58" t="str">
        <f>IF(H48="","",Sheet1!AF48)</f>
        <v>08/10/2025</v>
      </c>
      <c r="O48" s="7" t="str">
        <f>IF(H48="","",Sheet1!AH48)</f>
        <v>WIN-045</v>
      </c>
      <c r="S48" s="55" t="str">
        <f>IF(H48="","",Sheet1!AL48)</f>
        <v>6867 WM+ QBH 11 Nguyễn Tất Thành</v>
      </c>
      <c r="V48" s="55" t="str">
        <f>IF(H48="","",Sheet1!AL48)</f>
        <v>6867 WM+ QBH 11 Nguyễn Tất Thành</v>
      </c>
      <c r="Y48" s="7" t="str">
        <f>IF(H48="","",Sheet1!AJ48)</f>
        <v>GSG250</v>
      </c>
      <c r="AB48" s="60">
        <f t="shared" si="1"/>
        <v>5111</v>
      </c>
      <c r="AC48" s="60">
        <f t="shared" si="2"/>
        <v>131</v>
      </c>
      <c r="AE48" s="61">
        <f>IF(H48="","",Sheet1!U48)</f>
        <v>2</v>
      </c>
      <c r="AG48" s="7">
        <f>IF(H48="","",Sheet1!T48)</f>
        <v>41328</v>
      </c>
      <c r="AH48" s="62">
        <f t="shared" si="3"/>
        <v>82656</v>
      </c>
      <c r="AL48" s="64">
        <f t="shared" si="4"/>
        <v>8</v>
      </c>
      <c r="AN48" s="61">
        <f t="shared" si="5"/>
        <v>6612.4800000000005</v>
      </c>
      <c r="AO48" s="65">
        <f t="shared" si="6"/>
        <v>33311</v>
      </c>
      <c r="AQ48" s="66" t="str">
        <f t="shared" si="7"/>
        <v>K-hangtra</v>
      </c>
      <c r="AR48" s="66">
        <f t="shared" si="8"/>
        <v>156</v>
      </c>
      <c r="AS48" s="66">
        <f t="shared" si="9"/>
        <v>632</v>
      </c>
    </row>
    <row r="49" spans="3:45" x14ac:dyDescent="0.25">
      <c r="C49" s="53" t="str">
        <f>IF(H49="","",Sheet1!AI49)</f>
        <v>B</v>
      </c>
      <c r="D49" s="54" t="s">
        <v>4134</v>
      </c>
      <c r="E49" s="54" t="s">
        <v>25</v>
      </c>
      <c r="F49" s="53" t="str">
        <f>IF(H49="","",Sheet1!AF49)</f>
        <v>08/10/2025</v>
      </c>
      <c r="G49" s="1" t="str">
        <f>IF(H49="","",Sheet1!AF49)</f>
        <v>08/10/2025</v>
      </c>
      <c r="H49" s="27">
        <v>9106039139</v>
      </c>
      <c r="I49" s="1" t="str">
        <f>IF(H49="","",Sheet1!AF49)</f>
        <v>08/10/2025</v>
      </c>
      <c r="J49" s="55" t="str">
        <f t="shared" si="0"/>
        <v>NKHT2510/02000033484</v>
      </c>
      <c r="L49" s="57" t="str">
        <f>IF(H49="","",Sheet1!AK49)</f>
        <v>K25TTM</v>
      </c>
      <c r="M49" s="57" t="str">
        <f>IF(H49="","",Sheet1!AE49)</f>
        <v>00033484</v>
      </c>
      <c r="N49" s="58" t="str">
        <f>IF(H49="","",Sheet1!AF49)</f>
        <v>08/10/2025</v>
      </c>
      <c r="O49" s="7" t="str">
        <f>IF(H49="","",Sheet1!AH49)</f>
        <v>WIN-020</v>
      </c>
      <c r="S49" s="55" t="str">
        <f>IF(H49="","",Sheet1!AL49)</f>
        <v>2ATD WM+ THA Đa Phạn, Hải Lộc</v>
      </c>
      <c r="V49" s="55" t="str">
        <f>IF(H49="","",Sheet1!AL49)</f>
        <v>2ATD WM+ THA Đa Phạn, Hải Lộc</v>
      </c>
      <c r="Y49" s="7" t="str">
        <f>IF(H49="","",Sheet1!AJ49)</f>
        <v>GM500</v>
      </c>
      <c r="AB49" s="60">
        <f t="shared" si="1"/>
        <v>5111</v>
      </c>
      <c r="AC49" s="60">
        <f t="shared" si="2"/>
        <v>131</v>
      </c>
      <c r="AE49" s="61">
        <f>IF(H49="","",Sheet1!U49)</f>
        <v>1</v>
      </c>
      <c r="AG49" s="7">
        <f>IF(H49="","",Sheet1!T49)</f>
        <v>111058</v>
      </c>
      <c r="AH49" s="62">
        <f t="shared" si="3"/>
        <v>111058</v>
      </c>
      <c r="AL49" s="64">
        <f t="shared" si="4"/>
        <v>8</v>
      </c>
      <c r="AN49" s="61">
        <f t="shared" si="5"/>
        <v>8884.64</v>
      </c>
      <c r="AO49" s="65">
        <f t="shared" si="6"/>
        <v>33311</v>
      </c>
      <c r="AQ49" s="66" t="str">
        <f t="shared" si="7"/>
        <v>K-hangtra</v>
      </c>
      <c r="AR49" s="66">
        <f t="shared" si="8"/>
        <v>156</v>
      </c>
      <c r="AS49" s="66">
        <f t="shared" si="9"/>
        <v>632</v>
      </c>
    </row>
    <row r="50" spans="3:45" x14ac:dyDescent="0.25">
      <c r="C50" s="53" t="str">
        <f>IF(H50="","",Sheet1!AI50)</f>
        <v>N</v>
      </c>
      <c r="D50" s="54" t="s">
        <v>4134</v>
      </c>
      <c r="E50" s="54" t="s">
        <v>25</v>
      </c>
      <c r="F50" s="53" t="str">
        <f>IF(H50="","",Sheet1!AF50)</f>
        <v>08/10/2025</v>
      </c>
      <c r="G50" s="1" t="str">
        <f>IF(H50="","",Sheet1!AF50)</f>
        <v>08/10/2025</v>
      </c>
      <c r="H50" s="27">
        <v>9106039215</v>
      </c>
      <c r="I50" s="1" t="str">
        <f>IF(H50="","",Sheet1!AF50)</f>
        <v>08/10/2025</v>
      </c>
      <c r="J50" s="55" t="str">
        <f t="shared" si="0"/>
        <v>NKHT2510/02400063615</v>
      </c>
      <c r="L50" s="57" t="str">
        <f>IF(H50="","",Sheet1!AK50)</f>
        <v>K25TTM</v>
      </c>
      <c r="M50" s="57" t="str">
        <f>IF(H50="","",Sheet1!AE50)</f>
        <v>00063615</v>
      </c>
      <c r="N50" s="58" t="str">
        <f>IF(H50="","",Sheet1!AF50)</f>
        <v>08/10/2025</v>
      </c>
      <c r="O50" s="7" t="str">
        <f>IF(H50="","",Sheet1!AH50)</f>
        <v>WIN-024</v>
      </c>
      <c r="S50" s="55" t="str">
        <f>IF(H50="","",Sheet1!AL50)</f>
        <v>5626 WM+ BDG SB.07 CC Marina Tower</v>
      </c>
      <c r="V50" s="55" t="str">
        <f>IF(H50="","",Sheet1!AL50)</f>
        <v>5626 WM+ BDG SB.07 CC Marina Tower</v>
      </c>
      <c r="Y50" s="7" t="str">
        <f>IF(H50="","",Sheet1!AJ50)</f>
        <v>GM500</v>
      </c>
      <c r="AB50" s="60">
        <f t="shared" si="1"/>
        <v>5111</v>
      </c>
      <c r="AC50" s="60">
        <f t="shared" si="2"/>
        <v>131</v>
      </c>
      <c r="AE50" s="61">
        <f>IF(H50="","",Sheet1!U50)</f>
        <v>1</v>
      </c>
      <c r="AG50" s="7">
        <f>IF(H50="","",Sheet1!T50)</f>
        <v>111058</v>
      </c>
      <c r="AH50" s="62">
        <f t="shared" si="3"/>
        <v>111058</v>
      </c>
      <c r="AL50" s="64">
        <f t="shared" si="4"/>
        <v>8</v>
      </c>
      <c r="AN50" s="61">
        <f t="shared" si="5"/>
        <v>8884.64</v>
      </c>
      <c r="AO50" s="65">
        <f t="shared" si="6"/>
        <v>33311</v>
      </c>
      <c r="AQ50" s="66" t="str">
        <f t="shared" si="7"/>
        <v>K-hangtra</v>
      </c>
      <c r="AR50" s="66">
        <f t="shared" si="8"/>
        <v>156</v>
      </c>
      <c r="AS50" s="66">
        <f t="shared" si="9"/>
        <v>632</v>
      </c>
    </row>
    <row r="51" spans="3:45" x14ac:dyDescent="0.25">
      <c r="C51" s="53" t="str">
        <f>IF(H51="","",Sheet1!AI51)</f>
        <v>N</v>
      </c>
      <c r="D51" s="54" t="s">
        <v>4134</v>
      </c>
      <c r="E51" s="54" t="s">
        <v>25</v>
      </c>
      <c r="F51" s="53" t="str">
        <f>IF(H51="","",Sheet1!AF51)</f>
        <v>08/10/2025</v>
      </c>
      <c r="G51" s="1" t="str">
        <f>IF(H51="","",Sheet1!AF51)</f>
        <v>08/10/2025</v>
      </c>
      <c r="H51" s="27">
        <v>9106039215</v>
      </c>
      <c r="I51" s="1" t="str">
        <f>IF(H51="","",Sheet1!AF51)</f>
        <v>08/10/2025</v>
      </c>
      <c r="J51" s="55" t="str">
        <f t="shared" si="0"/>
        <v>NKHT2510/02400063615</v>
      </c>
      <c r="L51" s="57" t="str">
        <f>IF(H51="","",Sheet1!AK51)</f>
        <v>K25TTM</v>
      </c>
      <c r="M51" s="57" t="str">
        <f>IF(H51="","",Sheet1!AE51)</f>
        <v>00063615</v>
      </c>
      <c r="N51" s="58" t="str">
        <f>IF(H51="","",Sheet1!AF51)</f>
        <v>08/10/2025</v>
      </c>
      <c r="O51" s="7" t="str">
        <f>IF(H51="","",Sheet1!AH51)</f>
        <v>WIN-024</v>
      </c>
      <c r="S51" s="55" t="str">
        <f>IF(H51="","",Sheet1!AL51)</f>
        <v>5626 WM+ BDG SB.07 CC Marina Tower</v>
      </c>
      <c r="V51" s="55" t="str">
        <f>IF(H51="","",Sheet1!AL51)</f>
        <v>5626 WM+ BDG SB.07 CC Marina Tower</v>
      </c>
      <c r="Y51" s="7" t="str">
        <f>IF(H51="","",Sheet1!AJ51)</f>
        <v>CN300</v>
      </c>
      <c r="AB51" s="60">
        <f t="shared" si="1"/>
        <v>5111</v>
      </c>
      <c r="AC51" s="60">
        <f t="shared" si="2"/>
        <v>131</v>
      </c>
      <c r="AE51" s="61">
        <f>IF(H51="","",Sheet1!U51)</f>
        <v>1</v>
      </c>
      <c r="AG51" s="7">
        <f>IF(H51="","",Sheet1!T51)</f>
        <v>70950</v>
      </c>
      <c r="AH51" s="62">
        <f t="shared" si="3"/>
        <v>70950</v>
      </c>
      <c r="AL51" s="64">
        <f t="shared" si="4"/>
        <v>8</v>
      </c>
      <c r="AN51" s="61">
        <f t="shared" si="5"/>
        <v>5676</v>
      </c>
      <c r="AO51" s="65">
        <f t="shared" si="6"/>
        <v>33311</v>
      </c>
      <c r="AQ51" s="66" t="str">
        <f t="shared" si="7"/>
        <v>K-hangtra</v>
      </c>
      <c r="AR51" s="66">
        <f t="shared" si="8"/>
        <v>156</v>
      </c>
      <c r="AS51" s="66">
        <f t="shared" si="9"/>
        <v>632</v>
      </c>
    </row>
    <row r="52" spans="3:45" x14ac:dyDescent="0.25">
      <c r="C52" s="53" t="str">
        <f>IF(H52="","",Sheet1!AI52)</f>
        <v>N</v>
      </c>
      <c r="D52" s="54" t="s">
        <v>4134</v>
      </c>
      <c r="E52" s="54" t="s">
        <v>25</v>
      </c>
      <c r="F52" s="53" t="str">
        <f>IF(H52="","",Sheet1!AF52)</f>
        <v>08/10/2025</v>
      </c>
      <c r="G52" s="1" t="str">
        <f>IF(H52="","",Sheet1!AF52)</f>
        <v>08/10/2025</v>
      </c>
      <c r="H52" s="27">
        <v>9106039215</v>
      </c>
      <c r="I52" s="1" t="str">
        <f>IF(H52="","",Sheet1!AF52)</f>
        <v>08/10/2025</v>
      </c>
      <c r="J52" s="55" t="str">
        <f t="shared" si="0"/>
        <v>NKHT2510/02400063615</v>
      </c>
      <c r="L52" s="57" t="str">
        <f>IF(H52="","",Sheet1!AK52)</f>
        <v>K25TTM</v>
      </c>
      <c r="M52" s="57" t="str">
        <f>IF(H52="","",Sheet1!AE52)</f>
        <v>00063615</v>
      </c>
      <c r="N52" s="58" t="str">
        <f>IF(H52="","",Sheet1!AF52)</f>
        <v>08/10/2025</v>
      </c>
      <c r="O52" s="7" t="str">
        <f>IF(H52="","",Sheet1!AH52)</f>
        <v>WIN-024</v>
      </c>
      <c r="S52" s="55" t="str">
        <f>IF(H52="","",Sheet1!AL52)</f>
        <v>5626 WM+ BDG SB.07 CC Marina Tower</v>
      </c>
      <c r="V52" s="55" t="str">
        <f>IF(H52="","",Sheet1!AL52)</f>
        <v>5626 WM+ BDG SB.07 CC Marina Tower</v>
      </c>
      <c r="Y52" s="7" t="str">
        <f>IF(H52="","",Sheet1!AJ52)</f>
        <v>CC300</v>
      </c>
      <c r="AB52" s="60">
        <f t="shared" si="1"/>
        <v>5111</v>
      </c>
      <c r="AC52" s="60">
        <f t="shared" si="2"/>
        <v>131</v>
      </c>
      <c r="AE52" s="61">
        <f>IF(H52="","",Sheet1!U52)</f>
        <v>1</v>
      </c>
      <c r="AG52" s="7">
        <f>IF(H52="","",Sheet1!T52)</f>
        <v>60885</v>
      </c>
      <c r="AH52" s="62">
        <f t="shared" si="3"/>
        <v>60885</v>
      </c>
      <c r="AL52" s="64">
        <f t="shared" si="4"/>
        <v>8</v>
      </c>
      <c r="AN52" s="61">
        <f t="shared" si="5"/>
        <v>4870.8</v>
      </c>
      <c r="AO52" s="65">
        <f t="shared" si="6"/>
        <v>33311</v>
      </c>
      <c r="AQ52" s="66" t="str">
        <f t="shared" si="7"/>
        <v>K-hangtra</v>
      </c>
      <c r="AR52" s="66">
        <f t="shared" si="8"/>
        <v>156</v>
      </c>
      <c r="AS52" s="66">
        <f t="shared" si="9"/>
        <v>632</v>
      </c>
    </row>
    <row r="53" spans="3:45" x14ac:dyDescent="0.25">
      <c r="C53" s="53" t="str">
        <f>IF(H53="","",Sheet1!AI53)</f>
        <v>B</v>
      </c>
      <c r="D53" s="54" t="s">
        <v>4134</v>
      </c>
      <c r="E53" s="54" t="s">
        <v>25</v>
      </c>
      <c r="F53" s="53" t="str">
        <f>IF(H53="","",Sheet1!AF53)</f>
        <v>08/10/2025</v>
      </c>
      <c r="G53" s="1" t="str">
        <f>IF(H53="","",Sheet1!AF53)</f>
        <v>08/10/2025</v>
      </c>
      <c r="H53" s="27">
        <v>9106039276</v>
      </c>
      <c r="I53" s="1" t="str">
        <f>IF(H53="","",Sheet1!AF53)</f>
        <v>08/10/2025</v>
      </c>
      <c r="J53" s="55" t="str">
        <f t="shared" si="0"/>
        <v>NKHT2510/06300480387</v>
      </c>
      <c r="L53" s="57" t="str">
        <f>IF(H53="","",Sheet1!AK53)</f>
        <v>K25TTM</v>
      </c>
      <c r="M53" s="57" t="str">
        <f>IF(H53="","",Sheet1!AE53)</f>
        <v>00480387</v>
      </c>
      <c r="N53" s="58" t="str">
        <f>IF(H53="","",Sheet1!AF53)</f>
        <v>08/10/2025</v>
      </c>
      <c r="O53" s="7" t="str">
        <f>IF(H53="","",Sheet1!AH53)</f>
        <v>WIN5063</v>
      </c>
      <c r="S53" s="55" t="str">
        <f>IF(H53="","",Sheet1!AL53)</f>
        <v>5063 WM+ HNI Số 16 Hòa Sơn</v>
      </c>
      <c r="V53" s="55" t="str">
        <f>IF(H53="","",Sheet1!AL53)</f>
        <v>5063 WM+ HNI Số 16 Hòa Sơn</v>
      </c>
      <c r="Y53" s="7" t="str">
        <f>IF(H53="","",Sheet1!AJ53)</f>
        <v>GM500</v>
      </c>
      <c r="AB53" s="60">
        <f t="shared" si="1"/>
        <v>5111</v>
      </c>
      <c r="AC53" s="60">
        <f t="shared" si="2"/>
        <v>131</v>
      </c>
      <c r="AE53" s="61">
        <f>IF(H53="","",Sheet1!U53)</f>
        <v>1</v>
      </c>
      <c r="AG53" s="7">
        <f>IF(H53="","",Sheet1!T53)</f>
        <v>111058</v>
      </c>
      <c r="AH53" s="62">
        <f t="shared" si="3"/>
        <v>111058</v>
      </c>
      <c r="AL53" s="64">
        <f t="shared" si="4"/>
        <v>8</v>
      </c>
      <c r="AN53" s="61">
        <f t="shared" si="5"/>
        <v>8884.64</v>
      </c>
      <c r="AO53" s="65">
        <f t="shared" si="6"/>
        <v>33311</v>
      </c>
      <c r="AQ53" s="66" t="str">
        <f t="shared" si="7"/>
        <v>K-hangtra</v>
      </c>
      <c r="AR53" s="66">
        <f t="shared" si="8"/>
        <v>156</v>
      </c>
      <c r="AS53" s="66">
        <f t="shared" si="9"/>
        <v>632</v>
      </c>
    </row>
    <row r="54" spans="3:45" x14ac:dyDescent="0.25">
      <c r="C54" s="53" t="str">
        <f>IF(H54="","",Sheet1!AI54)</f>
        <v>N</v>
      </c>
      <c r="D54" s="54" t="s">
        <v>4134</v>
      </c>
      <c r="E54" s="54" t="s">
        <v>25</v>
      </c>
      <c r="F54" s="53" t="str">
        <f>IF(H54="","",Sheet1!AF54)</f>
        <v>08/10/2025</v>
      </c>
      <c r="G54" s="1" t="str">
        <f>IF(H54="","",Sheet1!AF54)</f>
        <v>08/10/2025</v>
      </c>
      <c r="H54" s="27">
        <v>9106039327</v>
      </c>
      <c r="I54" s="1" t="str">
        <f>IF(H54="","",Sheet1!AF54)</f>
        <v>08/10/2025</v>
      </c>
      <c r="J54" s="55" t="str">
        <f t="shared" si="0"/>
        <v>NKHT2510/04700014887</v>
      </c>
      <c r="L54" s="57" t="str">
        <f>IF(H54="","",Sheet1!AK54)</f>
        <v>K25TTM</v>
      </c>
      <c r="M54" s="57" t="str">
        <f>IF(H54="","",Sheet1!AE54)</f>
        <v>00014887</v>
      </c>
      <c r="N54" s="58" t="str">
        <f>IF(H54="","",Sheet1!AF54)</f>
        <v>08/10/2025</v>
      </c>
      <c r="O54" s="7" t="str">
        <f>IF(H54="","",Sheet1!AH54)</f>
        <v>WIN-047</v>
      </c>
      <c r="S54" s="55" t="str">
        <f>IF(H54="","",Sheet1!AL54)</f>
        <v>6134 WM+ VTU 928 Phạm Hùng</v>
      </c>
      <c r="V54" s="55" t="str">
        <f>IF(H54="","",Sheet1!AL54)</f>
        <v>6134 WM+ VTU 928 Phạm Hùng</v>
      </c>
      <c r="Y54" s="7" t="str">
        <f>IF(H54="","",Sheet1!AJ54)</f>
        <v>CC300</v>
      </c>
      <c r="AB54" s="60">
        <f t="shared" si="1"/>
        <v>5111</v>
      </c>
      <c r="AC54" s="60">
        <f t="shared" si="2"/>
        <v>131</v>
      </c>
      <c r="AE54" s="61">
        <f>IF(H54="","",Sheet1!U54)</f>
        <v>1</v>
      </c>
      <c r="AG54" s="7">
        <f>IF(H54="","",Sheet1!T54)</f>
        <v>60885</v>
      </c>
      <c r="AH54" s="62">
        <f t="shared" si="3"/>
        <v>60885</v>
      </c>
      <c r="AL54" s="64">
        <f t="shared" si="4"/>
        <v>8</v>
      </c>
      <c r="AN54" s="61">
        <f t="shared" si="5"/>
        <v>4870.8</v>
      </c>
      <c r="AO54" s="65">
        <f t="shared" si="6"/>
        <v>33311</v>
      </c>
      <c r="AQ54" s="66" t="str">
        <f t="shared" si="7"/>
        <v>K-hangtra</v>
      </c>
      <c r="AR54" s="66">
        <f t="shared" si="8"/>
        <v>156</v>
      </c>
      <c r="AS54" s="66">
        <f t="shared" si="9"/>
        <v>632</v>
      </c>
    </row>
    <row r="55" spans="3:45" x14ac:dyDescent="0.25">
      <c r="C55" s="53" t="str">
        <f>IF(H55="","",Sheet1!AI55)</f>
        <v>N</v>
      </c>
      <c r="D55" s="54" t="s">
        <v>4134</v>
      </c>
      <c r="E55" s="54" t="s">
        <v>25</v>
      </c>
      <c r="F55" s="53" t="str">
        <f>IF(H55="","",Sheet1!AF55)</f>
        <v>08/10/2025</v>
      </c>
      <c r="G55" s="1" t="str">
        <f>IF(H55="","",Sheet1!AF55)</f>
        <v>08/10/2025</v>
      </c>
      <c r="H55" s="27">
        <v>9106039327</v>
      </c>
      <c r="I55" s="1" t="str">
        <f>IF(H55="","",Sheet1!AF55)</f>
        <v>08/10/2025</v>
      </c>
      <c r="J55" s="55" t="str">
        <f t="shared" si="0"/>
        <v>NKHT2510/04700014887</v>
      </c>
      <c r="L55" s="57" t="str">
        <f>IF(H55="","",Sheet1!AK55)</f>
        <v>K25TTM</v>
      </c>
      <c r="M55" s="57" t="str">
        <f>IF(H55="","",Sheet1!AE55)</f>
        <v>00014887</v>
      </c>
      <c r="N55" s="58" t="str">
        <f>IF(H55="","",Sheet1!AF55)</f>
        <v>08/10/2025</v>
      </c>
      <c r="O55" s="7" t="str">
        <f>IF(H55="","",Sheet1!AH55)</f>
        <v>WIN-047</v>
      </c>
      <c r="S55" s="55" t="str">
        <f>IF(H55="","",Sheet1!AL55)</f>
        <v>6134 WM+ VTU 928 Phạm Hùng</v>
      </c>
      <c r="V55" s="55" t="str">
        <f>IF(H55="","",Sheet1!AL55)</f>
        <v>6134 WM+ VTU 928 Phạm Hùng</v>
      </c>
      <c r="Y55" s="7" t="str">
        <f>IF(H55="","",Sheet1!AJ55)</f>
        <v>GTLX250G</v>
      </c>
      <c r="AB55" s="60">
        <f t="shared" si="1"/>
        <v>5111</v>
      </c>
      <c r="AC55" s="60">
        <f t="shared" si="2"/>
        <v>131</v>
      </c>
      <c r="AE55" s="61">
        <f>IF(H55="","",Sheet1!U55)</f>
        <v>2</v>
      </c>
      <c r="AG55" s="7">
        <f>IF(H55="","",Sheet1!T55)</f>
        <v>41150</v>
      </c>
      <c r="AH55" s="62">
        <f t="shared" si="3"/>
        <v>82300</v>
      </c>
      <c r="AL55" s="64">
        <f t="shared" si="4"/>
        <v>8</v>
      </c>
      <c r="AN55" s="61">
        <f t="shared" si="5"/>
        <v>6584</v>
      </c>
      <c r="AO55" s="65">
        <f t="shared" si="6"/>
        <v>33311</v>
      </c>
      <c r="AQ55" s="66" t="str">
        <f t="shared" si="7"/>
        <v>K-hangtra</v>
      </c>
      <c r="AR55" s="66">
        <f t="shared" si="8"/>
        <v>156</v>
      </c>
      <c r="AS55" s="66">
        <f t="shared" si="9"/>
        <v>632</v>
      </c>
    </row>
    <row r="56" spans="3:45" x14ac:dyDescent="0.25">
      <c r="C56" s="53" t="str">
        <f>IF(H56="","",Sheet1!AI56)</f>
        <v>N</v>
      </c>
      <c r="D56" s="54" t="s">
        <v>4134</v>
      </c>
      <c r="E56" s="54" t="s">
        <v>25</v>
      </c>
      <c r="F56" s="53" t="str">
        <f>IF(H56="","",Sheet1!AF56)</f>
        <v>08/10/2025</v>
      </c>
      <c r="G56" s="1" t="str">
        <f>IF(H56="","",Sheet1!AF56)</f>
        <v>08/10/2025</v>
      </c>
      <c r="H56" s="27">
        <v>9106039327</v>
      </c>
      <c r="I56" s="1" t="str">
        <f>IF(H56="","",Sheet1!AF56)</f>
        <v>08/10/2025</v>
      </c>
      <c r="J56" s="55" t="str">
        <f t="shared" si="0"/>
        <v>NKHT2510/04700014887</v>
      </c>
      <c r="L56" s="57" t="str">
        <f>IF(H56="","",Sheet1!AK56)</f>
        <v>K25TTM</v>
      </c>
      <c r="M56" s="57" t="str">
        <f>IF(H56="","",Sheet1!AE56)</f>
        <v>00014887</v>
      </c>
      <c r="N56" s="58" t="str">
        <f>IF(H56="","",Sheet1!AF56)</f>
        <v>08/10/2025</v>
      </c>
      <c r="O56" s="7" t="str">
        <f>IF(H56="","",Sheet1!AH56)</f>
        <v>WIN-047</v>
      </c>
      <c r="S56" s="55" t="str">
        <f>IF(H56="","",Sheet1!AL56)</f>
        <v>6134 WM+ VTU 928 Phạm Hùng</v>
      </c>
      <c r="V56" s="55" t="str">
        <f>IF(H56="","",Sheet1!AL56)</f>
        <v>6134 WM+ VTU 928 Phạm Hùng</v>
      </c>
      <c r="Y56" s="7" t="str">
        <f>IF(H56="","",Sheet1!AJ56)</f>
        <v>GM500</v>
      </c>
      <c r="AB56" s="60">
        <f t="shared" si="1"/>
        <v>5111</v>
      </c>
      <c r="AC56" s="60">
        <f t="shared" si="2"/>
        <v>131</v>
      </c>
      <c r="AE56" s="61">
        <f>IF(H56="","",Sheet1!U56)</f>
        <v>1</v>
      </c>
      <c r="AG56" s="7">
        <f>IF(H56="","",Sheet1!T56)</f>
        <v>111058</v>
      </c>
      <c r="AH56" s="62">
        <f t="shared" si="3"/>
        <v>111058</v>
      </c>
      <c r="AL56" s="64">
        <f t="shared" si="4"/>
        <v>8</v>
      </c>
      <c r="AN56" s="61">
        <f t="shared" si="5"/>
        <v>8884.64</v>
      </c>
      <c r="AO56" s="65">
        <f t="shared" si="6"/>
        <v>33311</v>
      </c>
      <c r="AQ56" s="66" t="str">
        <f t="shared" si="7"/>
        <v>K-hangtra</v>
      </c>
      <c r="AR56" s="66">
        <f t="shared" si="8"/>
        <v>156</v>
      </c>
      <c r="AS56" s="66">
        <f t="shared" si="9"/>
        <v>632</v>
      </c>
    </row>
    <row r="57" spans="3:45" x14ac:dyDescent="0.25">
      <c r="C57" s="53" t="str">
        <f>IF(H57="","",Sheet1!AI57)</f>
        <v>N</v>
      </c>
      <c r="D57" s="54" t="s">
        <v>4134</v>
      </c>
      <c r="E57" s="54" t="s">
        <v>25</v>
      </c>
      <c r="F57" s="53" t="str">
        <f>IF(H57="","",Sheet1!AF57)</f>
        <v>08/10/2025</v>
      </c>
      <c r="G57" s="1" t="str">
        <f>IF(H57="","",Sheet1!AF57)</f>
        <v>08/10/2025</v>
      </c>
      <c r="H57" s="27">
        <v>9106039292</v>
      </c>
      <c r="I57" s="1" t="str">
        <f>IF(H57="","",Sheet1!AF57)</f>
        <v>08/10/2025</v>
      </c>
      <c r="J57" s="55" t="str">
        <f t="shared" si="0"/>
        <v>NKHT2510/02400063617</v>
      </c>
      <c r="L57" s="57" t="str">
        <f>IF(H57="","",Sheet1!AK57)</f>
        <v>K25TTM</v>
      </c>
      <c r="M57" s="57" t="str">
        <f>IF(H57="","",Sheet1!AE57)</f>
        <v>00063617</v>
      </c>
      <c r="N57" s="58" t="str">
        <f>IF(H57="","",Sheet1!AF57)</f>
        <v>08/10/2025</v>
      </c>
      <c r="O57" s="7" t="str">
        <f>IF(H57="","",Sheet1!AH57)</f>
        <v>WIN-024</v>
      </c>
      <c r="S57" s="55" t="str">
        <f>IF(H57="","",Sheet1!AL57)</f>
        <v>5971 WM+ BDG 52/13, đường Vĩnh Phú 41</v>
      </c>
      <c r="V57" s="55" t="str">
        <f>IF(H57="","",Sheet1!AL57)</f>
        <v>5971 WM+ BDG 52/13, đường Vĩnh Phú 41</v>
      </c>
      <c r="Y57" s="7" t="str">
        <f>IF(H57="","",Sheet1!AJ57)</f>
        <v>TH200</v>
      </c>
      <c r="AB57" s="60">
        <f t="shared" si="1"/>
        <v>5111</v>
      </c>
      <c r="AC57" s="60">
        <f t="shared" si="2"/>
        <v>131</v>
      </c>
      <c r="AE57" s="61">
        <f>IF(H57="","",Sheet1!U57)</f>
        <v>2</v>
      </c>
      <c r="AG57" s="7">
        <f>IF(H57="","",Sheet1!T57)</f>
        <v>45588</v>
      </c>
      <c r="AH57" s="62">
        <f t="shared" si="3"/>
        <v>91176</v>
      </c>
      <c r="AL57" s="64">
        <f t="shared" si="4"/>
        <v>8</v>
      </c>
      <c r="AN57" s="61">
        <f t="shared" si="5"/>
        <v>7294.08</v>
      </c>
      <c r="AO57" s="65">
        <f t="shared" si="6"/>
        <v>33311</v>
      </c>
      <c r="AQ57" s="66" t="str">
        <f t="shared" si="7"/>
        <v>K-hangtra</v>
      </c>
      <c r="AR57" s="66">
        <f t="shared" si="8"/>
        <v>156</v>
      </c>
      <c r="AS57" s="66">
        <f t="shared" si="9"/>
        <v>632</v>
      </c>
    </row>
    <row r="58" spans="3:45" x14ac:dyDescent="0.25">
      <c r="C58" s="53" t="str">
        <f>IF(H58="","",Sheet1!AI58)</f>
        <v>B</v>
      </c>
      <c r="D58" s="54" t="s">
        <v>4134</v>
      </c>
      <c r="E58" s="54" t="s">
        <v>25</v>
      </c>
      <c r="F58" s="53" t="str">
        <f>IF(H58="","",Sheet1!AF58)</f>
        <v>08/10/2025</v>
      </c>
      <c r="G58" s="1" t="str">
        <f>IF(H58="","",Sheet1!AF58)</f>
        <v>08/10/2025</v>
      </c>
      <c r="H58" s="27">
        <v>9106039353</v>
      </c>
      <c r="I58" s="1" t="str">
        <f>IF(H58="","",Sheet1!AF58)</f>
        <v>08/10/2025</v>
      </c>
      <c r="J58" s="55" t="str">
        <f t="shared" si="0"/>
        <v>NKHT2510/32100480416</v>
      </c>
      <c r="L58" s="57" t="str">
        <f>IF(H58="","",Sheet1!AK58)</f>
        <v>K25TTM</v>
      </c>
      <c r="M58" s="57" t="str">
        <f>IF(H58="","",Sheet1!AE58)</f>
        <v>00480416</v>
      </c>
      <c r="N58" s="58" t="str">
        <f>IF(H58="","",Sheet1!AF58)</f>
        <v>08/10/2025</v>
      </c>
      <c r="O58" s="7" t="str">
        <f>IF(H58="","",Sheet1!AH58)</f>
        <v>WIN2321</v>
      </c>
      <c r="S58" s="55" t="str">
        <f>IF(H58="","",Sheet1!AL58)</f>
        <v>2321 WM+ HNI 317 Phố Vọng</v>
      </c>
      <c r="V58" s="55" t="str">
        <f>IF(H58="","",Sheet1!AL58)</f>
        <v>2321 WM+ HNI 317 Phố Vọng</v>
      </c>
      <c r="Y58" s="7" t="str">
        <f>IF(H58="","",Sheet1!AJ58)</f>
        <v>GM500</v>
      </c>
      <c r="AB58" s="60">
        <f t="shared" si="1"/>
        <v>5111</v>
      </c>
      <c r="AC58" s="60">
        <f t="shared" si="2"/>
        <v>131</v>
      </c>
      <c r="AE58" s="61">
        <f>IF(H58="","",Sheet1!U58)</f>
        <v>1</v>
      </c>
      <c r="AG58" s="7">
        <f>IF(H58="","",Sheet1!T58)</f>
        <v>111058</v>
      </c>
      <c r="AH58" s="62">
        <f t="shared" si="3"/>
        <v>111058</v>
      </c>
      <c r="AL58" s="64">
        <f t="shared" si="4"/>
        <v>8</v>
      </c>
      <c r="AN58" s="61">
        <f t="shared" si="5"/>
        <v>8884.64</v>
      </c>
      <c r="AO58" s="65">
        <f t="shared" si="6"/>
        <v>33311</v>
      </c>
      <c r="AQ58" s="66" t="str">
        <f t="shared" si="7"/>
        <v>K-hangtra</v>
      </c>
      <c r="AR58" s="66">
        <f t="shared" si="8"/>
        <v>156</v>
      </c>
      <c r="AS58" s="66">
        <f t="shared" si="9"/>
        <v>632</v>
      </c>
    </row>
    <row r="59" spans="3:45" x14ac:dyDescent="0.25">
      <c r="C59" s="53" t="str">
        <f>IF(H59="","",Sheet1!AI59)</f>
        <v>B</v>
      </c>
      <c r="D59" s="54" t="s">
        <v>4134</v>
      </c>
      <c r="E59" s="54" t="s">
        <v>25</v>
      </c>
      <c r="F59" s="53" t="str">
        <f>IF(H59="","",Sheet1!AF59)</f>
        <v>08/10/2025</v>
      </c>
      <c r="G59" s="1" t="str">
        <f>IF(H59="","",Sheet1!AF59)</f>
        <v>08/10/2025</v>
      </c>
      <c r="H59" s="27">
        <v>9106039353</v>
      </c>
      <c r="I59" s="1" t="str">
        <f>IF(H59="","",Sheet1!AF59)</f>
        <v>08/10/2025</v>
      </c>
      <c r="J59" s="55" t="str">
        <f t="shared" si="0"/>
        <v>NKHT2510/32100480416</v>
      </c>
      <c r="L59" s="57" t="str">
        <f>IF(H59="","",Sheet1!AK59)</f>
        <v>K25TTM</v>
      </c>
      <c r="M59" s="57" t="str">
        <f>IF(H59="","",Sheet1!AE59)</f>
        <v>00480416</v>
      </c>
      <c r="N59" s="58" t="str">
        <f>IF(H59="","",Sheet1!AF59)</f>
        <v>08/10/2025</v>
      </c>
      <c r="O59" s="7" t="str">
        <f>IF(H59="","",Sheet1!AH59)</f>
        <v>WIN2321</v>
      </c>
      <c r="S59" s="55" t="str">
        <f>IF(H59="","",Sheet1!AL59)</f>
        <v>2321 WM+ HNI 317 Phố Vọng</v>
      </c>
      <c r="V59" s="55" t="str">
        <f>IF(H59="","",Sheet1!AL59)</f>
        <v>2321 WM+ HNI 317 Phố Vọng</v>
      </c>
      <c r="Y59" s="7" t="str">
        <f>IF(H59="","",Sheet1!AJ59)</f>
        <v>TH200</v>
      </c>
      <c r="AB59" s="60">
        <f t="shared" si="1"/>
        <v>5111</v>
      </c>
      <c r="AC59" s="60">
        <f t="shared" si="2"/>
        <v>131</v>
      </c>
      <c r="AE59" s="61">
        <f>IF(H59="","",Sheet1!U59)</f>
        <v>3</v>
      </c>
      <c r="AG59" s="7">
        <f>IF(H59="","",Sheet1!T59)</f>
        <v>45588</v>
      </c>
      <c r="AH59" s="62">
        <f t="shared" si="3"/>
        <v>136764</v>
      </c>
      <c r="AL59" s="64">
        <f t="shared" si="4"/>
        <v>8</v>
      </c>
      <c r="AN59" s="61">
        <f t="shared" si="5"/>
        <v>10941.12</v>
      </c>
      <c r="AO59" s="65">
        <f t="shared" si="6"/>
        <v>33311</v>
      </c>
      <c r="AQ59" s="66" t="str">
        <f t="shared" si="7"/>
        <v>K-hangtra</v>
      </c>
      <c r="AR59" s="66">
        <f t="shared" si="8"/>
        <v>156</v>
      </c>
      <c r="AS59" s="66">
        <f t="shared" si="9"/>
        <v>632</v>
      </c>
    </row>
    <row r="60" spans="3:45" x14ac:dyDescent="0.25">
      <c r="C60" s="53" t="str">
        <f>IF(H60="","",Sheet1!AI60)</f>
        <v>N</v>
      </c>
      <c r="D60" s="54" t="s">
        <v>4134</v>
      </c>
      <c r="E60" s="54" t="s">
        <v>25</v>
      </c>
      <c r="F60" s="53" t="str">
        <f>IF(H60="","",Sheet1!AF60)</f>
        <v>08/10/2025</v>
      </c>
      <c r="G60" s="1" t="str">
        <f>IF(H60="","",Sheet1!AF60)</f>
        <v>08/10/2025</v>
      </c>
      <c r="H60" s="27">
        <v>9106039371</v>
      </c>
      <c r="I60" s="1" t="str">
        <f>IF(H60="","",Sheet1!AF60)</f>
        <v>08/10/2025</v>
      </c>
      <c r="J60" s="55" t="str">
        <f t="shared" si="0"/>
        <v>NKHT2510/00900080777</v>
      </c>
      <c r="L60" s="57" t="str">
        <f>IF(H60="","",Sheet1!AK60)</f>
        <v>K25TTM</v>
      </c>
      <c r="M60" s="57" t="str">
        <f>IF(H60="","",Sheet1!AE60)</f>
        <v>00080777</v>
      </c>
      <c r="N60" s="58" t="str">
        <f>IF(H60="","",Sheet1!AF60)</f>
        <v>08/10/2025</v>
      </c>
      <c r="O60" s="7" t="str">
        <f>IF(H60="","",Sheet1!AH60)</f>
        <v>WIN-DNG-01-009</v>
      </c>
      <c r="S60" s="55" t="str">
        <f>IF(H60="","",Sheet1!AL60)</f>
        <v>5458 WIN DNG 60 Nguyễn Chánh</v>
      </c>
      <c r="V60" s="55" t="str">
        <f>IF(H60="","",Sheet1!AL60)</f>
        <v>5458 WIN DNG 60 Nguyễn Chánh</v>
      </c>
      <c r="Y60" s="7" t="str">
        <f>IF(H60="","",Sheet1!AJ60)</f>
        <v>GM500</v>
      </c>
      <c r="AB60" s="60">
        <f t="shared" si="1"/>
        <v>5111</v>
      </c>
      <c r="AC60" s="60">
        <f t="shared" si="2"/>
        <v>131</v>
      </c>
      <c r="AE60" s="61">
        <f>IF(H60="","",Sheet1!U60)</f>
        <v>2</v>
      </c>
      <c r="AG60" s="7">
        <f>IF(H60="","",Sheet1!T60)</f>
        <v>111058</v>
      </c>
      <c r="AH60" s="62">
        <f t="shared" si="3"/>
        <v>222116</v>
      </c>
      <c r="AL60" s="64">
        <f t="shared" si="4"/>
        <v>8</v>
      </c>
      <c r="AN60" s="61">
        <f t="shared" si="5"/>
        <v>17769.28</v>
      </c>
      <c r="AO60" s="65">
        <f t="shared" si="6"/>
        <v>33311</v>
      </c>
      <c r="AQ60" s="66" t="str">
        <f t="shared" si="7"/>
        <v>K-hangtra</v>
      </c>
      <c r="AR60" s="66">
        <f t="shared" si="8"/>
        <v>156</v>
      </c>
      <c r="AS60" s="66">
        <f t="shared" si="9"/>
        <v>632</v>
      </c>
    </row>
    <row r="61" spans="3:45" x14ac:dyDescent="0.25">
      <c r="C61" s="53" t="str">
        <f>IF(H61="","",Sheet1!AI61)</f>
        <v>B</v>
      </c>
      <c r="D61" s="54" t="s">
        <v>4134</v>
      </c>
      <c r="E61" s="54" t="s">
        <v>25</v>
      </c>
      <c r="F61" s="53" t="str">
        <f>IF(H61="","",Sheet1!AF61)</f>
        <v>08/10/2025</v>
      </c>
      <c r="G61" s="1" t="str">
        <f>IF(H61="","",Sheet1!AF61)</f>
        <v>08/10/2025</v>
      </c>
      <c r="H61" s="27">
        <v>9106039375</v>
      </c>
      <c r="I61" s="1" t="str">
        <f>IF(H61="","",Sheet1!AF61)</f>
        <v>08/10/2025</v>
      </c>
      <c r="J61" s="55" t="str">
        <f t="shared" si="0"/>
        <v>NKHT2510/83200480423</v>
      </c>
      <c r="L61" s="57" t="str">
        <f>IF(H61="","",Sheet1!AK61)</f>
        <v>K25TTM</v>
      </c>
      <c r="M61" s="57" t="str">
        <f>IF(H61="","",Sheet1!AE61)</f>
        <v>00480423</v>
      </c>
      <c r="N61" s="58" t="str">
        <f>IF(H61="","",Sheet1!AF61)</f>
        <v>08/10/2025</v>
      </c>
      <c r="O61" s="7" t="str">
        <f>IF(H61="","",Sheet1!AH61)</f>
        <v>WIN5832</v>
      </c>
      <c r="S61" s="55" t="str">
        <f>IF(H61="","",Sheet1!AL61)</f>
        <v>5832 WM+ HNI SH A7 Anland Premium</v>
      </c>
      <c r="V61" s="55" t="str">
        <f>IF(H61="","",Sheet1!AL61)</f>
        <v>5832 WM+ HNI SH A7 Anland Premium</v>
      </c>
      <c r="Y61" s="7" t="str">
        <f>IF(H61="","",Sheet1!AJ61)</f>
        <v>GTLX250G</v>
      </c>
      <c r="AB61" s="60">
        <f t="shared" si="1"/>
        <v>5111</v>
      </c>
      <c r="AC61" s="60">
        <f t="shared" si="2"/>
        <v>131</v>
      </c>
      <c r="AE61" s="61">
        <f>IF(H61="","",Sheet1!U61)</f>
        <v>1</v>
      </c>
      <c r="AG61" s="7">
        <f>IF(H61="","",Sheet1!T61)</f>
        <v>41150</v>
      </c>
      <c r="AH61" s="62">
        <f t="shared" si="3"/>
        <v>41150</v>
      </c>
      <c r="AL61" s="64">
        <f t="shared" si="4"/>
        <v>8</v>
      </c>
      <c r="AN61" s="61">
        <f t="shared" si="5"/>
        <v>3292</v>
      </c>
      <c r="AO61" s="65">
        <f t="shared" si="6"/>
        <v>33311</v>
      </c>
      <c r="AQ61" s="66" t="str">
        <f t="shared" si="7"/>
        <v>K-hangtra</v>
      </c>
      <c r="AR61" s="66">
        <f t="shared" si="8"/>
        <v>156</v>
      </c>
      <c r="AS61" s="66">
        <f t="shared" si="9"/>
        <v>632</v>
      </c>
    </row>
    <row r="62" spans="3:45" x14ac:dyDescent="0.25">
      <c r="C62" s="53" t="str">
        <f>IF(H62="","",Sheet1!AI62)</f>
        <v>B</v>
      </c>
      <c r="D62" s="54" t="s">
        <v>4134</v>
      </c>
      <c r="E62" s="54" t="s">
        <v>25</v>
      </c>
      <c r="F62" s="53" t="str">
        <f>IF(H62="","",Sheet1!AF62)</f>
        <v>08/10/2025</v>
      </c>
      <c r="G62" s="1" t="str">
        <f>IF(H62="","",Sheet1!AF62)</f>
        <v>08/10/2025</v>
      </c>
      <c r="H62" s="27">
        <v>9106039375</v>
      </c>
      <c r="I62" s="1" t="str">
        <f>IF(H62="","",Sheet1!AF62)</f>
        <v>08/10/2025</v>
      </c>
      <c r="J62" s="55" t="str">
        <f t="shared" si="0"/>
        <v>NKHT2510/83200480423</v>
      </c>
      <c r="L62" s="57" t="str">
        <f>IF(H62="","",Sheet1!AK62)</f>
        <v>K25TTM</v>
      </c>
      <c r="M62" s="57" t="str">
        <f>IF(H62="","",Sheet1!AE62)</f>
        <v>00480423</v>
      </c>
      <c r="N62" s="58" t="str">
        <f>IF(H62="","",Sheet1!AF62)</f>
        <v>08/10/2025</v>
      </c>
      <c r="O62" s="7" t="str">
        <f>IF(H62="","",Sheet1!AH62)</f>
        <v>WIN5832</v>
      </c>
      <c r="S62" s="55" t="str">
        <f>IF(H62="","",Sheet1!AL62)</f>
        <v>5832 WM+ HNI SH A7 Anland Premium</v>
      </c>
      <c r="V62" s="55" t="str">
        <f>IF(H62="","",Sheet1!AL62)</f>
        <v>5832 WM+ HNI SH A7 Anland Premium</v>
      </c>
      <c r="Y62" s="7" t="str">
        <f>IF(H62="","",Sheet1!AJ62)</f>
        <v>GM500</v>
      </c>
      <c r="AB62" s="60">
        <f t="shared" si="1"/>
        <v>5111</v>
      </c>
      <c r="AC62" s="60">
        <f t="shared" si="2"/>
        <v>131</v>
      </c>
      <c r="AE62" s="61">
        <f>IF(H62="","",Sheet1!U62)</f>
        <v>1</v>
      </c>
      <c r="AG62" s="7">
        <f>IF(H62="","",Sheet1!T62)</f>
        <v>111058</v>
      </c>
      <c r="AH62" s="62">
        <f t="shared" si="3"/>
        <v>111058</v>
      </c>
      <c r="AL62" s="64">
        <f t="shared" si="4"/>
        <v>8</v>
      </c>
      <c r="AN62" s="61">
        <f t="shared" si="5"/>
        <v>8884.64</v>
      </c>
      <c r="AO62" s="65">
        <f t="shared" si="6"/>
        <v>33311</v>
      </c>
      <c r="AQ62" s="66" t="str">
        <f t="shared" si="7"/>
        <v>K-hangtra</v>
      </c>
      <c r="AR62" s="66">
        <f t="shared" si="8"/>
        <v>156</v>
      </c>
      <c r="AS62" s="66">
        <f t="shared" si="9"/>
        <v>632</v>
      </c>
    </row>
    <row r="63" spans="3:45" x14ac:dyDescent="0.25">
      <c r="C63" s="53" t="str">
        <f>IF(H63="","",Sheet1!AI63)</f>
        <v>B</v>
      </c>
      <c r="D63" s="54" t="s">
        <v>4134</v>
      </c>
      <c r="E63" s="54" t="s">
        <v>25</v>
      </c>
      <c r="F63" s="53" t="str">
        <f>IF(H63="","",Sheet1!AF63)</f>
        <v>08/10/2025</v>
      </c>
      <c r="G63" s="1" t="str">
        <f>IF(H63="","",Sheet1!AF63)</f>
        <v>08/10/2025</v>
      </c>
      <c r="H63" s="27">
        <v>9106039515</v>
      </c>
      <c r="I63" s="1" t="str">
        <f>IF(H63="","",Sheet1!AF63)</f>
        <v>08/10/2025</v>
      </c>
      <c r="J63" s="55" t="str">
        <f t="shared" si="0"/>
        <v>NKHT2510/61700480469</v>
      </c>
      <c r="L63" s="57" t="str">
        <f>IF(H63="","",Sheet1!AK63)</f>
        <v>K25TTM</v>
      </c>
      <c r="M63" s="57" t="str">
        <f>IF(H63="","",Sheet1!AE63)</f>
        <v>00480469</v>
      </c>
      <c r="N63" s="58" t="str">
        <f>IF(H63="","",Sheet1!AF63)</f>
        <v>08/10/2025</v>
      </c>
      <c r="O63" s="7" t="str">
        <f>IF(H63="","",Sheet1!AH63)</f>
        <v>WIN5617</v>
      </c>
      <c r="S63" s="55" t="str">
        <f>IF(H63="","",Sheet1!AL63)</f>
        <v>5617 WM+ HNI S2.01 Ocean Park</v>
      </c>
      <c r="V63" s="55" t="str">
        <f>IF(H63="","",Sheet1!AL63)</f>
        <v>5617 WM+ HNI S2.01 Ocean Park</v>
      </c>
      <c r="Y63" s="7" t="str">
        <f>IF(H63="","",Sheet1!AJ63)</f>
        <v>GM500</v>
      </c>
      <c r="AB63" s="60">
        <f t="shared" si="1"/>
        <v>5111</v>
      </c>
      <c r="AC63" s="60">
        <f t="shared" si="2"/>
        <v>131</v>
      </c>
      <c r="AE63" s="61">
        <f>IF(H63="","",Sheet1!U63)</f>
        <v>2</v>
      </c>
      <c r="AG63" s="7">
        <f>IF(H63="","",Sheet1!T63)</f>
        <v>111058</v>
      </c>
      <c r="AH63" s="62">
        <f t="shared" si="3"/>
        <v>222116</v>
      </c>
      <c r="AL63" s="64">
        <f t="shared" si="4"/>
        <v>8</v>
      </c>
      <c r="AN63" s="61">
        <f t="shared" si="5"/>
        <v>17769.28</v>
      </c>
      <c r="AO63" s="65">
        <f t="shared" si="6"/>
        <v>33311</v>
      </c>
      <c r="AQ63" s="66" t="str">
        <f t="shared" si="7"/>
        <v>K-hangtra</v>
      </c>
      <c r="AR63" s="66">
        <f t="shared" si="8"/>
        <v>156</v>
      </c>
      <c r="AS63" s="66">
        <f t="shared" si="9"/>
        <v>632</v>
      </c>
    </row>
    <row r="64" spans="3:45" x14ac:dyDescent="0.25">
      <c r="C64" s="53" t="str">
        <f>IF(H64="","",Sheet1!AI64)</f>
        <v>B</v>
      </c>
      <c r="D64" s="54" t="s">
        <v>4134</v>
      </c>
      <c r="E64" s="54" t="s">
        <v>25</v>
      </c>
      <c r="F64" s="53" t="str">
        <f>IF(H64="","",Sheet1!AF64)</f>
        <v>08/10/2025</v>
      </c>
      <c r="G64" s="1" t="str">
        <f>IF(H64="","",Sheet1!AF64)</f>
        <v>08/10/2025</v>
      </c>
      <c r="H64" s="27">
        <v>9106039530</v>
      </c>
      <c r="I64" s="1" t="str">
        <f>IF(H64="","",Sheet1!AF64)</f>
        <v>08/10/2025</v>
      </c>
      <c r="J64" s="55" t="str">
        <f t="shared" si="0"/>
        <v>NKHT2510/77400480472</v>
      </c>
      <c r="L64" s="57" t="str">
        <f>IF(H64="","",Sheet1!AK64)</f>
        <v>K25TTM</v>
      </c>
      <c r="M64" s="57" t="str">
        <f>IF(H64="","",Sheet1!AE64)</f>
        <v>00480472</v>
      </c>
      <c r="N64" s="58" t="str">
        <f>IF(H64="","",Sheet1!AF64)</f>
        <v>08/10/2025</v>
      </c>
      <c r="O64" s="7" t="str">
        <f>IF(H64="","",Sheet1!AH64)</f>
        <v>WIN6774</v>
      </c>
      <c r="S64" s="55" t="str">
        <f>IF(H64="","",Sheet1!AL64)</f>
        <v>6774 WM+ HNI 28 Yên Hòa</v>
      </c>
      <c r="V64" s="55" t="str">
        <f>IF(H64="","",Sheet1!AL64)</f>
        <v>6774 WM+ HNI 28 Yên Hòa</v>
      </c>
      <c r="Y64" s="7" t="str">
        <f>IF(H64="","",Sheet1!AJ64)</f>
        <v>TH200</v>
      </c>
      <c r="AB64" s="60">
        <f t="shared" si="1"/>
        <v>5111</v>
      </c>
      <c r="AC64" s="60">
        <f t="shared" si="2"/>
        <v>131</v>
      </c>
      <c r="AE64" s="61">
        <f>IF(H64="","",Sheet1!U64)</f>
        <v>2</v>
      </c>
      <c r="AG64" s="7">
        <f>IF(H64="","",Sheet1!T64)</f>
        <v>45588</v>
      </c>
      <c r="AH64" s="62">
        <f t="shared" si="3"/>
        <v>91176</v>
      </c>
      <c r="AL64" s="64">
        <f t="shared" si="4"/>
        <v>8</v>
      </c>
      <c r="AN64" s="61">
        <f t="shared" si="5"/>
        <v>7294.08</v>
      </c>
      <c r="AO64" s="65">
        <f t="shared" si="6"/>
        <v>33311</v>
      </c>
      <c r="AQ64" s="66" t="str">
        <f t="shared" si="7"/>
        <v>K-hangtra</v>
      </c>
      <c r="AR64" s="66">
        <f t="shared" si="8"/>
        <v>156</v>
      </c>
      <c r="AS64" s="66">
        <f t="shared" si="9"/>
        <v>632</v>
      </c>
    </row>
    <row r="65" spans="3:45" x14ac:dyDescent="0.25">
      <c r="C65" s="53" t="str">
        <f>IF(H65="","",Sheet1!AI65)</f>
        <v>B</v>
      </c>
      <c r="D65" s="54" t="s">
        <v>4134</v>
      </c>
      <c r="E65" s="54" t="s">
        <v>25</v>
      </c>
      <c r="F65" s="53" t="str">
        <f>IF(H65="","",Sheet1!AF65)</f>
        <v>08/10/2025</v>
      </c>
      <c r="G65" s="1" t="str">
        <f>IF(H65="","",Sheet1!AF65)</f>
        <v>08/10/2025</v>
      </c>
      <c r="H65" s="27">
        <v>9106039530</v>
      </c>
      <c r="I65" s="1" t="str">
        <f>IF(H65="","",Sheet1!AF65)</f>
        <v>08/10/2025</v>
      </c>
      <c r="J65" s="55" t="str">
        <f t="shared" si="0"/>
        <v>NKHT2510/77400480472</v>
      </c>
      <c r="L65" s="57" t="str">
        <f>IF(H65="","",Sheet1!AK65)</f>
        <v>K25TTM</v>
      </c>
      <c r="M65" s="57" t="str">
        <f>IF(H65="","",Sheet1!AE65)</f>
        <v>00480472</v>
      </c>
      <c r="N65" s="58" t="str">
        <f>IF(H65="","",Sheet1!AF65)</f>
        <v>08/10/2025</v>
      </c>
      <c r="O65" s="7" t="str">
        <f>IF(H65="","",Sheet1!AH65)</f>
        <v>WIN6774</v>
      </c>
      <c r="S65" s="55" t="str">
        <f>IF(H65="","",Sheet1!AL65)</f>
        <v>6774 WM+ HNI 28 Yên Hòa</v>
      </c>
      <c r="V65" s="55" t="str">
        <f>IF(H65="","",Sheet1!AL65)</f>
        <v>6774 WM+ HNI 28 Yên Hòa</v>
      </c>
      <c r="Y65" s="7" t="str">
        <f>IF(H65="","",Sheet1!AJ65)</f>
        <v>GTLX250G</v>
      </c>
      <c r="AB65" s="60">
        <f t="shared" si="1"/>
        <v>5111</v>
      </c>
      <c r="AC65" s="60">
        <f t="shared" si="2"/>
        <v>131</v>
      </c>
      <c r="AE65" s="61">
        <f>IF(H65="","",Sheet1!U65)</f>
        <v>1</v>
      </c>
      <c r="AG65" s="7">
        <f>IF(H65="","",Sheet1!T65)</f>
        <v>41150</v>
      </c>
      <c r="AH65" s="62">
        <f t="shared" si="3"/>
        <v>41150</v>
      </c>
      <c r="AL65" s="64">
        <f t="shared" si="4"/>
        <v>8</v>
      </c>
      <c r="AN65" s="61">
        <f t="shared" si="5"/>
        <v>3292</v>
      </c>
      <c r="AO65" s="65">
        <f t="shared" si="6"/>
        <v>33311</v>
      </c>
      <c r="AQ65" s="66" t="str">
        <f t="shared" si="7"/>
        <v>K-hangtra</v>
      </c>
      <c r="AR65" s="66">
        <f t="shared" si="8"/>
        <v>156</v>
      </c>
      <c r="AS65" s="66">
        <f t="shared" si="9"/>
        <v>632</v>
      </c>
    </row>
    <row r="66" spans="3:45" x14ac:dyDescent="0.25">
      <c r="C66" s="53" t="str">
        <f>IF(H66="","",Sheet1!AI66)</f>
        <v>B</v>
      </c>
      <c r="D66" s="54" t="s">
        <v>4134</v>
      </c>
      <c r="E66" s="54" t="s">
        <v>25</v>
      </c>
      <c r="F66" s="53" t="str">
        <f>IF(H66="","",Sheet1!AF66)</f>
        <v>08/10/2025</v>
      </c>
      <c r="G66" s="1" t="str">
        <f>IF(H66="","",Sheet1!AF66)</f>
        <v>08/10/2025</v>
      </c>
      <c r="H66" s="27">
        <v>9106039544</v>
      </c>
      <c r="I66" s="1" t="str">
        <f>IF(H66="","",Sheet1!AF66)</f>
        <v>08/10/2025</v>
      </c>
      <c r="J66" s="55" t="str">
        <f t="shared" si="0"/>
        <v>NKHT2510/00700047431</v>
      </c>
      <c r="L66" s="57" t="str">
        <f>IF(H66="","",Sheet1!AK66)</f>
        <v>K25TTM</v>
      </c>
      <c r="M66" s="57" t="str">
        <f>IF(H66="","",Sheet1!AE66)</f>
        <v>00047431</v>
      </c>
      <c r="N66" s="58" t="str">
        <f>IF(H66="","",Sheet1!AF66)</f>
        <v>08/10/2025</v>
      </c>
      <c r="O66" s="7" t="str">
        <f>IF(H66="","",Sheet1!AH66)</f>
        <v>WIN-QNH-00-007</v>
      </c>
      <c r="S66" s="55" t="str">
        <f>IF(H66="","",Sheet1!AL66)</f>
        <v>6812 WM+ QNH 73 Kênh Liêm</v>
      </c>
      <c r="V66" s="55" t="str">
        <f>IF(H66="","",Sheet1!AL66)</f>
        <v>6812 WM+ QNH 73 Kênh Liêm</v>
      </c>
      <c r="Y66" s="7" t="str">
        <f>IF(H66="","",Sheet1!AJ66)</f>
        <v>GM500</v>
      </c>
      <c r="AB66" s="60">
        <f t="shared" si="1"/>
        <v>5111</v>
      </c>
      <c r="AC66" s="60">
        <f t="shared" si="2"/>
        <v>131</v>
      </c>
      <c r="AE66" s="61">
        <f>IF(H66="","",Sheet1!U66)</f>
        <v>1</v>
      </c>
      <c r="AG66" s="7">
        <f>IF(H66="","",Sheet1!T66)</f>
        <v>111058</v>
      </c>
      <c r="AH66" s="62">
        <f t="shared" si="3"/>
        <v>111058</v>
      </c>
      <c r="AL66" s="64">
        <f t="shared" si="4"/>
        <v>8</v>
      </c>
      <c r="AN66" s="61">
        <f t="shared" si="5"/>
        <v>8884.64</v>
      </c>
      <c r="AO66" s="65">
        <f t="shared" si="6"/>
        <v>33311</v>
      </c>
      <c r="AQ66" s="66" t="str">
        <f t="shared" si="7"/>
        <v>K-hangtra</v>
      </c>
      <c r="AR66" s="66">
        <f t="shared" si="8"/>
        <v>156</v>
      </c>
      <c r="AS66" s="66">
        <f t="shared" si="9"/>
        <v>632</v>
      </c>
    </row>
    <row r="67" spans="3:45" x14ac:dyDescent="0.25">
      <c r="C67" s="53" t="str">
        <f>IF(H67="","",Sheet1!AI67)</f>
        <v>B</v>
      </c>
      <c r="D67" s="54" t="s">
        <v>4134</v>
      </c>
      <c r="E67" s="54" t="s">
        <v>25</v>
      </c>
      <c r="F67" s="53" t="str">
        <f>IF(H67="","",Sheet1!AF67)</f>
        <v>08/10/2025</v>
      </c>
      <c r="G67" s="1" t="str">
        <f>IF(H67="","",Sheet1!AF67)</f>
        <v>08/10/2025</v>
      </c>
      <c r="H67" s="27">
        <v>9106039556</v>
      </c>
      <c r="I67" s="1" t="str">
        <f>IF(H67="","",Sheet1!AF67)</f>
        <v>08/10/2025</v>
      </c>
      <c r="J67" s="55" t="str">
        <f t="shared" ref="J67:J130" si="10">"NKHT25"&amp;TEXT(MONTH(I67),"00")&amp;"/"&amp;RIGHT(O67,3)&amp;M67</f>
        <v>NKHT2510/07200003823</v>
      </c>
      <c r="L67" s="57" t="str">
        <f>IF(H67="","",Sheet1!AK67)</f>
        <v>K25TTM</v>
      </c>
      <c r="M67" s="57" t="str">
        <f>IF(H67="","",Sheet1!AE67)</f>
        <v>00003823</v>
      </c>
      <c r="N67" s="58" t="str">
        <f>IF(H67="","",Sheet1!AF67)</f>
        <v>08/10/2025</v>
      </c>
      <c r="O67" s="7" t="str">
        <f>IF(H67="","",Sheet1!AH67)</f>
        <v>WIN-072</v>
      </c>
      <c r="S67" s="55" t="str">
        <f>IF(H67="","",Sheet1!AL67)</f>
        <v>5382 WM+ LCI 030 Quy Hóa</v>
      </c>
      <c r="V67" s="55" t="str">
        <f>IF(H67="","",Sheet1!AL67)</f>
        <v>5382 WM+ LCI 030 Quy Hóa</v>
      </c>
      <c r="Y67" s="7" t="str">
        <f>IF(H67="","",Sheet1!AJ67)</f>
        <v>GM500</v>
      </c>
      <c r="AB67" s="60">
        <f t="shared" ref="AB67:AB130" si="11">IF(H67="","",5111)</f>
        <v>5111</v>
      </c>
      <c r="AC67" s="60">
        <f t="shared" si="2"/>
        <v>131</v>
      </c>
      <c r="AE67" s="61">
        <f>IF(H67="","",Sheet1!U67)</f>
        <v>1</v>
      </c>
      <c r="AG67" s="7">
        <f>IF(H67="","",Sheet1!T67)</f>
        <v>111058</v>
      </c>
      <c r="AH67" s="62">
        <f t="shared" si="3"/>
        <v>111058</v>
      </c>
      <c r="AL67" s="64">
        <f t="shared" si="4"/>
        <v>8</v>
      </c>
      <c r="AN67" s="61">
        <f t="shared" si="5"/>
        <v>8884.64</v>
      </c>
      <c r="AO67" s="65">
        <f t="shared" si="6"/>
        <v>33311</v>
      </c>
      <c r="AQ67" s="66" t="str">
        <f t="shared" si="7"/>
        <v>K-hangtra</v>
      </c>
      <c r="AR67" s="66">
        <f t="shared" si="8"/>
        <v>156</v>
      </c>
      <c r="AS67" s="66">
        <f t="shared" si="9"/>
        <v>632</v>
      </c>
    </row>
    <row r="68" spans="3:45" x14ac:dyDescent="0.25">
      <c r="C68" s="53" t="str">
        <f>IF(H68="","",Sheet1!AI68)</f>
        <v>B</v>
      </c>
      <c r="D68" s="54" t="s">
        <v>4134</v>
      </c>
      <c r="E68" s="54" t="s">
        <v>25</v>
      </c>
      <c r="F68" s="53" t="str">
        <f>IF(H68="","",Sheet1!AF68)</f>
        <v>08/10/2025</v>
      </c>
      <c r="G68" s="1" t="str">
        <f>IF(H68="","",Sheet1!AF68)</f>
        <v>08/10/2025</v>
      </c>
      <c r="H68" s="27">
        <v>9106039570</v>
      </c>
      <c r="I68" s="1" t="str">
        <f>IF(H68="","",Sheet1!AF68)</f>
        <v>08/10/2025</v>
      </c>
      <c r="J68" s="55" t="str">
        <f t="shared" si="10"/>
        <v>NKHT2510/05800037323</v>
      </c>
      <c r="L68" s="57" t="str">
        <f>IF(H68="","",Sheet1!AK68)</f>
        <v>K25TTM</v>
      </c>
      <c r="M68" s="57" t="str">
        <f>IF(H68="","",Sheet1!AE68)</f>
        <v>00037323</v>
      </c>
      <c r="N68" s="58" t="str">
        <f>IF(H68="","",Sheet1!AF68)</f>
        <v>08/10/2025</v>
      </c>
      <c r="O68" s="7" t="str">
        <f>IF(H68="","",Sheet1!AH68)</f>
        <v>WIN-058</v>
      </c>
      <c r="S68" s="55" t="str">
        <f>IF(H68="","",Sheet1!AL68)</f>
        <v>2AZ3 WM+ NAN Dương Nam, Thanh Dương</v>
      </c>
      <c r="V68" s="55" t="str">
        <f>IF(H68="","",Sheet1!AL68)</f>
        <v>2AZ3 WM+ NAN Dương Nam, Thanh Dương</v>
      </c>
      <c r="Y68" s="7" t="str">
        <f>IF(H68="","",Sheet1!AJ68)</f>
        <v>GM500</v>
      </c>
      <c r="AB68" s="60">
        <f t="shared" si="11"/>
        <v>5111</v>
      </c>
      <c r="AC68" s="60">
        <f t="shared" ref="AC68:AC131" si="12">IF(H68="","",131)</f>
        <v>131</v>
      </c>
      <c r="AE68" s="61">
        <f>IF(H68="","",Sheet1!U68)</f>
        <v>1</v>
      </c>
      <c r="AG68" s="7">
        <f>IF(H68="","",Sheet1!T68)</f>
        <v>111058</v>
      </c>
      <c r="AH68" s="62">
        <f t="shared" ref="AH68:AH131" si="13">AE68*AG68</f>
        <v>111058</v>
      </c>
      <c r="AL68" s="64">
        <f t="shared" ref="AL68:AL131" si="14">IF(H68="","",8)</f>
        <v>8</v>
      </c>
      <c r="AN68" s="61">
        <f t="shared" ref="AN68:AN131" si="15">AH68*8%</f>
        <v>8884.64</v>
      </c>
      <c r="AO68" s="65">
        <f t="shared" ref="AO68:AO131" si="16">IF(H68="","",33311)</f>
        <v>33311</v>
      </c>
      <c r="AQ68" s="66" t="str">
        <f t="shared" ref="AQ68:AQ131" si="17">IF(H68="","","K-hangtra")</f>
        <v>K-hangtra</v>
      </c>
      <c r="AR68" s="66">
        <f t="shared" ref="AR68:AR131" si="18">IF(H68="","",156)</f>
        <v>156</v>
      </c>
      <c r="AS68" s="66">
        <f t="shared" ref="AS68:AS131" si="19">IF(H68="","",632)</f>
        <v>632</v>
      </c>
    </row>
    <row r="69" spans="3:45" x14ac:dyDescent="0.25">
      <c r="C69" s="53" t="str">
        <f>IF(H69="","",Sheet1!AI69)</f>
        <v>B</v>
      </c>
      <c r="D69" s="54" t="s">
        <v>4134</v>
      </c>
      <c r="E69" s="54" t="s">
        <v>25</v>
      </c>
      <c r="F69" s="53" t="str">
        <f>IF(H69="","",Sheet1!AF69)</f>
        <v>08/10/2025</v>
      </c>
      <c r="G69" s="1" t="str">
        <f>IF(H69="","",Sheet1!AF69)</f>
        <v>08/10/2025</v>
      </c>
      <c r="H69" s="27">
        <v>9106039570</v>
      </c>
      <c r="I69" s="1" t="str">
        <f>IF(H69="","",Sheet1!AF69)</f>
        <v>08/10/2025</v>
      </c>
      <c r="J69" s="55" t="str">
        <f t="shared" si="10"/>
        <v>NKHT2510/05800037323</v>
      </c>
      <c r="L69" s="57" t="str">
        <f>IF(H69="","",Sheet1!AK69)</f>
        <v>K25TTM</v>
      </c>
      <c r="M69" s="57" t="str">
        <f>IF(H69="","",Sheet1!AE69)</f>
        <v>00037323</v>
      </c>
      <c r="N69" s="58" t="str">
        <f>IF(H69="","",Sheet1!AF69)</f>
        <v>08/10/2025</v>
      </c>
      <c r="O69" s="7" t="str">
        <f>IF(H69="","",Sheet1!AH69)</f>
        <v>WIN-058</v>
      </c>
      <c r="S69" s="55" t="str">
        <f>IF(H69="","",Sheet1!AL69)</f>
        <v>2AZ3 WM+ NAN Dương Nam, Thanh Dương</v>
      </c>
      <c r="V69" s="55" t="str">
        <f>IF(H69="","",Sheet1!AL69)</f>
        <v>2AZ3 WM+ NAN Dương Nam, Thanh Dương</v>
      </c>
      <c r="Y69" s="7" t="str">
        <f>IF(H69="","",Sheet1!AJ69)</f>
        <v>MNH250</v>
      </c>
      <c r="AB69" s="60">
        <f t="shared" si="11"/>
        <v>5111</v>
      </c>
      <c r="AC69" s="60">
        <f t="shared" si="12"/>
        <v>131</v>
      </c>
      <c r="AE69" s="61">
        <f>IF(H69="","",Sheet1!U69)</f>
        <v>2</v>
      </c>
      <c r="AG69" s="7">
        <f>IF(H69="","",Sheet1!T69)</f>
        <v>37720</v>
      </c>
      <c r="AH69" s="62">
        <f t="shared" si="13"/>
        <v>75440</v>
      </c>
      <c r="AL69" s="64">
        <f t="shared" si="14"/>
        <v>8</v>
      </c>
      <c r="AN69" s="61">
        <f t="shared" si="15"/>
        <v>6035.2</v>
      </c>
      <c r="AO69" s="65">
        <f t="shared" si="16"/>
        <v>33311</v>
      </c>
      <c r="AQ69" s="66" t="str">
        <f t="shared" si="17"/>
        <v>K-hangtra</v>
      </c>
      <c r="AR69" s="66">
        <f t="shared" si="18"/>
        <v>156</v>
      </c>
      <c r="AS69" s="66">
        <f t="shared" si="19"/>
        <v>632</v>
      </c>
    </row>
    <row r="70" spans="3:45" x14ac:dyDescent="0.25">
      <c r="C70" s="53" t="str">
        <f>IF(H70="","",Sheet1!AI70)</f>
        <v>N</v>
      </c>
      <c r="D70" s="54" t="s">
        <v>4134</v>
      </c>
      <c r="E70" s="54" t="s">
        <v>25</v>
      </c>
      <c r="F70" s="53" t="str">
        <f>IF(H70="","",Sheet1!AF70)</f>
        <v>08/10/2025</v>
      </c>
      <c r="G70" s="1" t="str">
        <f>IF(H70="","",Sheet1!AF70)</f>
        <v>08/10/2025</v>
      </c>
      <c r="H70" s="27">
        <v>9106039571</v>
      </c>
      <c r="I70" s="1" t="str">
        <f>IF(H70="","",Sheet1!AF70)</f>
        <v>08/10/2025</v>
      </c>
      <c r="J70" s="55" t="str">
        <f t="shared" si="10"/>
        <v>NKHT2510/02400063634</v>
      </c>
      <c r="L70" s="57" t="str">
        <f>IF(H70="","",Sheet1!AK70)</f>
        <v>K25TTM</v>
      </c>
      <c r="M70" s="57" t="str">
        <f>IF(H70="","",Sheet1!AE70)</f>
        <v>00063634</v>
      </c>
      <c r="N70" s="58" t="str">
        <f>IF(H70="","",Sheet1!AF70)</f>
        <v>08/10/2025</v>
      </c>
      <c r="O70" s="7" t="str">
        <f>IF(H70="","",Sheet1!AH70)</f>
        <v>WIN-024</v>
      </c>
      <c r="S70" s="55" t="str">
        <f>IF(H70="","",Sheet1!AL70)</f>
        <v>6918 WM+ BDG 2/15 Nguyễn Du</v>
      </c>
      <c r="V70" s="55" t="str">
        <f>IF(H70="","",Sheet1!AL70)</f>
        <v>6918 WM+ BDG 2/15 Nguyễn Du</v>
      </c>
      <c r="Y70" s="7" t="str">
        <f>IF(H70="","",Sheet1!AJ70)</f>
        <v>TH200</v>
      </c>
      <c r="AB70" s="60">
        <f t="shared" si="11"/>
        <v>5111</v>
      </c>
      <c r="AC70" s="60">
        <f t="shared" si="12"/>
        <v>131</v>
      </c>
      <c r="AE70" s="61">
        <f>IF(H70="","",Sheet1!U70)</f>
        <v>1</v>
      </c>
      <c r="AG70" s="7">
        <f>IF(H70="","",Sheet1!T70)</f>
        <v>45588</v>
      </c>
      <c r="AH70" s="62">
        <f t="shared" si="13"/>
        <v>45588</v>
      </c>
      <c r="AL70" s="64">
        <f t="shared" si="14"/>
        <v>8</v>
      </c>
      <c r="AN70" s="61">
        <f t="shared" si="15"/>
        <v>3647.04</v>
      </c>
      <c r="AO70" s="65">
        <f t="shared" si="16"/>
        <v>33311</v>
      </c>
      <c r="AQ70" s="66" t="str">
        <f t="shared" si="17"/>
        <v>K-hangtra</v>
      </c>
      <c r="AR70" s="66">
        <f t="shared" si="18"/>
        <v>156</v>
      </c>
      <c r="AS70" s="66">
        <f t="shared" si="19"/>
        <v>632</v>
      </c>
    </row>
    <row r="71" spans="3:45" x14ac:dyDescent="0.25">
      <c r="C71" s="53" t="str">
        <f>IF(H71="","",Sheet1!AI71)</f>
        <v>N</v>
      </c>
      <c r="D71" s="54" t="s">
        <v>4134</v>
      </c>
      <c r="E71" s="54" t="s">
        <v>25</v>
      </c>
      <c r="F71" s="53" t="str">
        <f>IF(H71="","",Sheet1!AF71)</f>
        <v>08/10/2025</v>
      </c>
      <c r="G71" s="1" t="str">
        <f>IF(H71="","",Sheet1!AF71)</f>
        <v>08/10/2025</v>
      </c>
      <c r="H71" s="27">
        <v>9106039571</v>
      </c>
      <c r="I71" s="1" t="str">
        <f>IF(H71="","",Sheet1!AF71)</f>
        <v>08/10/2025</v>
      </c>
      <c r="J71" s="55" t="str">
        <f t="shared" si="10"/>
        <v>NKHT2510/02400063634</v>
      </c>
      <c r="L71" s="57" t="str">
        <f>IF(H71="","",Sheet1!AK71)</f>
        <v>K25TTM</v>
      </c>
      <c r="M71" s="57" t="str">
        <f>IF(H71="","",Sheet1!AE71)</f>
        <v>00063634</v>
      </c>
      <c r="N71" s="58" t="str">
        <f>IF(H71="","",Sheet1!AF71)</f>
        <v>08/10/2025</v>
      </c>
      <c r="O71" s="7" t="str">
        <f>IF(H71="","",Sheet1!AH71)</f>
        <v>WIN-024</v>
      </c>
      <c r="S71" s="55" t="str">
        <f>IF(H71="","",Sheet1!AL71)</f>
        <v>6918 WM+ BDG 2/15 Nguyễn Du</v>
      </c>
      <c r="V71" s="55" t="str">
        <f>IF(H71="","",Sheet1!AL71)</f>
        <v>6918 WM+ BDG 2/15 Nguyễn Du</v>
      </c>
      <c r="Y71" s="7" t="str">
        <f>IF(H71="","",Sheet1!AJ71)</f>
        <v>GL250</v>
      </c>
      <c r="AB71" s="60">
        <f t="shared" si="11"/>
        <v>5111</v>
      </c>
      <c r="AC71" s="60">
        <f t="shared" si="12"/>
        <v>131</v>
      </c>
      <c r="AE71" s="61">
        <f>IF(H71="","",Sheet1!U71)</f>
        <v>3</v>
      </c>
      <c r="AG71" s="7">
        <f>IF(H71="","",Sheet1!T71)</f>
        <v>49500</v>
      </c>
      <c r="AH71" s="62">
        <f t="shared" si="13"/>
        <v>148500</v>
      </c>
      <c r="AL71" s="64">
        <f t="shared" si="14"/>
        <v>8</v>
      </c>
      <c r="AN71" s="61">
        <f t="shared" si="15"/>
        <v>11880</v>
      </c>
      <c r="AO71" s="65">
        <f t="shared" si="16"/>
        <v>33311</v>
      </c>
      <c r="AQ71" s="66" t="str">
        <f t="shared" si="17"/>
        <v>K-hangtra</v>
      </c>
      <c r="AR71" s="66">
        <f t="shared" si="18"/>
        <v>156</v>
      </c>
      <c r="AS71" s="66">
        <f t="shared" si="19"/>
        <v>632</v>
      </c>
    </row>
    <row r="72" spans="3:45" x14ac:dyDescent="0.25">
      <c r="C72" s="53" t="str">
        <f>IF(H72="","",Sheet1!AI72)</f>
        <v>N</v>
      </c>
      <c r="D72" s="54" t="s">
        <v>4134</v>
      </c>
      <c r="E72" s="54" t="s">
        <v>25</v>
      </c>
      <c r="F72" s="53" t="str">
        <f>IF(H72="","",Sheet1!AF72)</f>
        <v>08/10/2025</v>
      </c>
      <c r="G72" s="1" t="str">
        <f>IF(H72="","",Sheet1!AF72)</f>
        <v>08/10/2025</v>
      </c>
      <c r="H72" s="27">
        <v>9106039571</v>
      </c>
      <c r="I72" s="1" t="str">
        <f>IF(H72="","",Sheet1!AF72)</f>
        <v>08/10/2025</v>
      </c>
      <c r="J72" s="55" t="str">
        <f t="shared" si="10"/>
        <v>NKHT2510/02400063634</v>
      </c>
      <c r="L72" s="57" t="str">
        <f>IF(H72="","",Sheet1!AK72)</f>
        <v>K25TTM</v>
      </c>
      <c r="M72" s="57" t="str">
        <f>IF(H72="","",Sheet1!AE72)</f>
        <v>00063634</v>
      </c>
      <c r="N72" s="58" t="str">
        <f>IF(H72="","",Sheet1!AF72)</f>
        <v>08/10/2025</v>
      </c>
      <c r="O72" s="7" t="str">
        <f>IF(H72="","",Sheet1!AH72)</f>
        <v>WIN-024</v>
      </c>
      <c r="S72" s="55" t="str">
        <f>IF(H72="","",Sheet1!AL72)</f>
        <v>6918 WM+ BDG 2/15 Nguyễn Du</v>
      </c>
      <c r="V72" s="55" t="str">
        <f>IF(H72="","",Sheet1!AL72)</f>
        <v>6918 WM+ BDG 2/15 Nguyễn Du</v>
      </c>
      <c r="Y72" s="7" t="str">
        <f>IF(H72="","",Sheet1!AJ72)</f>
        <v>GTLX250G</v>
      </c>
      <c r="AB72" s="60">
        <f t="shared" si="11"/>
        <v>5111</v>
      </c>
      <c r="AC72" s="60">
        <f t="shared" si="12"/>
        <v>131</v>
      </c>
      <c r="AE72" s="61">
        <f>IF(H72="","",Sheet1!U72)</f>
        <v>2</v>
      </c>
      <c r="AG72" s="7">
        <f>IF(H72="","",Sheet1!T72)</f>
        <v>41150</v>
      </c>
      <c r="AH72" s="62">
        <f t="shared" si="13"/>
        <v>82300</v>
      </c>
      <c r="AL72" s="64">
        <f t="shared" si="14"/>
        <v>8</v>
      </c>
      <c r="AN72" s="61">
        <f t="shared" si="15"/>
        <v>6584</v>
      </c>
      <c r="AO72" s="65">
        <f t="shared" si="16"/>
        <v>33311</v>
      </c>
      <c r="AQ72" s="66" t="str">
        <f t="shared" si="17"/>
        <v>K-hangtra</v>
      </c>
      <c r="AR72" s="66">
        <f t="shared" si="18"/>
        <v>156</v>
      </c>
      <c r="AS72" s="66">
        <f t="shared" si="19"/>
        <v>632</v>
      </c>
    </row>
    <row r="73" spans="3:45" x14ac:dyDescent="0.25">
      <c r="C73" s="53" t="str">
        <f>IF(H73="","",Sheet1!AI73)</f>
        <v>B</v>
      </c>
      <c r="D73" s="54" t="s">
        <v>4134</v>
      </c>
      <c r="E73" s="54" t="s">
        <v>25</v>
      </c>
      <c r="F73" s="53" t="str">
        <f>IF(H73="","",Sheet1!AF73)</f>
        <v>08/10/2025</v>
      </c>
      <c r="G73" s="1" t="str">
        <f>IF(H73="","",Sheet1!AF73)</f>
        <v>08/10/2025</v>
      </c>
      <c r="H73" s="27">
        <v>9106039562</v>
      </c>
      <c r="I73" s="1" t="str">
        <f>IF(H73="","",Sheet1!AF73)</f>
        <v>08/10/2025</v>
      </c>
      <c r="J73" s="55" t="str">
        <f t="shared" si="10"/>
        <v>NKHT2510/92400480488</v>
      </c>
      <c r="L73" s="57" t="str">
        <f>IF(H73="","",Sheet1!AK73)</f>
        <v>K25TTM</v>
      </c>
      <c r="M73" s="57" t="str">
        <f>IF(H73="","",Sheet1!AE73)</f>
        <v>00480488</v>
      </c>
      <c r="N73" s="58" t="str">
        <f>IF(H73="","",Sheet1!AF73)</f>
        <v>08/10/2025</v>
      </c>
      <c r="O73" s="7" t="str">
        <f>IF(H73="","",Sheet1!AH73)</f>
        <v>WIN2924</v>
      </c>
      <c r="S73" s="55" t="str">
        <f>IF(H73="","",Sheet1!AL73)</f>
        <v>2924 WM+ HNI 391 Ngô Xuân Quảng</v>
      </c>
      <c r="V73" s="55" t="str">
        <f>IF(H73="","",Sheet1!AL73)</f>
        <v>2924 WM+ HNI 391 Ngô Xuân Quảng</v>
      </c>
      <c r="Y73" s="7" t="str">
        <f>IF(H73="","",Sheet1!AJ73)</f>
        <v>GM500</v>
      </c>
      <c r="AB73" s="60">
        <f t="shared" si="11"/>
        <v>5111</v>
      </c>
      <c r="AC73" s="60">
        <f t="shared" si="12"/>
        <v>131</v>
      </c>
      <c r="AE73" s="61">
        <f>IF(H73="","",Sheet1!U73)</f>
        <v>2</v>
      </c>
      <c r="AG73" s="7">
        <f>IF(H73="","",Sheet1!T73)</f>
        <v>111058</v>
      </c>
      <c r="AH73" s="62">
        <f t="shared" si="13"/>
        <v>222116</v>
      </c>
      <c r="AL73" s="64">
        <f t="shared" si="14"/>
        <v>8</v>
      </c>
      <c r="AN73" s="61">
        <f t="shared" si="15"/>
        <v>17769.28</v>
      </c>
      <c r="AO73" s="65">
        <f t="shared" si="16"/>
        <v>33311</v>
      </c>
      <c r="AQ73" s="66" t="str">
        <f t="shared" si="17"/>
        <v>K-hangtra</v>
      </c>
      <c r="AR73" s="66">
        <f t="shared" si="18"/>
        <v>156</v>
      </c>
      <c r="AS73" s="66">
        <f t="shared" si="19"/>
        <v>632</v>
      </c>
    </row>
    <row r="74" spans="3:45" x14ac:dyDescent="0.25">
      <c r="C74" s="53" t="str">
        <f>IF(H74="","",Sheet1!AI74)</f>
        <v>B</v>
      </c>
      <c r="D74" s="54" t="s">
        <v>4134</v>
      </c>
      <c r="E74" s="54" t="s">
        <v>25</v>
      </c>
      <c r="F74" s="53" t="str">
        <f>IF(H74="","",Sheet1!AF74)</f>
        <v>08/10/2025</v>
      </c>
      <c r="G74" s="1" t="str">
        <f>IF(H74="","",Sheet1!AF74)</f>
        <v>08/10/2025</v>
      </c>
      <c r="H74" s="27">
        <v>9106039623</v>
      </c>
      <c r="I74" s="1" t="str">
        <f>IF(H74="","",Sheet1!AF74)</f>
        <v>08/10/2025</v>
      </c>
      <c r="J74" s="55" t="str">
        <f t="shared" si="10"/>
        <v>NKHT2510/03500004007</v>
      </c>
      <c r="L74" s="57" t="str">
        <f>IF(H74="","",Sheet1!AK74)</f>
        <v>K25TTM</v>
      </c>
      <c r="M74" s="57" t="str">
        <f>IF(H74="","",Sheet1!AE74)</f>
        <v>00004007</v>
      </c>
      <c r="N74" s="58" t="str">
        <f>IF(H74="","",Sheet1!AF74)</f>
        <v>08/10/2025</v>
      </c>
      <c r="O74" s="7" t="str">
        <f>IF(H74="","",Sheet1!AH74)</f>
        <v>WIN-035</v>
      </c>
      <c r="S74" s="55" t="str">
        <f>IF(H74="","",Sheet1!AL74)</f>
        <v>6523 WM+ YBI 55 Điện Biên</v>
      </c>
      <c r="V74" s="55" t="str">
        <f>IF(H74="","",Sheet1!AL74)</f>
        <v>6523 WM+ YBI 55 Điện Biên</v>
      </c>
      <c r="Y74" s="7" t="str">
        <f>IF(H74="","",Sheet1!AJ74)</f>
        <v>MNH250</v>
      </c>
      <c r="AB74" s="60">
        <f t="shared" si="11"/>
        <v>5111</v>
      </c>
      <c r="AC74" s="60">
        <f t="shared" si="12"/>
        <v>131</v>
      </c>
      <c r="AE74" s="61">
        <f>IF(H74="","",Sheet1!U74)</f>
        <v>1</v>
      </c>
      <c r="AG74" s="7">
        <f>IF(H74="","",Sheet1!T74)</f>
        <v>37720</v>
      </c>
      <c r="AH74" s="62">
        <f t="shared" si="13"/>
        <v>37720</v>
      </c>
      <c r="AL74" s="64">
        <f t="shared" si="14"/>
        <v>8</v>
      </c>
      <c r="AN74" s="61">
        <f t="shared" si="15"/>
        <v>3017.6</v>
      </c>
      <c r="AO74" s="65">
        <f t="shared" si="16"/>
        <v>33311</v>
      </c>
      <c r="AQ74" s="66" t="str">
        <f t="shared" si="17"/>
        <v>K-hangtra</v>
      </c>
      <c r="AR74" s="66">
        <f t="shared" si="18"/>
        <v>156</v>
      </c>
      <c r="AS74" s="66">
        <f t="shared" si="19"/>
        <v>632</v>
      </c>
    </row>
    <row r="75" spans="3:45" x14ac:dyDescent="0.25">
      <c r="C75" s="53" t="str">
        <f>IF(H75="","",Sheet1!AI75)</f>
        <v>B</v>
      </c>
      <c r="D75" s="54" t="s">
        <v>4134</v>
      </c>
      <c r="E75" s="54" t="s">
        <v>25</v>
      </c>
      <c r="F75" s="53" t="str">
        <f>IF(H75="","",Sheet1!AF75)</f>
        <v>08/10/2025</v>
      </c>
      <c r="G75" s="1" t="str">
        <f>IF(H75="","",Sheet1!AF75)</f>
        <v>08/10/2025</v>
      </c>
      <c r="H75" s="27">
        <v>9106039653</v>
      </c>
      <c r="I75" s="1" t="str">
        <f>IF(H75="","",Sheet1!AF75)</f>
        <v>08/10/2025</v>
      </c>
      <c r="J75" s="55" t="str">
        <f t="shared" si="10"/>
        <v>NKHT2510/03100018717</v>
      </c>
      <c r="L75" s="57" t="str">
        <f>IF(H75="","",Sheet1!AK75)</f>
        <v>K25TTM</v>
      </c>
      <c r="M75" s="57" t="str">
        <f>IF(H75="","",Sheet1!AE75)</f>
        <v>00018717</v>
      </c>
      <c r="N75" s="58" t="str">
        <f>IF(H75="","",Sheet1!AF75)</f>
        <v>08/10/2025</v>
      </c>
      <c r="O75" s="7" t="str">
        <f>IF(H75="","",Sheet1!AH75)</f>
        <v>WIN-031</v>
      </c>
      <c r="S75" s="55" t="str">
        <f>IF(H75="","",Sheet1!AL75)</f>
        <v>5986 WM+ BNH Nghiêm Xá, Yên Phong</v>
      </c>
      <c r="V75" s="55" t="str">
        <f>IF(H75="","",Sheet1!AL75)</f>
        <v>5986 WM+ BNH Nghiêm Xá, Yên Phong</v>
      </c>
      <c r="Y75" s="7" t="str">
        <f>IF(H75="","",Sheet1!AJ75)</f>
        <v>CGM300</v>
      </c>
      <c r="AB75" s="60">
        <f t="shared" si="11"/>
        <v>5111</v>
      </c>
      <c r="AC75" s="60">
        <f t="shared" si="12"/>
        <v>131</v>
      </c>
      <c r="AE75" s="61">
        <f>IF(H75="","",Sheet1!U75)</f>
        <v>5</v>
      </c>
      <c r="AG75" s="7">
        <f>IF(H75="","",Sheet1!T75)</f>
        <v>73431</v>
      </c>
      <c r="AH75" s="62">
        <f t="shared" si="13"/>
        <v>367155</v>
      </c>
      <c r="AL75" s="64">
        <f t="shared" si="14"/>
        <v>8</v>
      </c>
      <c r="AN75" s="61">
        <f t="shared" si="15"/>
        <v>29372.400000000001</v>
      </c>
      <c r="AO75" s="65">
        <f t="shared" si="16"/>
        <v>33311</v>
      </c>
      <c r="AQ75" s="66" t="str">
        <f t="shared" si="17"/>
        <v>K-hangtra</v>
      </c>
      <c r="AR75" s="66">
        <f t="shared" si="18"/>
        <v>156</v>
      </c>
      <c r="AS75" s="66">
        <f t="shared" si="19"/>
        <v>632</v>
      </c>
    </row>
    <row r="76" spans="3:45" x14ac:dyDescent="0.25">
      <c r="C76" s="53" t="str">
        <f>IF(H76="","",Sheet1!AI76)</f>
        <v>N</v>
      </c>
      <c r="D76" s="54" t="s">
        <v>4134</v>
      </c>
      <c r="E76" s="54" t="s">
        <v>25</v>
      </c>
      <c r="F76" s="53" t="str">
        <f>IF(H76="","",Sheet1!AF76)</f>
        <v>08/10/2025</v>
      </c>
      <c r="G76" s="1" t="str">
        <f>IF(H76="","",Sheet1!AF76)</f>
        <v>08/10/2025</v>
      </c>
      <c r="H76" s="27">
        <v>9106039708</v>
      </c>
      <c r="I76" s="1" t="str">
        <f>IF(H76="","",Sheet1!AF76)</f>
        <v>08/10/2025</v>
      </c>
      <c r="J76" s="55" t="str">
        <f t="shared" si="10"/>
        <v>NKHT2510/10700159666</v>
      </c>
      <c r="L76" s="57" t="str">
        <f>IF(H76="","",Sheet1!AK76)</f>
        <v>K25TTM</v>
      </c>
      <c r="M76" s="57" t="str">
        <f>IF(H76="","",Sheet1!AE76)</f>
        <v>00159666</v>
      </c>
      <c r="N76" s="58" t="str">
        <f>IF(H76="","",Sheet1!AF76)</f>
        <v>08/10/2025</v>
      </c>
      <c r="O76" s="7" t="str">
        <f>IF(H76="","",Sheet1!AH76)</f>
        <v>WIN2107</v>
      </c>
      <c r="S76" s="55" t="str">
        <f>IF(H76="","",Sheet1!AL76)</f>
        <v>2107 WIN HCM 476 Phan Xích Long</v>
      </c>
      <c r="V76" s="55" t="str">
        <f>IF(H76="","",Sheet1!AL76)</f>
        <v>2107 WIN HCM 476 Phan Xích Long</v>
      </c>
      <c r="Y76" s="7" t="str">
        <f>IF(H76="","",Sheet1!AJ76)</f>
        <v>TH200</v>
      </c>
      <c r="AB76" s="60">
        <f t="shared" si="11"/>
        <v>5111</v>
      </c>
      <c r="AC76" s="60">
        <f t="shared" si="12"/>
        <v>131</v>
      </c>
      <c r="AE76" s="61">
        <f>IF(H76="","",Sheet1!U76)</f>
        <v>1</v>
      </c>
      <c r="AG76" s="7">
        <f>IF(H76="","",Sheet1!T76)</f>
        <v>45588</v>
      </c>
      <c r="AH76" s="62">
        <f t="shared" si="13"/>
        <v>45588</v>
      </c>
      <c r="AL76" s="64">
        <f t="shared" si="14"/>
        <v>8</v>
      </c>
      <c r="AN76" s="61">
        <f t="shared" si="15"/>
        <v>3647.04</v>
      </c>
      <c r="AO76" s="65">
        <f t="shared" si="16"/>
        <v>33311</v>
      </c>
      <c r="AQ76" s="66" t="str">
        <f t="shared" si="17"/>
        <v>K-hangtra</v>
      </c>
      <c r="AR76" s="66">
        <f t="shared" si="18"/>
        <v>156</v>
      </c>
      <c r="AS76" s="66">
        <f t="shared" si="19"/>
        <v>632</v>
      </c>
    </row>
    <row r="77" spans="3:45" x14ac:dyDescent="0.25">
      <c r="C77" s="53" t="str">
        <f>IF(H77="","",Sheet1!AI77)</f>
        <v>N</v>
      </c>
      <c r="D77" s="54" t="s">
        <v>4134</v>
      </c>
      <c r="E77" s="54" t="s">
        <v>25</v>
      </c>
      <c r="F77" s="53" t="str">
        <f>IF(H77="","",Sheet1!AF77)</f>
        <v>08/10/2025</v>
      </c>
      <c r="G77" s="1" t="str">
        <f>IF(H77="","",Sheet1!AF77)</f>
        <v>08/10/2025</v>
      </c>
      <c r="H77" s="27">
        <v>9106039708</v>
      </c>
      <c r="I77" s="1" t="str">
        <f>IF(H77="","",Sheet1!AF77)</f>
        <v>08/10/2025</v>
      </c>
      <c r="J77" s="55" t="str">
        <f t="shared" si="10"/>
        <v>NKHT2510/10700159666</v>
      </c>
      <c r="L77" s="57" t="str">
        <f>IF(H77="","",Sheet1!AK77)</f>
        <v>K25TTM</v>
      </c>
      <c r="M77" s="57" t="str">
        <f>IF(H77="","",Sheet1!AE77)</f>
        <v>00159666</v>
      </c>
      <c r="N77" s="58" t="str">
        <f>IF(H77="","",Sheet1!AF77)</f>
        <v>08/10/2025</v>
      </c>
      <c r="O77" s="7" t="str">
        <f>IF(H77="","",Sheet1!AH77)</f>
        <v>WIN2107</v>
      </c>
      <c r="S77" s="55" t="str">
        <f>IF(H77="","",Sheet1!AL77)</f>
        <v>2107 WIN HCM 476 Phan Xích Long</v>
      </c>
      <c r="V77" s="55" t="str">
        <f>IF(H77="","",Sheet1!AL77)</f>
        <v>2107 WIN HCM 476 Phan Xích Long</v>
      </c>
      <c r="Y77" s="7" t="str">
        <f>IF(H77="","",Sheet1!AJ77)</f>
        <v>CN300</v>
      </c>
      <c r="AB77" s="60">
        <f t="shared" si="11"/>
        <v>5111</v>
      </c>
      <c r="AC77" s="60">
        <f t="shared" si="12"/>
        <v>131</v>
      </c>
      <c r="AE77" s="61">
        <f>IF(H77="","",Sheet1!U77)</f>
        <v>3</v>
      </c>
      <c r="AG77" s="7">
        <f>IF(H77="","",Sheet1!T77)</f>
        <v>70950</v>
      </c>
      <c r="AH77" s="62">
        <f t="shared" si="13"/>
        <v>212850</v>
      </c>
      <c r="AL77" s="64">
        <f t="shared" si="14"/>
        <v>8</v>
      </c>
      <c r="AN77" s="61">
        <f t="shared" si="15"/>
        <v>17028</v>
      </c>
      <c r="AO77" s="65">
        <f t="shared" si="16"/>
        <v>33311</v>
      </c>
      <c r="AQ77" s="66" t="str">
        <f t="shared" si="17"/>
        <v>K-hangtra</v>
      </c>
      <c r="AR77" s="66">
        <f t="shared" si="18"/>
        <v>156</v>
      </c>
      <c r="AS77" s="66">
        <f t="shared" si="19"/>
        <v>632</v>
      </c>
    </row>
    <row r="78" spans="3:45" x14ac:dyDescent="0.25">
      <c r="C78" s="53" t="str">
        <f>IF(H78="","",Sheet1!AI78)</f>
        <v>N</v>
      </c>
      <c r="D78" s="54" t="s">
        <v>4134</v>
      </c>
      <c r="E78" s="54" t="s">
        <v>25</v>
      </c>
      <c r="F78" s="53" t="str">
        <f>IF(H78="","",Sheet1!AF78)</f>
        <v>08/10/2025</v>
      </c>
      <c r="G78" s="1" t="str">
        <f>IF(H78="","",Sheet1!AF78)</f>
        <v>08/10/2025</v>
      </c>
      <c r="H78" s="27">
        <v>9106039708</v>
      </c>
      <c r="I78" s="1" t="str">
        <f>IF(H78="","",Sheet1!AF78)</f>
        <v>08/10/2025</v>
      </c>
      <c r="J78" s="55" t="str">
        <f t="shared" si="10"/>
        <v>NKHT2510/10700159666</v>
      </c>
      <c r="L78" s="57" t="str">
        <f>IF(H78="","",Sheet1!AK78)</f>
        <v>K25TTM</v>
      </c>
      <c r="M78" s="57" t="str">
        <f>IF(H78="","",Sheet1!AE78)</f>
        <v>00159666</v>
      </c>
      <c r="N78" s="58" t="str">
        <f>IF(H78="","",Sheet1!AF78)</f>
        <v>08/10/2025</v>
      </c>
      <c r="O78" s="7" t="str">
        <f>IF(H78="","",Sheet1!AH78)</f>
        <v>WIN2107</v>
      </c>
      <c r="S78" s="55" t="str">
        <f>IF(H78="","",Sheet1!AL78)</f>
        <v>2107 WIN HCM 476 Phan Xích Long</v>
      </c>
      <c r="V78" s="55" t="str">
        <f>IF(H78="","",Sheet1!AL78)</f>
        <v>2107 WIN HCM 476 Phan Xích Long</v>
      </c>
      <c r="Y78" s="7" t="str">
        <f>IF(H78="","",Sheet1!AJ78)</f>
        <v>CC300</v>
      </c>
      <c r="AB78" s="60">
        <f t="shared" si="11"/>
        <v>5111</v>
      </c>
      <c r="AC78" s="60">
        <f t="shared" si="12"/>
        <v>131</v>
      </c>
      <c r="AE78" s="61">
        <f>IF(H78="","",Sheet1!U78)</f>
        <v>1</v>
      </c>
      <c r="AG78" s="7">
        <f>IF(H78="","",Sheet1!T78)</f>
        <v>60885</v>
      </c>
      <c r="AH78" s="62">
        <f t="shared" si="13"/>
        <v>60885</v>
      </c>
      <c r="AL78" s="64">
        <f t="shared" si="14"/>
        <v>8</v>
      </c>
      <c r="AN78" s="61">
        <f t="shared" si="15"/>
        <v>4870.8</v>
      </c>
      <c r="AO78" s="65">
        <f t="shared" si="16"/>
        <v>33311</v>
      </c>
      <c r="AQ78" s="66" t="str">
        <f t="shared" si="17"/>
        <v>K-hangtra</v>
      </c>
      <c r="AR78" s="66">
        <f t="shared" si="18"/>
        <v>156</v>
      </c>
      <c r="AS78" s="66">
        <f t="shared" si="19"/>
        <v>632</v>
      </c>
    </row>
    <row r="79" spans="3:45" x14ac:dyDescent="0.25">
      <c r="C79" s="53" t="str">
        <f>IF(H79="","",Sheet1!AI79)</f>
        <v>N</v>
      </c>
      <c r="D79" s="54" t="s">
        <v>4134</v>
      </c>
      <c r="E79" s="54" t="s">
        <v>25</v>
      </c>
      <c r="F79" s="53" t="str">
        <f>IF(H79="","",Sheet1!AF79)</f>
        <v>08/10/2025</v>
      </c>
      <c r="G79" s="1" t="str">
        <f>IF(H79="","",Sheet1!AF79)</f>
        <v>08/10/2025</v>
      </c>
      <c r="H79" s="27">
        <v>9106039708</v>
      </c>
      <c r="I79" s="1" t="str">
        <f>IF(H79="","",Sheet1!AF79)</f>
        <v>08/10/2025</v>
      </c>
      <c r="J79" s="55" t="str">
        <f t="shared" si="10"/>
        <v>NKHT2510/10700159666</v>
      </c>
      <c r="L79" s="57" t="str">
        <f>IF(H79="","",Sheet1!AK79)</f>
        <v>K25TTM</v>
      </c>
      <c r="M79" s="57" t="str">
        <f>IF(H79="","",Sheet1!AE79)</f>
        <v>00159666</v>
      </c>
      <c r="N79" s="58" t="str">
        <f>IF(H79="","",Sheet1!AF79)</f>
        <v>08/10/2025</v>
      </c>
      <c r="O79" s="7" t="str">
        <f>IF(H79="","",Sheet1!AH79)</f>
        <v>WIN2107</v>
      </c>
      <c r="S79" s="55" t="str">
        <f>IF(H79="","",Sheet1!AL79)</f>
        <v>2107 WIN HCM 476 Phan Xích Long</v>
      </c>
      <c r="V79" s="55" t="str">
        <f>IF(H79="","",Sheet1!AL79)</f>
        <v>2107 WIN HCM 476 Phan Xích Long</v>
      </c>
      <c r="Y79" s="7" t="str">
        <f>IF(H79="","",Sheet1!AJ79)</f>
        <v>MNH250</v>
      </c>
      <c r="AB79" s="60">
        <f t="shared" si="11"/>
        <v>5111</v>
      </c>
      <c r="AC79" s="60">
        <f t="shared" si="12"/>
        <v>131</v>
      </c>
      <c r="AE79" s="61">
        <f>IF(H79="","",Sheet1!U79)</f>
        <v>3</v>
      </c>
      <c r="AG79" s="7">
        <f>IF(H79="","",Sheet1!T79)</f>
        <v>37720</v>
      </c>
      <c r="AH79" s="62">
        <f t="shared" si="13"/>
        <v>113160</v>
      </c>
      <c r="AL79" s="64">
        <f t="shared" si="14"/>
        <v>8</v>
      </c>
      <c r="AN79" s="61">
        <f t="shared" si="15"/>
        <v>9052.8000000000011</v>
      </c>
      <c r="AO79" s="65">
        <f t="shared" si="16"/>
        <v>33311</v>
      </c>
      <c r="AQ79" s="66" t="str">
        <f t="shared" si="17"/>
        <v>K-hangtra</v>
      </c>
      <c r="AR79" s="66">
        <f t="shared" si="18"/>
        <v>156</v>
      </c>
      <c r="AS79" s="66">
        <f t="shared" si="19"/>
        <v>632</v>
      </c>
    </row>
    <row r="80" spans="3:45" x14ac:dyDescent="0.25">
      <c r="C80" s="53" t="str">
        <f>IF(H80="","",Sheet1!AI80)</f>
        <v>B</v>
      </c>
      <c r="D80" s="54" t="s">
        <v>4134</v>
      </c>
      <c r="E80" s="54" t="s">
        <v>25</v>
      </c>
      <c r="F80" s="53" t="str">
        <f>IF(H80="","",Sheet1!AF80)</f>
        <v>08/10/2025</v>
      </c>
      <c r="G80" s="1" t="str">
        <f>IF(H80="","",Sheet1!AF80)</f>
        <v>08/10/2025</v>
      </c>
      <c r="H80" s="27">
        <v>9106039728</v>
      </c>
      <c r="I80" s="1" t="str">
        <f>IF(H80="","",Sheet1!AF80)</f>
        <v>08/10/2025</v>
      </c>
      <c r="J80" s="55" t="str">
        <f t="shared" si="10"/>
        <v>NKHT2510/AY200480544</v>
      </c>
      <c r="L80" s="57" t="str">
        <f>IF(H80="","",Sheet1!AK80)</f>
        <v>K25TTM</v>
      </c>
      <c r="M80" s="57" t="str">
        <f>IF(H80="","",Sheet1!AE80)</f>
        <v>00480544</v>
      </c>
      <c r="N80" s="58" t="str">
        <f>IF(H80="","",Sheet1!AF80)</f>
        <v>08/10/2025</v>
      </c>
      <c r="O80" s="7" t="str">
        <f>IF(H80="","",Sheet1!AH80)</f>
        <v>WIN2AY2</v>
      </c>
      <c r="S80" s="55" t="str">
        <f>IF(H80="","",Sheet1!AL80)</f>
        <v>2AY2 WM+ HNI Khu 2 Văn Lôi, Mê Linh</v>
      </c>
      <c r="V80" s="55" t="str">
        <f>IF(H80="","",Sheet1!AL80)</f>
        <v>2AY2 WM+ HNI Khu 2 Văn Lôi, Mê Linh</v>
      </c>
      <c r="Y80" s="7" t="str">
        <f>IF(H80="","",Sheet1!AJ80)</f>
        <v>MNH250</v>
      </c>
      <c r="AB80" s="60">
        <f t="shared" si="11"/>
        <v>5111</v>
      </c>
      <c r="AC80" s="60">
        <f t="shared" si="12"/>
        <v>131</v>
      </c>
      <c r="AE80" s="61">
        <f>IF(H80="","",Sheet1!U80)</f>
        <v>1</v>
      </c>
      <c r="AG80" s="7">
        <f>IF(H80="","",Sheet1!T80)</f>
        <v>37720</v>
      </c>
      <c r="AH80" s="62">
        <f t="shared" si="13"/>
        <v>37720</v>
      </c>
      <c r="AL80" s="64">
        <f t="shared" si="14"/>
        <v>8</v>
      </c>
      <c r="AN80" s="61">
        <f t="shared" si="15"/>
        <v>3017.6</v>
      </c>
      <c r="AO80" s="65">
        <f t="shared" si="16"/>
        <v>33311</v>
      </c>
      <c r="AQ80" s="66" t="str">
        <f t="shared" si="17"/>
        <v>K-hangtra</v>
      </c>
      <c r="AR80" s="66">
        <f t="shared" si="18"/>
        <v>156</v>
      </c>
      <c r="AS80" s="66">
        <f t="shared" si="19"/>
        <v>632</v>
      </c>
    </row>
    <row r="81" spans="3:45" x14ac:dyDescent="0.25">
      <c r="C81" s="53" t="str">
        <f>IF(H81="","",Sheet1!AI81)</f>
        <v>B</v>
      </c>
      <c r="D81" s="54" t="s">
        <v>4134</v>
      </c>
      <c r="E81" s="54" t="s">
        <v>25</v>
      </c>
      <c r="F81" s="53" t="str">
        <f>IF(H81="","",Sheet1!AF81)</f>
        <v>08/10/2025</v>
      </c>
      <c r="G81" s="1" t="str">
        <f>IF(H81="","",Sheet1!AF81)</f>
        <v>08/10/2025</v>
      </c>
      <c r="H81" s="27">
        <v>9106039682</v>
      </c>
      <c r="I81" s="1" t="str">
        <f>IF(H81="","",Sheet1!AF81)</f>
        <v>08/10/2025</v>
      </c>
      <c r="J81" s="55" t="str">
        <f t="shared" si="10"/>
        <v>NKHT2510/05600028814</v>
      </c>
      <c r="L81" s="57" t="str">
        <f>IF(H81="","",Sheet1!AK81)</f>
        <v>K25TTM</v>
      </c>
      <c r="M81" s="57" t="str">
        <f>IF(H81="","",Sheet1!AE81)</f>
        <v>00028814</v>
      </c>
      <c r="N81" s="58" t="str">
        <f>IF(H81="","",Sheet1!AF81)</f>
        <v>08/10/2025</v>
      </c>
      <c r="O81" s="7" t="str">
        <f>IF(H81="","",Sheet1!AH81)</f>
        <v>WIN-056</v>
      </c>
      <c r="S81" s="55" t="str">
        <f>IF(H81="","",Sheet1!AL81)</f>
        <v>4853 WM+ HYN Thôn Liêu Trung</v>
      </c>
      <c r="V81" s="55" t="str">
        <f>IF(H81="","",Sheet1!AL81)</f>
        <v>4853 WM+ HYN Thôn Liêu Trung</v>
      </c>
      <c r="Y81" s="7" t="str">
        <f>IF(H81="","",Sheet1!AJ81)</f>
        <v>GM500</v>
      </c>
      <c r="AB81" s="60">
        <f t="shared" si="11"/>
        <v>5111</v>
      </c>
      <c r="AC81" s="60">
        <f t="shared" si="12"/>
        <v>131</v>
      </c>
      <c r="AE81" s="61">
        <f>IF(H81="","",Sheet1!U81)</f>
        <v>1</v>
      </c>
      <c r="AG81" s="7">
        <f>IF(H81="","",Sheet1!T81)</f>
        <v>111058</v>
      </c>
      <c r="AH81" s="62">
        <f t="shared" si="13"/>
        <v>111058</v>
      </c>
      <c r="AL81" s="64">
        <f t="shared" si="14"/>
        <v>8</v>
      </c>
      <c r="AN81" s="61">
        <f t="shared" si="15"/>
        <v>8884.64</v>
      </c>
      <c r="AO81" s="65">
        <f t="shared" si="16"/>
        <v>33311</v>
      </c>
      <c r="AQ81" s="66" t="str">
        <f t="shared" si="17"/>
        <v>K-hangtra</v>
      </c>
      <c r="AR81" s="66">
        <f t="shared" si="18"/>
        <v>156</v>
      </c>
      <c r="AS81" s="66">
        <f t="shared" si="19"/>
        <v>632</v>
      </c>
    </row>
    <row r="82" spans="3:45" x14ac:dyDescent="0.25">
      <c r="C82" s="53" t="str">
        <f>IF(H82="","",Sheet1!AI82)</f>
        <v>B</v>
      </c>
      <c r="D82" s="54" t="s">
        <v>4134</v>
      </c>
      <c r="E82" s="54" t="s">
        <v>25</v>
      </c>
      <c r="F82" s="53" t="str">
        <f>IF(H82="","",Sheet1!AF82)</f>
        <v>08/10/2025</v>
      </c>
      <c r="G82" s="1" t="str">
        <f>IF(H82="","",Sheet1!AF82)</f>
        <v>08/10/2025</v>
      </c>
      <c r="H82" s="27">
        <v>9106039684</v>
      </c>
      <c r="I82" s="1" t="str">
        <f>IF(H82="","",Sheet1!AF82)</f>
        <v>08/10/2025</v>
      </c>
      <c r="J82" s="55" t="str">
        <f t="shared" si="10"/>
        <v>NKHT2510/21300480528</v>
      </c>
      <c r="L82" s="57" t="str">
        <f>IF(H82="","",Sheet1!AK82)</f>
        <v>K25TTM</v>
      </c>
      <c r="M82" s="57" t="str">
        <f>IF(H82="","",Sheet1!AE82)</f>
        <v>00480528</v>
      </c>
      <c r="N82" s="58" t="str">
        <f>IF(H82="","",Sheet1!AF82)</f>
        <v>08/10/2025</v>
      </c>
      <c r="O82" s="7" t="str">
        <f>IF(H82="","",Sheet1!AH82)</f>
        <v>WIN2213</v>
      </c>
      <c r="S82" s="55" t="str">
        <f>IF(H82="","",Sheet1!AL82)</f>
        <v>2213 WM+ HNI 38 Linh Lang</v>
      </c>
      <c r="V82" s="55" t="str">
        <f>IF(H82="","",Sheet1!AL82)</f>
        <v>2213 WM+ HNI 38 Linh Lang</v>
      </c>
      <c r="Y82" s="7" t="str">
        <f>IF(H82="","",Sheet1!AJ82)</f>
        <v>CGM300</v>
      </c>
      <c r="AB82" s="60">
        <f t="shared" si="11"/>
        <v>5111</v>
      </c>
      <c r="AC82" s="60">
        <f t="shared" si="12"/>
        <v>131</v>
      </c>
      <c r="AE82" s="61">
        <f>IF(H82="","",Sheet1!U82)</f>
        <v>3</v>
      </c>
      <c r="AG82" s="7">
        <f>IF(H82="","",Sheet1!T82)</f>
        <v>73431</v>
      </c>
      <c r="AH82" s="62">
        <f t="shared" si="13"/>
        <v>220293</v>
      </c>
      <c r="AL82" s="64">
        <f t="shared" si="14"/>
        <v>8</v>
      </c>
      <c r="AN82" s="61">
        <f t="shared" si="15"/>
        <v>17623.439999999999</v>
      </c>
      <c r="AO82" s="65">
        <f t="shared" si="16"/>
        <v>33311</v>
      </c>
      <c r="AQ82" s="66" t="str">
        <f t="shared" si="17"/>
        <v>K-hangtra</v>
      </c>
      <c r="AR82" s="66">
        <f t="shared" si="18"/>
        <v>156</v>
      </c>
      <c r="AS82" s="66">
        <f t="shared" si="19"/>
        <v>632</v>
      </c>
    </row>
    <row r="83" spans="3:45" x14ac:dyDescent="0.25">
      <c r="C83" s="53" t="str">
        <f>IF(H83="","",Sheet1!AI83)</f>
        <v>B</v>
      </c>
      <c r="D83" s="54" t="s">
        <v>4134</v>
      </c>
      <c r="E83" s="54" t="s">
        <v>25</v>
      </c>
      <c r="F83" s="53" t="str">
        <f>IF(H83="","",Sheet1!AF83)</f>
        <v>08/10/2025</v>
      </c>
      <c r="G83" s="1" t="str">
        <f>IF(H83="","",Sheet1!AF83)</f>
        <v>08/10/2025</v>
      </c>
      <c r="H83" s="27">
        <v>9106039684</v>
      </c>
      <c r="I83" s="1" t="str">
        <f>IF(H83="","",Sheet1!AF83)</f>
        <v>08/10/2025</v>
      </c>
      <c r="J83" s="55" t="str">
        <f t="shared" si="10"/>
        <v>NKHT2510/21300480528</v>
      </c>
      <c r="L83" s="57" t="str">
        <f>IF(H83="","",Sheet1!AK83)</f>
        <v>K25TTM</v>
      </c>
      <c r="M83" s="57" t="str">
        <f>IF(H83="","",Sheet1!AE83)</f>
        <v>00480528</v>
      </c>
      <c r="N83" s="58" t="str">
        <f>IF(H83="","",Sheet1!AF83)</f>
        <v>08/10/2025</v>
      </c>
      <c r="O83" s="7" t="str">
        <f>IF(H83="","",Sheet1!AH83)</f>
        <v>WIN2213</v>
      </c>
      <c r="S83" s="55" t="str">
        <f>IF(H83="","",Sheet1!AL83)</f>
        <v>2213 WM+ HNI 38 Linh Lang</v>
      </c>
      <c r="V83" s="55" t="str">
        <f>IF(H83="","",Sheet1!AL83)</f>
        <v>2213 WM+ HNI 38 Linh Lang</v>
      </c>
      <c r="Y83" s="7" t="str">
        <f>IF(H83="","",Sheet1!AJ83)</f>
        <v>GM500</v>
      </c>
      <c r="AB83" s="60">
        <f t="shared" si="11"/>
        <v>5111</v>
      </c>
      <c r="AC83" s="60">
        <f t="shared" si="12"/>
        <v>131</v>
      </c>
      <c r="AE83" s="61">
        <f>IF(H83="","",Sheet1!U83)</f>
        <v>4</v>
      </c>
      <c r="AG83" s="7">
        <f>IF(H83="","",Sheet1!T83)</f>
        <v>111058</v>
      </c>
      <c r="AH83" s="62">
        <f t="shared" si="13"/>
        <v>444232</v>
      </c>
      <c r="AL83" s="64">
        <f t="shared" si="14"/>
        <v>8</v>
      </c>
      <c r="AN83" s="61">
        <f t="shared" si="15"/>
        <v>35538.559999999998</v>
      </c>
      <c r="AO83" s="65">
        <f t="shared" si="16"/>
        <v>33311</v>
      </c>
      <c r="AQ83" s="66" t="str">
        <f t="shared" si="17"/>
        <v>K-hangtra</v>
      </c>
      <c r="AR83" s="66">
        <f t="shared" si="18"/>
        <v>156</v>
      </c>
      <c r="AS83" s="66">
        <f t="shared" si="19"/>
        <v>632</v>
      </c>
    </row>
    <row r="84" spans="3:45" x14ac:dyDescent="0.25">
      <c r="C84" s="53" t="str">
        <f>IF(H84="","",Sheet1!AI84)</f>
        <v>B</v>
      </c>
      <c r="D84" s="54" t="s">
        <v>4134</v>
      </c>
      <c r="E84" s="54" t="s">
        <v>25</v>
      </c>
      <c r="F84" s="53" t="str">
        <f>IF(H84="","",Sheet1!AF84)</f>
        <v>08/10/2025</v>
      </c>
      <c r="G84" s="1" t="str">
        <f>IF(H84="","",Sheet1!AF84)</f>
        <v>08/10/2025</v>
      </c>
      <c r="H84" s="27">
        <v>9106039781</v>
      </c>
      <c r="I84" s="1" t="str">
        <f>IF(H84="","",Sheet1!AF84)</f>
        <v>08/10/2025</v>
      </c>
      <c r="J84" s="55" t="str">
        <f t="shared" si="10"/>
        <v>NKHT2510/BO700480568</v>
      </c>
      <c r="L84" s="57" t="str">
        <f>IF(H84="","",Sheet1!AK84)</f>
        <v>K25TTM</v>
      </c>
      <c r="M84" s="57" t="str">
        <f>IF(H84="","",Sheet1!AE84)</f>
        <v>00480568</v>
      </c>
      <c r="N84" s="58" t="str">
        <f>IF(H84="","",Sheet1!AF84)</f>
        <v>08/10/2025</v>
      </c>
      <c r="O84" s="7" t="str">
        <f>IF(H84="","",Sheet1!AH84)</f>
        <v>WIN2BO7</v>
      </c>
      <c r="S84" s="55" t="str">
        <f>IF(H84="","",Sheet1!AL84)</f>
        <v>2BO7 WM+ HNI Đạo Thượng, Đa Phúc</v>
      </c>
      <c r="V84" s="55" t="str">
        <f>IF(H84="","",Sheet1!AL84)</f>
        <v>2BO7 WM+ HNI Đạo Thượng, Đa Phúc</v>
      </c>
      <c r="Y84" s="7" t="str">
        <f>IF(H84="","",Sheet1!AJ84)</f>
        <v>GTLX250G</v>
      </c>
      <c r="AB84" s="60">
        <f t="shared" si="11"/>
        <v>5111</v>
      </c>
      <c r="AC84" s="60">
        <f t="shared" si="12"/>
        <v>131</v>
      </c>
      <c r="AE84" s="61">
        <f>IF(H84="","",Sheet1!U84)</f>
        <v>1</v>
      </c>
      <c r="AG84" s="7">
        <f>IF(H84="","",Sheet1!T84)</f>
        <v>41150</v>
      </c>
      <c r="AH84" s="62">
        <f t="shared" si="13"/>
        <v>41150</v>
      </c>
      <c r="AL84" s="64">
        <f t="shared" si="14"/>
        <v>8</v>
      </c>
      <c r="AN84" s="61">
        <f t="shared" si="15"/>
        <v>3292</v>
      </c>
      <c r="AO84" s="65">
        <f t="shared" si="16"/>
        <v>33311</v>
      </c>
      <c r="AQ84" s="66" t="str">
        <f t="shared" si="17"/>
        <v>K-hangtra</v>
      </c>
      <c r="AR84" s="66">
        <f t="shared" si="18"/>
        <v>156</v>
      </c>
      <c r="AS84" s="66">
        <f t="shared" si="19"/>
        <v>632</v>
      </c>
    </row>
    <row r="85" spans="3:45" x14ac:dyDescent="0.25">
      <c r="C85" s="53" t="str">
        <f>IF(H85="","",Sheet1!AI85)</f>
        <v>B</v>
      </c>
      <c r="D85" s="54" t="s">
        <v>4134</v>
      </c>
      <c r="E85" s="54" t="s">
        <v>25</v>
      </c>
      <c r="F85" s="53" t="str">
        <f>IF(H85="","",Sheet1!AF85)</f>
        <v>08/10/2025</v>
      </c>
      <c r="G85" s="1" t="str">
        <f>IF(H85="","",Sheet1!AF85)</f>
        <v>08/10/2025</v>
      </c>
      <c r="H85" s="27">
        <v>9106039808</v>
      </c>
      <c r="I85" s="1" t="str">
        <f>IF(H85="","",Sheet1!AF85)</f>
        <v>08/10/2025</v>
      </c>
      <c r="J85" s="55" t="str">
        <f t="shared" si="10"/>
        <v>NKHT2510/06700480581</v>
      </c>
      <c r="L85" s="57" t="str">
        <f>IF(H85="","",Sheet1!AK85)</f>
        <v>K25TTM</v>
      </c>
      <c r="M85" s="57" t="str">
        <f>IF(H85="","",Sheet1!AE85)</f>
        <v>00480581</v>
      </c>
      <c r="N85" s="58" t="str">
        <f>IF(H85="","",Sheet1!AF85)</f>
        <v>08/10/2025</v>
      </c>
      <c r="O85" s="7" t="str">
        <f>IF(H85="","",Sheet1!AH85)</f>
        <v>WIN2067</v>
      </c>
      <c r="S85" s="55" t="str">
        <f>IF(H85="","",Sheet1!AL85)</f>
        <v>2067 WM+ HNI K2 Vĩnh Phúc</v>
      </c>
      <c r="V85" s="55" t="str">
        <f>IF(H85="","",Sheet1!AL85)</f>
        <v>2067 WM+ HNI K2 Vĩnh Phúc</v>
      </c>
      <c r="Y85" s="7" t="str">
        <f>IF(H85="","",Sheet1!AJ85)</f>
        <v>GM500</v>
      </c>
      <c r="AB85" s="60">
        <f t="shared" si="11"/>
        <v>5111</v>
      </c>
      <c r="AC85" s="60">
        <f t="shared" si="12"/>
        <v>131</v>
      </c>
      <c r="AE85" s="61">
        <f>IF(H85="","",Sheet1!U85)</f>
        <v>4</v>
      </c>
      <c r="AG85" s="7">
        <f>IF(H85="","",Sheet1!T85)</f>
        <v>111058</v>
      </c>
      <c r="AH85" s="62">
        <f t="shared" si="13"/>
        <v>444232</v>
      </c>
      <c r="AL85" s="64">
        <f t="shared" si="14"/>
        <v>8</v>
      </c>
      <c r="AN85" s="61">
        <f t="shared" si="15"/>
        <v>35538.559999999998</v>
      </c>
      <c r="AO85" s="65">
        <f t="shared" si="16"/>
        <v>33311</v>
      </c>
      <c r="AQ85" s="66" t="str">
        <f t="shared" si="17"/>
        <v>K-hangtra</v>
      </c>
      <c r="AR85" s="66">
        <f t="shared" si="18"/>
        <v>156</v>
      </c>
      <c r="AS85" s="66">
        <f t="shared" si="19"/>
        <v>632</v>
      </c>
    </row>
    <row r="86" spans="3:45" x14ac:dyDescent="0.25">
      <c r="C86" s="53" t="str">
        <f>IF(H86="","",Sheet1!AI86)</f>
        <v>B</v>
      </c>
      <c r="D86" s="54" t="s">
        <v>4134</v>
      </c>
      <c r="E86" s="54" t="s">
        <v>25</v>
      </c>
      <c r="F86" s="53" t="str">
        <f>IF(H86="","",Sheet1!AF86)</f>
        <v>08/10/2025</v>
      </c>
      <c r="G86" s="1" t="str">
        <f>IF(H86="","",Sheet1!AF86)</f>
        <v>08/10/2025</v>
      </c>
      <c r="H86" s="27">
        <v>9106039814</v>
      </c>
      <c r="I86" s="1" t="str">
        <f>IF(H86="","",Sheet1!AF86)</f>
        <v>08/10/2025</v>
      </c>
      <c r="J86" s="55" t="str">
        <f t="shared" si="10"/>
        <v>NKHT2510/02500035345</v>
      </c>
      <c r="L86" s="57" t="str">
        <f>IF(H86="","",Sheet1!AK86)</f>
        <v>K25TTM</v>
      </c>
      <c r="M86" s="57" t="str">
        <f>IF(H86="","",Sheet1!AE86)</f>
        <v>00035345</v>
      </c>
      <c r="N86" s="58" t="str">
        <f>IF(H86="","",Sheet1!AF86)</f>
        <v>08/10/2025</v>
      </c>
      <c r="O86" s="7" t="str">
        <f>IF(H86="","",Sheet1!AH86)</f>
        <v>WIN-025</v>
      </c>
      <c r="S86" s="55" t="str">
        <f>IF(H86="","",Sheet1!AL86)</f>
        <v>3262 WM+ HPG 154 Bạch Đằng</v>
      </c>
      <c r="V86" s="55" t="str">
        <f>IF(H86="","",Sheet1!AL86)</f>
        <v>3262 WM+ HPG 154 Bạch Đằng</v>
      </c>
      <c r="Y86" s="7" t="str">
        <f>IF(H86="","",Sheet1!AJ86)</f>
        <v>MNH250</v>
      </c>
      <c r="AB86" s="60">
        <f t="shared" si="11"/>
        <v>5111</v>
      </c>
      <c r="AC86" s="60">
        <f t="shared" si="12"/>
        <v>131</v>
      </c>
      <c r="AE86" s="61">
        <f>IF(H86="","",Sheet1!U86)</f>
        <v>4</v>
      </c>
      <c r="AG86" s="7">
        <f>IF(H86="","",Sheet1!T86)</f>
        <v>37720</v>
      </c>
      <c r="AH86" s="62">
        <f t="shared" si="13"/>
        <v>150880</v>
      </c>
      <c r="AL86" s="64">
        <f t="shared" si="14"/>
        <v>8</v>
      </c>
      <c r="AN86" s="61">
        <f t="shared" si="15"/>
        <v>12070.4</v>
      </c>
      <c r="AO86" s="65">
        <f t="shared" si="16"/>
        <v>33311</v>
      </c>
      <c r="AQ86" s="66" t="str">
        <f t="shared" si="17"/>
        <v>K-hangtra</v>
      </c>
      <c r="AR86" s="66">
        <f t="shared" si="18"/>
        <v>156</v>
      </c>
      <c r="AS86" s="66">
        <f t="shared" si="19"/>
        <v>632</v>
      </c>
    </row>
    <row r="87" spans="3:45" x14ac:dyDescent="0.25">
      <c r="C87" s="53" t="str">
        <f>IF(H87="","",Sheet1!AI87)</f>
        <v>B</v>
      </c>
      <c r="D87" s="54" t="s">
        <v>4134</v>
      </c>
      <c r="E87" s="54" t="s">
        <v>25</v>
      </c>
      <c r="F87" s="53" t="str">
        <f>IF(H87="","",Sheet1!AF87)</f>
        <v>08/10/2025</v>
      </c>
      <c r="G87" s="1" t="str">
        <f>IF(H87="","",Sheet1!AF87)</f>
        <v>08/10/2025</v>
      </c>
      <c r="H87" s="27">
        <v>9106039837</v>
      </c>
      <c r="I87" s="1" t="str">
        <f>IF(H87="","",Sheet1!AF87)</f>
        <v>08/10/2025</v>
      </c>
      <c r="J87" s="55" t="str">
        <f t="shared" si="10"/>
        <v>NKHT2510/02000033499</v>
      </c>
      <c r="L87" s="57" t="str">
        <f>IF(H87="","",Sheet1!AK87)</f>
        <v>K25TTM</v>
      </c>
      <c r="M87" s="57" t="str">
        <f>IF(H87="","",Sheet1!AE87)</f>
        <v>00033499</v>
      </c>
      <c r="N87" s="58" t="str">
        <f>IF(H87="","",Sheet1!AF87)</f>
        <v>08/10/2025</v>
      </c>
      <c r="O87" s="7" t="str">
        <f>IF(H87="","",Sheet1!AH87)</f>
        <v>WIN-020</v>
      </c>
      <c r="S87" s="55" t="str">
        <f>IF(H87="","",Sheet1!AL87)</f>
        <v>3614 WM+ THA 106 Cao Sơn</v>
      </c>
      <c r="V87" s="55" t="str">
        <f>IF(H87="","",Sheet1!AL87)</f>
        <v>3614 WM+ THA 106 Cao Sơn</v>
      </c>
      <c r="Y87" s="7" t="str">
        <f>IF(H87="","",Sheet1!AJ87)</f>
        <v>CGM300</v>
      </c>
      <c r="AB87" s="60">
        <f t="shared" si="11"/>
        <v>5111</v>
      </c>
      <c r="AC87" s="60">
        <f t="shared" si="12"/>
        <v>131</v>
      </c>
      <c r="AE87" s="61">
        <f>IF(H87="","",Sheet1!U87)</f>
        <v>2</v>
      </c>
      <c r="AG87" s="7">
        <f>IF(H87="","",Sheet1!T87)</f>
        <v>73431</v>
      </c>
      <c r="AH87" s="62">
        <f t="shared" si="13"/>
        <v>146862</v>
      </c>
      <c r="AL87" s="64">
        <f t="shared" si="14"/>
        <v>8</v>
      </c>
      <c r="AN87" s="61">
        <f t="shared" si="15"/>
        <v>11748.960000000001</v>
      </c>
      <c r="AO87" s="65">
        <f t="shared" si="16"/>
        <v>33311</v>
      </c>
      <c r="AQ87" s="66" t="str">
        <f t="shared" si="17"/>
        <v>K-hangtra</v>
      </c>
      <c r="AR87" s="66">
        <f t="shared" si="18"/>
        <v>156</v>
      </c>
      <c r="AS87" s="66">
        <f t="shared" si="19"/>
        <v>632</v>
      </c>
    </row>
    <row r="88" spans="3:45" x14ac:dyDescent="0.25">
      <c r="C88" s="53" t="str">
        <f>IF(H88="","",Sheet1!AI88)</f>
        <v>N</v>
      </c>
      <c r="D88" s="54" t="s">
        <v>4134</v>
      </c>
      <c r="E88" s="54" t="s">
        <v>25</v>
      </c>
      <c r="F88" s="53" t="str">
        <f>IF(H88="","",Sheet1!AF88)</f>
        <v>08/10/2025</v>
      </c>
      <c r="G88" s="1" t="str">
        <f>IF(H88="","",Sheet1!AF88)</f>
        <v>08/10/2025</v>
      </c>
      <c r="H88" s="27">
        <v>9106039868</v>
      </c>
      <c r="I88" s="1" t="str">
        <f>IF(H88="","",Sheet1!AF88)</f>
        <v>08/10/2025</v>
      </c>
      <c r="J88" s="55" t="str">
        <f t="shared" si="10"/>
        <v>NKHT2510/27400159683</v>
      </c>
      <c r="L88" s="57" t="str">
        <f>IF(H88="","",Sheet1!AK88)</f>
        <v>K25TTM</v>
      </c>
      <c r="M88" s="57" t="str">
        <f>IF(H88="","",Sheet1!AE88)</f>
        <v>00159683</v>
      </c>
      <c r="N88" s="58" t="str">
        <f>IF(H88="","",Sheet1!AF88)</f>
        <v>08/10/2025</v>
      </c>
      <c r="O88" s="7" t="str">
        <f>IF(H88="","",Sheet1!AH88)</f>
        <v>WIN5274</v>
      </c>
      <c r="S88" s="55" t="str">
        <f>IF(H88="","",Sheet1!AL88)</f>
        <v>5274 WM+ HCM 109-111 Kênh Nước Đen</v>
      </c>
      <c r="V88" s="55" t="str">
        <f>IF(H88="","",Sheet1!AL88)</f>
        <v>5274 WM+ HCM 109-111 Kênh Nước Đen</v>
      </c>
      <c r="Y88" s="7" t="str">
        <f>IF(H88="","",Sheet1!AJ88)</f>
        <v>GM500</v>
      </c>
      <c r="AB88" s="60">
        <f t="shared" si="11"/>
        <v>5111</v>
      </c>
      <c r="AC88" s="60">
        <f t="shared" si="12"/>
        <v>131</v>
      </c>
      <c r="AE88" s="61">
        <f>IF(H88="","",Sheet1!U88)</f>
        <v>2</v>
      </c>
      <c r="AG88" s="7">
        <f>IF(H88="","",Sheet1!T88)</f>
        <v>111058</v>
      </c>
      <c r="AH88" s="62">
        <f t="shared" si="13"/>
        <v>222116</v>
      </c>
      <c r="AL88" s="64">
        <f t="shared" si="14"/>
        <v>8</v>
      </c>
      <c r="AN88" s="61">
        <f t="shared" si="15"/>
        <v>17769.28</v>
      </c>
      <c r="AO88" s="65">
        <f t="shared" si="16"/>
        <v>33311</v>
      </c>
      <c r="AQ88" s="66" t="str">
        <f t="shared" si="17"/>
        <v>K-hangtra</v>
      </c>
      <c r="AR88" s="66">
        <f t="shared" si="18"/>
        <v>156</v>
      </c>
      <c r="AS88" s="66">
        <f t="shared" si="19"/>
        <v>632</v>
      </c>
    </row>
    <row r="89" spans="3:45" x14ac:dyDescent="0.25">
      <c r="C89" s="53" t="str">
        <f>IF(H89="","",Sheet1!AI89)</f>
        <v>N</v>
      </c>
      <c r="D89" s="54" t="s">
        <v>4134</v>
      </c>
      <c r="E89" s="54" t="s">
        <v>25</v>
      </c>
      <c r="F89" s="53" t="str">
        <f>IF(H89="","",Sheet1!AF89)</f>
        <v>08/10/2025</v>
      </c>
      <c r="G89" s="1" t="str">
        <f>IF(H89="","",Sheet1!AF89)</f>
        <v>08/10/2025</v>
      </c>
      <c r="H89" s="27">
        <v>9106039868</v>
      </c>
      <c r="I89" s="1" t="str">
        <f>IF(H89="","",Sheet1!AF89)</f>
        <v>08/10/2025</v>
      </c>
      <c r="J89" s="55" t="str">
        <f t="shared" si="10"/>
        <v>NKHT2510/27400159683</v>
      </c>
      <c r="L89" s="57" t="str">
        <f>IF(H89="","",Sheet1!AK89)</f>
        <v>K25TTM</v>
      </c>
      <c r="M89" s="57" t="str">
        <f>IF(H89="","",Sheet1!AE89)</f>
        <v>00159683</v>
      </c>
      <c r="N89" s="58" t="str">
        <f>IF(H89="","",Sheet1!AF89)</f>
        <v>08/10/2025</v>
      </c>
      <c r="O89" s="7" t="str">
        <f>IF(H89="","",Sheet1!AH89)</f>
        <v>WIN5274</v>
      </c>
      <c r="S89" s="55" t="str">
        <f>IF(H89="","",Sheet1!AL89)</f>
        <v>5274 WM+ HCM 109-111 Kênh Nước Đen</v>
      </c>
      <c r="V89" s="55" t="str">
        <f>IF(H89="","",Sheet1!AL89)</f>
        <v>5274 WM+ HCM 109-111 Kênh Nước Đen</v>
      </c>
      <c r="Y89" s="7" t="str">
        <f>IF(H89="","",Sheet1!AJ89)</f>
        <v>GTLX250G</v>
      </c>
      <c r="AB89" s="60">
        <f t="shared" si="11"/>
        <v>5111</v>
      </c>
      <c r="AC89" s="60">
        <f t="shared" si="12"/>
        <v>131</v>
      </c>
      <c r="AE89" s="61">
        <f>IF(H89="","",Sheet1!U89)</f>
        <v>2</v>
      </c>
      <c r="AG89" s="7">
        <f>IF(H89="","",Sheet1!T89)</f>
        <v>41150</v>
      </c>
      <c r="AH89" s="62">
        <f t="shared" si="13"/>
        <v>82300</v>
      </c>
      <c r="AL89" s="64">
        <f t="shared" si="14"/>
        <v>8</v>
      </c>
      <c r="AN89" s="61">
        <f t="shared" si="15"/>
        <v>6584</v>
      </c>
      <c r="AO89" s="65">
        <f t="shared" si="16"/>
        <v>33311</v>
      </c>
      <c r="AQ89" s="66" t="str">
        <f t="shared" si="17"/>
        <v>K-hangtra</v>
      </c>
      <c r="AR89" s="66">
        <f t="shared" si="18"/>
        <v>156</v>
      </c>
      <c r="AS89" s="66">
        <f t="shared" si="19"/>
        <v>632</v>
      </c>
    </row>
    <row r="90" spans="3:45" x14ac:dyDescent="0.25">
      <c r="C90" s="53" t="str">
        <f>IF(H90="","",Sheet1!AI90)</f>
        <v>N</v>
      </c>
      <c r="D90" s="54" t="s">
        <v>4134</v>
      </c>
      <c r="E90" s="54" t="s">
        <v>25</v>
      </c>
      <c r="F90" s="53" t="str">
        <f>IF(H90="","",Sheet1!AF90)</f>
        <v>08/10/2025</v>
      </c>
      <c r="G90" s="1" t="str">
        <f>IF(H90="","",Sheet1!AF90)</f>
        <v>08/10/2025</v>
      </c>
      <c r="H90" s="27">
        <v>9106039897</v>
      </c>
      <c r="I90" s="1" t="str">
        <f>IF(H90="","",Sheet1!AF90)</f>
        <v>08/10/2025</v>
      </c>
      <c r="J90" s="55" t="str">
        <f t="shared" si="10"/>
        <v>NKHT2510/81600159687</v>
      </c>
      <c r="L90" s="57" t="str">
        <f>IF(H90="","",Sheet1!AK90)</f>
        <v>K25TTM</v>
      </c>
      <c r="M90" s="57" t="str">
        <f>IF(H90="","",Sheet1!AE90)</f>
        <v>00159687</v>
      </c>
      <c r="N90" s="58" t="str">
        <f>IF(H90="","",Sheet1!AF90)</f>
        <v>08/10/2025</v>
      </c>
      <c r="O90" s="7" t="str">
        <f>IF(H90="","",Sheet1!AH90)</f>
        <v>WIN3816</v>
      </c>
      <c r="S90" s="55" t="str">
        <f>IF(H90="","",Sheet1!AL90)</f>
        <v>3816 WIN HCM 38C/7-9 Đường Cây Keo</v>
      </c>
      <c r="V90" s="55" t="str">
        <f>IF(H90="","",Sheet1!AL90)</f>
        <v>3816 WIN HCM 38C/7-9 Đường Cây Keo</v>
      </c>
      <c r="Y90" s="7" t="str">
        <f>IF(H90="","",Sheet1!AJ90)</f>
        <v>MNH250</v>
      </c>
      <c r="AB90" s="60">
        <f t="shared" si="11"/>
        <v>5111</v>
      </c>
      <c r="AC90" s="60">
        <f t="shared" si="12"/>
        <v>131</v>
      </c>
      <c r="AE90" s="61">
        <f>IF(H90="","",Sheet1!U90)</f>
        <v>1</v>
      </c>
      <c r="AG90" s="7">
        <f>IF(H90="","",Sheet1!T90)</f>
        <v>37720</v>
      </c>
      <c r="AH90" s="62">
        <f t="shared" si="13"/>
        <v>37720</v>
      </c>
      <c r="AL90" s="64">
        <f t="shared" si="14"/>
        <v>8</v>
      </c>
      <c r="AN90" s="61">
        <f t="shared" si="15"/>
        <v>3017.6</v>
      </c>
      <c r="AO90" s="65">
        <f t="shared" si="16"/>
        <v>33311</v>
      </c>
      <c r="AQ90" s="66" t="str">
        <f t="shared" si="17"/>
        <v>K-hangtra</v>
      </c>
      <c r="AR90" s="66">
        <f t="shared" si="18"/>
        <v>156</v>
      </c>
      <c r="AS90" s="66">
        <f t="shared" si="19"/>
        <v>632</v>
      </c>
    </row>
    <row r="91" spans="3:45" x14ac:dyDescent="0.25">
      <c r="C91" s="53" t="str">
        <f>IF(H91="","",Sheet1!AI91)</f>
        <v>N</v>
      </c>
      <c r="D91" s="54" t="s">
        <v>4134</v>
      </c>
      <c r="E91" s="54" t="s">
        <v>25</v>
      </c>
      <c r="F91" s="53" t="str">
        <f>IF(H91="","",Sheet1!AF91)</f>
        <v>08/10/2025</v>
      </c>
      <c r="G91" s="1" t="str">
        <f>IF(H91="","",Sheet1!AF91)</f>
        <v>08/10/2025</v>
      </c>
      <c r="H91" s="27">
        <v>9106039897</v>
      </c>
      <c r="I91" s="1" t="str">
        <f>IF(H91="","",Sheet1!AF91)</f>
        <v>08/10/2025</v>
      </c>
      <c r="J91" s="55" t="str">
        <f t="shared" si="10"/>
        <v>NKHT2510/81600159687</v>
      </c>
      <c r="L91" s="57" t="str">
        <f>IF(H91="","",Sheet1!AK91)</f>
        <v>K25TTM</v>
      </c>
      <c r="M91" s="57" t="str">
        <f>IF(H91="","",Sheet1!AE91)</f>
        <v>00159687</v>
      </c>
      <c r="N91" s="58" t="str">
        <f>IF(H91="","",Sheet1!AF91)</f>
        <v>08/10/2025</v>
      </c>
      <c r="O91" s="7" t="str">
        <f>IF(H91="","",Sheet1!AH91)</f>
        <v>WIN3816</v>
      </c>
      <c r="S91" s="55" t="str">
        <f>IF(H91="","",Sheet1!AL91)</f>
        <v>3816 WIN HCM 38C/7-9 Đường Cây Keo</v>
      </c>
      <c r="V91" s="55" t="str">
        <f>IF(H91="","",Sheet1!AL91)</f>
        <v>3816 WIN HCM 38C/7-9 Đường Cây Keo</v>
      </c>
      <c r="Y91" s="7" t="str">
        <f>IF(H91="","",Sheet1!AJ91)</f>
        <v>CN300</v>
      </c>
      <c r="AB91" s="60">
        <f t="shared" si="11"/>
        <v>5111</v>
      </c>
      <c r="AC91" s="60">
        <f t="shared" si="12"/>
        <v>131</v>
      </c>
      <c r="AE91" s="61">
        <f>IF(H91="","",Sheet1!U91)</f>
        <v>4</v>
      </c>
      <c r="AG91" s="7">
        <f>IF(H91="","",Sheet1!T91)</f>
        <v>70950</v>
      </c>
      <c r="AH91" s="62">
        <f t="shared" si="13"/>
        <v>283800</v>
      </c>
      <c r="AL91" s="64">
        <f t="shared" si="14"/>
        <v>8</v>
      </c>
      <c r="AN91" s="61">
        <f t="shared" si="15"/>
        <v>22704</v>
      </c>
      <c r="AO91" s="65">
        <f t="shared" si="16"/>
        <v>33311</v>
      </c>
      <c r="AQ91" s="66" t="str">
        <f t="shared" si="17"/>
        <v>K-hangtra</v>
      </c>
      <c r="AR91" s="66">
        <f t="shared" si="18"/>
        <v>156</v>
      </c>
      <c r="AS91" s="66">
        <f t="shared" si="19"/>
        <v>632</v>
      </c>
    </row>
    <row r="92" spans="3:45" x14ac:dyDescent="0.25">
      <c r="C92" s="53" t="str">
        <f>IF(H92="","",Sheet1!AI92)</f>
        <v>N</v>
      </c>
      <c r="D92" s="54" t="s">
        <v>4134</v>
      </c>
      <c r="E92" s="54" t="s">
        <v>25</v>
      </c>
      <c r="F92" s="53" t="str">
        <f>IF(H92="","",Sheet1!AF92)</f>
        <v>08/10/2025</v>
      </c>
      <c r="G92" s="1" t="str">
        <f>IF(H92="","",Sheet1!AF92)</f>
        <v>08/10/2025</v>
      </c>
      <c r="H92" s="27">
        <v>9106039897</v>
      </c>
      <c r="I92" s="1" t="str">
        <f>IF(H92="","",Sheet1!AF92)</f>
        <v>08/10/2025</v>
      </c>
      <c r="J92" s="55" t="str">
        <f t="shared" si="10"/>
        <v>NKHT2510/81600159687</v>
      </c>
      <c r="L92" s="57" t="str">
        <f>IF(H92="","",Sheet1!AK92)</f>
        <v>K25TTM</v>
      </c>
      <c r="M92" s="57" t="str">
        <f>IF(H92="","",Sheet1!AE92)</f>
        <v>00159687</v>
      </c>
      <c r="N92" s="58" t="str">
        <f>IF(H92="","",Sheet1!AF92)</f>
        <v>08/10/2025</v>
      </c>
      <c r="O92" s="7" t="str">
        <f>IF(H92="","",Sheet1!AH92)</f>
        <v>WIN3816</v>
      </c>
      <c r="S92" s="55" t="str">
        <f>IF(H92="","",Sheet1!AL92)</f>
        <v>3816 WIN HCM 38C/7-9 Đường Cây Keo</v>
      </c>
      <c r="V92" s="55" t="str">
        <f>IF(H92="","",Sheet1!AL92)</f>
        <v>3816 WIN HCM 38C/7-9 Đường Cây Keo</v>
      </c>
      <c r="Y92" s="7" t="str">
        <f>IF(H92="","",Sheet1!AJ92)</f>
        <v>GTLX250G</v>
      </c>
      <c r="AB92" s="60">
        <f t="shared" si="11"/>
        <v>5111</v>
      </c>
      <c r="AC92" s="60">
        <f t="shared" si="12"/>
        <v>131</v>
      </c>
      <c r="AE92" s="61">
        <f>IF(H92="","",Sheet1!U92)</f>
        <v>3</v>
      </c>
      <c r="AG92" s="7">
        <f>IF(H92="","",Sheet1!T92)</f>
        <v>41150</v>
      </c>
      <c r="AH92" s="62">
        <f t="shared" si="13"/>
        <v>123450</v>
      </c>
      <c r="AL92" s="64">
        <f t="shared" si="14"/>
        <v>8</v>
      </c>
      <c r="AN92" s="61">
        <f t="shared" si="15"/>
        <v>9876</v>
      </c>
      <c r="AO92" s="65">
        <f t="shared" si="16"/>
        <v>33311</v>
      </c>
      <c r="AQ92" s="66" t="str">
        <f t="shared" si="17"/>
        <v>K-hangtra</v>
      </c>
      <c r="AR92" s="66">
        <f t="shared" si="18"/>
        <v>156</v>
      </c>
      <c r="AS92" s="66">
        <f t="shared" si="19"/>
        <v>632</v>
      </c>
    </row>
    <row r="93" spans="3:45" x14ac:dyDescent="0.25">
      <c r="C93" s="53" t="str">
        <f>IF(H93="","",Sheet1!AI93)</f>
        <v>N</v>
      </c>
      <c r="D93" s="54" t="s">
        <v>4134</v>
      </c>
      <c r="E93" s="54" t="s">
        <v>25</v>
      </c>
      <c r="F93" s="53" t="str">
        <f>IF(H93="","",Sheet1!AF93)</f>
        <v>08/10/2025</v>
      </c>
      <c r="G93" s="1" t="str">
        <f>IF(H93="","",Sheet1!AF93)</f>
        <v>08/10/2025</v>
      </c>
      <c r="H93" s="27">
        <v>9106039897</v>
      </c>
      <c r="I93" s="1" t="str">
        <f>IF(H93="","",Sheet1!AF93)</f>
        <v>08/10/2025</v>
      </c>
      <c r="J93" s="55" t="str">
        <f t="shared" si="10"/>
        <v>NKHT2510/81600159687</v>
      </c>
      <c r="L93" s="57" t="str">
        <f>IF(H93="","",Sheet1!AK93)</f>
        <v>K25TTM</v>
      </c>
      <c r="M93" s="57" t="str">
        <f>IF(H93="","",Sheet1!AE93)</f>
        <v>00159687</v>
      </c>
      <c r="N93" s="58" t="str">
        <f>IF(H93="","",Sheet1!AF93)</f>
        <v>08/10/2025</v>
      </c>
      <c r="O93" s="7" t="str">
        <f>IF(H93="","",Sheet1!AH93)</f>
        <v>WIN3816</v>
      </c>
      <c r="S93" s="55" t="str">
        <f>IF(H93="","",Sheet1!AL93)</f>
        <v>3816 WIN HCM 38C/7-9 Đường Cây Keo</v>
      </c>
      <c r="V93" s="55" t="str">
        <f>IF(H93="","",Sheet1!AL93)</f>
        <v>3816 WIN HCM 38C/7-9 Đường Cây Keo</v>
      </c>
      <c r="Y93" s="7" t="str">
        <f>IF(H93="","",Sheet1!AJ93)</f>
        <v>GM500</v>
      </c>
      <c r="AB93" s="60">
        <f t="shared" si="11"/>
        <v>5111</v>
      </c>
      <c r="AC93" s="60">
        <f t="shared" si="12"/>
        <v>131</v>
      </c>
      <c r="AE93" s="61">
        <f>IF(H93="","",Sheet1!U93)</f>
        <v>2</v>
      </c>
      <c r="AG93" s="7">
        <f>IF(H93="","",Sheet1!T93)</f>
        <v>111058</v>
      </c>
      <c r="AH93" s="62">
        <f t="shared" si="13"/>
        <v>222116</v>
      </c>
      <c r="AL93" s="64">
        <f t="shared" si="14"/>
        <v>8</v>
      </c>
      <c r="AN93" s="61">
        <f t="shared" si="15"/>
        <v>17769.28</v>
      </c>
      <c r="AO93" s="65">
        <f t="shared" si="16"/>
        <v>33311</v>
      </c>
      <c r="AQ93" s="66" t="str">
        <f t="shared" si="17"/>
        <v>K-hangtra</v>
      </c>
      <c r="AR93" s="66">
        <f t="shared" si="18"/>
        <v>156</v>
      </c>
      <c r="AS93" s="66">
        <f t="shared" si="19"/>
        <v>632</v>
      </c>
    </row>
    <row r="94" spans="3:45" x14ac:dyDescent="0.25">
      <c r="C94" s="53" t="str">
        <f>IF(H94="","",Sheet1!AI94)</f>
        <v>N</v>
      </c>
      <c r="D94" s="54" t="s">
        <v>4134</v>
      </c>
      <c r="E94" s="54" t="s">
        <v>25</v>
      </c>
      <c r="F94" s="53" t="str">
        <f>IF(H94="","",Sheet1!AF94)</f>
        <v>08/10/2025</v>
      </c>
      <c r="G94" s="1" t="str">
        <f>IF(H94="","",Sheet1!AF94)</f>
        <v>08/10/2025</v>
      </c>
      <c r="H94" s="27">
        <v>9106039897</v>
      </c>
      <c r="I94" s="1" t="str">
        <f>IF(H94="","",Sheet1!AF94)</f>
        <v>08/10/2025</v>
      </c>
      <c r="J94" s="55" t="str">
        <f t="shared" si="10"/>
        <v>NKHT2510/81600159687</v>
      </c>
      <c r="L94" s="57" t="str">
        <f>IF(H94="","",Sheet1!AK94)</f>
        <v>K25TTM</v>
      </c>
      <c r="M94" s="57" t="str">
        <f>IF(H94="","",Sheet1!AE94)</f>
        <v>00159687</v>
      </c>
      <c r="N94" s="58" t="str">
        <f>IF(H94="","",Sheet1!AF94)</f>
        <v>08/10/2025</v>
      </c>
      <c r="O94" s="7" t="str">
        <f>IF(H94="","",Sheet1!AH94)</f>
        <v>WIN3816</v>
      </c>
      <c r="S94" s="55" t="str">
        <f>IF(H94="","",Sheet1!AL94)</f>
        <v>3816 WIN HCM 38C/7-9 Đường Cây Keo</v>
      </c>
      <c r="V94" s="55" t="str">
        <f>IF(H94="","",Sheet1!AL94)</f>
        <v>3816 WIN HCM 38C/7-9 Đường Cây Keo</v>
      </c>
      <c r="Y94" s="7" t="str">
        <f>IF(H94="","",Sheet1!AJ94)</f>
        <v>GXD500</v>
      </c>
      <c r="AB94" s="60">
        <f t="shared" si="11"/>
        <v>5111</v>
      </c>
      <c r="AC94" s="60">
        <f t="shared" si="12"/>
        <v>131</v>
      </c>
      <c r="AE94" s="61">
        <f>IF(H94="","",Sheet1!U94)</f>
        <v>4</v>
      </c>
      <c r="AG94" s="7">
        <f>IF(H94="","",Sheet1!T94)</f>
        <v>111606</v>
      </c>
      <c r="AH94" s="62">
        <f t="shared" si="13"/>
        <v>446424</v>
      </c>
      <c r="AL94" s="64">
        <f t="shared" si="14"/>
        <v>8</v>
      </c>
      <c r="AN94" s="61">
        <f t="shared" si="15"/>
        <v>35713.919999999998</v>
      </c>
      <c r="AO94" s="65">
        <f t="shared" si="16"/>
        <v>33311</v>
      </c>
      <c r="AQ94" s="66" t="str">
        <f t="shared" si="17"/>
        <v>K-hangtra</v>
      </c>
      <c r="AR94" s="66">
        <f t="shared" si="18"/>
        <v>156</v>
      </c>
      <c r="AS94" s="66">
        <f t="shared" si="19"/>
        <v>632</v>
      </c>
    </row>
    <row r="95" spans="3:45" x14ac:dyDescent="0.25">
      <c r="C95" s="53" t="str">
        <f>IF(H95="","",Sheet1!AI95)</f>
        <v>B</v>
      </c>
      <c r="D95" s="54" t="s">
        <v>4134</v>
      </c>
      <c r="E95" s="54" t="s">
        <v>25</v>
      </c>
      <c r="F95" s="53" t="str">
        <f>IF(H95="","",Sheet1!AF95)</f>
        <v>08/10/2025</v>
      </c>
      <c r="G95" s="1" t="str">
        <f>IF(H95="","",Sheet1!AF95)</f>
        <v>08/10/2025</v>
      </c>
      <c r="H95" s="27">
        <v>9106039942</v>
      </c>
      <c r="I95" s="1" t="str">
        <f>IF(H95="","",Sheet1!AF95)</f>
        <v>08/10/2025</v>
      </c>
      <c r="J95" s="55" t="str">
        <f t="shared" si="10"/>
        <v>NKHT2510/64600480633</v>
      </c>
      <c r="L95" s="57" t="str">
        <f>IF(H95="","",Sheet1!AK95)</f>
        <v>K25TTM</v>
      </c>
      <c r="M95" s="57" t="str">
        <f>IF(H95="","",Sheet1!AE95)</f>
        <v>00480633</v>
      </c>
      <c r="N95" s="58" t="str">
        <f>IF(H95="","",Sheet1!AF95)</f>
        <v>08/10/2025</v>
      </c>
      <c r="O95" s="7" t="str">
        <f>IF(H95="","",Sheet1!AH95)</f>
        <v>WIN1646</v>
      </c>
      <c r="S95" s="55" t="str">
        <f>IF(H95="","",Sheet1!AL95)</f>
        <v>1646 WM VCC HNI Trần Duy Hưng</v>
      </c>
      <c r="V95" s="55" t="str">
        <f>IF(H95="","",Sheet1!AL95)</f>
        <v>1646 WM VCC HNI Trần Duy Hưng</v>
      </c>
      <c r="Y95" s="7" t="str">
        <f>IF(H95="","",Sheet1!AJ95)</f>
        <v>GTLX250G</v>
      </c>
      <c r="AB95" s="60">
        <f t="shared" si="11"/>
        <v>5111</v>
      </c>
      <c r="AC95" s="60">
        <f t="shared" si="12"/>
        <v>131</v>
      </c>
      <c r="AE95" s="61">
        <f>IF(H95="","",Sheet1!U95)</f>
        <v>4</v>
      </c>
      <c r="AG95" s="7">
        <f>IF(H95="","",Sheet1!T95)</f>
        <v>50182</v>
      </c>
      <c r="AH95" s="62">
        <f t="shared" si="13"/>
        <v>200728</v>
      </c>
      <c r="AL95" s="64">
        <f t="shared" si="14"/>
        <v>8</v>
      </c>
      <c r="AN95" s="61">
        <f t="shared" si="15"/>
        <v>16058.24</v>
      </c>
      <c r="AO95" s="65">
        <f t="shared" si="16"/>
        <v>33311</v>
      </c>
      <c r="AQ95" s="66" t="str">
        <f t="shared" si="17"/>
        <v>K-hangtra</v>
      </c>
      <c r="AR95" s="66">
        <f t="shared" si="18"/>
        <v>156</v>
      </c>
      <c r="AS95" s="66">
        <f t="shared" si="19"/>
        <v>632</v>
      </c>
    </row>
    <row r="96" spans="3:45" x14ac:dyDescent="0.25">
      <c r="C96" s="53" t="str">
        <f>IF(H96="","",Sheet1!AI96)</f>
        <v>B</v>
      </c>
      <c r="D96" s="54" t="s">
        <v>4134</v>
      </c>
      <c r="E96" s="54" t="s">
        <v>25</v>
      </c>
      <c r="F96" s="53" t="str">
        <f>IF(H96="","",Sheet1!AF96)</f>
        <v>08/10/2025</v>
      </c>
      <c r="G96" s="1" t="str">
        <f>IF(H96="","",Sheet1!AF96)</f>
        <v>08/10/2025</v>
      </c>
      <c r="H96" s="27">
        <v>9106039942</v>
      </c>
      <c r="I96" s="1" t="str">
        <f>IF(H96="","",Sheet1!AF96)</f>
        <v>08/10/2025</v>
      </c>
      <c r="J96" s="55" t="str">
        <f t="shared" si="10"/>
        <v>NKHT2510/64600480633</v>
      </c>
      <c r="L96" s="57" t="str">
        <f>IF(H96="","",Sheet1!AK96)</f>
        <v>K25TTM</v>
      </c>
      <c r="M96" s="57" t="str">
        <f>IF(H96="","",Sheet1!AE96)</f>
        <v>00480633</v>
      </c>
      <c r="N96" s="58" t="str">
        <f>IF(H96="","",Sheet1!AF96)</f>
        <v>08/10/2025</v>
      </c>
      <c r="O96" s="7" t="str">
        <f>IF(H96="","",Sheet1!AH96)</f>
        <v>WIN1646</v>
      </c>
      <c r="S96" s="55" t="str">
        <f>IF(H96="","",Sheet1!AL96)</f>
        <v>1646 WM VCC HNI Trần Duy Hưng</v>
      </c>
      <c r="V96" s="55" t="str">
        <f>IF(H96="","",Sheet1!AL96)</f>
        <v>1646 WM VCC HNI Trần Duy Hưng</v>
      </c>
      <c r="Y96" s="7" t="str">
        <f>IF(H96="","",Sheet1!AJ96)</f>
        <v>CN300</v>
      </c>
      <c r="AB96" s="60">
        <f t="shared" si="11"/>
        <v>5111</v>
      </c>
      <c r="AC96" s="60">
        <f t="shared" si="12"/>
        <v>131</v>
      </c>
      <c r="AE96" s="61">
        <f>IF(H96="","",Sheet1!U96)</f>
        <v>6</v>
      </c>
      <c r="AG96" s="7">
        <f>IF(H96="","",Sheet1!T96)</f>
        <v>70950</v>
      </c>
      <c r="AH96" s="62">
        <f t="shared" si="13"/>
        <v>425700</v>
      </c>
      <c r="AL96" s="64">
        <f t="shared" si="14"/>
        <v>8</v>
      </c>
      <c r="AN96" s="61">
        <f t="shared" si="15"/>
        <v>34056</v>
      </c>
      <c r="AO96" s="65">
        <f t="shared" si="16"/>
        <v>33311</v>
      </c>
      <c r="AQ96" s="66" t="str">
        <f t="shared" si="17"/>
        <v>K-hangtra</v>
      </c>
      <c r="AR96" s="66">
        <f t="shared" si="18"/>
        <v>156</v>
      </c>
      <c r="AS96" s="66">
        <f t="shared" si="19"/>
        <v>632</v>
      </c>
    </row>
    <row r="97" spans="3:45" x14ac:dyDescent="0.25">
      <c r="C97" s="53" t="str">
        <f>IF(H97="","",Sheet1!AI97)</f>
        <v>B</v>
      </c>
      <c r="D97" s="54" t="s">
        <v>4134</v>
      </c>
      <c r="E97" s="54" t="s">
        <v>25</v>
      </c>
      <c r="F97" s="53" t="str">
        <f>IF(H97="","",Sheet1!AF97)</f>
        <v>08/10/2025</v>
      </c>
      <c r="G97" s="1" t="str">
        <f>IF(H97="","",Sheet1!AF97)</f>
        <v>08/10/2025</v>
      </c>
      <c r="H97" s="27">
        <v>9106039942</v>
      </c>
      <c r="I97" s="1" t="str">
        <f>IF(H97="","",Sheet1!AF97)</f>
        <v>08/10/2025</v>
      </c>
      <c r="J97" s="55" t="str">
        <f t="shared" si="10"/>
        <v>NKHT2510/64600480633</v>
      </c>
      <c r="L97" s="57" t="str">
        <f>IF(H97="","",Sheet1!AK97)</f>
        <v>K25TTM</v>
      </c>
      <c r="M97" s="57" t="str">
        <f>IF(H97="","",Sheet1!AE97)</f>
        <v>00480633</v>
      </c>
      <c r="N97" s="58" t="str">
        <f>IF(H97="","",Sheet1!AF97)</f>
        <v>08/10/2025</v>
      </c>
      <c r="O97" s="7" t="str">
        <f>IF(H97="","",Sheet1!AH97)</f>
        <v>WIN1646</v>
      </c>
      <c r="S97" s="55" t="str">
        <f>IF(H97="","",Sheet1!AL97)</f>
        <v>1646 WM VCC HNI Trần Duy Hưng</v>
      </c>
      <c r="V97" s="55" t="str">
        <f>IF(H97="","",Sheet1!AL97)</f>
        <v>1646 WM VCC HNI Trần Duy Hưng</v>
      </c>
      <c r="Y97" s="7" t="str">
        <f>IF(H97="","",Sheet1!AJ97)</f>
        <v>GSG250</v>
      </c>
      <c r="AB97" s="60">
        <f t="shared" si="11"/>
        <v>5111</v>
      </c>
      <c r="AC97" s="60">
        <f t="shared" si="12"/>
        <v>131</v>
      </c>
      <c r="AE97" s="61">
        <f>IF(H97="","",Sheet1!U97)</f>
        <v>2</v>
      </c>
      <c r="AG97" s="7">
        <f>IF(H97="","",Sheet1!T97)</f>
        <v>41328</v>
      </c>
      <c r="AH97" s="62">
        <f t="shared" si="13"/>
        <v>82656</v>
      </c>
      <c r="AL97" s="64">
        <f t="shared" si="14"/>
        <v>8</v>
      </c>
      <c r="AN97" s="61">
        <f t="shared" si="15"/>
        <v>6612.4800000000005</v>
      </c>
      <c r="AO97" s="65">
        <f t="shared" si="16"/>
        <v>33311</v>
      </c>
      <c r="AQ97" s="66" t="str">
        <f t="shared" si="17"/>
        <v>K-hangtra</v>
      </c>
      <c r="AR97" s="66">
        <f t="shared" si="18"/>
        <v>156</v>
      </c>
      <c r="AS97" s="66">
        <f t="shared" si="19"/>
        <v>632</v>
      </c>
    </row>
    <row r="98" spans="3:45" x14ac:dyDescent="0.25">
      <c r="C98" s="53" t="str">
        <f>IF(H98="","",Sheet1!AI98)</f>
        <v>B</v>
      </c>
      <c r="D98" s="54" t="s">
        <v>4134</v>
      </c>
      <c r="E98" s="54" t="s">
        <v>25</v>
      </c>
      <c r="F98" s="53" t="str">
        <f>IF(H98="","",Sheet1!AF98)</f>
        <v>08/10/2025</v>
      </c>
      <c r="G98" s="1" t="str">
        <f>IF(H98="","",Sheet1!AF98)</f>
        <v>08/10/2025</v>
      </c>
      <c r="H98" s="27">
        <v>9106039942</v>
      </c>
      <c r="I98" s="1" t="str">
        <f>IF(H98="","",Sheet1!AF98)</f>
        <v>08/10/2025</v>
      </c>
      <c r="J98" s="55" t="str">
        <f t="shared" si="10"/>
        <v>NKHT2510/64600480633</v>
      </c>
      <c r="L98" s="57" t="str">
        <f>IF(H98="","",Sheet1!AK98)</f>
        <v>K25TTM</v>
      </c>
      <c r="M98" s="57" t="str">
        <f>IF(H98="","",Sheet1!AE98)</f>
        <v>00480633</v>
      </c>
      <c r="N98" s="58" t="str">
        <f>IF(H98="","",Sheet1!AF98)</f>
        <v>08/10/2025</v>
      </c>
      <c r="O98" s="7" t="str">
        <f>IF(H98="","",Sheet1!AH98)</f>
        <v>WIN1646</v>
      </c>
      <c r="S98" s="55" t="str">
        <f>IF(H98="","",Sheet1!AL98)</f>
        <v>1646 WM VCC HNI Trần Duy Hưng</v>
      </c>
      <c r="V98" s="55" t="str">
        <f>IF(H98="","",Sheet1!AL98)</f>
        <v>1646 WM VCC HNI Trần Duy Hưng</v>
      </c>
      <c r="Y98" s="7" t="str">
        <f>IF(H98="","",Sheet1!AJ98)</f>
        <v>GL250</v>
      </c>
      <c r="AB98" s="60">
        <f t="shared" si="11"/>
        <v>5111</v>
      </c>
      <c r="AC98" s="60">
        <f t="shared" si="12"/>
        <v>131</v>
      </c>
      <c r="AE98" s="61">
        <f>IF(H98="","",Sheet1!U98)</f>
        <v>5</v>
      </c>
      <c r="AG98" s="7">
        <f>IF(H98="","",Sheet1!T98)</f>
        <v>49500</v>
      </c>
      <c r="AH98" s="62">
        <f t="shared" si="13"/>
        <v>247500</v>
      </c>
      <c r="AL98" s="64">
        <f t="shared" si="14"/>
        <v>8</v>
      </c>
      <c r="AN98" s="61">
        <f t="shared" si="15"/>
        <v>19800</v>
      </c>
      <c r="AO98" s="65">
        <f t="shared" si="16"/>
        <v>33311</v>
      </c>
      <c r="AQ98" s="66" t="str">
        <f t="shared" si="17"/>
        <v>K-hangtra</v>
      </c>
      <c r="AR98" s="66">
        <f t="shared" si="18"/>
        <v>156</v>
      </c>
      <c r="AS98" s="66">
        <f t="shared" si="19"/>
        <v>632</v>
      </c>
    </row>
    <row r="99" spans="3:45" x14ac:dyDescent="0.25">
      <c r="C99" s="53" t="str">
        <f>IF(H99="","",Sheet1!AI99)</f>
        <v>B</v>
      </c>
      <c r="D99" s="54" t="s">
        <v>4134</v>
      </c>
      <c r="E99" s="54" t="s">
        <v>25</v>
      </c>
      <c r="F99" s="53" t="str">
        <f>IF(H99="","",Sheet1!AF99)</f>
        <v>08/10/2025</v>
      </c>
      <c r="G99" s="1" t="str">
        <f>IF(H99="","",Sheet1!AF99)</f>
        <v>08/10/2025</v>
      </c>
      <c r="H99" s="27">
        <v>9106039942</v>
      </c>
      <c r="I99" s="1" t="str">
        <f>IF(H99="","",Sheet1!AF99)</f>
        <v>08/10/2025</v>
      </c>
      <c r="J99" s="55" t="str">
        <f t="shared" si="10"/>
        <v>NKHT2510/64600480633</v>
      </c>
      <c r="L99" s="57" t="str">
        <f>IF(H99="","",Sheet1!AK99)</f>
        <v>K25TTM</v>
      </c>
      <c r="M99" s="57" t="str">
        <f>IF(H99="","",Sheet1!AE99)</f>
        <v>00480633</v>
      </c>
      <c r="N99" s="58" t="str">
        <f>IF(H99="","",Sheet1!AF99)</f>
        <v>08/10/2025</v>
      </c>
      <c r="O99" s="7" t="str">
        <f>IF(H99="","",Sheet1!AH99)</f>
        <v>WIN1646</v>
      </c>
      <c r="S99" s="55" t="str">
        <f>IF(H99="","",Sheet1!AL99)</f>
        <v>1646 WM VCC HNI Trần Duy Hưng</v>
      </c>
      <c r="V99" s="55" t="str">
        <f>IF(H99="","",Sheet1!AL99)</f>
        <v>1646 WM VCC HNI Trần Duy Hưng</v>
      </c>
      <c r="Y99" s="7" t="str">
        <f>IF(H99="","",Sheet1!AJ99)</f>
        <v>GXD500</v>
      </c>
      <c r="AB99" s="60">
        <f t="shared" si="11"/>
        <v>5111</v>
      </c>
      <c r="AC99" s="60">
        <f t="shared" si="12"/>
        <v>131</v>
      </c>
      <c r="AE99" s="61">
        <f>IF(H99="","",Sheet1!U99)</f>
        <v>4</v>
      </c>
      <c r="AG99" s="7">
        <f>IF(H99="","",Sheet1!T99)</f>
        <v>111606</v>
      </c>
      <c r="AH99" s="62">
        <f t="shared" si="13"/>
        <v>446424</v>
      </c>
      <c r="AL99" s="64">
        <f t="shared" si="14"/>
        <v>8</v>
      </c>
      <c r="AN99" s="61">
        <f t="shared" si="15"/>
        <v>35713.919999999998</v>
      </c>
      <c r="AO99" s="65">
        <f t="shared" si="16"/>
        <v>33311</v>
      </c>
      <c r="AQ99" s="66" t="str">
        <f t="shared" si="17"/>
        <v>K-hangtra</v>
      </c>
      <c r="AR99" s="66">
        <f t="shared" si="18"/>
        <v>156</v>
      </c>
      <c r="AS99" s="66">
        <f t="shared" si="19"/>
        <v>632</v>
      </c>
    </row>
    <row r="100" spans="3:45" x14ac:dyDescent="0.25">
      <c r="C100" s="53" t="str">
        <f>IF(H100="","",Sheet1!AI100)</f>
        <v>N</v>
      </c>
      <c r="D100" s="54" t="s">
        <v>4134</v>
      </c>
      <c r="E100" s="54" t="s">
        <v>25</v>
      </c>
      <c r="F100" s="53" t="str">
        <f>IF(H100="","",Sheet1!AF100)</f>
        <v>08/10/2025</v>
      </c>
      <c r="G100" s="1" t="str">
        <f>IF(H100="","",Sheet1!AF100)</f>
        <v>08/10/2025</v>
      </c>
      <c r="H100" s="27">
        <v>9106039943</v>
      </c>
      <c r="I100" s="1" t="str">
        <f>IF(H100="","",Sheet1!AF100)</f>
        <v>08/10/2025</v>
      </c>
      <c r="J100" s="55" t="str">
        <f t="shared" si="10"/>
        <v>NKHT2510/02400063658</v>
      </c>
      <c r="L100" s="57" t="str">
        <f>IF(H100="","",Sheet1!AK100)</f>
        <v>K25TTM</v>
      </c>
      <c r="M100" s="57" t="str">
        <f>IF(H100="","",Sheet1!AE100)</f>
        <v>00063658</v>
      </c>
      <c r="N100" s="58" t="str">
        <f>IF(H100="","",Sheet1!AF100)</f>
        <v>08/10/2025</v>
      </c>
      <c r="O100" s="7" t="str">
        <f>IF(H100="","",Sheet1!AH100)</f>
        <v>WIN-024</v>
      </c>
      <c r="S100" s="55" t="str">
        <f>IF(H100="","",Sheet1!AL100)</f>
        <v>4120 WM+ BDG 40/5A11 đường N2</v>
      </c>
      <c r="V100" s="55" t="str">
        <f>IF(H100="","",Sheet1!AL100)</f>
        <v>4120 WM+ BDG 40/5A11 đường N2</v>
      </c>
      <c r="Y100" s="7" t="str">
        <f>IF(H100="","",Sheet1!AJ100)</f>
        <v>GM500</v>
      </c>
      <c r="AB100" s="60">
        <f t="shared" si="11"/>
        <v>5111</v>
      </c>
      <c r="AC100" s="60">
        <f t="shared" si="12"/>
        <v>131</v>
      </c>
      <c r="AE100" s="61">
        <f>IF(H100="","",Sheet1!U100)</f>
        <v>1</v>
      </c>
      <c r="AG100" s="7">
        <f>IF(H100="","",Sheet1!T100)</f>
        <v>111058</v>
      </c>
      <c r="AH100" s="62">
        <f t="shared" si="13"/>
        <v>111058</v>
      </c>
      <c r="AL100" s="64">
        <f t="shared" si="14"/>
        <v>8</v>
      </c>
      <c r="AN100" s="61">
        <f t="shared" si="15"/>
        <v>8884.64</v>
      </c>
      <c r="AO100" s="65">
        <f t="shared" si="16"/>
        <v>33311</v>
      </c>
      <c r="AQ100" s="66" t="str">
        <f t="shared" si="17"/>
        <v>K-hangtra</v>
      </c>
      <c r="AR100" s="66">
        <f t="shared" si="18"/>
        <v>156</v>
      </c>
      <c r="AS100" s="66">
        <f t="shared" si="19"/>
        <v>632</v>
      </c>
    </row>
    <row r="101" spans="3:45" x14ac:dyDescent="0.25">
      <c r="C101" s="53" t="str">
        <f>IF(H101="","",Sheet1!AI101)</f>
        <v>N</v>
      </c>
      <c r="D101" s="54" t="s">
        <v>4134</v>
      </c>
      <c r="E101" s="54" t="s">
        <v>25</v>
      </c>
      <c r="F101" s="53" t="str">
        <f>IF(H101="","",Sheet1!AF101)</f>
        <v>08/10/2025</v>
      </c>
      <c r="G101" s="1" t="str">
        <f>IF(H101="","",Sheet1!AF101)</f>
        <v>08/10/2025</v>
      </c>
      <c r="H101" s="27">
        <v>9106039943</v>
      </c>
      <c r="I101" s="1" t="str">
        <f>IF(H101="","",Sheet1!AF101)</f>
        <v>08/10/2025</v>
      </c>
      <c r="J101" s="55" t="str">
        <f t="shared" si="10"/>
        <v>NKHT2510/02400063658</v>
      </c>
      <c r="L101" s="57" t="str">
        <f>IF(H101="","",Sheet1!AK101)</f>
        <v>K25TTM</v>
      </c>
      <c r="M101" s="57" t="str">
        <f>IF(H101="","",Sheet1!AE101)</f>
        <v>00063658</v>
      </c>
      <c r="N101" s="58" t="str">
        <f>IF(H101="","",Sheet1!AF101)</f>
        <v>08/10/2025</v>
      </c>
      <c r="O101" s="7" t="str">
        <f>IF(H101="","",Sheet1!AH101)</f>
        <v>WIN-024</v>
      </c>
      <c r="S101" s="55" t="str">
        <f>IF(H101="","",Sheet1!AL101)</f>
        <v>4120 WM+ BDG 40/5A11 đường N2</v>
      </c>
      <c r="V101" s="55" t="str">
        <f>IF(H101="","",Sheet1!AL101)</f>
        <v>4120 WM+ BDG 40/5A11 đường N2</v>
      </c>
      <c r="Y101" s="7" t="str">
        <f>IF(H101="","",Sheet1!AJ101)</f>
        <v>CC300</v>
      </c>
      <c r="AB101" s="60">
        <f t="shared" si="11"/>
        <v>5111</v>
      </c>
      <c r="AC101" s="60">
        <f t="shared" si="12"/>
        <v>131</v>
      </c>
      <c r="AE101" s="61">
        <f>IF(H101="","",Sheet1!U101)</f>
        <v>1</v>
      </c>
      <c r="AG101" s="7">
        <f>IF(H101="","",Sheet1!T101)</f>
        <v>60885</v>
      </c>
      <c r="AH101" s="62">
        <f t="shared" si="13"/>
        <v>60885</v>
      </c>
      <c r="AL101" s="64">
        <f t="shared" si="14"/>
        <v>8</v>
      </c>
      <c r="AN101" s="61">
        <f t="shared" si="15"/>
        <v>4870.8</v>
      </c>
      <c r="AO101" s="65">
        <f t="shared" si="16"/>
        <v>33311</v>
      </c>
      <c r="AQ101" s="66" t="str">
        <f t="shared" si="17"/>
        <v>K-hangtra</v>
      </c>
      <c r="AR101" s="66">
        <f t="shared" si="18"/>
        <v>156</v>
      </c>
      <c r="AS101" s="66">
        <f t="shared" si="19"/>
        <v>632</v>
      </c>
    </row>
    <row r="102" spans="3:45" x14ac:dyDescent="0.25">
      <c r="C102" s="53" t="str">
        <f>IF(H102="","",Sheet1!AI102)</f>
        <v>N</v>
      </c>
      <c r="D102" s="54" t="s">
        <v>4134</v>
      </c>
      <c r="E102" s="54" t="s">
        <v>25</v>
      </c>
      <c r="F102" s="53" t="str">
        <f>IF(H102="","",Sheet1!AF102)</f>
        <v>08/10/2025</v>
      </c>
      <c r="G102" s="1" t="str">
        <f>IF(H102="","",Sheet1!AF102)</f>
        <v>08/10/2025</v>
      </c>
      <c r="H102" s="27">
        <v>9106039943</v>
      </c>
      <c r="I102" s="1" t="str">
        <f>IF(H102="","",Sheet1!AF102)</f>
        <v>08/10/2025</v>
      </c>
      <c r="J102" s="55" t="str">
        <f t="shared" si="10"/>
        <v>NKHT2510/02400063658</v>
      </c>
      <c r="L102" s="57" t="str">
        <f>IF(H102="","",Sheet1!AK102)</f>
        <v>K25TTM</v>
      </c>
      <c r="M102" s="57" t="str">
        <f>IF(H102="","",Sheet1!AE102)</f>
        <v>00063658</v>
      </c>
      <c r="N102" s="58" t="str">
        <f>IF(H102="","",Sheet1!AF102)</f>
        <v>08/10/2025</v>
      </c>
      <c r="O102" s="7" t="str">
        <f>IF(H102="","",Sheet1!AH102)</f>
        <v>WIN-024</v>
      </c>
      <c r="S102" s="55" t="str">
        <f>IF(H102="","",Sheet1!AL102)</f>
        <v>4120 WM+ BDG 40/5A11 đường N2</v>
      </c>
      <c r="V102" s="55" t="str">
        <f>IF(H102="","",Sheet1!AL102)</f>
        <v>4120 WM+ BDG 40/5A11 đường N2</v>
      </c>
      <c r="Y102" s="7" t="str">
        <f>IF(H102="","",Sheet1!AJ102)</f>
        <v>CGM300</v>
      </c>
      <c r="AB102" s="60">
        <f t="shared" si="11"/>
        <v>5111</v>
      </c>
      <c r="AC102" s="60">
        <f t="shared" si="12"/>
        <v>131</v>
      </c>
      <c r="AE102" s="61">
        <f>IF(H102="","",Sheet1!U102)</f>
        <v>1</v>
      </c>
      <c r="AG102" s="7">
        <f>IF(H102="","",Sheet1!T102)</f>
        <v>73431</v>
      </c>
      <c r="AH102" s="62">
        <f t="shared" si="13"/>
        <v>73431</v>
      </c>
      <c r="AL102" s="64">
        <f t="shared" si="14"/>
        <v>8</v>
      </c>
      <c r="AN102" s="61">
        <f t="shared" si="15"/>
        <v>5874.4800000000005</v>
      </c>
      <c r="AO102" s="65">
        <f t="shared" si="16"/>
        <v>33311</v>
      </c>
      <c r="AQ102" s="66" t="str">
        <f t="shared" si="17"/>
        <v>K-hangtra</v>
      </c>
      <c r="AR102" s="66">
        <f t="shared" si="18"/>
        <v>156</v>
      </c>
      <c r="AS102" s="66">
        <f t="shared" si="19"/>
        <v>632</v>
      </c>
    </row>
    <row r="103" spans="3:45" x14ac:dyDescent="0.25">
      <c r="C103" s="53" t="str">
        <f>IF(H103="","",Sheet1!AI103)</f>
        <v>B</v>
      </c>
      <c r="D103" s="54" t="s">
        <v>4134</v>
      </c>
      <c r="E103" s="54" t="s">
        <v>25</v>
      </c>
      <c r="F103" s="53" t="str">
        <f>IF(H103="","",Sheet1!AF103)</f>
        <v>08/10/2025</v>
      </c>
      <c r="G103" s="1" t="str">
        <f>IF(H103="","",Sheet1!AF103)</f>
        <v>08/10/2025</v>
      </c>
      <c r="H103" s="27">
        <v>9106039983</v>
      </c>
      <c r="I103" s="1" t="str">
        <f>IF(H103="","",Sheet1!AF103)</f>
        <v>08/10/2025</v>
      </c>
      <c r="J103" s="55" t="str">
        <f t="shared" si="10"/>
        <v>NKHT2510/24800480650</v>
      </c>
      <c r="L103" s="57" t="str">
        <f>IF(H103="","",Sheet1!AK103)</f>
        <v>K25TTM</v>
      </c>
      <c r="M103" s="57" t="str">
        <f>IF(H103="","",Sheet1!AE103)</f>
        <v>00480650</v>
      </c>
      <c r="N103" s="58" t="str">
        <f>IF(H103="","",Sheet1!AF103)</f>
        <v>08/10/2025</v>
      </c>
      <c r="O103" s="7" t="str">
        <f>IF(H103="","",Sheet1!AH103)</f>
        <v>WIN3248</v>
      </c>
      <c r="S103" s="55" t="str">
        <f>IF(H103="","",Sheet1!AL103)</f>
        <v>3248 WM+ HNI Lô 2-628 Hoàng Hoa Thám</v>
      </c>
      <c r="V103" s="55" t="str">
        <f>IF(H103="","",Sheet1!AL103)</f>
        <v>3248 WM+ HNI Lô 2-628 Hoàng Hoa Thám</v>
      </c>
      <c r="Y103" s="7" t="str">
        <f>IF(H103="","",Sheet1!AJ103)</f>
        <v>CN300</v>
      </c>
      <c r="AB103" s="60">
        <f t="shared" si="11"/>
        <v>5111</v>
      </c>
      <c r="AC103" s="60">
        <f t="shared" si="12"/>
        <v>131</v>
      </c>
      <c r="AE103" s="61">
        <f>IF(H103="","",Sheet1!U103)</f>
        <v>1</v>
      </c>
      <c r="AG103" s="7">
        <f>IF(H103="","",Sheet1!T103)</f>
        <v>70950</v>
      </c>
      <c r="AH103" s="62">
        <f t="shared" si="13"/>
        <v>70950</v>
      </c>
      <c r="AL103" s="64">
        <f t="shared" si="14"/>
        <v>8</v>
      </c>
      <c r="AN103" s="61">
        <f t="shared" si="15"/>
        <v>5676</v>
      </c>
      <c r="AO103" s="65">
        <f t="shared" si="16"/>
        <v>33311</v>
      </c>
      <c r="AQ103" s="66" t="str">
        <f t="shared" si="17"/>
        <v>K-hangtra</v>
      </c>
      <c r="AR103" s="66">
        <f t="shared" si="18"/>
        <v>156</v>
      </c>
      <c r="AS103" s="66">
        <f t="shared" si="19"/>
        <v>632</v>
      </c>
    </row>
    <row r="104" spans="3:45" x14ac:dyDescent="0.25">
      <c r="C104" s="53" t="str">
        <f>IF(H104="","",Sheet1!AI104)</f>
        <v>B</v>
      </c>
      <c r="D104" s="54" t="s">
        <v>4134</v>
      </c>
      <c r="E104" s="54" t="s">
        <v>25</v>
      </c>
      <c r="F104" s="53" t="str">
        <f>IF(H104="","",Sheet1!AF104)</f>
        <v>08/10/2025</v>
      </c>
      <c r="G104" s="1" t="str">
        <f>IF(H104="","",Sheet1!AF104)</f>
        <v>08/10/2025</v>
      </c>
      <c r="H104" s="27">
        <v>9106039983</v>
      </c>
      <c r="I104" s="1" t="str">
        <f>IF(H104="","",Sheet1!AF104)</f>
        <v>08/10/2025</v>
      </c>
      <c r="J104" s="55" t="str">
        <f t="shared" si="10"/>
        <v>NKHT2510/24800480650</v>
      </c>
      <c r="L104" s="57" t="str">
        <f>IF(H104="","",Sheet1!AK104)</f>
        <v>K25TTM</v>
      </c>
      <c r="M104" s="57" t="str">
        <f>IF(H104="","",Sheet1!AE104)</f>
        <v>00480650</v>
      </c>
      <c r="N104" s="58" t="str">
        <f>IF(H104="","",Sheet1!AF104)</f>
        <v>08/10/2025</v>
      </c>
      <c r="O104" s="7" t="str">
        <f>IF(H104="","",Sheet1!AH104)</f>
        <v>WIN3248</v>
      </c>
      <c r="S104" s="55" t="str">
        <f>IF(H104="","",Sheet1!AL104)</f>
        <v>3248 WM+ HNI Lô 2-628 Hoàng Hoa Thám</v>
      </c>
      <c r="V104" s="55" t="str">
        <f>IF(H104="","",Sheet1!AL104)</f>
        <v>3248 WM+ HNI Lô 2-628 Hoàng Hoa Thám</v>
      </c>
      <c r="Y104" s="7" t="str">
        <f>IF(H104="","",Sheet1!AJ104)</f>
        <v>CGM300</v>
      </c>
      <c r="AB104" s="60">
        <f t="shared" si="11"/>
        <v>5111</v>
      </c>
      <c r="AC104" s="60">
        <f t="shared" si="12"/>
        <v>131</v>
      </c>
      <c r="AE104" s="61">
        <f>IF(H104="","",Sheet1!U104)</f>
        <v>1</v>
      </c>
      <c r="AG104" s="7">
        <f>IF(H104="","",Sheet1!T104)</f>
        <v>73431</v>
      </c>
      <c r="AH104" s="62">
        <f t="shared" si="13"/>
        <v>73431</v>
      </c>
      <c r="AL104" s="64">
        <f t="shared" si="14"/>
        <v>8</v>
      </c>
      <c r="AN104" s="61">
        <f t="shared" si="15"/>
        <v>5874.4800000000005</v>
      </c>
      <c r="AO104" s="65">
        <f t="shared" si="16"/>
        <v>33311</v>
      </c>
      <c r="AQ104" s="66" t="str">
        <f t="shared" si="17"/>
        <v>K-hangtra</v>
      </c>
      <c r="AR104" s="66">
        <f t="shared" si="18"/>
        <v>156</v>
      </c>
      <c r="AS104" s="66">
        <f t="shared" si="19"/>
        <v>632</v>
      </c>
    </row>
    <row r="105" spans="3:45" x14ac:dyDescent="0.25">
      <c r="C105" s="53" t="str">
        <f>IF(H105="","",Sheet1!AI105)</f>
        <v>B</v>
      </c>
      <c r="D105" s="54" t="s">
        <v>4134</v>
      </c>
      <c r="E105" s="54" t="s">
        <v>25</v>
      </c>
      <c r="F105" s="53" t="str">
        <f>IF(H105="","",Sheet1!AF105)</f>
        <v>08/10/2025</v>
      </c>
      <c r="G105" s="1" t="str">
        <f>IF(H105="","",Sheet1!AF105)</f>
        <v>08/10/2025</v>
      </c>
      <c r="H105" s="27">
        <v>9106039983</v>
      </c>
      <c r="I105" s="1" t="str">
        <f>IF(H105="","",Sheet1!AF105)</f>
        <v>08/10/2025</v>
      </c>
      <c r="J105" s="55" t="str">
        <f t="shared" si="10"/>
        <v>NKHT2510/24800480650</v>
      </c>
      <c r="L105" s="57" t="str">
        <f>IF(H105="","",Sheet1!AK105)</f>
        <v>K25TTM</v>
      </c>
      <c r="M105" s="57" t="str">
        <f>IF(H105="","",Sheet1!AE105)</f>
        <v>00480650</v>
      </c>
      <c r="N105" s="58" t="str">
        <f>IF(H105="","",Sheet1!AF105)</f>
        <v>08/10/2025</v>
      </c>
      <c r="O105" s="7" t="str">
        <f>IF(H105="","",Sheet1!AH105)</f>
        <v>WIN3248</v>
      </c>
      <c r="S105" s="55" t="str">
        <f>IF(H105="","",Sheet1!AL105)</f>
        <v>3248 WM+ HNI Lô 2-628 Hoàng Hoa Thám</v>
      </c>
      <c r="V105" s="55" t="str">
        <f>IF(H105="","",Sheet1!AL105)</f>
        <v>3248 WM+ HNI Lô 2-628 Hoàng Hoa Thám</v>
      </c>
      <c r="Y105" s="7" t="str">
        <f>IF(H105="","",Sheet1!AJ105)</f>
        <v>TH200</v>
      </c>
      <c r="AB105" s="60">
        <f t="shared" si="11"/>
        <v>5111</v>
      </c>
      <c r="AC105" s="60">
        <f t="shared" si="12"/>
        <v>131</v>
      </c>
      <c r="AE105" s="61">
        <f>IF(H105="","",Sheet1!U105)</f>
        <v>1</v>
      </c>
      <c r="AG105" s="7">
        <f>IF(H105="","",Sheet1!T105)</f>
        <v>45588</v>
      </c>
      <c r="AH105" s="62">
        <f t="shared" si="13"/>
        <v>45588</v>
      </c>
      <c r="AL105" s="64">
        <f t="shared" si="14"/>
        <v>8</v>
      </c>
      <c r="AN105" s="61">
        <f t="shared" si="15"/>
        <v>3647.04</v>
      </c>
      <c r="AO105" s="65">
        <f t="shared" si="16"/>
        <v>33311</v>
      </c>
      <c r="AQ105" s="66" t="str">
        <f t="shared" si="17"/>
        <v>K-hangtra</v>
      </c>
      <c r="AR105" s="66">
        <f t="shared" si="18"/>
        <v>156</v>
      </c>
      <c r="AS105" s="66">
        <f t="shared" si="19"/>
        <v>632</v>
      </c>
    </row>
    <row r="106" spans="3:45" x14ac:dyDescent="0.25">
      <c r="C106" s="53" t="str">
        <f>IF(H106="","",Sheet1!AI106)</f>
        <v>B</v>
      </c>
      <c r="D106" s="54" t="s">
        <v>4134</v>
      </c>
      <c r="E106" s="54" t="s">
        <v>25</v>
      </c>
      <c r="F106" s="53" t="str">
        <f>IF(H106="","",Sheet1!AF106)</f>
        <v>08/10/2025</v>
      </c>
      <c r="G106" s="1" t="str">
        <f>IF(H106="","",Sheet1!AF106)</f>
        <v>08/10/2025</v>
      </c>
      <c r="H106" s="27">
        <v>9106039989</v>
      </c>
      <c r="I106" s="1" t="str">
        <f>IF(H106="","",Sheet1!AF106)</f>
        <v>08/10/2025</v>
      </c>
      <c r="J106" s="55" t="str">
        <f t="shared" si="10"/>
        <v>NKHT2510/02000033503</v>
      </c>
      <c r="L106" s="57" t="str">
        <f>IF(H106="","",Sheet1!AK106)</f>
        <v>K25TTM</v>
      </c>
      <c r="M106" s="57" t="str">
        <f>IF(H106="","",Sheet1!AE106)</f>
        <v>00033503</v>
      </c>
      <c r="N106" s="58" t="str">
        <f>IF(H106="","",Sheet1!AF106)</f>
        <v>08/10/2025</v>
      </c>
      <c r="O106" s="7" t="str">
        <f>IF(H106="","",Sheet1!AH106)</f>
        <v>WIN-020</v>
      </c>
      <c r="S106" s="55" t="str">
        <f>IF(H106="","",Sheet1!AL106)</f>
        <v>4407 WM+ THA 53 LK 20 Đông Sơn</v>
      </c>
      <c r="V106" s="55" t="str">
        <f>IF(H106="","",Sheet1!AL106)</f>
        <v>4407 WM+ THA 53 LK 20 Đông Sơn</v>
      </c>
      <c r="Y106" s="7" t="str">
        <f>IF(H106="","",Sheet1!AJ106)</f>
        <v>CN300</v>
      </c>
      <c r="AB106" s="60">
        <f t="shared" si="11"/>
        <v>5111</v>
      </c>
      <c r="AC106" s="60">
        <f t="shared" si="12"/>
        <v>131</v>
      </c>
      <c r="AE106" s="61">
        <f>IF(H106="","",Sheet1!U106)</f>
        <v>2</v>
      </c>
      <c r="AG106" s="7">
        <f>IF(H106="","",Sheet1!T106)</f>
        <v>70950</v>
      </c>
      <c r="AH106" s="62">
        <f t="shared" si="13"/>
        <v>141900</v>
      </c>
      <c r="AL106" s="64">
        <f t="shared" si="14"/>
        <v>8</v>
      </c>
      <c r="AN106" s="61">
        <f t="shared" si="15"/>
        <v>11352</v>
      </c>
      <c r="AO106" s="65">
        <f t="shared" si="16"/>
        <v>33311</v>
      </c>
      <c r="AQ106" s="66" t="str">
        <f t="shared" si="17"/>
        <v>K-hangtra</v>
      </c>
      <c r="AR106" s="66">
        <f t="shared" si="18"/>
        <v>156</v>
      </c>
      <c r="AS106" s="66">
        <f t="shared" si="19"/>
        <v>632</v>
      </c>
    </row>
    <row r="107" spans="3:45" x14ac:dyDescent="0.25">
      <c r="C107" s="53" t="str">
        <f>IF(H107="","",Sheet1!AI107)</f>
        <v>B</v>
      </c>
      <c r="D107" s="54" t="s">
        <v>4134</v>
      </c>
      <c r="E107" s="54" t="s">
        <v>25</v>
      </c>
      <c r="F107" s="53" t="str">
        <f>IF(H107="","",Sheet1!AF107)</f>
        <v>08/10/2025</v>
      </c>
      <c r="G107" s="1" t="str">
        <f>IF(H107="","",Sheet1!AF107)</f>
        <v>08/10/2025</v>
      </c>
      <c r="H107" s="27">
        <v>9106039989</v>
      </c>
      <c r="I107" s="1" t="str">
        <f>IF(H107="","",Sheet1!AF107)</f>
        <v>08/10/2025</v>
      </c>
      <c r="J107" s="55" t="str">
        <f t="shared" si="10"/>
        <v>NKHT2510/02000033503</v>
      </c>
      <c r="L107" s="57" t="str">
        <f>IF(H107="","",Sheet1!AK107)</f>
        <v>K25TTM</v>
      </c>
      <c r="M107" s="57" t="str">
        <f>IF(H107="","",Sheet1!AE107)</f>
        <v>00033503</v>
      </c>
      <c r="N107" s="58" t="str">
        <f>IF(H107="","",Sheet1!AF107)</f>
        <v>08/10/2025</v>
      </c>
      <c r="O107" s="7" t="str">
        <f>IF(H107="","",Sheet1!AH107)</f>
        <v>WIN-020</v>
      </c>
      <c r="S107" s="55" t="str">
        <f>IF(H107="","",Sheet1!AL107)</f>
        <v>4407 WM+ THA 53 LK 20 Đông Sơn</v>
      </c>
      <c r="V107" s="55" t="str">
        <f>IF(H107="","",Sheet1!AL107)</f>
        <v>4407 WM+ THA 53 LK 20 Đông Sơn</v>
      </c>
      <c r="Y107" s="7" t="str">
        <f>IF(H107="","",Sheet1!AJ107)</f>
        <v>CC300</v>
      </c>
      <c r="AB107" s="60">
        <f t="shared" si="11"/>
        <v>5111</v>
      </c>
      <c r="AC107" s="60">
        <f t="shared" si="12"/>
        <v>131</v>
      </c>
      <c r="AE107" s="61">
        <f>IF(H107="","",Sheet1!U107)</f>
        <v>3</v>
      </c>
      <c r="AG107" s="7">
        <f>IF(H107="","",Sheet1!T107)</f>
        <v>60885</v>
      </c>
      <c r="AH107" s="62">
        <f t="shared" si="13"/>
        <v>182655</v>
      </c>
      <c r="AL107" s="64">
        <f t="shared" si="14"/>
        <v>8</v>
      </c>
      <c r="AN107" s="61">
        <f t="shared" si="15"/>
        <v>14612.4</v>
      </c>
      <c r="AO107" s="65">
        <f t="shared" si="16"/>
        <v>33311</v>
      </c>
      <c r="AQ107" s="66" t="str">
        <f t="shared" si="17"/>
        <v>K-hangtra</v>
      </c>
      <c r="AR107" s="66">
        <f t="shared" si="18"/>
        <v>156</v>
      </c>
      <c r="AS107" s="66">
        <f t="shared" si="19"/>
        <v>632</v>
      </c>
    </row>
    <row r="108" spans="3:45" x14ac:dyDescent="0.25">
      <c r="C108" s="53" t="str">
        <f>IF(H108="","",Sheet1!AI108)</f>
        <v>B</v>
      </c>
      <c r="D108" s="54" t="s">
        <v>4134</v>
      </c>
      <c r="E108" s="54" t="s">
        <v>25</v>
      </c>
      <c r="F108" s="53" t="str">
        <f>IF(H108="","",Sheet1!AF108)</f>
        <v>08/10/2025</v>
      </c>
      <c r="G108" s="1" t="str">
        <f>IF(H108="","",Sheet1!AF108)</f>
        <v>08/10/2025</v>
      </c>
      <c r="H108" s="27">
        <v>9106039989</v>
      </c>
      <c r="I108" s="1" t="str">
        <f>IF(H108="","",Sheet1!AF108)</f>
        <v>08/10/2025</v>
      </c>
      <c r="J108" s="55" t="str">
        <f t="shared" si="10"/>
        <v>NKHT2510/02000033503</v>
      </c>
      <c r="L108" s="57" t="str">
        <f>IF(H108="","",Sheet1!AK108)</f>
        <v>K25TTM</v>
      </c>
      <c r="M108" s="57" t="str">
        <f>IF(H108="","",Sheet1!AE108)</f>
        <v>00033503</v>
      </c>
      <c r="N108" s="58" t="str">
        <f>IF(H108="","",Sheet1!AF108)</f>
        <v>08/10/2025</v>
      </c>
      <c r="O108" s="7" t="str">
        <f>IF(H108="","",Sheet1!AH108)</f>
        <v>WIN-020</v>
      </c>
      <c r="S108" s="55" t="str">
        <f>IF(H108="","",Sheet1!AL108)</f>
        <v>4407 WM+ THA 53 LK 20 Đông Sơn</v>
      </c>
      <c r="V108" s="55" t="str">
        <f>IF(H108="","",Sheet1!AL108)</f>
        <v>4407 WM+ THA 53 LK 20 Đông Sơn</v>
      </c>
      <c r="Y108" s="7" t="str">
        <f>IF(H108="","",Sheet1!AJ108)</f>
        <v>MNH250</v>
      </c>
      <c r="AB108" s="60">
        <f t="shared" si="11"/>
        <v>5111</v>
      </c>
      <c r="AC108" s="60">
        <f t="shared" si="12"/>
        <v>131</v>
      </c>
      <c r="AE108" s="61">
        <f>IF(H108="","",Sheet1!U108)</f>
        <v>2</v>
      </c>
      <c r="AG108" s="7">
        <f>IF(H108="","",Sheet1!T108)</f>
        <v>37720</v>
      </c>
      <c r="AH108" s="62">
        <f t="shared" si="13"/>
        <v>75440</v>
      </c>
      <c r="AL108" s="64">
        <f t="shared" si="14"/>
        <v>8</v>
      </c>
      <c r="AN108" s="61">
        <f t="shared" si="15"/>
        <v>6035.2</v>
      </c>
      <c r="AO108" s="65">
        <f t="shared" si="16"/>
        <v>33311</v>
      </c>
      <c r="AQ108" s="66" t="str">
        <f t="shared" si="17"/>
        <v>K-hangtra</v>
      </c>
      <c r="AR108" s="66">
        <f t="shared" si="18"/>
        <v>156</v>
      </c>
      <c r="AS108" s="66">
        <f t="shared" si="19"/>
        <v>632</v>
      </c>
    </row>
    <row r="109" spans="3:45" x14ac:dyDescent="0.25">
      <c r="C109" s="53" t="str">
        <f>IF(H109="","",Sheet1!AI109)</f>
        <v>B</v>
      </c>
      <c r="D109" s="54" t="s">
        <v>4134</v>
      </c>
      <c r="E109" s="54" t="s">
        <v>25</v>
      </c>
      <c r="F109" s="53" t="str">
        <f>IF(H109="","",Sheet1!AF109)</f>
        <v>08/10/2025</v>
      </c>
      <c r="G109" s="1" t="str">
        <f>IF(H109="","",Sheet1!AF109)</f>
        <v>08/10/2025</v>
      </c>
      <c r="H109" s="27">
        <v>9106040024</v>
      </c>
      <c r="I109" s="1" t="str">
        <f>IF(H109="","",Sheet1!AF109)</f>
        <v>08/10/2025</v>
      </c>
      <c r="J109" s="55" t="str">
        <f t="shared" si="10"/>
        <v>NKHT2510/00100005780</v>
      </c>
      <c r="L109" s="57" t="str">
        <f>IF(H109="","",Sheet1!AK109)</f>
        <v>K25TTM</v>
      </c>
      <c r="M109" s="57" t="str">
        <f>IF(H109="","",Sheet1!AE109)</f>
        <v>00005780</v>
      </c>
      <c r="N109" s="58" t="str">
        <f>IF(H109="","",Sheet1!AF109)</f>
        <v>08/10/2025</v>
      </c>
      <c r="O109" s="7" t="str">
        <f>IF(H109="","",Sheet1!AH109)</f>
        <v>WIN-NBH-00-001</v>
      </c>
      <c r="S109" s="55" t="str">
        <f>IF(H109="","",Sheet1!AL109)</f>
        <v>2ADY WM+ NBH Xóm 5, Cồn Thoi</v>
      </c>
      <c r="V109" s="55" t="str">
        <f>IF(H109="","",Sheet1!AL109)</f>
        <v>2ADY WM+ NBH Xóm 5, Cồn Thoi</v>
      </c>
      <c r="Y109" s="7" t="str">
        <f>IF(H109="","",Sheet1!AJ109)</f>
        <v>MNH250</v>
      </c>
      <c r="AB109" s="60">
        <f t="shared" si="11"/>
        <v>5111</v>
      </c>
      <c r="AC109" s="60">
        <f t="shared" si="12"/>
        <v>131</v>
      </c>
      <c r="AE109" s="61">
        <f>IF(H109="","",Sheet1!U109)</f>
        <v>1</v>
      </c>
      <c r="AG109" s="7">
        <f>IF(H109="","",Sheet1!T109)</f>
        <v>37720</v>
      </c>
      <c r="AH109" s="62">
        <f t="shared" si="13"/>
        <v>37720</v>
      </c>
      <c r="AL109" s="64">
        <f t="shared" si="14"/>
        <v>8</v>
      </c>
      <c r="AN109" s="61">
        <f t="shared" si="15"/>
        <v>3017.6</v>
      </c>
      <c r="AO109" s="65">
        <f t="shared" si="16"/>
        <v>33311</v>
      </c>
      <c r="AQ109" s="66" t="str">
        <f t="shared" si="17"/>
        <v>K-hangtra</v>
      </c>
      <c r="AR109" s="66">
        <f t="shared" si="18"/>
        <v>156</v>
      </c>
      <c r="AS109" s="66">
        <f t="shared" si="19"/>
        <v>632</v>
      </c>
    </row>
    <row r="110" spans="3:45" x14ac:dyDescent="0.25">
      <c r="C110" s="53" t="str">
        <f>IF(H110="","",Sheet1!AI110)</f>
        <v>B</v>
      </c>
      <c r="D110" s="54" t="s">
        <v>4134</v>
      </c>
      <c r="E110" s="54" t="s">
        <v>25</v>
      </c>
      <c r="F110" s="53" t="str">
        <f>IF(H110="","",Sheet1!AF110)</f>
        <v>08/10/2025</v>
      </c>
      <c r="G110" s="1" t="str">
        <f>IF(H110="","",Sheet1!AF110)</f>
        <v>08/10/2025</v>
      </c>
      <c r="H110" s="27">
        <v>9106040024</v>
      </c>
      <c r="I110" s="1" t="str">
        <f>IF(H110="","",Sheet1!AF110)</f>
        <v>08/10/2025</v>
      </c>
      <c r="J110" s="55" t="str">
        <f t="shared" si="10"/>
        <v>NKHT2510/00100005780</v>
      </c>
      <c r="L110" s="57" t="str">
        <f>IF(H110="","",Sheet1!AK110)</f>
        <v>K25TTM</v>
      </c>
      <c r="M110" s="57" t="str">
        <f>IF(H110="","",Sheet1!AE110)</f>
        <v>00005780</v>
      </c>
      <c r="N110" s="58" t="str">
        <f>IF(H110="","",Sheet1!AF110)</f>
        <v>08/10/2025</v>
      </c>
      <c r="O110" s="7" t="str">
        <f>IF(H110="","",Sheet1!AH110)</f>
        <v>WIN-NBH-00-001</v>
      </c>
      <c r="S110" s="55" t="str">
        <f>IF(H110="","",Sheet1!AL110)</f>
        <v>2ADY WM+ NBH Xóm 5, Cồn Thoi</v>
      </c>
      <c r="V110" s="55" t="str">
        <f>IF(H110="","",Sheet1!AL110)</f>
        <v>2ADY WM+ NBH Xóm 5, Cồn Thoi</v>
      </c>
      <c r="Y110" s="7" t="str">
        <f>IF(H110="","",Sheet1!AJ110)</f>
        <v>CC300</v>
      </c>
      <c r="AB110" s="60">
        <f t="shared" si="11"/>
        <v>5111</v>
      </c>
      <c r="AC110" s="60">
        <f t="shared" si="12"/>
        <v>131</v>
      </c>
      <c r="AE110" s="61">
        <f>IF(H110="","",Sheet1!U110)</f>
        <v>1</v>
      </c>
      <c r="AG110" s="7">
        <f>IF(H110="","",Sheet1!T110)</f>
        <v>60885</v>
      </c>
      <c r="AH110" s="62">
        <f t="shared" si="13"/>
        <v>60885</v>
      </c>
      <c r="AL110" s="64">
        <f t="shared" si="14"/>
        <v>8</v>
      </c>
      <c r="AN110" s="61">
        <f t="shared" si="15"/>
        <v>4870.8</v>
      </c>
      <c r="AO110" s="65">
        <f t="shared" si="16"/>
        <v>33311</v>
      </c>
      <c r="AQ110" s="66" t="str">
        <f t="shared" si="17"/>
        <v>K-hangtra</v>
      </c>
      <c r="AR110" s="66">
        <f t="shared" si="18"/>
        <v>156</v>
      </c>
      <c r="AS110" s="66">
        <f t="shared" si="19"/>
        <v>632</v>
      </c>
    </row>
    <row r="111" spans="3:45" x14ac:dyDescent="0.25">
      <c r="C111" s="53" t="str">
        <f>IF(H111="","",Sheet1!AI111)</f>
        <v>B</v>
      </c>
      <c r="D111" s="54" t="s">
        <v>4134</v>
      </c>
      <c r="E111" s="54" t="s">
        <v>25</v>
      </c>
      <c r="F111" s="53" t="str">
        <f>IF(H111="","",Sheet1!AF111)</f>
        <v>08/10/2025</v>
      </c>
      <c r="G111" s="1" t="str">
        <f>IF(H111="","",Sheet1!AF111)</f>
        <v>08/10/2025</v>
      </c>
      <c r="H111" s="27">
        <v>9106039995</v>
      </c>
      <c r="I111" s="1" t="str">
        <f>IF(H111="","",Sheet1!AF111)</f>
        <v>08/10/2025</v>
      </c>
      <c r="J111" s="55" t="str">
        <f t="shared" si="10"/>
        <v>NKHT2510/02000033504</v>
      </c>
      <c r="L111" s="57" t="str">
        <f>IF(H111="","",Sheet1!AK111)</f>
        <v>K25TTM</v>
      </c>
      <c r="M111" s="57" t="str">
        <f>IF(H111="","",Sheet1!AE111)</f>
        <v>00033504</v>
      </c>
      <c r="N111" s="58" t="str">
        <f>IF(H111="","",Sheet1!AF111)</f>
        <v>08/10/2025</v>
      </c>
      <c r="O111" s="7" t="str">
        <f>IF(H111="","",Sheet1!AH111)</f>
        <v>WIN-020</v>
      </c>
      <c r="S111" s="55" t="str">
        <f>IF(H111="","",Sheet1!AL111)</f>
        <v>4407 WM+ THA 53 LK 20 Đông Sơn</v>
      </c>
      <c r="V111" s="55" t="str">
        <f>IF(H111="","",Sheet1!AL111)</f>
        <v>4407 WM+ THA 53 LK 20 Đông Sơn</v>
      </c>
      <c r="Y111" s="7" t="str">
        <f>IF(H111="","",Sheet1!AJ111)</f>
        <v>CGM300</v>
      </c>
      <c r="AB111" s="60">
        <f t="shared" si="11"/>
        <v>5111</v>
      </c>
      <c r="AC111" s="60">
        <f t="shared" si="12"/>
        <v>131</v>
      </c>
      <c r="AE111" s="61">
        <f>IF(H111="","",Sheet1!U111)</f>
        <v>1</v>
      </c>
      <c r="AG111" s="7">
        <f>IF(H111="","",Sheet1!T111)</f>
        <v>73431</v>
      </c>
      <c r="AH111" s="62">
        <f t="shared" si="13"/>
        <v>73431</v>
      </c>
      <c r="AL111" s="64">
        <f t="shared" si="14"/>
        <v>8</v>
      </c>
      <c r="AN111" s="61">
        <f t="shared" si="15"/>
        <v>5874.4800000000005</v>
      </c>
      <c r="AO111" s="65">
        <f t="shared" si="16"/>
        <v>33311</v>
      </c>
      <c r="AQ111" s="66" t="str">
        <f t="shared" si="17"/>
        <v>K-hangtra</v>
      </c>
      <c r="AR111" s="66">
        <f t="shared" si="18"/>
        <v>156</v>
      </c>
      <c r="AS111" s="66">
        <f t="shared" si="19"/>
        <v>632</v>
      </c>
    </row>
    <row r="112" spans="3:45" x14ac:dyDescent="0.25">
      <c r="C112" s="53" t="str">
        <f>IF(H112="","",Sheet1!AI112)</f>
        <v>B</v>
      </c>
      <c r="D112" s="54" t="s">
        <v>4134</v>
      </c>
      <c r="E112" s="54" t="s">
        <v>25</v>
      </c>
      <c r="F112" s="53" t="str">
        <f>IF(H112="","",Sheet1!AF112)</f>
        <v>08/10/2025</v>
      </c>
      <c r="G112" s="1" t="str">
        <f>IF(H112="","",Sheet1!AF112)</f>
        <v>08/10/2025</v>
      </c>
      <c r="H112" s="27">
        <v>9106039995</v>
      </c>
      <c r="I112" s="1" t="str">
        <f>IF(H112="","",Sheet1!AF112)</f>
        <v>08/10/2025</v>
      </c>
      <c r="J112" s="55" t="str">
        <f t="shared" si="10"/>
        <v>NKHT2510/02000033504</v>
      </c>
      <c r="L112" s="57" t="str">
        <f>IF(H112="","",Sheet1!AK112)</f>
        <v>K25TTM</v>
      </c>
      <c r="M112" s="57" t="str">
        <f>IF(H112="","",Sheet1!AE112)</f>
        <v>00033504</v>
      </c>
      <c r="N112" s="58" t="str">
        <f>IF(H112="","",Sheet1!AF112)</f>
        <v>08/10/2025</v>
      </c>
      <c r="O112" s="7" t="str">
        <f>IF(H112="","",Sheet1!AH112)</f>
        <v>WIN-020</v>
      </c>
      <c r="S112" s="55" t="str">
        <f>IF(H112="","",Sheet1!AL112)</f>
        <v>4407 WM+ THA 53 LK 20 Đông Sơn</v>
      </c>
      <c r="V112" s="55" t="str">
        <f>IF(H112="","",Sheet1!AL112)</f>
        <v>4407 WM+ THA 53 LK 20 Đông Sơn</v>
      </c>
      <c r="Y112" s="7" t="str">
        <f>IF(H112="","",Sheet1!AJ112)</f>
        <v>TH200</v>
      </c>
      <c r="AB112" s="60">
        <f t="shared" si="11"/>
        <v>5111</v>
      </c>
      <c r="AC112" s="60">
        <f t="shared" si="12"/>
        <v>131</v>
      </c>
      <c r="AE112" s="61">
        <f>IF(H112="","",Sheet1!U112)</f>
        <v>3</v>
      </c>
      <c r="AG112" s="7">
        <f>IF(H112="","",Sheet1!T112)</f>
        <v>45588</v>
      </c>
      <c r="AH112" s="62">
        <f t="shared" si="13"/>
        <v>136764</v>
      </c>
      <c r="AL112" s="64">
        <f t="shared" si="14"/>
        <v>8</v>
      </c>
      <c r="AN112" s="61">
        <f t="shared" si="15"/>
        <v>10941.12</v>
      </c>
      <c r="AO112" s="65">
        <f t="shared" si="16"/>
        <v>33311</v>
      </c>
      <c r="AQ112" s="66" t="str">
        <f t="shared" si="17"/>
        <v>K-hangtra</v>
      </c>
      <c r="AR112" s="66">
        <f t="shared" si="18"/>
        <v>156</v>
      </c>
      <c r="AS112" s="66">
        <f t="shared" si="19"/>
        <v>632</v>
      </c>
    </row>
    <row r="113" spans="3:45" x14ac:dyDescent="0.25">
      <c r="C113" s="53" t="str">
        <f>IF(H113="","",Sheet1!AI113)</f>
        <v>B</v>
      </c>
      <c r="D113" s="54" t="s">
        <v>4134</v>
      </c>
      <c r="E113" s="54" t="s">
        <v>25</v>
      </c>
      <c r="F113" s="53" t="str">
        <f>IF(H113="","",Sheet1!AF113)</f>
        <v>08/10/2025</v>
      </c>
      <c r="G113" s="1" t="str">
        <f>IF(H113="","",Sheet1!AF113)</f>
        <v>08/10/2025</v>
      </c>
      <c r="H113" s="27">
        <v>9106040026</v>
      </c>
      <c r="I113" s="1" t="str">
        <f>IF(H113="","",Sheet1!AF113)</f>
        <v>08/10/2025</v>
      </c>
      <c r="J113" s="55" t="str">
        <f t="shared" si="10"/>
        <v>NKHT2510/00700047445</v>
      </c>
      <c r="L113" s="57" t="str">
        <f>IF(H113="","",Sheet1!AK113)</f>
        <v>K25TTM</v>
      </c>
      <c r="M113" s="57" t="str">
        <f>IF(H113="","",Sheet1!AE113)</f>
        <v>00047445</v>
      </c>
      <c r="N113" s="58" t="str">
        <f>IF(H113="","",Sheet1!AF113)</f>
        <v>08/10/2025</v>
      </c>
      <c r="O113" s="7" t="str">
        <f>IF(H113="","",Sheet1!AH113)</f>
        <v>WIN-QNH-00-007</v>
      </c>
      <c r="S113" s="55" t="str">
        <f>IF(H113="","",Sheet1!AL113)</f>
        <v>3479 WM+ QNH Khu 2 Thanh Sơn</v>
      </c>
      <c r="V113" s="55" t="str">
        <f>IF(H113="","",Sheet1!AL113)</f>
        <v>3479 WM+ QNH Khu 2 Thanh Sơn</v>
      </c>
      <c r="Y113" s="7" t="str">
        <f>IF(H113="","",Sheet1!AJ113)</f>
        <v>TH200</v>
      </c>
      <c r="AB113" s="60">
        <f t="shared" si="11"/>
        <v>5111</v>
      </c>
      <c r="AC113" s="60">
        <f t="shared" si="12"/>
        <v>131</v>
      </c>
      <c r="AE113" s="61">
        <f>IF(H113="","",Sheet1!U113)</f>
        <v>5</v>
      </c>
      <c r="AG113" s="7">
        <f>IF(H113="","",Sheet1!T113)</f>
        <v>45588</v>
      </c>
      <c r="AH113" s="62">
        <f t="shared" si="13"/>
        <v>227940</v>
      </c>
      <c r="AL113" s="64">
        <f t="shared" si="14"/>
        <v>8</v>
      </c>
      <c r="AN113" s="61">
        <f t="shared" si="15"/>
        <v>18235.2</v>
      </c>
      <c r="AO113" s="65">
        <f t="shared" si="16"/>
        <v>33311</v>
      </c>
      <c r="AQ113" s="66" t="str">
        <f t="shared" si="17"/>
        <v>K-hangtra</v>
      </c>
      <c r="AR113" s="66">
        <f t="shared" si="18"/>
        <v>156</v>
      </c>
      <c r="AS113" s="66">
        <f t="shared" si="19"/>
        <v>632</v>
      </c>
    </row>
    <row r="114" spans="3:45" x14ac:dyDescent="0.25">
      <c r="C114" s="53" t="str">
        <f>IF(H114="","",Sheet1!AI114)</f>
        <v>B</v>
      </c>
      <c r="D114" s="54" t="s">
        <v>4134</v>
      </c>
      <c r="E114" s="54" t="s">
        <v>25</v>
      </c>
      <c r="F114" s="53" t="str">
        <f>IF(H114="","",Sheet1!AF114)</f>
        <v>08/10/2025</v>
      </c>
      <c r="G114" s="1" t="str">
        <f>IF(H114="","",Sheet1!AF114)</f>
        <v>08/10/2025</v>
      </c>
      <c r="H114" s="27">
        <v>9106040087</v>
      </c>
      <c r="I114" s="1" t="str">
        <f>IF(H114="","",Sheet1!AF114)</f>
        <v>08/10/2025</v>
      </c>
      <c r="J114" s="55" t="str">
        <f t="shared" si="10"/>
        <v>NKHT2510/05800037332</v>
      </c>
      <c r="L114" s="57" t="str">
        <f>IF(H114="","",Sheet1!AK114)</f>
        <v>K25TTM</v>
      </c>
      <c r="M114" s="57" t="str">
        <f>IF(H114="","",Sheet1!AE114)</f>
        <v>00037332</v>
      </c>
      <c r="N114" s="58" t="str">
        <f>IF(H114="","",Sheet1!AF114)</f>
        <v>08/10/2025</v>
      </c>
      <c r="O114" s="7" t="str">
        <f>IF(H114="","",Sheet1!AH114)</f>
        <v>WIN-058</v>
      </c>
      <c r="S114" s="55" t="str">
        <f>IF(H114="","",Sheet1!AL114)</f>
        <v>4920 WM+ NAN 99 Hermann Gmeiner</v>
      </c>
      <c r="V114" s="55" t="str">
        <f>IF(H114="","",Sheet1!AL114)</f>
        <v>4920 WM+ NAN 99 Hermann Gmeiner</v>
      </c>
      <c r="Y114" s="7" t="str">
        <f>IF(H114="","",Sheet1!AJ114)</f>
        <v>GTLX250G</v>
      </c>
      <c r="AB114" s="60">
        <f t="shared" si="11"/>
        <v>5111</v>
      </c>
      <c r="AC114" s="60">
        <f t="shared" si="12"/>
        <v>131</v>
      </c>
      <c r="AE114" s="61">
        <f>IF(H114="","",Sheet1!U114)</f>
        <v>1</v>
      </c>
      <c r="AG114" s="7">
        <f>IF(H114="","",Sheet1!T114)</f>
        <v>41150</v>
      </c>
      <c r="AH114" s="62">
        <f t="shared" si="13"/>
        <v>41150</v>
      </c>
      <c r="AL114" s="64">
        <f t="shared" si="14"/>
        <v>8</v>
      </c>
      <c r="AN114" s="61">
        <f t="shared" si="15"/>
        <v>3292</v>
      </c>
      <c r="AO114" s="65">
        <f t="shared" si="16"/>
        <v>33311</v>
      </c>
      <c r="AQ114" s="66" t="str">
        <f t="shared" si="17"/>
        <v>K-hangtra</v>
      </c>
      <c r="AR114" s="66">
        <f t="shared" si="18"/>
        <v>156</v>
      </c>
      <c r="AS114" s="66">
        <f t="shared" si="19"/>
        <v>632</v>
      </c>
    </row>
    <row r="115" spans="3:45" x14ac:dyDescent="0.25">
      <c r="C115" s="53" t="str">
        <f>IF(H115="","",Sheet1!AI115)</f>
        <v>B</v>
      </c>
      <c r="D115" s="54" t="s">
        <v>4134</v>
      </c>
      <c r="E115" s="54" t="s">
        <v>25</v>
      </c>
      <c r="F115" s="53" t="str">
        <f>IF(H115="","",Sheet1!AF115)</f>
        <v>08/10/2025</v>
      </c>
      <c r="G115" s="1" t="str">
        <f>IF(H115="","",Sheet1!AF115)</f>
        <v>08/10/2025</v>
      </c>
      <c r="H115" s="27">
        <v>9106040056</v>
      </c>
      <c r="I115" s="1" t="str">
        <f>IF(H115="","",Sheet1!AF115)</f>
        <v>08/10/2025</v>
      </c>
      <c r="J115" s="55" t="str">
        <f t="shared" si="10"/>
        <v>NKHT2510/AQU00480676</v>
      </c>
      <c r="L115" s="57" t="str">
        <f>IF(H115="","",Sheet1!AK115)</f>
        <v>K25TTM</v>
      </c>
      <c r="M115" s="57" t="str">
        <f>IF(H115="","",Sheet1!AE115)</f>
        <v>00480676</v>
      </c>
      <c r="N115" s="58" t="str">
        <f>IF(H115="","",Sheet1!AF115)</f>
        <v>08/10/2025</v>
      </c>
      <c r="O115" s="7" t="str">
        <f>IF(H115="","",Sheet1!AH115)</f>
        <v>WIN2AQU</v>
      </c>
      <c r="S115" s="55" t="str">
        <f>IF(H115="","",Sheet1!AL115)</f>
        <v>2AQU WM+ HNI 92 Xóm Đông, Thôn Dược Hạ</v>
      </c>
      <c r="V115" s="55" t="str">
        <f>IF(H115="","",Sheet1!AL115)</f>
        <v>2AQU WM+ HNI 92 Xóm Đông, Thôn Dược Hạ</v>
      </c>
      <c r="Y115" s="7" t="str">
        <f>IF(H115="","",Sheet1!AJ115)</f>
        <v>MNH250</v>
      </c>
      <c r="AB115" s="60">
        <f t="shared" si="11"/>
        <v>5111</v>
      </c>
      <c r="AC115" s="60">
        <f t="shared" si="12"/>
        <v>131</v>
      </c>
      <c r="AE115" s="61">
        <f>IF(H115="","",Sheet1!U115)</f>
        <v>1</v>
      </c>
      <c r="AG115" s="7">
        <f>IF(H115="","",Sheet1!T115)</f>
        <v>37720</v>
      </c>
      <c r="AH115" s="62">
        <f t="shared" si="13"/>
        <v>37720</v>
      </c>
      <c r="AL115" s="64">
        <f t="shared" si="14"/>
        <v>8</v>
      </c>
      <c r="AN115" s="61">
        <f t="shared" si="15"/>
        <v>3017.6</v>
      </c>
      <c r="AO115" s="65">
        <f t="shared" si="16"/>
        <v>33311</v>
      </c>
      <c r="AQ115" s="66" t="str">
        <f t="shared" si="17"/>
        <v>K-hangtra</v>
      </c>
      <c r="AR115" s="66">
        <f t="shared" si="18"/>
        <v>156</v>
      </c>
      <c r="AS115" s="66">
        <f t="shared" si="19"/>
        <v>632</v>
      </c>
    </row>
    <row r="116" spans="3:45" x14ac:dyDescent="0.25">
      <c r="C116" s="53" t="str">
        <f>IF(H116="","",Sheet1!AI116)</f>
        <v>N</v>
      </c>
      <c r="D116" s="54" t="s">
        <v>4134</v>
      </c>
      <c r="E116" s="54" t="s">
        <v>25</v>
      </c>
      <c r="F116" s="53" t="str">
        <f>IF(H116="","",Sheet1!AF116)</f>
        <v>08/10/2025</v>
      </c>
      <c r="G116" s="1" t="str">
        <f>IF(H116="","",Sheet1!AF116)</f>
        <v>08/10/2025</v>
      </c>
      <c r="H116" s="27">
        <v>9106040099</v>
      </c>
      <c r="I116" s="1" t="str">
        <f>IF(H116="","",Sheet1!AF116)</f>
        <v>08/10/2025</v>
      </c>
      <c r="J116" s="55" t="str">
        <f t="shared" si="10"/>
        <v>NKHT2510/07100009585</v>
      </c>
      <c r="L116" s="57" t="str">
        <f>IF(H116="","",Sheet1!AK116)</f>
        <v>K25TTM</v>
      </c>
      <c r="M116" s="57" t="str">
        <f>IF(H116="","",Sheet1!AE116)</f>
        <v>00009585</v>
      </c>
      <c r="N116" s="58" t="str">
        <f>IF(H116="","",Sheet1!AF116)</f>
        <v>08/10/2025</v>
      </c>
      <c r="O116" s="7" t="str">
        <f>IF(H116="","",Sheet1!AH116)</f>
        <v>WIN-071</v>
      </c>
      <c r="S116" s="55" t="str">
        <f>IF(H116="","",Sheet1!AL116)</f>
        <v>2AVY WM+ BDH Thôn Xuân An, Cát Minh</v>
      </c>
      <c r="V116" s="55" t="str">
        <f>IF(H116="","",Sheet1!AL116)</f>
        <v>2AVY WM+ BDH Thôn Xuân An, Cát Minh</v>
      </c>
      <c r="Y116" s="7" t="str">
        <f>IF(H116="","",Sheet1!AJ116)</f>
        <v>GSG250</v>
      </c>
      <c r="AB116" s="60">
        <f t="shared" si="11"/>
        <v>5111</v>
      </c>
      <c r="AC116" s="60">
        <f t="shared" si="12"/>
        <v>131</v>
      </c>
      <c r="AE116" s="61">
        <f>IF(H116="","",Sheet1!U116)</f>
        <v>1</v>
      </c>
      <c r="AG116" s="7">
        <f>IF(H116="","",Sheet1!T116)</f>
        <v>41328</v>
      </c>
      <c r="AH116" s="62">
        <f t="shared" si="13"/>
        <v>41328</v>
      </c>
      <c r="AL116" s="64">
        <f t="shared" si="14"/>
        <v>8</v>
      </c>
      <c r="AN116" s="61">
        <f t="shared" si="15"/>
        <v>3306.2400000000002</v>
      </c>
      <c r="AO116" s="65">
        <f t="shared" si="16"/>
        <v>33311</v>
      </c>
      <c r="AQ116" s="66" t="str">
        <f t="shared" si="17"/>
        <v>K-hangtra</v>
      </c>
      <c r="AR116" s="66">
        <f t="shared" si="18"/>
        <v>156</v>
      </c>
      <c r="AS116" s="66">
        <f t="shared" si="19"/>
        <v>632</v>
      </c>
    </row>
    <row r="117" spans="3:45" x14ac:dyDescent="0.25">
      <c r="C117" s="53" t="str">
        <f>IF(H117="","",Sheet1!AI117)</f>
        <v>N</v>
      </c>
      <c r="D117" s="54" t="s">
        <v>4134</v>
      </c>
      <c r="E117" s="54" t="s">
        <v>25</v>
      </c>
      <c r="F117" s="53" t="str">
        <f>IF(H117="","",Sheet1!AF117)</f>
        <v>08/10/2025</v>
      </c>
      <c r="G117" s="1" t="str">
        <f>IF(H117="","",Sheet1!AF117)</f>
        <v>08/10/2025</v>
      </c>
      <c r="H117" s="27">
        <v>9106040099</v>
      </c>
      <c r="I117" s="1" t="str">
        <f>IF(H117="","",Sheet1!AF117)</f>
        <v>08/10/2025</v>
      </c>
      <c r="J117" s="55" t="str">
        <f t="shared" si="10"/>
        <v>NKHT2510/07100009585</v>
      </c>
      <c r="L117" s="57" t="str">
        <f>IF(H117="","",Sheet1!AK117)</f>
        <v>K25TTM</v>
      </c>
      <c r="M117" s="57" t="str">
        <f>IF(H117="","",Sheet1!AE117)</f>
        <v>00009585</v>
      </c>
      <c r="N117" s="58" t="str">
        <f>IF(H117="","",Sheet1!AF117)</f>
        <v>08/10/2025</v>
      </c>
      <c r="O117" s="7" t="str">
        <f>IF(H117="","",Sheet1!AH117)</f>
        <v>WIN-071</v>
      </c>
      <c r="S117" s="55" t="str">
        <f>IF(H117="","",Sheet1!AL117)</f>
        <v>2AVY WM+ BDH Thôn Xuân An, Cát Minh</v>
      </c>
      <c r="V117" s="55" t="str">
        <f>IF(H117="","",Sheet1!AL117)</f>
        <v>2AVY WM+ BDH Thôn Xuân An, Cát Minh</v>
      </c>
      <c r="Y117" s="7" t="str">
        <f>IF(H117="","",Sheet1!AJ117)</f>
        <v>GL250</v>
      </c>
      <c r="AB117" s="60">
        <f t="shared" si="11"/>
        <v>5111</v>
      </c>
      <c r="AC117" s="60">
        <f t="shared" si="12"/>
        <v>131</v>
      </c>
      <c r="AE117" s="61">
        <f>IF(H117="","",Sheet1!U117)</f>
        <v>1</v>
      </c>
      <c r="AG117" s="7">
        <f>IF(H117="","",Sheet1!T117)</f>
        <v>49500</v>
      </c>
      <c r="AH117" s="62">
        <f t="shared" si="13"/>
        <v>49500</v>
      </c>
      <c r="AL117" s="64">
        <f t="shared" si="14"/>
        <v>8</v>
      </c>
      <c r="AN117" s="61">
        <f t="shared" si="15"/>
        <v>3960</v>
      </c>
      <c r="AO117" s="65">
        <f t="shared" si="16"/>
        <v>33311</v>
      </c>
      <c r="AQ117" s="66" t="str">
        <f t="shared" si="17"/>
        <v>K-hangtra</v>
      </c>
      <c r="AR117" s="66">
        <f t="shared" si="18"/>
        <v>156</v>
      </c>
      <c r="AS117" s="66">
        <f t="shared" si="19"/>
        <v>632</v>
      </c>
    </row>
    <row r="118" spans="3:45" x14ac:dyDescent="0.25">
      <c r="C118" s="53" t="str">
        <f>IF(H118="","",Sheet1!AI118)</f>
        <v>N</v>
      </c>
      <c r="D118" s="54" t="s">
        <v>4134</v>
      </c>
      <c r="E118" s="54" t="s">
        <v>25</v>
      </c>
      <c r="F118" s="53" t="str">
        <f>IF(H118="","",Sheet1!AF118)</f>
        <v>08/10/2025</v>
      </c>
      <c r="G118" s="1" t="str">
        <f>IF(H118="","",Sheet1!AF118)</f>
        <v>08/10/2025</v>
      </c>
      <c r="H118" s="27">
        <v>9106040129</v>
      </c>
      <c r="I118" s="1" t="str">
        <f>IF(H118="","",Sheet1!AF118)</f>
        <v>08/10/2025</v>
      </c>
      <c r="J118" s="55" t="str">
        <f t="shared" si="10"/>
        <v>NKHT2510/00900080825</v>
      </c>
      <c r="L118" s="57" t="str">
        <f>IF(H118="","",Sheet1!AK118)</f>
        <v>K25TTM</v>
      </c>
      <c r="M118" s="57" t="str">
        <f>IF(H118="","",Sheet1!AE118)</f>
        <v>00080825</v>
      </c>
      <c r="N118" s="58" t="str">
        <f>IF(H118="","",Sheet1!AF118)</f>
        <v>08/10/2025</v>
      </c>
      <c r="O118" s="7" t="str">
        <f>IF(H118="","",Sheet1!AH118)</f>
        <v>WIN-DNG-01-009</v>
      </c>
      <c r="S118" s="55" t="str">
        <f>IF(H118="","",Sheet1!AL118)</f>
        <v>4476 WM+ DNG 351-351A Tôn Đản, Tổ 16</v>
      </c>
      <c r="V118" s="55" t="str">
        <f>IF(H118="","",Sheet1!AL118)</f>
        <v>4476 WM+ DNG 351-351A Tôn Đản, Tổ 16</v>
      </c>
      <c r="Y118" s="7" t="str">
        <f>IF(H118="","",Sheet1!AJ118)</f>
        <v>GM500</v>
      </c>
      <c r="AB118" s="60">
        <f t="shared" si="11"/>
        <v>5111</v>
      </c>
      <c r="AC118" s="60">
        <f t="shared" si="12"/>
        <v>131</v>
      </c>
      <c r="AE118" s="61">
        <f>IF(H118="","",Sheet1!U118)</f>
        <v>1</v>
      </c>
      <c r="AG118" s="7">
        <f>IF(H118="","",Sheet1!T118)</f>
        <v>111058</v>
      </c>
      <c r="AH118" s="62">
        <f t="shared" si="13"/>
        <v>111058</v>
      </c>
      <c r="AL118" s="64">
        <f t="shared" si="14"/>
        <v>8</v>
      </c>
      <c r="AN118" s="61">
        <f t="shared" si="15"/>
        <v>8884.64</v>
      </c>
      <c r="AO118" s="65">
        <f t="shared" si="16"/>
        <v>33311</v>
      </c>
      <c r="AQ118" s="66" t="str">
        <f t="shared" si="17"/>
        <v>K-hangtra</v>
      </c>
      <c r="AR118" s="66">
        <f t="shared" si="18"/>
        <v>156</v>
      </c>
      <c r="AS118" s="66">
        <f t="shared" si="19"/>
        <v>632</v>
      </c>
    </row>
    <row r="119" spans="3:45" x14ac:dyDescent="0.25">
      <c r="C119" s="53" t="str">
        <f>IF(H119="","",Sheet1!AI119)</f>
        <v>N</v>
      </c>
      <c r="D119" s="54" t="s">
        <v>4134</v>
      </c>
      <c r="E119" s="54" t="s">
        <v>25</v>
      </c>
      <c r="F119" s="53" t="str">
        <f>IF(H119="","",Sheet1!AF119)</f>
        <v>08/10/2025</v>
      </c>
      <c r="G119" s="1" t="str">
        <f>IF(H119="","",Sheet1!AF119)</f>
        <v>08/10/2025</v>
      </c>
      <c r="H119" s="27">
        <v>9106040339</v>
      </c>
      <c r="I119" s="1" t="str">
        <f>IF(H119="","",Sheet1!AF119)</f>
        <v>08/10/2025</v>
      </c>
      <c r="J119" s="55" t="str">
        <f t="shared" si="10"/>
        <v>NKHT2510/00900080832</v>
      </c>
      <c r="L119" s="57" t="str">
        <f>IF(H119="","",Sheet1!AK119)</f>
        <v>K25TTM</v>
      </c>
      <c r="M119" s="57" t="str">
        <f>IF(H119="","",Sheet1!AE119)</f>
        <v>00080832</v>
      </c>
      <c r="N119" s="58" t="str">
        <f>IF(H119="","",Sheet1!AF119)</f>
        <v>08/10/2025</v>
      </c>
      <c r="O119" s="7" t="str">
        <f>IF(H119="","",Sheet1!AH119)</f>
        <v>WIN-DNG-01-009</v>
      </c>
      <c r="S119" s="55" t="str">
        <f>IF(H119="","",Sheet1!AL119)</f>
        <v>2ACA WM+ DNG 78 Huỳnh Văn Nghệ</v>
      </c>
      <c r="V119" s="55" t="str">
        <f>IF(H119="","",Sheet1!AL119)</f>
        <v>2ACA WM+ DNG 78 Huỳnh Văn Nghệ</v>
      </c>
      <c r="Y119" s="7" t="str">
        <f>IF(H119="","",Sheet1!AJ119)</f>
        <v>GM500</v>
      </c>
      <c r="AB119" s="60">
        <f t="shared" si="11"/>
        <v>5111</v>
      </c>
      <c r="AC119" s="60">
        <f t="shared" si="12"/>
        <v>131</v>
      </c>
      <c r="AE119" s="61">
        <f>IF(H119="","",Sheet1!U119)</f>
        <v>1</v>
      </c>
      <c r="AG119" s="7">
        <f>IF(H119="","",Sheet1!T119)</f>
        <v>111058</v>
      </c>
      <c r="AH119" s="62">
        <f t="shared" si="13"/>
        <v>111058</v>
      </c>
      <c r="AL119" s="64">
        <f t="shared" si="14"/>
        <v>8</v>
      </c>
      <c r="AN119" s="61">
        <f t="shared" si="15"/>
        <v>8884.64</v>
      </c>
      <c r="AO119" s="65">
        <f t="shared" si="16"/>
        <v>33311</v>
      </c>
      <c r="AQ119" s="66" t="str">
        <f t="shared" si="17"/>
        <v>K-hangtra</v>
      </c>
      <c r="AR119" s="66">
        <f t="shared" si="18"/>
        <v>156</v>
      </c>
      <c r="AS119" s="66">
        <f t="shared" si="19"/>
        <v>632</v>
      </c>
    </row>
    <row r="120" spans="3:45" x14ac:dyDescent="0.25">
      <c r="C120" s="53" t="str">
        <f>IF(H120="","",Sheet1!AI120)</f>
        <v>B</v>
      </c>
      <c r="D120" s="54" t="s">
        <v>4134</v>
      </c>
      <c r="E120" s="54" t="s">
        <v>25</v>
      </c>
      <c r="F120" s="53" t="str">
        <f>IF(H120="","",Sheet1!AF120)</f>
        <v>08/10/2025</v>
      </c>
      <c r="G120" s="1" t="str">
        <f>IF(H120="","",Sheet1!AF120)</f>
        <v>08/10/2025</v>
      </c>
      <c r="H120" s="27">
        <v>9106040367</v>
      </c>
      <c r="I120" s="1" t="str">
        <f>IF(H120="","",Sheet1!AF120)</f>
        <v>08/10/2025</v>
      </c>
      <c r="J120" s="55" t="str">
        <f t="shared" si="10"/>
        <v>NKHT2510/87600480791</v>
      </c>
      <c r="L120" s="57" t="str">
        <f>IF(H120="","",Sheet1!AK120)</f>
        <v>K25TTM</v>
      </c>
      <c r="M120" s="57" t="str">
        <f>IF(H120="","",Sheet1!AE120)</f>
        <v>00480791</v>
      </c>
      <c r="N120" s="58" t="str">
        <f>IF(H120="","",Sheet1!AF120)</f>
        <v>08/10/2025</v>
      </c>
      <c r="O120" s="7" t="str">
        <f>IF(H120="","",Sheet1!AH120)</f>
        <v>WIN3876</v>
      </c>
      <c r="S120" s="55" t="str">
        <f>IF(H120="","",Sheet1!AL120)</f>
        <v>3876 WM+ HNI Thôn Đoài, Kim Nỗ</v>
      </c>
      <c r="V120" s="55" t="str">
        <f>IF(H120="","",Sheet1!AL120)</f>
        <v>3876 WM+ HNI Thôn Đoài, Kim Nỗ</v>
      </c>
      <c r="Y120" s="7" t="str">
        <f>IF(H120="","",Sheet1!AJ120)</f>
        <v>GM500</v>
      </c>
      <c r="AB120" s="60">
        <f t="shared" si="11"/>
        <v>5111</v>
      </c>
      <c r="AC120" s="60">
        <f t="shared" si="12"/>
        <v>131</v>
      </c>
      <c r="AE120" s="61">
        <f>IF(H120="","",Sheet1!U120)</f>
        <v>1</v>
      </c>
      <c r="AG120" s="7">
        <f>IF(H120="","",Sheet1!T120)</f>
        <v>111058</v>
      </c>
      <c r="AH120" s="62">
        <f t="shared" si="13"/>
        <v>111058</v>
      </c>
      <c r="AL120" s="64">
        <f t="shared" si="14"/>
        <v>8</v>
      </c>
      <c r="AN120" s="61">
        <f t="shared" si="15"/>
        <v>8884.64</v>
      </c>
      <c r="AO120" s="65">
        <f t="shared" si="16"/>
        <v>33311</v>
      </c>
      <c r="AQ120" s="66" t="str">
        <f t="shared" si="17"/>
        <v>K-hangtra</v>
      </c>
      <c r="AR120" s="66">
        <f t="shared" si="18"/>
        <v>156</v>
      </c>
      <c r="AS120" s="66">
        <f t="shared" si="19"/>
        <v>632</v>
      </c>
    </row>
    <row r="121" spans="3:45" x14ac:dyDescent="0.25">
      <c r="C121" s="53" t="str">
        <f>IF(H121="","",Sheet1!AI121)</f>
        <v>B</v>
      </c>
      <c r="D121" s="54" t="s">
        <v>4134</v>
      </c>
      <c r="E121" s="54" t="s">
        <v>25</v>
      </c>
      <c r="F121" s="53" t="str">
        <f>IF(H121="","",Sheet1!AF121)</f>
        <v>08/10/2025</v>
      </c>
      <c r="G121" s="1" t="str">
        <f>IF(H121="","",Sheet1!AF121)</f>
        <v>08/10/2025</v>
      </c>
      <c r="H121" s="27">
        <v>9106040324</v>
      </c>
      <c r="I121" s="1" t="str">
        <f>IF(H121="","",Sheet1!AF121)</f>
        <v>08/10/2025</v>
      </c>
      <c r="J121" s="55" t="str">
        <f t="shared" si="10"/>
        <v>NKHT2510/02900011302</v>
      </c>
      <c r="L121" s="57" t="str">
        <f>IF(H121="","",Sheet1!AK121)</f>
        <v>K25TTM</v>
      </c>
      <c r="M121" s="57" t="str">
        <f>IF(H121="","",Sheet1!AE121)</f>
        <v>00011302</v>
      </c>
      <c r="N121" s="58" t="str">
        <f>IF(H121="","",Sheet1!AF121)</f>
        <v>08/10/2025</v>
      </c>
      <c r="O121" s="7" t="str">
        <f>IF(H121="","",Sheet1!AH121)</f>
        <v>WIN-029</v>
      </c>
      <c r="S121" s="55" t="str">
        <f>IF(H121="","",Sheet1!AL121)</f>
        <v>4480 WM+ VPC 134B Trần Phú</v>
      </c>
      <c r="V121" s="55" t="str">
        <f>IF(H121="","",Sheet1!AL121)</f>
        <v>4480 WM+ VPC 134B Trần Phú</v>
      </c>
      <c r="Y121" s="7" t="str">
        <f>IF(H121="","",Sheet1!AJ121)</f>
        <v>CC300</v>
      </c>
      <c r="AB121" s="60">
        <f t="shared" si="11"/>
        <v>5111</v>
      </c>
      <c r="AC121" s="60">
        <f t="shared" si="12"/>
        <v>131</v>
      </c>
      <c r="AE121" s="61">
        <f>IF(H121="","",Sheet1!U121)</f>
        <v>2</v>
      </c>
      <c r="AG121" s="7">
        <f>IF(H121="","",Sheet1!T121)</f>
        <v>60885</v>
      </c>
      <c r="AH121" s="62">
        <f t="shared" si="13"/>
        <v>121770</v>
      </c>
      <c r="AL121" s="64">
        <f t="shared" si="14"/>
        <v>8</v>
      </c>
      <c r="AN121" s="61">
        <f t="shared" si="15"/>
        <v>9741.6</v>
      </c>
      <c r="AO121" s="65">
        <f t="shared" si="16"/>
        <v>33311</v>
      </c>
      <c r="AQ121" s="66" t="str">
        <f t="shared" si="17"/>
        <v>K-hangtra</v>
      </c>
      <c r="AR121" s="66">
        <f t="shared" si="18"/>
        <v>156</v>
      </c>
      <c r="AS121" s="66">
        <f t="shared" si="19"/>
        <v>632</v>
      </c>
    </row>
    <row r="122" spans="3:45" x14ac:dyDescent="0.25">
      <c r="C122" s="53" t="str">
        <f>IF(H122="","",Sheet1!AI122)</f>
        <v>B</v>
      </c>
      <c r="D122" s="54" t="s">
        <v>4134</v>
      </c>
      <c r="E122" s="54" t="s">
        <v>25</v>
      </c>
      <c r="F122" s="53" t="str">
        <f>IF(H122="","",Sheet1!AF122)</f>
        <v>08/10/2025</v>
      </c>
      <c r="G122" s="1" t="str">
        <f>IF(H122="","",Sheet1!AF122)</f>
        <v>08/10/2025</v>
      </c>
      <c r="H122" s="27">
        <v>9106040324</v>
      </c>
      <c r="I122" s="1" t="str">
        <f>IF(H122="","",Sheet1!AF122)</f>
        <v>08/10/2025</v>
      </c>
      <c r="J122" s="55" t="str">
        <f t="shared" si="10"/>
        <v>NKHT2510/02900011302</v>
      </c>
      <c r="L122" s="57" t="str">
        <f>IF(H122="","",Sheet1!AK122)</f>
        <v>K25TTM</v>
      </c>
      <c r="M122" s="57" t="str">
        <f>IF(H122="","",Sheet1!AE122)</f>
        <v>00011302</v>
      </c>
      <c r="N122" s="58" t="str">
        <f>IF(H122="","",Sheet1!AF122)</f>
        <v>08/10/2025</v>
      </c>
      <c r="O122" s="7" t="str">
        <f>IF(H122="","",Sheet1!AH122)</f>
        <v>WIN-029</v>
      </c>
      <c r="S122" s="55" t="str">
        <f>IF(H122="","",Sheet1!AL122)</f>
        <v>4480 WM+ VPC 134B Trần Phú</v>
      </c>
      <c r="V122" s="55" t="str">
        <f>IF(H122="","",Sheet1!AL122)</f>
        <v>4480 WM+ VPC 134B Trần Phú</v>
      </c>
      <c r="Y122" s="7" t="str">
        <f>IF(H122="","",Sheet1!AJ122)</f>
        <v>GM500</v>
      </c>
      <c r="AB122" s="60">
        <f t="shared" si="11"/>
        <v>5111</v>
      </c>
      <c r="AC122" s="60">
        <f t="shared" si="12"/>
        <v>131</v>
      </c>
      <c r="AE122" s="61">
        <f>IF(H122="","",Sheet1!U122)</f>
        <v>1</v>
      </c>
      <c r="AG122" s="7">
        <f>IF(H122="","",Sheet1!T122)</f>
        <v>111058</v>
      </c>
      <c r="AH122" s="62">
        <f t="shared" si="13"/>
        <v>111058</v>
      </c>
      <c r="AL122" s="64">
        <f t="shared" si="14"/>
        <v>8</v>
      </c>
      <c r="AN122" s="61">
        <f t="shared" si="15"/>
        <v>8884.64</v>
      </c>
      <c r="AO122" s="65">
        <f t="shared" si="16"/>
        <v>33311</v>
      </c>
      <c r="AQ122" s="66" t="str">
        <f t="shared" si="17"/>
        <v>K-hangtra</v>
      </c>
      <c r="AR122" s="66">
        <f t="shared" si="18"/>
        <v>156</v>
      </c>
      <c r="AS122" s="66">
        <f t="shared" si="19"/>
        <v>632</v>
      </c>
    </row>
    <row r="123" spans="3:45" x14ac:dyDescent="0.25">
      <c r="C123" s="53" t="str">
        <f>IF(H123="","",Sheet1!AI123)</f>
        <v>N</v>
      </c>
      <c r="D123" s="54" t="s">
        <v>4134</v>
      </c>
      <c r="E123" s="54" t="s">
        <v>25</v>
      </c>
      <c r="F123" s="53" t="str">
        <f>IF(H123="","",Sheet1!AF123)</f>
        <v>08/10/2025</v>
      </c>
      <c r="G123" s="1" t="str">
        <f>IF(H123="","",Sheet1!AF123)</f>
        <v>08/10/2025</v>
      </c>
      <c r="H123" s="27">
        <v>9106040361</v>
      </c>
      <c r="I123" s="1" t="str">
        <f>IF(H123="","",Sheet1!AF123)</f>
        <v>08/10/2025</v>
      </c>
      <c r="J123" s="55" t="str">
        <f t="shared" si="10"/>
        <v>NKHT2510/00900080834</v>
      </c>
      <c r="L123" s="57" t="str">
        <f>IF(H123="","",Sheet1!AK123)</f>
        <v>K25TTM</v>
      </c>
      <c r="M123" s="57" t="str">
        <f>IF(H123="","",Sheet1!AE123)</f>
        <v>00080834</v>
      </c>
      <c r="N123" s="58" t="str">
        <f>IF(H123="","",Sheet1!AF123)</f>
        <v>08/10/2025</v>
      </c>
      <c r="O123" s="7" t="str">
        <f>IF(H123="","",Sheet1!AH123)</f>
        <v>WIN-DNG-01-009</v>
      </c>
      <c r="S123" s="55" t="str">
        <f>IF(H123="","",Sheet1!AL123)</f>
        <v>3797 WM+ DNG 274 Nguyễn Phước Nguyên</v>
      </c>
      <c r="V123" s="55" t="str">
        <f>IF(H123="","",Sheet1!AL123)</f>
        <v>3797 WM+ DNG 274 Nguyễn Phước Nguyên</v>
      </c>
      <c r="Y123" s="7" t="str">
        <f>IF(H123="","",Sheet1!AJ123)</f>
        <v>GM500</v>
      </c>
      <c r="AB123" s="60">
        <f t="shared" si="11"/>
        <v>5111</v>
      </c>
      <c r="AC123" s="60">
        <f t="shared" si="12"/>
        <v>131</v>
      </c>
      <c r="AE123" s="61">
        <f>IF(H123="","",Sheet1!U123)</f>
        <v>6</v>
      </c>
      <c r="AG123" s="7">
        <f>IF(H123="","",Sheet1!T123)</f>
        <v>111058</v>
      </c>
      <c r="AH123" s="62">
        <f t="shared" si="13"/>
        <v>666348</v>
      </c>
      <c r="AL123" s="64">
        <f t="shared" si="14"/>
        <v>8</v>
      </c>
      <c r="AN123" s="61">
        <f t="shared" si="15"/>
        <v>53307.840000000004</v>
      </c>
      <c r="AO123" s="65">
        <f t="shared" si="16"/>
        <v>33311</v>
      </c>
      <c r="AQ123" s="66" t="str">
        <f t="shared" si="17"/>
        <v>K-hangtra</v>
      </c>
      <c r="AR123" s="66">
        <f t="shared" si="18"/>
        <v>156</v>
      </c>
      <c r="AS123" s="66">
        <f t="shared" si="19"/>
        <v>632</v>
      </c>
    </row>
    <row r="124" spans="3:45" x14ac:dyDescent="0.25">
      <c r="C124" s="53" t="str">
        <f>IF(H124="","",Sheet1!AI124)</f>
        <v>B</v>
      </c>
      <c r="D124" s="54" t="s">
        <v>4134</v>
      </c>
      <c r="E124" s="54" t="s">
        <v>25</v>
      </c>
      <c r="F124" s="53" t="str">
        <f>IF(H124="","",Sheet1!AF124)</f>
        <v>08/10/2025</v>
      </c>
      <c r="G124" s="1" t="str">
        <f>IF(H124="","",Sheet1!AF124)</f>
        <v>08/10/2025</v>
      </c>
      <c r="H124" s="27">
        <v>9106040499</v>
      </c>
      <c r="I124" s="1" t="str">
        <f>IF(H124="","",Sheet1!AF124)</f>
        <v>08/10/2025</v>
      </c>
      <c r="J124" s="55" t="str">
        <f t="shared" si="10"/>
        <v>NKHT2510/05600028841</v>
      </c>
      <c r="L124" s="57" t="str">
        <f>IF(H124="","",Sheet1!AK124)</f>
        <v>K25TTM</v>
      </c>
      <c r="M124" s="57" t="str">
        <f>IF(H124="","",Sheet1!AE124)</f>
        <v>00028841</v>
      </c>
      <c r="N124" s="58" t="str">
        <f>IF(H124="","",Sheet1!AF124)</f>
        <v>08/10/2025</v>
      </c>
      <c r="O124" s="7" t="str">
        <f>IF(H124="","",Sheet1!AH124)</f>
        <v>WIN-056</v>
      </c>
      <c r="S124" s="55" t="str">
        <f>IF(H124="","",Sheet1!AL124)</f>
        <v>2AJA WM+ HYN Ba Hàng, Thủ Sỹ</v>
      </c>
      <c r="V124" s="55" t="str">
        <f>IF(H124="","",Sheet1!AL124)</f>
        <v>2AJA WM+ HYN Ba Hàng, Thủ Sỹ</v>
      </c>
      <c r="Y124" s="7" t="str">
        <f>IF(H124="","",Sheet1!AJ124)</f>
        <v>MNH250</v>
      </c>
      <c r="AB124" s="60">
        <f t="shared" si="11"/>
        <v>5111</v>
      </c>
      <c r="AC124" s="60">
        <f t="shared" si="12"/>
        <v>131</v>
      </c>
      <c r="AE124" s="61">
        <f>IF(H124="","",Sheet1!U124)</f>
        <v>1</v>
      </c>
      <c r="AG124" s="7">
        <f>IF(H124="","",Sheet1!T124)</f>
        <v>37720</v>
      </c>
      <c r="AH124" s="62">
        <f t="shared" si="13"/>
        <v>37720</v>
      </c>
      <c r="AL124" s="64">
        <f t="shared" si="14"/>
        <v>8</v>
      </c>
      <c r="AN124" s="61">
        <f t="shared" si="15"/>
        <v>3017.6</v>
      </c>
      <c r="AO124" s="65">
        <f t="shared" si="16"/>
        <v>33311</v>
      </c>
      <c r="AQ124" s="66" t="str">
        <f t="shared" si="17"/>
        <v>K-hangtra</v>
      </c>
      <c r="AR124" s="66">
        <f t="shared" si="18"/>
        <v>156</v>
      </c>
      <c r="AS124" s="66">
        <f t="shared" si="19"/>
        <v>632</v>
      </c>
    </row>
    <row r="125" spans="3:45" x14ac:dyDescent="0.25">
      <c r="C125" s="53" t="str">
        <f>IF(H125="","",Sheet1!AI125)</f>
        <v>B</v>
      </c>
      <c r="D125" s="54" t="s">
        <v>4134</v>
      </c>
      <c r="E125" s="54" t="s">
        <v>25</v>
      </c>
      <c r="F125" s="53" t="str">
        <f>IF(H125="","",Sheet1!AF125)</f>
        <v>08/10/2025</v>
      </c>
      <c r="G125" s="1" t="str">
        <f>IF(H125="","",Sheet1!AF125)</f>
        <v>08/10/2025</v>
      </c>
      <c r="H125" s="27">
        <v>9106040538</v>
      </c>
      <c r="I125" s="1" t="str">
        <f>IF(H125="","",Sheet1!AF125)</f>
        <v>08/10/2025</v>
      </c>
      <c r="J125" s="55" t="str">
        <f t="shared" si="10"/>
        <v>NKHT2510/02000033513</v>
      </c>
      <c r="L125" s="57" t="str">
        <f>IF(H125="","",Sheet1!AK125)</f>
        <v>K25TTM</v>
      </c>
      <c r="M125" s="57" t="str">
        <f>IF(H125="","",Sheet1!AE125)</f>
        <v>00033513</v>
      </c>
      <c r="N125" s="58" t="str">
        <f>IF(H125="","",Sheet1!AF125)</f>
        <v>08/10/2025</v>
      </c>
      <c r="O125" s="7" t="str">
        <f>IF(H125="","",Sheet1!AH125)</f>
        <v>WIN-020</v>
      </c>
      <c r="S125" s="55" t="str">
        <f>IF(H125="","",Sheet1!AL125)</f>
        <v>2ACM WM+ THA 162 Nguyễn Du</v>
      </c>
      <c r="V125" s="55" t="str">
        <f>IF(H125="","",Sheet1!AL125)</f>
        <v>2ACM WM+ THA 162 Nguyễn Du</v>
      </c>
      <c r="Y125" s="7" t="str">
        <f>IF(H125="","",Sheet1!AJ125)</f>
        <v>CN300</v>
      </c>
      <c r="AB125" s="60">
        <f t="shared" si="11"/>
        <v>5111</v>
      </c>
      <c r="AC125" s="60">
        <f t="shared" si="12"/>
        <v>131</v>
      </c>
      <c r="AE125" s="61">
        <f>IF(H125="","",Sheet1!U125)</f>
        <v>2</v>
      </c>
      <c r="AG125" s="7">
        <f>IF(H125="","",Sheet1!T125)</f>
        <v>70950</v>
      </c>
      <c r="AH125" s="62">
        <f t="shared" si="13"/>
        <v>141900</v>
      </c>
      <c r="AL125" s="64">
        <f t="shared" si="14"/>
        <v>8</v>
      </c>
      <c r="AN125" s="61">
        <f t="shared" si="15"/>
        <v>11352</v>
      </c>
      <c r="AO125" s="65">
        <f t="shared" si="16"/>
        <v>33311</v>
      </c>
      <c r="AQ125" s="66" t="str">
        <f t="shared" si="17"/>
        <v>K-hangtra</v>
      </c>
      <c r="AR125" s="66">
        <f t="shared" si="18"/>
        <v>156</v>
      </c>
      <c r="AS125" s="66">
        <f t="shared" si="19"/>
        <v>632</v>
      </c>
    </row>
    <row r="126" spans="3:45" x14ac:dyDescent="0.25">
      <c r="C126" s="53" t="str">
        <f>IF(H126="","",Sheet1!AI126)</f>
        <v>N</v>
      </c>
      <c r="D126" s="54" t="s">
        <v>4134</v>
      </c>
      <c r="E126" s="54" t="s">
        <v>25</v>
      </c>
      <c r="F126" s="53" t="str">
        <f>IF(H126="","",Sheet1!AF126)</f>
        <v>08/10/2025</v>
      </c>
      <c r="G126" s="1" t="str">
        <f>IF(H126="","",Sheet1!AF126)</f>
        <v>08/10/2025</v>
      </c>
      <c r="H126" s="27">
        <v>9106040586</v>
      </c>
      <c r="I126" s="1" t="str">
        <f>IF(H126="","",Sheet1!AF126)</f>
        <v>08/10/2025</v>
      </c>
      <c r="J126" s="55" t="str">
        <f t="shared" si="10"/>
        <v>NKHT2510/02400063700</v>
      </c>
      <c r="L126" s="57" t="str">
        <f>IF(H126="","",Sheet1!AK126)</f>
        <v>K25TTM</v>
      </c>
      <c r="M126" s="57" t="str">
        <f>IF(H126="","",Sheet1!AE126)</f>
        <v>00063700</v>
      </c>
      <c r="N126" s="58" t="str">
        <f>IF(H126="","",Sheet1!AF126)</f>
        <v>08/10/2025</v>
      </c>
      <c r="O126" s="7" t="str">
        <f>IF(H126="","",Sheet1!AH126)</f>
        <v>WIN-024</v>
      </c>
      <c r="S126" s="55" t="str">
        <f>IF(H126="","",Sheet1!AL126)</f>
        <v>4310 WM+ BDG thửa 2359</v>
      </c>
      <c r="V126" s="55" t="str">
        <f>IF(H126="","",Sheet1!AL126)</f>
        <v>4310 WM+ BDG thửa 2359</v>
      </c>
      <c r="Y126" s="7" t="str">
        <f>IF(H126="","",Sheet1!AJ126)</f>
        <v>GTLX250G</v>
      </c>
      <c r="AB126" s="60">
        <f t="shared" si="11"/>
        <v>5111</v>
      </c>
      <c r="AC126" s="60">
        <f t="shared" si="12"/>
        <v>131</v>
      </c>
      <c r="AE126" s="61">
        <f>IF(H126="","",Sheet1!U126)</f>
        <v>1</v>
      </c>
      <c r="AG126" s="7">
        <f>IF(H126="","",Sheet1!T126)</f>
        <v>41150</v>
      </c>
      <c r="AH126" s="62">
        <f t="shared" si="13"/>
        <v>41150</v>
      </c>
      <c r="AL126" s="64">
        <f t="shared" si="14"/>
        <v>8</v>
      </c>
      <c r="AN126" s="61">
        <f t="shared" si="15"/>
        <v>3292</v>
      </c>
      <c r="AO126" s="65">
        <f t="shared" si="16"/>
        <v>33311</v>
      </c>
      <c r="AQ126" s="66" t="str">
        <f t="shared" si="17"/>
        <v>K-hangtra</v>
      </c>
      <c r="AR126" s="66">
        <f t="shared" si="18"/>
        <v>156</v>
      </c>
      <c r="AS126" s="66">
        <f t="shared" si="19"/>
        <v>632</v>
      </c>
    </row>
    <row r="127" spans="3:45" x14ac:dyDescent="0.25">
      <c r="C127" s="53" t="str">
        <f>IF(H127="","",Sheet1!AI127)</f>
        <v>N</v>
      </c>
      <c r="D127" s="54" t="s">
        <v>4134</v>
      </c>
      <c r="E127" s="54" t="s">
        <v>25</v>
      </c>
      <c r="F127" s="53" t="str">
        <f>IF(H127="","",Sheet1!AF127)</f>
        <v>08/10/2025</v>
      </c>
      <c r="G127" s="1" t="str">
        <f>IF(H127="","",Sheet1!AF127)</f>
        <v>08/10/2025</v>
      </c>
      <c r="H127" s="27">
        <v>9106040609</v>
      </c>
      <c r="I127" s="1" t="str">
        <f>IF(H127="","",Sheet1!AF127)</f>
        <v>08/10/2025</v>
      </c>
      <c r="J127" s="55" t="str">
        <f t="shared" si="10"/>
        <v>NKHT2510/07100009590</v>
      </c>
      <c r="L127" s="57" t="str">
        <f>IF(H127="","",Sheet1!AK127)</f>
        <v>K25TTM</v>
      </c>
      <c r="M127" s="57" t="str">
        <f>IF(H127="","",Sheet1!AE127)</f>
        <v>00009590</v>
      </c>
      <c r="N127" s="58" t="str">
        <f>IF(H127="","",Sheet1!AF127)</f>
        <v>08/10/2025</v>
      </c>
      <c r="O127" s="7" t="str">
        <f>IF(H127="","",Sheet1!AH127)</f>
        <v>WIN-071</v>
      </c>
      <c r="S127" s="55" t="str">
        <f>IF(H127="","",Sheet1!AL127)</f>
        <v>6588 WM+ BDH 292 - 294 Trần Hưng Đạo, Qu</v>
      </c>
      <c r="V127" s="55" t="str">
        <f>IF(H127="","",Sheet1!AL127)</f>
        <v>6588 WM+ BDH 292 - 294 Trần Hưng Đạo, Qu</v>
      </c>
      <c r="Y127" s="7" t="str">
        <f>IF(H127="","",Sheet1!AJ127)</f>
        <v>GL250</v>
      </c>
      <c r="AB127" s="60">
        <f t="shared" si="11"/>
        <v>5111</v>
      </c>
      <c r="AC127" s="60">
        <f t="shared" si="12"/>
        <v>131</v>
      </c>
      <c r="AE127" s="61">
        <f>IF(H127="","",Sheet1!U127)</f>
        <v>1</v>
      </c>
      <c r="AG127" s="7">
        <f>IF(H127="","",Sheet1!T127)</f>
        <v>49500</v>
      </c>
      <c r="AH127" s="62">
        <f t="shared" si="13"/>
        <v>49500</v>
      </c>
      <c r="AL127" s="64">
        <f t="shared" si="14"/>
        <v>8</v>
      </c>
      <c r="AN127" s="61">
        <f t="shared" si="15"/>
        <v>3960</v>
      </c>
      <c r="AO127" s="65">
        <f t="shared" si="16"/>
        <v>33311</v>
      </c>
      <c r="AQ127" s="66" t="str">
        <f t="shared" si="17"/>
        <v>K-hangtra</v>
      </c>
      <c r="AR127" s="66">
        <f t="shared" si="18"/>
        <v>156</v>
      </c>
      <c r="AS127" s="66">
        <f t="shared" si="19"/>
        <v>632</v>
      </c>
    </row>
    <row r="128" spans="3:45" x14ac:dyDescent="0.25">
      <c r="C128" s="53" t="str">
        <f>IF(H128="","",Sheet1!AI128)</f>
        <v>N</v>
      </c>
      <c r="D128" s="54" t="s">
        <v>4134</v>
      </c>
      <c r="E128" s="54" t="s">
        <v>25</v>
      </c>
      <c r="F128" s="53" t="str">
        <f>IF(H128="","",Sheet1!AF128)</f>
        <v>08/10/2025</v>
      </c>
      <c r="G128" s="1" t="str">
        <f>IF(H128="","",Sheet1!AF128)</f>
        <v>08/10/2025</v>
      </c>
      <c r="H128" s="27">
        <v>9106040609</v>
      </c>
      <c r="I128" s="1" t="str">
        <f>IF(H128="","",Sheet1!AF128)</f>
        <v>08/10/2025</v>
      </c>
      <c r="J128" s="55" t="str">
        <f t="shared" si="10"/>
        <v>NKHT2510/07100009590</v>
      </c>
      <c r="L128" s="57" t="str">
        <f>IF(H128="","",Sheet1!AK128)</f>
        <v>K25TTM</v>
      </c>
      <c r="M128" s="57" t="str">
        <f>IF(H128="","",Sheet1!AE128)</f>
        <v>00009590</v>
      </c>
      <c r="N128" s="58" t="str">
        <f>IF(H128="","",Sheet1!AF128)</f>
        <v>08/10/2025</v>
      </c>
      <c r="O128" s="7" t="str">
        <f>IF(H128="","",Sheet1!AH128)</f>
        <v>WIN-071</v>
      </c>
      <c r="S128" s="55" t="str">
        <f>IF(H128="","",Sheet1!AL128)</f>
        <v>6588 WM+ BDH 292 - 294 Trần Hưng Đạo, Qu</v>
      </c>
      <c r="V128" s="55" t="str">
        <f>IF(H128="","",Sheet1!AL128)</f>
        <v>6588 WM+ BDH 292 - 294 Trần Hưng Đạo, Qu</v>
      </c>
      <c r="Y128" s="7" t="str">
        <f>IF(H128="","",Sheet1!AJ128)</f>
        <v>GTLX250G</v>
      </c>
      <c r="AB128" s="60">
        <f t="shared" si="11"/>
        <v>5111</v>
      </c>
      <c r="AC128" s="60">
        <f t="shared" si="12"/>
        <v>131</v>
      </c>
      <c r="AE128" s="61">
        <f>IF(H128="","",Sheet1!U128)</f>
        <v>1</v>
      </c>
      <c r="AG128" s="7">
        <f>IF(H128="","",Sheet1!T128)</f>
        <v>41150</v>
      </c>
      <c r="AH128" s="62">
        <f t="shared" si="13"/>
        <v>41150</v>
      </c>
      <c r="AL128" s="64">
        <f t="shared" si="14"/>
        <v>8</v>
      </c>
      <c r="AN128" s="61">
        <f t="shared" si="15"/>
        <v>3292</v>
      </c>
      <c r="AO128" s="65">
        <f t="shared" si="16"/>
        <v>33311</v>
      </c>
      <c r="AQ128" s="66" t="str">
        <f t="shared" si="17"/>
        <v>K-hangtra</v>
      </c>
      <c r="AR128" s="66">
        <f t="shared" si="18"/>
        <v>156</v>
      </c>
      <c r="AS128" s="66">
        <f t="shared" si="19"/>
        <v>632</v>
      </c>
    </row>
    <row r="129" spans="3:45" x14ac:dyDescent="0.25">
      <c r="C129" s="53" t="str">
        <f>IF(H129="","",Sheet1!AI129)</f>
        <v>N</v>
      </c>
      <c r="D129" s="54" t="s">
        <v>4134</v>
      </c>
      <c r="E129" s="54" t="s">
        <v>25</v>
      </c>
      <c r="F129" s="53" t="str">
        <f>IF(H129="","",Sheet1!AF129)</f>
        <v>08/10/2025</v>
      </c>
      <c r="G129" s="1" t="str">
        <f>IF(H129="","",Sheet1!AF129)</f>
        <v>08/10/2025</v>
      </c>
      <c r="H129" s="27">
        <v>9106040635</v>
      </c>
      <c r="I129" s="1" t="str">
        <f>IF(H129="","",Sheet1!AF129)</f>
        <v>08/10/2025</v>
      </c>
      <c r="J129" s="55" t="str">
        <f t="shared" si="10"/>
        <v>NKHT2510/01300002266</v>
      </c>
      <c r="L129" s="57" t="str">
        <f>IF(H129="","",Sheet1!AK129)</f>
        <v>K25TTM</v>
      </c>
      <c r="M129" s="57" t="str">
        <f>IF(H129="","",Sheet1!AE129)</f>
        <v>00002266</v>
      </c>
      <c r="N129" s="58" t="str">
        <f>IF(H129="","",Sheet1!AF129)</f>
        <v>08/10/2025</v>
      </c>
      <c r="O129" s="7" t="str">
        <f>IF(H129="","",Sheet1!AH129)</f>
        <v>WIN-DTP-01-013</v>
      </c>
      <c r="S129" s="55" t="str">
        <f>IF(H129="","",Sheet1!AL129)</f>
        <v>4609 WM+ DTP 163 Tôn Đức Thắng</v>
      </c>
      <c r="V129" s="55" t="str">
        <f>IF(H129="","",Sheet1!AL129)</f>
        <v>4609 WM+ DTP 163 Tôn Đức Thắng</v>
      </c>
      <c r="Y129" s="7" t="str">
        <f>IF(H129="","",Sheet1!AJ129)</f>
        <v>TH200</v>
      </c>
      <c r="AB129" s="60">
        <f t="shared" si="11"/>
        <v>5111</v>
      </c>
      <c r="AC129" s="60">
        <f t="shared" si="12"/>
        <v>131</v>
      </c>
      <c r="AE129" s="61">
        <f>IF(H129="","",Sheet1!U129)</f>
        <v>4</v>
      </c>
      <c r="AG129" s="7">
        <f>IF(H129="","",Sheet1!T129)</f>
        <v>45588</v>
      </c>
      <c r="AH129" s="62">
        <f t="shared" si="13"/>
        <v>182352</v>
      </c>
      <c r="AL129" s="64">
        <f t="shared" si="14"/>
        <v>8</v>
      </c>
      <c r="AN129" s="61">
        <f t="shared" si="15"/>
        <v>14588.16</v>
      </c>
      <c r="AO129" s="65">
        <f t="shared" si="16"/>
        <v>33311</v>
      </c>
      <c r="AQ129" s="66" t="str">
        <f t="shared" si="17"/>
        <v>K-hangtra</v>
      </c>
      <c r="AR129" s="66">
        <f t="shared" si="18"/>
        <v>156</v>
      </c>
      <c r="AS129" s="66">
        <f t="shared" si="19"/>
        <v>632</v>
      </c>
    </row>
    <row r="130" spans="3:45" x14ac:dyDescent="0.25">
      <c r="C130" s="53" t="str">
        <f>IF(H130="","",Sheet1!AI130)</f>
        <v>N</v>
      </c>
      <c r="D130" s="54" t="s">
        <v>4134</v>
      </c>
      <c r="E130" s="54" t="s">
        <v>25</v>
      </c>
      <c r="F130" s="53" t="str">
        <f>IF(H130="","",Sheet1!AF130)</f>
        <v>08/10/2025</v>
      </c>
      <c r="G130" s="1" t="str">
        <f>IF(H130="","",Sheet1!AF130)</f>
        <v>08/10/2025</v>
      </c>
      <c r="H130" s="27">
        <v>9106040643</v>
      </c>
      <c r="I130" s="1" t="str">
        <f>IF(H130="","",Sheet1!AF130)</f>
        <v>08/10/2025</v>
      </c>
      <c r="J130" s="55" t="str">
        <f t="shared" si="10"/>
        <v>NKHT2510/67500159792</v>
      </c>
      <c r="L130" s="57" t="str">
        <f>IF(H130="","",Sheet1!AK130)</f>
        <v>K25TTM</v>
      </c>
      <c r="M130" s="57" t="str">
        <f>IF(H130="","",Sheet1!AE130)</f>
        <v>00159792</v>
      </c>
      <c r="N130" s="58" t="str">
        <f>IF(H130="","",Sheet1!AF130)</f>
        <v>08/10/2025</v>
      </c>
      <c r="O130" s="7" t="str">
        <f>IF(H130="","",Sheet1!AH130)</f>
        <v>WIN6675</v>
      </c>
      <c r="S130" s="55" t="str">
        <f>IF(H130="","",Sheet1!AL130)</f>
        <v>6675 WIN HCM 148 Đường số 9</v>
      </c>
      <c r="V130" s="55" t="str">
        <f>IF(H130="","",Sheet1!AL130)</f>
        <v>6675 WIN HCM 148 Đường số 9</v>
      </c>
      <c r="Y130" s="7" t="str">
        <f>IF(H130="","",Sheet1!AJ130)</f>
        <v>GM500</v>
      </c>
      <c r="AB130" s="60">
        <f t="shared" si="11"/>
        <v>5111</v>
      </c>
      <c r="AC130" s="60">
        <f t="shared" si="12"/>
        <v>131</v>
      </c>
      <c r="AE130" s="61">
        <f>IF(H130="","",Sheet1!U130)</f>
        <v>4</v>
      </c>
      <c r="AG130" s="7">
        <f>IF(H130="","",Sheet1!T130)</f>
        <v>111058</v>
      </c>
      <c r="AH130" s="62">
        <f t="shared" si="13"/>
        <v>444232</v>
      </c>
      <c r="AL130" s="64">
        <f t="shared" si="14"/>
        <v>8</v>
      </c>
      <c r="AN130" s="61">
        <f t="shared" si="15"/>
        <v>35538.559999999998</v>
      </c>
      <c r="AO130" s="65">
        <f t="shared" si="16"/>
        <v>33311</v>
      </c>
      <c r="AQ130" s="66" t="str">
        <f t="shared" si="17"/>
        <v>K-hangtra</v>
      </c>
      <c r="AR130" s="66">
        <f t="shared" si="18"/>
        <v>156</v>
      </c>
      <c r="AS130" s="66">
        <f t="shared" si="19"/>
        <v>632</v>
      </c>
    </row>
    <row r="131" spans="3:45" x14ac:dyDescent="0.25">
      <c r="C131" s="53" t="str">
        <f>IF(H131="","",Sheet1!AI131)</f>
        <v>N</v>
      </c>
      <c r="D131" s="54" t="s">
        <v>4134</v>
      </c>
      <c r="E131" s="54" t="s">
        <v>25</v>
      </c>
      <c r="F131" s="53" t="str">
        <f>IF(H131="","",Sheet1!AF131)</f>
        <v>11/10/2025</v>
      </c>
      <c r="G131" s="1" t="str">
        <f>IF(H131="","",Sheet1!AF131)</f>
        <v>11/10/2025</v>
      </c>
      <c r="H131" s="27">
        <v>9106040754</v>
      </c>
      <c r="I131" s="1" t="str">
        <f>IF(H131="","",Sheet1!AF131)</f>
        <v>11/10/2025</v>
      </c>
      <c r="J131" s="55" t="str">
        <f t="shared" ref="J131:J194" si="20">"NKHT25"&amp;TEXT(MONTH(I131),"00")&amp;"/"&amp;RIGHT(O131,3)&amp;M131</f>
        <v>NKHT2510/07100009694</v>
      </c>
      <c r="L131" s="57" t="str">
        <f>IF(H131="","",Sheet1!AK131)</f>
        <v>K25TTM</v>
      </c>
      <c r="M131" s="57" t="str">
        <f>IF(H131="","",Sheet1!AE131)</f>
        <v>00009694</v>
      </c>
      <c r="N131" s="58" t="str">
        <f>IF(H131="","",Sheet1!AF131)</f>
        <v>11/10/2025</v>
      </c>
      <c r="O131" s="7" t="str">
        <f>IF(H131="","",Sheet1!AH131)</f>
        <v>WIN-071</v>
      </c>
      <c r="S131" s="55" t="str">
        <f>IF(H131="","",Sheet1!AL131)</f>
        <v>1682 WM BDH Quy Nhơn</v>
      </c>
      <c r="V131" s="55" t="str">
        <f>IF(H131="","",Sheet1!AL131)</f>
        <v>1682 WM BDH Quy Nhơn</v>
      </c>
      <c r="Y131" s="7" t="str">
        <f>IF(H131="","",Sheet1!AJ131)</f>
        <v>MNH250</v>
      </c>
      <c r="AB131" s="60">
        <f t="shared" ref="AB131:AB194" si="21">IF(H131="","",5111)</f>
        <v>5111</v>
      </c>
      <c r="AC131" s="60">
        <f t="shared" si="12"/>
        <v>131</v>
      </c>
      <c r="AE131" s="61">
        <f>IF(H131="","",Sheet1!U131)</f>
        <v>4</v>
      </c>
      <c r="AG131" s="7">
        <f>IF(H131="","",Sheet1!T131)</f>
        <v>37720</v>
      </c>
      <c r="AH131" s="62">
        <f t="shared" si="13"/>
        <v>150880</v>
      </c>
      <c r="AL131" s="64">
        <f t="shared" si="14"/>
        <v>8</v>
      </c>
      <c r="AN131" s="61">
        <f t="shared" si="15"/>
        <v>12070.4</v>
      </c>
      <c r="AO131" s="65">
        <f t="shared" si="16"/>
        <v>33311</v>
      </c>
      <c r="AQ131" s="66" t="str">
        <f t="shared" si="17"/>
        <v>K-hangtra</v>
      </c>
      <c r="AR131" s="66">
        <f t="shared" si="18"/>
        <v>156</v>
      </c>
      <c r="AS131" s="66">
        <f t="shared" si="19"/>
        <v>632</v>
      </c>
    </row>
    <row r="132" spans="3:45" x14ac:dyDescent="0.25">
      <c r="C132" s="53" t="str">
        <f>IF(H132="","",Sheet1!AI132)</f>
        <v>B</v>
      </c>
      <c r="D132" s="54" t="s">
        <v>4134</v>
      </c>
      <c r="E132" s="54" t="s">
        <v>25</v>
      </c>
      <c r="F132" s="53" t="str">
        <f>IF(H132="","",Sheet1!AF132)</f>
        <v>08/10/2025</v>
      </c>
      <c r="G132" s="1" t="str">
        <f>IF(H132="","",Sheet1!AF132)</f>
        <v>08/10/2025</v>
      </c>
      <c r="H132" s="27">
        <v>9106040795</v>
      </c>
      <c r="I132" s="1" t="str">
        <f>IF(H132="","",Sheet1!AF132)</f>
        <v>08/10/2025</v>
      </c>
      <c r="J132" s="55" t="str">
        <f t="shared" si="20"/>
        <v>NKHT2510/60500480934</v>
      </c>
      <c r="L132" s="57" t="str">
        <f>IF(H132="","",Sheet1!AK132)</f>
        <v>K25TTM</v>
      </c>
      <c r="M132" s="57" t="str">
        <f>IF(H132="","",Sheet1!AE132)</f>
        <v>00480934</v>
      </c>
      <c r="N132" s="58" t="str">
        <f>IF(H132="","",Sheet1!AF132)</f>
        <v>08/10/2025</v>
      </c>
      <c r="O132" s="7" t="str">
        <f>IF(H132="","",Sheet1!AH132)</f>
        <v>WIN5605</v>
      </c>
      <c r="S132" s="55" t="str">
        <f>IF(H132="","",Sheet1!AL132)</f>
        <v>5605 WM+ HNI S2.09 Ocean Park</v>
      </c>
      <c r="V132" s="55" t="str">
        <f>IF(H132="","",Sheet1!AL132)</f>
        <v>5605 WM+ HNI S2.09 Ocean Park</v>
      </c>
      <c r="Y132" s="7" t="str">
        <f>IF(H132="","",Sheet1!AJ132)</f>
        <v>GM500</v>
      </c>
      <c r="AB132" s="60">
        <f t="shared" si="21"/>
        <v>5111</v>
      </c>
      <c r="AC132" s="60">
        <f t="shared" ref="AC132:AC195" si="22">IF(H132="","",131)</f>
        <v>131</v>
      </c>
      <c r="AE132" s="61">
        <f>IF(H132="","",Sheet1!U132)</f>
        <v>2</v>
      </c>
      <c r="AG132" s="7">
        <f>IF(H132="","",Sheet1!T132)</f>
        <v>111058</v>
      </c>
      <c r="AH132" s="62">
        <f t="shared" ref="AH132:AH195" si="23">AE132*AG132</f>
        <v>222116</v>
      </c>
      <c r="AL132" s="64">
        <f t="shared" ref="AL132:AL195" si="24">IF(H132="","",8)</f>
        <v>8</v>
      </c>
      <c r="AN132" s="61">
        <f t="shared" ref="AN132:AN195" si="25">AH132*8%</f>
        <v>17769.28</v>
      </c>
      <c r="AO132" s="65">
        <f t="shared" ref="AO132:AO195" si="26">IF(H132="","",33311)</f>
        <v>33311</v>
      </c>
      <c r="AQ132" s="66" t="str">
        <f t="shared" ref="AQ132:AQ195" si="27">IF(H132="","","K-hangtra")</f>
        <v>K-hangtra</v>
      </c>
      <c r="AR132" s="66">
        <f t="shared" ref="AR132:AR195" si="28">IF(H132="","",156)</f>
        <v>156</v>
      </c>
      <c r="AS132" s="66">
        <f t="shared" ref="AS132:AS195" si="29">IF(H132="","",632)</f>
        <v>632</v>
      </c>
    </row>
    <row r="133" spans="3:45" x14ac:dyDescent="0.25">
      <c r="C133" s="53" t="str">
        <f>IF(H133="","",Sheet1!AI133)</f>
        <v>N</v>
      </c>
      <c r="D133" s="54" t="s">
        <v>4134</v>
      </c>
      <c r="E133" s="54" t="s">
        <v>25</v>
      </c>
      <c r="F133" s="53" t="str">
        <f>IF(H133="","",Sheet1!AF133)</f>
        <v>08/10/2025</v>
      </c>
      <c r="G133" s="1" t="str">
        <f>IF(H133="","",Sheet1!AF133)</f>
        <v>08/10/2025</v>
      </c>
      <c r="H133" s="27">
        <v>9106040827</v>
      </c>
      <c r="I133" s="1" t="str">
        <f>IF(H133="","",Sheet1!AF133)</f>
        <v>08/10/2025</v>
      </c>
      <c r="J133" s="55" t="str">
        <f t="shared" si="20"/>
        <v>NKHT2510/82300159814</v>
      </c>
      <c r="L133" s="57" t="str">
        <f>IF(H133="","",Sheet1!AK133)</f>
        <v>K25TTM</v>
      </c>
      <c r="M133" s="57" t="str">
        <f>IF(H133="","",Sheet1!AE133)</f>
        <v>00159814</v>
      </c>
      <c r="N133" s="58" t="str">
        <f>IF(H133="","",Sheet1!AF133)</f>
        <v>08/10/2025</v>
      </c>
      <c r="O133" s="7" t="str">
        <f>IF(H133="","",Sheet1!AH133)</f>
        <v>WIN5823</v>
      </c>
      <c r="S133" s="55" t="str">
        <f>IF(H133="","",Sheet1!AL133)</f>
        <v>5823 WM+ HCM 136 Nguyễn Công Hoan</v>
      </c>
      <c r="V133" s="55" t="str">
        <f>IF(H133="","",Sheet1!AL133)</f>
        <v>5823 WM+ HCM 136 Nguyễn Công Hoan</v>
      </c>
      <c r="Y133" s="7" t="str">
        <f>IF(H133="","",Sheet1!AJ133)</f>
        <v>CN300</v>
      </c>
      <c r="AB133" s="60">
        <f t="shared" si="21"/>
        <v>5111</v>
      </c>
      <c r="AC133" s="60">
        <f t="shared" si="22"/>
        <v>131</v>
      </c>
      <c r="AE133" s="61">
        <f>IF(H133="","",Sheet1!U133)</f>
        <v>1</v>
      </c>
      <c r="AG133" s="7">
        <f>IF(H133="","",Sheet1!T133)</f>
        <v>70950</v>
      </c>
      <c r="AH133" s="62">
        <f t="shared" si="23"/>
        <v>70950</v>
      </c>
      <c r="AL133" s="64">
        <f t="shared" si="24"/>
        <v>8</v>
      </c>
      <c r="AN133" s="61">
        <f t="shared" si="25"/>
        <v>5676</v>
      </c>
      <c r="AO133" s="65">
        <f t="shared" si="26"/>
        <v>33311</v>
      </c>
      <c r="AQ133" s="66" t="str">
        <f t="shared" si="27"/>
        <v>K-hangtra</v>
      </c>
      <c r="AR133" s="66">
        <f t="shared" si="28"/>
        <v>156</v>
      </c>
      <c r="AS133" s="66">
        <f t="shared" si="29"/>
        <v>632</v>
      </c>
    </row>
    <row r="134" spans="3:45" x14ac:dyDescent="0.25">
      <c r="C134" s="53" t="str">
        <f>IF(H134="","",Sheet1!AI134)</f>
        <v>N</v>
      </c>
      <c r="D134" s="54" t="s">
        <v>4134</v>
      </c>
      <c r="E134" s="54" t="s">
        <v>25</v>
      </c>
      <c r="F134" s="53" t="str">
        <f>IF(H134="","",Sheet1!AF134)</f>
        <v>08/10/2025</v>
      </c>
      <c r="G134" s="1" t="str">
        <f>IF(H134="","",Sheet1!AF134)</f>
        <v>08/10/2025</v>
      </c>
      <c r="H134" s="27">
        <v>9106040827</v>
      </c>
      <c r="I134" s="1" t="str">
        <f>IF(H134="","",Sheet1!AF134)</f>
        <v>08/10/2025</v>
      </c>
      <c r="J134" s="55" t="str">
        <f t="shared" si="20"/>
        <v>NKHT2510/82300159814</v>
      </c>
      <c r="L134" s="57" t="str">
        <f>IF(H134="","",Sheet1!AK134)</f>
        <v>K25TTM</v>
      </c>
      <c r="M134" s="57" t="str">
        <f>IF(H134="","",Sheet1!AE134)</f>
        <v>00159814</v>
      </c>
      <c r="N134" s="58" t="str">
        <f>IF(H134="","",Sheet1!AF134)</f>
        <v>08/10/2025</v>
      </c>
      <c r="O134" s="7" t="str">
        <f>IF(H134="","",Sheet1!AH134)</f>
        <v>WIN5823</v>
      </c>
      <c r="S134" s="55" t="str">
        <f>IF(H134="","",Sheet1!AL134)</f>
        <v>5823 WM+ HCM 136 Nguyễn Công Hoan</v>
      </c>
      <c r="V134" s="55" t="str">
        <f>IF(H134="","",Sheet1!AL134)</f>
        <v>5823 WM+ HCM 136 Nguyễn Công Hoan</v>
      </c>
      <c r="Y134" s="7" t="str">
        <f>IF(H134="","",Sheet1!AJ134)</f>
        <v>GTLX250G</v>
      </c>
      <c r="AB134" s="60">
        <f t="shared" si="21"/>
        <v>5111</v>
      </c>
      <c r="AC134" s="60">
        <f t="shared" si="22"/>
        <v>131</v>
      </c>
      <c r="AE134" s="61">
        <f>IF(H134="","",Sheet1!U134)</f>
        <v>1</v>
      </c>
      <c r="AG134" s="7">
        <f>IF(H134="","",Sheet1!T134)</f>
        <v>41150</v>
      </c>
      <c r="AH134" s="62">
        <f t="shared" si="23"/>
        <v>41150</v>
      </c>
      <c r="AL134" s="64">
        <f t="shared" si="24"/>
        <v>8</v>
      </c>
      <c r="AN134" s="61">
        <f t="shared" si="25"/>
        <v>3292</v>
      </c>
      <c r="AO134" s="65">
        <f t="shared" si="26"/>
        <v>33311</v>
      </c>
      <c r="AQ134" s="66" t="str">
        <f t="shared" si="27"/>
        <v>K-hangtra</v>
      </c>
      <c r="AR134" s="66">
        <f t="shared" si="28"/>
        <v>156</v>
      </c>
      <c r="AS134" s="66">
        <f t="shared" si="29"/>
        <v>632</v>
      </c>
    </row>
    <row r="135" spans="3:45" x14ac:dyDescent="0.25">
      <c r="C135" s="53" t="str">
        <f>IF(H135="","",Sheet1!AI135)</f>
        <v>B</v>
      </c>
      <c r="D135" s="54" t="s">
        <v>4134</v>
      </c>
      <c r="E135" s="54" t="s">
        <v>25</v>
      </c>
      <c r="F135" s="53" t="str">
        <f>IF(H135="","",Sheet1!AF135)</f>
        <v>08/10/2025</v>
      </c>
      <c r="G135" s="1" t="str">
        <f>IF(H135="","",Sheet1!AF135)</f>
        <v>08/10/2025</v>
      </c>
      <c r="H135" s="27">
        <v>9106040830</v>
      </c>
      <c r="I135" s="1" t="str">
        <f>IF(H135="","",Sheet1!AF135)</f>
        <v>08/10/2025</v>
      </c>
      <c r="J135" s="55" t="str">
        <f t="shared" si="20"/>
        <v>NKHT2510/66900480948</v>
      </c>
      <c r="L135" s="57" t="str">
        <f>IF(H135="","",Sheet1!AK135)</f>
        <v>K25TTM</v>
      </c>
      <c r="M135" s="57" t="str">
        <f>IF(H135="","",Sheet1!AE135)</f>
        <v>00480948</v>
      </c>
      <c r="N135" s="58" t="str">
        <f>IF(H135="","",Sheet1!AF135)</f>
        <v>08/10/2025</v>
      </c>
      <c r="O135" s="7" t="str">
        <f>IF(H135="","",Sheet1!AH135)</f>
        <v>WIN5669</v>
      </c>
      <c r="S135" s="55" t="str">
        <f>IF(H135="","",Sheet1!AL135)</f>
        <v>5669 WM+ HNI 15 Xóm Chợ Yêm, Sóc Sơn</v>
      </c>
      <c r="V135" s="55" t="str">
        <f>IF(H135="","",Sheet1!AL135)</f>
        <v>5669 WM+ HNI 15 Xóm Chợ Yêm, Sóc Sơn</v>
      </c>
      <c r="Y135" s="7" t="str">
        <f>IF(H135="","",Sheet1!AJ135)</f>
        <v>GM500</v>
      </c>
      <c r="AB135" s="60">
        <f t="shared" si="21"/>
        <v>5111</v>
      </c>
      <c r="AC135" s="60">
        <f t="shared" si="22"/>
        <v>131</v>
      </c>
      <c r="AE135" s="61">
        <f>IF(H135="","",Sheet1!U135)</f>
        <v>1</v>
      </c>
      <c r="AG135" s="7">
        <f>IF(H135="","",Sheet1!T135)</f>
        <v>111058</v>
      </c>
      <c r="AH135" s="62">
        <f t="shared" si="23"/>
        <v>111058</v>
      </c>
      <c r="AL135" s="64">
        <f t="shared" si="24"/>
        <v>8</v>
      </c>
      <c r="AN135" s="61">
        <f t="shared" si="25"/>
        <v>8884.64</v>
      </c>
      <c r="AO135" s="65">
        <f t="shared" si="26"/>
        <v>33311</v>
      </c>
      <c r="AQ135" s="66" t="str">
        <f t="shared" si="27"/>
        <v>K-hangtra</v>
      </c>
      <c r="AR135" s="66">
        <f t="shared" si="28"/>
        <v>156</v>
      </c>
      <c r="AS135" s="66">
        <f t="shared" si="29"/>
        <v>632</v>
      </c>
    </row>
    <row r="136" spans="3:45" x14ac:dyDescent="0.25">
      <c r="C136" s="53" t="str">
        <f>IF(H136="","",Sheet1!AI136)</f>
        <v>N</v>
      </c>
      <c r="D136" s="54" t="s">
        <v>4134</v>
      </c>
      <c r="E136" s="54" t="s">
        <v>25</v>
      </c>
      <c r="F136" s="53" t="str">
        <f>IF(H136="","",Sheet1!AF136)</f>
        <v>08/10/2025</v>
      </c>
      <c r="G136" s="1" t="str">
        <f>IF(H136="","",Sheet1!AF136)</f>
        <v>08/10/2025</v>
      </c>
      <c r="H136" s="27">
        <v>9106040831</v>
      </c>
      <c r="I136" s="1" t="str">
        <f>IF(H136="","",Sheet1!AF136)</f>
        <v>08/10/2025</v>
      </c>
      <c r="J136" s="55" t="str">
        <f t="shared" si="20"/>
        <v>NKHT2510/82300159815</v>
      </c>
      <c r="L136" s="57" t="str">
        <f>IF(H136="","",Sheet1!AK136)</f>
        <v>K25TTM</v>
      </c>
      <c r="M136" s="57" t="str">
        <f>IF(H136="","",Sheet1!AE136)</f>
        <v>00159815</v>
      </c>
      <c r="N136" s="58" t="str">
        <f>IF(H136="","",Sheet1!AF136)</f>
        <v>08/10/2025</v>
      </c>
      <c r="O136" s="7" t="str">
        <f>IF(H136="","",Sheet1!AH136)</f>
        <v>WIN5823</v>
      </c>
      <c r="S136" s="55" t="str">
        <f>IF(H136="","",Sheet1!AL136)</f>
        <v>5823 WM+ HCM 136 Nguyễn Công Hoan</v>
      </c>
      <c r="V136" s="55" t="str">
        <f>IF(H136="","",Sheet1!AL136)</f>
        <v>5823 WM+ HCM 136 Nguyễn Công Hoan</v>
      </c>
      <c r="Y136" s="7" t="str">
        <f>IF(H136="","",Sheet1!AJ136)</f>
        <v>CC300</v>
      </c>
      <c r="AB136" s="60">
        <f t="shared" si="21"/>
        <v>5111</v>
      </c>
      <c r="AC136" s="60">
        <f t="shared" si="22"/>
        <v>131</v>
      </c>
      <c r="AE136" s="61">
        <f>IF(H136="","",Sheet1!U136)</f>
        <v>1</v>
      </c>
      <c r="AG136" s="7">
        <f>IF(H136="","",Sheet1!T136)</f>
        <v>60885</v>
      </c>
      <c r="AH136" s="62">
        <f t="shared" si="23"/>
        <v>60885</v>
      </c>
      <c r="AL136" s="64">
        <f t="shared" si="24"/>
        <v>8</v>
      </c>
      <c r="AN136" s="61">
        <f t="shared" si="25"/>
        <v>4870.8</v>
      </c>
      <c r="AO136" s="65">
        <f t="shared" si="26"/>
        <v>33311</v>
      </c>
      <c r="AQ136" s="66" t="str">
        <f t="shared" si="27"/>
        <v>K-hangtra</v>
      </c>
      <c r="AR136" s="66">
        <f t="shared" si="28"/>
        <v>156</v>
      </c>
      <c r="AS136" s="66">
        <f t="shared" si="29"/>
        <v>632</v>
      </c>
    </row>
    <row r="137" spans="3:45" x14ac:dyDescent="0.25">
      <c r="C137" s="53" t="str">
        <f>IF(H137="","",Sheet1!AI137)</f>
        <v>N</v>
      </c>
      <c r="D137" s="54" t="s">
        <v>4134</v>
      </c>
      <c r="E137" s="54" t="s">
        <v>25</v>
      </c>
      <c r="F137" s="53" t="str">
        <f>IF(H137="","",Sheet1!AF137)</f>
        <v>08/10/2025</v>
      </c>
      <c r="G137" s="1" t="str">
        <f>IF(H137="","",Sheet1!AF137)</f>
        <v>08/10/2025</v>
      </c>
      <c r="H137" s="27">
        <v>9106040831</v>
      </c>
      <c r="I137" s="1" t="str">
        <f>IF(H137="","",Sheet1!AF137)</f>
        <v>08/10/2025</v>
      </c>
      <c r="J137" s="55" t="str">
        <f t="shared" si="20"/>
        <v>NKHT2510/82300159815</v>
      </c>
      <c r="L137" s="57" t="str">
        <f>IF(H137="","",Sheet1!AK137)</f>
        <v>K25TTM</v>
      </c>
      <c r="M137" s="57" t="str">
        <f>IF(H137="","",Sheet1!AE137)</f>
        <v>00159815</v>
      </c>
      <c r="N137" s="58" t="str">
        <f>IF(H137="","",Sheet1!AF137)</f>
        <v>08/10/2025</v>
      </c>
      <c r="O137" s="7" t="str">
        <f>IF(H137="","",Sheet1!AH137)</f>
        <v>WIN5823</v>
      </c>
      <c r="S137" s="55" t="str">
        <f>IF(H137="","",Sheet1!AL137)</f>
        <v>5823 WM+ HCM 136 Nguyễn Công Hoan</v>
      </c>
      <c r="V137" s="55" t="str">
        <f>IF(H137="","",Sheet1!AL137)</f>
        <v>5823 WM+ HCM 136 Nguyễn Công Hoan</v>
      </c>
      <c r="Y137" s="7" t="str">
        <f>IF(H137="","",Sheet1!AJ137)</f>
        <v>MNH250</v>
      </c>
      <c r="AB137" s="60">
        <f t="shared" si="21"/>
        <v>5111</v>
      </c>
      <c r="AC137" s="60">
        <f t="shared" si="22"/>
        <v>131</v>
      </c>
      <c r="AE137" s="61">
        <f>IF(H137="","",Sheet1!U137)</f>
        <v>1</v>
      </c>
      <c r="AG137" s="7">
        <f>IF(H137="","",Sheet1!T137)</f>
        <v>37720</v>
      </c>
      <c r="AH137" s="62">
        <f t="shared" si="23"/>
        <v>37720</v>
      </c>
      <c r="AL137" s="64">
        <f t="shared" si="24"/>
        <v>8</v>
      </c>
      <c r="AN137" s="61">
        <f t="shared" si="25"/>
        <v>3017.6</v>
      </c>
      <c r="AO137" s="65">
        <f t="shared" si="26"/>
        <v>33311</v>
      </c>
      <c r="AQ137" s="66" t="str">
        <f t="shared" si="27"/>
        <v>K-hangtra</v>
      </c>
      <c r="AR137" s="66">
        <f t="shared" si="28"/>
        <v>156</v>
      </c>
      <c r="AS137" s="66">
        <f t="shared" si="29"/>
        <v>632</v>
      </c>
    </row>
    <row r="138" spans="3:45" x14ac:dyDescent="0.25">
      <c r="C138" s="53" t="str">
        <f>IF(H138="","",Sheet1!AI138)</f>
        <v>N</v>
      </c>
      <c r="D138" s="54" t="s">
        <v>4134</v>
      </c>
      <c r="E138" s="54" t="s">
        <v>25</v>
      </c>
      <c r="F138" s="53" t="str">
        <f>IF(H138="","",Sheet1!AF138)</f>
        <v>08/10/2025</v>
      </c>
      <c r="G138" s="1" t="str">
        <f>IF(H138="","",Sheet1!AF138)</f>
        <v>08/10/2025</v>
      </c>
      <c r="H138" s="27">
        <v>9106040831</v>
      </c>
      <c r="I138" s="1" t="str">
        <f>IF(H138="","",Sheet1!AF138)</f>
        <v>08/10/2025</v>
      </c>
      <c r="J138" s="55" t="str">
        <f t="shared" si="20"/>
        <v>NKHT2510/82300159815</v>
      </c>
      <c r="L138" s="57" t="str">
        <f>IF(H138="","",Sheet1!AK138)</f>
        <v>K25TTM</v>
      </c>
      <c r="M138" s="57" t="str">
        <f>IF(H138="","",Sheet1!AE138)</f>
        <v>00159815</v>
      </c>
      <c r="N138" s="58" t="str">
        <f>IF(H138="","",Sheet1!AF138)</f>
        <v>08/10/2025</v>
      </c>
      <c r="O138" s="7" t="str">
        <f>IF(H138="","",Sheet1!AH138)</f>
        <v>WIN5823</v>
      </c>
      <c r="S138" s="55" t="str">
        <f>IF(H138="","",Sheet1!AL138)</f>
        <v>5823 WM+ HCM 136 Nguyễn Công Hoan</v>
      </c>
      <c r="V138" s="55" t="str">
        <f>IF(H138="","",Sheet1!AL138)</f>
        <v>5823 WM+ HCM 136 Nguyễn Công Hoan</v>
      </c>
      <c r="Y138" s="7" t="str">
        <f>IF(H138="","",Sheet1!AJ138)</f>
        <v>CN300</v>
      </c>
      <c r="AB138" s="60">
        <f t="shared" si="21"/>
        <v>5111</v>
      </c>
      <c r="AC138" s="60">
        <f t="shared" si="22"/>
        <v>131</v>
      </c>
      <c r="AE138" s="61">
        <f>IF(H138="","",Sheet1!U138)</f>
        <v>1</v>
      </c>
      <c r="AG138" s="7">
        <f>IF(H138="","",Sheet1!T138)</f>
        <v>70950</v>
      </c>
      <c r="AH138" s="62">
        <f t="shared" si="23"/>
        <v>70950</v>
      </c>
      <c r="AL138" s="64">
        <f t="shared" si="24"/>
        <v>8</v>
      </c>
      <c r="AN138" s="61">
        <f t="shared" si="25"/>
        <v>5676</v>
      </c>
      <c r="AO138" s="65">
        <f t="shared" si="26"/>
        <v>33311</v>
      </c>
      <c r="AQ138" s="66" t="str">
        <f t="shared" si="27"/>
        <v>K-hangtra</v>
      </c>
      <c r="AR138" s="66">
        <f t="shared" si="28"/>
        <v>156</v>
      </c>
      <c r="AS138" s="66">
        <f t="shared" si="29"/>
        <v>632</v>
      </c>
    </row>
    <row r="139" spans="3:45" x14ac:dyDescent="0.25">
      <c r="C139" s="53" t="str">
        <f>IF(H139="","",Sheet1!AI139)</f>
        <v>B</v>
      </c>
      <c r="D139" s="54" t="s">
        <v>4134</v>
      </c>
      <c r="E139" s="54" t="s">
        <v>25</v>
      </c>
      <c r="F139" s="53" t="str">
        <f>IF(H139="","",Sheet1!AF139)</f>
        <v>08/10/2025</v>
      </c>
      <c r="G139" s="1" t="str">
        <f>IF(H139="","",Sheet1!AF139)</f>
        <v>08/10/2025</v>
      </c>
      <c r="H139" s="27">
        <v>9106040843</v>
      </c>
      <c r="I139" s="1" t="str">
        <f>IF(H139="","",Sheet1!AF139)</f>
        <v>08/10/2025</v>
      </c>
      <c r="J139" s="55" t="str">
        <f t="shared" si="20"/>
        <v>NKHT2510/00300018167</v>
      </c>
      <c r="L139" s="57" t="str">
        <f>IF(H139="","",Sheet1!AK139)</f>
        <v>K25TTM</v>
      </c>
      <c r="M139" s="57" t="str">
        <f>IF(H139="","",Sheet1!AE139)</f>
        <v>00018167</v>
      </c>
      <c r="N139" s="58" t="str">
        <f>IF(H139="","",Sheet1!AF139)</f>
        <v>08/10/2025</v>
      </c>
      <c r="O139" s="7" t="str">
        <f>IF(H139="","",Sheet1!AH139)</f>
        <v>WIN-PTO-00-003</v>
      </c>
      <c r="S139" s="55" t="str">
        <f>IF(H139="","",Sheet1!AL139)</f>
        <v>2ASC WM+ PTO Xóm Dẹ 1, Văn Miếu</v>
      </c>
      <c r="V139" s="55" t="str">
        <f>IF(H139="","",Sheet1!AL139)</f>
        <v>2ASC WM+ PTO Xóm Dẹ 1, Văn Miếu</v>
      </c>
      <c r="Y139" s="7" t="str">
        <f>IF(H139="","",Sheet1!AJ139)</f>
        <v>CC300</v>
      </c>
      <c r="AB139" s="60">
        <f t="shared" si="21"/>
        <v>5111</v>
      </c>
      <c r="AC139" s="60">
        <f t="shared" si="22"/>
        <v>131</v>
      </c>
      <c r="AE139" s="61">
        <f>IF(H139="","",Sheet1!U139)</f>
        <v>1</v>
      </c>
      <c r="AG139" s="7">
        <f>IF(H139="","",Sheet1!T139)</f>
        <v>60885</v>
      </c>
      <c r="AH139" s="62">
        <f t="shared" si="23"/>
        <v>60885</v>
      </c>
      <c r="AL139" s="64">
        <f t="shared" si="24"/>
        <v>8</v>
      </c>
      <c r="AN139" s="61">
        <f t="shared" si="25"/>
        <v>4870.8</v>
      </c>
      <c r="AO139" s="65">
        <f t="shared" si="26"/>
        <v>33311</v>
      </c>
      <c r="AQ139" s="66" t="str">
        <f t="shared" si="27"/>
        <v>K-hangtra</v>
      </c>
      <c r="AR139" s="66">
        <f t="shared" si="28"/>
        <v>156</v>
      </c>
      <c r="AS139" s="66">
        <f t="shared" si="29"/>
        <v>632</v>
      </c>
    </row>
    <row r="140" spans="3:45" x14ac:dyDescent="0.25">
      <c r="C140" s="53" t="str">
        <f>IF(H140="","",Sheet1!AI140)</f>
        <v>B</v>
      </c>
      <c r="D140" s="54" t="s">
        <v>4134</v>
      </c>
      <c r="E140" s="54" t="s">
        <v>25</v>
      </c>
      <c r="F140" s="53" t="str">
        <f>IF(H140="","",Sheet1!AF140)</f>
        <v>08/10/2025</v>
      </c>
      <c r="G140" s="1" t="str">
        <f>IF(H140="","",Sheet1!AF140)</f>
        <v>08/10/2025</v>
      </c>
      <c r="H140" s="27">
        <v>9106040843</v>
      </c>
      <c r="I140" s="1" t="str">
        <f>IF(H140="","",Sheet1!AF140)</f>
        <v>08/10/2025</v>
      </c>
      <c r="J140" s="55" t="str">
        <f t="shared" si="20"/>
        <v>NKHT2510/00300018167</v>
      </c>
      <c r="L140" s="57" t="str">
        <f>IF(H140="","",Sheet1!AK140)</f>
        <v>K25TTM</v>
      </c>
      <c r="M140" s="57" t="str">
        <f>IF(H140="","",Sheet1!AE140)</f>
        <v>00018167</v>
      </c>
      <c r="N140" s="58" t="str">
        <f>IF(H140="","",Sheet1!AF140)</f>
        <v>08/10/2025</v>
      </c>
      <c r="O140" s="7" t="str">
        <f>IF(H140="","",Sheet1!AH140)</f>
        <v>WIN-PTO-00-003</v>
      </c>
      <c r="S140" s="55" t="str">
        <f>IF(H140="","",Sheet1!AL140)</f>
        <v>2ASC WM+ PTO Xóm Dẹ 1, Văn Miếu</v>
      </c>
      <c r="V140" s="55" t="str">
        <f>IF(H140="","",Sheet1!AL140)</f>
        <v>2ASC WM+ PTO Xóm Dẹ 1, Văn Miếu</v>
      </c>
      <c r="Y140" s="7" t="str">
        <f>IF(H140="","",Sheet1!AJ140)</f>
        <v>GL250</v>
      </c>
      <c r="AB140" s="60">
        <f t="shared" si="21"/>
        <v>5111</v>
      </c>
      <c r="AC140" s="60">
        <f t="shared" si="22"/>
        <v>131</v>
      </c>
      <c r="AE140" s="61">
        <f>IF(H140="","",Sheet1!U140)</f>
        <v>1</v>
      </c>
      <c r="AG140" s="7">
        <f>IF(H140="","",Sheet1!T140)</f>
        <v>49500</v>
      </c>
      <c r="AH140" s="62">
        <f t="shared" si="23"/>
        <v>49500</v>
      </c>
      <c r="AL140" s="64">
        <f t="shared" si="24"/>
        <v>8</v>
      </c>
      <c r="AN140" s="61">
        <f t="shared" si="25"/>
        <v>3960</v>
      </c>
      <c r="AO140" s="65">
        <f t="shared" si="26"/>
        <v>33311</v>
      </c>
      <c r="AQ140" s="66" t="str">
        <f t="shared" si="27"/>
        <v>K-hangtra</v>
      </c>
      <c r="AR140" s="66">
        <f t="shared" si="28"/>
        <v>156</v>
      </c>
      <c r="AS140" s="66">
        <f t="shared" si="29"/>
        <v>632</v>
      </c>
    </row>
    <row r="141" spans="3:45" x14ac:dyDescent="0.25">
      <c r="C141" s="53" t="str">
        <f>IF(H141="","",Sheet1!AI141)</f>
        <v>N</v>
      </c>
      <c r="D141" s="54" t="s">
        <v>4134</v>
      </c>
      <c r="E141" s="54" t="s">
        <v>25</v>
      </c>
      <c r="F141" s="53" t="str">
        <f>IF(H141="","",Sheet1!AF141)</f>
        <v>08/10/2025</v>
      </c>
      <c r="G141" s="1" t="str">
        <f>IF(H141="","",Sheet1!AF141)</f>
        <v>08/10/2025</v>
      </c>
      <c r="H141" s="27">
        <v>9106040928</v>
      </c>
      <c r="I141" s="1" t="str">
        <f>IF(H141="","",Sheet1!AF141)</f>
        <v>08/10/2025</v>
      </c>
      <c r="J141" s="55" t="str">
        <f t="shared" si="20"/>
        <v>NKHT2510/01700004763</v>
      </c>
      <c r="L141" s="57" t="str">
        <f>IF(H141="","",Sheet1!AK141)</f>
        <v>K25TTM</v>
      </c>
      <c r="M141" s="57" t="str">
        <f>IF(H141="","",Sheet1!AE141)</f>
        <v>00004763</v>
      </c>
      <c r="N141" s="58" t="str">
        <f>IF(H141="","",Sheet1!AF141)</f>
        <v>08/10/2025</v>
      </c>
      <c r="O141" s="7" t="str">
        <f>IF(H141="","",Sheet1!AH141)</f>
        <v>WIN-017</v>
      </c>
      <c r="S141" s="55" t="str">
        <f>IF(H141="","",Sheet1!AL141)</f>
        <v>1529 WM VCP DLK Buôn Mê Thuột</v>
      </c>
      <c r="V141" s="55" t="str">
        <f>IF(H141="","",Sheet1!AL141)</f>
        <v>1529 WM VCP DLK Buôn Mê Thuột</v>
      </c>
      <c r="Y141" s="7" t="str">
        <f>IF(H141="","",Sheet1!AJ141)</f>
        <v>GTLX250G</v>
      </c>
      <c r="AB141" s="60">
        <f t="shared" si="21"/>
        <v>5111</v>
      </c>
      <c r="AC141" s="60">
        <f t="shared" si="22"/>
        <v>131</v>
      </c>
      <c r="AE141" s="61">
        <f>IF(H141="","",Sheet1!U141)</f>
        <v>1</v>
      </c>
      <c r="AG141" s="7">
        <f>IF(H141="","",Sheet1!T141)</f>
        <v>50182</v>
      </c>
      <c r="AH141" s="62">
        <f t="shared" si="23"/>
        <v>50182</v>
      </c>
      <c r="AL141" s="64">
        <f t="shared" si="24"/>
        <v>8</v>
      </c>
      <c r="AN141" s="61">
        <f t="shared" si="25"/>
        <v>4014.56</v>
      </c>
      <c r="AO141" s="65">
        <f t="shared" si="26"/>
        <v>33311</v>
      </c>
      <c r="AQ141" s="66" t="str">
        <f t="shared" si="27"/>
        <v>K-hangtra</v>
      </c>
      <c r="AR141" s="66">
        <f t="shared" si="28"/>
        <v>156</v>
      </c>
      <c r="AS141" s="66">
        <f t="shared" si="29"/>
        <v>632</v>
      </c>
    </row>
    <row r="142" spans="3:45" x14ac:dyDescent="0.25">
      <c r="C142" s="53" t="str">
        <f>IF(H142="","",Sheet1!AI142)</f>
        <v>N</v>
      </c>
      <c r="D142" s="54" t="s">
        <v>4134</v>
      </c>
      <c r="E142" s="54" t="s">
        <v>25</v>
      </c>
      <c r="F142" s="53" t="str">
        <f>IF(H142="","",Sheet1!AF142)</f>
        <v>08/10/2025</v>
      </c>
      <c r="G142" s="1" t="str">
        <f>IF(H142="","",Sheet1!AF142)</f>
        <v>08/10/2025</v>
      </c>
      <c r="H142" s="27">
        <v>9106040928</v>
      </c>
      <c r="I142" s="1" t="str">
        <f>IF(H142="","",Sheet1!AF142)</f>
        <v>08/10/2025</v>
      </c>
      <c r="J142" s="55" t="str">
        <f t="shared" si="20"/>
        <v>NKHT2510/01700004763</v>
      </c>
      <c r="L142" s="57" t="str">
        <f>IF(H142="","",Sheet1!AK142)</f>
        <v>K25TTM</v>
      </c>
      <c r="M142" s="57" t="str">
        <f>IF(H142="","",Sheet1!AE142)</f>
        <v>00004763</v>
      </c>
      <c r="N142" s="58" t="str">
        <f>IF(H142="","",Sheet1!AF142)</f>
        <v>08/10/2025</v>
      </c>
      <c r="O142" s="7" t="str">
        <f>IF(H142="","",Sheet1!AH142)</f>
        <v>WIN-017</v>
      </c>
      <c r="S142" s="55" t="str">
        <f>IF(H142="","",Sheet1!AL142)</f>
        <v>1529 WM VCP DLK Buôn Mê Thuột</v>
      </c>
      <c r="V142" s="55" t="str">
        <f>IF(H142="","",Sheet1!AL142)</f>
        <v>1529 WM VCP DLK Buôn Mê Thuột</v>
      </c>
      <c r="Y142" s="7" t="str">
        <f>IF(H142="","",Sheet1!AJ142)</f>
        <v>GTLX250G</v>
      </c>
      <c r="AB142" s="60">
        <f t="shared" si="21"/>
        <v>5111</v>
      </c>
      <c r="AC142" s="60">
        <f t="shared" si="22"/>
        <v>131</v>
      </c>
      <c r="AE142" s="61">
        <f>IF(H142="","",Sheet1!U142)</f>
        <v>2</v>
      </c>
      <c r="AG142" s="7">
        <f>IF(H142="","",Sheet1!T142)</f>
        <v>50182</v>
      </c>
      <c r="AH142" s="62">
        <f t="shared" si="23"/>
        <v>100364</v>
      </c>
      <c r="AL142" s="64">
        <f t="shared" si="24"/>
        <v>8</v>
      </c>
      <c r="AN142" s="61">
        <f t="shared" si="25"/>
        <v>8029.12</v>
      </c>
      <c r="AO142" s="65">
        <f t="shared" si="26"/>
        <v>33311</v>
      </c>
      <c r="AQ142" s="66" t="str">
        <f t="shared" si="27"/>
        <v>K-hangtra</v>
      </c>
      <c r="AR142" s="66">
        <f t="shared" si="28"/>
        <v>156</v>
      </c>
      <c r="AS142" s="66">
        <f t="shared" si="29"/>
        <v>632</v>
      </c>
    </row>
    <row r="143" spans="3:45" x14ac:dyDescent="0.25">
      <c r="C143" s="53" t="str">
        <f>IF(H143="","",Sheet1!AI143)</f>
        <v>N</v>
      </c>
      <c r="D143" s="54" t="s">
        <v>4134</v>
      </c>
      <c r="E143" s="54" t="s">
        <v>25</v>
      </c>
      <c r="F143" s="53" t="str">
        <f>IF(H143="","",Sheet1!AF143)</f>
        <v>08/10/2025</v>
      </c>
      <c r="G143" s="1" t="str">
        <f>IF(H143="","",Sheet1!AF143)</f>
        <v>08/10/2025</v>
      </c>
      <c r="H143" s="27">
        <v>9106040928</v>
      </c>
      <c r="I143" s="1" t="str">
        <f>IF(H143="","",Sheet1!AF143)</f>
        <v>08/10/2025</v>
      </c>
      <c r="J143" s="55" t="str">
        <f t="shared" si="20"/>
        <v>NKHT2510/01700004763</v>
      </c>
      <c r="L143" s="57" t="str">
        <f>IF(H143="","",Sheet1!AK143)</f>
        <v>K25TTM</v>
      </c>
      <c r="M143" s="57" t="str">
        <f>IF(H143="","",Sheet1!AE143)</f>
        <v>00004763</v>
      </c>
      <c r="N143" s="58" t="str">
        <f>IF(H143="","",Sheet1!AF143)</f>
        <v>08/10/2025</v>
      </c>
      <c r="O143" s="7" t="str">
        <f>IF(H143="","",Sheet1!AH143)</f>
        <v>WIN-017</v>
      </c>
      <c r="S143" s="55" t="str">
        <f>IF(H143="","",Sheet1!AL143)</f>
        <v>1529 WM VCP DLK Buôn Mê Thuột</v>
      </c>
      <c r="V143" s="55" t="str">
        <f>IF(H143="","",Sheet1!AL143)</f>
        <v>1529 WM VCP DLK Buôn Mê Thuột</v>
      </c>
      <c r="Y143" s="7" t="str">
        <f>IF(H143="","",Sheet1!AJ143)</f>
        <v>GSG250</v>
      </c>
      <c r="AB143" s="60">
        <f t="shared" si="21"/>
        <v>5111</v>
      </c>
      <c r="AC143" s="60">
        <f t="shared" si="22"/>
        <v>131</v>
      </c>
      <c r="AE143" s="61">
        <f>IF(H143="","",Sheet1!U143)</f>
        <v>2</v>
      </c>
      <c r="AG143" s="7">
        <f>IF(H143="","",Sheet1!T143)</f>
        <v>41328</v>
      </c>
      <c r="AH143" s="62">
        <f t="shared" si="23"/>
        <v>82656</v>
      </c>
      <c r="AL143" s="64">
        <f t="shared" si="24"/>
        <v>8</v>
      </c>
      <c r="AN143" s="61">
        <f t="shared" si="25"/>
        <v>6612.4800000000005</v>
      </c>
      <c r="AO143" s="65">
        <f t="shared" si="26"/>
        <v>33311</v>
      </c>
      <c r="AQ143" s="66" t="str">
        <f t="shared" si="27"/>
        <v>K-hangtra</v>
      </c>
      <c r="AR143" s="66">
        <f t="shared" si="28"/>
        <v>156</v>
      </c>
      <c r="AS143" s="66">
        <f t="shared" si="29"/>
        <v>632</v>
      </c>
    </row>
    <row r="144" spans="3:45" x14ac:dyDescent="0.25">
      <c r="C144" s="53" t="str">
        <f>IF(H144="","",Sheet1!AI144)</f>
        <v>B</v>
      </c>
      <c r="D144" s="54" t="s">
        <v>4134</v>
      </c>
      <c r="E144" s="54" t="s">
        <v>25</v>
      </c>
      <c r="F144" s="53" t="str">
        <f>IF(H144="","",Sheet1!AF144)</f>
        <v>08/10/2025</v>
      </c>
      <c r="G144" s="1" t="str">
        <f>IF(H144="","",Sheet1!AF144)</f>
        <v>08/10/2025</v>
      </c>
      <c r="H144" s="27">
        <v>9106040915</v>
      </c>
      <c r="I144" s="1" t="str">
        <f>IF(H144="","",Sheet1!AF144)</f>
        <v>08/10/2025</v>
      </c>
      <c r="J144" s="55" t="str">
        <f t="shared" si="20"/>
        <v>NKHT2510/03500004010</v>
      </c>
      <c r="L144" s="57" t="str">
        <f>IF(H144="","",Sheet1!AK144)</f>
        <v>K25TTM</v>
      </c>
      <c r="M144" s="57" t="str">
        <f>IF(H144="","",Sheet1!AE144)</f>
        <v>00004010</v>
      </c>
      <c r="N144" s="58" t="str">
        <f>IF(H144="","",Sheet1!AF144)</f>
        <v>08/10/2025</v>
      </c>
      <c r="O144" s="7" t="str">
        <f>IF(H144="","",Sheet1!AH144)</f>
        <v>WIN-035</v>
      </c>
      <c r="S144" s="55" t="str">
        <f>IF(H144="","",Sheet1!AL144)</f>
        <v>5728 WM+ YBI 1016 Yên Ninh</v>
      </c>
      <c r="V144" s="55" t="str">
        <f>IF(H144="","",Sheet1!AL144)</f>
        <v>5728 WM+ YBI 1016 Yên Ninh</v>
      </c>
      <c r="Y144" s="7" t="str">
        <f>IF(H144="","",Sheet1!AJ144)</f>
        <v>TH200</v>
      </c>
      <c r="AB144" s="60">
        <f t="shared" si="21"/>
        <v>5111</v>
      </c>
      <c r="AC144" s="60">
        <f t="shared" si="22"/>
        <v>131</v>
      </c>
      <c r="AE144" s="61">
        <f>IF(H144="","",Sheet1!U144)</f>
        <v>1</v>
      </c>
      <c r="AG144" s="7">
        <f>IF(H144="","",Sheet1!T144)</f>
        <v>45588</v>
      </c>
      <c r="AH144" s="62">
        <f t="shared" si="23"/>
        <v>45588</v>
      </c>
      <c r="AL144" s="64">
        <f t="shared" si="24"/>
        <v>8</v>
      </c>
      <c r="AN144" s="61">
        <f t="shared" si="25"/>
        <v>3647.04</v>
      </c>
      <c r="AO144" s="65">
        <f t="shared" si="26"/>
        <v>33311</v>
      </c>
      <c r="AQ144" s="66" t="str">
        <f t="shared" si="27"/>
        <v>K-hangtra</v>
      </c>
      <c r="AR144" s="66">
        <f t="shared" si="28"/>
        <v>156</v>
      </c>
      <c r="AS144" s="66">
        <f t="shared" si="29"/>
        <v>632</v>
      </c>
    </row>
    <row r="145" spans="3:45" x14ac:dyDescent="0.25">
      <c r="C145" s="53" t="str">
        <f>IF(H145="","",Sheet1!AI145)</f>
        <v>B</v>
      </c>
      <c r="D145" s="54" t="s">
        <v>4134</v>
      </c>
      <c r="E145" s="54" t="s">
        <v>25</v>
      </c>
      <c r="F145" s="53" t="str">
        <f>IF(H145="","",Sheet1!AF145)</f>
        <v>08/10/2025</v>
      </c>
      <c r="G145" s="1" t="str">
        <f>IF(H145="","",Sheet1!AF145)</f>
        <v>08/10/2025</v>
      </c>
      <c r="H145" s="27">
        <v>9106040997</v>
      </c>
      <c r="I145" s="1" t="str">
        <f>IF(H145="","",Sheet1!AF145)</f>
        <v>08/10/2025</v>
      </c>
      <c r="J145" s="55" t="str">
        <f t="shared" si="20"/>
        <v>NKHT2510/AQL00481001</v>
      </c>
      <c r="L145" s="57" t="str">
        <f>IF(H145="","",Sheet1!AK145)</f>
        <v>K25TTM</v>
      </c>
      <c r="M145" s="57" t="str">
        <f>IF(H145="","",Sheet1!AE145)</f>
        <v>00481001</v>
      </c>
      <c r="N145" s="58" t="str">
        <f>IF(H145="","",Sheet1!AF145)</f>
        <v>08/10/2025</v>
      </c>
      <c r="O145" s="7" t="str">
        <f>IF(H145="","",Sheet1!AH145)</f>
        <v>WIN2AQL</v>
      </c>
      <c r="S145" s="55" t="str">
        <f>IF(H145="","",Sheet1!AL145)</f>
        <v>2AQL WM+ HNI Xuân Dương, Kim Lũ</v>
      </c>
      <c r="V145" s="55" t="str">
        <f>IF(H145="","",Sheet1!AL145)</f>
        <v>2AQL WM+ HNI Xuân Dương, Kim Lũ</v>
      </c>
      <c r="Y145" s="7" t="str">
        <f>IF(H145="","",Sheet1!AJ145)</f>
        <v>GL250</v>
      </c>
      <c r="AB145" s="60">
        <f t="shared" si="21"/>
        <v>5111</v>
      </c>
      <c r="AC145" s="60">
        <f t="shared" si="22"/>
        <v>131</v>
      </c>
      <c r="AE145" s="61">
        <f>IF(H145="","",Sheet1!U145)</f>
        <v>3</v>
      </c>
      <c r="AG145" s="7">
        <f>IF(H145="","",Sheet1!T145)</f>
        <v>49500</v>
      </c>
      <c r="AH145" s="62">
        <f t="shared" si="23"/>
        <v>148500</v>
      </c>
      <c r="AL145" s="64">
        <f t="shared" si="24"/>
        <v>8</v>
      </c>
      <c r="AN145" s="61">
        <f t="shared" si="25"/>
        <v>11880</v>
      </c>
      <c r="AO145" s="65">
        <f t="shared" si="26"/>
        <v>33311</v>
      </c>
      <c r="AQ145" s="66" t="str">
        <f t="shared" si="27"/>
        <v>K-hangtra</v>
      </c>
      <c r="AR145" s="66">
        <f t="shared" si="28"/>
        <v>156</v>
      </c>
      <c r="AS145" s="66">
        <f t="shared" si="29"/>
        <v>632</v>
      </c>
    </row>
    <row r="146" spans="3:45" x14ac:dyDescent="0.25">
      <c r="C146" s="53" t="str">
        <f>IF(H146="","",Sheet1!AI146)</f>
        <v>B</v>
      </c>
      <c r="D146" s="54" t="s">
        <v>4134</v>
      </c>
      <c r="E146" s="54" t="s">
        <v>25</v>
      </c>
      <c r="F146" s="53" t="str">
        <f>IF(H146="","",Sheet1!AF146)</f>
        <v>08/10/2025</v>
      </c>
      <c r="G146" s="1" t="str">
        <f>IF(H146="","",Sheet1!AF146)</f>
        <v>08/10/2025</v>
      </c>
      <c r="H146" s="27">
        <v>9106040997</v>
      </c>
      <c r="I146" s="1" t="str">
        <f>IF(H146="","",Sheet1!AF146)</f>
        <v>08/10/2025</v>
      </c>
      <c r="J146" s="55" t="str">
        <f t="shared" si="20"/>
        <v>NKHT2510/AQL00481001</v>
      </c>
      <c r="L146" s="57" t="str">
        <f>IF(H146="","",Sheet1!AK146)</f>
        <v>K25TTM</v>
      </c>
      <c r="M146" s="57" t="str">
        <f>IF(H146="","",Sheet1!AE146)</f>
        <v>00481001</v>
      </c>
      <c r="N146" s="58" t="str">
        <f>IF(H146="","",Sheet1!AF146)</f>
        <v>08/10/2025</v>
      </c>
      <c r="O146" s="7" t="str">
        <f>IF(H146="","",Sheet1!AH146)</f>
        <v>WIN2AQL</v>
      </c>
      <c r="S146" s="55" t="str">
        <f>IF(H146="","",Sheet1!AL146)</f>
        <v>2AQL WM+ HNI Xuân Dương, Kim Lũ</v>
      </c>
      <c r="V146" s="55" t="str">
        <f>IF(H146="","",Sheet1!AL146)</f>
        <v>2AQL WM+ HNI Xuân Dương, Kim Lũ</v>
      </c>
      <c r="Y146" s="7" t="str">
        <f>IF(H146="","",Sheet1!AJ146)</f>
        <v>GSG250</v>
      </c>
      <c r="AB146" s="60">
        <f t="shared" si="21"/>
        <v>5111</v>
      </c>
      <c r="AC146" s="60">
        <f t="shared" si="22"/>
        <v>131</v>
      </c>
      <c r="AE146" s="61">
        <f>IF(H146="","",Sheet1!U146)</f>
        <v>3</v>
      </c>
      <c r="AG146" s="7">
        <f>IF(H146="","",Sheet1!T146)</f>
        <v>41328</v>
      </c>
      <c r="AH146" s="62">
        <f t="shared" si="23"/>
        <v>123984</v>
      </c>
      <c r="AL146" s="64">
        <f t="shared" si="24"/>
        <v>8</v>
      </c>
      <c r="AN146" s="61">
        <f t="shared" si="25"/>
        <v>9918.7199999999993</v>
      </c>
      <c r="AO146" s="65">
        <f t="shared" si="26"/>
        <v>33311</v>
      </c>
      <c r="AQ146" s="66" t="str">
        <f t="shared" si="27"/>
        <v>K-hangtra</v>
      </c>
      <c r="AR146" s="66">
        <f t="shared" si="28"/>
        <v>156</v>
      </c>
      <c r="AS146" s="66">
        <f t="shared" si="29"/>
        <v>632</v>
      </c>
    </row>
    <row r="147" spans="3:45" x14ac:dyDescent="0.25">
      <c r="C147" s="53" t="str">
        <f>IF(H147="","",Sheet1!AI147)</f>
        <v>N</v>
      </c>
      <c r="D147" s="54" t="s">
        <v>4134</v>
      </c>
      <c r="E147" s="54" t="s">
        <v>25</v>
      </c>
      <c r="F147" s="53" t="str">
        <f>IF(H147="","",Sheet1!AF147)</f>
        <v>08/10/2025</v>
      </c>
      <c r="G147" s="1" t="str">
        <f>IF(H147="","",Sheet1!AF147)</f>
        <v>08/10/2025</v>
      </c>
      <c r="H147" s="27">
        <v>9106040990</v>
      </c>
      <c r="I147" s="1" t="str">
        <f>IF(H147="","",Sheet1!AF147)</f>
        <v>08/10/2025</v>
      </c>
      <c r="J147" s="55" t="str">
        <f t="shared" si="20"/>
        <v>NKHT2510/01700004770</v>
      </c>
      <c r="L147" s="57" t="str">
        <f>IF(H147="","",Sheet1!AK147)</f>
        <v>K25TTM</v>
      </c>
      <c r="M147" s="57" t="str">
        <f>IF(H147="","",Sheet1!AE147)</f>
        <v>00004770</v>
      </c>
      <c r="N147" s="58" t="str">
        <f>IF(H147="","",Sheet1!AF147)</f>
        <v>08/10/2025</v>
      </c>
      <c r="O147" s="7" t="str">
        <f>IF(H147="","",Sheet1!AH147)</f>
        <v>WIN-017</v>
      </c>
      <c r="S147" s="55" t="str">
        <f>IF(H147="","",Sheet1!AL147)</f>
        <v>1529 WM VCP DLK Buôn Mê Thuột</v>
      </c>
      <c r="V147" s="55" t="str">
        <f>IF(H147="","",Sheet1!AL147)</f>
        <v>1529 WM VCP DLK Buôn Mê Thuột</v>
      </c>
      <c r="Y147" s="7" t="str">
        <f>IF(H147="","",Sheet1!AJ147)</f>
        <v>GSG250</v>
      </c>
      <c r="AB147" s="60">
        <f t="shared" si="21"/>
        <v>5111</v>
      </c>
      <c r="AC147" s="60">
        <f t="shared" si="22"/>
        <v>131</v>
      </c>
      <c r="AE147" s="61">
        <f>IF(H147="","",Sheet1!U147)</f>
        <v>1</v>
      </c>
      <c r="AG147" s="7">
        <f>IF(H147="","",Sheet1!T147)</f>
        <v>41328</v>
      </c>
      <c r="AH147" s="62">
        <f t="shared" si="23"/>
        <v>41328</v>
      </c>
      <c r="AL147" s="64">
        <f t="shared" si="24"/>
        <v>8</v>
      </c>
      <c r="AN147" s="61">
        <f t="shared" si="25"/>
        <v>3306.2400000000002</v>
      </c>
      <c r="AO147" s="65">
        <f t="shared" si="26"/>
        <v>33311</v>
      </c>
      <c r="AQ147" s="66" t="str">
        <f t="shared" si="27"/>
        <v>K-hangtra</v>
      </c>
      <c r="AR147" s="66">
        <f t="shared" si="28"/>
        <v>156</v>
      </c>
      <c r="AS147" s="66">
        <f t="shared" si="29"/>
        <v>632</v>
      </c>
    </row>
    <row r="148" spans="3:45" x14ac:dyDescent="0.25">
      <c r="C148" s="53" t="str">
        <f>IF(H148="","",Sheet1!AI148)</f>
        <v>B</v>
      </c>
      <c r="D148" s="54" t="s">
        <v>4134</v>
      </c>
      <c r="E148" s="54" t="s">
        <v>25</v>
      </c>
      <c r="F148" s="53" t="str">
        <f>IF(H148="","",Sheet1!AF148)</f>
        <v>08/10/2025</v>
      </c>
      <c r="G148" s="1" t="str">
        <f>IF(H148="","",Sheet1!AF148)</f>
        <v>08/10/2025</v>
      </c>
      <c r="H148" s="27">
        <v>9106041002</v>
      </c>
      <c r="I148" s="1" t="str">
        <f>IF(H148="","",Sheet1!AF148)</f>
        <v>08/10/2025</v>
      </c>
      <c r="J148" s="55" t="str">
        <f t="shared" si="20"/>
        <v>NKHT2510/03500004011</v>
      </c>
      <c r="L148" s="57" t="str">
        <f>IF(H148="","",Sheet1!AK148)</f>
        <v>K25TTM</v>
      </c>
      <c r="M148" s="57" t="str">
        <f>IF(H148="","",Sheet1!AE148)</f>
        <v>00004011</v>
      </c>
      <c r="N148" s="58" t="str">
        <f>IF(H148="","",Sheet1!AF148)</f>
        <v>08/10/2025</v>
      </c>
      <c r="O148" s="7" t="str">
        <f>IF(H148="","",Sheet1!AH148)</f>
        <v>WIN-035</v>
      </c>
      <c r="S148" s="55" t="str">
        <f>IF(H148="","",Sheet1!AL148)</f>
        <v>4903 WM+ YBI 142 Đinh Tiên Hoàng</v>
      </c>
      <c r="V148" s="55" t="str">
        <f>IF(H148="","",Sheet1!AL148)</f>
        <v>4903 WM+ YBI 142 Đinh Tiên Hoàng</v>
      </c>
      <c r="Y148" s="7" t="str">
        <f>IF(H148="","",Sheet1!AJ148)</f>
        <v>CC300</v>
      </c>
      <c r="AB148" s="60">
        <f t="shared" si="21"/>
        <v>5111</v>
      </c>
      <c r="AC148" s="60">
        <f t="shared" si="22"/>
        <v>131</v>
      </c>
      <c r="AE148" s="61">
        <f>IF(H148="","",Sheet1!U148)</f>
        <v>4</v>
      </c>
      <c r="AG148" s="7">
        <f>IF(H148="","",Sheet1!T148)</f>
        <v>60885</v>
      </c>
      <c r="AH148" s="62">
        <f t="shared" si="23"/>
        <v>243540</v>
      </c>
      <c r="AL148" s="64">
        <f t="shared" si="24"/>
        <v>8</v>
      </c>
      <c r="AN148" s="61">
        <f t="shared" si="25"/>
        <v>19483.2</v>
      </c>
      <c r="AO148" s="65">
        <f t="shared" si="26"/>
        <v>33311</v>
      </c>
      <c r="AQ148" s="66" t="str">
        <f t="shared" si="27"/>
        <v>K-hangtra</v>
      </c>
      <c r="AR148" s="66">
        <f t="shared" si="28"/>
        <v>156</v>
      </c>
      <c r="AS148" s="66">
        <f t="shared" si="29"/>
        <v>632</v>
      </c>
    </row>
    <row r="149" spans="3:45" x14ac:dyDescent="0.25">
      <c r="C149" s="53" t="str">
        <f>IF(H149="","",Sheet1!AI149)</f>
        <v>B</v>
      </c>
      <c r="D149" s="54" t="s">
        <v>4134</v>
      </c>
      <c r="E149" s="54" t="s">
        <v>25</v>
      </c>
      <c r="F149" s="53" t="str">
        <f>IF(H149="","",Sheet1!AF149)</f>
        <v>08/10/2025</v>
      </c>
      <c r="G149" s="1" t="str">
        <f>IF(H149="","",Sheet1!AF149)</f>
        <v>08/10/2025</v>
      </c>
      <c r="H149" s="27">
        <v>9106040965</v>
      </c>
      <c r="I149" s="1" t="str">
        <f>IF(H149="","",Sheet1!AF149)</f>
        <v>08/10/2025</v>
      </c>
      <c r="J149" s="55" t="str">
        <f t="shared" si="20"/>
        <v>NKHT2510/05600028853</v>
      </c>
      <c r="L149" s="57" t="str">
        <f>IF(H149="","",Sheet1!AK149)</f>
        <v>K25TTM</v>
      </c>
      <c r="M149" s="57" t="str">
        <f>IF(H149="","",Sheet1!AE149)</f>
        <v>00028853</v>
      </c>
      <c r="N149" s="58" t="str">
        <f>IF(H149="","",Sheet1!AF149)</f>
        <v>08/10/2025</v>
      </c>
      <c r="O149" s="7" t="str">
        <f>IF(H149="","",Sheet1!AH149)</f>
        <v>WIN-056</v>
      </c>
      <c r="S149" s="55" t="str">
        <f>IF(H149="","",Sheet1!AL149)</f>
        <v>5526 WM+ HYN Nhà A CC Phúc Hưng II</v>
      </c>
      <c r="V149" s="55" t="str">
        <f>IF(H149="","",Sheet1!AL149)</f>
        <v>5526 WM+ HYN Nhà A CC Phúc Hưng II</v>
      </c>
      <c r="Y149" s="7" t="str">
        <f>IF(H149="","",Sheet1!AJ149)</f>
        <v>TH200</v>
      </c>
      <c r="AB149" s="60">
        <f t="shared" si="21"/>
        <v>5111</v>
      </c>
      <c r="AC149" s="60">
        <f t="shared" si="22"/>
        <v>131</v>
      </c>
      <c r="AE149" s="61">
        <f>IF(H149="","",Sheet1!U149)</f>
        <v>2</v>
      </c>
      <c r="AG149" s="7">
        <f>IF(H149="","",Sheet1!T149)</f>
        <v>45588</v>
      </c>
      <c r="AH149" s="62">
        <f t="shared" si="23"/>
        <v>91176</v>
      </c>
      <c r="AL149" s="64">
        <f t="shared" si="24"/>
        <v>8</v>
      </c>
      <c r="AN149" s="61">
        <f t="shared" si="25"/>
        <v>7294.08</v>
      </c>
      <c r="AO149" s="65">
        <f t="shared" si="26"/>
        <v>33311</v>
      </c>
      <c r="AQ149" s="66" t="str">
        <f t="shared" si="27"/>
        <v>K-hangtra</v>
      </c>
      <c r="AR149" s="66">
        <f t="shared" si="28"/>
        <v>156</v>
      </c>
      <c r="AS149" s="66">
        <f t="shared" si="29"/>
        <v>632</v>
      </c>
    </row>
    <row r="150" spans="3:45" x14ac:dyDescent="0.25">
      <c r="C150" s="53" t="str">
        <f>IF(H150="","",Sheet1!AI150)</f>
        <v>N</v>
      </c>
      <c r="D150" s="54" t="s">
        <v>4134</v>
      </c>
      <c r="E150" s="54" t="s">
        <v>25</v>
      </c>
      <c r="F150" s="53" t="str">
        <f>IF(H150="","",Sheet1!AF150)</f>
        <v>08/10/2025</v>
      </c>
      <c r="G150" s="1" t="str">
        <f>IF(H150="","",Sheet1!AF150)</f>
        <v>08/10/2025</v>
      </c>
      <c r="H150" s="27">
        <v>9106041117</v>
      </c>
      <c r="I150" s="1" t="str">
        <f>IF(H150="","",Sheet1!AF150)</f>
        <v>08/10/2025</v>
      </c>
      <c r="J150" s="55" t="str">
        <f t="shared" si="20"/>
        <v>NKHT2510/07100009593</v>
      </c>
      <c r="L150" s="57" t="str">
        <f>IF(H150="","",Sheet1!AK150)</f>
        <v>K25TTM</v>
      </c>
      <c r="M150" s="57" t="str">
        <f>IF(H150="","",Sheet1!AE150)</f>
        <v>00009593</v>
      </c>
      <c r="N150" s="58" t="str">
        <f>IF(H150="","",Sheet1!AF150)</f>
        <v>08/10/2025</v>
      </c>
      <c r="O150" s="7" t="str">
        <f>IF(H150="","",Sheet1!AH150)</f>
        <v>WIN-071</v>
      </c>
      <c r="S150" s="55" t="str">
        <f>IF(H150="","",Sheet1!AL150)</f>
        <v>2AOA WM+ BDH TĐ 861-862, TBD 13,Cát Hiệp</v>
      </c>
      <c r="V150" s="55" t="str">
        <f>IF(H150="","",Sheet1!AL150)</f>
        <v>2AOA WM+ BDH TĐ 861-862, TBD 13,Cát Hiệp</v>
      </c>
      <c r="Y150" s="7" t="str">
        <f>IF(H150="","",Sheet1!AJ150)</f>
        <v>GL250</v>
      </c>
      <c r="AB150" s="60">
        <f t="shared" si="21"/>
        <v>5111</v>
      </c>
      <c r="AC150" s="60">
        <f t="shared" si="22"/>
        <v>131</v>
      </c>
      <c r="AE150" s="61">
        <f>IF(H150="","",Sheet1!U150)</f>
        <v>2</v>
      </c>
      <c r="AG150" s="7">
        <f>IF(H150="","",Sheet1!T150)</f>
        <v>49500</v>
      </c>
      <c r="AH150" s="62">
        <f t="shared" si="23"/>
        <v>99000</v>
      </c>
      <c r="AL150" s="64">
        <f t="shared" si="24"/>
        <v>8</v>
      </c>
      <c r="AN150" s="61">
        <f t="shared" si="25"/>
        <v>7920</v>
      </c>
      <c r="AO150" s="65">
        <f t="shared" si="26"/>
        <v>33311</v>
      </c>
      <c r="AQ150" s="66" t="str">
        <f t="shared" si="27"/>
        <v>K-hangtra</v>
      </c>
      <c r="AR150" s="66">
        <f t="shared" si="28"/>
        <v>156</v>
      </c>
      <c r="AS150" s="66">
        <f t="shared" si="29"/>
        <v>632</v>
      </c>
    </row>
    <row r="151" spans="3:45" x14ac:dyDescent="0.25">
      <c r="C151" s="53" t="str">
        <f>IF(H151="","",Sheet1!AI151)</f>
        <v>N</v>
      </c>
      <c r="D151" s="54" t="s">
        <v>4134</v>
      </c>
      <c r="E151" s="54" t="s">
        <v>25</v>
      </c>
      <c r="F151" s="53" t="str">
        <f>IF(H151="","",Sheet1!AF151)</f>
        <v>08/10/2025</v>
      </c>
      <c r="G151" s="1" t="str">
        <f>IF(H151="","",Sheet1!AF151)</f>
        <v>08/10/2025</v>
      </c>
      <c r="H151" s="27">
        <v>9106041117</v>
      </c>
      <c r="I151" s="1" t="str">
        <f>IF(H151="","",Sheet1!AF151)</f>
        <v>08/10/2025</v>
      </c>
      <c r="J151" s="55" t="str">
        <f t="shared" si="20"/>
        <v>NKHT2510/07100009593</v>
      </c>
      <c r="L151" s="57" t="str">
        <f>IF(H151="","",Sheet1!AK151)</f>
        <v>K25TTM</v>
      </c>
      <c r="M151" s="57" t="str">
        <f>IF(H151="","",Sheet1!AE151)</f>
        <v>00009593</v>
      </c>
      <c r="N151" s="58" t="str">
        <f>IF(H151="","",Sheet1!AF151)</f>
        <v>08/10/2025</v>
      </c>
      <c r="O151" s="7" t="str">
        <f>IF(H151="","",Sheet1!AH151)</f>
        <v>WIN-071</v>
      </c>
      <c r="S151" s="55" t="str">
        <f>IF(H151="","",Sheet1!AL151)</f>
        <v>2AOA WM+ BDH TĐ 861-862, TBD 13,Cát Hiệp</v>
      </c>
      <c r="V151" s="55" t="str">
        <f>IF(H151="","",Sheet1!AL151)</f>
        <v>2AOA WM+ BDH TĐ 861-862, TBD 13,Cát Hiệp</v>
      </c>
      <c r="Y151" s="7" t="str">
        <f>IF(H151="","",Sheet1!AJ151)</f>
        <v>GSG250</v>
      </c>
      <c r="AB151" s="60">
        <f t="shared" si="21"/>
        <v>5111</v>
      </c>
      <c r="AC151" s="60">
        <f t="shared" si="22"/>
        <v>131</v>
      </c>
      <c r="AE151" s="61">
        <f>IF(H151="","",Sheet1!U151)</f>
        <v>4</v>
      </c>
      <c r="AG151" s="7">
        <f>IF(H151="","",Sheet1!T151)</f>
        <v>41328</v>
      </c>
      <c r="AH151" s="62">
        <f t="shared" si="23"/>
        <v>165312</v>
      </c>
      <c r="AL151" s="64">
        <f t="shared" si="24"/>
        <v>8</v>
      </c>
      <c r="AN151" s="61">
        <f t="shared" si="25"/>
        <v>13224.960000000001</v>
      </c>
      <c r="AO151" s="65">
        <f t="shared" si="26"/>
        <v>33311</v>
      </c>
      <c r="AQ151" s="66" t="str">
        <f t="shared" si="27"/>
        <v>K-hangtra</v>
      </c>
      <c r="AR151" s="66">
        <f t="shared" si="28"/>
        <v>156</v>
      </c>
      <c r="AS151" s="66">
        <f t="shared" si="29"/>
        <v>632</v>
      </c>
    </row>
    <row r="152" spans="3:45" x14ac:dyDescent="0.25">
      <c r="C152" s="53" t="str">
        <f>IF(H152="","",Sheet1!AI152)</f>
        <v>N</v>
      </c>
      <c r="D152" s="54" t="s">
        <v>4134</v>
      </c>
      <c r="E152" s="54" t="s">
        <v>25</v>
      </c>
      <c r="F152" s="53" t="str">
        <f>IF(H152="","",Sheet1!AF152)</f>
        <v>08/10/2025</v>
      </c>
      <c r="G152" s="1" t="str">
        <f>IF(H152="","",Sheet1!AF152)</f>
        <v>08/10/2025</v>
      </c>
      <c r="H152" s="27">
        <v>9106041117</v>
      </c>
      <c r="I152" s="1" t="str">
        <f>IF(H152="","",Sheet1!AF152)</f>
        <v>08/10/2025</v>
      </c>
      <c r="J152" s="55" t="str">
        <f t="shared" si="20"/>
        <v>NKHT2510/07100009593</v>
      </c>
      <c r="L152" s="57" t="str">
        <f>IF(H152="","",Sheet1!AK152)</f>
        <v>K25TTM</v>
      </c>
      <c r="M152" s="57" t="str">
        <f>IF(H152="","",Sheet1!AE152)</f>
        <v>00009593</v>
      </c>
      <c r="N152" s="58" t="str">
        <f>IF(H152="","",Sheet1!AF152)</f>
        <v>08/10/2025</v>
      </c>
      <c r="O152" s="7" t="str">
        <f>IF(H152="","",Sheet1!AH152)</f>
        <v>WIN-071</v>
      </c>
      <c r="S152" s="55" t="str">
        <f>IF(H152="","",Sheet1!AL152)</f>
        <v>2AOA WM+ BDH TĐ 861-862, TBD 13,Cát Hiệp</v>
      </c>
      <c r="V152" s="55" t="str">
        <f>IF(H152="","",Sheet1!AL152)</f>
        <v>2AOA WM+ BDH TĐ 861-862, TBD 13,Cát Hiệp</v>
      </c>
      <c r="Y152" s="7" t="str">
        <f>IF(H152="","",Sheet1!AJ152)</f>
        <v>CC300</v>
      </c>
      <c r="AB152" s="60">
        <f t="shared" si="21"/>
        <v>5111</v>
      </c>
      <c r="AC152" s="60">
        <f t="shared" si="22"/>
        <v>131</v>
      </c>
      <c r="AE152" s="61">
        <f>IF(H152="","",Sheet1!U152)</f>
        <v>2</v>
      </c>
      <c r="AG152" s="7">
        <f>IF(H152="","",Sheet1!T152)</f>
        <v>60885</v>
      </c>
      <c r="AH152" s="62">
        <f t="shared" si="23"/>
        <v>121770</v>
      </c>
      <c r="AL152" s="64">
        <f t="shared" si="24"/>
        <v>8</v>
      </c>
      <c r="AN152" s="61">
        <f t="shared" si="25"/>
        <v>9741.6</v>
      </c>
      <c r="AO152" s="65">
        <f t="shared" si="26"/>
        <v>33311</v>
      </c>
      <c r="AQ152" s="66" t="str">
        <f t="shared" si="27"/>
        <v>K-hangtra</v>
      </c>
      <c r="AR152" s="66">
        <f t="shared" si="28"/>
        <v>156</v>
      </c>
      <c r="AS152" s="66">
        <f t="shared" si="29"/>
        <v>632</v>
      </c>
    </row>
    <row r="153" spans="3:45" x14ac:dyDescent="0.25">
      <c r="C153" s="53" t="str">
        <f>IF(H153="","",Sheet1!AI153)</f>
        <v>B</v>
      </c>
      <c r="D153" s="54" t="s">
        <v>4134</v>
      </c>
      <c r="E153" s="54" t="s">
        <v>25</v>
      </c>
      <c r="F153" s="53" t="str">
        <f>IF(H153="","",Sheet1!AF153)</f>
        <v>08/10/2025</v>
      </c>
      <c r="G153" s="1" t="str">
        <f>IF(H153="","",Sheet1!AF153)</f>
        <v>08/10/2025</v>
      </c>
      <c r="H153" s="27">
        <v>9106041158</v>
      </c>
      <c r="I153" s="1" t="str">
        <f>IF(H153="","",Sheet1!AF153)</f>
        <v>08/10/2025</v>
      </c>
      <c r="J153" s="55" t="str">
        <f t="shared" si="20"/>
        <v>NKHT2510/20800481052</v>
      </c>
      <c r="L153" s="57" t="str">
        <f>IF(H153="","",Sheet1!AK153)</f>
        <v>K25TTM</v>
      </c>
      <c r="M153" s="57" t="str">
        <f>IF(H153="","",Sheet1!AE153)</f>
        <v>00481052</v>
      </c>
      <c r="N153" s="58" t="str">
        <f>IF(H153="","",Sheet1!AF153)</f>
        <v>08/10/2025</v>
      </c>
      <c r="O153" s="7" t="str">
        <f>IF(H153="","",Sheet1!AH153)</f>
        <v>WIN5208</v>
      </c>
      <c r="S153" s="55" t="str">
        <f>IF(H153="","",Sheet1!AL153)</f>
        <v>5208 WM+ HNI Thôn Bình An, Sóc Sơn</v>
      </c>
      <c r="V153" s="55" t="str">
        <f>IF(H153="","",Sheet1!AL153)</f>
        <v>5208 WM+ HNI Thôn Bình An, Sóc Sơn</v>
      </c>
      <c r="Y153" s="7" t="str">
        <f>IF(H153="","",Sheet1!AJ153)</f>
        <v>GL250</v>
      </c>
      <c r="AB153" s="60">
        <f t="shared" si="21"/>
        <v>5111</v>
      </c>
      <c r="AC153" s="60">
        <f t="shared" si="22"/>
        <v>131</v>
      </c>
      <c r="AE153" s="61">
        <f>IF(H153="","",Sheet1!U153)</f>
        <v>1</v>
      </c>
      <c r="AG153" s="7">
        <f>IF(H153="","",Sheet1!T153)</f>
        <v>49500</v>
      </c>
      <c r="AH153" s="62">
        <f t="shared" si="23"/>
        <v>49500</v>
      </c>
      <c r="AL153" s="64">
        <f t="shared" si="24"/>
        <v>8</v>
      </c>
      <c r="AN153" s="61">
        <f t="shared" si="25"/>
        <v>3960</v>
      </c>
      <c r="AO153" s="65">
        <f t="shared" si="26"/>
        <v>33311</v>
      </c>
      <c r="AQ153" s="66" t="str">
        <f t="shared" si="27"/>
        <v>K-hangtra</v>
      </c>
      <c r="AR153" s="66">
        <f t="shared" si="28"/>
        <v>156</v>
      </c>
      <c r="AS153" s="66">
        <f t="shared" si="29"/>
        <v>632</v>
      </c>
    </row>
    <row r="154" spans="3:45" x14ac:dyDescent="0.25">
      <c r="C154" s="53" t="str">
        <f>IF(H154="","",Sheet1!AI154)</f>
        <v>B</v>
      </c>
      <c r="D154" s="54" t="s">
        <v>4134</v>
      </c>
      <c r="E154" s="54" t="s">
        <v>25</v>
      </c>
      <c r="F154" s="53" t="str">
        <f>IF(H154="","",Sheet1!AF154)</f>
        <v>08/10/2025</v>
      </c>
      <c r="G154" s="1" t="str">
        <f>IF(H154="","",Sheet1!AF154)</f>
        <v>08/10/2025</v>
      </c>
      <c r="H154" s="27">
        <v>9106041207</v>
      </c>
      <c r="I154" s="1" t="str">
        <f>IF(H154="","",Sheet1!AF154)</f>
        <v>08/10/2025</v>
      </c>
      <c r="J154" s="55" t="str">
        <f t="shared" si="20"/>
        <v>NKHT2510/07600481066</v>
      </c>
      <c r="L154" s="57" t="str">
        <f>IF(H154="","",Sheet1!AK154)</f>
        <v>K25TTM</v>
      </c>
      <c r="M154" s="57" t="str">
        <f>IF(H154="","",Sheet1!AE154)</f>
        <v>00481066</v>
      </c>
      <c r="N154" s="58" t="str">
        <f>IF(H154="","",Sheet1!AF154)</f>
        <v>08/10/2025</v>
      </c>
      <c r="O154" s="7" t="str">
        <f>IF(H154="","",Sheet1!AH154)</f>
        <v>WIN4076</v>
      </c>
      <c r="S154" s="55" t="str">
        <f>IF(H154="","",Sheet1!AL154)</f>
        <v>4076 WM+ HNI LK09 ngõ 38 Xuân La</v>
      </c>
      <c r="V154" s="55" t="str">
        <f>IF(H154="","",Sheet1!AL154)</f>
        <v>4076 WM+ HNI LK09 ngõ 38 Xuân La</v>
      </c>
      <c r="Y154" s="7" t="str">
        <f>IF(H154="","",Sheet1!AJ154)</f>
        <v>GM500</v>
      </c>
      <c r="AB154" s="60">
        <f t="shared" si="21"/>
        <v>5111</v>
      </c>
      <c r="AC154" s="60">
        <f t="shared" si="22"/>
        <v>131</v>
      </c>
      <c r="AE154" s="61">
        <f>IF(H154="","",Sheet1!U154)</f>
        <v>1</v>
      </c>
      <c r="AG154" s="7">
        <f>IF(H154="","",Sheet1!T154)</f>
        <v>111058</v>
      </c>
      <c r="AH154" s="62">
        <f t="shared" si="23"/>
        <v>111058</v>
      </c>
      <c r="AL154" s="64">
        <f t="shared" si="24"/>
        <v>8</v>
      </c>
      <c r="AN154" s="61">
        <f t="shared" si="25"/>
        <v>8884.64</v>
      </c>
      <c r="AO154" s="65">
        <f t="shared" si="26"/>
        <v>33311</v>
      </c>
      <c r="AQ154" s="66" t="str">
        <f t="shared" si="27"/>
        <v>K-hangtra</v>
      </c>
      <c r="AR154" s="66">
        <f t="shared" si="28"/>
        <v>156</v>
      </c>
      <c r="AS154" s="66">
        <f t="shared" si="29"/>
        <v>632</v>
      </c>
    </row>
    <row r="155" spans="3:45" x14ac:dyDescent="0.25">
      <c r="C155" s="53" t="str">
        <f>IF(H155="","",Sheet1!AI155)</f>
        <v>B</v>
      </c>
      <c r="D155" s="54" t="s">
        <v>4134</v>
      </c>
      <c r="E155" s="54" t="s">
        <v>25</v>
      </c>
      <c r="F155" s="53" t="str">
        <f>IF(H155="","",Sheet1!AF155)</f>
        <v>08/10/2025</v>
      </c>
      <c r="G155" s="1" t="str">
        <f>IF(H155="","",Sheet1!AF155)</f>
        <v>08/10/2025</v>
      </c>
      <c r="H155" s="27">
        <v>9106041207</v>
      </c>
      <c r="I155" s="1" t="str">
        <f>IF(H155="","",Sheet1!AF155)</f>
        <v>08/10/2025</v>
      </c>
      <c r="J155" s="55" t="str">
        <f t="shared" si="20"/>
        <v>NKHT2510/07600481066</v>
      </c>
      <c r="L155" s="57" t="str">
        <f>IF(H155="","",Sheet1!AK155)</f>
        <v>K25TTM</v>
      </c>
      <c r="M155" s="57" t="str">
        <f>IF(H155="","",Sheet1!AE155)</f>
        <v>00481066</v>
      </c>
      <c r="N155" s="58" t="str">
        <f>IF(H155="","",Sheet1!AF155)</f>
        <v>08/10/2025</v>
      </c>
      <c r="O155" s="7" t="str">
        <f>IF(H155="","",Sheet1!AH155)</f>
        <v>WIN4076</v>
      </c>
      <c r="S155" s="55" t="str">
        <f>IF(H155="","",Sheet1!AL155)</f>
        <v>4076 WM+ HNI LK09 ngõ 38 Xuân La</v>
      </c>
      <c r="V155" s="55" t="str">
        <f>IF(H155="","",Sheet1!AL155)</f>
        <v>4076 WM+ HNI LK09 ngõ 38 Xuân La</v>
      </c>
      <c r="Y155" s="7" t="str">
        <f>IF(H155="","",Sheet1!AJ155)</f>
        <v>CC300</v>
      </c>
      <c r="AB155" s="60">
        <f t="shared" si="21"/>
        <v>5111</v>
      </c>
      <c r="AC155" s="60">
        <f t="shared" si="22"/>
        <v>131</v>
      </c>
      <c r="AE155" s="61">
        <f>IF(H155="","",Sheet1!U155)</f>
        <v>1</v>
      </c>
      <c r="AG155" s="7">
        <f>IF(H155="","",Sheet1!T155)</f>
        <v>60885</v>
      </c>
      <c r="AH155" s="62">
        <f t="shared" si="23"/>
        <v>60885</v>
      </c>
      <c r="AL155" s="64">
        <f t="shared" si="24"/>
        <v>8</v>
      </c>
      <c r="AN155" s="61">
        <f t="shared" si="25"/>
        <v>4870.8</v>
      </c>
      <c r="AO155" s="65">
        <f t="shared" si="26"/>
        <v>33311</v>
      </c>
      <c r="AQ155" s="66" t="str">
        <f t="shared" si="27"/>
        <v>K-hangtra</v>
      </c>
      <c r="AR155" s="66">
        <f t="shared" si="28"/>
        <v>156</v>
      </c>
      <c r="AS155" s="66">
        <f t="shared" si="29"/>
        <v>632</v>
      </c>
    </row>
    <row r="156" spans="3:45" x14ac:dyDescent="0.25">
      <c r="C156" s="53" t="str">
        <f>IF(H156="","",Sheet1!AI156)</f>
        <v>B</v>
      </c>
      <c r="D156" s="54" t="s">
        <v>4134</v>
      </c>
      <c r="E156" s="54" t="s">
        <v>25</v>
      </c>
      <c r="F156" s="53" t="str">
        <f>IF(H156="","",Sheet1!AF156)</f>
        <v>08/10/2025</v>
      </c>
      <c r="G156" s="1" t="str">
        <f>IF(H156="","",Sheet1!AF156)</f>
        <v>08/10/2025</v>
      </c>
      <c r="H156" s="27">
        <v>9106041195</v>
      </c>
      <c r="I156" s="1" t="str">
        <f>IF(H156="","",Sheet1!AF156)</f>
        <v>08/10/2025</v>
      </c>
      <c r="J156" s="55" t="str">
        <f t="shared" si="20"/>
        <v>NKHT2510/17400481060</v>
      </c>
      <c r="L156" s="57" t="str">
        <f>IF(H156="","",Sheet1!AK156)</f>
        <v>K25TTM</v>
      </c>
      <c r="M156" s="57" t="str">
        <f>IF(H156="","",Sheet1!AE156)</f>
        <v>00481060</v>
      </c>
      <c r="N156" s="58" t="str">
        <f>IF(H156="","",Sheet1!AF156)</f>
        <v>08/10/2025</v>
      </c>
      <c r="O156" s="7" t="str">
        <f>IF(H156="","",Sheet1!AH156)</f>
        <v>WIN4174</v>
      </c>
      <c r="S156" s="55" t="str">
        <f>IF(H156="","",Sheet1!AL156)</f>
        <v>4174 WM+ HNI Tổ 6 Thanh Lãm</v>
      </c>
      <c r="V156" s="55" t="str">
        <f>IF(H156="","",Sheet1!AL156)</f>
        <v>4174 WM+ HNI Tổ 6 Thanh Lãm</v>
      </c>
      <c r="Y156" s="7" t="str">
        <f>IF(H156="","",Sheet1!AJ156)</f>
        <v>GM500</v>
      </c>
      <c r="AB156" s="60">
        <f t="shared" si="21"/>
        <v>5111</v>
      </c>
      <c r="AC156" s="60">
        <f t="shared" si="22"/>
        <v>131</v>
      </c>
      <c r="AE156" s="61">
        <f>IF(H156="","",Sheet1!U156)</f>
        <v>3</v>
      </c>
      <c r="AG156" s="7">
        <f>IF(H156="","",Sheet1!T156)</f>
        <v>111058</v>
      </c>
      <c r="AH156" s="62">
        <f t="shared" si="23"/>
        <v>333174</v>
      </c>
      <c r="AL156" s="64">
        <f t="shared" si="24"/>
        <v>8</v>
      </c>
      <c r="AN156" s="61">
        <f t="shared" si="25"/>
        <v>26653.920000000002</v>
      </c>
      <c r="AO156" s="65">
        <f t="shared" si="26"/>
        <v>33311</v>
      </c>
      <c r="AQ156" s="66" t="str">
        <f t="shared" si="27"/>
        <v>K-hangtra</v>
      </c>
      <c r="AR156" s="66">
        <f t="shared" si="28"/>
        <v>156</v>
      </c>
      <c r="AS156" s="66">
        <f t="shared" si="29"/>
        <v>632</v>
      </c>
    </row>
    <row r="157" spans="3:45" x14ac:dyDescent="0.25">
      <c r="C157" s="53" t="str">
        <f>IF(H157="","",Sheet1!AI157)</f>
        <v>B</v>
      </c>
      <c r="D157" s="54" t="s">
        <v>4134</v>
      </c>
      <c r="E157" s="54" t="s">
        <v>25</v>
      </c>
      <c r="F157" s="53" t="str">
        <f>IF(H157="","",Sheet1!AF157)</f>
        <v>08/10/2025</v>
      </c>
      <c r="G157" s="1" t="str">
        <f>IF(H157="","",Sheet1!AF157)</f>
        <v>08/10/2025</v>
      </c>
      <c r="H157" s="27">
        <v>9106041298</v>
      </c>
      <c r="I157" s="1" t="str">
        <f>IF(H157="","",Sheet1!AF157)</f>
        <v>08/10/2025</v>
      </c>
      <c r="J157" s="55" t="str">
        <f t="shared" si="20"/>
        <v>NKHT2510/06400008159</v>
      </c>
      <c r="L157" s="57" t="str">
        <f>IF(H157="","",Sheet1!AK157)</f>
        <v>K25TTM</v>
      </c>
      <c r="M157" s="57" t="str">
        <f>IF(H157="","",Sheet1!AE157)</f>
        <v>00008159</v>
      </c>
      <c r="N157" s="58" t="str">
        <f>IF(H157="","",Sheet1!AF157)</f>
        <v>08/10/2025</v>
      </c>
      <c r="O157" s="7" t="str">
        <f>IF(H157="","",Sheet1!AH157)</f>
        <v>WIN-064</v>
      </c>
      <c r="S157" s="55" t="str">
        <f>IF(H157="","",Sheet1!AL157)</f>
        <v>4758 WM+ NDH 147 Nguyễn Công Trứ</v>
      </c>
      <c r="V157" s="55" t="str">
        <f>IF(H157="","",Sheet1!AL157)</f>
        <v>4758 WM+ NDH 147 Nguyễn Công Trứ</v>
      </c>
      <c r="Y157" s="7" t="str">
        <f>IF(H157="","",Sheet1!AJ157)</f>
        <v>GM500</v>
      </c>
      <c r="AB157" s="60">
        <f t="shared" si="21"/>
        <v>5111</v>
      </c>
      <c r="AC157" s="60">
        <f t="shared" si="22"/>
        <v>131</v>
      </c>
      <c r="AE157" s="61">
        <f>IF(H157="","",Sheet1!U157)</f>
        <v>1</v>
      </c>
      <c r="AG157" s="7">
        <f>IF(H157="","",Sheet1!T157)</f>
        <v>111058</v>
      </c>
      <c r="AH157" s="62">
        <f t="shared" si="23"/>
        <v>111058</v>
      </c>
      <c r="AL157" s="64">
        <f t="shared" si="24"/>
        <v>8</v>
      </c>
      <c r="AN157" s="61">
        <f t="shared" si="25"/>
        <v>8884.64</v>
      </c>
      <c r="AO157" s="65">
        <f t="shared" si="26"/>
        <v>33311</v>
      </c>
      <c r="AQ157" s="66" t="str">
        <f t="shared" si="27"/>
        <v>K-hangtra</v>
      </c>
      <c r="AR157" s="66">
        <f t="shared" si="28"/>
        <v>156</v>
      </c>
      <c r="AS157" s="66">
        <f t="shared" si="29"/>
        <v>632</v>
      </c>
    </row>
    <row r="158" spans="3:45" x14ac:dyDescent="0.25">
      <c r="C158" s="53" t="str">
        <f>IF(H158="","",Sheet1!AI158)</f>
        <v>B</v>
      </c>
      <c r="D158" s="54" t="s">
        <v>4134</v>
      </c>
      <c r="E158" s="54" t="s">
        <v>25</v>
      </c>
      <c r="F158" s="53" t="str">
        <f>IF(H158="","",Sheet1!AF158)</f>
        <v>08/10/2025</v>
      </c>
      <c r="G158" s="1" t="str">
        <f>IF(H158="","",Sheet1!AF158)</f>
        <v>08/10/2025</v>
      </c>
      <c r="H158" s="27">
        <v>9106041255</v>
      </c>
      <c r="I158" s="1" t="str">
        <f>IF(H158="","",Sheet1!AF158)</f>
        <v>08/10/2025</v>
      </c>
      <c r="J158" s="55" t="str">
        <f t="shared" si="20"/>
        <v>NKHT2510/62900481080</v>
      </c>
      <c r="L158" s="57" t="str">
        <f>IF(H158="","",Sheet1!AK158)</f>
        <v>K25TTM</v>
      </c>
      <c r="M158" s="57" t="str">
        <f>IF(H158="","",Sheet1!AE158)</f>
        <v>00481080</v>
      </c>
      <c r="N158" s="58" t="str">
        <f>IF(H158="","",Sheet1!AF158)</f>
        <v>08/10/2025</v>
      </c>
      <c r="O158" s="7" t="str">
        <f>IF(H158="","",Sheet1!AH158)</f>
        <v>WIN6629</v>
      </c>
      <c r="S158" s="55" t="str">
        <f>IF(H158="","",Sheet1!AL158)</f>
        <v>6629 WM+ HNI Ấp Tó, Đông Anh</v>
      </c>
      <c r="V158" s="55" t="str">
        <f>IF(H158="","",Sheet1!AL158)</f>
        <v>6629 WM+ HNI Ấp Tó, Đông Anh</v>
      </c>
      <c r="Y158" s="7" t="str">
        <f>IF(H158="","",Sheet1!AJ158)</f>
        <v>GTLX250G</v>
      </c>
      <c r="AB158" s="60">
        <f t="shared" si="21"/>
        <v>5111</v>
      </c>
      <c r="AC158" s="60">
        <f t="shared" si="22"/>
        <v>131</v>
      </c>
      <c r="AE158" s="61">
        <f>IF(H158="","",Sheet1!U158)</f>
        <v>2</v>
      </c>
      <c r="AG158" s="7">
        <f>IF(H158="","",Sheet1!T158)</f>
        <v>41150</v>
      </c>
      <c r="AH158" s="62">
        <f t="shared" si="23"/>
        <v>82300</v>
      </c>
      <c r="AL158" s="64">
        <f t="shared" si="24"/>
        <v>8</v>
      </c>
      <c r="AN158" s="61">
        <f t="shared" si="25"/>
        <v>6584</v>
      </c>
      <c r="AO158" s="65">
        <f t="shared" si="26"/>
        <v>33311</v>
      </c>
      <c r="AQ158" s="66" t="str">
        <f t="shared" si="27"/>
        <v>K-hangtra</v>
      </c>
      <c r="AR158" s="66">
        <f t="shared" si="28"/>
        <v>156</v>
      </c>
      <c r="AS158" s="66">
        <f t="shared" si="29"/>
        <v>632</v>
      </c>
    </row>
    <row r="159" spans="3:45" x14ac:dyDescent="0.25">
      <c r="C159" s="53" t="str">
        <f>IF(H159="","",Sheet1!AI159)</f>
        <v>B</v>
      </c>
      <c r="D159" s="54" t="s">
        <v>4134</v>
      </c>
      <c r="E159" s="54" t="s">
        <v>25</v>
      </c>
      <c r="F159" s="53" t="str">
        <f>IF(H159="","",Sheet1!AF159)</f>
        <v>08/10/2025</v>
      </c>
      <c r="G159" s="1" t="str">
        <f>IF(H159="","",Sheet1!AF159)</f>
        <v>08/10/2025</v>
      </c>
      <c r="H159" s="27">
        <v>9106041255</v>
      </c>
      <c r="I159" s="1" t="str">
        <f>IF(H159="","",Sheet1!AF159)</f>
        <v>08/10/2025</v>
      </c>
      <c r="J159" s="55" t="str">
        <f t="shared" si="20"/>
        <v>NKHT2510/62900481080</v>
      </c>
      <c r="L159" s="57" t="str">
        <f>IF(H159="","",Sheet1!AK159)</f>
        <v>K25TTM</v>
      </c>
      <c r="M159" s="57" t="str">
        <f>IF(H159="","",Sheet1!AE159)</f>
        <v>00481080</v>
      </c>
      <c r="N159" s="58" t="str">
        <f>IF(H159="","",Sheet1!AF159)</f>
        <v>08/10/2025</v>
      </c>
      <c r="O159" s="7" t="str">
        <f>IF(H159="","",Sheet1!AH159)</f>
        <v>WIN6629</v>
      </c>
      <c r="S159" s="55" t="str">
        <f>IF(H159="","",Sheet1!AL159)</f>
        <v>6629 WM+ HNI Ấp Tó, Đông Anh</v>
      </c>
      <c r="V159" s="55" t="str">
        <f>IF(H159="","",Sheet1!AL159)</f>
        <v>6629 WM+ HNI Ấp Tó, Đông Anh</v>
      </c>
      <c r="Y159" s="7" t="str">
        <f>IF(H159="","",Sheet1!AJ159)</f>
        <v>CGM300</v>
      </c>
      <c r="AB159" s="60">
        <f t="shared" si="21"/>
        <v>5111</v>
      </c>
      <c r="AC159" s="60">
        <f t="shared" si="22"/>
        <v>131</v>
      </c>
      <c r="AE159" s="61">
        <f>IF(H159="","",Sheet1!U159)</f>
        <v>1</v>
      </c>
      <c r="AG159" s="7">
        <f>IF(H159="","",Sheet1!T159)</f>
        <v>73431</v>
      </c>
      <c r="AH159" s="62">
        <f t="shared" si="23"/>
        <v>73431</v>
      </c>
      <c r="AL159" s="64">
        <f t="shared" si="24"/>
        <v>8</v>
      </c>
      <c r="AN159" s="61">
        <f t="shared" si="25"/>
        <v>5874.4800000000005</v>
      </c>
      <c r="AO159" s="65">
        <f t="shared" si="26"/>
        <v>33311</v>
      </c>
      <c r="AQ159" s="66" t="str">
        <f t="shared" si="27"/>
        <v>K-hangtra</v>
      </c>
      <c r="AR159" s="66">
        <f t="shared" si="28"/>
        <v>156</v>
      </c>
      <c r="AS159" s="66">
        <f t="shared" si="29"/>
        <v>632</v>
      </c>
    </row>
    <row r="160" spans="3:45" x14ac:dyDescent="0.25">
      <c r="C160" s="53" t="str">
        <f>IF(H160="","",Sheet1!AI160)</f>
        <v>B</v>
      </c>
      <c r="D160" s="54" t="s">
        <v>4134</v>
      </c>
      <c r="E160" s="54" t="s">
        <v>25</v>
      </c>
      <c r="F160" s="53" t="str">
        <f>IF(H160="","",Sheet1!AF160)</f>
        <v>08/10/2025</v>
      </c>
      <c r="G160" s="1" t="str">
        <f>IF(H160="","",Sheet1!AF160)</f>
        <v>08/10/2025</v>
      </c>
      <c r="H160" s="27">
        <v>9106041379</v>
      </c>
      <c r="I160" s="1" t="str">
        <f>IF(H160="","",Sheet1!AF160)</f>
        <v>08/10/2025</v>
      </c>
      <c r="J160" s="55" t="str">
        <f t="shared" si="20"/>
        <v>NKHT2510/04900003009</v>
      </c>
      <c r="L160" s="57" t="str">
        <f>IF(H160="","",Sheet1!AK160)</f>
        <v>K25TTM</v>
      </c>
      <c r="M160" s="57" t="str">
        <f>IF(H160="","",Sheet1!AE160)</f>
        <v>00003009</v>
      </c>
      <c r="N160" s="58" t="str">
        <f>IF(H160="","",Sheet1!AF160)</f>
        <v>08/10/2025</v>
      </c>
      <c r="O160" s="7" t="str">
        <f>IF(H160="","",Sheet1!AH160)</f>
        <v>WIN-049</v>
      </c>
      <c r="S160" s="55" t="str">
        <f>IF(H160="","",Sheet1!AL160)</f>
        <v>6527 WM+ SLA Tổ 8 Chiềng Sinh</v>
      </c>
      <c r="V160" s="55" t="str">
        <f>IF(H160="","",Sheet1!AL160)</f>
        <v>6527 WM+ SLA Tổ 8 Chiềng Sinh</v>
      </c>
      <c r="Y160" s="7" t="str">
        <f>IF(H160="","",Sheet1!AJ160)</f>
        <v>GSG250</v>
      </c>
      <c r="AB160" s="60">
        <f t="shared" si="21"/>
        <v>5111</v>
      </c>
      <c r="AC160" s="60">
        <f t="shared" si="22"/>
        <v>131</v>
      </c>
      <c r="AE160" s="61">
        <f>IF(H160="","",Sheet1!U160)</f>
        <v>3</v>
      </c>
      <c r="AG160" s="7">
        <f>IF(H160="","",Sheet1!T160)</f>
        <v>41328</v>
      </c>
      <c r="AH160" s="62">
        <f t="shared" si="23"/>
        <v>123984</v>
      </c>
      <c r="AL160" s="64">
        <f t="shared" si="24"/>
        <v>8</v>
      </c>
      <c r="AN160" s="61">
        <f t="shared" si="25"/>
        <v>9918.7199999999993</v>
      </c>
      <c r="AO160" s="65">
        <f t="shared" si="26"/>
        <v>33311</v>
      </c>
      <c r="AQ160" s="66" t="str">
        <f t="shared" si="27"/>
        <v>K-hangtra</v>
      </c>
      <c r="AR160" s="66">
        <f t="shared" si="28"/>
        <v>156</v>
      </c>
      <c r="AS160" s="66">
        <f t="shared" si="29"/>
        <v>632</v>
      </c>
    </row>
    <row r="161" spans="3:45" x14ac:dyDescent="0.25">
      <c r="C161" s="53" t="str">
        <f>IF(H161="","",Sheet1!AI161)</f>
        <v>B</v>
      </c>
      <c r="D161" s="54" t="s">
        <v>4134</v>
      </c>
      <c r="E161" s="54" t="s">
        <v>25</v>
      </c>
      <c r="F161" s="53" t="str">
        <f>IF(H161="","",Sheet1!AF161)</f>
        <v>08/10/2025</v>
      </c>
      <c r="G161" s="1" t="str">
        <f>IF(H161="","",Sheet1!AF161)</f>
        <v>08/10/2025</v>
      </c>
      <c r="H161" s="27">
        <v>9106041407</v>
      </c>
      <c r="I161" s="1" t="str">
        <f>IF(H161="","",Sheet1!AF161)</f>
        <v>08/10/2025</v>
      </c>
      <c r="J161" s="55" t="str">
        <f t="shared" si="20"/>
        <v>NKHT2510/11600481124</v>
      </c>
      <c r="L161" s="57" t="str">
        <f>IF(H161="","",Sheet1!AK161)</f>
        <v>K25TTM</v>
      </c>
      <c r="M161" s="57" t="str">
        <f>IF(H161="","",Sheet1!AE161)</f>
        <v>00481124</v>
      </c>
      <c r="N161" s="58" t="str">
        <f>IF(H161="","",Sheet1!AF161)</f>
        <v>08/10/2025</v>
      </c>
      <c r="O161" s="7" t="str">
        <f>IF(H161="","",Sheet1!AH161)</f>
        <v>WIN2116</v>
      </c>
      <c r="S161" s="55" t="str">
        <f>IF(H161="","",Sheet1!AL161)</f>
        <v>2116 WM+ HNI 35B Xuân La</v>
      </c>
      <c r="V161" s="55" t="str">
        <f>IF(H161="","",Sheet1!AL161)</f>
        <v>2116 WM+ HNI 35B Xuân La</v>
      </c>
      <c r="Y161" s="7" t="str">
        <f>IF(H161="","",Sheet1!AJ161)</f>
        <v>GTLX250G</v>
      </c>
      <c r="AB161" s="60">
        <f t="shared" si="21"/>
        <v>5111</v>
      </c>
      <c r="AC161" s="60">
        <f t="shared" si="22"/>
        <v>131</v>
      </c>
      <c r="AE161" s="61">
        <f>IF(H161="","",Sheet1!U161)</f>
        <v>1</v>
      </c>
      <c r="AG161" s="7">
        <f>IF(H161="","",Sheet1!T161)</f>
        <v>41150</v>
      </c>
      <c r="AH161" s="62">
        <f t="shared" si="23"/>
        <v>41150</v>
      </c>
      <c r="AL161" s="64">
        <f t="shared" si="24"/>
        <v>8</v>
      </c>
      <c r="AN161" s="61">
        <f t="shared" si="25"/>
        <v>3292</v>
      </c>
      <c r="AO161" s="65">
        <f t="shared" si="26"/>
        <v>33311</v>
      </c>
      <c r="AQ161" s="66" t="str">
        <f t="shared" si="27"/>
        <v>K-hangtra</v>
      </c>
      <c r="AR161" s="66">
        <f t="shared" si="28"/>
        <v>156</v>
      </c>
      <c r="AS161" s="66">
        <f t="shared" si="29"/>
        <v>632</v>
      </c>
    </row>
    <row r="162" spans="3:45" x14ac:dyDescent="0.25">
      <c r="C162" s="53" t="str">
        <f>IF(H162="","",Sheet1!AI162)</f>
        <v>B</v>
      </c>
      <c r="D162" s="54" t="s">
        <v>4134</v>
      </c>
      <c r="E162" s="54" t="s">
        <v>25</v>
      </c>
      <c r="F162" s="53" t="str">
        <f>IF(H162="","",Sheet1!AF162)</f>
        <v>08/10/2025</v>
      </c>
      <c r="G162" s="1" t="str">
        <f>IF(H162="","",Sheet1!AF162)</f>
        <v>08/10/2025</v>
      </c>
      <c r="H162" s="27">
        <v>9106041400</v>
      </c>
      <c r="I162" s="1" t="str">
        <f>IF(H162="","",Sheet1!AF162)</f>
        <v>08/10/2025</v>
      </c>
      <c r="J162" s="55" t="str">
        <f t="shared" si="20"/>
        <v>NKHT2510/00400014936</v>
      </c>
      <c r="L162" s="57" t="str">
        <f>IF(H162="","",Sheet1!AK162)</f>
        <v>K25TTM</v>
      </c>
      <c r="M162" s="57" t="str">
        <f>IF(H162="","",Sheet1!AE162)</f>
        <v>00014936</v>
      </c>
      <c r="N162" s="58" t="str">
        <f>IF(H162="","",Sheet1!AF162)</f>
        <v>08/10/2025</v>
      </c>
      <c r="O162" s="7" t="str">
        <f>IF(H162="","",Sheet1!AH162)</f>
        <v>WIN-HTH-00-004</v>
      </c>
      <c r="S162" s="55" t="str">
        <f>IF(H162="","",Sheet1!AL162)</f>
        <v>2A52 WM+ HTH An Tiên, Nghi Xuân</v>
      </c>
      <c r="V162" s="55" t="str">
        <f>IF(H162="","",Sheet1!AL162)</f>
        <v>2A52 WM+ HTH An Tiên, Nghi Xuân</v>
      </c>
      <c r="Y162" s="7" t="str">
        <f>IF(H162="","",Sheet1!AJ162)</f>
        <v>CGM300</v>
      </c>
      <c r="AB162" s="60">
        <f t="shared" si="21"/>
        <v>5111</v>
      </c>
      <c r="AC162" s="60">
        <f t="shared" si="22"/>
        <v>131</v>
      </c>
      <c r="AE162" s="61">
        <f>IF(H162="","",Sheet1!U162)</f>
        <v>6</v>
      </c>
      <c r="AG162" s="7">
        <f>IF(H162="","",Sheet1!T162)</f>
        <v>73431</v>
      </c>
      <c r="AH162" s="62">
        <f t="shared" si="23"/>
        <v>440586</v>
      </c>
      <c r="AL162" s="64">
        <f t="shared" si="24"/>
        <v>8</v>
      </c>
      <c r="AN162" s="61">
        <f t="shared" si="25"/>
        <v>35246.879999999997</v>
      </c>
      <c r="AO162" s="65">
        <f t="shared" si="26"/>
        <v>33311</v>
      </c>
      <c r="AQ162" s="66" t="str">
        <f t="shared" si="27"/>
        <v>K-hangtra</v>
      </c>
      <c r="AR162" s="66">
        <f t="shared" si="28"/>
        <v>156</v>
      </c>
      <c r="AS162" s="66">
        <f t="shared" si="29"/>
        <v>632</v>
      </c>
    </row>
    <row r="163" spans="3:45" x14ac:dyDescent="0.25">
      <c r="C163" s="53" t="str">
        <f>IF(H163="","",Sheet1!AI163)</f>
        <v>B</v>
      </c>
      <c r="D163" s="54" t="s">
        <v>4134</v>
      </c>
      <c r="E163" s="54" t="s">
        <v>25</v>
      </c>
      <c r="F163" s="53" t="str">
        <f>IF(H163="","",Sheet1!AF163)</f>
        <v>08/10/2025</v>
      </c>
      <c r="G163" s="1" t="str">
        <f>IF(H163="","",Sheet1!AF163)</f>
        <v>08/10/2025</v>
      </c>
      <c r="H163" s="27">
        <v>9106041400</v>
      </c>
      <c r="I163" s="1" t="str">
        <f>IF(H163="","",Sheet1!AF163)</f>
        <v>08/10/2025</v>
      </c>
      <c r="J163" s="55" t="str">
        <f t="shared" si="20"/>
        <v>NKHT2510/00400014936</v>
      </c>
      <c r="L163" s="57" t="str">
        <f>IF(H163="","",Sheet1!AK163)</f>
        <v>K25TTM</v>
      </c>
      <c r="M163" s="57" t="str">
        <f>IF(H163="","",Sheet1!AE163)</f>
        <v>00014936</v>
      </c>
      <c r="N163" s="58" t="str">
        <f>IF(H163="","",Sheet1!AF163)</f>
        <v>08/10/2025</v>
      </c>
      <c r="O163" s="7" t="str">
        <f>IF(H163="","",Sheet1!AH163)</f>
        <v>WIN-HTH-00-004</v>
      </c>
      <c r="S163" s="55" t="str">
        <f>IF(H163="","",Sheet1!AL163)</f>
        <v>2A52 WM+ HTH An Tiên, Nghi Xuân</v>
      </c>
      <c r="V163" s="55" t="str">
        <f>IF(H163="","",Sheet1!AL163)</f>
        <v>2A52 WM+ HTH An Tiên, Nghi Xuân</v>
      </c>
      <c r="Y163" s="7" t="str">
        <f>IF(H163="","",Sheet1!AJ163)</f>
        <v>GTLX250G</v>
      </c>
      <c r="AB163" s="60">
        <f t="shared" si="21"/>
        <v>5111</v>
      </c>
      <c r="AC163" s="60">
        <f t="shared" si="22"/>
        <v>131</v>
      </c>
      <c r="AE163" s="61">
        <f>IF(H163="","",Sheet1!U163)</f>
        <v>4</v>
      </c>
      <c r="AG163" s="7">
        <f>IF(H163="","",Sheet1!T163)</f>
        <v>41150</v>
      </c>
      <c r="AH163" s="62">
        <f t="shared" si="23"/>
        <v>164600</v>
      </c>
      <c r="AL163" s="64">
        <f t="shared" si="24"/>
        <v>8</v>
      </c>
      <c r="AN163" s="61">
        <f t="shared" si="25"/>
        <v>13168</v>
      </c>
      <c r="AO163" s="65">
        <f t="shared" si="26"/>
        <v>33311</v>
      </c>
      <c r="AQ163" s="66" t="str">
        <f t="shared" si="27"/>
        <v>K-hangtra</v>
      </c>
      <c r="AR163" s="66">
        <f t="shared" si="28"/>
        <v>156</v>
      </c>
      <c r="AS163" s="66">
        <f t="shared" si="29"/>
        <v>632</v>
      </c>
    </row>
    <row r="164" spans="3:45" x14ac:dyDescent="0.25">
      <c r="C164" s="53" t="str">
        <f>IF(H164="","",Sheet1!AI164)</f>
        <v>B</v>
      </c>
      <c r="D164" s="54" t="s">
        <v>4134</v>
      </c>
      <c r="E164" s="54" t="s">
        <v>25</v>
      </c>
      <c r="F164" s="53" t="str">
        <f>IF(H164="","",Sheet1!AF164)</f>
        <v>08/10/2025</v>
      </c>
      <c r="G164" s="1" t="str">
        <f>IF(H164="","",Sheet1!AF164)</f>
        <v>08/10/2025</v>
      </c>
      <c r="H164" s="27">
        <v>9106041400</v>
      </c>
      <c r="I164" s="1" t="str">
        <f>IF(H164="","",Sheet1!AF164)</f>
        <v>08/10/2025</v>
      </c>
      <c r="J164" s="55" t="str">
        <f t="shared" si="20"/>
        <v>NKHT2510/00400014936</v>
      </c>
      <c r="L164" s="57" t="str">
        <f>IF(H164="","",Sheet1!AK164)</f>
        <v>K25TTM</v>
      </c>
      <c r="M164" s="57" t="str">
        <f>IF(H164="","",Sheet1!AE164)</f>
        <v>00014936</v>
      </c>
      <c r="N164" s="58" t="str">
        <f>IF(H164="","",Sheet1!AF164)</f>
        <v>08/10/2025</v>
      </c>
      <c r="O164" s="7" t="str">
        <f>IF(H164="","",Sheet1!AH164)</f>
        <v>WIN-HTH-00-004</v>
      </c>
      <c r="S164" s="55" t="str">
        <f>IF(H164="","",Sheet1!AL164)</f>
        <v>2A52 WM+ HTH An Tiên, Nghi Xuân</v>
      </c>
      <c r="V164" s="55" t="str">
        <f>IF(H164="","",Sheet1!AL164)</f>
        <v>2A52 WM+ HTH An Tiên, Nghi Xuân</v>
      </c>
      <c r="Y164" s="7" t="str">
        <f>IF(H164="","",Sheet1!AJ164)</f>
        <v>CC300</v>
      </c>
      <c r="AB164" s="60">
        <f t="shared" si="21"/>
        <v>5111</v>
      </c>
      <c r="AC164" s="60">
        <f t="shared" si="22"/>
        <v>131</v>
      </c>
      <c r="AE164" s="61">
        <f>IF(H164="","",Sheet1!U164)</f>
        <v>3</v>
      </c>
      <c r="AG164" s="7">
        <f>IF(H164="","",Sheet1!T164)</f>
        <v>60885</v>
      </c>
      <c r="AH164" s="62">
        <f t="shared" si="23"/>
        <v>182655</v>
      </c>
      <c r="AL164" s="64">
        <f t="shared" si="24"/>
        <v>8</v>
      </c>
      <c r="AN164" s="61">
        <f t="shared" si="25"/>
        <v>14612.4</v>
      </c>
      <c r="AO164" s="65">
        <f t="shared" si="26"/>
        <v>33311</v>
      </c>
      <c r="AQ164" s="66" t="str">
        <f t="shared" si="27"/>
        <v>K-hangtra</v>
      </c>
      <c r="AR164" s="66">
        <f t="shared" si="28"/>
        <v>156</v>
      </c>
      <c r="AS164" s="66">
        <f t="shared" si="29"/>
        <v>632</v>
      </c>
    </row>
    <row r="165" spans="3:45" x14ac:dyDescent="0.25">
      <c r="C165" s="53" t="str">
        <f>IF(H165="","",Sheet1!AI165)</f>
        <v>N</v>
      </c>
      <c r="D165" s="54" t="s">
        <v>4134</v>
      </c>
      <c r="E165" s="54" t="s">
        <v>25</v>
      </c>
      <c r="F165" s="53" t="str">
        <f>IF(H165="","",Sheet1!AF165)</f>
        <v>08/10/2025</v>
      </c>
      <c r="G165" s="1" t="str">
        <f>IF(H165="","",Sheet1!AF165)</f>
        <v>08/10/2025</v>
      </c>
      <c r="H165" s="27">
        <v>9106041384</v>
      </c>
      <c r="I165" s="1" t="str">
        <f>IF(H165="","",Sheet1!AF165)</f>
        <v>08/10/2025</v>
      </c>
      <c r="J165" s="55" t="str">
        <f t="shared" si="20"/>
        <v>NKHT2510/02800010176</v>
      </c>
      <c r="L165" s="57" t="str">
        <f>IF(H165="","",Sheet1!AK165)</f>
        <v>K25TTM</v>
      </c>
      <c r="M165" s="57" t="str">
        <f>IF(H165="","",Sheet1!AE165)</f>
        <v>00010176</v>
      </c>
      <c r="N165" s="58" t="str">
        <f>IF(H165="","",Sheet1!AF165)</f>
        <v>08/10/2025</v>
      </c>
      <c r="O165" s="7" t="str">
        <f>IF(H165="","",Sheet1!AH165)</f>
        <v>WIN-028</v>
      </c>
      <c r="S165" s="55" t="str">
        <f>IF(H165="","",Sheet1!AL165)</f>
        <v>2AF9 WM+ KHA 146 Chính Hữu</v>
      </c>
      <c r="V165" s="55" t="str">
        <f>IF(H165="","",Sheet1!AL165)</f>
        <v>2AF9 WM+ KHA 146 Chính Hữu</v>
      </c>
      <c r="Y165" s="7" t="str">
        <f>IF(H165="","",Sheet1!AJ165)</f>
        <v>GL250</v>
      </c>
      <c r="AB165" s="60">
        <f t="shared" si="21"/>
        <v>5111</v>
      </c>
      <c r="AC165" s="60">
        <f t="shared" si="22"/>
        <v>131</v>
      </c>
      <c r="AE165" s="61">
        <f>IF(H165="","",Sheet1!U165)</f>
        <v>2</v>
      </c>
      <c r="AG165" s="7">
        <f>IF(H165="","",Sheet1!T165)</f>
        <v>49500</v>
      </c>
      <c r="AH165" s="62">
        <f t="shared" si="23"/>
        <v>99000</v>
      </c>
      <c r="AL165" s="64">
        <f t="shared" si="24"/>
        <v>8</v>
      </c>
      <c r="AN165" s="61">
        <f t="shared" si="25"/>
        <v>7920</v>
      </c>
      <c r="AO165" s="65">
        <f t="shared" si="26"/>
        <v>33311</v>
      </c>
      <c r="AQ165" s="66" t="str">
        <f t="shared" si="27"/>
        <v>K-hangtra</v>
      </c>
      <c r="AR165" s="66">
        <f t="shared" si="28"/>
        <v>156</v>
      </c>
      <c r="AS165" s="66">
        <f t="shared" si="29"/>
        <v>632</v>
      </c>
    </row>
    <row r="166" spans="3:45" x14ac:dyDescent="0.25">
      <c r="C166" s="53" t="str">
        <f>IF(H166="","",Sheet1!AI166)</f>
        <v>B</v>
      </c>
      <c r="D166" s="54" t="s">
        <v>4134</v>
      </c>
      <c r="E166" s="54" t="s">
        <v>25</v>
      </c>
      <c r="F166" s="53" t="str">
        <f>IF(H166="","",Sheet1!AF166)</f>
        <v>08/10/2025</v>
      </c>
      <c r="G166" s="1" t="str">
        <f>IF(H166="","",Sheet1!AF166)</f>
        <v>08/10/2025</v>
      </c>
      <c r="H166" s="27">
        <v>9106041463</v>
      </c>
      <c r="I166" s="1" t="str">
        <f>IF(H166="","",Sheet1!AF166)</f>
        <v>08/10/2025</v>
      </c>
      <c r="J166" s="55" t="str">
        <f t="shared" si="20"/>
        <v>NKHT2510/26400481141</v>
      </c>
      <c r="L166" s="57" t="str">
        <f>IF(H166="","",Sheet1!AK166)</f>
        <v>K25TTM</v>
      </c>
      <c r="M166" s="57" t="str">
        <f>IF(H166="","",Sheet1!AE166)</f>
        <v>00481141</v>
      </c>
      <c r="N166" s="58" t="str">
        <f>IF(H166="","",Sheet1!AF166)</f>
        <v>08/10/2025</v>
      </c>
      <c r="O166" s="7" t="str">
        <f>IF(H166="","",Sheet1!AH166)</f>
        <v>WIN3264</v>
      </c>
      <c r="S166" s="55" t="str">
        <f>IF(H166="","",Sheet1!AL166)</f>
        <v>3264 WM+ HNI 15 ngõ 259 Yên Hòa</v>
      </c>
      <c r="V166" s="55" t="str">
        <f>IF(H166="","",Sheet1!AL166)</f>
        <v>3264 WM+ HNI 15 ngõ 259 Yên Hòa</v>
      </c>
      <c r="Y166" s="7" t="str">
        <f>IF(H166="","",Sheet1!AJ166)</f>
        <v>GM500</v>
      </c>
      <c r="AB166" s="60">
        <f t="shared" si="21"/>
        <v>5111</v>
      </c>
      <c r="AC166" s="60">
        <f t="shared" si="22"/>
        <v>131</v>
      </c>
      <c r="AE166" s="61">
        <f>IF(H166="","",Sheet1!U166)</f>
        <v>1</v>
      </c>
      <c r="AG166" s="7">
        <f>IF(H166="","",Sheet1!T166)</f>
        <v>111058</v>
      </c>
      <c r="AH166" s="62">
        <f t="shared" si="23"/>
        <v>111058</v>
      </c>
      <c r="AL166" s="64">
        <f t="shared" si="24"/>
        <v>8</v>
      </c>
      <c r="AN166" s="61">
        <f t="shared" si="25"/>
        <v>8884.64</v>
      </c>
      <c r="AO166" s="65">
        <f t="shared" si="26"/>
        <v>33311</v>
      </c>
      <c r="AQ166" s="66" t="str">
        <f t="shared" si="27"/>
        <v>K-hangtra</v>
      </c>
      <c r="AR166" s="66">
        <f t="shared" si="28"/>
        <v>156</v>
      </c>
      <c r="AS166" s="66">
        <f t="shared" si="29"/>
        <v>632</v>
      </c>
    </row>
    <row r="167" spans="3:45" x14ac:dyDescent="0.25">
      <c r="C167" s="53" t="str">
        <f>IF(H167="","",Sheet1!AI167)</f>
        <v>B</v>
      </c>
      <c r="D167" s="54" t="s">
        <v>4134</v>
      </c>
      <c r="E167" s="54" t="s">
        <v>25</v>
      </c>
      <c r="F167" s="53" t="str">
        <f>IF(H167="","",Sheet1!AF167)</f>
        <v>08/10/2025</v>
      </c>
      <c r="G167" s="1" t="str">
        <f>IF(H167="","",Sheet1!AF167)</f>
        <v>08/10/2025</v>
      </c>
      <c r="H167" s="27">
        <v>9106041570</v>
      </c>
      <c r="I167" s="1" t="str">
        <f>IF(H167="","",Sheet1!AF167)</f>
        <v>08/10/2025</v>
      </c>
      <c r="J167" s="55" t="str">
        <f t="shared" si="20"/>
        <v>NKHT2510/02100481180</v>
      </c>
      <c r="L167" s="57" t="str">
        <f>IF(H167="","",Sheet1!AK167)</f>
        <v>K25TTM</v>
      </c>
      <c r="M167" s="57" t="str">
        <f>IF(H167="","",Sheet1!AE167)</f>
        <v>00481180</v>
      </c>
      <c r="N167" s="58" t="str">
        <f>IF(H167="","",Sheet1!AF167)</f>
        <v>08/10/2025</v>
      </c>
      <c r="O167" s="7" t="str">
        <f>IF(H167="","",Sheet1!AH167)</f>
        <v>WIN2021</v>
      </c>
      <c r="S167" s="55" t="str">
        <f>IF(H167="","",Sheet1!AL167)</f>
        <v>2021 WIN HNI Chelsea Park</v>
      </c>
      <c r="V167" s="55" t="str">
        <f>IF(H167="","",Sheet1!AL167)</f>
        <v>2021 WIN HNI Chelsea Park</v>
      </c>
      <c r="Y167" s="7" t="str">
        <f>IF(H167="","",Sheet1!AJ167)</f>
        <v>TH200</v>
      </c>
      <c r="AB167" s="60">
        <f t="shared" si="21"/>
        <v>5111</v>
      </c>
      <c r="AC167" s="60">
        <f t="shared" si="22"/>
        <v>131</v>
      </c>
      <c r="AE167" s="61">
        <f>IF(H167="","",Sheet1!U167)</f>
        <v>3</v>
      </c>
      <c r="AG167" s="7">
        <f>IF(H167="","",Sheet1!T167)</f>
        <v>45588</v>
      </c>
      <c r="AH167" s="62">
        <f t="shared" si="23"/>
        <v>136764</v>
      </c>
      <c r="AL167" s="64">
        <f t="shared" si="24"/>
        <v>8</v>
      </c>
      <c r="AN167" s="61">
        <f t="shared" si="25"/>
        <v>10941.12</v>
      </c>
      <c r="AO167" s="65">
        <f t="shared" si="26"/>
        <v>33311</v>
      </c>
      <c r="AQ167" s="66" t="str">
        <f t="shared" si="27"/>
        <v>K-hangtra</v>
      </c>
      <c r="AR167" s="66">
        <f t="shared" si="28"/>
        <v>156</v>
      </c>
      <c r="AS167" s="66">
        <f t="shared" si="29"/>
        <v>632</v>
      </c>
    </row>
    <row r="168" spans="3:45" x14ac:dyDescent="0.25">
      <c r="C168" s="53" t="str">
        <f>IF(H168="","",Sheet1!AI168)</f>
        <v>B</v>
      </c>
      <c r="D168" s="54" t="s">
        <v>4134</v>
      </c>
      <c r="E168" s="54" t="s">
        <v>25</v>
      </c>
      <c r="F168" s="53" t="str">
        <f>IF(H168="","",Sheet1!AF168)</f>
        <v>08/10/2025</v>
      </c>
      <c r="G168" s="1" t="str">
        <f>IF(H168="","",Sheet1!AF168)</f>
        <v>08/10/2025</v>
      </c>
      <c r="H168" s="27">
        <v>9106041570</v>
      </c>
      <c r="I168" s="1" t="str">
        <f>IF(H168="","",Sheet1!AF168)</f>
        <v>08/10/2025</v>
      </c>
      <c r="J168" s="55" t="str">
        <f t="shared" si="20"/>
        <v>NKHT2510/02100481180</v>
      </c>
      <c r="L168" s="57" t="str">
        <f>IF(H168="","",Sheet1!AK168)</f>
        <v>K25TTM</v>
      </c>
      <c r="M168" s="57" t="str">
        <f>IF(H168="","",Sheet1!AE168)</f>
        <v>00481180</v>
      </c>
      <c r="N168" s="58" t="str">
        <f>IF(H168="","",Sheet1!AF168)</f>
        <v>08/10/2025</v>
      </c>
      <c r="O168" s="7" t="str">
        <f>IF(H168="","",Sheet1!AH168)</f>
        <v>WIN2021</v>
      </c>
      <c r="S168" s="55" t="str">
        <f>IF(H168="","",Sheet1!AL168)</f>
        <v>2021 WIN HNI Chelsea Park</v>
      </c>
      <c r="V168" s="55" t="str">
        <f>IF(H168="","",Sheet1!AL168)</f>
        <v>2021 WIN HNI Chelsea Park</v>
      </c>
      <c r="Y168" s="7" t="str">
        <f>IF(H168="","",Sheet1!AJ168)</f>
        <v>GTLX250G</v>
      </c>
      <c r="AB168" s="60">
        <f t="shared" si="21"/>
        <v>5111</v>
      </c>
      <c r="AC168" s="60">
        <f t="shared" si="22"/>
        <v>131</v>
      </c>
      <c r="AE168" s="61">
        <f>IF(H168="","",Sheet1!U168)</f>
        <v>1</v>
      </c>
      <c r="AG168" s="7">
        <f>IF(H168="","",Sheet1!T168)</f>
        <v>41150</v>
      </c>
      <c r="AH168" s="62">
        <f t="shared" si="23"/>
        <v>41150</v>
      </c>
      <c r="AL168" s="64">
        <f t="shared" si="24"/>
        <v>8</v>
      </c>
      <c r="AN168" s="61">
        <f t="shared" si="25"/>
        <v>3292</v>
      </c>
      <c r="AO168" s="65">
        <f t="shared" si="26"/>
        <v>33311</v>
      </c>
      <c r="AQ168" s="66" t="str">
        <f t="shared" si="27"/>
        <v>K-hangtra</v>
      </c>
      <c r="AR168" s="66">
        <f t="shared" si="28"/>
        <v>156</v>
      </c>
      <c r="AS168" s="66">
        <f t="shared" si="29"/>
        <v>632</v>
      </c>
    </row>
    <row r="169" spans="3:45" x14ac:dyDescent="0.25">
      <c r="C169" s="53" t="str">
        <f>IF(H169="","",Sheet1!AI169)</f>
        <v>B</v>
      </c>
      <c r="D169" s="54" t="s">
        <v>4134</v>
      </c>
      <c r="E169" s="54" t="s">
        <v>25</v>
      </c>
      <c r="F169" s="53" t="str">
        <f>IF(H169="","",Sheet1!AF169)</f>
        <v>08/10/2025</v>
      </c>
      <c r="G169" s="1" t="str">
        <f>IF(H169="","",Sheet1!AF169)</f>
        <v>08/10/2025</v>
      </c>
      <c r="H169" s="27">
        <v>9106041602</v>
      </c>
      <c r="I169" s="1" t="str">
        <f>IF(H169="","",Sheet1!AF169)</f>
        <v>08/10/2025</v>
      </c>
      <c r="J169" s="55" t="str">
        <f t="shared" si="20"/>
        <v>NKHT2510/00400014941</v>
      </c>
      <c r="L169" s="57" t="str">
        <f>IF(H169="","",Sheet1!AK169)</f>
        <v>K25TTM</v>
      </c>
      <c r="M169" s="57" t="str">
        <f>IF(H169="","",Sheet1!AE169)</f>
        <v>00014941</v>
      </c>
      <c r="N169" s="58" t="str">
        <f>IF(H169="","",Sheet1!AF169)</f>
        <v>08/10/2025</v>
      </c>
      <c r="O169" s="7" t="str">
        <f>IF(H169="","",Sheet1!AH169)</f>
        <v>WIN-HTH-00-004</v>
      </c>
      <c r="S169" s="55" t="str">
        <f>IF(H169="","",Sheet1!AL169)</f>
        <v>6448 WM+ HTH TDP Phú Xuân, Lộc Hà</v>
      </c>
      <c r="V169" s="55" t="str">
        <f>IF(H169="","",Sheet1!AL169)</f>
        <v>6448 WM+ HTH TDP Phú Xuân, Lộc Hà</v>
      </c>
      <c r="Y169" s="7" t="str">
        <f>IF(H169="","",Sheet1!AJ169)</f>
        <v>GM500</v>
      </c>
      <c r="AB169" s="60">
        <f t="shared" si="21"/>
        <v>5111</v>
      </c>
      <c r="AC169" s="60">
        <f t="shared" si="22"/>
        <v>131</v>
      </c>
      <c r="AE169" s="61">
        <f>IF(H169="","",Sheet1!U169)</f>
        <v>2</v>
      </c>
      <c r="AG169" s="7">
        <f>IF(H169="","",Sheet1!T169)</f>
        <v>111058</v>
      </c>
      <c r="AH169" s="62">
        <f t="shared" si="23"/>
        <v>222116</v>
      </c>
      <c r="AL169" s="64">
        <f t="shared" si="24"/>
        <v>8</v>
      </c>
      <c r="AN169" s="61">
        <f t="shared" si="25"/>
        <v>17769.28</v>
      </c>
      <c r="AO169" s="65">
        <f t="shared" si="26"/>
        <v>33311</v>
      </c>
      <c r="AQ169" s="66" t="str">
        <f t="shared" si="27"/>
        <v>K-hangtra</v>
      </c>
      <c r="AR169" s="66">
        <f t="shared" si="28"/>
        <v>156</v>
      </c>
      <c r="AS169" s="66">
        <f t="shared" si="29"/>
        <v>632</v>
      </c>
    </row>
    <row r="170" spans="3:45" x14ac:dyDescent="0.25">
      <c r="C170" s="53" t="str">
        <f>IF(H170="","",Sheet1!AI170)</f>
        <v>B</v>
      </c>
      <c r="D170" s="54" t="s">
        <v>4134</v>
      </c>
      <c r="E170" s="54" t="s">
        <v>25</v>
      </c>
      <c r="F170" s="53" t="str">
        <f>IF(H170="","",Sheet1!AF170)</f>
        <v>08/10/2025</v>
      </c>
      <c r="G170" s="1" t="str">
        <f>IF(H170="","",Sheet1!AF170)</f>
        <v>08/10/2025</v>
      </c>
      <c r="H170" s="27">
        <v>9106041602</v>
      </c>
      <c r="I170" s="1" t="str">
        <f>IF(H170="","",Sheet1!AF170)</f>
        <v>08/10/2025</v>
      </c>
      <c r="J170" s="55" t="str">
        <f t="shared" si="20"/>
        <v>NKHT2510/00400014941</v>
      </c>
      <c r="L170" s="57" t="str">
        <f>IF(H170="","",Sheet1!AK170)</f>
        <v>K25TTM</v>
      </c>
      <c r="M170" s="57" t="str">
        <f>IF(H170="","",Sheet1!AE170)</f>
        <v>00014941</v>
      </c>
      <c r="N170" s="58" t="str">
        <f>IF(H170="","",Sheet1!AF170)</f>
        <v>08/10/2025</v>
      </c>
      <c r="O170" s="7" t="str">
        <f>IF(H170="","",Sheet1!AH170)</f>
        <v>WIN-HTH-00-004</v>
      </c>
      <c r="S170" s="55" t="str">
        <f>IF(H170="","",Sheet1!AL170)</f>
        <v>6448 WM+ HTH TDP Phú Xuân, Lộc Hà</v>
      </c>
      <c r="V170" s="55" t="str">
        <f>IF(H170="","",Sheet1!AL170)</f>
        <v>6448 WM+ HTH TDP Phú Xuân, Lộc Hà</v>
      </c>
      <c r="Y170" s="7" t="str">
        <f>IF(H170="","",Sheet1!AJ170)</f>
        <v>TH200</v>
      </c>
      <c r="AB170" s="60">
        <f t="shared" si="21"/>
        <v>5111</v>
      </c>
      <c r="AC170" s="60">
        <f t="shared" si="22"/>
        <v>131</v>
      </c>
      <c r="AE170" s="61">
        <f>IF(H170="","",Sheet1!U170)</f>
        <v>1</v>
      </c>
      <c r="AG170" s="7">
        <f>IF(H170="","",Sheet1!T170)</f>
        <v>45588</v>
      </c>
      <c r="AH170" s="62">
        <f t="shared" si="23"/>
        <v>45588</v>
      </c>
      <c r="AL170" s="64">
        <f t="shared" si="24"/>
        <v>8</v>
      </c>
      <c r="AN170" s="61">
        <f t="shared" si="25"/>
        <v>3647.04</v>
      </c>
      <c r="AO170" s="65">
        <f t="shared" si="26"/>
        <v>33311</v>
      </c>
      <c r="AQ170" s="66" t="str">
        <f t="shared" si="27"/>
        <v>K-hangtra</v>
      </c>
      <c r="AR170" s="66">
        <f t="shared" si="28"/>
        <v>156</v>
      </c>
      <c r="AS170" s="66">
        <f t="shared" si="29"/>
        <v>632</v>
      </c>
    </row>
    <row r="171" spans="3:45" x14ac:dyDescent="0.25">
      <c r="C171" s="53" t="str">
        <f>IF(H171="","",Sheet1!AI171)</f>
        <v>N</v>
      </c>
      <c r="D171" s="54" t="s">
        <v>4134</v>
      </c>
      <c r="E171" s="54" t="s">
        <v>25</v>
      </c>
      <c r="F171" s="53" t="str">
        <f>IF(H171="","",Sheet1!AF171)</f>
        <v>08/10/2025</v>
      </c>
      <c r="G171" s="1" t="str">
        <f>IF(H171="","",Sheet1!AF171)</f>
        <v>08/10/2025</v>
      </c>
      <c r="H171" s="27">
        <v>9106041594</v>
      </c>
      <c r="I171" s="1" t="str">
        <f>IF(H171="","",Sheet1!AF171)</f>
        <v>08/10/2025</v>
      </c>
      <c r="J171" s="55" t="str">
        <f t="shared" si="20"/>
        <v>NKHT2510/06300005729</v>
      </c>
      <c r="L171" s="57" t="str">
        <f>IF(H171="","",Sheet1!AK171)</f>
        <v>K25TTM</v>
      </c>
      <c r="M171" s="57" t="str">
        <f>IF(H171="","",Sheet1!AE171)</f>
        <v>00005729</v>
      </c>
      <c r="N171" s="58" t="str">
        <f>IF(H171="","",Sheet1!AF171)</f>
        <v>08/10/2025</v>
      </c>
      <c r="O171" s="7" t="str">
        <f>IF(H171="","",Sheet1!AH171)</f>
        <v>WIN-063</v>
      </c>
      <c r="S171" s="55" t="str">
        <f>IF(H171="","",Sheet1!AL171)</f>
        <v>6810 WM+ TGG TĐS 308, TBĐS 19 Quốc lộ 50</v>
      </c>
      <c r="V171" s="55" t="str">
        <f>IF(H171="","",Sheet1!AL171)</f>
        <v>6810 WM+ TGG TĐS 308, TBĐS 19 Quốc lộ 50</v>
      </c>
      <c r="Y171" s="7" t="str">
        <f>IF(H171="","",Sheet1!AJ171)</f>
        <v>CGM300</v>
      </c>
      <c r="AB171" s="60">
        <f t="shared" si="21"/>
        <v>5111</v>
      </c>
      <c r="AC171" s="60">
        <f t="shared" si="22"/>
        <v>131</v>
      </c>
      <c r="AE171" s="61">
        <f>IF(H171="","",Sheet1!U171)</f>
        <v>1</v>
      </c>
      <c r="AG171" s="7">
        <f>IF(H171="","",Sheet1!T171)</f>
        <v>73431</v>
      </c>
      <c r="AH171" s="62">
        <f t="shared" si="23"/>
        <v>73431</v>
      </c>
      <c r="AL171" s="64">
        <f t="shared" si="24"/>
        <v>8</v>
      </c>
      <c r="AN171" s="61">
        <f t="shared" si="25"/>
        <v>5874.4800000000005</v>
      </c>
      <c r="AO171" s="65">
        <f t="shared" si="26"/>
        <v>33311</v>
      </c>
      <c r="AQ171" s="66" t="str">
        <f t="shared" si="27"/>
        <v>K-hangtra</v>
      </c>
      <c r="AR171" s="66">
        <f t="shared" si="28"/>
        <v>156</v>
      </c>
      <c r="AS171" s="66">
        <f t="shared" si="29"/>
        <v>632</v>
      </c>
    </row>
    <row r="172" spans="3:45" x14ac:dyDescent="0.25">
      <c r="C172" s="53" t="str">
        <f>IF(H172="","",Sheet1!AI172)</f>
        <v>B</v>
      </c>
      <c r="D172" s="54" t="s">
        <v>4134</v>
      </c>
      <c r="E172" s="54" t="s">
        <v>25</v>
      </c>
      <c r="F172" s="53" t="str">
        <f>IF(H172="","",Sheet1!AF172)</f>
        <v>08/10/2025</v>
      </c>
      <c r="G172" s="1" t="str">
        <f>IF(H172="","",Sheet1!AF172)</f>
        <v>08/10/2025</v>
      </c>
      <c r="H172" s="27">
        <v>9106041611</v>
      </c>
      <c r="I172" s="1" t="str">
        <f>IF(H172="","",Sheet1!AF172)</f>
        <v>08/10/2025</v>
      </c>
      <c r="J172" s="55" t="str">
        <f t="shared" si="20"/>
        <v>NKHT2510/13600481192</v>
      </c>
      <c r="L172" s="57" t="str">
        <f>IF(H172="","",Sheet1!AK172)</f>
        <v>K25TTM</v>
      </c>
      <c r="M172" s="57" t="str">
        <f>IF(H172="","",Sheet1!AE172)</f>
        <v>00481192</v>
      </c>
      <c r="N172" s="58" t="str">
        <f>IF(H172="","",Sheet1!AF172)</f>
        <v>08/10/2025</v>
      </c>
      <c r="O172" s="7" t="str">
        <f>IF(H172="","",Sheet1!AH172)</f>
        <v>WIN3136</v>
      </c>
      <c r="S172" s="55" t="str">
        <f>IF(H172="","",Sheet1!AL172)</f>
        <v>3136 WM+ HNI Green Star Phạm Văn Đồng</v>
      </c>
      <c r="V172" s="55" t="str">
        <f>IF(H172="","",Sheet1!AL172)</f>
        <v>3136 WM+ HNI Green Star Phạm Văn Đồng</v>
      </c>
      <c r="Y172" s="7" t="str">
        <f>IF(H172="","",Sheet1!AJ172)</f>
        <v>CC300</v>
      </c>
      <c r="AB172" s="60">
        <f t="shared" si="21"/>
        <v>5111</v>
      </c>
      <c r="AC172" s="60">
        <f t="shared" si="22"/>
        <v>131</v>
      </c>
      <c r="AE172" s="61">
        <f>IF(H172="","",Sheet1!U172)</f>
        <v>1</v>
      </c>
      <c r="AG172" s="7">
        <f>IF(H172="","",Sheet1!T172)</f>
        <v>60885</v>
      </c>
      <c r="AH172" s="62">
        <f t="shared" si="23"/>
        <v>60885</v>
      </c>
      <c r="AL172" s="64">
        <f t="shared" si="24"/>
        <v>8</v>
      </c>
      <c r="AN172" s="61">
        <f t="shared" si="25"/>
        <v>4870.8</v>
      </c>
      <c r="AO172" s="65">
        <f t="shared" si="26"/>
        <v>33311</v>
      </c>
      <c r="AQ172" s="66" t="str">
        <f t="shared" si="27"/>
        <v>K-hangtra</v>
      </c>
      <c r="AR172" s="66">
        <f t="shared" si="28"/>
        <v>156</v>
      </c>
      <c r="AS172" s="66">
        <f t="shared" si="29"/>
        <v>632</v>
      </c>
    </row>
    <row r="173" spans="3:45" x14ac:dyDescent="0.25">
      <c r="C173" s="53" t="str">
        <f>IF(H173="","",Sheet1!AI173)</f>
        <v>B</v>
      </c>
      <c r="D173" s="54" t="s">
        <v>4134</v>
      </c>
      <c r="E173" s="54" t="s">
        <v>25</v>
      </c>
      <c r="F173" s="53" t="str">
        <f>IF(H173="","",Sheet1!AF173)</f>
        <v>08/10/2025</v>
      </c>
      <c r="G173" s="1" t="str">
        <f>IF(H173="","",Sheet1!AF173)</f>
        <v>08/10/2025</v>
      </c>
      <c r="H173" s="27">
        <v>9106041668</v>
      </c>
      <c r="I173" s="1" t="str">
        <f>IF(H173="","",Sheet1!AF173)</f>
        <v>08/10/2025</v>
      </c>
      <c r="J173" s="55" t="str">
        <f t="shared" si="20"/>
        <v>NKHT2510/AVU00481212</v>
      </c>
      <c r="L173" s="57" t="str">
        <f>IF(H173="","",Sheet1!AK173)</f>
        <v>K25TTM</v>
      </c>
      <c r="M173" s="57" t="str">
        <f>IF(H173="","",Sheet1!AE173)</f>
        <v>00481212</v>
      </c>
      <c r="N173" s="58" t="str">
        <f>IF(H173="","",Sheet1!AF173)</f>
        <v>08/10/2025</v>
      </c>
      <c r="O173" s="7" t="str">
        <f>IF(H173="","",Sheet1!AH173)</f>
        <v>WIN2AVU</v>
      </c>
      <c r="S173" s="55" t="str">
        <f>IF(H173="","",Sheet1!AL173)</f>
        <v>2AVU WM+ HNI Đồi Miễu, Nam Phương Tiến</v>
      </c>
      <c r="V173" s="55" t="str">
        <f>IF(H173="","",Sheet1!AL173)</f>
        <v>2AVU WM+ HNI Đồi Miễu, Nam Phương Tiến</v>
      </c>
      <c r="Y173" s="7" t="str">
        <f>IF(H173="","",Sheet1!AJ173)</f>
        <v>GM500</v>
      </c>
      <c r="AB173" s="60">
        <f t="shared" si="21"/>
        <v>5111</v>
      </c>
      <c r="AC173" s="60">
        <f t="shared" si="22"/>
        <v>131</v>
      </c>
      <c r="AE173" s="61">
        <f>IF(H173="","",Sheet1!U173)</f>
        <v>1</v>
      </c>
      <c r="AG173" s="7">
        <f>IF(H173="","",Sheet1!T173)</f>
        <v>111058</v>
      </c>
      <c r="AH173" s="62">
        <f t="shared" si="23"/>
        <v>111058</v>
      </c>
      <c r="AL173" s="64">
        <f t="shared" si="24"/>
        <v>8</v>
      </c>
      <c r="AN173" s="61">
        <f t="shared" si="25"/>
        <v>8884.64</v>
      </c>
      <c r="AO173" s="65">
        <f t="shared" si="26"/>
        <v>33311</v>
      </c>
      <c r="AQ173" s="66" t="str">
        <f t="shared" si="27"/>
        <v>K-hangtra</v>
      </c>
      <c r="AR173" s="66">
        <f t="shared" si="28"/>
        <v>156</v>
      </c>
      <c r="AS173" s="66">
        <f t="shared" si="29"/>
        <v>632</v>
      </c>
    </row>
    <row r="174" spans="3:45" x14ac:dyDescent="0.25">
      <c r="C174" s="53" t="str">
        <f>IF(H174="","",Sheet1!AI174)</f>
        <v>B</v>
      </c>
      <c r="D174" s="54" t="s">
        <v>4134</v>
      </c>
      <c r="E174" s="54" t="s">
        <v>25</v>
      </c>
      <c r="F174" s="53" t="str">
        <f>IF(H174="","",Sheet1!AF174)</f>
        <v>08/10/2025</v>
      </c>
      <c r="G174" s="1" t="str">
        <f>IF(H174="","",Sheet1!AF174)</f>
        <v>08/10/2025</v>
      </c>
      <c r="H174" s="27">
        <v>9106041661</v>
      </c>
      <c r="I174" s="1" t="str">
        <f>IF(H174="","",Sheet1!AF174)</f>
        <v>08/10/2025</v>
      </c>
      <c r="J174" s="55" t="str">
        <f t="shared" si="20"/>
        <v>NKHT2510/75200481209</v>
      </c>
      <c r="L174" s="57" t="str">
        <f>IF(H174="","",Sheet1!AK174)</f>
        <v>K25TTM</v>
      </c>
      <c r="M174" s="57" t="str">
        <f>IF(H174="","",Sheet1!AE174)</f>
        <v>00481209</v>
      </c>
      <c r="N174" s="58" t="str">
        <f>IF(H174="","",Sheet1!AF174)</f>
        <v>08/10/2025</v>
      </c>
      <c r="O174" s="7" t="str">
        <f>IF(H174="","",Sheet1!AH174)</f>
        <v>WIN5752</v>
      </c>
      <c r="S174" s="55" t="str">
        <f>IF(H174="","",Sheet1!AL174)</f>
        <v>5752 WM+ HNI Bắc Sơn, Sóc Sơn</v>
      </c>
      <c r="V174" s="55" t="str">
        <f>IF(H174="","",Sheet1!AL174)</f>
        <v>5752 WM+ HNI Bắc Sơn, Sóc Sơn</v>
      </c>
      <c r="Y174" s="7" t="str">
        <f>IF(H174="","",Sheet1!AJ174)</f>
        <v>GM500</v>
      </c>
      <c r="AB174" s="60">
        <f t="shared" si="21"/>
        <v>5111</v>
      </c>
      <c r="AC174" s="60">
        <f t="shared" si="22"/>
        <v>131</v>
      </c>
      <c r="AE174" s="61">
        <f>IF(H174="","",Sheet1!U174)</f>
        <v>1</v>
      </c>
      <c r="AG174" s="7">
        <f>IF(H174="","",Sheet1!T174)</f>
        <v>111058</v>
      </c>
      <c r="AH174" s="62">
        <f t="shared" si="23"/>
        <v>111058</v>
      </c>
      <c r="AL174" s="64">
        <f t="shared" si="24"/>
        <v>8</v>
      </c>
      <c r="AN174" s="61">
        <f t="shared" si="25"/>
        <v>8884.64</v>
      </c>
      <c r="AO174" s="65">
        <f t="shared" si="26"/>
        <v>33311</v>
      </c>
      <c r="AQ174" s="66" t="str">
        <f t="shared" si="27"/>
        <v>K-hangtra</v>
      </c>
      <c r="AR174" s="66">
        <f t="shared" si="28"/>
        <v>156</v>
      </c>
      <c r="AS174" s="66">
        <f t="shared" si="29"/>
        <v>632</v>
      </c>
    </row>
    <row r="175" spans="3:45" x14ac:dyDescent="0.25">
      <c r="C175" s="53" t="str">
        <f>IF(H175="","",Sheet1!AI175)</f>
        <v>B</v>
      </c>
      <c r="D175" s="54" t="s">
        <v>4134</v>
      </c>
      <c r="E175" s="54" t="s">
        <v>25</v>
      </c>
      <c r="F175" s="53" t="str">
        <f>IF(H175="","",Sheet1!AF175)</f>
        <v>09/10/2025</v>
      </c>
      <c r="G175" s="1" t="str">
        <f>IF(H175="","",Sheet1!AF175)</f>
        <v>09/10/2025</v>
      </c>
      <c r="H175" s="27">
        <v>9106041693</v>
      </c>
      <c r="I175" s="1" t="str">
        <f>IF(H175="","",Sheet1!AF175)</f>
        <v>09/10/2025</v>
      </c>
      <c r="J175" s="55" t="str">
        <f t="shared" si="20"/>
        <v>NKHT2510/00700047561</v>
      </c>
      <c r="L175" s="57" t="str">
        <f>IF(H175="","",Sheet1!AK175)</f>
        <v>K25TTM</v>
      </c>
      <c r="M175" s="57" t="str">
        <f>IF(H175="","",Sheet1!AE175)</f>
        <v>00047561</v>
      </c>
      <c r="N175" s="58" t="str">
        <f>IF(H175="","",Sheet1!AF175)</f>
        <v>09/10/2025</v>
      </c>
      <c r="O175" s="7" t="str">
        <f>IF(H175="","",Sheet1!AH175)</f>
        <v>WIN-QNH-00-007</v>
      </c>
      <c r="S175" s="55" t="str">
        <f>IF(H175="","",Sheet1!AL175)</f>
        <v>1677 WM VCP QNH Cẩm Phả</v>
      </c>
      <c r="V175" s="55" t="str">
        <f>IF(H175="","",Sheet1!AL175)</f>
        <v>1677 WM VCP QNH Cẩm Phả</v>
      </c>
      <c r="Y175" s="7" t="str">
        <f>IF(H175="","",Sheet1!AJ175)</f>
        <v>GXD500</v>
      </c>
      <c r="AB175" s="60">
        <f t="shared" si="21"/>
        <v>5111</v>
      </c>
      <c r="AC175" s="60">
        <f t="shared" si="22"/>
        <v>131</v>
      </c>
      <c r="AE175" s="61">
        <f>IF(H175="","",Sheet1!U175)</f>
        <v>1</v>
      </c>
      <c r="AG175" s="7">
        <f>IF(H175="","",Sheet1!T175)</f>
        <v>111606</v>
      </c>
      <c r="AH175" s="62">
        <f t="shared" si="23"/>
        <v>111606</v>
      </c>
      <c r="AL175" s="64">
        <f t="shared" si="24"/>
        <v>8</v>
      </c>
      <c r="AN175" s="61">
        <f t="shared" si="25"/>
        <v>8928.48</v>
      </c>
      <c r="AO175" s="65">
        <f t="shared" si="26"/>
        <v>33311</v>
      </c>
      <c r="AQ175" s="66" t="str">
        <f t="shared" si="27"/>
        <v>K-hangtra</v>
      </c>
      <c r="AR175" s="66">
        <f t="shared" si="28"/>
        <v>156</v>
      </c>
      <c r="AS175" s="66">
        <f t="shared" si="29"/>
        <v>632</v>
      </c>
    </row>
    <row r="176" spans="3:45" x14ac:dyDescent="0.25">
      <c r="C176" s="53" t="str">
        <f>IF(H176="","",Sheet1!AI176)</f>
        <v>B</v>
      </c>
      <c r="D176" s="54" t="s">
        <v>4134</v>
      </c>
      <c r="E176" s="54" t="s">
        <v>25</v>
      </c>
      <c r="F176" s="53" t="str">
        <f>IF(H176="","",Sheet1!AF176)</f>
        <v>08/10/2025</v>
      </c>
      <c r="G176" s="1" t="str">
        <f>IF(H176="","",Sheet1!AF176)</f>
        <v>08/10/2025</v>
      </c>
      <c r="H176" s="27">
        <v>9106041767</v>
      </c>
      <c r="I176" s="1" t="str">
        <f>IF(H176="","",Sheet1!AF176)</f>
        <v>08/10/2025</v>
      </c>
      <c r="J176" s="55" t="str">
        <f t="shared" si="20"/>
        <v>NKHT2510/00100005796</v>
      </c>
      <c r="L176" s="57" t="str">
        <f>IF(H176="","",Sheet1!AK176)</f>
        <v>K25TTM</v>
      </c>
      <c r="M176" s="57" t="str">
        <f>IF(H176="","",Sheet1!AE176)</f>
        <v>00005796</v>
      </c>
      <c r="N176" s="58" t="str">
        <f>IF(H176="","",Sheet1!AF176)</f>
        <v>08/10/2025</v>
      </c>
      <c r="O176" s="7" t="str">
        <f>IF(H176="","",Sheet1!AH176)</f>
        <v>WIN-NBH-00-001</v>
      </c>
      <c r="S176" s="55" t="str">
        <f>IF(H176="","",Sheet1!AL176)</f>
        <v>1537 WM NBH Ninh Bình</v>
      </c>
      <c r="V176" s="55" t="str">
        <f>IF(H176="","",Sheet1!AL176)</f>
        <v>1537 WM NBH Ninh Bình</v>
      </c>
      <c r="Y176" s="7" t="str">
        <f>IF(H176="","",Sheet1!AJ176)</f>
        <v>GXD500</v>
      </c>
      <c r="AB176" s="60">
        <f t="shared" si="21"/>
        <v>5111</v>
      </c>
      <c r="AC176" s="60">
        <f t="shared" si="22"/>
        <v>131</v>
      </c>
      <c r="AE176" s="61">
        <f>IF(H176="","",Sheet1!U176)</f>
        <v>1</v>
      </c>
      <c r="AG176" s="7">
        <f>IF(H176="","",Sheet1!T176)</f>
        <v>111606</v>
      </c>
      <c r="AH176" s="62">
        <f t="shared" si="23"/>
        <v>111606</v>
      </c>
      <c r="AL176" s="64">
        <f t="shared" si="24"/>
        <v>8</v>
      </c>
      <c r="AN176" s="61">
        <f t="shared" si="25"/>
        <v>8928.48</v>
      </c>
      <c r="AO176" s="65">
        <f t="shared" si="26"/>
        <v>33311</v>
      </c>
      <c r="AQ176" s="66" t="str">
        <f t="shared" si="27"/>
        <v>K-hangtra</v>
      </c>
      <c r="AR176" s="66">
        <f t="shared" si="28"/>
        <v>156</v>
      </c>
      <c r="AS176" s="66">
        <f t="shared" si="29"/>
        <v>632</v>
      </c>
    </row>
    <row r="177" spans="3:45" x14ac:dyDescent="0.25">
      <c r="C177" s="53" t="str">
        <f>IF(H177="","",Sheet1!AI177)</f>
        <v>B</v>
      </c>
      <c r="D177" s="54" t="s">
        <v>4134</v>
      </c>
      <c r="E177" s="54" t="s">
        <v>25</v>
      </c>
      <c r="F177" s="53" t="str">
        <f>IF(H177="","",Sheet1!AF177)</f>
        <v>08/10/2025</v>
      </c>
      <c r="G177" s="1" t="str">
        <f>IF(H177="","",Sheet1!AF177)</f>
        <v>08/10/2025</v>
      </c>
      <c r="H177" s="27">
        <v>9106041759</v>
      </c>
      <c r="I177" s="1" t="str">
        <f>IF(H177="","",Sheet1!AF177)</f>
        <v>08/10/2025</v>
      </c>
      <c r="J177" s="55" t="str">
        <f t="shared" si="20"/>
        <v>NKHT2510/02000033537</v>
      </c>
      <c r="L177" s="57" t="str">
        <f>IF(H177="","",Sheet1!AK177)</f>
        <v>K25TTM</v>
      </c>
      <c r="M177" s="57" t="str">
        <f>IF(H177="","",Sheet1!AE177)</f>
        <v>00033537</v>
      </c>
      <c r="N177" s="58" t="str">
        <f>IF(H177="","",Sheet1!AF177)</f>
        <v>08/10/2025</v>
      </c>
      <c r="O177" s="7" t="str">
        <f>IF(H177="","",Sheet1!AH177)</f>
        <v>WIN-020</v>
      </c>
      <c r="S177" s="55" t="str">
        <f>IF(H177="","",Sheet1!AL177)</f>
        <v>2AUN WM+ THA 195 Tống Duy Tân</v>
      </c>
      <c r="V177" s="55" t="str">
        <f>IF(H177="","",Sheet1!AL177)</f>
        <v>2AUN WM+ THA 195 Tống Duy Tân</v>
      </c>
      <c r="Y177" s="7" t="str">
        <f>IF(H177="","",Sheet1!AJ177)</f>
        <v>GM500</v>
      </c>
      <c r="AB177" s="60">
        <f t="shared" si="21"/>
        <v>5111</v>
      </c>
      <c r="AC177" s="60">
        <f t="shared" si="22"/>
        <v>131</v>
      </c>
      <c r="AE177" s="61">
        <f>IF(H177="","",Sheet1!U177)</f>
        <v>1</v>
      </c>
      <c r="AG177" s="7">
        <f>IF(H177="","",Sheet1!T177)</f>
        <v>111058</v>
      </c>
      <c r="AH177" s="62">
        <f t="shared" si="23"/>
        <v>111058</v>
      </c>
      <c r="AL177" s="64">
        <f t="shared" si="24"/>
        <v>8</v>
      </c>
      <c r="AN177" s="61">
        <f t="shared" si="25"/>
        <v>8884.64</v>
      </c>
      <c r="AO177" s="65">
        <f t="shared" si="26"/>
        <v>33311</v>
      </c>
      <c r="AQ177" s="66" t="str">
        <f t="shared" si="27"/>
        <v>K-hangtra</v>
      </c>
      <c r="AR177" s="66">
        <f t="shared" si="28"/>
        <v>156</v>
      </c>
      <c r="AS177" s="66">
        <f t="shared" si="29"/>
        <v>632</v>
      </c>
    </row>
    <row r="178" spans="3:45" x14ac:dyDescent="0.25">
      <c r="C178" s="53" t="str">
        <f>IF(H178="","",Sheet1!AI178)</f>
        <v>N</v>
      </c>
      <c r="D178" s="54" t="s">
        <v>4134</v>
      </c>
      <c r="E178" s="54" t="s">
        <v>25</v>
      </c>
      <c r="F178" s="53" t="str">
        <f>IF(H178="","",Sheet1!AF178)</f>
        <v>08/10/2025</v>
      </c>
      <c r="G178" s="1" t="str">
        <f>IF(H178="","",Sheet1!AF178)</f>
        <v>08/10/2025</v>
      </c>
      <c r="H178" s="27">
        <v>9106041791</v>
      </c>
      <c r="I178" s="1" t="str">
        <f>IF(H178="","",Sheet1!AF178)</f>
        <v>08/10/2025</v>
      </c>
      <c r="J178" s="55" t="str">
        <f t="shared" si="20"/>
        <v>NKHT2510/06100015827</v>
      </c>
      <c r="L178" s="57" t="str">
        <f>IF(H178="","",Sheet1!AK178)</f>
        <v>K25TTM</v>
      </c>
      <c r="M178" s="57" t="str">
        <f>IF(H178="","",Sheet1!AE178)</f>
        <v>00015827</v>
      </c>
      <c r="N178" s="58" t="str">
        <f>IF(H178="","",Sheet1!AF178)</f>
        <v>08/10/2025</v>
      </c>
      <c r="O178" s="7" t="str">
        <f>IF(H178="","",Sheet1!AH178)</f>
        <v>WIN-061</v>
      </c>
      <c r="S178" s="55" t="str">
        <f>IF(H178="","",Sheet1!AL178)</f>
        <v>2AOH WM+ QNM 10C Hoàng Sa</v>
      </c>
      <c r="V178" s="55" t="str">
        <f>IF(H178="","",Sheet1!AL178)</f>
        <v>2AOH WM+ QNM 10C Hoàng Sa</v>
      </c>
      <c r="Y178" s="7" t="str">
        <f>IF(H178="","",Sheet1!AJ178)</f>
        <v>TH200</v>
      </c>
      <c r="AB178" s="60">
        <f t="shared" si="21"/>
        <v>5111</v>
      </c>
      <c r="AC178" s="60">
        <f t="shared" si="22"/>
        <v>131</v>
      </c>
      <c r="AE178" s="61">
        <f>IF(H178="","",Sheet1!U178)</f>
        <v>2</v>
      </c>
      <c r="AG178" s="7">
        <f>IF(H178="","",Sheet1!T178)</f>
        <v>45588</v>
      </c>
      <c r="AH178" s="62">
        <f t="shared" si="23"/>
        <v>91176</v>
      </c>
      <c r="AL178" s="64">
        <f t="shared" si="24"/>
        <v>8</v>
      </c>
      <c r="AN178" s="61">
        <f t="shared" si="25"/>
        <v>7294.08</v>
      </c>
      <c r="AO178" s="65">
        <f t="shared" si="26"/>
        <v>33311</v>
      </c>
      <c r="AQ178" s="66" t="str">
        <f t="shared" si="27"/>
        <v>K-hangtra</v>
      </c>
      <c r="AR178" s="66">
        <f t="shared" si="28"/>
        <v>156</v>
      </c>
      <c r="AS178" s="66">
        <f t="shared" si="29"/>
        <v>632</v>
      </c>
    </row>
    <row r="179" spans="3:45" x14ac:dyDescent="0.25">
      <c r="C179" s="53" t="str">
        <f>IF(H179="","",Sheet1!AI179)</f>
        <v>N</v>
      </c>
      <c r="D179" s="54" t="s">
        <v>4134</v>
      </c>
      <c r="E179" s="54" t="s">
        <v>25</v>
      </c>
      <c r="F179" s="53" t="str">
        <f>IF(H179="","",Sheet1!AF179)</f>
        <v>08/10/2025</v>
      </c>
      <c r="G179" s="1" t="str">
        <f>IF(H179="","",Sheet1!AF179)</f>
        <v>08/10/2025</v>
      </c>
      <c r="H179" s="27">
        <v>9106041791</v>
      </c>
      <c r="I179" s="1" t="str">
        <f>IF(H179="","",Sheet1!AF179)</f>
        <v>08/10/2025</v>
      </c>
      <c r="J179" s="55" t="str">
        <f t="shared" si="20"/>
        <v>NKHT2510/06100015827</v>
      </c>
      <c r="L179" s="57" t="str">
        <f>IF(H179="","",Sheet1!AK179)</f>
        <v>K25TTM</v>
      </c>
      <c r="M179" s="57" t="str">
        <f>IF(H179="","",Sheet1!AE179)</f>
        <v>00015827</v>
      </c>
      <c r="N179" s="58" t="str">
        <f>IF(H179="","",Sheet1!AF179)</f>
        <v>08/10/2025</v>
      </c>
      <c r="O179" s="7" t="str">
        <f>IF(H179="","",Sheet1!AH179)</f>
        <v>WIN-061</v>
      </c>
      <c r="S179" s="55" t="str">
        <f>IF(H179="","",Sheet1!AL179)</f>
        <v>2AOH WM+ QNM 10C Hoàng Sa</v>
      </c>
      <c r="V179" s="55" t="str">
        <f>IF(H179="","",Sheet1!AL179)</f>
        <v>2AOH WM+ QNM 10C Hoàng Sa</v>
      </c>
      <c r="Y179" s="7" t="str">
        <f>IF(H179="","",Sheet1!AJ179)</f>
        <v>CC300</v>
      </c>
      <c r="AB179" s="60">
        <f t="shared" si="21"/>
        <v>5111</v>
      </c>
      <c r="AC179" s="60">
        <f t="shared" si="22"/>
        <v>131</v>
      </c>
      <c r="AE179" s="61">
        <f>IF(H179="","",Sheet1!U179)</f>
        <v>1</v>
      </c>
      <c r="AG179" s="7">
        <f>IF(H179="","",Sheet1!T179)</f>
        <v>60885</v>
      </c>
      <c r="AH179" s="62">
        <f t="shared" si="23"/>
        <v>60885</v>
      </c>
      <c r="AL179" s="64">
        <f t="shared" si="24"/>
        <v>8</v>
      </c>
      <c r="AN179" s="61">
        <f t="shared" si="25"/>
        <v>4870.8</v>
      </c>
      <c r="AO179" s="65">
        <f t="shared" si="26"/>
        <v>33311</v>
      </c>
      <c r="AQ179" s="66" t="str">
        <f t="shared" si="27"/>
        <v>K-hangtra</v>
      </c>
      <c r="AR179" s="66">
        <f t="shared" si="28"/>
        <v>156</v>
      </c>
      <c r="AS179" s="66">
        <f t="shared" si="29"/>
        <v>632</v>
      </c>
    </row>
    <row r="180" spans="3:45" x14ac:dyDescent="0.25">
      <c r="C180" s="53" t="str">
        <f>IF(H180="","",Sheet1!AI180)</f>
        <v>B</v>
      </c>
      <c r="D180" s="54" t="s">
        <v>4134</v>
      </c>
      <c r="E180" s="54" t="s">
        <v>25</v>
      </c>
      <c r="F180" s="53" t="str">
        <f>IF(H180="","",Sheet1!AF180)</f>
        <v>08/10/2025</v>
      </c>
      <c r="G180" s="1" t="str">
        <f>IF(H180="","",Sheet1!AF180)</f>
        <v>08/10/2025</v>
      </c>
      <c r="H180" s="27">
        <v>9106041853</v>
      </c>
      <c r="I180" s="1" t="str">
        <f>IF(H180="","",Sheet1!AF180)</f>
        <v>08/10/2025</v>
      </c>
      <c r="J180" s="55" t="str">
        <f t="shared" si="20"/>
        <v>NKHT2510/76700481268</v>
      </c>
      <c r="L180" s="57" t="str">
        <f>IF(H180="","",Sheet1!AK180)</f>
        <v>K25TTM</v>
      </c>
      <c r="M180" s="57" t="str">
        <f>IF(H180="","",Sheet1!AE180)</f>
        <v>00481268</v>
      </c>
      <c r="N180" s="58" t="str">
        <f>IF(H180="","",Sheet1!AF180)</f>
        <v>08/10/2025</v>
      </c>
      <c r="O180" s="7" t="str">
        <f>IF(H180="","",Sheet1!AH180)</f>
        <v>WIN2767</v>
      </c>
      <c r="S180" s="55" t="str">
        <f>IF(H180="","",Sheet1!AL180)</f>
        <v>2767 WM+ HNI 31/260 Cầu Giấy</v>
      </c>
      <c r="V180" s="55" t="str">
        <f>IF(H180="","",Sheet1!AL180)</f>
        <v>2767 WM+ HNI 31/260 Cầu Giấy</v>
      </c>
      <c r="Y180" s="7" t="str">
        <f>IF(H180="","",Sheet1!AJ180)</f>
        <v>GM500</v>
      </c>
      <c r="AB180" s="60">
        <f t="shared" si="21"/>
        <v>5111</v>
      </c>
      <c r="AC180" s="60">
        <f t="shared" si="22"/>
        <v>131</v>
      </c>
      <c r="AE180" s="61">
        <f>IF(H180="","",Sheet1!U180)</f>
        <v>1</v>
      </c>
      <c r="AG180" s="7">
        <f>IF(H180="","",Sheet1!T180)</f>
        <v>111058</v>
      </c>
      <c r="AH180" s="62">
        <f t="shared" si="23"/>
        <v>111058</v>
      </c>
      <c r="AL180" s="64">
        <f t="shared" si="24"/>
        <v>8</v>
      </c>
      <c r="AN180" s="61">
        <f t="shared" si="25"/>
        <v>8884.64</v>
      </c>
      <c r="AO180" s="65">
        <f t="shared" si="26"/>
        <v>33311</v>
      </c>
      <c r="AQ180" s="66" t="str">
        <f t="shared" si="27"/>
        <v>K-hangtra</v>
      </c>
      <c r="AR180" s="66">
        <f t="shared" si="28"/>
        <v>156</v>
      </c>
      <c r="AS180" s="66">
        <f t="shared" si="29"/>
        <v>632</v>
      </c>
    </row>
    <row r="181" spans="3:45" x14ac:dyDescent="0.25">
      <c r="C181" s="53" t="str">
        <f>IF(H181="","",Sheet1!AI181)</f>
        <v>B</v>
      </c>
      <c r="D181" s="54" t="s">
        <v>4134</v>
      </c>
      <c r="E181" s="54" t="s">
        <v>25</v>
      </c>
      <c r="F181" s="53" t="str">
        <f>IF(H181="","",Sheet1!AF181)</f>
        <v>08/10/2025</v>
      </c>
      <c r="G181" s="1" t="str">
        <f>IF(H181="","",Sheet1!AF181)</f>
        <v>08/10/2025</v>
      </c>
      <c r="H181" s="27">
        <v>9106041853</v>
      </c>
      <c r="I181" s="1" t="str">
        <f>IF(H181="","",Sheet1!AF181)</f>
        <v>08/10/2025</v>
      </c>
      <c r="J181" s="55" t="str">
        <f t="shared" si="20"/>
        <v>NKHT2510/76700481268</v>
      </c>
      <c r="L181" s="57" t="str">
        <f>IF(H181="","",Sheet1!AK181)</f>
        <v>K25TTM</v>
      </c>
      <c r="M181" s="57" t="str">
        <f>IF(H181="","",Sheet1!AE181)</f>
        <v>00481268</v>
      </c>
      <c r="N181" s="58" t="str">
        <f>IF(H181="","",Sheet1!AF181)</f>
        <v>08/10/2025</v>
      </c>
      <c r="O181" s="7" t="str">
        <f>IF(H181="","",Sheet1!AH181)</f>
        <v>WIN2767</v>
      </c>
      <c r="S181" s="55" t="str">
        <f>IF(H181="","",Sheet1!AL181)</f>
        <v>2767 WM+ HNI 31/260 Cầu Giấy</v>
      </c>
      <c r="V181" s="55" t="str">
        <f>IF(H181="","",Sheet1!AL181)</f>
        <v>2767 WM+ HNI 31/260 Cầu Giấy</v>
      </c>
      <c r="Y181" s="7" t="str">
        <f>IF(H181="","",Sheet1!AJ181)</f>
        <v>CC300</v>
      </c>
      <c r="AB181" s="60">
        <f t="shared" si="21"/>
        <v>5111</v>
      </c>
      <c r="AC181" s="60">
        <f t="shared" si="22"/>
        <v>131</v>
      </c>
      <c r="AE181" s="61">
        <f>IF(H181="","",Sheet1!U181)</f>
        <v>2</v>
      </c>
      <c r="AG181" s="7">
        <f>IF(H181="","",Sheet1!T181)</f>
        <v>60885</v>
      </c>
      <c r="AH181" s="62">
        <f t="shared" si="23"/>
        <v>121770</v>
      </c>
      <c r="AL181" s="64">
        <f t="shared" si="24"/>
        <v>8</v>
      </c>
      <c r="AN181" s="61">
        <f t="shared" si="25"/>
        <v>9741.6</v>
      </c>
      <c r="AO181" s="65">
        <f t="shared" si="26"/>
        <v>33311</v>
      </c>
      <c r="AQ181" s="66" t="str">
        <f t="shared" si="27"/>
        <v>K-hangtra</v>
      </c>
      <c r="AR181" s="66">
        <f t="shared" si="28"/>
        <v>156</v>
      </c>
      <c r="AS181" s="66">
        <f t="shared" si="29"/>
        <v>632</v>
      </c>
    </row>
    <row r="182" spans="3:45" x14ac:dyDescent="0.25">
      <c r="C182" s="53" t="str">
        <f>IF(H182="","",Sheet1!AI182)</f>
        <v>B</v>
      </c>
      <c r="D182" s="54" t="s">
        <v>4134</v>
      </c>
      <c r="E182" s="54" t="s">
        <v>25</v>
      </c>
      <c r="F182" s="53" t="str">
        <f>IF(H182="","",Sheet1!AF182)</f>
        <v>08/10/2025</v>
      </c>
      <c r="G182" s="1" t="str">
        <f>IF(H182="","",Sheet1!AF182)</f>
        <v>08/10/2025</v>
      </c>
      <c r="H182" s="27">
        <v>9106041853</v>
      </c>
      <c r="I182" s="1" t="str">
        <f>IF(H182="","",Sheet1!AF182)</f>
        <v>08/10/2025</v>
      </c>
      <c r="J182" s="55" t="str">
        <f t="shared" si="20"/>
        <v>NKHT2510/76700481268</v>
      </c>
      <c r="L182" s="57" t="str">
        <f>IF(H182="","",Sheet1!AK182)</f>
        <v>K25TTM</v>
      </c>
      <c r="M182" s="57" t="str">
        <f>IF(H182="","",Sheet1!AE182)</f>
        <v>00481268</v>
      </c>
      <c r="N182" s="58" t="str">
        <f>IF(H182="","",Sheet1!AF182)</f>
        <v>08/10/2025</v>
      </c>
      <c r="O182" s="7" t="str">
        <f>IF(H182="","",Sheet1!AH182)</f>
        <v>WIN2767</v>
      </c>
      <c r="S182" s="55" t="str">
        <f>IF(H182="","",Sheet1!AL182)</f>
        <v>2767 WM+ HNI 31/260 Cầu Giấy</v>
      </c>
      <c r="V182" s="55" t="str">
        <f>IF(H182="","",Sheet1!AL182)</f>
        <v>2767 WM+ HNI 31/260 Cầu Giấy</v>
      </c>
      <c r="Y182" s="7" t="str">
        <f>IF(H182="","",Sheet1!AJ182)</f>
        <v>CN300</v>
      </c>
      <c r="AB182" s="60">
        <f t="shared" si="21"/>
        <v>5111</v>
      </c>
      <c r="AC182" s="60">
        <f t="shared" si="22"/>
        <v>131</v>
      </c>
      <c r="AE182" s="61">
        <f>IF(H182="","",Sheet1!U182)</f>
        <v>3</v>
      </c>
      <c r="AG182" s="7">
        <f>IF(H182="","",Sheet1!T182)</f>
        <v>70950</v>
      </c>
      <c r="AH182" s="62">
        <f t="shared" si="23"/>
        <v>212850</v>
      </c>
      <c r="AL182" s="64">
        <f t="shared" si="24"/>
        <v>8</v>
      </c>
      <c r="AN182" s="61">
        <f t="shared" si="25"/>
        <v>17028</v>
      </c>
      <c r="AO182" s="65">
        <f t="shared" si="26"/>
        <v>33311</v>
      </c>
      <c r="AQ182" s="66" t="str">
        <f t="shared" si="27"/>
        <v>K-hangtra</v>
      </c>
      <c r="AR182" s="66">
        <f t="shared" si="28"/>
        <v>156</v>
      </c>
      <c r="AS182" s="66">
        <f t="shared" si="29"/>
        <v>632</v>
      </c>
    </row>
    <row r="183" spans="3:45" x14ac:dyDescent="0.25">
      <c r="C183" s="53" t="str">
        <f>IF(H183="","",Sheet1!AI183)</f>
        <v>B</v>
      </c>
      <c r="D183" s="54" t="s">
        <v>4134</v>
      </c>
      <c r="E183" s="54" t="s">
        <v>25</v>
      </c>
      <c r="F183" s="53" t="str">
        <f>IF(H183="","",Sheet1!AF183)</f>
        <v>08/10/2025</v>
      </c>
      <c r="G183" s="1" t="str">
        <f>IF(H183="","",Sheet1!AF183)</f>
        <v>08/10/2025</v>
      </c>
      <c r="H183" s="27">
        <v>9106041904</v>
      </c>
      <c r="I183" s="1" t="str">
        <f>IF(H183="","",Sheet1!AF183)</f>
        <v>08/10/2025</v>
      </c>
      <c r="J183" s="55" t="str">
        <f t="shared" si="20"/>
        <v>NKHT2510/28000481290</v>
      </c>
      <c r="L183" s="57" t="str">
        <f>IF(H183="","",Sheet1!AK183)</f>
        <v>K25TTM</v>
      </c>
      <c r="M183" s="57" t="str">
        <f>IF(H183="","",Sheet1!AE183)</f>
        <v>00481290</v>
      </c>
      <c r="N183" s="58" t="str">
        <f>IF(H183="","",Sheet1!AF183)</f>
        <v>08/10/2025</v>
      </c>
      <c r="O183" s="7" t="str">
        <f>IF(H183="","",Sheet1!AH183)</f>
        <v>WIN3280</v>
      </c>
      <c r="S183" s="55" t="str">
        <f>IF(H183="","",Sheet1!AL183)</f>
        <v>3280 WM+ HNI TDP 5 Mễ Trì Hạ</v>
      </c>
      <c r="V183" s="55" t="str">
        <f>IF(H183="","",Sheet1!AL183)</f>
        <v>3280 WM+ HNI TDP 5 Mễ Trì Hạ</v>
      </c>
      <c r="Y183" s="7" t="str">
        <f>IF(H183="","",Sheet1!AJ183)</f>
        <v>TH200</v>
      </c>
      <c r="AB183" s="60">
        <f t="shared" si="21"/>
        <v>5111</v>
      </c>
      <c r="AC183" s="60">
        <f t="shared" si="22"/>
        <v>131</v>
      </c>
      <c r="AE183" s="61">
        <f>IF(H183="","",Sheet1!U183)</f>
        <v>1</v>
      </c>
      <c r="AG183" s="7">
        <f>IF(H183="","",Sheet1!T183)</f>
        <v>45588</v>
      </c>
      <c r="AH183" s="62">
        <f t="shared" si="23"/>
        <v>45588</v>
      </c>
      <c r="AL183" s="64">
        <f t="shared" si="24"/>
        <v>8</v>
      </c>
      <c r="AN183" s="61">
        <f t="shared" si="25"/>
        <v>3647.04</v>
      </c>
      <c r="AO183" s="65">
        <f t="shared" si="26"/>
        <v>33311</v>
      </c>
      <c r="AQ183" s="66" t="str">
        <f t="shared" si="27"/>
        <v>K-hangtra</v>
      </c>
      <c r="AR183" s="66">
        <f t="shared" si="28"/>
        <v>156</v>
      </c>
      <c r="AS183" s="66">
        <f t="shared" si="29"/>
        <v>632</v>
      </c>
    </row>
    <row r="184" spans="3:45" x14ac:dyDescent="0.25">
      <c r="C184" s="53" t="str">
        <f>IF(H184="","",Sheet1!AI184)</f>
        <v>B</v>
      </c>
      <c r="D184" s="54" t="s">
        <v>4134</v>
      </c>
      <c r="E184" s="54" t="s">
        <v>25</v>
      </c>
      <c r="F184" s="53" t="str">
        <f>IF(H184="","",Sheet1!AF184)</f>
        <v>08/10/2025</v>
      </c>
      <c r="G184" s="1" t="str">
        <f>IF(H184="","",Sheet1!AF184)</f>
        <v>08/10/2025</v>
      </c>
      <c r="H184" s="27">
        <v>9106041904</v>
      </c>
      <c r="I184" s="1" t="str">
        <f>IF(H184="","",Sheet1!AF184)</f>
        <v>08/10/2025</v>
      </c>
      <c r="J184" s="55" t="str">
        <f t="shared" si="20"/>
        <v>NKHT2510/28000481290</v>
      </c>
      <c r="L184" s="57" t="str">
        <f>IF(H184="","",Sheet1!AK184)</f>
        <v>K25TTM</v>
      </c>
      <c r="M184" s="57" t="str">
        <f>IF(H184="","",Sheet1!AE184)</f>
        <v>00481290</v>
      </c>
      <c r="N184" s="58" t="str">
        <f>IF(H184="","",Sheet1!AF184)</f>
        <v>08/10/2025</v>
      </c>
      <c r="O184" s="7" t="str">
        <f>IF(H184="","",Sheet1!AH184)</f>
        <v>WIN3280</v>
      </c>
      <c r="S184" s="55" t="str">
        <f>IF(H184="","",Sheet1!AL184)</f>
        <v>3280 WM+ HNI TDP 5 Mễ Trì Hạ</v>
      </c>
      <c r="V184" s="55" t="str">
        <f>IF(H184="","",Sheet1!AL184)</f>
        <v>3280 WM+ HNI TDP 5 Mễ Trì Hạ</v>
      </c>
      <c r="Y184" s="7" t="str">
        <f>IF(H184="","",Sheet1!AJ184)</f>
        <v>GTLX250G</v>
      </c>
      <c r="AB184" s="60">
        <f t="shared" si="21"/>
        <v>5111</v>
      </c>
      <c r="AC184" s="60">
        <f t="shared" si="22"/>
        <v>131</v>
      </c>
      <c r="AE184" s="61">
        <f>IF(H184="","",Sheet1!U184)</f>
        <v>2</v>
      </c>
      <c r="AG184" s="7">
        <f>IF(H184="","",Sheet1!T184)</f>
        <v>41150</v>
      </c>
      <c r="AH184" s="62">
        <f t="shared" si="23"/>
        <v>82300</v>
      </c>
      <c r="AL184" s="64">
        <f t="shared" si="24"/>
        <v>8</v>
      </c>
      <c r="AN184" s="61">
        <f t="shared" si="25"/>
        <v>6584</v>
      </c>
      <c r="AO184" s="65">
        <f t="shared" si="26"/>
        <v>33311</v>
      </c>
      <c r="AQ184" s="66" t="str">
        <f t="shared" si="27"/>
        <v>K-hangtra</v>
      </c>
      <c r="AR184" s="66">
        <f t="shared" si="28"/>
        <v>156</v>
      </c>
      <c r="AS184" s="66">
        <f t="shared" si="29"/>
        <v>632</v>
      </c>
    </row>
    <row r="185" spans="3:45" x14ac:dyDescent="0.25">
      <c r="C185" s="53" t="str">
        <f>IF(H185="","",Sheet1!AI185)</f>
        <v>B</v>
      </c>
      <c r="D185" s="54" t="s">
        <v>4134</v>
      </c>
      <c r="E185" s="54" t="s">
        <v>25</v>
      </c>
      <c r="F185" s="53" t="str">
        <f>IF(H185="","",Sheet1!AF185)</f>
        <v>08/10/2025</v>
      </c>
      <c r="G185" s="1" t="str">
        <f>IF(H185="","",Sheet1!AF185)</f>
        <v>08/10/2025</v>
      </c>
      <c r="H185" s="27">
        <v>9106041904</v>
      </c>
      <c r="I185" s="1" t="str">
        <f>IF(H185="","",Sheet1!AF185)</f>
        <v>08/10/2025</v>
      </c>
      <c r="J185" s="55" t="str">
        <f t="shared" si="20"/>
        <v>NKHT2510/28000481290</v>
      </c>
      <c r="L185" s="57" t="str">
        <f>IF(H185="","",Sheet1!AK185)</f>
        <v>K25TTM</v>
      </c>
      <c r="M185" s="57" t="str">
        <f>IF(H185="","",Sheet1!AE185)</f>
        <v>00481290</v>
      </c>
      <c r="N185" s="58" t="str">
        <f>IF(H185="","",Sheet1!AF185)</f>
        <v>08/10/2025</v>
      </c>
      <c r="O185" s="7" t="str">
        <f>IF(H185="","",Sheet1!AH185)</f>
        <v>WIN3280</v>
      </c>
      <c r="S185" s="55" t="str">
        <f>IF(H185="","",Sheet1!AL185)</f>
        <v>3280 WM+ HNI TDP 5 Mễ Trì Hạ</v>
      </c>
      <c r="V185" s="55" t="str">
        <f>IF(H185="","",Sheet1!AL185)</f>
        <v>3280 WM+ HNI TDP 5 Mễ Trì Hạ</v>
      </c>
      <c r="Y185" s="7" t="str">
        <f>IF(H185="","",Sheet1!AJ185)</f>
        <v>GM500</v>
      </c>
      <c r="AB185" s="60">
        <f t="shared" si="21"/>
        <v>5111</v>
      </c>
      <c r="AC185" s="60">
        <f t="shared" si="22"/>
        <v>131</v>
      </c>
      <c r="AE185" s="61">
        <f>IF(H185="","",Sheet1!U185)</f>
        <v>3</v>
      </c>
      <c r="AG185" s="7">
        <f>IF(H185="","",Sheet1!T185)</f>
        <v>111058</v>
      </c>
      <c r="AH185" s="62">
        <f t="shared" si="23"/>
        <v>333174</v>
      </c>
      <c r="AL185" s="64">
        <f t="shared" si="24"/>
        <v>8</v>
      </c>
      <c r="AN185" s="61">
        <f t="shared" si="25"/>
        <v>26653.920000000002</v>
      </c>
      <c r="AO185" s="65">
        <f t="shared" si="26"/>
        <v>33311</v>
      </c>
      <c r="AQ185" s="66" t="str">
        <f t="shared" si="27"/>
        <v>K-hangtra</v>
      </c>
      <c r="AR185" s="66">
        <f t="shared" si="28"/>
        <v>156</v>
      </c>
      <c r="AS185" s="66">
        <f t="shared" si="29"/>
        <v>632</v>
      </c>
    </row>
    <row r="186" spans="3:45" x14ac:dyDescent="0.25">
      <c r="C186" s="53" t="str">
        <f>IF(H186="","",Sheet1!AI186)</f>
        <v>N</v>
      </c>
      <c r="D186" s="54" t="s">
        <v>4134</v>
      </c>
      <c r="E186" s="54" t="s">
        <v>25</v>
      </c>
      <c r="F186" s="53" t="str">
        <f>IF(H186="","",Sheet1!AF186)</f>
        <v>08/10/2025</v>
      </c>
      <c r="G186" s="1" t="str">
        <f>IF(H186="","",Sheet1!AF186)</f>
        <v>08/10/2025</v>
      </c>
      <c r="H186" s="27">
        <v>9106041947</v>
      </c>
      <c r="I186" s="1" t="str">
        <f>IF(H186="","",Sheet1!AF186)</f>
        <v>08/10/2025</v>
      </c>
      <c r="J186" s="55" t="str">
        <f t="shared" si="20"/>
        <v>NKHT2510/04200010053</v>
      </c>
      <c r="L186" s="57" t="str">
        <f>IF(H186="","",Sheet1!AK186)</f>
        <v>K25TTM</v>
      </c>
      <c r="M186" s="57" t="str">
        <f>IF(H186="","",Sheet1!AE186)</f>
        <v>00010053</v>
      </c>
      <c r="N186" s="58" t="str">
        <f>IF(H186="","",Sheet1!AF186)</f>
        <v>08/10/2025</v>
      </c>
      <c r="O186" s="7" t="str">
        <f>IF(H186="","",Sheet1!AH186)</f>
        <v>WIN-042</v>
      </c>
      <c r="S186" s="55" t="str">
        <f>IF(H186="","",Sheet1!AL186)</f>
        <v>2AVR WM+ QNI Thôn Văn Hà, Đức Phong</v>
      </c>
      <c r="V186" s="55" t="str">
        <f>IF(H186="","",Sheet1!AL186)</f>
        <v>2AVR WM+ QNI Thôn Văn Hà, Đức Phong</v>
      </c>
      <c r="Y186" s="7" t="str">
        <f>IF(H186="","",Sheet1!AJ186)</f>
        <v>GM500</v>
      </c>
      <c r="AB186" s="60">
        <f t="shared" si="21"/>
        <v>5111</v>
      </c>
      <c r="AC186" s="60">
        <f t="shared" si="22"/>
        <v>131</v>
      </c>
      <c r="AE186" s="61">
        <f>IF(H186="","",Sheet1!U186)</f>
        <v>1</v>
      </c>
      <c r="AG186" s="7">
        <f>IF(H186="","",Sheet1!T186)</f>
        <v>111058</v>
      </c>
      <c r="AH186" s="62">
        <f t="shared" si="23"/>
        <v>111058</v>
      </c>
      <c r="AL186" s="64">
        <f t="shared" si="24"/>
        <v>8</v>
      </c>
      <c r="AN186" s="61">
        <f t="shared" si="25"/>
        <v>8884.64</v>
      </c>
      <c r="AO186" s="65">
        <f t="shared" si="26"/>
        <v>33311</v>
      </c>
      <c r="AQ186" s="66" t="str">
        <f t="shared" si="27"/>
        <v>K-hangtra</v>
      </c>
      <c r="AR186" s="66">
        <f t="shared" si="28"/>
        <v>156</v>
      </c>
      <c r="AS186" s="66">
        <f t="shared" si="29"/>
        <v>632</v>
      </c>
    </row>
    <row r="187" spans="3:45" x14ac:dyDescent="0.25">
      <c r="C187" s="53" t="str">
        <f>IF(H187="","",Sheet1!AI187)</f>
        <v>N</v>
      </c>
      <c r="D187" s="54" t="s">
        <v>4134</v>
      </c>
      <c r="E187" s="54" t="s">
        <v>25</v>
      </c>
      <c r="F187" s="53" t="str">
        <f>IF(H187="","",Sheet1!AF187)</f>
        <v>08/10/2025</v>
      </c>
      <c r="G187" s="1" t="str">
        <f>IF(H187="","",Sheet1!AF187)</f>
        <v>08/10/2025</v>
      </c>
      <c r="H187" s="27">
        <v>9106041948</v>
      </c>
      <c r="I187" s="1" t="str">
        <f>IF(H187="","",Sheet1!AF187)</f>
        <v>08/10/2025</v>
      </c>
      <c r="J187" s="55" t="str">
        <f t="shared" si="20"/>
        <v>NKHT2510/03100159904</v>
      </c>
      <c r="L187" s="57" t="str">
        <f>IF(H187="","",Sheet1!AK187)</f>
        <v>K25TTM</v>
      </c>
      <c r="M187" s="57" t="str">
        <f>IF(H187="","",Sheet1!AE187)</f>
        <v>00159904</v>
      </c>
      <c r="N187" s="58" t="str">
        <f>IF(H187="","",Sheet1!AF187)</f>
        <v>08/10/2025</v>
      </c>
      <c r="O187" s="7" t="str">
        <f>IF(H187="","",Sheet1!AH187)</f>
        <v>WIN6031</v>
      </c>
      <c r="S187" s="55" t="str">
        <f>IF(H187="","",Sheet1!AL187)</f>
        <v>6031 WM+ HCM 318 Âu Cơ</v>
      </c>
      <c r="V187" s="55" t="str">
        <f>IF(H187="","",Sheet1!AL187)</f>
        <v>6031 WM+ HCM 318 Âu Cơ</v>
      </c>
      <c r="Y187" s="7" t="str">
        <f>IF(H187="","",Sheet1!AJ187)</f>
        <v>GL250</v>
      </c>
      <c r="AB187" s="60">
        <f t="shared" si="21"/>
        <v>5111</v>
      </c>
      <c r="AC187" s="60">
        <f t="shared" si="22"/>
        <v>131</v>
      </c>
      <c r="AE187" s="61">
        <f>IF(H187="","",Sheet1!U187)</f>
        <v>3</v>
      </c>
      <c r="AG187" s="7">
        <f>IF(H187="","",Sheet1!T187)</f>
        <v>49500</v>
      </c>
      <c r="AH187" s="62">
        <f t="shared" si="23"/>
        <v>148500</v>
      </c>
      <c r="AL187" s="64">
        <f t="shared" si="24"/>
        <v>8</v>
      </c>
      <c r="AN187" s="61">
        <f t="shared" si="25"/>
        <v>11880</v>
      </c>
      <c r="AO187" s="65">
        <f t="shared" si="26"/>
        <v>33311</v>
      </c>
      <c r="AQ187" s="66" t="str">
        <f t="shared" si="27"/>
        <v>K-hangtra</v>
      </c>
      <c r="AR187" s="66">
        <f t="shared" si="28"/>
        <v>156</v>
      </c>
      <c r="AS187" s="66">
        <f t="shared" si="29"/>
        <v>632</v>
      </c>
    </row>
    <row r="188" spans="3:45" x14ac:dyDescent="0.25">
      <c r="C188" s="53" t="str">
        <f>IF(H188="","",Sheet1!AI188)</f>
        <v>N</v>
      </c>
      <c r="D188" s="54" t="s">
        <v>4134</v>
      </c>
      <c r="E188" s="54" t="s">
        <v>25</v>
      </c>
      <c r="F188" s="53" t="str">
        <f>IF(H188="","",Sheet1!AF188)</f>
        <v>08/10/2025</v>
      </c>
      <c r="G188" s="1" t="str">
        <f>IF(H188="","",Sheet1!AF188)</f>
        <v>08/10/2025</v>
      </c>
      <c r="H188" s="27">
        <v>9106041959</v>
      </c>
      <c r="I188" s="1" t="str">
        <f>IF(H188="","",Sheet1!AF188)</f>
        <v>08/10/2025</v>
      </c>
      <c r="J188" s="55" t="str">
        <f t="shared" si="20"/>
        <v>NKHT2510/03900001734</v>
      </c>
      <c r="L188" s="57" t="str">
        <f>IF(H188="","",Sheet1!AK188)</f>
        <v>K25TTM</v>
      </c>
      <c r="M188" s="57" t="str">
        <f>IF(H188="","",Sheet1!AE188)</f>
        <v>00001734</v>
      </c>
      <c r="N188" s="58" t="str">
        <f>IF(H188="","",Sheet1!AF188)</f>
        <v>08/10/2025</v>
      </c>
      <c r="O188" s="7" t="str">
        <f>IF(H188="","",Sheet1!AH188)</f>
        <v>WIN-039</v>
      </c>
      <c r="S188" s="55" t="str">
        <f>IF(H188="","",Sheet1!AL188)</f>
        <v>2AW2 WM+ PYN Thửa 1019, TBĐ 38, QL29</v>
      </c>
      <c r="V188" s="55" t="str">
        <f>IF(H188="","",Sheet1!AL188)</f>
        <v>2AW2 WM+ PYN Thửa 1019, TBĐ 38, QL29</v>
      </c>
      <c r="Y188" s="7" t="str">
        <f>IF(H188="","",Sheet1!AJ188)</f>
        <v>GSG250</v>
      </c>
      <c r="AB188" s="60">
        <f t="shared" si="21"/>
        <v>5111</v>
      </c>
      <c r="AC188" s="60">
        <f t="shared" si="22"/>
        <v>131</v>
      </c>
      <c r="AE188" s="61">
        <f>IF(H188="","",Sheet1!U188)</f>
        <v>4</v>
      </c>
      <c r="AG188" s="7">
        <f>IF(H188="","",Sheet1!T188)</f>
        <v>41328</v>
      </c>
      <c r="AH188" s="62">
        <f t="shared" si="23"/>
        <v>165312</v>
      </c>
      <c r="AL188" s="64">
        <f t="shared" si="24"/>
        <v>8</v>
      </c>
      <c r="AN188" s="61">
        <f t="shared" si="25"/>
        <v>13224.960000000001</v>
      </c>
      <c r="AO188" s="65">
        <f t="shared" si="26"/>
        <v>33311</v>
      </c>
      <c r="AQ188" s="66" t="str">
        <f t="shared" si="27"/>
        <v>K-hangtra</v>
      </c>
      <c r="AR188" s="66">
        <f t="shared" si="28"/>
        <v>156</v>
      </c>
      <c r="AS188" s="66">
        <f t="shared" si="29"/>
        <v>632</v>
      </c>
    </row>
    <row r="189" spans="3:45" x14ac:dyDescent="0.25">
      <c r="C189" s="53" t="str">
        <f>IF(H189="","",Sheet1!AI189)</f>
        <v>N</v>
      </c>
      <c r="D189" s="54" t="s">
        <v>4134</v>
      </c>
      <c r="E189" s="54" t="s">
        <v>25</v>
      </c>
      <c r="F189" s="53" t="str">
        <f>IF(H189="","",Sheet1!AF189)</f>
        <v>08/10/2025</v>
      </c>
      <c r="G189" s="1" t="str">
        <f>IF(H189="","",Sheet1!AF189)</f>
        <v>08/10/2025</v>
      </c>
      <c r="H189" s="27">
        <v>9106041959</v>
      </c>
      <c r="I189" s="1" t="str">
        <f>IF(H189="","",Sheet1!AF189)</f>
        <v>08/10/2025</v>
      </c>
      <c r="J189" s="55" t="str">
        <f t="shared" si="20"/>
        <v>NKHT2510/03900001734</v>
      </c>
      <c r="L189" s="57" t="str">
        <f>IF(H189="","",Sheet1!AK189)</f>
        <v>K25TTM</v>
      </c>
      <c r="M189" s="57" t="str">
        <f>IF(H189="","",Sheet1!AE189)</f>
        <v>00001734</v>
      </c>
      <c r="N189" s="58" t="str">
        <f>IF(H189="","",Sheet1!AF189)</f>
        <v>08/10/2025</v>
      </c>
      <c r="O189" s="7" t="str">
        <f>IF(H189="","",Sheet1!AH189)</f>
        <v>WIN-039</v>
      </c>
      <c r="S189" s="55" t="str">
        <f>IF(H189="","",Sheet1!AL189)</f>
        <v>2AW2 WM+ PYN Thửa 1019, TBĐ 38, QL29</v>
      </c>
      <c r="V189" s="55" t="str">
        <f>IF(H189="","",Sheet1!AL189)</f>
        <v>2AW2 WM+ PYN Thửa 1019, TBĐ 38, QL29</v>
      </c>
      <c r="Y189" s="7" t="str">
        <f>IF(H189="","",Sheet1!AJ189)</f>
        <v>GL250</v>
      </c>
      <c r="AB189" s="60">
        <f t="shared" si="21"/>
        <v>5111</v>
      </c>
      <c r="AC189" s="60">
        <f t="shared" si="22"/>
        <v>131</v>
      </c>
      <c r="AE189" s="61">
        <f>IF(H189="","",Sheet1!U189)</f>
        <v>3</v>
      </c>
      <c r="AG189" s="7">
        <f>IF(H189="","",Sheet1!T189)</f>
        <v>49500</v>
      </c>
      <c r="AH189" s="62">
        <f t="shared" si="23"/>
        <v>148500</v>
      </c>
      <c r="AL189" s="64">
        <f t="shared" si="24"/>
        <v>8</v>
      </c>
      <c r="AN189" s="61">
        <f t="shared" si="25"/>
        <v>11880</v>
      </c>
      <c r="AO189" s="65">
        <f t="shared" si="26"/>
        <v>33311</v>
      </c>
      <c r="AQ189" s="66" t="str">
        <f t="shared" si="27"/>
        <v>K-hangtra</v>
      </c>
      <c r="AR189" s="66">
        <f t="shared" si="28"/>
        <v>156</v>
      </c>
      <c r="AS189" s="66">
        <f t="shared" si="29"/>
        <v>632</v>
      </c>
    </row>
    <row r="190" spans="3:45" x14ac:dyDescent="0.25">
      <c r="C190" s="53" t="str">
        <f>IF(H190="","",Sheet1!AI190)</f>
        <v>B</v>
      </c>
      <c r="D190" s="54" t="s">
        <v>4134</v>
      </c>
      <c r="E190" s="54" t="s">
        <v>25</v>
      </c>
      <c r="F190" s="53" t="str">
        <f>IF(H190="","",Sheet1!AF190)</f>
        <v>08/10/2025</v>
      </c>
      <c r="G190" s="1" t="str">
        <f>IF(H190="","",Sheet1!AF190)</f>
        <v>08/10/2025</v>
      </c>
      <c r="H190" s="27">
        <v>9106041980</v>
      </c>
      <c r="I190" s="1" t="str">
        <f>IF(H190="","",Sheet1!AF190)</f>
        <v>08/10/2025</v>
      </c>
      <c r="J190" s="55" t="str">
        <f t="shared" si="20"/>
        <v>NKHT2510/00600014981</v>
      </c>
      <c r="L190" s="57" t="str">
        <f>IF(H190="","",Sheet1!AK190)</f>
        <v>K25TTM</v>
      </c>
      <c r="M190" s="57" t="str">
        <f>IF(H190="","",Sheet1!AE190)</f>
        <v>00014981</v>
      </c>
      <c r="N190" s="58" t="str">
        <f>IF(H190="","",Sheet1!AF190)</f>
        <v>08/10/2025</v>
      </c>
      <c r="O190" s="7" t="str">
        <f>IF(H190="","",Sheet1!AH190)</f>
        <v>WIN-HDG-00-006</v>
      </c>
      <c r="S190" s="55" t="str">
        <f>IF(H190="","",Sheet1!AL190)</f>
        <v>3526 WM+ HDG 272 Điện Biên Phủ</v>
      </c>
      <c r="V190" s="55" t="str">
        <f>IF(H190="","",Sheet1!AL190)</f>
        <v>3526 WM+ HDG 272 Điện Biên Phủ</v>
      </c>
      <c r="Y190" s="7" t="str">
        <f>IF(H190="","",Sheet1!AJ190)</f>
        <v>GTLX250G</v>
      </c>
      <c r="AB190" s="60">
        <f t="shared" si="21"/>
        <v>5111</v>
      </c>
      <c r="AC190" s="60">
        <f t="shared" si="22"/>
        <v>131</v>
      </c>
      <c r="AE190" s="61">
        <f>IF(H190="","",Sheet1!U190)</f>
        <v>6</v>
      </c>
      <c r="AG190" s="7">
        <f>IF(H190="","",Sheet1!T190)</f>
        <v>41150</v>
      </c>
      <c r="AH190" s="62">
        <f t="shared" si="23"/>
        <v>246900</v>
      </c>
      <c r="AL190" s="64">
        <f t="shared" si="24"/>
        <v>8</v>
      </c>
      <c r="AN190" s="61">
        <f t="shared" si="25"/>
        <v>19752</v>
      </c>
      <c r="AO190" s="65">
        <f t="shared" si="26"/>
        <v>33311</v>
      </c>
      <c r="AQ190" s="66" t="str">
        <f t="shared" si="27"/>
        <v>K-hangtra</v>
      </c>
      <c r="AR190" s="66">
        <f t="shared" si="28"/>
        <v>156</v>
      </c>
      <c r="AS190" s="66">
        <f t="shared" si="29"/>
        <v>632</v>
      </c>
    </row>
    <row r="191" spans="3:45" x14ac:dyDescent="0.25">
      <c r="C191" s="53" t="str">
        <f>IF(H191="","",Sheet1!AI191)</f>
        <v>B</v>
      </c>
      <c r="D191" s="54" t="s">
        <v>4134</v>
      </c>
      <c r="E191" s="54" t="s">
        <v>25</v>
      </c>
      <c r="F191" s="53" t="str">
        <f>IF(H191="","",Sheet1!AF191)</f>
        <v>08/10/2025</v>
      </c>
      <c r="G191" s="1" t="str">
        <f>IF(H191="","",Sheet1!AF191)</f>
        <v>08/10/2025</v>
      </c>
      <c r="H191" s="27">
        <v>9106041980</v>
      </c>
      <c r="I191" s="1" t="str">
        <f>IF(H191="","",Sheet1!AF191)</f>
        <v>08/10/2025</v>
      </c>
      <c r="J191" s="55" t="str">
        <f t="shared" si="20"/>
        <v>NKHT2510/00600014981</v>
      </c>
      <c r="L191" s="57" t="str">
        <f>IF(H191="","",Sheet1!AK191)</f>
        <v>K25TTM</v>
      </c>
      <c r="M191" s="57" t="str">
        <f>IF(H191="","",Sheet1!AE191)</f>
        <v>00014981</v>
      </c>
      <c r="N191" s="58" t="str">
        <f>IF(H191="","",Sheet1!AF191)</f>
        <v>08/10/2025</v>
      </c>
      <c r="O191" s="7" t="str">
        <f>IF(H191="","",Sheet1!AH191)</f>
        <v>WIN-HDG-00-006</v>
      </c>
      <c r="S191" s="55" t="str">
        <f>IF(H191="","",Sheet1!AL191)</f>
        <v>3526 WM+ HDG 272 Điện Biên Phủ</v>
      </c>
      <c r="V191" s="55" t="str">
        <f>IF(H191="","",Sheet1!AL191)</f>
        <v>3526 WM+ HDG 272 Điện Biên Phủ</v>
      </c>
      <c r="Y191" s="7" t="str">
        <f>IF(H191="","",Sheet1!AJ191)</f>
        <v>MNH250</v>
      </c>
      <c r="AB191" s="60">
        <f t="shared" si="21"/>
        <v>5111</v>
      </c>
      <c r="AC191" s="60">
        <f t="shared" si="22"/>
        <v>131</v>
      </c>
      <c r="AE191" s="61">
        <f>IF(H191="","",Sheet1!U191)</f>
        <v>6</v>
      </c>
      <c r="AG191" s="7">
        <f>IF(H191="","",Sheet1!T191)</f>
        <v>37720</v>
      </c>
      <c r="AH191" s="62">
        <f t="shared" si="23"/>
        <v>226320</v>
      </c>
      <c r="AL191" s="64">
        <f t="shared" si="24"/>
        <v>8</v>
      </c>
      <c r="AN191" s="61">
        <f t="shared" si="25"/>
        <v>18105.600000000002</v>
      </c>
      <c r="AO191" s="65">
        <f t="shared" si="26"/>
        <v>33311</v>
      </c>
      <c r="AQ191" s="66" t="str">
        <f t="shared" si="27"/>
        <v>K-hangtra</v>
      </c>
      <c r="AR191" s="66">
        <f t="shared" si="28"/>
        <v>156</v>
      </c>
      <c r="AS191" s="66">
        <f t="shared" si="29"/>
        <v>632</v>
      </c>
    </row>
    <row r="192" spans="3:45" x14ac:dyDescent="0.25">
      <c r="C192" s="53" t="str">
        <f>IF(H192="","",Sheet1!AI192)</f>
        <v>N</v>
      </c>
      <c r="D192" s="54" t="s">
        <v>4134</v>
      </c>
      <c r="E192" s="54" t="s">
        <v>25</v>
      </c>
      <c r="F192" s="53" t="str">
        <f>IF(H192="","",Sheet1!AF192)</f>
        <v>08/10/2025</v>
      </c>
      <c r="G192" s="1" t="str">
        <f>IF(H192="","",Sheet1!AF192)</f>
        <v>08/10/2025</v>
      </c>
      <c r="H192" s="27">
        <v>9106041963</v>
      </c>
      <c r="I192" s="1" t="str">
        <f>IF(H192="","",Sheet1!AF192)</f>
        <v>08/10/2025</v>
      </c>
      <c r="J192" s="55" t="str">
        <f t="shared" si="20"/>
        <v>NKHT2510/03900001735</v>
      </c>
      <c r="L192" s="57" t="str">
        <f>IF(H192="","",Sheet1!AK192)</f>
        <v>K25TTM</v>
      </c>
      <c r="M192" s="57" t="str">
        <f>IF(H192="","",Sheet1!AE192)</f>
        <v>00001735</v>
      </c>
      <c r="N192" s="58" t="str">
        <f>IF(H192="","",Sheet1!AF192)</f>
        <v>08/10/2025</v>
      </c>
      <c r="O192" s="7" t="str">
        <f>IF(H192="","",Sheet1!AH192)</f>
        <v>WIN-039</v>
      </c>
      <c r="S192" s="55" t="str">
        <f>IF(H192="","",Sheet1!AL192)</f>
        <v>2AW2 WM+ PYN Thửa 1019, TBĐ 38, QL29</v>
      </c>
      <c r="V192" s="55" t="str">
        <f>IF(H192="","",Sheet1!AL192)</f>
        <v>2AW2 WM+ PYN Thửa 1019, TBĐ 38, QL29</v>
      </c>
      <c r="Y192" s="7" t="str">
        <f>IF(H192="","",Sheet1!AJ192)</f>
        <v>TH200</v>
      </c>
      <c r="AB192" s="60">
        <f t="shared" si="21"/>
        <v>5111</v>
      </c>
      <c r="AC192" s="60">
        <f t="shared" si="22"/>
        <v>131</v>
      </c>
      <c r="AE192" s="61">
        <f>IF(H192="","",Sheet1!U192)</f>
        <v>3</v>
      </c>
      <c r="AG192" s="7">
        <f>IF(H192="","",Sheet1!T192)</f>
        <v>45588</v>
      </c>
      <c r="AH192" s="62">
        <f t="shared" si="23"/>
        <v>136764</v>
      </c>
      <c r="AL192" s="64">
        <f t="shared" si="24"/>
        <v>8</v>
      </c>
      <c r="AN192" s="61">
        <f t="shared" si="25"/>
        <v>10941.12</v>
      </c>
      <c r="AO192" s="65">
        <f t="shared" si="26"/>
        <v>33311</v>
      </c>
      <c r="AQ192" s="66" t="str">
        <f t="shared" si="27"/>
        <v>K-hangtra</v>
      </c>
      <c r="AR192" s="66">
        <f t="shared" si="28"/>
        <v>156</v>
      </c>
      <c r="AS192" s="66">
        <f t="shared" si="29"/>
        <v>632</v>
      </c>
    </row>
    <row r="193" spans="3:45" x14ac:dyDescent="0.25">
      <c r="C193" s="53" t="str">
        <f>IF(H193="","",Sheet1!AI193)</f>
        <v>B</v>
      </c>
      <c r="D193" s="54" t="s">
        <v>4134</v>
      </c>
      <c r="E193" s="54" t="s">
        <v>25</v>
      </c>
      <c r="F193" s="53" t="str">
        <f>IF(H193="","",Sheet1!AF193)</f>
        <v>08/10/2025</v>
      </c>
      <c r="G193" s="1" t="str">
        <f>IF(H193="","",Sheet1!AF193)</f>
        <v>08/10/2025</v>
      </c>
      <c r="H193" s="27">
        <v>9106041989</v>
      </c>
      <c r="I193" s="1" t="str">
        <f>IF(H193="","",Sheet1!AF193)</f>
        <v>08/10/2025</v>
      </c>
      <c r="J193" s="55" t="str">
        <f t="shared" si="20"/>
        <v>NKHT2510/00600014982</v>
      </c>
      <c r="L193" s="57" t="str">
        <f>IF(H193="","",Sheet1!AK193)</f>
        <v>K25TTM</v>
      </c>
      <c r="M193" s="57" t="str">
        <f>IF(H193="","",Sheet1!AE193)</f>
        <v>00014982</v>
      </c>
      <c r="N193" s="58" t="str">
        <f>IF(H193="","",Sheet1!AF193)</f>
        <v>08/10/2025</v>
      </c>
      <c r="O193" s="7" t="str">
        <f>IF(H193="","",Sheet1!AH193)</f>
        <v>WIN-HDG-00-006</v>
      </c>
      <c r="S193" s="55" t="str">
        <f>IF(H193="","",Sheet1!AL193)</f>
        <v>2AMO WM+ HDG 78 Trần Hưng Đạo</v>
      </c>
      <c r="V193" s="55" t="str">
        <f>IF(H193="","",Sheet1!AL193)</f>
        <v>2AMO WM+ HDG 78 Trần Hưng Đạo</v>
      </c>
      <c r="Y193" s="7" t="str">
        <f>IF(H193="","",Sheet1!AJ193)</f>
        <v>GM500</v>
      </c>
      <c r="AB193" s="60">
        <f t="shared" si="21"/>
        <v>5111</v>
      </c>
      <c r="AC193" s="60">
        <f t="shared" si="22"/>
        <v>131</v>
      </c>
      <c r="AE193" s="61">
        <f>IF(H193="","",Sheet1!U193)</f>
        <v>1</v>
      </c>
      <c r="AG193" s="7">
        <f>IF(H193="","",Sheet1!T193)</f>
        <v>111058</v>
      </c>
      <c r="AH193" s="62">
        <f t="shared" si="23"/>
        <v>111058</v>
      </c>
      <c r="AL193" s="64">
        <f t="shared" si="24"/>
        <v>8</v>
      </c>
      <c r="AN193" s="61">
        <f t="shared" si="25"/>
        <v>8884.64</v>
      </c>
      <c r="AO193" s="65">
        <f t="shared" si="26"/>
        <v>33311</v>
      </c>
      <c r="AQ193" s="66" t="str">
        <f t="shared" si="27"/>
        <v>K-hangtra</v>
      </c>
      <c r="AR193" s="66">
        <f t="shared" si="28"/>
        <v>156</v>
      </c>
      <c r="AS193" s="66">
        <f t="shared" si="29"/>
        <v>632</v>
      </c>
    </row>
    <row r="194" spans="3:45" x14ac:dyDescent="0.25">
      <c r="C194" s="53" t="str">
        <f>IF(H194="","",Sheet1!AI194)</f>
        <v>B</v>
      </c>
      <c r="D194" s="54" t="s">
        <v>4134</v>
      </c>
      <c r="E194" s="54" t="s">
        <v>25</v>
      </c>
      <c r="F194" s="53" t="str">
        <f>IF(H194="","",Sheet1!AF194)</f>
        <v>08/10/2025</v>
      </c>
      <c r="G194" s="1" t="str">
        <f>IF(H194="","",Sheet1!AF194)</f>
        <v>08/10/2025</v>
      </c>
      <c r="H194" s="27">
        <v>9106041997</v>
      </c>
      <c r="I194" s="1" t="str">
        <f>IF(H194="","",Sheet1!AF194)</f>
        <v>08/10/2025</v>
      </c>
      <c r="J194" s="55" t="str">
        <f t="shared" si="20"/>
        <v>NKHT2510/02900011333</v>
      </c>
      <c r="L194" s="57" t="str">
        <f>IF(H194="","",Sheet1!AK194)</f>
        <v>K25TTM</v>
      </c>
      <c r="M194" s="57" t="str">
        <f>IF(H194="","",Sheet1!AE194)</f>
        <v>00011333</v>
      </c>
      <c r="N194" s="58" t="str">
        <f>IF(H194="","",Sheet1!AF194)</f>
        <v>08/10/2025</v>
      </c>
      <c r="O194" s="7" t="str">
        <f>IF(H194="","",Sheet1!AH194)</f>
        <v>WIN-029</v>
      </c>
      <c r="S194" s="55" t="str">
        <f>IF(H194="","",Sheet1!AL194)</f>
        <v>5875 WM+ VPC Hoa Lư, Lập Thạch</v>
      </c>
      <c r="V194" s="55" t="str">
        <f>IF(H194="","",Sheet1!AL194)</f>
        <v>5875 WM+ VPC Hoa Lư, Lập Thạch</v>
      </c>
      <c r="Y194" s="7" t="str">
        <f>IF(H194="","",Sheet1!AJ194)</f>
        <v>GL250</v>
      </c>
      <c r="AB194" s="60">
        <f t="shared" si="21"/>
        <v>5111</v>
      </c>
      <c r="AC194" s="60">
        <f t="shared" si="22"/>
        <v>131</v>
      </c>
      <c r="AE194" s="61">
        <f>IF(H194="","",Sheet1!U194)</f>
        <v>4</v>
      </c>
      <c r="AG194" s="7">
        <f>IF(H194="","",Sheet1!T194)</f>
        <v>49500</v>
      </c>
      <c r="AH194" s="62">
        <f t="shared" si="23"/>
        <v>198000</v>
      </c>
      <c r="AL194" s="64">
        <f t="shared" si="24"/>
        <v>8</v>
      </c>
      <c r="AN194" s="61">
        <f t="shared" si="25"/>
        <v>15840</v>
      </c>
      <c r="AO194" s="65">
        <f t="shared" si="26"/>
        <v>33311</v>
      </c>
      <c r="AQ194" s="66" t="str">
        <f t="shared" si="27"/>
        <v>K-hangtra</v>
      </c>
      <c r="AR194" s="66">
        <f t="shared" si="28"/>
        <v>156</v>
      </c>
      <c r="AS194" s="66">
        <f t="shared" si="29"/>
        <v>632</v>
      </c>
    </row>
    <row r="195" spans="3:45" x14ac:dyDescent="0.25">
      <c r="C195" s="53" t="str">
        <f>IF(H195="","",Sheet1!AI195)</f>
        <v>B</v>
      </c>
      <c r="D195" s="54" t="s">
        <v>4134</v>
      </c>
      <c r="E195" s="54" t="s">
        <v>25</v>
      </c>
      <c r="F195" s="53" t="str">
        <f>IF(H195="","",Sheet1!AF195)</f>
        <v>08/10/2025</v>
      </c>
      <c r="G195" s="1" t="str">
        <f>IF(H195="","",Sheet1!AF195)</f>
        <v>08/10/2025</v>
      </c>
      <c r="H195" s="27">
        <v>9106041997</v>
      </c>
      <c r="I195" s="1" t="str">
        <f>IF(H195="","",Sheet1!AF195)</f>
        <v>08/10/2025</v>
      </c>
      <c r="J195" s="55" t="str">
        <f t="shared" ref="J195:J258" si="30">"NKHT25"&amp;TEXT(MONTH(I195),"00")&amp;"/"&amp;RIGHT(O195,3)&amp;M195</f>
        <v>NKHT2510/02900011333</v>
      </c>
      <c r="L195" s="57" t="str">
        <f>IF(H195="","",Sheet1!AK195)</f>
        <v>K25TTM</v>
      </c>
      <c r="M195" s="57" t="str">
        <f>IF(H195="","",Sheet1!AE195)</f>
        <v>00011333</v>
      </c>
      <c r="N195" s="58" t="str">
        <f>IF(H195="","",Sheet1!AF195)</f>
        <v>08/10/2025</v>
      </c>
      <c r="O195" s="7" t="str">
        <f>IF(H195="","",Sheet1!AH195)</f>
        <v>WIN-029</v>
      </c>
      <c r="S195" s="55" t="str">
        <f>IF(H195="","",Sheet1!AL195)</f>
        <v>5875 WM+ VPC Hoa Lư, Lập Thạch</v>
      </c>
      <c r="V195" s="55" t="str">
        <f>IF(H195="","",Sheet1!AL195)</f>
        <v>5875 WM+ VPC Hoa Lư, Lập Thạch</v>
      </c>
      <c r="Y195" s="7" t="str">
        <f>IF(H195="","",Sheet1!AJ195)</f>
        <v>GSG250</v>
      </c>
      <c r="AB195" s="60">
        <f t="shared" ref="AB195:AB258" si="31">IF(H195="","",5111)</f>
        <v>5111</v>
      </c>
      <c r="AC195" s="60">
        <f t="shared" si="22"/>
        <v>131</v>
      </c>
      <c r="AE195" s="61">
        <f>IF(H195="","",Sheet1!U195)</f>
        <v>3</v>
      </c>
      <c r="AG195" s="7">
        <f>IF(H195="","",Sheet1!T195)</f>
        <v>41328</v>
      </c>
      <c r="AH195" s="62">
        <f t="shared" si="23"/>
        <v>123984</v>
      </c>
      <c r="AL195" s="64">
        <f t="shared" si="24"/>
        <v>8</v>
      </c>
      <c r="AN195" s="61">
        <f t="shared" si="25"/>
        <v>9918.7199999999993</v>
      </c>
      <c r="AO195" s="65">
        <f t="shared" si="26"/>
        <v>33311</v>
      </c>
      <c r="AQ195" s="66" t="str">
        <f t="shared" si="27"/>
        <v>K-hangtra</v>
      </c>
      <c r="AR195" s="66">
        <f t="shared" si="28"/>
        <v>156</v>
      </c>
      <c r="AS195" s="66">
        <f t="shared" si="29"/>
        <v>632</v>
      </c>
    </row>
    <row r="196" spans="3:45" x14ac:dyDescent="0.25">
      <c r="C196" s="53" t="str">
        <f>IF(H196="","",Sheet1!AI196)</f>
        <v>B</v>
      </c>
      <c r="D196" s="54" t="s">
        <v>4134</v>
      </c>
      <c r="E196" s="54" t="s">
        <v>25</v>
      </c>
      <c r="F196" s="53" t="str">
        <f>IF(H196="","",Sheet1!AF196)</f>
        <v>08/10/2025</v>
      </c>
      <c r="G196" s="1" t="str">
        <f>IF(H196="","",Sheet1!AF196)</f>
        <v>08/10/2025</v>
      </c>
      <c r="H196" s="27">
        <v>9106042001</v>
      </c>
      <c r="I196" s="1" t="str">
        <f>IF(H196="","",Sheet1!AF196)</f>
        <v>08/10/2025</v>
      </c>
      <c r="J196" s="55" t="str">
        <f t="shared" si="30"/>
        <v>NKHT2510/04400014302</v>
      </c>
      <c r="L196" s="57" t="str">
        <f>IF(H196="","",Sheet1!AK196)</f>
        <v>K25TTM</v>
      </c>
      <c r="M196" s="57" t="str">
        <f>IF(H196="","",Sheet1!AE196)</f>
        <v>00014302</v>
      </c>
      <c r="N196" s="58" t="str">
        <f>IF(H196="","",Sheet1!AF196)</f>
        <v>08/10/2025</v>
      </c>
      <c r="O196" s="7" t="str">
        <f>IF(H196="","",Sheet1!AH196)</f>
        <v>WIN-044</v>
      </c>
      <c r="S196" s="55" t="str">
        <f>IF(H196="","",Sheet1!AL196)</f>
        <v>3363 WM+ TBH KĐT Petro Thăng Long</v>
      </c>
      <c r="V196" s="55" t="str">
        <f>IF(H196="","",Sheet1!AL196)</f>
        <v>3363 WM+ TBH KĐT Petro Thăng Long</v>
      </c>
      <c r="Y196" s="7" t="str">
        <f>IF(H196="","",Sheet1!AJ196)</f>
        <v>CC300</v>
      </c>
      <c r="AB196" s="60">
        <f t="shared" si="31"/>
        <v>5111</v>
      </c>
      <c r="AC196" s="60">
        <f t="shared" ref="AC196:AC259" si="32">IF(H196="","",131)</f>
        <v>131</v>
      </c>
      <c r="AE196" s="61">
        <f>IF(H196="","",Sheet1!U196)</f>
        <v>3</v>
      </c>
      <c r="AG196" s="7">
        <f>IF(H196="","",Sheet1!T196)</f>
        <v>60885</v>
      </c>
      <c r="AH196" s="62">
        <f t="shared" ref="AH196:AH259" si="33">AE196*AG196</f>
        <v>182655</v>
      </c>
      <c r="AL196" s="64">
        <f t="shared" ref="AL196:AL259" si="34">IF(H196="","",8)</f>
        <v>8</v>
      </c>
      <c r="AN196" s="61">
        <f t="shared" ref="AN196:AN259" si="35">AH196*8%</f>
        <v>14612.4</v>
      </c>
      <c r="AO196" s="65">
        <f t="shared" ref="AO196:AO259" si="36">IF(H196="","",33311)</f>
        <v>33311</v>
      </c>
      <c r="AQ196" s="66" t="str">
        <f t="shared" ref="AQ196:AQ259" si="37">IF(H196="","","K-hangtra")</f>
        <v>K-hangtra</v>
      </c>
      <c r="AR196" s="66">
        <f t="shared" ref="AR196:AR259" si="38">IF(H196="","",156)</f>
        <v>156</v>
      </c>
      <c r="AS196" s="66">
        <f t="shared" ref="AS196:AS259" si="39">IF(H196="","",632)</f>
        <v>632</v>
      </c>
    </row>
    <row r="197" spans="3:45" x14ac:dyDescent="0.25">
      <c r="C197" s="53" t="str">
        <f>IF(H197="","",Sheet1!AI197)</f>
        <v>B</v>
      </c>
      <c r="D197" s="54" t="s">
        <v>4134</v>
      </c>
      <c r="E197" s="54" t="s">
        <v>25</v>
      </c>
      <c r="F197" s="53" t="str">
        <f>IF(H197="","",Sheet1!AF197)</f>
        <v>08/10/2025</v>
      </c>
      <c r="G197" s="1" t="str">
        <f>IF(H197="","",Sheet1!AF197)</f>
        <v>08/10/2025</v>
      </c>
      <c r="H197" s="27">
        <v>9106042001</v>
      </c>
      <c r="I197" s="1" t="str">
        <f>IF(H197="","",Sheet1!AF197)</f>
        <v>08/10/2025</v>
      </c>
      <c r="J197" s="55" t="str">
        <f t="shared" si="30"/>
        <v>NKHT2510/04400014302</v>
      </c>
      <c r="L197" s="57" t="str">
        <f>IF(H197="","",Sheet1!AK197)</f>
        <v>K25TTM</v>
      </c>
      <c r="M197" s="57" t="str">
        <f>IF(H197="","",Sheet1!AE197)</f>
        <v>00014302</v>
      </c>
      <c r="N197" s="58" t="str">
        <f>IF(H197="","",Sheet1!AF197)</f>
        <v>08/10/2025</v>
      </c>
      <c r="O197" s="7" t="str">
        <f>IF(H197="","",Sheet1!AH197)</f>
        <v>WIN-044</v>
      </c>
      <c r="S197" s="55" t="str">
        <f>IF(H197="","",Sheet1!AL197)</f>
        <v>3363 WM+ TBH KĐT Petro Thăng Long</v>
      </c>
      <c r="V197" s="55" t="str">
        <f>IF(H197="","",Sheet1!AL197)</f>
        <v>3363 WM+ TBH KĐT Petro Thăng Long</v>
      </c>
      <c r="Y197" s="7" t="str">
        <f>IF(H197="","",Sheet1!AJ197)</f>
        <v>GM500</v>
      </c>
      <c r="AB197" s="60">
        <f t="shared" si="31"/>
        <v>5111</v>
      </c>
      <c r="AC197" s="60">
        <f t="shared" si="32"/>
        <v>131</v>
      </c>
      <c r="AE197" s="61">
        <f>IF(H197="","",Sheet1!U197)</f>
        <v>6</v>
      </c>
      <c r="AG197" s="7">
        <f>IF(H197="","",Sheet1!T197)</f>
        <v>111058</v>
      </c>
      <c r="AH197" s="62">
        <f t="shared" si="33"/>
        <v>666348</v>
      </c>
      <c r="AL197" s="64">
        <f t="shared" si="34"/>
        <v>8</v>
      </c>
      <c r="AN197" s="61">
        <f t="shared" si="35"/>
        <v>53307.840000000004</v>
      </c>
      <c r="AO197" s="65">
        <f t="shared" si="36"/>
        <v>33311</v>
      </c>
      <c r="AQ197" s="66" t="str">
        <f t="shared" si="37"/>
        <v>K-hangtra</v>
      </c>
      <c r="AR197" s="66">
        <f t="shared" si="38"/>
        <v>156</v>
      </c>
      <c r="AS197" s="66">
        <f t="shared" si="39"/>
        <v>632</v>
      </c>
    </row>
    <row r="198" spans="3:45" x14ac:dyDescent="0.25">
      <c r="C198" s="53" t="str">
        <f>IF(H198="","",Sheet1!AI198)</f>
        <v>B</v>
      </c>
      <c r="D198" s="54" t="s">
        <v>4134</v>
      </c>
      <c r="E198" s="54" t="s">
        <v>25</v>
      </c>
      <c r="F198" s="53" t="str">
        <f>IF(H198="","",Sheet1!AF198)</f>
        <v>08/10/2025</v>
      </c>
      <c r="G198" s="1" t="str">
        <f>IF(H198="","",Sheet1!AF198)</f>
        <v>08/10/2025</v>
      </c>
      <c r="H198" s="27">
        <v>9106042020</v>
      </c>
      <c r="I198" s="1" t="str">
        <f>IF(H198="","",Sheet1!AF198)</f>
        <v>08/10/2025</v>
      </c>
      <c r="J198" s="55" t="str">
        <f t="shared" si="30"/>
        <v>NKHT2510/00700047489</v>
      </c>
      <c r="L198" s="57" t="str">
        <f>IF(H198="","",Sheet1!AK198)</f>
        <v>K25TTM</v>
      </c>
      <c r="M198" s="57" t="str">
        <f>IF(H198="","",Sheet1!AE198)</f>
        <v>00047489</v>
      </c>
      <c r="N198" s="58" t="str">
        <f>IF(H198="","",Sheet1!AF198)</f>
        <v>08/10/2025</v>
      </c>
      <c r="O198" s="7" t="str">
        <f>IF(H198="","",Sheet1!AH198)</f>
        <v>WIN-QNH-00-007</v>
      </c>
      <c r="S198" s="55" t="str">
        <f>IF(H198="","",Sheet1!AL198)</f>
        <v>6467 WM+ QNH 93A Minh Khai</v>
      </c>
      <c r="V198" s="55" t="str">
        <f>IF(H198="","",Sheet1!AL198)</f>
        <v>6467 WM+ QNH 93A Minh Khai</v>
      </c>
      <c r="Y198" s="7" t="str">
        <f>IF(H198="","",Sheet1!AJ198)</f>
        <v>CC300</v>
      </c>
      <c r="AB198" s="60">
        <f t="shared" si="31"/>
        <v>5111</v>
      </c>
      <c r="AC198" s="60">
        <f t="shared" si="32"/>
        <v>131</v>
      </c>
      <c r="AE198" s="61">
        <f>IF(H198="","",Sheet1!U198)</f>
        <v>4</v>
      </c>
      <c r="AG198" s="7">
        <f>IF(H198="","",Sheet1!T198)</f>
        <v>60885</v>
      </c>
      <c r="AH198" s="62">
        <f t="shared" si="33"/>
        <v>243540</v>
      </c>
      <c r="AL198" s="64">
        <f t="shared" si="34"/>
        <v>8</v>
      </c>
      <c r="AN198" s="61">
        <f t="shared" si="35"/>
        <v>19483.2</v>
      </c>
      <c r="AO198" s="65">
        <f t="shared" si="36"/>
        <v>33311</v>
      </c>
      <c r="AQ198" s="66" t="str">
        <f t="shared" si="37"/>
        <v>K-hangtra</v>
      </c>
      <c r="AR198" s="66">
        <f t="shared" si="38"/>
        <v>156</v>
      </c>
      <c r="AS198" s="66">
        <f t="shared" si="39"/>
        <v>632</v>
      </c>
    </row>
    <row r="199" spans="3:45" x14ac:dyDescent="0.25">
      <c r="C199" s="53" t="str">
        <f>IF(H199="","",Sheet1!AI199)</f>
        <v>B</v>
      </c>
      <c r="D199" s="54" t="s">
        <v>4134</v>
      </c>
      <c r="E199" s="54" t="s">
        <v>25</v>
      </c>
      <c r="F199" s="53" t="str">
        <f>IF(H199="","",Sheet1!AF199)</f>
        <v>08/10/2025</v>
      </c>
      <c r="G199" s="1" t="str">
        <f>IF(H199="","",Sheet1!AF199)</f>
        <v>08/10/2025</v>
      </c>
      <c r="H199" s="27">
        <v>9106042021</v>
      </c>
      <c r="I199" s="1" t="str">
        <f>IF(H199="","",Sheet1!AF199)</f>
        <v>08/10/2025</v>
      </c>
      <c r="J199" s="55" t="str">
        <f t="shared" si="30"/>
        <v>NKHT2510/00700047490</v>
      </c>
      <c r="L199" s="57" t="str">
        <f>IF(H199="","",Sheet1!AK199)</f>
        <v>K25TTM</v>
      </c>
      <c r="M199" s="57" t="str">
        <f>IF(H199="","",Sheet1!AE199)</f>
        <v>00047490</v>
      </c>
      <c r="N199" s="58" t="str">
        <f>IF(H199="","",Sheet1!AF199)</f>
        <v>08/10/2025</v>
      </c>
      <c r="O199" s="7" t="str">
        <f>IF(H199="","",Sheet1!AH199)</f>
        <v>WIN-QNH-00-007</v>
      </c>
      <c r="S199" s="55" t="str">
        <f>IF(H199="","",Sheet1!AL199)</f>
        <v>6467 WM+ QNH 93A Minh Khai</v>
      </c>
      <c r="V199" s="55" t="str">
        <f>IF(H199="","",Sheet1!AL199)</f>
        <v>6467 WM+ QNH 93A Minh Khai</v>
      </c>
      <c r="Y199" s="7" t="str">
        <f>IF(H199="","",Sheet1!AJ199)</f>
        <v>GTLX250G</v>
      </c>
      <c r="AB199" s="60">
        <f t="shared" si="31"/>
        <v>5111</v>
      </c>
      <c r="AC199" s="60">
        <f t="shared" si="32"/>
        <v>131</v>
      </c>
      <c r="AE199" s="61">
        <f>IF(H199="","",Sheet1!U199)</f>
        <v>4</v>
      </c>
      <c r="AG199" s="7">
        <f>IF(H199="","",Sheet1!T199)</f>
        <v>41150</v>
      </c>
      <c r="AH199" s="62">
        <f t="shared" si="33"/>
        <v>164600</v>
      </c>
      <c r="AL199" s="64">
        <f t="shared" si="34"/>
        <v>8</v>
      </c>
      <c r="AN199" s="61">
        <f t="shared" si="35"/>
        <v>13168</v>
      </c>
      <c r="AO199" s="65">
        <f t="shared" si="36"/>
        <v>33311</v>
      </c>
      <c r="AQ199" s="66" t="str">
        <f t="shared" si="37"/>
        <v>K-hangtra</v>
      </c>
      <c r="AR199" s="66">
        <f t="shared" si="38"/>
        <v>156</v>
      </c>
      <c r="AS199" s="66">
        <f t="shared" si="39"/>
        <v>632</v>
      </c>
    </row>
    <row r="200" spans="3:45" x14ac:dyDescent="0.25">
      <c r="C200" s="53" t="str">
        <f>IF(H200="","",Sheet1!AI200)</f>
        <v>B</v>
      </c>
      <c r="D200" s="54" t="s">
        <v>4134</v>
      </c>
      <c r="E200" s="54" t="s">
        <v>25</v>
      </c>
      <c r="F200" s="53" t="str">
        <f>IF(H200="","",Sheet1!AF200)</f>
        <v>08/10/2025</v>
      </c>
      <c r="G200" s="1" t="str">
        <f>IF(H200="","",Sheet1!AF200)</f>
        <v>08/10/2025</v>
      </c>
      <c r="H200" s="27">
        <v>9106042088</v>
      </c>
      <c r="I200" s="1" t="str">
        <f>IF(H200="","",Sheet1!AF200)</f>
        <v>08/10/2025</v>
      </c>
      <c r="J200" s="55" t="str">
        <f t="shared" si="30"/>
        <v>NKHT2510/00300018183</v>
      </c>
      <c r="L200" s="57" t="str">
        <f>IF(H200="","",Sheet1!AK200)</f>
        <v>K25TTM</v>
      </c>
      <c r="M200" s="57" t="str">
        <f>IF(H200="","",Sheet1!AE200)</f>
        <v>00018183</v>
      </c>
      <c r="N200" s="58" t="str">
        <f>IF(H200="","",Sheet1!AF200)</f>
        <v>08/10/2025</v>
      </c>
      <c r="O200" s="7" t="str">
        <f>IF(H200="","",Sheet1!AH200)</f>
        <v>WIN-PTO-00-003</v>
      </c>
      <c r="S200" s="55" t="str">
        <f>IF(H200="","",Sheet1!AL200)</f>
        <v>6090 WM+ PTO 191B Ba Mỏ</v>
      </c>
      <c r="V200" s="55" t="str">
        <f>IF(H200="","",Sheet1!AL200)</f>
        <v>6090 WM+ PTO 191B Ba Mỏ</v>
      </c>
      <c r="Y200" s="7" t="str">
        <f>IF(H200="","",Sheet1!AJ200)</f>
        <v>CC300</v>
      </c>
      <c r="AB200" s="60">
        <f t="shared" si="31"/>
        <v>5111</v>
      </c>
      <c r="AC200" s="60">
        <f t="shared" si="32"/>
        <v>131</v>
      </c>
      <c r="AE200" s="61">
        <f>IF(H200="","",Sheet1!U200)</f>
        <v>2</v>
      </c>
      <c r="AG200" s="7">
        <f>IF(H200="","",Sheet1!T200)</f>
        <v>60885</v>
      </c>
      <c r="AH200" s="62">
        <f t="shared" si="33"/>
        <v>121770</v>
      </c>
      <c r="AL200" s="64">
        <f t="shared" si="34"/>
        <v>8</v>
      </c>
      <c r="AN200" s="61">
        <f t="shared" si="35"/>
        <v>9741.6</v>
      </c>
      <c r="AO200" s="65">
        <f t="shared" si="36"/>
        <v>33311</v>
      </c>
      <c r="AQ200" s="66" t="str">
        <f t="shared" si="37"/>
        <v>K-hangtra</v>
      </c>
      <c r="AR200" s="66">
        <f t="shared" si="38"/>
        <v>156</v>
      </c>
      <c r="AS200" s="66">
        <f t="shared" si="39"/>
        <v>632</v>
      </c>
    </row>
    <row r="201" spans="3:45" x14ac:dyDescent="0.25">
      <c r="C201" s="53" t="str">
        <f>IF(H201="","",Sheet1!AI201)</f>
        <v>B</v>
      </c>
      <c r="D201" s="54" t="s">
        <v>4134</v>
      </c>
      <c r="E201" s="54" t="s">
        <v>25</v>
      </c>
      <c r="F201" s="53" t="str">
        <f>IF(H201="","",Sheet1!AF201)</f>
        <v>08/10/2025</v>
      </c>
      <c r="G201" s="1" t="str">
        <f>IF(H201="","",Sheet1!AF201)</f>
        <v>08/10/2025</v>
      </c>
      <c r="H201" s="27">
        <v>9106042099</v>
      </c>
      <c r="I201" s="1" t="str">
        <f>IF(H201="","",Sheet1!AF201)</f>
        <v>08/10/2025</v>
      </c>
      <c r="J201" s="55" t="str">
        <f t="shared" si="30"/>
        <v>NKHT2510/27700481360</v>
      </c>
      <c r="L201" s="57" t="str">
        <f>IF(H201="","",Sheet1!AK201)</f>
        <v>K25TTM</v>
      </c>
      <c r="M201" s="57" t="str">
        <f>IF(H201="","",Sheet1!AE201)</f>
        <v>00481360</v>
      </c>
      <c r="N201" s="58" t="str">
        <f>IF(H201="","",Sheet1!AF201)</f>
        <v>08/10/2025</v>
      </c>
      <c r="O201" s="7" t="str">
        <f>IF(H201="","",Sheet1!AH201)</f>
        <v>WIN4277</v>
      </c>
      <c r="S201" s="55" t="str">
        <f>IF(H201="","",Sheet1!AL201)</f>
        <v>4277 WM+ HNI 67 đường 2 khu 2 Phú Minh</v>
      </c>
      <c r="V201" s="55" t="str">
        <f>IF(H201="","",Sheet1!AL201)</f>
        <v>4277 WM+ HNI 67 đường 2 khu 2 Phú Minh</v>
      </c>
      <c r="Y201" s="7" t="str">
        <f>IF(H201="","",Sheet1!AJ201)</f>
        <v>MNH250</v>
      </c>
      <c r="AB201" s="60">
        <f t="shared" si="31"/>
        <v>5111</v>
      </c>
      <c r="AC201" s="60">
        <f t="shared" si="32"/>
        <v>131</v>
      </c>
      <c r="AE201" s="61">
        <f>IF(H201="","",Sheet1!U201)</f>
        <v>4</v>
      </c>
      <c r="AG201" s="7">
        <f>IF(H201="","",Sheet1!T201)</f>
        <v>37720</v>
      </c>
      <c r="AH201" s="62">
        <f t="shared" si="33"/>
        <v>150880</v>
      </c>
      <c r="AL201" s="64">
        <f t="shared" si="34"/>
        <v>8</v>
      </c>
      <c r="AN201" s="61">
        <f t="shared" si="35"/>
        <v>12070.4</v>
      </c>
      <c r="AO201" s="65">
        <f t="shared" si="36"/>
        <v>33311</v>
      </c>
      <c r="AQ201" s="66" t="str">
        <f t="shared" si="37"/>
        <v>K-hangtra</v>
      </c>
      <c r="AR201" s="66">
        <f t="shared" si="38"/>
        <v>156</v>
      </c>
      <c r="AS201" s="66">
        <f t="shared" si="39"/>
        <v>632</v>
      </c>
    </row>
    <row r="202" spans="3:45" x14ac:dyDescent="0.25">
      <c r="C202" s="53" t="str">
        <f>IF(H202="","",Sheet1!AI202)</f>
        <v>N</v>
      </c>
      <c r="D202" s="54" t="s">
        <v>4134</v>
      </c>
      <c r="E202" s="54" t="s">
        <v>25</v>
      </c>
      <c r="F202" s="53" t="str">
        <f>IF(H202="","",Sheet1!AF202)</f>
        <v>08/10/2025</v>
      </c>
      <c r="G202" s="1" t="str">
        <f>IF(H202="","",Sheet1!AF202)</f>
        <v>08/10/2025</v>
      </c>
      <c r="H202" s="27">
        <v>9106042075</v>
      </c>
      <c r="I202" s="1" t="str">
        <f>IF(H202="","",Sheet1!AF202)</f>
        <v>08/10/2025</v>
      </c>
      <c r="J202" s="55" t="str">
        <f t="shared" si="30"/>
        <v>NKHT2510/00900080921</v>
      </c>
      <c r="L202" s="57" t="str">
        <f>IF(H202="","",Sheet1!AK202)</f>
        <v>K25TTM</v>
      </c>
      <c r="M202" s="57" t="str">
        <f>IF(H202="","",Sheet1!AE202)</f>
        <v>00080921</v>
      </c>
      <c r="N202" s="58" t="str">
        <f>IF(H202="","",Sheet1!AF202)</f>
        <v>08/10/2025</v>
      </c>
      <c r="O202" s="7" t="str">
        <f>IF(H202="","",Sheet1!AH202)</f>
        <v>WIN-DNG-01-009</v>
      </c>
      <c r="S202" s="55" t="str">
        <f>IF(H202="","",Sheet1!AL202)</f>
        <v>3194 WIN DNG 263 Ông Ích Đường</v>
      </c>
      <c r="V202" s="55" t="str">
        <f>IF(H202="","",Sheet1!AL202)</f>
        <v>3194 WIN DNG 263 Ông Ích Đường</v>
      </c>
      <c r="Y202" s="7" t="str">
        <f>IF(H202="","",Sheet1!AJ202)</f>
        <v>CN300</v>
      </c>
      <c r="AB202" s="60">
        <f t="shared" si="31"/>
        <v>5111</v>
      </c>
      <c r="AC202" s="60">
        <f t="shared" si="32"/>
        <v>131</v>
      </c>
      <c r="AE202" s="61">
        <f>IF(H202="","",Sheet1!U202)</f>
        <v>1</v>
      </c>
      <c r="AG202" s="7">
        <f>IF(H202="","",Sheet1!T202)</f>
        <v>70950</v>
      </c>
      <c r="AH202" s="62">
        <f t="shared" si="33"/>
        <v>70950</v>
      </c>
      <c r="AL202" s="64">
        <f t="shared" si="34"/>
        <v>8</v>
      </c>
      <c r="AN202" s="61">
        <f t="shared" si="35"/>
        <v>5676</v>
      </c>
      <c r="AO202" s="65">
        <f t="shared" si="36"/>
        <v>33311</v>
      </c>
      <c r="AQ202" s="66" t="str">
        <f t="shared" si="37"/>
        <v>K-hangtra</v>
      </c>
      <c r="AR202" s="66">
        <f t="shared" si="38"/>
        <v>156</v>
      </c>
      <c r="AS202" s="66">
        <f t="shared" si="39"/>
        <v>632</v>
      </c>
    </row>
    <row r="203" spans="3:45" x14ac:dyDescent="0.25">
      <c r="C203" s="53" t="str">
        <f>IF(H203="","",Sheet1!AI203)</f>
        <v>N</v>
      </c>
      <c r="D203" s="54" t="s">
        <v>4134</v>
      </c>
      <c r="E203" s="54" t="s">
        <v>25</v>
      </c>
      <c r="F203" s="53" t="str">
        <f>IF(H203="","",Sheet1!AF203)</f>
        <v>08/10/2025</v>
      </c>
      <c r="G203" s="1" t="str">
        <f>IF(H203="","",Sheet1!AF203)</f>
        <v>08/10/2025</v>
      </c>
      <c r="H203" s="27">
        <v>9106042075</v>
      </c>
      <c r="I203" s="1" t="str">
        <f>IF(H203="","",Sheet1!AF203)</f>
        <v>08/10/2025</v>
      </c>
      <c r="J203" s="55" t="str">
        <f t="shared" si="30"/>
        <v>NKHT2510/00900080921</v>
      </c>
      <c r="L203" s="57" t="str">
        <f>IF(H203="","",Sheet1!AK203)</f>
        <v>K25TTM</v>
      </c>
      <c r="M203" s="57" t="str">
        <f>IF(H203="","",Sheet1!AE203)</f>
        <v>00080921</v>
      </c>
      <c r="N203" s="58" t="str">
        <f>IF(H203="","",Sheet1!AF203)</f>
        <v>08/10/2025</v>
      </c>
      <c r="O203" s="7" t="str">
        <f>IF(H203="","",Sheet1!AH203)</f>
        <v>WIN-DNG-01-009</v>
      </c>
      <c r="S203" s="55" t="str">
        <f>IF(H203="","",Sheet1!AL203)</f>
        <v>3194 WIN DNG 263 Ông Ích Đường</v>
      </c>
      <c r="V203" s="55" t="str">
        <f>IF(H203="","",Sheet1!AL203)</f>
        <v>3194 WIN DNG 263 Ông Ích Đường</v>
      </c>
      <c r="Y203" s="7" t="str">
        <f>IF(H203="","",Sheet1!AJ203)</f>
        <v>MNH250</v>
      </c>
      <c r="AB203" s="60">
        <f t="shared" si="31"/>
        <v>5111</v>
      </c>
      <c r="AC203" s="60">
        <f t="shared" si="32"/>
        <v>131</v>
      </c>
      <c r="AE203" s="61">
        <f>IF(H203="","",Sheet1!U203)</f>
        <v>4</v>
      </c>
      <c r="AG203" s="7">
        <f>IF(H203="","",Sheet1!T203)</f>
        <v>37720</v>
      </c>
      <c r="AH203" s="62">
        <f t="shared" si="33"/>
        <v>150880</v>
      </c>
      <c r="AL203" s="64">
        <f t="shared" si="34"/>
        <v>8</v>
      </c>
      <c r="AN203" s="61">
        <f t="shared" si="35"/>
        <v>12070.4</v>
      </c>
      <c r="AO203" s="65">
        <f t="shared" si="36"/>
        <v>33311</v>
      </c>
      <c r="AQ203" s="66" t="str">
        <f t="shared" si="37"/>
        <v>K-hangtra</v>
      </c>
      <c r="AR203" s="66">
        <f t="shared" si="38"/>
        <v>156</v>
      </c>
      <c r="AS203" s="66">
        <f t="shared" si="39"/>
        <v>632</v>
      </c>
    </row>
    <row r="204" spans="3:45" x14ac:dyDescent="0.25">
      <c r="C204" s="53" t="str">
        <f>IF(H204="","",Sheet1!AI204)</f>
        <v>B</v>
      </c>
      <c r="D204" s="54" t="s">
        <v>4134</v>
      </c>
      <c r="E204" s="54" t="s">
        <v>25</v>
      </c>
      <c r="F204" s="53" t="str">
        <f>IF(H204="","",Sheet1!AF204)</f>
        <v>08/10/2025</v>
      </c>
      <c r="G204" s="1" t="str">
        <f>IF(H204="","",Sheet1!AF204)</f>
        <v>08/10/2025</v>
      </c>
      <c r="H204" s="27">
        <v>9106042025</v>
      </c>
      <c r="I204" s="1" t="str">
        <f>IF(H204="","",Sheet1!AF204)</f>
        <v>08/10/2025</v>
      </c>
      <c r="J204" s="55" t="str">
        <f t="shared" si="30"/>
        <v>NKHT2510/B0700481335</v>
      </c>
      <c r="L204" s="57" t="str">
        <f>IF(H204="","",Sheet1!AK204)</f>
        <v>K25TTM</v>
      </c>
      <c r="M204" s="57" t="str">
        <f>IF(H204="","",Sheet1!AE204)</f>
        <v>00481335</v>
      </c>
      <c r="N204" s="58" t="str">
        <f>IF(H204="","",Sheet1!AF204)</f>
        <v>08/10/2025</v>
      </c>
      <c r="O204" s="7" t="str">
        <f>IF(H204="","",Sheet1!AH204)</f>
        <v>WIN2B07</v>
      </c>
      <c r="S204" s="55" t="str">
        <f>IF(H204="","",Sheet1!AL204)</f>
        <v>2B07 WM+ HNI Yên Thị, Tiến Thịnh</v>
      </c>
      <c r="V204" s="55" t="str">
        <f>IF(H204="","",Sheet1!AL204)</f>
        <v>2B07 WM+ HNI Yên Thị, Tiến Thịnh</v>
      </c>
      <c r="Y204" s="7" t="str">
        <f>IF(H204="","",Sheet1!AJ204)</f>
        <v>GTLX250G</v>
      </c>
      <c r="AB204" s="60">
        <f t="shared" si="31"/>
        <v>5111</v>
      </c>
      <c r="AC204" s="60">
        <f t="shared" si="32"/>
        <v>131</v>
      </c>
      <c r="AE204" s="61">
        <f>IF(H204="","",Sheet1!U204)</f>
        <v>2</v>
      </c>
      <c r="AG204" s="7">
        <f>IF(H204="","",Sheet1!T204)</f>
        <v>41150</v>
      </c>
      <c r="AH204" s="62">
        <f t="shared" si="33"/>
        <v>82300</v>
      </c>
      <c r="AL204" s="64">
        <f t="shared" si="34"/>
        <v>8</v>
      </c>
      <c r="AN204" s="61">
        <f t="shared" si="35"/>
        <v>6584</v>
      </c>
      <c r="AO204" s="65">
        <f t="shared" si="36"/>
        <v>33311</v>
      </c>
      <c r="AQ204" s="66" t="str">
        <f t="shared" si="37"/>
        <v>K-hangtra</v>
      </c>
      <c r="AR204" s="66">
        <f t="shared" si="38"/>
        <v>156</v>
      </c>
      <c r="AS204" s="66">
        <f t="shared" si="39"/>
        <v>632</v>
      </c>
    </row>
    <row r="205" spans="3:45" x14ac:dyDescent="0.25">
      <c r="C205" s="53" t="str">
        <f>IF(H205="","",Sheet1!AI205)</f>
        <v>B</v>
      </c>
      <c r="D205" s="54" t="s">
        <v>4134</v>
      </c>
      <c r="E205" s="54" t="s">
        <v>25</v>
      </c>
      <c r="F205" s="53" t="str">
        <f>IF(H205="","",Sheet1!AF205)</f>
        <v>08/10/2025</v>
      </c>
      <c r="G205" s="1" t="str">
        <f>IF(H205="","",Sheet1!AF205)</f>
        <v>08/10/2025</v>
      </c>
      <c r="H205" s="27">
        <v>9106042111</v>
      </c>
      <c r="I205" s="1" t="str">
        <f>IF(H205="","",Sheet1!AF205)</f>
        <v>08/10/2025</v>
      </c>
      <c r="J205" s="55" t="str">
        <f t="shared" si="30"/>
        <v>NKHT2510/00600014987</v>
      </c>
      <c r="L205" s="57" t="str">
        <f>IF(H205="","",Sheet1!AK205)</f>
        <v>K25TTM</v>
      </c>
      <c r="M205" s="57" t="str">
        <f>IF(H205="","",Sheet1!AE205)</f>
        <v>00014987</v>
      </c>
      <c r="N205" s="58" t="str">
        <f>IF(H205="","",Sheet1!AF205)</f>
        <v>08/10/2025</v>
      </c>
      <c r="O205" s="7" t="str">
        <f>IF(H205="","",Sheet1!AH205)</f>
        <v>WIN-HDG-00-006</v>
      </c>
      <c r="S205" s="55" t="str">
        <f>IF(H205="","",Sheet1!AL205)</f>
        <v>3681 WM+ HDG 285-287 Thanh Niên</v>
      </c>
      <c r="V205" s="55" t="str">
        <f>IF(H205="","",Sheet1!AL205)</f>
        <v>3681 WM+ HDG 285-287 Thanh Niên</v>
      </c>
      <c r="Y205" s="7" t="str">
        <f>IF(H205="","",Sheet1!AJ205)</f>
        <v>CN300</v>
      </c>
      <c r="AB205" s="60">
        <f t="shared" si="31"/>
        <v>5111</v>
      </c>
      <c r="AC205" s="60">
        <f t="shared" si="32"/>
        <v>131</v>
      </c>
      <c r="AE205" s="61">
        <f>IF(H205="","",Sheet1!U205)</f>
        <v>4</v>
      </c>
      <c r="AG205" s="7">
        <f>IF(H205="","",Sheet1!T205)</f>
        <v>70950</v>
      </c>
      <c r="AH205" s="62">
        <f t="shared" si="33"/>
        <v>283800</v>
      </c>
      <c r="AL205" s="64">
        <f t="shared" si="34"/>
        <v>8</v>
      </c>
      <c r="AN205" s="61">
        <f t="shared" si="35"/>
        <v>22704</v>
      </c>
      <c r="AO205" s="65">
        <f t="shared" si="36"/>
        <v>33311</v>
      </c>
      <c r="AQ205" s="66" t="str">
        <f t="shared" si="37"/>
        <v>K-hangtra</v>
      </c>
      <c r="AR205" s="66">
        <f t="shared" si="38"/>
        <v>156</v>
      </c>
      <c r="AS205" s="66">
        <f t="shared" si="39"/>
        <v>632</v>
      </c>
    </row>
    <row r="206" spans="3:45" x14ac:dyDescent="0.25">
      <c r="C206" s="53" t="str">
        <f>IF(H206="","",Sheet1!AI206)</f>
        <v>B</v>
      </c>
      <c r="D206" s="54" t="s">
        <v>4134</v>
      </c>
      <c r="E206" s="54" t="s">
        <v>25</v>
      </c>
      <c r="F206" s="53" t="str">
        <f>IF(H206="","",Sheet1!AF206)</f>
        <v>08/10/2025</v>
      </c>
      <c r="G206" s="1" t="str">
        <f>IF(H206="","",Sheet1!AF206)</f>
        <v>08/10/2025</v>
      </c>
      <c r="H206" s="27">
        <v>9106042111</v>
      </c>
      <c r="I206" s="1" t="str">
        <f>IF(H206="","",Sheet1!AF206)</f>
        <v>08/10/2025</v>
      </c>
      <c r="J206" s="55" t="str">
        <f t="shared" si="30"/>
        <v>NKHT2510/00600014987</v>
      </c>
      <c r="L206" s="57" t="str">
        <f>IF(H206="","",Sheet1!AK206)</f>
        <v>K25TTM</v>
      </c>
      <c r="M206" s="57" t="str">
        <f>IF(H206="","",Sheet1!AE206)</f>
        <v>00014987</v>
      </c>
      <c r="N206" s="58" t="str">
        <f>IF(H206="","",Sheet1!AF206)</f>
        <v>08/10/2025</v>
      </c>
      <c r="O206" s="7" t="str">
        <f>IF(H206="","",Sheet1!AH206)</f>
        <v>WIN-HDG-00-006</v>
      </c>
      <c r="S206" s="55" t="str">
        <f>IF(H206="","",Sheet1!AL206)</f>
        <v>3681 WM+ HDG 285-287 Thanh Niên</v>
      </c>
      <c r="V206" s="55" t="str">
        <f>IF(H206="","",Sheet1!AL206)</f>
        <v>3681 WM+ HDG 285-287 Thanh Niên</v>
      </c>
      <c r="Y206" s="7" t="str">
        <f>IF(H206="","",Sheet1!AJ206)</f>
        <v>CC300</v>
      </c>
      <c r="AB206" s="60">
        <f t="shared" si="31"/>
        <v>5111</v>
      </c>
      <c r="AC206" s="60">
        <f t="shared" si="32"/>
        <v>131</v>
      </c>
      <c r="AE206" s="61">
        <f>IF(H206="","",Sheet1!U206)</f>
        <v>5</v>
      </c>
      <c r="AG206" s="7">
        <f>IF(H206="","",Sheet1!T206)</f>
        <v>60885</v>
      </c>
      <c r="AH206" s="62">
        <f t="shared" si="33"/>
        <v>304425</v>
      </c>
      <c r="AL206" s="64">
        <f t="shared" si="34"/>
        <v>8</v>
      </c>
      <c r="AN206" s="61">
        <f t="shared" si="35"/>
        <v>24354</v>
      </c>
      <c r="AO206" s="65">
        <f t="shared" si="36"/>
        <v>33311</v>
      </c>
      <c r="AQ206" s="66" t="str">
        <f t="shared" si="37"/>
        <v>K-hangtra</v>
      </c>
      <c r="AR206" s="66">
        <f t="shared" si="38"/>
        <v>156</v>
      </c>
      <c r="AS206" s="66">
        <f t="shared" si="39"/>
        <v>632</v>
      </c>
    </row>
    <row r="207" spans="3:45" x14ac:dyDescent="0.25">
      <c r="C207" s="53" t="str">
        <f>IF(H207="","",Sheet1!AI207)</f>
        <v>B</v>
      </c>
      <c r="D207" s="54" t="s">
        <v>4134</v>
      </c>
      <c r="E207" s="54" t="s">
        <v>25</v>
      </c>
      <c r="F207" s="53" t="str">
        <f>IF(H207="","",Sheet1!AF207)</f>
        <v>08/10/2025</v>
      </c>
      <c r="G207" s="1" t="str">
        <f>IF(H207="","",Sheet1!AF207)</f>
        <v>08/10/2025</v>
      </c>
      <c r="H207" s="27">
        <v>9106042151</v>
      </c>
      <c r="I207" s="1" t="str">
        <f>IF(H207="","",Sheet1!AF207)</f>
        <v>08/10/2025</v>
      </c>
      <c r="J207" s="55" t="str">
        <f t="shared" si="30"/>
        <v>NKHT2510/51200481384</v>
      </c>
      <c r="L207" s="57" t="str">
        <f>IF(H207="","",Sheet1!AK207)</f>
        <v>K25TTM</v>
      </c>
      <c r="M207" s="57" t="str">
        <f>IF(H207="","",Sheet1!AE207)</f>
        <v>00481384</v>
      </c>
      <c r="N207" s="58" t="str">
        <f>IF(H207="","",Sheet1!AF207)</f>
        <v>08/10/2025</v>
      </c>
      <c r="O207" s="7" t="str">
        <f>IF(H207="","",Sheet1!AH207)</f>
        <v>WIN3512</v>
      </c>
      <c r="S207" s="55" t="str">
        <f>IF(H207="","",Sheet1!AL207)</f>
        <v>3512 WM+ HNI Đội 5 thôn Yên Kiện</v>
      </c>
      <c r="V207" s="55" t="str">
        <f>IF(H207="","",Sheet1!AL207)</f>
        <v>3512 WM+ HNI Đội 5 thôn Yên Kiện</v>
      </c>
      <c r="Y207" s="7" t="str">
        <f>IF(H207="","",Sheet1!AJ207)</f>
        <v>GM500</v>
      </c>
      <c r="AB207" s="60">
        <f t="shared" si="31"/>
        <v>5111</v>
      </c>
      <c r="AC207" s="60">
        <f t="shared" si="32"/>
        <v>131</v>
      </c>
      <c r="AE207" s="61">
        <f>IF(H207="","",Sheet1!U207)</f>
        <v>2</v>
      </c>
      <c r="AG207" s="7">
        <f>IF(H207="","",Sheet1!T207)</f>
        <v>111058</v>
      </c>
      <c r="AH207" s="62">
        <f t="shared" si="33"/>
        <v>222116</v>
      </c>
      <c r="AL207" s="64">
        <f t="shared" si="34"/>
        <v>8</v>
      </c>
      <c r="AN207" s="61">
        <f t="shared" si="35"/>
        <v>17769.28</v>
      </c>
      <c r="AO207" s="65">
        <f t="shared" si="36"/>
        <v>33311</v>
      </c>
      <c r="AQ207" s="66" t="str">
        <f t="shared" si="37"/>
        <v>K-hangtra</v>
      </c>
      <c r="AR207" s="66">
        <f t="shared" si="38"/>
        <v>156</v>
      </c>
      <c r="AS207" s="66">
        <f t="shared" si="39"/>
        <v>632</v>
      </c>
    </row>
    <row r="208" spans="3:45" x14ac:dyDescent="0.25">
      <c r="C208" s="53" t="str">
        <f>IF(H208="","",Sheet1!AI208)</f>
        <v>B</v>
      </c>
      <c r="D208" s="54" t="s">
        <v>4134</v>
      </c>
      <c r="E208" s="54" t="s">
        <v>25</v>
      </c>
      <c r="F208" s="53" t="str">
        <f>IF(H208="","",Sheet1!AF208)</f>
        <v>08/10/2025</v>
      </c>
      <c r="G208" s="1" t="str">
        <f>IF(H208="","",Sheet1!AF208)</f>
        <v>08/10/2025</v>
      </c>
      <c r="H208" s="27">
        <v>9106042151</v>
      </c>
      <c r="I208" s="1" t="str">
        <f>IF(H208="","",Sheet1!AF208)</f>
        <v>08/10/2025</v>
      </c>
      <c r="J208" s="55" t="str">
        <f t="shared" si="30"/>
        <v>NKHT2510/51200481384</v>
      </c>
      <c r="L208" s="57" t="str">
        <f>IF(H208="","",Sheet1!AK208)</f>
        <v>K25TTM</v>
      </c>
      <c r="M208" s="57" t="str">
        <f>IF(H208="","",Sheet1!AE208)</f>
        <v>00481384</v>
      </c>
      <c r="N208" s="58" t="str">
        <f>IF(H208="","",Sheet1!AF208)</f>
        <v>08/10/2025</v>
      </c>
      <c r="O208" s="7" t="str">
        <f>IF(H208="","",Sheet1!AH208)</f>
        <v>WIN3512</v>
      </c>
      <c r="S208" s="55" t="str">
        <f>IF(H208="","",Sheet1!AL208)</f>
        <v>3512 WM+ HNI Đội 5 thôn Yên Kiện</v>
      </c>
      <c r="V208" s="55" t="str">
        <f>IF(H208="","",Sheet1!AL208)</f>
        <v>3512 WM+ HNI Đội 5 thôn Yên Kiện</v>
      </c>
      <c r="Y208" s="7" t="str">
        <f>IF(H208="","",Sheet1!AJ208)</f>
        <v>CGM300</v>
      </c>
      <c r="AB208" s="60">
        <f t="shared" si="31"/>
        <v>5111</v>
      </c>
      <c r="AC208" s="60">
        <f t="shared" si="32"/>
        <v>131</v>
      </c>
      <c r="AE208" s="61">
        <f>IF(H208="","",Sheet1!U208)</f>
        <v>1</v>
      </c>
      <c r="AG208" s="7">
        <f>IF(H208="","",Sheet1!T208)</f>
        <v>73431</v>
      </c>
      <c r="AH208" s="62">
        <f t="shared" si="33"/>
        <v>73431</v>
      </c>
      <c r="AL208" s="64">
        <f t="shared" si="34"/>
        <v>8</v>
      </c>
      <c r="AN208" s="61">
        <f t="shared" si="35"/>
        <v>5874.4800000000005</v>
      </c>
      <c r="AO208" s="65">
        <f t="shared" si="36"/>
        <v>33311</v>
      </c>
      <c r="AQ208" s="66" t="str">
        <f t="shared" si="37"/>
        <v>K-hangtra</v>
      </c>
      <c r="AR208" s="66">
        <f t="shared" si="38"/>
        <v>156</v>
      </c>
      <c r="AS208" s="66">
        <f t="shared" si="39"/>
        <v>632</v>
      </c>
    </row>
    <row r="209" spans="3:45" x14ac:dyDescent="0.25">
      <c r="C209" s="53" t="str">
        <f>IF(H209="","",Sheet1!AI209)</f>
        <v>B</v>
      </c>
      <c r="D209" s="54" t="s">
        <v>4134</v>
      </c>
      <c r="E209" s="54" t="s">
        <v>25</v>
      </c>
      <c r="F209" s="53" t="str">
        <f>IF(H209="","",Sheet1!AF209)</f>
        <v>08/10/2025</v>
      </c>
      <c r="G209" s="1" t="str">
        <f>IF(H209="","",Sheet1!AF209)</f>
        <v>08/10/2025</v>
      </c>
      <c r="H209" s="27">
        <v>9106042145</v>
      </c>
      <c r="I209" s="1" t="str">
        <f>IF(H209="","",Sheet1!AF209)</f>
        <v>08/10/2025</v>
      </c>
      <c r="J209" s="55" t="str">
        <f t="shared" si="30"/>
        <v>NKHT2510/00300018184</v>
      </c>
      <c r="L209" s="57" t="str">
        <f>IF(H209="","",Sheet1!AK209)</f>
        <v>K25TTM</v>
      </c>
      <c r="M209" s="57" t="str">
        <f>IF(H209="","",Sheet1!AE209)</f>
        <v>00018184</v>
      </c>
      <c r="N209" s="58" t="str">
        <f>IF(H209="","",Sheet1!AF209)</f>
        <v>08/10/2025</v>
      </c>
      <c r="O209" s="7" t="str">
        <f>IF(H209="","",Sheet1!AH209)</f>
        <v>WIN-PTO-00-003</v>
      </c>
      <c r="S209" s="55" t="str">
        <f>IF(H209="","",Sheet1!AL209)</f>
        <v>3585 WM+ PTO Khu 6B, Nông Trang</v>
      </c>
      <c r="V209" s="55" t="str">
        <f>IF(H209="","",Sheet1!AL209)</f>
        <v>3585 WM+ PTO Khu 6B, Nông Trang</v>
      </c>
      <c r="Y209" s="7" t="str">
        <f>IF(H209="","",Sheet1!AJ209)</f>
        <v>GM500</v>
      </c>
      <c r="AB209" s="60">
        <f t="shared" si="31"/>
        <v>5111</v>
      </c>
      <c r="AC209" s="60">
        <f t="shared" si="32"/>
        <v>131</v>
      </c>
      <c r="AE209" s="61">
        <f>IF(H209="","",Sheet1!U209)</f>
        <v>2</v>
      </c>
      <c r="AG209" s="7">
        <f>IF(H209="","",Sheet1!T209)</f>
        <v>111058</v>
      </c>
      <c r="AH209" s="62">
        <f t="shared" si="33"/>
        <v>222116</v>
      </c>
      <c r="AL209" s="64">
        <f t="shared" si="34"/>
        <v>8</v>
      </c>
      <c r="AN209" s="61">
        <f t="shared" si="35"/>
        <v>17769.28</v>
      </c>
      <c r="AO209" s="65">
        <f t="shared" si="36"/>
        <v>33311</v>
      </c>
      <c r="AQ209" s="66" t="str">
        <f t="shared" si="37"/>
        <v>K-hangtra</v>
      </c>
      <c r="AR209" s="66">
        <f t="shared" si="38"/>
        <v>156</v>
      </c>
      <c r="AS209" s="66">
        <f t="shared" si="39"/>
        <v>632</v>
      </c>
    </row>
    <row r="210" spans="3:45" x14ac:dyDescent="0.25">
      <c r="C210" s="53" t="str">
        <f>IF(H210="","",Sheet1!AI210)</f>
        <v>B</v>
      </c>
      <c r="D210" s="54" t="s">
        <v>4134</v>
      </c>
      <c r="E210" s="54" t="s">
        <v>25</v>
      </c>
      <c r="F210" s="53" t="str">
        <f>IF(H210="","",Sheet1!AF210)</f>
        <v>08/10/2025</v>
      </c>
      <c r="G210" s="1" t="str">
        <f>IF(H210="","",Sheet1!AF210)</f>
        <v>08/10/2025</v>
      </c>
      <c r="H210" s="27">
        <v>9106042189</v>
      </c>
      <c r="I210" s="1" t="str">
        <f>IF(H210="","",Sheet1!AF210)</f>
        <v>08/10/2025</v>
      </c>
      <c r="J210" s="55" t="str">
        <f t="shared" si="30"/>
        <v>NKHT2510/57300481396</v>
      </c>
      <c r="L210" s="57" t="str">
        <f>IF(H210="","",Sheet1!AK210)</f>
        <v>K25TTM</v>
      </c>
      <c r="M210" s="57" t="str">
        <f>IF(H210="","",Sheet1!AE210)</f>
        <v>00481396</v>
      </c>
      <c r="N210" s="58" t="str">
        <f>IF(H210="","",Sheet1!AF210)</f>
        <v>08/10/2025</v>
      </c>
      <c r="O210" s="7" t="str">
        <f>IF(H210="","",Sheet1!AH210)</f>
        <v>WIN3573</v>
      </c>
      <c r="S210" s="55" t="str">
        <f>IF(H210="","",Sheet1!AL210)</f>
        <v>3573 WM+ HNI 184 Bồ Đề</v>
      </c>
      <c r="V210" s="55" t="str">
        <f>IF(H210="","",Sheet1!AL210)</f>
        <v>3573 WM+ HNI 184 Bồ Đề</v>
      </c>
      <c r="Y210" s="7" t="str">
        <f>IF(H210="","",Sheet1!AJ210)</f>
        <v>GM500</v>
      </c>
      <c r="AB210" s="60">
        <f t="shared" si="31"/>
        <v>5111</v>
      </c>
      <c r="AC210" s="60">
        <f t="shared" si="32"/>
        <v>131</v>
      </c>
      <c r="AE210" s="61">
        <f>IF(H210="","",Sheet1!U210)</f>
        <v>1</v>
      </c>
      <c r="AG210" s="7">
        <f>IF(H210="","",Sheet1!T210)</f>
        <v>111058</v>
      </c>
      <c r="AH210" s="62">
        <f t="shared" si="33"/>
        <v>111058</v>
      </c>
      <c r="AL210" s="64">
        <f t="shared" si="34"/>
        <v>8</v>
      </c>
      <c r="AN210" s="61">
        <f t="shared" si="35"/>
        <v>8884.64</v>
      </c>
      <c r="AO210" s="65">
        <f t="shared" si="36"/>
        <v>33311</v>
      </c>
      <c r="AQ210" s="66" t="str">
        <f t="shared" si="37"/>
        <v>K-hangtra</v>
      </c>
      <c r="AR210" s="66">
        <f t="shared" si="38"/>
        <v>156</v>
      </c>
      <c r="AS210" s="66">
        <f t="shared" si="39"/>
        <v>632</v>
      </c>
    </row>
    <row r="211" spans="3:45" x14ac:dyDescent="0.25">
      <c r="C211" s="53" t="str">
        <f>IF(H211="","",Sheet1!AI211)</f>
        <v>N</v>
      </c>
      <c r="D211" s="54" t="s">
        <v>4134</v>
      </c>
      <c r="E211" s="54" t="s">
        <v>25</v>
      </c>
      <c r="F211" s="53" t="str">
        <f>IF(H211="","",Sheet1!AF211)</f>
        <v>08/10/2025</v>
      </c>
      <c r="G211" s="1" t="str">
        <f>IF(H211="","",Sheet1!AF211)</f>
        <v>08/10/2025</v>
      </c>
      <c r="H211" s="27">
        <v>9106042166</v>
      </c>
      <c r="I211" s="1" t="str">
        <f>IF(H211="","",Sheet1!AF211)</f>
        <v>08/10/2025</v>
      </c>
      <c r="J211" s="55" t="str">
        <f t="shared" si="30"/>
        <v>NKHT2510/06200006555</v>
      </c>
      <c r="L211" s="57" t="str">
        <f>IF(H211="","",Sheet1!AK211)</f>
        <v>K25TTM</v>
      </c>
      <c r="M211" s="57" t="str">
        <f>IF(H211="","",Sheet1!AE211)</f>
        <v>00006555</v>
      </c>
      <c r="N211" s="58" t="str">
        <f>IF(H211="","",Sheet1!AF211)</f>
        <v>08/10/2025</v>
      </c>
      <c r="O211" s="7" t="str">
        <f>IF(H211="","",Sheet1!AH211)</f>
        <v>WIN-062</v>
      </c>
      <c r="S211" s="55" t="str">
        <f>IF(H211="","",Sheet1!AL211)</f>
        <v>4616 WM+ BTN 180 Võ Thị Sáu</v>
      </c>
      <c r="V211" s="55" t="str">
        <f>IF(H211="","",Sheet1!AL211)</f>
        <v>4616 WM+ BTN 180 Võ Thị Sáu</v>
      </c>
      <c r="Y211" s="7" t="str">
        <f>IF(H211="","",Sheet1!AJ211)</f>
        <v>CGM300</v>
      </c>
      <c r="AB211" s="60">
        <f t="shared" si="31"/>
        <v>5111</v>
      </c>
      <c r="AC211" s="60">
        <f t="shared" si="32"/>
        <v>131</v>
      </c>
      <c r="AE211" s="61">
        <f>IF(H211="","",Sheet1!U211)</f>
        <v>1</v>
      </c>
      <c r="AG211" s="7">
        <f>IF(H211="","",Sheet1!T211)</f>
        <v>73431</v>
      </c>
      <c r="AH211" s="62">
        <f t="shared" si="33"/>
        <v>73431</v>
      </c>
      <c r="AL211" s="64">
        <f t="shared" si="34"/>
        <v>8</v>
      </c>
      <c r="AN211" s="61">
        <f t="shared" si="35"/>
        <v>5874.4800000000005</v>
      </c>
      <c r="AO211" s="65">
        <f t="shared" si="36"/>
        <v>33311</v>
      </c>
      <c r="AQ211" s="66" t="str">
        <f t="shared" si="37"/>
        <v>K-hangtra</v>
      </c>
      <c r="AR211" s="66">
        <f t="shared" si="38"/>
        <v>156</v>
      </c>
      <c r="AS211" s="66">
        <f t="shared" si="39"/>
        <v>632</v>
      </c>
    </row>
    <row r="212" spans="3:45" x14ac:dyDescent="0.25">
      <c r="C212" s="53" t="str">
        <f>IF(H212="","",Sheet1!AI212)</f>
        <v>B</v>
      </c>
      <c r="D212" s="54" t="s">
        <v>4134</v>
      </c>
      <c r="E212" s="54" t="s">
        <v>25</v>
      </c>
      <c r="F212" s="53" t="str">
        <f>IF(H212="","",Sheet1!AF212)</f>
        <v>08/10/2025</v>
      </c>
      <c r="G212" s="1" t="str">
        <f>IF(H212="","",Sheet1!AF212)</f>
        <v>08/10/2025</v>
      </c>
      <c r="H212" s="27">
        <v>9106042212</v>
      </c>
      <c r="I212" s="1" t="str">
        <f>IF(H212="","",Sheet1!AF212)</f>
        <v>08/10/2025</v>
      </c>
      <c r="J212" s="55" t="str">
        <f t="shared" si="30"/>
        <v>NKHT2510/32700481405</v>
      </c>
      <c r="L212" s="57" t="str">
        <f>IF(H212="","",Sheet1!AK212)</f>
        <v>K25TTM</v>
      </c>
      <c r="M212" s="57" t="str">
        <f>IF(H212="","",Sheet1!AE212)</f>
        <v>00481405</v>
      </c>
      <c r="N212" s="58" t="str">
        <f>IF(H212="","",Sheet1!AF212)</f>
        <v>08/10/2025</v>
      </c>
      <c r="O212" s="7" t="str">
        <f>IF(H212="","",Sheet1!AH212)</f>
        <v>WIN6327</v>
      </c>
      <c r="S212" s="55" t="str">
        <f>IF(H212="","",Sheet1!AL212)</f>
        <v>6327 WM+ HNI 613 Phố Mía</v>
      </c>
      <c r="V212" s="55" t="str">
        <f>IF(H212="","",Sheet1!AL212)</f>
        <v>6327 WM+ HNI 613 Phố Mía</v>
      </c>
      <c r="Y212" s="7" t="str">
        <f>IF(H212="","",Sheet1!AJ212)</f>
        <v>CN300</v>
      </c>
      <c r="AB212" s="60">
        <f t="shared" si="31"/>
        <v>5111</v>
      </c>
      <c r="AC212" s="60">
        <f t="shared" si="32"/>
        <v>131</v>
      </c>
      <c r="AE212" s="61">
        <f>IF(H212="","",Sheet1!U212)</f>
        <v>2</v>
      </c>
      <c r="AG212" s="7">
        <f>IF(H212="","",Sheet1!T212)</f>
        <v>70950</v>
      </c>
      <c r="AH212" s="62">
        <f t="shared" si="33"/>
        <v>141900</v>
      </c>
      <c r="AL212" s="64">
        <f t="shared" si="34"/>
        <v>8</v>
      </c>
      <c r="AN212" s="61">
        <f t="shared" si="35"/>
        <v>11352</v>
      </c>
      <c r="AO212" s="65">
        <f t="shared" si="36"/>
        <v>33311</v>
      </c>
      <c r="AQ212" s="66" t="str">
        <f t="shared" si="37"/>
        <v>K-hangtra</v>
      </c>
      <c r="AR212" s="66">
        <f t="shared" si="38"/>
        <v>156</v>
      </c>
      <c r="AS212" s="66">
        <f t="shared" si="39"/>
        <v>632</v>
      </c>
    </row>
    <row r="213" spans="3:45" x14ac:dyDescent="0.25">
      <c r="C213" s="53" t="str">
        <f>IF(H213="","",Sheet1!AI213)</f>
        <v>N</v>
      </c>
      <c r="D213" s="54" t="s">
        <v>4134</v>
      </c>
      <c r="E213" s="54" t="s">
        <v>25</v>
      </c>
      <c r="F213" s="53" t="str">
        <f>IF(H213="","",Sheet1!AF213)</f>
        <v>08/10/2025</v>
      </c>
      <c r="G213" s="1" t="str">
        <f>IF(H213="","",Sheet1!AF213)</f>
        <v>08/10/2025</v>
      </c>
      <c r="H213" s="27">
        <v>9106042218</v>
      </c>
      <c r="I213" s="1" t="str">
        <f>IF(H213="","",Sheet1!AF213)</f>
        <v>08/10/2025</v>
      </c>
      <c r="J213" s="55" t="str">
        <f t="shared" si="30"/>
        <v>NKHT2510/02200008318</v>
      </c>
      <c r="L213" s="57" t="str">
        <f>IF(H213="","",Sheet1!AK213)</f>
        <v>K25TTM</v>
      </c>
      <c r="M213" s="57" t="str">
        <f>IF(H213="","",Sheet1!AE213)</f>
        <v>00008318</v>
      </c>
      <c r="N213" s="58" t="str">
        <f>IF(H213="","",Sheet1!AF213)</f>
        <v>08/10/2025</v>
      </c>
      <c r="O213" s="7" t="str">
        <f>IF(H213="","",Sheet1!AH213)</f>
        <v>WIN-022</v>
      </c>
      <c r="S213" s="55" t="str">
        <f>IF(H213="","",Sheet1!AL213)</f>
        <v>2BB9 WM+ GLI Thôn Phú Gia, Xuân An</v>
      </c>
      <c r="V213" s="55" t="str">
        <f>IF(H213="","",Sheet1!AL213)</f>
        <v>2BB9 WM+ GLI Thôn Phú Gia, Xuân An</v>
      </c>
      <c r="Y213" s="7" t="str">
        <f>IF(H213="","",Sheet1!AJ213)</f>
        <v>GSG250</v>
      </c>
      <c r="AB213" s="60">
        <f t="shared" si="31"/>
        <v>5111</v>
      </c>
      <c r="AC213" s="60">
        <f t="shared" si="32"/>
        <v>131</v>
      </c>
      <c r="AE213" s="61">
        <f>IF(H213="","",Sheet1!U213)</f>
        <v>2</v>
      </c>
      <c r="AG213" s="7">
        <f>IF(H213="","",Sheet1!T213)</f>
        <v>41328</v>
      </c>
      <c r="AH213" s="62">
        <f t="shared" si="33"/>
        <v>82656</v>
      </c>
      <c r="AL213" s="64">
        <f t="shared" si="34"/>
        <v>8</v>
      </c>
      <c r="AN213" s="61">
        <f t="shared" si="35"/>
        <v>6612.4800000000005</v>
      </c>
      <c r="AO213" s="65">
        <f t="shared" si="36"/>
        <v>33311</v>
      </c>
      <c r="AQ213" s="66" t="str">
        <f t="shared" si="37"/>
        <v>K-hangtra</v>
      </c>
      <c r="AR213" s="66">
        <f t="shared" si="38"/>
        <v>156</v>
      </c>
      <c r="AS213" s="66">
        <f t="shared" si="39"/>
        <v>632</v>
      </c>
    </row>
    <row r="214" spans="3:45" x14ac:dyDescent="0.25">
      <c r="C214" s="53" t="str">
        <f>IF(H214="","",Sheet1!AI214)</f>
        <v>N</v>
      </c>
      <c r="D214" s="54" t="s">
        <v>4134</v>
      </c>
      <c r="E214" s="54" t="s">
        <v>25</v>
      </c>
      <c r="F214" s="53" t="str">
        <f>IF(H214="","",Sheet1!AF214)</f>
        <v>08/10/2025</v>
      </c>
      <c r="G214" s="1" t="str">
        <f>IF(H214="","",Sheet1!AF214)</f>
        <v>08/10/2025</v>
      </c>
      <c r="H214" s="27">
        <v>9106042218</v>
      </c>
      <c r="I214" s="1" t="str">
        <f>IF(H214="","",Sheet1!AF214)</f>
        <v>08/10/2025</v>
      </c>
      <c r="J214" s="55" t="str">
        <f t="shared" si="30"/>
        <v>NKHT2510/02200008318</v>
      </c>
      <c r="L214" s="57" t="str">
        <f>IF(H214="","",Sheet1!AK214)</f>
        <v>K25TTM</v>
      </c>
      <c r="M214" s="57" t="str">
        <f>IF(H214="","",Sheet1!AE214)</f>
        <v>00008318</v>
      </c>
      <c r="N214" s="58" t="str">
        <f>IF(H214="","",Sheet1!AF214)</f>
        <v>08/10/2025</v>
      </c>
      <c r="O214" s="7" t="str">
        <f>IF(H214="","",Sheet1!AH214)</f>
        <v>WIN-022</v>
      </c>
      <c r="S214" s="55" t="str">
        <f>IF(H214="","",Sheet1!AL214)</f>
        <v>2BB9 WM+ GLI Thôn Phú Gia, Xuân An</v>
      </c>
      <c r="V214" s="55" t="str">
        <f>IF(H214="","",Sheet1!AL214)</f>
        <v>2BB9 WM+ GLI Thôn Phú Gia, Xuân An</v>
      </c>
      <c r="Y214" s="7" t="str">
        <f>IF(H214="","",Sheet1!AJ214)</f>
        <v>GL250</v>
      </c>
      <c r="AB214" s="60">
        <f t="shared" si="31"/>
        <v>5111</v>
      </c>
      <c r="AC214" s="60">
        <f t="shared" si="32"/>
        <v>131</v>
      </c>
      <c r="AE214" s="61">
        <f>IF(H214="","",Sheet1!U214)</f>
        <v>2</v>
      </c>
      <c r="AG214" s="7">
        <f>IF(H214="","",Sheet1!T214)</f>
        <v>49500</v>
      </c>
      <c r="AH214" s="62">
        <f t="shared" si="33"/>
        <v>99000</v>
      </c>
      <c r="AL214" s="64">
        <f t="shared" si="34"/>
        <v>8</v>
      </c>
      <c r="AN214" s="61">
        <f t="shared" si="35"/>
        <v>7920</v>
      </c>
      <c r="AO214" s="65">
        <f t="shared" si="36"/>
        <v>33311</v>
      </c>
      <c r="AQ214" s="66" t="str">
        <f t="shared" si="37"/>
        <v>K-hangtra</v>
      </c>
      <c r="AR214" s="66">
        <f t="shared" si="38"/>
        <v>156</v>
      </c>
      <c r="AS214" s="66">
        <f t="shared" si="39"/>
        <v>632</v>
      </c>
    </row>
    <row r="215" spans="3:45" x14ac:dyDescent="0.25">
      <c r="C215" s="53" t="str">
        <f>IF(H215="","",Sheet1!AI215)</f>
        <v>N</v>
      </c>
      <c r="D215" s="54" t="s">
        <v>4134</v>
      </c>
      <c r="E215" s="54" t="s">
        <v>25</v>
      </c>
      <c r="F215" s="53" t="str">
        <f>IF(H215="","",Sheet1!AF215)</f>
        <v>08/10/2025</v>
      </c>
      <c r="G215" s="1" t="str">
        <f>IF(H215="","",Sheet1!AF215)</f>
        <v>08/10/2025</v>
      </c>
      <c r="H215" s="27">
        <v>9106042196</v>
      </c>
      <c r="I215" s="1" t="str">
        <f>IF(H215="","",Sheet1!AF215)</f>
        <v>08/10/2025</v>
      </c>
      <c r="J215" s="55" t="str">
        <f t="shared" si="30"/>
        <v>NKHT2510/03900001736</v>
      </c>
      <c r="L215" s="57" t="str">
        <f>IF(H215="","",Sheet1!AK215)</f>
        <v>K25TTM</v>
      </c>
      <c r="M215" s="57" t="str">
        <f>IF(H215="","",Sheet1!AE215)</f>
        <v>00001736</v>
      </c>
      <c r="N215" s="58" t="str">
        <f>IF(H215="","",Sheet1!AF215)</f>
        <v>08/10/2025</v>
      </c>
      <c r="O215" s="7" t="str">
        <f>IF(H215="","",Sheet1!AH215)</f>
        <v>WIN-039</v>
      </c>
      <c r="S215" s="55" t="str">
        <f>IF(H215="","",Sheet1!AL215)</f>
        <v>2AW2 WM+ PYN Thửa 1019, TBĐ 38, QL29</v>
      </c>
      <c r="V215" s="55" t="str">
        <f>IF(H215="","",Sheet1!AL215)</f>
        <v>2AW2 WM+ PYN Thửa 1019, TBĐ 38, QL29</v>
      </c>
      <c r="Y215" s="7" t="str">
        <f>IF(H215="","",Sheet1!AJ215)</f>
        <v>CGM300</v>
      </c>
      <c r="AB215" s="60">
        <f t="shared" si="31"/>
        <v>5111</v>
      </c>
      <c r="AC215" s="60">
        <f t="shared" si="32"/>
        <v>131</v>
      </c>
      <c r="AE215" s="61">
        <f>IF(H215="","",Sheet1!U215)</f>
        <v>2</v>
      </c>
      <c r="AG215" s="7">
        <f>IF(H215="","",Sheet1!T215)</f>
        <v>73431</v>
      </c>
      <c r="AH215" s="62">
        <f t="shared" si="33"/>
        <v>146862</v>
      </c>
      <c r="AL215" s="64">
        <f t="shared" si="34"/>
        <v>8</v>
      </c>
      <c r="AN215" s="61">
        <f t="shared" si="35"/>
        <v>11748.960000000001</v>
      </c>
      <c r="AO215" s="65">
        <f t="shared" si="36"/>
        <v>33311</v>
      </c>
      <c r="AQ215" s="66" t="str">
        <f t="shared" si="37"/>
        <v>K-hangtra</v>
      </c>
      <c r="AR215" s="66">
        <f t="shared" si="38"/>
        <v>156</v>
      </c>
      <c r="AS215" s="66">
        <f t="shared" si="39"/>
        <v>632</v>
      </c>
    </row>
    <row r="216" spans="3:45" x14ac:dyDescent="0.25">
      <c r="C216" s="53" t="str">
        <f>IF(H216="","",Sheet1!AI216)</f>
        <v>B</v>
      </c>
      <c r="D216" s="54" t="s">
        <v>4134</v>
      </c>
      <c r="E216" s="54" t="s">
        <v>25</v>
      </c>
      <c r="F216" s="53" t="str">
        <f>IF(H216="","",Sheet1!AF216)</f>
        <v>08/10/2025</v>
      </c>
      <c r="G216" s="1" t="str">
        <f>IF(H216="","",Sheet1!AF216)</f>
        <v>08/10/2025</v>
      </c>
      <c r="H216" s="27">
        <v>9106042243</v>
      </c>
      <c r="I216" s="1" t="str">
        <f>IF(H216="","",Sheet1!AF216)</f>
        <v>08/10/2025</v>
      </c>
      <c r="J216" s="55" t="str">
        <f t="shared" si="30"/>
        <v>NKHT2510/06500009704</v>
      </c>
      <c r="L216" s="57" t="str">
        <f>IF(H216="","",Sheet1!AK216)</f>
        <v>K25TTM</v>
      </c>
      <c r="M216" s="57" t="str">
        <f>IF(H216="","",Sheet1!AE216)</f>
        <v>00009704</v>
      </c>
      <c r="N216" s="58" t="str">
        <f>IF(H216="","",Sheet1!AF216)</f>
        <v>08/10/2025</v>
      </c>
      <c r="O216" s="7" t="str">
        <f>IF(H216="","",Sheet1!AH216)</f>
        <v>WIN-065</v>
      </c>
      <c r="S216" s="55" t="str">
        <f>IF(H216="","",Sheet1!AL216)</f>
        <v>6040 WM+ BGG 182 Trường Chinh</v>
      </c>
      <c r="V216" s="55" t="str">
        <f>IF(H216="","",Sheet1!AL216)</f>
        <v>6040 WM+ BGG 182 Trường Chinh</v>
      </c>
      <c r="Y216" s="7" t="str">
        <f>IF(H216="","",Sheet1!AJ216)</f>
        <v>TH200</v>
      </c>
      <c r="AB216" s="60">
        <f t="shared" si="31"/>
        <v>5111</v>
      </c>
      <c r="AC216" s="60">
        <f t="shared" si="32"/>
        <v>131</v>
      </c>
      <c r="AE216" s="61">
        <f>IF(H216="","",Sheet1!U216)</f>
        <v>5</v>
      </c>
      <c r="AG216" s="7">
        <f>IF(H216="","",Sheet1!T216)</f>
        <v>45588</v>
      </c>
      <c r="AH216" s="62">
        <f t="shared" si="33"/>
        <v>227940</v>
      </c>
      <c r="AL216" s="64">
        <f t="shared" si="34"/>
        <v>8</v>
      </c>
      <c r="AN216" s="61">
        <f t="shared" si="35"/>
        <v>18235.2</v>
      </c>
      <c r="AO216" s="65">
        <f t="shared" si="36"/>
        <v>33311</v>
      </c>
      <c r="AQ216" s="66" t="str">
        <f t="shared" si="37"/>
        <v>K-hangtra</v>
      </c>
      <c r="AR216" s="66">
        <f t="shared" si="38"/>
        <v>156</v>
      </c>
      <c r="AS216" s="66">
        <f t="shared" si="39"/>
        <v>632</v>
      </c>
    </row>
    <row r="217" spans="3:45" x14ac:dyDescent="0.25">
      <c r="C217" s="53" t="str">
        <f>IF(H217="","",Sheet1!AI217)</f>
        <v>B</v>
      </c>
      <c r="D217" s="54" t="s">
        <v>4134</v>
      </c>
      <c r="E217" s="54" t="s">
        <v>25</v>
      </c>
      <c r="F217" s="53" t="str">
        <f>IF(H217="","",Sheet1!AF217)</f>
        <v>08/10/2025</v>
      </c>
      <c r="G217" s="1" t="str">
        <f>IF(H217="","",Sheet1!AF217)</f>
        <v>08/10/2025</v>
      </c>
      <c r="H217" s="27">
        <v>9106042246</v>
      </c>
      <c r="I217" s="1" t="str">
        <f>IF(H217="","",Sheet1!AF217)</f>
        <v>08/10/2025</v>
      </c>
      <c r="J217" s="55" t="str">
        <f t="shared" si="30"/>
        <v>NKHT2510/00100005800</v>
      </c>
      <c r="L217" s="57" t="str">
        <f>IF(H217="","",Sheet1!AK217)</f>
        <v>K25TTM</v>
      </c>
      <c r="M217" s="57" t="str">
        <f>IF(H217="","",Sheet1!AE217)</f>
        <v>00005800</v>
      </c>
      <c r="N217" s="58" t="str">
        <f>IF(H217="","",Sheet1!AF217)</f>
        <v>08/10/2025</v>
      </c>
      <c r="O217" s="7" t="str">
        <f>IF(H217="","",Sheet1!AH217)</f>
        <v>WIN-NBH-00-001</v>
      </c>
      <c r="S217" s="55" t="str">
        <f>IF(H217="","",Sheet1!AL217)</f>
        <v>2B66 WM+ NBH Xóm 2, Khánh Hội</v>
      </c>
      <c r="V217" s="55" t="str">
        <f>IF(H217="","",Sheet1!AL217)</f>
        <v>2B66 WM+ NBH Xóm 2, Khánh Hội</v>
      </c>
      <c r="Y217" s="7" t="str">
        <f>IF(H217="","",Sheet1!AJ217)</f>
        <v>GM500</v>
      </c>
      <c r="AB217" s="60">
        <f t="shared" si="31"/>
        <v>5111</v>
      </c>
      <c r="AC217" s="60">
        <f t="shared" si="32"/>
        <v>131</v>
      </c>
      <c r="AE217" s="61">
        <f>IF(H217="","",Sheet1!U217)</f>
        <v>1</v>
      </c>
      <c r="AG217" s="7">
        <f>IF(H217="","",Sheet1!T217)</f>
        <v>111058</v>
      </c>
      <c r="AH217" s="62">
        <f t="shared" si="33"/>
        <v>111058</v>
      </c>
      <c r="AL217" s="64">
        <f t="shared" si="34"/>
        <v>8</v>
      </c>
      <c r="AN217" s="61">
        <f t="shared" si="35"/>
        <v>8884.64</v>
      </c>
      <c r="AO217" s="65">
        <f t="shared" si="36"/>
        <v>33311</v>
      </c>
      <c r="AQ217" s="66" t="str">
        <f t="shared" si="37"/>
        <v>K-hangtra</v>
      </c>
      <c r="AR217" s="66">
        <f t="shared" si="38"/>
        <v>156</v>
      </c>
      <c r="AS217" s="66">
        <f t="shared" si="39"/>
        <v>632</v>
      </c>
    </row>
    <row r="218" spans="3:45" x14ac:dyDescent="0.25">
      <c r="C218" s="53" t="str">
        <f>IF(H218="","",Sheet1!AI218)</f>
        <v>B</v>
      </c>
      <c r="D218" s="54" t="s">
        <v>4134</v>
      </c>
      <c r="E218" s="54" t="s">
        <v>25</v>
      </c>
      <c r="F218" s="53" t="str">
        <f>IF(H218="","",Sheet1!AF218)</f>
        <v>08/10/2025</v>
      </c>
      <c r="G218" s="1" t="str">
        <f>IF(H218="","",Sheet1!AF218)</f>
        <v>08/10/2025</v>
      </c>
      <c r="H218" s="27">
        <v>9106042278</v>
      </c>
      <c r="I218" s="1" t="str">
        <f>IF(H218="","",Sheet1!AF218)</f>
        <v>08/10/2025</v>
      </c>
      <c r="J218" s="55" t="str">
        <f t="shared" si="30"/>
        <v>NKHT2510/66400481434</v>
      </c>
      <c r="L218" s="57" t="str">
        <f>IF(H218="","",Sheet1!AK218)</f>
        <v>K25TTM</v>
      </c>
      <c r="M218" s="57" t="str">
        <f>IF(H218="","",Sheet1!AE218)</f>
        <v>00481434</v>
      </c>
      <c r="N218" s="58" t="str">
        <f>IF(H218="","",Sheet1!AF218)</f>
        <v>08/10/2025</v>
      </c>
      <c r="O218" s="7" t="str">
        <f>IF(H218="","",Sheet1!AH218)</f>
        <v>WIN5664</v>
      </c>
      <c r="S218" s="55" t="str">
        <f>IF(H218="","",Sheet1!AL218)</f>
        <v>5664 WM+ HNI 117-119 Yên Phụ</v>
      </c>
      <c r="V218" s="55" t="str">
        <f>IF(H218="","",Sheet1!AL218)</f>
        <v>5664 WM+ HNI 117-119 Yên Phụ</v>
      </c>
      <c r="Y218" s="7" t="str">
        <f>IF(H218="","",Sheet1!AJ218)</f>
        <v>GM500</v>
      </c>
      <c r="AB218" s="60">
        <f t="shared" si="31"/>
        <v>5111</v>
      </c>
      <c r="AC218" s="60">
        <f t="shared" si="32"/>
        <v>131</v>
      </c>
      <c r="AE218" s="61">
        <f>IF(H218="","",Sheet1!U218)</f>
        <v>1</v>
      </c>
      <c r="AG218" s="7">
        <f>IF(H218="","",Sheet1!T218)</f>
        <v>111058</v>
      </c>
      <c r="AH218" s="62">
        <f t="shared" si="33"/>
        <v>111058</v>
      </c>
      <c r="AL218" s="64">
        <f t="shared" si="34"/>
        <v>8</v>
      </c>
      <c r="AN218" s="61">
        <f t="shared" si="35"/>
        <v>8884.64</v>
      </c>
      <c r="AO218" s="65">
        <f t="shared" si="36"/>
        <v>33311</v>
      </c>
      <c r="AQ218" s="66" t="str">
        <f t="shared" si="37"/>
        <v>K-hangtra</v>
      </c>
      <c r="AR218" s="66">
        <f t="shared" si="38"/>
        <v>156</v>
      </c>
      <c r="AS218" s="66">
        <f t="shared" si="39"/>
        <v>632</v>
      </c>
    </row>
    <row r="219" spans="3:45" x14ac:dyDescent="0.25">
      <c r="C219" s="53" t="str">
        <f>IF(H219="","",Sheet1!AI219)</f>
        <v>N</v>
      </c>
      <c r="D219" s="54" t="s">
        <v>4134</v>
      </c>
      <c r="E219" s="54" t="s">
        <v>25</v>
      </c>
      <c r="F219" s="53" t="str">
        <f>IF(H219="","",Sheet1!AF219)</f>
        <v>08/10/2025</v>
      </c>
      <c r="G219" s="1" t="str">
        <f>IF(H219="","",Sheet1!AF219)</f>
        <v>08/10/2025</v>
      </c>
      <c r="H219" s="27">
        <v>9106042284</v>
      </c>
      <c r="I219" s="1" t="str">
        <f>IF(H219="","",Sheet1!AF219)</f>
        <v>08/10/2025</v>
      </c>
      <c r="J219" s="55" t="str">
        <f t="shared" si="30"/>
        <v>NKHT2510/00900080936</v>
      </c>
      <c r="L219" s="57" t="str">
        <f>IF(H219="","",Sheet1!AK219)</f>
        <v>K25TTM</v>
      </c>
      <c r="M219" s="57" t="str">
        <f>IF(H219="","",Sheet1!AE219)</f>
        <v>00080936</v>
      </c>
      <c r="N219" s="58" t="str">
        <f>IF(H219="","",Sheet1!AF219)</f>
        <v>08/10/2025</v>
      </c>
      <c r="O219" s="7" t="str">
        <f>IF(H219="","",Sheet1!AH219)</f>
        <v>WIN-DNG-01-009</v>
      </c>
      <c r="S219" s="55" t="str">
        <f>IF(H219="","",Sheet1!AL219)</f>
        <v>3001 WM+ DNG 131 Lê Văn Hiến</v>
      </c>
      <c r="V219" s="55" t="str">
        <f>IF(H219="","",Sheet1!AL219)</f>
        <v>3001 WM+ DNG 131 Lê Văn Hiến</v>
      </c>
      <c r="Y219" s="7" t="str">
        <f>IF(H219="","",Sheet1!AJ219)</f>
        <v>GXD500</v>
      </c>
      <c r="AB219" s="60">
        <f t="shared" si="31"/>
        <v>5111</v>
      </c>
      <c r="AC219" s="60">
        <f t="shared" si="32"/>
        <v>131</v>
      </c>
      <c r="AE219" s="61">
        <f>IF(H219="","",Sheet1!U219)</f>
        <v>2</v>
      </c>
      <c r="AG219" s="7">
        <f>IF(H219="","",Sheet1!T219)</f>
        <v>111606</v>
      </c>
      <c r="AH219" s="62">
        <f t="shared" si="33"/>
        <v>223212</v>
      </c>
      <c r="AL219" s="64">
        <f t="shared" si="34"/>
        <v>8</v>
      </c>
      <c r="AN219" s="61">
        <f t="shared" si="35"/>
        <v>17856.96</v>
      </c>
      <c r="AO219" s="65">
        <f t="shared" si="36"/>
        <v>33311</v>
      </c>
      <c r="AQ219" s="66" t="str">
        <f t="shared" si="37"/>
        <v>K-hangtra</v>
      </c>
      <c r="AR219" s="66">
        <f t="shared" si="38"/>
        <v>156</v>
      </c>
      <c r="AS219" s="66">
        <f t="shared" si="39"/>
        <v>632</v>
      </c>
    </row>
    <row r="220" spans="3:45" x14ac:dyDescent="0.25">
      <c r="C220" s="53" t="str">
        <f>IF(H220="","",Sheet1!AI220)</f>
        <v>N</v>
      </c>
      <c r="D220" s="54" t="s">
        <v>4134</v>
      </c>
      <c r="E220" s="54" t="s">
        <v>25</v>
      </c>
      <c r="F220" s="53" t="str">
        <f>IF(H220="","",Sheet1!AF220)</f>
        <v>08/10/2025</v>
      </c>
      <c r="G220" s="1" t="str">
        <f>IF(H220="","",Sheet1!AF220)</f>
        <v>08/10/2025</v>
      </c>
      <c r="H220" s="27">
        <v>9106042284</v>
      </c>
      <c r="I220" s="1" t="str">
        <f>IF(H220="","",Sheet1!AF220)</f>
        <v>08/10/2025</v>
      </c>
      <c r="J220" s="55" t="str">
        <f t="shared" si="30"/>
        <v>NKHT2510/00900080936</v>
      </c>
      <c r="L220" s="57" t="str">
        <f>IF(H220="","",Sheet1!AK220)</f>
        <v>K25TTM</v>
      </c>
      <c r="M220" s="57" t="str">
        <f>IF(H220="","",Sheet1!AE220)</f>
        <v>00080936</v>
      </c>
      <c r="N220" s="58" t="str">
        <f>IF(H220="","",Sheet1!AF220)</f>
        <v>08/10/2025</v>
      </c>
      <c r="O220" s="7" t="str">
        <f>IF(H220="","",Sheet1!AH220)</f>
        <v>WIN-DNG-01-009</v>
      </c>
      <c r="S220" s="55" t="str">
        <f>IF(H220="","",Sheet1!AL220)</f>
        <v>3001 WM+ DNG 131 Lê Văn Hiến</v>
      </c>
      <c r="V220" s="55" t="str">
        <f>IF(H220="","",Sheet1!AL220)</f>
        <v>3001 WM+ DNG 131 Lê Văn Hiến</v>
      </c>
      <c r="Y220" s="7" t="str">
        <f>IF(H220="","",Sheet1!AJ220)</f>
        <v>GL250</v>
      </c>
      <c r="AB220" s="60">
        <f t="shared" si="31"/>
        <v>5111</v>
      </c>
      <c r="AC220" s="60">
        <f t="shared" si="32"/>
        <v>131</v>
      </c>
      <c r="AE220" s="61">
        <f>IF(H220="","",Sheet1!U220)</f>
        <v>1</v>
      </c>
      <c r="AG220" s="7">
        <f>IF(H220="","",Sheet1!T220)</f>
        <v>49500</v>
      </c>
      <c r="AH220" s="62">
        <f t="shared" si="33"/>
        <v>49500</v>
      </c>
      <c r="AL220" s="64">
        <f t="shared" si="34"/>
        <v>8</v>
      </c>
      <c r="AN220" s="61">
        <f t="shared" si="35"/>
        <v>3960</v>
      </c>
      <c r="AO220" s="65">
        <f t="shared" si="36"/>
        <v>33311</v>
      </c>
      <c r="AQ220" s="66" t="str">
        <f t="shared" si="37"/>
        <v>K-hangtra</v>
      </c>
      <c r="AR220" s="66">
        <f t="shared" si="38"/>
        <v>156</v>
      </c>
      <c r="AS220" s="66">
        <f t="shared" si="39"/>
        <v>632</v>
      </c>
    </row>
    <row r="221" spans="3:45" x14ac:dyDescent="0.25">
      <c r="C221" s="53" t="str">
        <f>IF(H221="","",Sheet1!AI221)</f>
        <v>N</v>
      </c>
      <c r="D221" s="54" t="s">
        <v>4134</v>
      </c>
      <c r="E221" s="54" t="s">
        <v>25</v>
      </c>
      <c r="F221" s="53" t="str">
        <f>IF(H221="","",Sheet1!AF221)</f>
        <v>08/10/2025</v>
      </c>
      <c r="G221" s="1" t="str">
        <f>IF(H221="","",Sheet1!AF221)</f>
        <v>08/10/2025</v>
      </c>
      <c r="H221" s="27">
        <v>9106042284</v>
      </c>
      <c r="I221" s="1" t="str">
        <f>IF(H221="","",Sheet1!AF221)</f>
        <v>08/10/2025</v>
      </c>
      <c r="J221" s="55" t="str">
        <f t="shared" si="30"/>
        <v>NKHT2510/00900080936</v>
      </c>
      <c r="L221" s="57" t="str">
        <f>IF(H221="","",Sheet1!AK221)</f>
        <v>K25TTM</v>
      </c>
      <c r="M221" s="57" t="str">
        <f>IF(H221="","",Sheet1!AE221)</f>
        <v>00080936</v>
      </c>
      <c r="N221" s="58" t="str">
        <f>IF(H221="","",Sheet1!AF221)</f>
        <v>08/10/2025</v>
      </c>
      <c r="O221" s="7" t="str">
        <f>IF(H221="","",Sheet1!AH221)</f>
        <v>WIN-DNG-01-009</v>
      </c>
      <c r="S221" s="55" t="str">
        <f>IF(H221="","",Sheet1!AL221)</f>
        <v>3001 WM+ DNG 131 Lê Văn Hiến</v>
      </c>
      <c r="V221" s="55" t="str">
        <f>IF(H221="","",Sheet1!AL221)</f>
        <v>3001 WM+ DNG 131 Lê Văn Hiến</v>
      </c>
      <c r="Y221" s="7" t="str">
        <f>IF(H221="","",Sheet1!AJ221)</f>
        <v>CC300</v>
      </c>
      <c r="AB221" s="60">
        <f t="shared" si="31"/>
        <v>5111</v>
      </c>
      <c r="AC221" s="60">
        <f t="shared" si="32"/>
        <v>131</v>
      </c>
      <c r="AE221" s="61">
        <f>IF(H221="","",Sheet1!U221)</f>
        <v>1</v>
      </c>
      <c r="AG221" s="7">
        <f>IF(H221="","",Sheet1!T221)</f>
        <v>60885</v>
      </c>
      <c r="AH221" s="62">
        <f t="shared" si="33"/>
        <v>60885</v>
      </c>
      <c r="AL221" s="64">
        <f t="shared" si="34"/>
        <v>8</v>
      </c>
      <c r="AN221" s="61">
        <f t="shared" si="35"/>
        <v>4870.8</v>
      </c>
      <c r="AO221" s="65">
        <f t="shared" si="36"/>
        <v>33311</v>
      </c>
      <c r="AQ221" s="66" t="str">
        <f t="shared" si="37"/>
        <v>K-hangtra</v>
      </c>
      <c r="AR221" s="66">
        <f t="shared" si="38"/>
        <v>156</v>
      </c>
      <c r="AS221" s="66">
        <f t="shared" si="39"/>
        <v>632</v>
      </c>
    </row>
    <row r="222" spans="3:45" x14ac:dyDescent="0.25">
      <c r="C222" s="53" t="str">
        <f>IF(H222="","",Sheet1!AI222)</f>
        <v>N</v>
      </c>
      <c r="D222" s="54" t="s">
        <v>4134</v>
      </c>
      <c r="E222" s="54" t="s">
        <v>25</v>
      </c>
      <c r="F222" s="53" t="str">
        <f>IF(H222="","",Sheet1!AF222)</f>
        <v>08/10/2025</v>
      </c>
      <c r="G222" s="1" t="str">
        <f>IF(H222="","",Sheet1!AF222)</f>
        <v>08/10/2025</v>
      </c>
      <c r="H222" s="27">
        <v>9106042284</v>
      </c>
      <c r="I222" s="1" t="str">
        <f>IF(H222="","",Sheet1!AF222)</f>
        <v>08/10/2025</v>
      </c>
      <c r="J222" s="55" t="str">
        <f t="shared" si="30"/>
        <v>NKHT2510/00900080936</v>
      </c>
      <c r="L222" s="57" t="str">
        <f>IF(H222="","",Sheet1!AK222)</f>
        <v>K25TTM</v>
      </c>
      <c r="M222" s="57" t="str">
        <f>IF(H222="","",Sheet1!AE222)</f>
        <v>00080936</v>
      </c>
      <c r="N222" s="58" t="str">
        <f>IF(H222="","",Sheet1!AF222)</f>
        <v>08/10/2025</v>
      </c>
      <c r="O222" s="7" t="str">
        <f>IF(H222="","",Sheet1!AH222)</f>
        <v>WIN-DNG-01-009</v>
      </c>
      <c r="S222" s="55" t="str">
        <f>IF(H222="","",Sheet1!AL222)</f>
        <v>3001 WM+ DNG 131 Lê Văn Hiến</v>
      </c>
      <c r="V222" s="55" t="str">
        <f>IF(H222="","",Sheet1!AL222)</f>
        <v>3001 WM+ DNG 131 Lê Văn Hiến</v>
      </c>
      <c r="Y222" s="7" t="str">
        <f>IF(H222="","",Sheet1!AJ222)</f>
        <v>MNH250</v>
      </c>
      <c r="AB222" s="60">
        <f t="shared" si="31"/>
        <v>5111</v>
      </c>
      <c r="AC222" s="60">
        <f t="shared" si="32"/>
        <v>131</v>
      </c>
      <c r="AE222" s="61">
        <f>IF(H222="","",Sheet1!U222)</f>
        <v>1</v>
      </c>
      <c r="AG222" s="7">
        <f>IF(H222="","",Sheet1!T222)</f>
        <v>37720</v>
      </c>
      <c r="AH222" s="62">
        <f t="shared" si="33"/>
        <v>37720</v>
      </c>
      <c r="AL222" s="64">
        <f t="shared" si="34"/>
        <v>8</v>
      </c>
      <c r="AN222" s="61">
        <f t="shared" si="35"/>
        <v>3017.6</v>
      </c>
      <c r="AO222" s="65">
        <f t="shared" si="36"/>
        <v>33311</v>
      </c>
      <c r="AQ222" s="66" t="str">
        <f t="shared" si="37"/>
        <v>K-hangtra</v>
      </c>
      <c r="AR222" s="66">
        <f t="shared" si="38"/>
        <v>156</v>
      </c>
      <c r="AS222" s="66">
        <f t="shared" si="39"/>
        <v>632</v>
      </c>
    </row>
    <row r="223" spans="3:45" x14ac:dyDescent="0.25">
      <c r="C223" s="53" t="str">
        <f>IF(H223="","",Sheet1!AI223)</f>
        <v>N</v>
      </c>
      <c r="D223" s="54" t="s">
        <v>4134</v>
      </c>
      <c r="E223" s="54" t="s">
        <v>25</v>
      </c>
      <c r="F223" s="53" t="str">
        <f>IF(H223="","",Sheet1!AF223)</f>
        <v>08/10/2025</v>
      </c>
      <c r="G223" s="1" t="str">
        <f>IF(H223="","",Sheet1!AF223)</f>
        <v>08/10/2025</v>
      </c>
      <c r="H223" s="27">
        <v>9106042332</v>
      </c>
      <c r="I223" s="1" t="str">
        <f>IF(H223="","",Sheet1!AF223)</f>
        <v>08/10/2025</v>
      </c>
      <c r="J223" s="55" t="str">
        <f t="shared" si="30"/>
        <v>NKHT2510/01600025967</v>
      </c>
      <c r="L223" s="57" t="str">
        <f>IF(H223="","",Sheet1!AK223)</f>
        <v>K25TTM</v>
      </c>
      <c r="M223" s="57" t="str">
        <f>IF(H223="","",Sheet1!AE223)</f>
        <v>00025967</v>
      </c>
      <c r="N223" s="58" t="str">
        <f>IF(H223="","",Sheet1!AF223)</f>
        <v>08/10/2025</v>
      </c>
      <c r="O223" s="7" t="str">
        <f>IF(H223="","",Sheet1!AH223)</f>
        <v>WIN-CTO-01-016</v>
      </c>
      <c r="S223" s="55" t="str">
        <f>IF(H223="","",Sheet1!AL223)</f>
        <v>2AM4 WM+ CTO 92 Xô Viết Nghệ Tĩnh</v>
      </c>
      <c r="V223" s="55" t="str">
        <f>IF(H223="","",Sheet1!AL223)</f>
        <v>2AM4 WM+ CTO 92 Xô Viết Nghệ Tĩnh</v>
      </c>
      <c r="Y223" s="7" t="str">
        <f>IF(H223="","",Sheet1!AJ223)</f>
        <v>GTLX250G</v>
      </c>
      <c r="AB223" s="60">
        <f t="shared" si="31"/>
        <v>5111</v>
      </c>
      <c r="AC223" s="60">
        <f t="shared" si="32"/>
        <v>131</v>
      </c>
      <c r="AE223" s="61">
        <f>IF(H223="","",Sheet1!U223)</f>
        <v>1</v>
      </c>
      <c r="AG223" s="7">
        <f>IF(H223="","",Sheet1!T223)</f>
        <v>41150</v>
      </c>
      <c r="AH223" s="62">
        <f t="shared" si="33"/>
        <v>41150</v>
      </c>
      <c r="AL223" s="64">
        <f t="shared" si="34"/>
        <v>8</v>
      </c>
      <c r="AN223" s="61">
        <f t="shared" si="35"/>
        <v>3292</v>
      </c>
      <c r="AO223" s="65">
        <f t="shared" si="36"/>
        <v>33311</v>
      </c>
      <c r="AQ223" s="66" t="str">
        <f t="shared" si="37"/>
        <v>K-hangtra</v>
      </c>
      <c r="AR223" s="66">
        <f t="shared" si="38"/>
        <v>156</v>
      </c>
      <c r="AS223" s="66">
        <f t="shared" si="39"/>
        <v>632</v>
      </c>
    </row>
    <row r="224" spans="3:45" x14ac:dyDescent="0.25">
      <c r="C224" s="53" t="str">
        <f>IF(H224="","",Sheet1!AI224)</f>
        <v>B</v>
      </c>
      <c r="D224" s="54" t="s">
        <v>4134</v>
      </c>
      <c r="E224" s="54" t="s">
        <v>25</v>
      </c>
      <c r="F224" s="53" t="str">
        <f>IF(H224="","",Sheet1!AF224)</f>
        <v>08/10/2025</v>
      </c>
      <c r="G224" s="1" t="str">
        <f>IF(H224="","",Sheet1!AF224)</f>
        <v>08/10/2025</v>
      </c>
      <c r="H224" s="27">
        <v>9106042324</v>
      </c>
      <c r="I224" s="1" t="str">
        <f>IF(H224="","",Sheet1!AF224)</f>
        <v>08/10/2025</v>
      </c>
      <c r="J224" s="55" t="str">
        <f t="shared" si="30"/>
        <v>NKHT2510/03500004016</v>
      </c>
      <c r="L224" s="57" t="str">
        <f>IF(H224="","",Sheet1!AK224)</f>
        <v>K25TTM</v>
      </c>
      <c r="M224" s="57" t="str">
        <f>IF(H224="","",Sheet1!AE224)</f>
        <v>00004016</v>
      </c>
      <c r="N224" s="58" t="str">
        <f>IF(H224="","",Sheet1!AF224)</f>
        <v>08/10/2025</v>
      </c>
      <c r="O224" s="7" t="str">
        <f>IF(H224="","",Sheet1!AH224)</f>
        <v>WIN-035</v>
      </c>
      <c r="S224" s="55" t="str">
        <f>IF(H224="","",Sheet1!AL224)</f>
        <v>5003 WM+ YBI Số 2 Quang Trung-Đồng Tâm</v>
      </c>
      <c r="V224" s="55" t="str">
        <f>IF(H224="","",Sheet1!AL224)</f>
        <v>5003 WM+ YBI Số 2 Quang Trung-Đồng Tâm</v>
      </c>
      <c r="Y224" s="7" t="str">
        <f>IF(H224="","",Sheet1!AJ224)</f>
        <v>GM500</v>
      </c>
      <c r="AB224" s="60">
        <f t="shared" si="31"/>
        <v>5111</v>
      </c>
      <c r="AC224" s="60">
        <f t="shared" si="32"/>
        <v>131</v>
      </c>
      <c r="AE224" s="61">
        <f>IF(H224="","",Sheet1!U224)</f>
        <v>2</v>
      </c>
      <c r="AG224" s="7">
        <f>IF(H224="","",Sheet1!T224)</f>
        <v>111058</v>
      </c>
      <c r="AH224" s="62">
        <f t="shared" si="33"/>
        <v>222116</v>
      </c>
      <c r="AL224" s="64">
        <f t="shared" si="34"/>
        <v>8</v>
      </c>
      <c r="AN224" s="61">
        <f t="shared" si="35"/>
        <v>17769.28</v>
      </c>
      <c r="AO224" s="65">
        <f t="shared" si="36"/>
        <v>33311</v>
      </c>
      <c r="AQ224" s="66" t="str">
        <f t="shared" si="37"/>
        <v>K-hangtra</v>
      </c>
      <c r="AR224" s="66">
        <f t="shared" si="38"/>
        <v>156</v>
      </c>
      <c r="AS224" s="66">
        <f t="shared" si="39"/>
        <v>632</v>
      </c>
    </row>
    <row r="225" spans="3:45" x14ac:dyDescent="0.25">
      <c r="C225" s="53" t="str">
        <f>IF(H225="","",Sheet1!AI225)</f>
        <v>B</v>
      </c>
      <c r="D225" s="54" t="s">
        <v>4134</v>
      </c>
      <c r="E225" s="54" t="s">
        <v>25</v>
      </c>
      <c r="F225" s="53" t="str">
        <f>IF(H225="","",Sheet1!AF225)</f>
        <v>08/10/2025</v>
      </c>
      <c r="G225" s="1" t="str">
        <f>IF(H225="","",Sheet1!AF225)</f>
        <v>08/10/2025</v>
      </c>
      <c r="H225" s="27">
        <v>9106042352</v>
      </c>
      <c r="I225" s="1" t="str">
        <f>IF(H225="","",Sheet1!AF225)</f>
        <v>08/10/2025</v>
      </c>
      <c r="J225" s="55" t="str">
        <f t="shared" si="30"/>
        <v>NKHT2510/05600028878</v>
      </c>
      <c r="L225" s="57" t="str">
        <f>IF(H225="","",Sheet1!AK225)</f>
        <v>K25TTM</v>
      </c>
      <c r="M225" s="57" t="str">
        <f>IF(H225="","",Sheet1!AE225)</f>
        <v>00028878</v>
      </c>
      <c r="N225" s="58" t="str">
        <f>IF(H225="","",Sheet1!AF225)</f>
        <v>08/10/2025</v>
      </c>
      <c r="O225" s="7" t="str">
        <f>IF(H225="","",Sheet1!AH225)</f>
        <v>WIN-056</v>
      </c>
      <c r="S225" s="55" t="str">
        <f>IF(H225="","",Sheet1!AL225)</f>
        <v>6522 WM+ HYN Trúc Đình, Ân Thi</v>
      </c>
      <c r="V225" s="55" t="str">
        <f>IF(H225="","",Sheet1!AL225)</f>
        <v>6522 WM+ HYN Trúc Đình, Ân Thi</v>
      </c>
      <c r="Y225" s="7" t="str">
        <f>IF(H225="","",Sheet1!AJ225)</f>
        <v>GM500</v>
      </c>
      <c r="AB225" s="60">
        <f t="shared" si="31"/>
        <v>5111</v>
      </c>
      <c r="AC225" s="60">
        <f t="shared" si="32"/>
        <v>131</v>
      </c>
      <c r="AE225" s="61">
        <f>IF(H225="","",Sheet1!U225)</f>
        <v>1</v>
      </c>
      <c r="AG225" s="7">
        <f>IF(H225="","",Sheet1!T225)</f>
        <v>111058</v>
      </c>
      <c r="AH225" s="62">
        <f t="shared" si="33"/>
        <v>111058</v>
      </c>
      <c r="AL225" s="64">
        <f t="shared" si="34"/>
        <v>8</v>
      </c>
      <c r="AN225" s="61">
        <f t="shared" si="35"/>
        <v>8884.64</v>
      </c>
      <c r="AO225" s="65">
        <f t="shared" si="36"/>
        <v>33311</v>
      </c>
      <c r="AQ225" s="66" t="str">
        <f t="shared" si="37"/>
        <v>K-hangtra</v>
      </c>
      <c r="AR225" s="66">
        <f t="shared" si="38"/>
        <v>156</v>
      </c>
      <c r="AS225" s="66">
        <f t="shared" si="39"/>
        <v>632</v>
      </c>
    </row>
    <row r="226" spans="3:45" x14ac:dyDescent="0.25">
      <c r="C226" s="53" t="str">
        <f>IF(H226="","",Sheet1!AI226)</f>
        <v>B</v>
      </c>
      <c r="D226" s="54" t="s">
        <v>4134</v>
      </c>
      <c r="E226" s="54" t="s">
        <v>25</v>
      </c>
      <c r="F226" s="53" t="str">
        <f>IF(H226="","",Sheet1!AF226)</f>
        <v>08/10/2025</v>
      </c>
      <c r="G226" s="1" t="str">
        <f>IF(H226="","",Sheet1!AF226)</f>
        <v>08/10/2025</v>
      </c>
      <c r="H226" s="27">
        <v>9106042418</v>
      </c>
      <c r="I226" s="1" t="str">
        <f>IF(H226="","",Sheet1!AF226)</f>
        <v>08/10/2025</v>
      </c>
      <c r="J226" s="55" t="str">
        <f t="shared" si="30"/>
        <v>NKHT2510/02900011340</v>
      </c>
      <c r="L226" s="57" t="str">
        <f>IF(H226="","",Sheet1!AK226)</f>
        <v>K25TTM</v>
      </c>
      <c r="M226" s="57" t="str">
        <f>IF(H226="","",Sheet1!AE226)</f>
        <v>00011340</v>
      </c>
      <c r="N226" s="58" t="str">
        <f>IF(H226="","",Sheet1!AF226)</f>
        <v>08/10/2025</v>
      </c>
      <c r="O226" s="7" t="str">
        <f>IF(H226="","",Sheet1!AH226)</f>
        <v>WIN-029</v>
      </c>
      <c r="S226" s="55" t="str">
        <f>IF(H226="","",Sheet1!AL226)</f>
        <v>6480 WM+ VPC Khu 4 TT Tứ Trưng</v>
      </c>
      <c r="V226" s="55" t="str">
        <f>IF(H226="","",Sheet1!AL226)</f>
        <v>6480 WM+ VPC Khu 4 TT Tứ Trưng</v>
      </c>
      <c r="Y226" s="7" t="str">
        <f>IF(H226="","",Sheet1!AJ226)</f>
        <v>GM500</v>
      </c>
      <c r="AB226" s="60">
        <f t="shared" si="31"/>
        <v>5111</v>
      </c>
      <c r="AC226" s="60">
        <f t="shared" si="32"/>
        <v>131</v>
      </c>
      <c r="AE226" s="61">
        <f>IF(H226="","",Sheet1!U226)</f>
        <v>2</v>
      </c>
      <c r="AG226" s="7">
        <f>IF(H226="","",Sheet1!T226)</f>
        <v>111058</v>
      </c>
      <c r="AH226" s="62">
        <f t="shared" si="33"/>
        <v>222116</v>
      </c>
      <c r="AL226" s="64">
        <f t="shared" si="34"/>
        <v>8</v>
      </c>
      <c r="AN226" s="61">
        <f t="shared" si="35"/>
        <v>17769.28</v>
      </c>
      <c r="AO226" s="65">
        <f t="shared" si="36"/>
        <v>33311</v>
      </c>
      <c r="AQ226" s="66" t="str">
        <f t="shared" si="37"/>
        <v>K-hangtra</v>
      </c>
      <c r="AR226" s="66">
        <f t="shared" si="38"/>
        <v>156</v>
      </c>
      <c r="AS226" s="66">
        <f t="shared" si="39"/>
        <v>632</v>
      </c>
    </row>
    <row r="227" spans="3:45" x14ac:dyDescent="0.25">
      <c r="C227" s="53" t="str">
        <f>IF(H227="","",Sheet1!AI227)</f>
        <v>B</v>
      </c>
      <c r="D227" s="54" t="s">
        <v>4134</v>
      </c>
      <c r="E227" s="54" t="s">
        <v>25</v>
      </c>
      <c r="F227" s="53" t="str">
        <f>IF(H227="","",Sheet1!AF227)</f>
        <v>08/10/2025</v>
      </c>
      <c r="G227" s="1" t="str">
        <f>IF(H227="","",Sheet1!AF227)</f>
        <v>08/10/2025</v>
      </c>
      <c r="H227" s="27">
        <v>9106042432</v>
      </c>
      <c r="I227" s="1" t="str">
        <f>IF(H227="","",Sheet1!AF227)</f>
        <v>08/10/2025</v>
      </c>
      <c r="J227" s="55" t="str">
        <f t="shared" si="30"/>
        <v>NKHT2510/00300018192</v>
      </c>
      <c r="L227" s="57" t="str">
        <f>IF(H227="","",Sheet1!AK227)</f>
        <v>K25TTM</v>
      </c>
      <c r="M227" s="57" t="str">
        <f>IF(H227="","",Sheet1!AE227)</f>
        <v>00018192</v>
      </c>
      <c r="N227" s="58" t="str">
        <f>IF(H227="","",Sheet1!AF227)</f>
        <v>08/10/2025</v>
      </c>
      <c r="O227" s="7" t="str">
        <f>IF(H227="","",Sheet1!AH227)</f>
        <v>WIN-PTO-00-003</v>
      </c>
      <c r="S227" s="55" t="str">
        <f>IF(H227="","",Sheet1!AL227)</f>
        <v>2A66 WM+ PTO Khu Phố, Đoan Hùng</v>
      </c>
      <c r="V227" s="55" t="str">
        <f>IF(H227="","",Sheet1!AL227)</f>
        <v>2A66 WM+ PTO Khu Phố, Đoan Hùng</v>
      </c>
      <c r="Y227" s="7" t="str">
        <f>IF(H227="","",Sheet1!AJ227)</f>
        <v>CGM300</v>
      </c>
      <c r="AB227" s="60">
        <f t="shared" si="31"/>
        <v>5111</v>
      </c>
      <c r="AC227" s="60">
        <f t="shared" si="32"/>
        <v>131</v>
      </c>
      <c r="AE227" s="61">
        <f>IF(H227="","",Sheet1!U227)</f>
        <v>1</v>
      </c>
      <c r="AG227" s="7">
        <f>IF(H227="","",Sheet1!T227)</f>
        <v>73431</v>
      </c>
      <c r="AH227" s="62">
        <f t="shared" si="33"/>
        <v>73431</v>
      </c>
      <c r="AL227" s="64">
        <f t="shared" si="34"/>
        <v>8</v>
      </c>
      <c r="AN227" s="61">
        <f t="shared" si="35"/>
        <v>5874.4800000000005</v>
      </c>
      <c r="AO227" s="65">
        <f t="shared" si="36"/>
        <v>33311</v>
      </c>
      <c r="AQ227" s="66" t="str">
        <f t="shared" si="37"/>
        <v>K-hangtra</v>
      </c>
      <c r="AR227" s="66">
        <f t="shared" si="38"/>
        <v>156</v>
      </c>
      <c r="AS227" s="66">
        <f t="shared" si="39"/>
        <v>632</v>
      </c>
    </row>
    <row r="228" spans="3:45" x14ac:dyDescent="0.25">
      <c r="C228" s="53" t="str">
        <f>IF(H228="","",Sheet1!AI228)</f>
        <v>B</v>
      </c>
      <c r="D228" s="54" t="s">
        <v>4134</v>
      </c>
      <c r="E228" s="54" t="s">
        <v>25</v>
      </c>
      <c r="F228" s="53" t="str">
        <f>IF(H228="","",Sheet1!AF228)</f>
        <v>08/10/2025</v>
      </c>
      <c r="G228" s="1" t="str">
        <f>IF(H228="","",Sheet1!AF228)</f>
        <v>08/10/2025</v>
      </c>
      <c r="H228" s="27">
        <v>9106042421</v>
      </c>
      <c r="I228" s="1" t="str">
        <f>IF(H228="","",Sheet1!AF228)</f>
        <v>08/10/2025</v>
      </c>
      <c r="J228" s="55" t="str">
        <f t="shared" si="30"/>
        <v>NKHT2510/00700047502</v>
      </c>
      <c r="L228" s="57" t="str">
        <f>IF(H228="","",Sheet1!AK228)</f>
        <v>K25TTM</v>
      </c>
      <c r="M228" s="57" t="str">
        <f>IF(H228="","",Sheet1!AE228)</f>
        <v>00047502</v>
      </c>
      <c r="N228" s="58" t="str">
        <f>IF(H228="","",Sheet1!AF228)</f>
        <v>08/10/2025</v>
      </c>
      <c r="O228" s="7" t="str">
        <f>IF(H228="","",Sheet1!AH228)</f>
        <v>WIN-QNH-00-007</v>
      </c>
      <c r="S228" s="55" t="str">
        <f>IF(H228="","",Sheet1!AL228)</f>
        <v>2ANA WM+ QNH 194 Bái Tử Long</v>
      </c>
      <c r="V228" s="55" t="str">
        <f>IF(H228="","",Sheet1!AL228)</f>
        <v>2ANA WM+ QNH 194 Bái Tử Long</v>
      </c>
      <c r="Y228" s="7" t="str">
        <f>IF(H228="","",Sheet1!AJ228)</f>
        <v>CN300</v>
      </c>
      <c r="AB228" s="60">
        <f t="shared" si="31"/>
        <v>5111</v>
      </c>
      <c r="AC228" s="60">
        <f t="shared" si="32"/>
        <v>131</v>
      </c>
      <c r="AE228" s="61">
        <f>IF(H228="","",Sheet1!U228)</f>
        <v>1</v>
      </c>
      <c r="AG228" s="7">
        <f>IF(H228="","",Sheet1!T228)</f>
        <v>70950</v>
      </c>
      <c r="AH228" s="62">
        <f t="shared" si="33"/>
        <v>70950</v>
      </c>
      <c r="AL228" s="64">
        <f t="shared" si="34"/>
        <v>8</v>
      </c>
      <c r="AN228" s="61">
        <f t="shared" si="35"/>
        <v>5676</v>
      </c>
      <c r="AO228" s="65">
        <f t="shared" si="36"/>
        <v>33311</v>
      </c>
      <c r="AQ228" s="66" t="str">
        <f t="shared" si="37"/>
        <v>K-hangtra</v>
      </c>
      <c r="AR228" s="66">
        <f t="shared" si="38"/>
        <v>156</v>
      </c>
      <c r="AS228" s="66">
        <f t="shared" si="39"/>
        <v>632</v>
      </c>
    </row>
    <row r="229" spans="3:45" x14ac:dyDescent="0.25">
      <c r="C229" s="53" t="str">
        <f>IF(H229="","",Sheet1!AI229)</f>
        <v>B</v>
      </c>
      <c r="D229" s="54" t="s">
        <v>4134</v>
      </c>
      <c r="E229" s="54" t="s">
        <v>25</v>
      </c>
      <c r="F229" s="53" t="str">
        <f>IF(H229="","",Sheet1!AF229)</f>
        <v>08/10/2025</v>
      </c>
      <c r="G229" s="1" t="str">
        <f>IF(H229="","",Sheet1!AF229)</f>
        <v>08/10/2025</v>
      </c>
      <c r="H229" s="27">
        <v>9106042434</v>
      </c>
      <c r="I229" s="1" t="str">
        <f>IF(H229="","",Sheet1!AF229)</f>
        <v>08/10/2025</v>
      </c>
      <c r="J229" s="55" t="str">
        <f t="shared" si="30"/>
        <v>NKHT2510/06400008173</v>
      </c>
      <c r="L229" s="57" t="str">
        <f>IF(H229="","",Sheet1!AK229)</f>
        <v>K25TTM</v>
      </c>
      <c r="M229" s="57" t="str">
        <f>IF(H229="","",Sheet1!AE229)</f>
        <v>00008173</v>
      </c>
      <c r="N229" s="58" t="str">
        <f>IF(H229="","",Sheet1!AF229)</f>
        <v>08/10/2025</v>
      </c>
      <c r="O229" s="7" t="str">
        <f>IF(H229="","",Sheet1!AH229)</f>
        <v>WIN-064</v>
      </c>
      <c r="S229" s="55" t="str">
        <f>IF(H229="","",Sheet1!AL229)</f>
        <v>2AS2 WM+ NDH Khu phố 2, TT Quỹ Nhất</v>
      </c>
      <c r="V229" s="55" t="str">
        <f>IF(H229="","",Sheet1!AL229)</f>
        <v>2AS2 WM+ NDH Khu phố 2, TT Quỹ Nhất</v>
      </c>
      <c r="Y229" s="7" t="str">
        <f>IF(H229="","",Sheet1!AJ229)</f>
        <v>GSG250</v>
      </c>
      <c r="AB229" s="60">
        <f t="shared" si="31"/>
        <v>5111</v>
      </c>
      <c r="AC229" s="60">
        <f t="shared" si="32"/>
        <v>131</v>
      </c>
      <c r="AE229" s="61">
        <f>IF(H229="","",Sheet1!U229)</f>
        <v>2</v>
      </c>
      <c r="AG229" s="7">
        <f>IF(H229="","",Sheet1!T229)</f>
        <v>41328</v>
      </c>
      <c r="AH229" s="62">
        <f t="shared" si="33"/>
        <v>82656</v>
      </c>
      <c r="AL229" s="64">
        <f t="shared" si="34"/>
        <v>8</v>
      </c>
      <c r="AN229" s="61">
        <f t="shared" si="35"/>
        <v>6612.4800000000005</v>
      </c>
      <c r="AO229" s="65">
        <f t="shared" si="36"/>
        <v>33311</v>
      </c>
      <c r="AQ229" s="66" t="str">
        <f t="shared" si="37"/>
        <v>K-hangtra</v>
      </c>
      <c r="AR229" s="66">
        <f t="shared" si="38"/>
        <v>156</v>
      </c>
      <c r="AS229" s="66">
        <f t="shared" si="39"/>
        <v>632</v>
      </c>
    </row>
    <row r="230" spans="3:45" x14ac:dyDescent="0.25">
      <c r="C230" s="53" t="str">
        <f>IF(H230="","",Sheet1!AI230)</f>
        <v>N</v>
      </c>
      <c r="D230" s="54" t="s">
        <v>4134</v>
      </c>
      <c r="E230" s="54" t="s">
        <v>25</v>
      </c>
      <c r="F230" s="53" t="str">
        <f>IF(H230="","",Sheet1!AF230)</f>
        <v>08/10/2025</v>
      </c>
      <c r="G230" s="1" t="str">
        <f>IF(H230="","",Sheet1!AF230)</f>
        <v>08/10/2025</v>
      </c>
      <c r="H230" s="27">
        <v>9106042460</v>
      </c>
      <c r="I230" s="1" t="str">
        <f>IF(H230="","",Sheet1!AF230)</f>
        <v>08/10/2025</v>
      </c>
      <c r="J230" s="55" t="str">
        <f t="shared" si="30"/>
        <v>NKHT2510/00900080949</v>
      </c>
      <c r="L230" s="57" t="str">
        <f>IF(H230="","",Sheet1!AK230)</f>
        <v>K25TTM</v>
      </c>
      <c r="M230" s="57" t="str">
        <f>IF(H230="","",Sheet1!AE230)</f>
        <v>00080949</v>
      </c>
      <c r="N230" s="58" t="str">
        <f>IF(H230="","",Sheet1!AF230)</f>
        <v>08/10/2025</v>
      </c>
      <c r="O230" s="7" t="str">
        <f>IF(H230="","",Sheet1!AH230)</f>
        <v>WIN-DNG-01-009</v>
      </c>
      <c r="S230" s="55" t="str">
        <f>IF(H230="","",Sheet1!AL230)</f>
        <v>5641 WIN DNG 135 Nguyễn Văn Thoại</v>
      </c>
      <c r="V230" s="55" t="str">
        <f>IF(H230="","",Sheet1!AL230)</f>
        <v>5641 WIN DNG 135 Nguyễn Văn Thoại</v>
      </c>
      <c r="Y230" s="7" t="str">
        <f>IF(H230="","",Sheet1!AJ230)</f>
        <v>CC300</v>
      </c>
      <c r="AB230" s="60">
        <f t="shared" si="31"/>
        <v>5111</v>
      </c>
      <c r="AC230" s="60">
        <f t="shared" si="32"/>
        <v>131</v>
      </c>
      <c r="AE230" s="61">
        <f>IF(H230="","",Sheet1!U230)</f>
        <v>2</v>
      </c>
      <c r="AG230" s="7">
        <f>IF(H230="","",Sheet1!T230)</f>
        <v>60885</v>
      </c>
      <c r="AH230" s="62">
        <f t="shared" si="33"/>
        <v>121770</v>
      </c>
      <c r="AL230" s="64">
        <f t="shared" si="34"/>
        <v>8</v>
      </c>
      <c r="AN230" s="61">
        <f t="shared" si="35"/>
        <v>9741.6</v>
      </c>
      <c r="AO230" s="65">
        <f t="shared" si="36"/>
        <v>33311</v>
      </c>
      <c r="AQ230" s="66" t="str">
        <f t="shared" si="37"/>
        <v>K-hangtra</v>
      </c>
      <c r="AR230" s="66">
        <f t="shared" si="38"/>
        <v>156</v>
      </c>
      <c r="AS230" s="66">
        <f t="shared" si="39"/>
        <v>632</v>
      </c>
    </row>
    <row r="231" spans="3:45" x14ac:dyDescent="0.25">
      <c r="C231" s="53" t="str">
        <f>IF(H231="","",Sheet1!AI231)</f>
        <v>N</v>
      </c>
      <c r="D231" s="54" t="s">
        <v>4134</v>
      </c>
      <c r="E231" s="54" t="s">
        <v>25</v>
      </c>
      <c r="F231" s="53" t="str">
        <f>IF(H231="","",Sheet1!AF231)</f>
        <v>08/10/2025</v>
      </c>
      <c r="G231" s="1" t="str">
        <f>IF(H231="","",Sheet1!AF231)</f>
        <v>08/10/2025</v>
      </c>
      <c r="H231" s="27">
        <v>9106042462</v>
      </c>
      <c r="I231" s="1" t="str">
        <f>IF(H231="","",Sheet1!AF231)</f>
        <v>08/10/2025</v>
      </c>
      <c r="J231" s="55" t="str">
        <f t="shared" si="30"/>
        <v>NKHT2510/00900080950</v>
      </c>
      <c r="L231" s="57" t="str">
        <f>IF(H231="","",Sheet1!AK231)</f>
        <v>K25TTM</v>
      </c>
      <c r="M231" s="57" t="str">
        <f>IF(H231="","",Sheet1!AE231)</f>
        <v>00080950</v>
      </c>
      <c r="N231" s="58" t="str">
        <f>IF(H231="","",Sheet1!AF231)</f>
        <v>08/10/2025</v>
      </c>
      <c r="O231" s="7" t="str">
        <f>IF(H231="","",Sheet1!AH231)</f>
        <v>WIN-DNG-01-009</v>
      </c>
      <c r="S231" s="55" t="str">
        <f>IF(H231="","",Sheet1!AL231)</f>
        <v>2AM0 WM+ DNG 171 Nguyễn Lương Bằng</v>
      </c>
      <c r="V231" s="55" t="str">
        <f>IF(H231="","",Sheet1!AL231)</f>
        <v>2AM0 WM+ DNG 171 Nguyễn Lương Bằng</v>
      </c>
      <c r="Y231" s="7" t="str">
        <f>IF(H231="","",Sheet1!AJ231)</f>
        <v>GXD500</v>
      </c>
      <c r="AB231" s="60">
        <f t="shared" si="31"/>
        <v>5111</v>
      </c>
      <c r="AC231" s="60">
        <f t="shared" si="32"/>
        <v>131</v>
      </c>
      <c r="AE231" s="61">
        <f>IF(H231="","",Sheet1!U231)</f>
        <v>1</v>
      </c>
      <c r="AG231" s="7">
        <f>IF(H231="","",Sheet1!T231)</f>
        <v>111606</v>
      </c>
      <c r="AH231" s="62">
        <f t="shared" si="33"/>
        <v>111606</v>
      </c>
      <c r="AL231" s="64">
        <f t="shared" si="34"/>
        <v>8</v>
      </c>
      <c r="AN231" s="61">
        <f t="shared" si="35"/>
        <v>8928.48</v>
      </c>
      <c r="AO231" s="65">
        <f t="shared" si="36"/>
        <v>33311</v>
      </c>
      <c r="AQ231" s="66" t="str">
        <f t="shared" si="37"/>
        <v>K-hangtra</v>
      </c>
      <c r="AR231" s="66">
        <f t="shared" si="38"/>
        <v>156</v>
      </c>
      <c r="AS231" s="66">
        <f t="shared" si="39"/>
        <v>632</v>
      </c>
    </row>
    <row r="232" spans="3:45" x14ac:dyDescent="0.25">
      <c r="C232" s="53" t="str">
        <f>IF(H232="","",Sheet1!AI232)</f>
        <v>B</v>
      </c>
      <c r="D232" s="54" t="s">
        <v>4134</v>
      </c>
      <c r="E232" s="54" t="s">
        <v>25</v>
      </c>
      <c r="F232" s="53" t="str">
        <f>IF(H232="","",Sheet1!AF232)</f>
        <v>08/10/2025</v>
      </c>
      <c r="G232" s="1" t="str">
        <f>IF(H232="","",Sheet1!AF232)</f>
        <v>08/10/2025</v>
      </c>
      <c r="H232" s="27">
        <v>9106042537</v>
      </c>
      <c r="I232" s="1" t="str">
        <f>IF(H232="","",Sheet1!AF232)</f>
        <v>08/10/2025</v>
      </c>
      <c r="J232" s="55" t="str">
        <f t="shared" si="30"/>
        <v>NKHT2510/13600481517</v>
      </c>
      <c r="L232" s="57" t="str">
        <f>IF(H232="","",Sheet1!AK232)</f>
        <v>K25TTM</v>
      </c>
      <c r="M232" s="57" t="str">
        <f>IF(H232="","",Sheet1!AE232)</f>
        <v>00481517</v>
      </c>
      <c r="N232" s="58" t="str">
        <f>IF(H232="","",Sheet1!AF232)</f>
        <v>08/10/2025</v>
      </c>
      <c r="O232" s="7" t="str">
        <f>IF(H232="","",Sheet1!AH232)</f>
        <v>WIN4136</v>
      </c>
      <c r="S232" s="55" t="str">
        <f>IF(H232="","",Sheet1!AL232)</f>
        <v>4136 WM+ HNI 30 Phạm Văn Đồng</v>
      </c>
      <c r="V232" s="55" t="str">
        <f>IF(H232="","",Sheet1!AL232)</f>
        <v>4136 WM+ HNI 30 Phạm Văn Đồng</v>
      </c>
      <c r="Y232" s="7" t="str">
        <f>IF(H232="","",Sheet1!AJ232)</f>
        <v>GTLX250G</v>
      </c>
      <c r="AB232" s="60">
        <f t="shared" si="31"/>
        <v>5111</v>
      </c>
      <c r="AC232" s="60">
        <f t="shared" si="32"/>
        <v>131</v>
      </c>
      <c r="AE232" s="61">
        <f>IF(H232="","",Sheet1!U232)</f>
        <v>1</v>
      </c>
      <c r="AG232" s="7">
        <f>IF(H232="","",Sheet1!T232)</f>
        <v>41150</v>
      </c>
      <c r="AH232" s="62">
        <f t="shared" si="33"/>
        <v>41150</v>
      </c>
      <c r="AL232" s="64">
        <f t="shared" si="34"/>
        <v>8</v>
      </c>
      <c r="AN232" s="61">
        <f t="shared" si="35"/>
        <v>3292</v>
      </c>
      <c r="AO232" s="65">
        <f t="shared" si="36"/>
        <v>33311</v>
      </c>
      <c r="AQ232" s="66" t="str">
        <f t="shared" si="37"/>
        <v>K-hangtra</v>
      </c>
      <c r="AR232" s="66">
        <f t="shared" si="38"/>
        <v>156</v>
      </c>
      <c r="AS232" s="66">
        <f t="shared" si="39"/>
        <v>632</v>
      </c>
    </row>
    <row r="233" spans="3:45" x14ac:dyDescent="0.25">
      <c r="C233" s="53" t="str">
        <f>IF(H233="","",Sheet1!AI233)</f>
        <v>B</v>
      </c>
      <c r="D233" s="54" t="s">
        <v>4134</v>
      </c>
      <c r="E233" s="54" t="s">
        <v>25</v>
      </c>
      <c r="F233" s="53" t="str">
        <f>IF(H233="","",Sheet1!AF233)</f>
        <v>08/10/2025</v>
      </c>
      <c r="G233" s="1" t="str">
        <f>IF(H233="","",Sheet1!AF233)</f>
        <v>08/10/2025</v>
      </c>
      <c r="H233" s="27">
        <v>9106042512</v>
      </c>
      <c r="I233" s="1" t="str">
        <f>IF(H233="","",Sheet1!AF233)</f>
        <v>08/10/2025</v>
      </c>
      <c r="J233" s="55" t="str">
        <f t="shared" si="30"/>
        <v>NKHT2510/00300018195</v>
      </c>
      <c r="L233" s="57" t="str">
        <f>IF(H233="","",Sheet1!AK233)</f>
        <v>K25TTM</v>
      </c>
      <c r="M233" s="57" t="str">
        <f>IF(H233="","",Sheet1!AE233)</f>
        <v>00018195</v>
      </c>
      <c r="N233" s="58" t="str">
        <f>IF(H233="","",Sheet1!AF233)</f>
        <v>08/10/2025</v>
      </c>
      <c r="O233" s="7" t="str">
        <f>IF(H233="","",Sheet1!AH233)</f>
        <v>WIN-PTO-00-003</v>
      </c>
      <c r="S233" s="55" t="str">
        <f>IF(H233="","",Sheet1!AL233)</f>
        <v>3585 WM+ PTO Khu 6B, Nông Trang</v>
      </c>
      <c r="V233" s="55" t="str">
        <f>IF(H233="","",Sheet1!AL233)</f>
        <v>3585 WM+ PTO Khu 6B, Nông Trang</v>
      </c>
      <c r="Y233" s="7" t="str">
        <f>IF(H233="","",Sheet1!AJ233)</f>
        <v>CN300</v>
      </c>
      <c r="AB233" s="60">
        <f t="shared" si="31"/>
        <v>5111</v>
      </c>
      <c r="AC233" s="60">
        <f t="shared" si="32"/>
        <v>131</v>
      </c>
      <c r="AE233" s="61">
        <f>IF(H233="","",Sheet1!U233)</f>
        <v>1</v>
      </c>
      <c r="AG233" s="7">
        <f>IF(H233="","",Sheet1!T233)</f>
        <v>70950</v>
      </c>
      <c r="AH233" s="62">
        <f t="shared" si="33"/>
        <v>70950</v>
      </c>
      <c r="AL233" s="64">
        <f t="shared" si="34"/>
        <v>8</v>
      </c>
      <c r="AN233" s="61">
        <f t="shared" si="35"/>
        <v>5676</v>
      </c>
      <c r="AO233" s="65">
        <f t="shared" si="36"/>
        <v>33311</v>
      </c>
      <c r="AQ233" s="66" t="str">
        <f t="shared" si="37"/>
        <v>K-hangtra</v>
      </c>
      <c r="AR233" s="66">
        <f t="shared" si="38"/>
        <v>156</v>
      </c>
      <c r="AS233" s="66">
        <f t="shared" si="39"/>
        <v>632</v>
      </c>
    </row>
    <row r="234" spans="3:45" x14ac:dyDescent="0.25">
      <c r="C234" s="53" t="str">
        <f>IF(H234="","",Sheet1!AI234)</f>
        <v>N</v>
      </c>
      <c r="D234" s="54" t="s">
        <v>4134</v>
      </c>
      <c r="E234" s="54" t="s">
        <v>25</v>
      </c>
      <c r="F234" s="53" t="str">
        <f>IF(H234="","",Sheet1!AF234)</f>
        <v>10/10/2025</v>
      </c>
      <c r="G234" s="1" t="str">
        <f>IF(H234="","",Sheet1!AF234)</f>
        <v>10/10/2025</v>
      </c>
      <c r="H234" s="27">
        <v>9106042544</v>
      </c>
      <c r="I234" s="1" t="str">
        <f>IF(H234="","",Sheet1!AF234)</f>
        <v>10/10/2025</v>
      </c>
      <c r="J234" s="55" t="str">
        <f t="shared" si="30"/>
        <v>NKHT2510/02800010213</v>
      </c>
      <c r="L234" s="57" t="str">
        <f>IF(H234="","",Sheet1!AK234)</f>
        <v>K25TTM</v>
      </c>
      <c r="M234" s="57" t="str">
        <f>IF(H234="","",Sheet1!AE234)</f>
        <v>00010213</v>
      </c>
      <c r="N234" s="58" t="str">
        <f>IF(H234="","",Sheet1!AF234)</f>
        <v>10/10/2025</v>
      </c>
      <c r="O234" s="7" t="str">
        <f>IF(H234="","",Sheet1!AH234)</f>
        <v>WIN-028</v>
      </c>
      <c r="S234" s="55" t="str">
        <f>IF(H234="","",Sheet1!AL234)</f>
        <v>1679 WM VC+ KHA Ninh Hòa</v>
      </c>
      <c r="V234" s="55" t="str">
        <f>IF(H234="","",Sheet1!AL234)</f>
        <v>1679 WM VC+ KHA Ninh Hòa</v>
      </c>
      <c r="Y234" s="7" t="str">
        <f>IF(H234="","",Sheet1!AJ234)</f>
        <v>GTLX250G</v>
      </c>
      <c r="AB234" s="60">
        <f t="shared" si="31"/>
        <v>5111</v>
      </c>
      <c r="AC234" s="60">
        <f t="shared" si="32"/>
        <v>131</v>
      </c>
      <c r="AE234" s="61">
        <f>IF(H234="","",Sheet1!U234)</f>
        <v>3</v>
      </c>
      <c r="AG234" s="7">
        <f>IF(H234="","",Sheet1!T234)</f>
        <v>50182</v>
      </c>
      <c r="AH234" s="62">
        <f t="shared" si="33"/>
        <v>150546</v>
      </c>
      <c r="AL234" s="64">
        <f t="shared" si="34"/>
        <v>8</v>
      </c>
      <c r="AN234" s="61">
        <f t="shared" si="35"/>
        <v>12043.68</v>
      </c>
      <c r="AO234" s="65">
        <f t="shared" si="36"/>
        <v>33311</v>
      </c>
      <c r="AQ234" s="66" t="str">
        <f t="shared" si="37"/>
        <v>K-hangtra</v>
      </c>
      <c r="AR234" s="66">
        <f t="shared" si="38"/>
        <v>156</v>
      </c>
      <c r="AS234" s="66">
        <f t="shared" si="39"/>
        <v>632</v>
      </c>
    </row>
    <row r="235" spans="3:45" x14ac:dyDescent="0.25">
      <c r="C235" s="53" t="str">
        <f>IF(H235="","",Sheet1!AI235)</f>
        <v>N</v>
      </c>
      <c r="D235" s="54" t="s">
        <v>4134</v>
      </c>
      <c r="E235" s="54" t="s">
        <v>25</v>
      </c>
      <c r="F235" s="53" t="str">
        <f>IF(H235="","",Sheet1!AF235)</f>
        <v>08/10/2025</v>
      </c>
      <c r="G235" s="1" t="str">
        <f>IF(H235="","",Sheet1!AF235)</f>
        <v>08/10/2025</v>
      </c>
      <c r="H235" s="27">
        <v>9106042608</v>
      </c>
      <c r="I235" s="1" t="str">
        <f>IF(H235="","",Sheet1!AF235)</f>
        <v>08/10/2025</v>
      </c>
      <c r="J235" s="55" t="str">
        <f t="shared" si="30"/>
        <v>NKHT2510/07100009610</v>
      </c>
      <c r="L235" s="57" t="str">
        <f>IF(H235="","",Sheet1!AK235)</f>
        <v>K25TTM</v>
      </c>
      <c r="M235" s="57" t="str">
        <f>IF(H235="","",Sheet1!AE235)</f>
        <v>00009610</v>
      </c>
      <c r="N235" s="58" t="str">
        <f>IF(H235="","",Sheet1!AF235)</f>
        <v>08/10/2025</v>
      </c>
      <c r="O235" s="7" t="str">
        <f>IF(H235="","",Sheet1!AH235)</f>
        <v>WIN-071</v>
      </c>
      <c r="S235" s="55" t="str">
        <f>IF(H235="","",Sheet1!AL235)</f>
        <v>2AZC WM+ BDH Tổ 3, KV 7, Trần Quang Diệu</v>
      </c>
      <c r="V235" s="55" t="str">
        <f>IF(H235="","",Sheet1!AL235)</f>
        <v>2AZC WM+ BDH Tổ 3, KV 7, Trần Quang Diệu</v>
      </c>
      <c r="Y235" s="7" t="str">
        <f>IF(H235="","",Sheet1!AJ235)</f>
        <v>TH200</v>
      </c>
      <c r="AB235" s="60">
        <f t="shared" si="31"/>
        <v>5111</v>
      </c>
      <c r="AC235" s="60">
        <f t="shared" si="32"/>
        <v>131</v>
      </c>
      <c r="AE235" s="61">
        <f>IF(H235="","",Sheet1!U235)</f>
        <v>1</v>
      </c>
      <c r="AG235" s="7">
        <f>IF(H235="","",Sheet1!T235)</f>
        <v>45588</v>
      </c>
      <c r="AH235" s="62">
        <f t="shared" si="33"/>
        <v>45588</v>
      </c>
      <c r="AL235" s="64">
        <f t="shared" si="34"/>
        <v>8</v>
      </c>
      <c r="AN235" s="61">
        <f t="shared" si="35"/>
        <v>3647.04</v>
      </c>
      <c r="AO235" s="65">
        <f t="shared" si="36"/>
        <v>33311</v>
      </c>
      <c r="AQ235" s="66" t="str">
        <f t="shared" si="37"/>
        <v>K-hangtra</v>
      </c>
      <c r="AR235" s="66">
        <f t="shared" si="38"/>
        <v>156</v>
      </c>
      <c r="AS235" s="66">
        <f t="shared" si="39"/>
        <v>632</v>
      </c>
    </row>
    <row r="236" spans="3:45" x14ac:dyDescent="0.25">
      <c r="C236" s="53" t="str">
        <f>IF(H236="","",Sheet1!AI236)</f>
        <v>B</v>
      </c>
      <c r="D236" s="54" t="s">
        <v>4134</v>
      </c>
      <c r="E236" s="54" t="s">
        <v>25</v>
      </c>
      <c r="F236" s="53" t="str">
        <f>IF(H236="","",Sheet1!AF236)</f>
        <v>08/10/2025</v>
      </c>
      <c r="G236" s="1" t="str">
        <f>IF(H236="","",Sheet1!AF236)</f>
        <v>08/10/2025</v>
      </c>
      <c r="H236" s="27">
        <v>9106042595</v>
      </c>
      <c r="I236" s="1" t="str">
        <f>IF(H236="","",Sheet1!AF236)</f>
        <v>08/10/2025</v>
      </c>
      <c r="J236" s="55" t="str">
        <f t="shared" si="30"/>
        <v>NKHT2510/06400008175</v>
      </c>
      <c r="L236" s="57" t="str">
        <f>IF(H236="","",Sheet1!AK236)</f>
        <v>K25TTM</v>
      </c>
      <c r="M236" s="57" t="str">
        <f>IF(H236="","",Sheet1!AE236)</f>
        <v>00008175</v>
      </c>
      <c r="N236" s="58" t="str">
        <f>IF(H236="","",Sheet1!AF236)</f>
        <v>08/10/2025</v>
      </c>
      <c r="O236" s="7" t="str">
        <f>IF(H236="","",Sheet1!AH236)</f>
        <v>WIN-064</v>
      </c>
      <c r="S236" s="55" t="str">
        <f>IF(H236="","",Sheet1!AL236)</f>
        <v>5715 WM+ NDH 167 Phù Nghĩa</v>
      </c>
      <c r="V236" s="55" t="str">
        <f>IF(H236="","",Sheet1!AL236)</f>
        <v>5715 WM+ NDH 167 Phù Nghĩa</v>
      </c>
      <c r="Y236" s="7" t="str">
        <f>IF(H236="","",Sheet1!AJ236)</f>
        <v>GM500</v>
      </c>
      <c r="AB236" s="60">
        <f t="shared" si="31"/>
        <v>5111</v>
      </c>
      <c r="AC236" s="60">
        <f t="shared" si="32"/>
        <v>131</v>
      </c>
      <c r="AE236" s="61">
        <f>IF(H236="","",Sheet1!U236)</f>
        <v>1</v>
      </c>
      <c r="AG236" s="7">
        <f>IF(H236="","",Sheet1!T236)</f>
        <v>111058</v>
      </c>
      <c r="AH236" s="62">
        <f t="shared" si="33"/>
        <v>111058</v>
      </c>
      <c r="AL236" s="64">
        <f t="shared" si="34"/>
        <v>8</v>
      </c>
      <c r="AN236" s="61">
        <f t="shared" si="35"/>
        <v>8884.64</v>
      </c>
      <c r="AO236" s="65">
        <f t="shared" si="36"/>
        <v>33311</v>
      </c>
      <c r="AQ236" s="66" t="str">
        <f t="shared" si="37"/>
        <v>K-hangtra</v>
      </c>
      <c r="AR236" s="66">
        <f t="shared" si="38"/>
        <v>156</v>
      </c>
      <c r="AS236" s="66">
        <f t="shared" si="39"/>
        <v>632</v>
      </c>
    </row>
    <row r="237" spans="3:45" x14ac:dyDescent="0.25">
      <c r="C237" s="53" t="str">
        <f>IF(H237="","",Sheet1!AI237)</f>
        <v>B</v>
      </c>
      <c r="D237" s="54" t="s">
        <v>4134</v>
      </c>
      <c r="E237" s="54" t="s">
        <v>25</v>
      </c>
      <c r="F237" s="53" t="str">
        <f>IF(H237="","",Sheet1!AF237)</f>
        <v>08/10/2025</v>
      </c>
      <c r="G237" s="1" t="str">
        <f>IF(H237="","",Sheet1!AF237)</f>
        <v>08/10/2025</v>
      </c>
      <c r="H237" s="27">
        <v>9106042619</v>
      </c>
      <c r="I237" s="1" t="str">
        <f>IF(H237="","",Sheet1!AF237)</f>
        <v>08/10/2025</v>
      </c>
      <c r="J237" s="55" t="str">
        <f t="shared" si="30"/>
        <v>NKHT2510/03100018750</v>
      </c>
      <c r="L237" s="57" t="str">
        <f>IF(H237="","",Sheet1!AK237)</f>
        <v>K25TTM</v>
      </c>
      <c r="M237" s="57" t="str">
        <f>IF(H237="","",Sheet1!AE237)</f>
        <v>00018750</v>
      </c>
      <c r="N237" s="58" t="str">
        <f>IF(H237="","",Sheet1!AF237)</f>
        <v>08/10/2025</v>
      </c>
      <c r="O237" s="7" t="str">
        <f>IF(H237="","",Sheet1!AH237)</f>
        <v>WIN-031</v>
      </c>
      <c r="S237" s="55" t="str">
        <f>IF(H237="","",Sheet1!AL237)</f>
        <v>4642 WM+ BNH 28 TT Chờ</v>
      </c>
      <c r="V237" s="55" t="str">
        <f>IF(H237="","",Sheet1!AL237)</f>
        <v>4642 WM+ BNH 28 TT Chờ</v>
      </c>
      <c r="Y237" s="7" t="str">
        <f>IF(H237="","",Sheet1!AJ237)</f>
        <v>GM500</v>
      </c>
      <c r="AB237" s="60">
        <f t="shared" si="31"/>
        <v>5111</v>
      </c>
      <c r="AC237" s="60">
        <f t="shared" si="32"/>
        <v>131</v>
      </c>
      <c r="AE237" s="61">
        <f>IF(H237="","",Sheet1!U237)</f>
        <v>2</v>
      </c>
      <c r="AG237" s="7">
        <f>IF(H237="","",Sheet1!T237)</f>
        <v>111058</v>
      </c>
      <c r="AH237" s="62">
        <f t="shared" si="33"/>
        <v>222116</v>
      </c>
      <c r="AL237" s="64">
        <f t="shared" si="34"/>
        <v>8</v>
      </c>
      <c r="AN237" s="61">
        <f t="shared" si="35"/>
        <v>17769.28</v>
      </c>
      <c r="AO237" s="65">
        <f t="shared" si="36"/>
        <v>33311</v>
      </c>
      <c r="AQ237" s="66" t="str">
        <f t="shared" si="37"/>
        <v>K-hangtra</v>
      </c>
      <c r="AR237" s="66">
        <f t="shared" si="38"/>
        <v>156</v>
      </c>
      <c r="AS237" s="66">
        <f t="shared" si="39"/>
        <v>632</v>
      </c>
    </row>
    <row r="238" spans="3:45" x14ac:dyDescent="0.25">
      <c r="C238" s="53" t="str">
        <f>IF(H238="","",Sheet1!AI238)</f>
        <v>N</v>
      </c>
      <c r="D238" s="54" t="s">
        <v>4134</v>
      </c>
      <c r="E238" s="54" t="s">
        <v>25</v>
      </c>
      <c r="F238" s="53" t="str">
        <f>IF(H238="","",Sheet1!AF238)</f>
        <v>08/10/2025</v>
      </c>
      <c r="G238" s="1" t="str">
        <f>IF(H238="","",Sheet1!AF238)</f>
        <v>08/10/2025</v>
      </c>
      <c r="H238" s="27">
        <v>9106042638</v>
      </c>
      <c r="I238" s="1" t="str">
        <f>IF(H238="","",Sheet1!AF238)</f>
        <v>08/10/2025</v>
      </c>
      <c r="J238" s="55" t="str">
        <f t="shared" si="30"/>
        <v>NKHT2510/06100015846</v>
      </c>
      <c r="L238" s="57" t="str">
        <f>IF(H238="","",Sheet1!AK238)</f>
        <v>K25TTM</v>
      </c>
      <c r="M238" s="57" t="str">
        <f>IF(H238="","",Sheet1!AE238)</f>
        <v>00015846</v>
      </c>
      <c r="N238" s="58" t="str">
        <f>IF(H238="","",Sheet1!AF238)</f>
        <v>08/10/2025</v>
      </c>
      <c r="O238" s="7" t="str">
        <f>IF(H238="","",Sheet1!AH238)</f>
        <v>WIN-061</v>
      </c>
      <c r="S238" s="55" t="str">
        <f>IF(H238="","",Sheet1!AL238)</f>
        <v>2ATH WM+ QNM 07 – 09 Tôn Đức Thắng</v>
      </c>
      <c r="V238" s="55" t="str">
        <f>IF(H238="","",Sheet1!AL238)</f>
        <v>2ATH WM+ QNM 07 – 09 Tôn Đức Thắng</v>
      </c>
      <c r="Y238" s="7" t="str">
        <f>IF(H238="","",Sheet1!AJ238)</f>
        <v>TH200</v>
      </c>
      <c r="AB238" s="60">
        <f t="shared" si="31"/>
        <v>5111</v>
      </c>
      <c r="AC238" s="60">
        <f t="shared" si="32"/>
        <v>131</v>
      </c>
      <c r="AE238" s="61">
        <f>IF(H238="","",Sheet1!U238)</f>
        <v>3</v>
      </c>
      <c r="AG238" s="7">
        <f>IF(H238="","",Sheet1!T238)</f>
        <v>45588</v>
      </c>
      <c r="AH238" s="62">
        <f t="shared" si="33"/>
        <v>136764</v>
      </c>
      <c r="AL238" s="64">
        <f t="shared" si="34"/>
        <v>8</v>
      </c>
      <c r="AN238" s="61">
        <f t="shared" si="35"/>
        <v>10941.12</v>
      </c>
      <c r="AO238" s="65">
        <f t="shared" si="36"/>
        <v>33311</v>
      </c>
      <c r="AQ238" s="66" t="str">
        <f t="shared" si="37"/>
        <v>K-hangtra</v>
      </c>
      <c r="AR238" s="66">
        <f t="shared" si="38"/>
        <v>156</v>
      </c>
      <c r="AS238" s="66">
        <f t="shared" si="39"/>
        <v>632</v>
      </c>
    </row>
    <row r="239" spans="3:45" x14ac:dyDescent="0.25">
      <c r="C239" s="53" t="str">
        <f>IF(H239="","",Sheet1!AI239)</f>
        <v>N</v>
      </c>
      <c r="D239" s="54" t="s">
        <v>4134</v>
      </c>
      <c r="E239" s="54" t="s">
        <v>25</v>
      </c>
      <c r="F239" s="53" t="str">
        <f>IF(H239="","",Sheet1!AF239)</f>
        <v>08/10/2025</v>
      </c>
      <c r="G239" s="1" t="str">
        <f>IF(H239="","",Sheet1!AF239)</f>
        <v>08/10/2025</v>
      </c>
      <c r="H239" s="27">
        <v>9106042643</v>
      </c>
      <c r="I239" s="1" t="str">
        <f>IF(H239="","",Sheet1!AF239)</f>
        <v>08/10/2025</v>
      </c>
      <c r="J239" s="55" t="str">
        <f t="shared" si="30"/>
        <v>NKHT2510/07000010757</v>
      </c>
      <c r="L239" s="57" t="str">
        <f>IF(H239="","",Sheet1!AK239)</f>
        <v>K25TTM</v>
      </c>
      <c r="M239" s="57" t="str">
        <f>IF(H239="","",Sheet1!AE239)</f>
        <v>00010757</v>
      </c>
      <c r="N239" s="58" t="str">
        <f>IF(H239="","",Sheet1!AF239)</f>
        <v>08/10/2025</v>
      </c>
      <c r="O239" s="7" t="str">
        <f>IF(H239="","",Sheet1!AH239)</f>
        <v>WIN-070</v>
      </c>
      <c r="S239" s="55" t="str">
        <f>IF(H239="","",Sheet1!AL239)</f>
        <v>6905 WM+ QTI 101 Hai Bà Trưng, Quảng Trị</v>
      </c>
      <c r="V239" s="55" t="str">
        <f>IF(H239="","",Sheet1!AL239)</f>
        <v>6905 WM+ QTI 101 Hai Bà Trưng, Quảng Trị</v>
      </c>
      <c r="Y239" s="7" t="str">
        <f>IF(H239="","",Sheet1!AJ239)</f>
        <v>GTLX250G</v>
      </c>
      <c r="AB239" s="60">
        <f t="shared" si="31"/>
        <v>5111</v>
      </c>
      <c r="AC239" s="60">
        <f t="shared" si="32"/>
        <v>131</v>
      </c>
      <c r="AE239" s="61">
        <f>IF(H239="","",Sheet1!U239)</f>
        <v>1</v>
      </c>
      <c r="AG239" s="7">
        <f>IF(H239="","",Sheet1!T239)</f>
        <v>41150</v>
      </c>
      <c r="AH239" s="62">
        <f t="shared" si="33"/>
        <v>41150</v>
      </c>
      <c r="AL239" s="64">
        <f t="shared" si="34"/>
        <v>8</v>
      </c>
      <c r="AN239" s="61">
        <f t="shared" si="35"/>
        <v>3292</v>
      </c>
      <c r="AO239" s="65">
        <f t="shared" si="36"/>
        <v>33311</v>
      </c>
      <c r="AQ239" s="66" t="str">
        <f t="shared" si="37"/>
        <v>K-hangtra</v>
      </c>
      <c r="AR239" s="66">
        <f t="shared" si="38"/>
        <v>156</v>
      </c>
      <c r="AS239" s="66">
        <f t="shared" si="39"/>
        <v>632</v>
      </c>
    </row>
    <row r="240" spans="3:45" x14ac:dyDescent="0.25">
      <c r="C240" s="53" t="str">
        <f>IF(H240="","",Sheet1!AI240)</f>
        <v>B</v>
      </c>
      <c r="D240" s="54" t="s">
        <v>4134</v>
      </c>
      <c r="E240" s="54" t="s">
        <v>25</v>
      </c>
      <c r="F240" s="53" t="str">
        <f>IF(H240="","",Sheet1!AF240)</f>
        <v>08/10/2025</v>
      </c>
      <c r="G240" s="1" t="str">
        <f>IF(H240="","",Sheet1!AF240)</f>
        <v>08/10/2025</v>
      </c>
      <c r="H240" s="27">
        <v>9106042702</v>
      </c>
      <c r="I240" s="1" t="str">
        <f>IF(H240="","",Sheet1!AF240)</f>
        <v>08/10/2025</v>
      </c>
      <c r="J240" s="55" t="str">
        <f t="shared" si="30"/>
        <v>NKHT2510/03100018753</v>
      </c>
      <c r="L240" s="57" t="str">
        <f>IF(H240="","",Sheet1!AK240)</f>
        <v>K25TTM</v>
      </c>
      <c r="M240" s="57" t="str">
        <f>IF(H240="","",Sheet1!AE240)</f>
        <v>00018753</v>
      </c>
      <c r="N240" s="58" t="str">
        <f>IF(H240="","",Sheet1!AF240)</f>
        <v>08/10/2025</v>
      </c>
      <c r="O240" s="7" t="str">
        <f>IF(H240="","",Sheet1!AH240)</f>
        <v>WIN-031</v>
      </c>
      <c r="S240" s="55" t="str">
        <f>IF(H240="","",Sheet1!AL240)</f>
        <v>2AW7 WM+ BNH Cầu Đào, Gia Bình</v>
      </c>
      <c r="V240" s="55" t="str">
        <f>IF(H240="","",Sheet1!AL240)</f>
        <v>2AW7 WM+ BNH Cầu Đào, Gia Bình</v>
      </c>
      <c r="Y240" s="7" t="str">
        <f>IF(H240="","",Sheet1!AJ240)</f>
        <v>GM500</v>
      </c>
      <c r="AB240" s="60">
        <f t="shared" si="31"/>
        <v>5111</v>
      </c>
      <c r="AC240" s="60">
        <f t="shared" si="32"/>
        <v>131</v>
      </c>
      <c r="AE240" s="61">
        <f>IF(H240="","",Sheet1!U240)</f>
        <v>1</v>
      </c>
      <c r="AG240" s="7">
        <f>IF(H240="","",Sheet1!T240)</f>
        <v>111058</v>
      </c>
      <c r="AH240" s="62">
        <f t="shared" si="33"/>
        <v>111058</v>
      </c>
      <c r="AL240" s="64">
        <f t="shared" si="34"/>
        <v>8</v>
      </c>
      <c r="AN240" s="61">
        <f t="shared" si="35"/>
        <v>8884.64</v>
      </c>
      <c r="AO240" s="65">
        <f t="shared" si="36"/>
        <v>33311</v>
      </c>
      <c r="AQ240" s="66" t="str">
        <f t="shared" si="37"/>
        <v>K-hangtra</v>
      </c>
      <c r="AR240" s="66">
        <f t="shared" si="38"/>
        <v>156</v>
      </c>
      <c r="AS240" s="66">
        <f t="shared" si="39"/>
        <v>632</v>
      </c>
    </row>
    <row r="241" spans="3:45" x14ac:dyDescent="0.25">
      <c r="C241" s="53" t="str">
        <f>IF(H241="","",Sheet1!AI241)</f>
        <v>N</v>
      </c>
      <c r="D241" s="54" t="s">
        <v>4134</v>
      </c>
      <c r="E241" s="54" t="s">
        <v>25</v>
      </c>
      <c r="F241" s="53" t="str">
        <f>IF(H241="","",Sheet1!AF241)</f>
        <v>08/10/2025</v>
      </c>
      <c r="G241" s="1" t="str">
        <f>IF(H241="","",Sheet1!AF241)</f>
        <v>08/10/2025</v>
      </c>
      <c r="H241" s="27">
        <v>9106042754</v>
      </c>
      <c r="I241" s="1" t="str">
        <f>IF(H241="","",Sheet1!AF241)</f>
        <v>08/10/2025</v>
      </c>
      <c r="J241" s="55" t="str">
        <f t="shared" si="30"/>
        <v>NKHT2510/01000010962</v>
      </c>
      <c r="L241" s="57" t="str">
        <f>IF(H241="","",Sheet1!AK241)</f>
        <v>K25TTM</v>
      </c>
      <c r="M241" s="57" t="str">
        <f>IF(H241="","",Sheet1!AE241)</f>
        <v>00010962</v>
      </c>
      <c r="N241" s="58" t="str">
        <f>IF(H241="","",Sheet1!AF241)</f>
        <v>08/10/2025</v>
      </c>
      <c r="O241" s="7" t="str">
        <f>IF(H241="","",Sheet1!AH241)</f>
        <v>WIN-AGG-01-010</v>
      </c>
      <c r="S241" s="55" t="str">
        <f>IF(H241="","",Sheet1!AL241)</f>
        <v>4549 WM+ AGG 268/4 và 268/5 Hùng Vương</v>
      </c>
      <c r="V241" s="55" t="str">
        <f>IF(H241="","",Sheet1!AL241)</f>
        <v>4549 WM+ AGG 268/4 và 268/5 Hùng Vương</v>
      </c>
      <c r="Y241" s="7" t="str">
        <f>IF(H241="","",Sheet1!AJ241)</f>
        <v>GL250</v>
      </c>
      <c r="AB241" s="60">
        <f t="shared" si="31"/>
        <v>5111</v>
      </c>
      <c r="AC241" s="60">
        <f t="shared" si="32"/>
        <v>131</v>
      </c>
      <c r="AE241" s="61">
        <f>IF(H241="","",Sheet1!U241)</f>
        <v>1</v>
      </c>
      <c r="AG241" s="7">
        <f>IF(H241="","",Sheet1!T241)</f>
        <v>49500</v>
      </c>
      <c r="AH241" s="62">
        <f t="shared" si="33"/>
        <v>49500</v>
      </c>
      <c r="AL241" s="64">
        <f t="shared" si="34"/>
        <v>8</v>
      </c>
      <c r="AN241" s="61">
        <f t="shared" si="35"/>
        <v>3960</v>
      </c>
      <c r="AO241" s="65">
        <f t="shared" si="36"/>
        <v>33311</v>
      </c>
      <c r="AQ241" s="66" t="str">
        <f t="shared" si="37"/>
        <v>K-hangtra</v>
      </c>
      <c r="AR241" s="66">
        <f t="shared" si="38"/>
        <v>156</v>
      </c>
      <c r="AS241" s="66">
        <f t="shared" si="39"/>
        <v>632</v>
      </c>
    </row>
    <row r="242" spans="3:45" x14ac:dyDescent="0.25">
      <c r="C242" s="53" t="str">
        <f>IF(H242="","",Sheet1!AI242)</f>
        <v>B</v>
      </c>
      <c r="D242" s="54" t="s">
        <v>4134</v>
      </c>
      <c r="E242" s="54" t="s">
        <v>25</v>
      </c>
      <c r="F242" s="53" t="str">
        <f>IF(H242="","",Sheet1!AF242)</f>
        <v>08/10/2025</v>
      </c>
      <c r="G242" s="1" t="str">
        <f>IF(H242="","",Sheet1!AF242)</f>
        <v>08/10/2025</v>
      </c>
      <c r="H242" s="27">
        <v>9106042798</v>
      </c>
      <c r="I242" s="1" t="str">
        <f>IF(H242="","",Sheet1!AF242)</f>
        <v>08/10/2025</v>
      </c>
      <c r="J242" s="55" t="str">
        <f t="shared" si="30"/>
        <v>NKHT2510/75400481595</v>
      </c>
      <c r="L242" s="57" t="str">
        <f>IF(H242="","",Sheet1!AK242)</f>
        <v>K25TTM</v>
      </c>
      <c r="M242" s="57" t="str">
        <f>IF(H242="","",Sheet1!AE242)</f>
        <v>00481595</v>
      </c>
      <c r="N242" s="58" t="str">
        <f>IF(H242="","",Sheet1!AF242)</f>
        <v>08/10/2025</v>
      </c>
      <c r="O242" s="7" t="str">
        <f>IF(H242="","",Sheet1!AH242)</f>
        <v>WIN3754</v>
      </c>
      <c r="S242" s="55" t="str">
        <f>IF(H242="","",Sheet1!AL242)</f>
        <v>3754 WM+ HNI Đội 7, Thôn Bầu</v>
      </c>
      <c r="V242" s="55" t="str">
        <f>IF(H242="","",Sheet1!AL242)</f>
        <v>3754 WM+ HNI Đội 7, Thôn Bầu</v>
      </c>
      <c r="Y242" s="7" t="str">
        <f>IF(H242="","",Sheet1!AJ242)</f>
        <v>MNH250</v>
      </c>
      <c r="AB242" s="60">
        <f t="shared" si="31"/>
        <v>5111</v>
      </c>
      <c r="AC242" s="60">
        <f t="shared" si="32"/>
        <v>131</v>
      </c>
      <c r="AE242" s="61">
        <f>IF(H242="","",Sheet1!U242)</f>
        <v>1</v>
      </c>
      <c r="AG242" s="7">
        <f>IF(H242="","",Sheet1!T242)</f>
        <v>37720</v>
      </c>
      <c r="AH242" s="62">
        <f t="shared" si="33"/>
        <v>37720</v>
      </c>
      <c r="AL242" s="64">
        <f t="shared" si="34"/>
        <v>8</v>
      </c>
      <c r="AN242" s="61">
        <f t="shared" si="35"/>
        <v>3017.6</v>
      </c>
      <c r="AO242" s="65">
        <f t="shared" si="36"/>
        <v>33311</v>
      </c>
      <c r="AQ242" s="66" t="str">
        <f t="shared" si="37"/>
        <v>K-hangtra</v>
      </c>
      <c r="AR242" s="66">
        <f t="shared" si="38"/>
        <v>156</v>
      </c>
      <c r="AS242" s="66">
        <f t="shared" si="39"/>
        <v>632</v>
      </c>
    </row>
    <row r="243" spans="3:45" x14ac:dyDescent="0.25">
      <c r="C243" s="53" t="str">
        <f>IF(H243="","",Sheet1!AI243)</f>
        <v>N</v>
      </c>
      <c r="D243" s="54" t="s">
        <v>4134</v>
      </c>
      <c r="E243" s="54" t="s">
        <v>25</v>
      </c>
      <c r="F243" s="53" t="str">
        <f>IF(H243="","",Sheet1!AF243)</f>
        <v>08/10/2025</v>
      </c>
      <c r="G243" s="1" t="str">
        <f>IF(H243="","",Sheet1!AF243)</f>
        <v>08/10/2025</v>
      </c>
      <c r="H243" s="27">
        <v>9106042810</v>
      </c>
      <c r="I243" s="1" t="str">
        <f>IF(H243="","",Sheet1!AF243)</f>
        <v>08/10/2025</v>
      </c>
      <c r="J243" s="55" t="str">
        <f t="shared" si="30"/>
        <v>NKHT2510/00900080977</v>
      </c>
      <c r="L243" s="57" t="str">
        <f>IF(H243="","",Sheet1!AK243)</f>
        <v>K25TTM</v>
      </c>
      <c r="M243" s="57" t="str">
        <f>IF(H243="","",Sheet1!AE243)</f>
        <v>00080977</v>
      </c>
      <c r="N243" s="58" t="str">
        <f>IF(H243="","",Sheet1!AF243)</f>
        <v>08/10/2025</v>
      </c>
      <c r="O243" s="7" t="str">
        <f>IF(H243="","",Sheet1!AH243)</f>
        <v>WIN-DNG-01-009</v>
      </c>
      <c r="S243" s="55" t="str">
        <f>IF(H243="","",Sheet1!AL243)</f>
        <v>5181 WM+ DNG 96 Trịnh Đình Thảo</v>
      </c>
      <c r="V243" s="55" t="str">
        <f>IF(H243="","",Sheet1!AL243)</f>
        <v>5181 WM+ DNG 96 Trịnh Đình Thảo</v>
      </c>
      <c r="Y243" s="7" t="str">
        <f>IF(H243="","",Sheet1!AJ243)</f>
        <v>MNH250</v>
      </c>
      <c r="AB243" s="60">
        <f t="shared" si="31"/>
        <v>5111</v>
      </c>
      <c r="AC243" s="60">
        <f t="shared" si="32"/>
        <v>131</v>
      </c>
      <c r="AE243" s="61">
        <f>IF(H243="","",Sheet1!U243)</f>
        <v>1</v>
      </c>
      <c r="AG243" s="7">
        <f>IF(H243="","",Sheet1!T243)</f>
        <v>37720</v>
      </c>
      <c r="AH243" s="62">
        <f t="shared" si="33"/>
        <v>37720</v>
      </c>
      <c r="AL243" s="64">
        <f t="shared" si="34"/>
        <v>8</v>
      </c>
      <c r="AN243" s="61">
        <f t="shared" si="35"/>
        <v>3017.6</v>
      </c>
      <c r="AO243" s="65">
        <f t="shared" si="36"/>
        <v>33311</v>
      </c>
      <c r="AQ243" s="66" t="str">
        <f t="shared" si="37"/>
        <v>K-hangtra</v>
      </c>
      <c r="AR243" s="66">
        <f t="shared" si="38"/>
        <v>156</v>
      </c>
      <c r="AS243" s="66">
        <f t="shared" si="39"/>
        <v>632</v>
      </c>
    </row>
    <row r="244" spans="3:45" x14ac:dyDescent="0.25">
      <c r="C244" s="53" t="str">
        <f>IF(H244="","",Sheet1!AI244)</f>
        <v>N</v>
      </c>
      <c r="D244" s="54" t="s">
        <v>4134</v>
      </c>
      <c r="E244" s="54" t="s">
        <v>25</v>
      </c>
      <c r="F244" s="53" t="str">
        <f>IF(H244="","",Sheet1!AF244)</f>
        <v>08/10/2025</v>
      </c>
      <c r="G244" s="1" t="str">
        <f>IF(H244="","",Sheet1!AF244)</f>
        <v>08/10/2025</v>
      </c>
      <c r="H244" s="27">
        <v>9106042744</v>
      </c>
      <c r="I244" s="1" t="str">
        <f>IF(H244="","",Sheet1!AF244)</f>
        <v>08/10/2025</v>
      </c>
      <c r="J244" s="55" t="str">
        <f t="shared" si="30"/>
        <v>NKHT2510/00900080972</v>
      </c>
      <c r="L244" s="57" t="str">
        <f>IF(H244="","",Sheet1!AK244)</f>
        <v>K25TTM</v>
      </c>
      <c r="M244" s="57" t="str">
        <f>IF(H244="","",Sheet1!AE244)</f>
        <v>00080972</v>
      </c>
      <c r="N244" s="58" t="str">
        <f>IF(H244="","",Sheet1!AF244)</f>
        <v>08/10/2025</v>
      </c>
      <c r="O244" s="7" t="str">
        <f>IF(H244="","",Sheet1!AH244)</f>
        <v>WIN-DNG-01-009</v>
      </c>
      <c r="S244" s="55" t="str">
        <f>IF(H244="","",Sheet1!AL244)</f>
        <v>2B17 WM+ DNG Thôn Phú Sơn Tây,Hòa Khương</v>
      </c>
      <c r="V244" s="55" t="str">
        <f>IF(H244="","",Sheet1!AL244)</f>
        <v>2B17 WM+ DNG Thôn Phú Sơn Tây,Hòa Khương</v>
      </c>
      <c r="Y244" s="7" t="str">
        <f>IF(H244="","",Sheet1!AJ244)</f>
        <v>GSG250</v>
      </c>
      <c r="AB244" s="60">
        <f t="shared" si="31"/>
        <v>5111</v>
      </c>
      <c r="AC244" s="60">
        <f t="shared" si="32"/>
        <v>131</v>
      </c>
      <c r="AE244" s="61">
        <f>IF(H244="","",Sheet1!U244)</f>
        <v>1</v>
      </c>
      <c r="AG244" s="7">
        <f>IF(H244="","",Sheet1!T244)</f>
        <v>41328</v>
      </c>
      <c r="AH244" s="62">
        <f t="shared" si="33"/>
        <v>41328</v>
      </c>
      <c r="AL244" s="64">
        <f t="shared" si="34"/>
        <v>8</v>
      </c>
      <c r="AN244" s="61">
        <f t="shared" si="35"/>
        <v>3306.2400000000002</v>
      </c>
      <c r="AO244" s="65">
        <f t="shared" si="36"/>
        <v>33311</v>
      </c>
      <c r="AQ244" s="66" t="str">
        <f t="shared" si="37"/>
        <v>K-hangtra</v>
      </c>
      <c r="AR244" s="66">
        <f t="shared" si="38"/>
        <v>156</v>
      </c>
      <c r="AS244" s="66">
        <f t="shared" si="39"/>
        <v>632</v>
      </c>
    </row>
    <row r="245" spans="3:45" x14ac:dyDescent="0.25">
      <c r="C245" s="53" t="str">
        <f>IF(H245="","",Sheet1!AI245)</f>
        <v>N</v>
      </c>
      <c r="D245" s="54" t="s">
        <v>4134</v>
      </c>
      <c r="E245" s="54" t="s">
        <v>25</v>
      </c>
      <c r="F245" s="53" t="str">
        <f>IF(H245="","",Sheet1!AF245)</f>
        <v>08/10/2025</v>
      </c>
      <c r="G245" s="1" t="str">
        <f>IF(H245="","",Sheet1!AF245)</f>
        <v>08/10/2025</v>
      </c>
      <c r="H245" s="27">
        <v>9106042844</v>
      </c>
      <c r="I245" s="1" t="str">
        <f>IF(H245="","",Sheet1!AF245)</f>
        <v>08/10/2025</v>
      </c>
      <c r="J245" s="55" t="str">
        <f t="shared" si="30"/>
        <v>NKHT2510/07000010761</v>
      </c>
      <c r="L245" s="57" t="str">
        <f>IF(H245="","",Sheet1!AK245)</f>
        <v>K25TTM</v>
      </c>
      <c r="M245" s="57" t="str">
        <f>IF(H245="","",Sheet1!AE245)</f>
        <v>00010761</v>
      </c>
      <c r="N245" s="58" t="str">
        <f>IF(H245="","",Sheet1!AF245)</f>
        <v>08/10/2025</v>
      </c>
      <c r="O245" s="7" t="str">
        <f>IF(H245="","",Sheet1!AH245)</f>
        <v>WIN-070</v>
      </c>
      <c r="S245" s="55" t="str">
        <f>IF(H245="","",Sheet1!AL245)</f>
        <v>6200 WM+ QTI 163 Trần Hưng Đạo</v>
      </c>
      <c r="V245" s="55" t="str">
        <f>IF(H245="","",Sheet1!AL245)</f>
        <v>6200 WM+ QTI 163 Trần Hưng Đạo</v>
      </c>
      <c r="Y245" s="7" t="str">
        <f>IF(H245="","",Sheet1!AJ245)</f>
        <v>TH200</v>
      </c>
      <c r="AB245" s="60">
        <f t="shared" si="31"/>
        <v>5111</v>
      </c>
      <c r="AC245" s="60">
        <f t="shared" si="32"/>
        <v>131</v>
      </c>
      <c r="AE245" s="61">
        <f>IF(H245="","",Sheet1!U245)</f>
        <v>2</v>
      </c>
      <c r="AG245" s="7">
        <f>IF(H245="","",Sheet1!T245)</f>
        <v>45588</v>
      </c>
      <c r="AH245" s="62">
        <f t="shared" si="33"/>
        <v>91176</v>
      </c>
      <c r="AL245" s="64">
        <f t="shared" si="34"/>
        <v>8</v>
      </c>
      <c r="AN245" s="61">
        <f t="shared" si="35"/>
        <v>7294.08</v>
      </c>
      <c r="AO245" s="65">
        <f t="shared" si="36"/>
        <v>33311</v>
      </c>
      <c r="AQ245" s="66" t="str">
        <f t="shared" si="37"/>
        <v>K-hangtra</v>
      </c>
      <c r="AR245" s="66">
        <f t="shared" si="38"/>
        <v>156</v>
      </c>
      <c r="AS245" s="66">
        <f t="shared" si="39"/>
        <v>632</v>
      </c>
    </row>
    <row r="246" spans="3:45" x14ac:dyDescent="0.25">
      <c r="C246" s="53" t="str">
        <f>IF(H246="","",Sheet1!AI246)</f>
        <v>N</v>
      </c>
      <c r="D246" s="54" t="s">
        <v>4134</v>
      </c>
      <c r="E246" s="54" t="s">
        <v>25</v>
      </c>
      <c r="F246" s="53" t="str">
        <f>IF(H246="","",Sheet1!AF246)</f>
        <v>08/10/2025</v>
      </c>
      <c r="G246" s="1" t="str">
        <f>IF(H246="","",Sheet1!AF246)</f>
        <v>08/10/2025</v>
      </c>
      <c r="H246" s="27">
        <v>9106042823</v>
      </c>
      <c r="I246" s="1" t="str">
        <f>IF(H246="","",Sheet1!AF246)</f>
        <v>08/10/2025</v>
      </c>
      <c r="J246" s="55" t="str">
        <f t="shared" si="30"/>
        <v>NKHT2510/00900080978</v>
      </c>
      <c r="L246" s="57" t="str">
        <f>IF(H246="","",Sheet1!AK246)</f>
        <v>K25TTM</v>
      </c>
      <c r="M246" s="57" t="str">
        <f>IF(H246="","",Sheet1!AE246)</f>
        <v>00080978</v>
      </c>
      <c r="N246" s="58" t="str">
        <f>IF(H246="","",Sheet1!AF246)</f>
        <v>08/10/2025</v>
      </c>
      <c r="O246" s="7" t="str">
        <f>IF(H246="","",Sheet1!AH246)</f>
        <v>WIN-DNG-01-009</v>
      </c>
      <c r="S246" s="55" t="str">
        <f>IF(H246="","",Sheet1!AL246)</f>
        <v>3128 WM+ DNG 757 Trần Cao Vân</v>
      </c>
      <c r="V246" s="55" t="str">
        <f>IF(H246="","",Sheet1!AL246)</f>
        <v>3128 WM+ DNG 757 Trần Cao Vân</v>
      </c>
      <c r="Y246" s="7" t="str">
        <f>IF(H246="","",Sheet1!AJ246)</f>
        <v>CC300</v>
      </c>
      <c r="AB246" s="60">
        <f t="shared" si="31"/>
        <v>5111</v>
      </c>
      <c r="AC246" s="60">
        <f t="shared" si="32"/>
        <v>131</v>
      </c>
      <c r="AE246" s="61">
        <f>IF(H246="","",Sheet1!U246)</f>
        <v>1</v>
      </c>
      <c r="AG246" s="7">
        <f>IF(H246="","",Sheet1!T246)</f>
        <v>60885</v>
      </c>
      <c r="AH246" s="62">
        <f t="shared" si="33"/>
        <v>60885</v>
      </c>
      <c r="AL246" s="64">
        <f t="shared" si="34"/>
        <v>8</v>
      </c>
      <c r="AN246" s="61">
        <f t="shared" si="35"/>
        <v>4870.8</v>
      </c>
      <c r="AO246" s="65">
        <f t="shared" si="36"/>
        <v>33311</v>
      </c>
      <c r="AQ246" s="66" t="str">
        <f t="shared" si="37"/>
        <v>K-hangtra</v>
      </c>
      <c r="AR246" s="66">
        <f t="shared" si="38"/>
        <v>156</v>
      </c>
      <c r="AS246" s="66">
        <f t="shared" si="39"/>
        <v>632</v>
      </c>
    </row>
    <row r="247" spans="3:45" x14ac:dyDescent="0.25">
      <c r="C247" s="53" t="str">
        <f>IF(H247="","",Sheet1!AI247)</f>
        <v>B</v>
      </c>
      <c r="D247" s="54" t="s">
        <v>4134</v>
      </c>
      <c r="E247" s="54" t="s">
        <v>25</v>
      </c>
      <c r="F247" s="53" t="str">
        <f>IF(H247="","",Sheet1!AF247)</f>
        <v>08/10/2025</v>
      </c>
      <c r="G247" s="1" t="str">
        <f>IF(H247="","",Sheet1!AF247)</f>
        <v>08/10/2025</v>
      </c>
      <c r="H247" s="27">
        <v>9106042907</v>
      </c>
      <c r="I247" s="1" t="str">
        <f>IF(H247="","",Sheet1!AF247)</f>
        <v>08/10/2025</v>
      </c>
      <c r="J247" s="55" t="str">
        <f t="shared" si="30"/>
        <v>NKHT2510/40500481628</v>
      </c>
      <c r="L247" s="57" t="str">
        <f>IF(H247="","",Sheet1!AK247)</f>
        <v>K25TTM</v>
      </c>
      <c r="M247" s="57" t="str">
        <f>IF(H247="","",Sheet1!AE247)</f>
        <v>00481628</v>
      </c>
      <c r="N247" s="58" t="str">
        <f>IF(H247="","",Sheet1!AF247)</f>
        <v>08/10/2025</v>
      </c>
      <c r="O247" s="7" t="str">
        <f>IF(H247="","",Sheet1!AH247)</f>
        <v>WIN6405</v>
      </c>
      <c r="S247" s="55" t="str">
        <f>IF(H247="","",Sheet1!AL247)</f>
        <v>6405 WM+ HNI 40 Cao Trung, Hoài Đức</v>
      </c>
      <c r="V247" s="55" t="str">
        <f>IF(H247="","",Sheet1!AL247)</f>
        <v>6405 WM+ HNI 40 Cao Trung, Hoài Đức</v>
      </c>
      <c r="Y247" s="7" t="str">
        <f>IF(H247="","",Sheet1!AJ247)</f>
        <v>GTLX250G</v>
      </c>
      <c r="AB247" s="60">
        <f t="shared" si="31"/>
        <v>5111</v>
      </c>
      <c r="AC247" s="60">
        <f t="shared" si="32"/>
        <v>131</v>
      </c>
      <c r="AE247" s="61">
        <f>IF(H247="","",Sheet1!U247)</f>
        <v>2</v>
      </c>
      <c r="AG247" s="7">
        <f>IF(H247="","",Sheet1!T247)</f>
        <v>41150</v>
      </c>
      <c r="AH247" s="62">
        <f t="shared" si="33"/>
        <v>82300</v>
      </c>
      <c r="AL247" s="64">
        <f t="shared" si="34"/>
        <v>8</v>
      </c>
      <c r="AN247" s="61">
        <f t="shared" si="35"/>
        <v>6584</v>
      </c>
      <c r="AO247" s="65">
        <f t="shared" si="36"/>
        <v>33311</v>
      </c>
      <c r="AQ247" s="66" t="str">
        <f t="shared" si="37"/>
        <v>K-hangtra</v>
      </c>
      <c r="AR247" s="66">
        <f t="shared" si="38"/>
        <v>156</v>
      </c>
      <c r="AS247" s="66">
        <f t="shared" si="39"/>
        <v>632</v>
      </c>
    </row>
    <row r="248" spans="3:45" x14ac:dyDescent="0.25">
      <c r="C248" s="53" t="str">
        <f>IF(H248="","",Sheet1!AI248)</f>
        <v>B</v>
      </c>
      <c r="D248" s="54" t="s">
        <v>4134</v>
      </c>
      <c r="E248" s="54" t="s">
        <v>25</v>
      </c>
      <c r="F248" s="53" t="str">
        <f>IF(H248="","",Sheet1!AF248)</f>
        <v>08/10/2025</v>
      </c>
      <c r="G248" s="1" t="str">
        <f>IF(H248="","",Sheet1!AF248)</f>
        <v>08/10/2025</v>
      </c>
      <c r="H248" s="27">
        <v>9106042914</v>
      </c>
      <c r="I248" s="1" t="str">
        <f>IF(H248="","",Sheet1!AF248)</f>
        <v>08/10/2025</v>
      </c>
      <c r="J248" s="55" t="str">
        <f t="shared" si="30"/>
        <v>NKHT2510/00700047525</v>
      </c>
      <c r="L248" s="57" t="str">
        <f>IF(H248="","",Sheet1!AK248)</f>
        <v>K25TTM</v>
      </c>
      <c r="M248" s="57" t="str">
        <f>IF(H248="","",Sheet1!AE248)</f>
        <v>00047525</v>
      </c>
      <c r="N248" s="58" t="str">
        <f>IF(H248="","",Sheet1!AF248)</f>
        <v>08/10/2025</v>
      </c>
      <c r="O248" s="7" t="str">
        <f>IF(H248="","",Sheet1!AH248)</f>
        <v>WIN-QNH-00-007</v>
      </c>
      <c r="S248" s="55" t="str">
        <f>IF(H248="","",Sheet1!AL248)</f>
        <v>4670 WM+ QNH 507 - 509 Lý Thường Kiệt</v>
      </c>
      <c r="V248" s="55" t="str">
        <f>IF(H248="","",Sheet1!AL248)</f>
        <v>4670 WM+ QNH 507 - 509 Lý Thường Kiệt</v>
      </c>
      <c r="Y248" s="7" t="str">
        <f>IF(H248="","",Sheet1!AJ248)</f>
        <v>GM500</v>
      </c>
      <c r="AB248" s="60">
        <f t="shared" si="31"/>
        <v>5111</v>
      </c>
      <c r="AC248" s="60">
        <f t="shared" si="32"/>
        <v>131</v>
      </c>
      <c r="AE248" s="61">
        <f>IF(H248="","",Sheet1!U248)</f>
        <v>3</v>
      </c>
      <c r="AG248" s="7">
        <f>IF(H248="","",Sheet1!T248)</f>
        <v>111058</v>
      </c>
      <c r="AH248" s="62">
        <f t="shared" si="33"/>
        <v>333174</v>
      </c>
      <c r="AL248" s="64">
        <f t="shared" si="34"/>
        <v>8</v>
      </c>
      <c r="AN248" s="61">
        <f t="shared" si="35"/>
        <v>26653.920000000002</v>
      </c>
      <c r="AO248" s="65">
        <f t="shared" si="36"/>
        <v>33311</v>
      </c>
      <c r="AQ248" s="66" t="str">
        <f t="shared" si="37"/>
        <v>K-hangtra</v>
      </c>
      <c r="AR248" s="66">
        <f t="shared" si="38"/>
        <v>156</v>
      </c>
      <c r="AS248" s="66">
        <f t="shared" si="39"/>
        <v>632</v>
      </c>
    </row>
    <row r="249" spans="3:45" x14ac:dyDescent="0.25">
      <c r="C249" s="53" t="str">
        <f>IF(H249="","",Sheet1!AI249)</f>
        <v>N</v>
      </c>
      <c r="D249" s="54" t="s">
        <v>4134</v>
      </c>
      <c r="E249" s="54" t="s">
        <v>25</v>
      </c>
      <c r="F249" s="53" t="str">
        <f>IF(H249="","",Sheet1!AF249)</f>
        <v>08/10/2025</v>
      </c>
      <c r="G249" s="1" t="str">
        <f>IF(H249="","",Sheet1!AF249)</f>
        <v>08/10/2025</v>
      </c>
      <c r="H249" s="27">
        <v>9106042947</v>
      </c>
      <c r="I249" s="1" t="str">
        <f>IF(H249="","",Sheet1!AF249)</f>
        <v>08/10/2025</v>
      </c>
      <c r="J249" s="55" t="str">
        <f t="shared" si="30"/>
        <v>NKHT2510/07000010763</v>
      </c>
      <c r="L249" s="57" t="str">
        <f>IF(H249="","",Sheet1!AK249)</f>
        <v>K25TTM</v>
      </c>
      <c r="M249" s="57" t="str">
        <f>IF(H249="","",Sheet1!AE249)</f>
        <v>00010763</v>
      </c>
      <c r="N249" s="58" t="str">
        <f>IF(H249="","",Sheet1!AF249)</f>
        <v>08/10/2025</v>
      </c>
      <c r="O249" s="7" t="str">
        <f>IF(H249="","",Sheet1!AH249)</f>
        <v>WIN-070</v>
      </c>
      <c r="S249" s="55" t="str">
        <f>IF(H249="","",Sheet1!AL249)</f>
        <v>6902 WM+ QTI 87 Hùng Vương, Hải Lăng</v>
      </c>
      <c r="V249" s="55" t="str">
        <f>IF(H249="","",Sheet1!AL249)</f>
        <v>6902 WM+ QTI 87 Hùng Vương, Hải Lăng</v>
      </c>
      <c r="Y249" s="7" t="str">
        <f>IF(H249="","",Sheet1!AJ249)</f>
        <v>GTLX250G</v>
      </c>
      <c r="AB249" s="60">
        <f t="shared" si="31"/>
        <v>5111</v>
      </c>
      <c r="AC249" s="60">
        <f t="shared" si="32"/>
        <v>131</v>
      </c>
      <c r="AE249" s="61">
        <f>IF(H249="","",Sheet1!U249)</f>
        <v>2</v>
      </c>
      <c r="AG249" s="7">
        <f>IF(H249="","",Sheet1!T249)</f>
        <v>41150</v>
      </c>
      <c r="AH249" s="62">
        <f t="shared" si="33"/>
        <v>82300</v>
      </c>
      <c r="AL249" s="64">
        <f t="shared" si="34"/>
        <v>8</v>
      </c>
      <c r="AN249" s="61">
        <f t="shared" si="35"/>
        <v>6584</v>
      </c>
      <c r="AO249" s="65">
        <f t="shared" si="36"/>
        <v>33311</v>
      </c>
      <c r="AQ249" s="66" t="str">
        <f t="shared" si="37"/>
        <v>K-hangtra</v>
      </c>
      <c r="AR249" s="66">
        <f t="shared" si="38"/>
        <v>156</v>
      </c>
      <c r="AS249" s="66">
        <f t="shared" si="39"/>
        <v>632</v>
      </c>
    </row>
    <row r="250" spans="3:45" x14ac:dyDescent="0.25">
      <c r="C250" s="53" t="str">
        <f>IF(H250="","",Sheet1!AI250)</f>
        <v>B</v>
      </c>
      <c r="D250" s="54" t="s">
        <v>4134</v>
      </c>
      <c r="E250" s="54" t="s">
        <v>25</v>
      </c>
      <c r="F250" s="53" t="str">
        <f>IF(H250="","",Sheet1!AF250)</f>
        <v>08/10/2025</v>
      </c>
      <c r="G250" s="1" t="str">
        <f>IF(H250="","",Sheet1!AF250)</f>
        <v>08/10/2025</v>
      </c>
      <c r="H250" s="27">
        <v>9106042988</v>
      </c>
      <c r="I250" s="1" t="str">
        <f>IF(H250="","",Sheet1!AF250)</f>
        <v>08/10/2025</v>
      </c>
      <c r="J250" s="55" t="str">
        <f t="shared" si="30"/>
        <v>NKHT2510/00300018198</v>
      </c>
      <c r="L250" s="57" t="str">
        <f>IF(H250="","",Sheet1!AK250)</f>
        <v>K25TTM</v>
      </c>
      <c r="M250" s="57" t="str">
        <f>IF(H250="","",Sheet1!AE250)</f>
        <v>00018198</v>
      </c>
      <c r="N250" s="58" t="str">
        <f>IF(H250="","",Sheet1!AF250)</f>
        <v>08/10/2025</v>
      </c>
      <c r="O250" s="7" t="str">
        <f>IF(H250="","",Sheet1!AH250)</f>
        <v>WIN-PTO-00-003</v>
      </c>
      <c r="S250" s="55" t="str">
        <f>IF(H250="","",Sheet1!AL250)</f>
        <v>5943 WM+ PTO 574 Tân Tiến</v>
      </c>
      <c r="V250" s="55" t="str">
        <f>IF(H250="","",Sheet1!AL250)</f>
        <v>5943 WM+ PTO 574 Tân Tiến</v>
      </c>
      <c r="Y250" s="7" t="str">
        <f>IF(H250="","",Sheet1!AJ250)</f>
        <v>MNH250</v>
      </c>
      <c r="AB250" s="60">
        <f t="shared" si="31"/>
        <v>5111</v>
      </c>
      <c r="AC250" s="60">
        <f t="shared" si="32"/>
        <v>131</v>
      </c>
      <c r="AE250" s="61">
        <f>IF(H250="","",Sheet1!U250)</f>
        <v>1</v>
      </c>
      <c r="AG250" s="7">
        <f>IF(H250="","",Sheet1!T250)</f>
        <v>37720</v>
      </c>
      <c r="AH250" s="62">
        <f t="shared" si="33"/>
        <v>37720</v>
      </c>
      <c r="AL250" s="64">
        <f t="shared" si="34"/>
        <v>8</v>
      </c>
      <c r="AN250" s="61">
        <f t="shared" si="35"/>
        <v>3017.6</v>
      </c>
      <c r="AO250" s="65">
        <f t="shared" si="36"/>
        <v>33311</v>
      </c>
      <c r="AQ250" s="66" t="str">
        <f t="shared" si="37"/>
        <v>K-hangtra</v>
      </c>
      <c r="AR250" s="66">
        <f t="shared" si="38"/>
        <v>156</v>
      </c>
      <c r="AS250" s="66">
        <f t="shared" si="39"/>
        <v>632</v>
      </c>
    </row>
    <row r="251" spans="3:45" x14ac:dyDescent="0.25">
      <c r="C251" s="53" t="str">
        <f>IF(H251="","",Sheet1!AI251)</f>
        <v>B</v>
      </c>
      <c r="D251" s="54" t="s">
        <v>4134</v>
      </c>
      <c r="E251" s="54" t="s">
        <v>25</v>
      </c>
      <c r="F251" s="53" t="str">
        <f>IF(H251="","",Sheet1!AF251)</f>
        <v>08/10/2025</v>
      </c>
      <c r="G251" s="1" t="str">
        <f>IF(H251="","",Sheet1!AF251)</f>
        <v>08/10/2025</v>
      </c>
      <c r="H251" s="27">
        <v>9106042988</v>
      </c>
      <c r="I251" s="1" t="str">
        <f>IF(H251="","",Sheet1!AF251)</f>
        <v>08/10/2025</v>
      </c>
      <c r="J251" s="55" t="str">
        <f t="shared" si="30"/>
        <v>NKHT2510/00300018198</v>
      </c>
      <c r="L251" s="57" t="str">
        <f>IF(H251="","",Sheet1!AK251)</f>
        <v>K25TTM</v>
      </c>
      <c r="M251" s="57" t="str">
        <f>IF(H251="","",Sheet1!AE251)</f>
        <v>00018198</v>
      </c>
      <c r="N251" s="58" t="str">
        <f>IF(H251="","",Sheet1!AF251)</f>
        <v>08/10/2025</v>
      </c>
      <c r="O251" s="7" t="str">
        <f>IF(H251="","",Sheet1!AH251)</f>
        <v>WIN-PTO-00-003</v>
      </c>
      <c r="S251" s="55" t="str">
        <f>IF(H251="","",Sheet1!AL251)</f>
        <v>5943 WM+ PTO 574 Tân Tiến</v>
      </c>
      <c r="V251" s="55" t="str">
        <f>IF(H251="","",Sheet1!AL251)</f>
        <v>5943 WM+ PTO 574 Tân Tiến</v>
      </c>
      <c r="Y251" s="7" t="str">
        <f>IF(H251="","",Sheet1!AJ251)</f>
        <v>GM500</v>
      </c>
      <c r="AB251" s="60">
        <f t="shared" si="31"/>
        <v>5111</v>
      </c>
      <c r="AC251" s="60">
        <f t="shared" si="32"/>
        <v>131</v>
      </c>
      <c r="AE251" s="61">
        <f>IF(H251="","",Sheet1!U251)</f>
        <v>1</v>
      </c>
      <c r="AG251" s="7">
        <f>IF(H251="","",Sheet1!T251)</f>
        <v>111058</v>
      </c>
      <c r="AH251" s="62">
        <f t="shared" si="33"/>
        <v>111058</v>
      </c>
      <c r="AL251" s="64">
        <f t="shared" si="34"/>
        <v>8</v>
      </c>
      <c r="AN251" s="61">
        <f t="shared" si="35"/>
        <v>8884.64</v>
      </c>
      <c r="AO251" s="65">
        <f t="shared" si="36"/>
        <v>33311</v>
      </c>
      <c r="AQ251" s="66" t="str">
        <f t="shared" si="37"/>
        <v>K-hangtra</v>
      </c>
      <c r="AR251" s="66">
        <f t="shared" si="38"/>
        <v>156</v>
      </c>
      <c r="AS251" s="66">
        <f t="shared" si="39"/>
        <v>632</v>
      </c>
    </row>
    <row r="252" spans="3:45" x14ac:dyDescent="0.25">
      <c r="C252" s="53" t="str">
        <f>IF(H252="","",Sheet1!AI252)</f>
        <v>B</v>
      </c>
      <c r="D252" s="54" t="s">
        <v>4134</v>
      </c>
      <c r="E252" s="54" t="s">
        <v>25</v>
      </c>
      <c r="F252" s="53" t="str">
        <f>IF(H252="","",Sheet1!AF252)</f>
        <v>08/10/2025</v>
      </c>
      <c r="G252" s="1" t="str">
        <f>IF(H252="","",Sheet1!AF252)</f>
        <v>08/10/2025</v>
      </c>
      <c r="H252" s="27">
        <v>9106042951</v>
      </c>
      <c r="I252" s="1" t="str">
        <f>IF(H252="","",Sheet1!AF252)</f>
        <v>08/10/2025</v>
      </c>
      <c r="J252" s="55" t="str">
        <f t="shared" si="30"/>
        <v>NKHT2510/06400008177</v>
      </c>
      <c r="L252" s="57" t="str">
        <f>IF(H252="","",Sheet1!AK252)</f>
        <v>K25TTM</v>
      </c>
      <c r="M252" s="57" t="str">
        <f>IF(H252="","",Sheet1!AE252)</f>
        <v>00008177</v>
      </c>
      <c r="N252" s="58" t="str">
        <f>IF(H252="","",Sheet1!AF252)</f>
        <v>08/10/2025</v>
      </c>
      <c r="O252" s="7" t="str">
        <f>IF(H252="","",Sheet1!AH252)</f>
        <v>WIN-064</v>
      </c>
      <c r="S252" s="55" t="str">
        <f>IF(H252="","",Sheet1!AL252)</f>
        <v>5715 WM+ NDH 167 Phù Nghĩa</v>
      </c>
      <c r="V252" s="55" t="str">
        <f>IF(H252="","",Sheet1!AL252)</f>
        <v>5715 WM+ NDH 167 Phù Nghĩa</v>
      </c>
      <c r="Y252" s="7" t="str">
        <f>IF(H252="","",Sheet1!AJ252)</f>
        <v>CN300</v>
      </c>
      <c r="AB252" s="60">
        <f t="shared" si="31"/>
        <v>5111</v>
      </c>
      <c r="AC252" s="60">
        <f t="shared" si="32"/>
        <v>131</v>
      </c>
      <c r="AE252" s="61">
        <f>IF(H252="","",Sheet1!U252)</f>
        <v>1</v>
      </c>
      <c r="AG252" s="7">
        <f>IF(H252="","",Sheet1!T252)</f>
        <v>70950</v>
      </c>
      <c r="AH252" s="62">
        <f t="shared" si="33"/>
        <v>70950</v>
      </c>
      <c r="AL252" s="64">
        <f t="shared" si="34"/>
        <v>8</v>
      </c>
      <c r="AN252" s="61">
        <f t="shared" si="35"/>
        <v>5676</v>
      </c>
      <c r="AO252" s="65">
        <f t="shared" si="36"/>
        <v>33311</v>
      </c>
      <c r="AQ252" s="66" t="str">
        <f t="shared" si="37"/>
        <v>K-hangtra</v>
      </c>
      <c r="AR252" s="66">
        <f t="shared" si="38"/>
        <v>156</v>
      </c>
      <c r="AS252" s="66">
        <f t="shared" si="39"/>
        <v>632</v>
      </c>
    </row>
    <row r="253" spans="3:45" x14ac:dyDescent="0.25">
      <c r="C253" s="53" t="str">
        <f>IF(H253="","",Sheet1!AI253)</f>
        <v>B</v>
      </c>
      <c r="D253" s="54" t="s">
        <v>4134</v>
      </c>
      <c r="E253" s="54" t="s">
        <v>25</v>
      </c>
      <c r="F253" s="53" t="str">
        <f>IF(H253="","",Sheet1!AF253)</f>
        <v>08/10/2025</v>
      </c>
      <c r="G253" s="1" t="str">
        <f>IF(H253="","",Sheet1!AF253)</f>
        <v>08/10/2025</v>
      </c>
      <c r="H253" s="27">
        <v>9106042951</v>
      </c>
      <c r="I253" s="1" t="str">
        <f>IF(H253="","",Sheet1!AF253)</f>
        <v>08/10/2025</v>
      </c>
      <c r="J253" s="55" t="str">
        <f t="shared" si="30"/>
        <v>NKHT2510/06400008177</v>
      </c>
      <c r="L253" s="57" t="str">
        <f>IF(H253="","",Sheet1!AK253)</f>
        <v>K25TTM</v>
      </c>
      <c r="M253" s="57" t="str">
        <f>IF(H253="","",Sheet1!AE253)</f>
        <v>00008177</v>
      </c>
      <c r="N253" s="58" t="str">
        <f>IF(H253="","",Sheet1!AF253)</f>
        <v>08/10/2025</v>
      </c>
      <c r="O253" s="7" t="str">
        <f>IF(H253="","",Sheet1!AH253)</f>
        <v>WIN-064</v>
      </c>
      <c r="S253" s="55" t="str">
        <f>IF(H253="","",Sheet1!AL253)</f>
        <v>5715 WM+ NDH 167 Phù Nghĩa</v>
      </c>
      <c r="V253" s="55" t="str">
        <f>IF(H253="","",Sheet1!AL253)</f>
        <v>5715 WM+ NDH 167 Phù Nghĩa</v>
      </c>
      <c r="Y253" s="7" t="str">
        <f>IF(H253="","",Sheet1!AJ253)</f>
        <v>CGM300</v>
      </c>
      <c r="AB253" s="60">
        <f t="shared" si="31"/>
        <v>5111</v>
      </c>
      <c r="AC253" s="60">
        <f t="shared" si="32"/>
        <v>131</v>
      </c>
      <c r="AE253" s="61">
        <f>IF(H253="","",Sheet1!U253)</f>
        <v>1</v>
      </c>
      <c r="AG253" s="7">
        <f>IF(H253="","",Sheet1!T253)</f>
        <v>73431</v>
      </c>
      <c r="AH253" s="62">
        <f t="shared" si="33"/>
        <v>73431</v>
      </c>
      <c r="AL253" s="64">
        <f t="shared" si="34"/>
        <v>8</v>
      </c>
      <c r="AN253" s="61">
        <f t="shared" si="35"/>
        <v>5874.4800000000005</v>
      </c>
      <c r="AO253" s="65">
        <f t="shared" si="36"/>
        <v>33311</v>
      </c>
      <c r="AQ253" s="66" t="str">
        <f t="shared" si="37"/>
        <v>K-hangtra</v>
      </c>
      <c r="AR253" s="66">
        <f t="shared" si="38"/>
        <v>156</v>
      </c>
      <c r="AS253" s="66">
        <f t="shared" si="39"/>
        <v>632</v>
      </c>
    </row>
    <row r="254" spans="3:45" x14ac:dyDescent="0.25">
      <c r="C254" s="53" t="str">
        <f>IF(H254="","",Sheet1!AI254)</f>
        <v>B</v>
      </c>
      <c r="D254" s="54" t="s">
        <v>4134</v>
      </c>
      <c r="E254" s="54" t="s">
        <v>25</v>
      </c>
      <c r="F254" s="53" t="str">
        <f>IF(H254="","",Sheet1!AF254)</f>
        <v>08/10/2025</v>
      </c>
      <c r="G254" s="1" t="str">
        <f>IF(H254="","",Sheet1!AF254)</f>
        <v>08/10/2025</v>
      </c>
      <c r="H254" s="27">
        <v>9106042973</v>
      </c>
      <c r="I254" s="1" t="str">
        <f>IF(H254="","",Sheet1!AF254)</f>
        <v>08/10/2025</v>
      </c>
      <c r="J254" s="55" t="str">
        <f t="shared" si="30"/>
        <v>NKHT2510/02000033551</v>
      </c>
      <c r="L254" s="57" t="str">
        <f>IF(H254="","",Sheet1!AK254)</f>
        <v>K25TTM</v>
      </c>
      <c r="M254" s="57" t="str">
        <f>IF(H254="","",Sheet1!AE254)</f>
        <v>00033551</v>
      </c>
      <c r="N254" s="58" t="str">
        <f>IF(H254="","",Sheet1!AF254)</f>
        <v>08/10/2025</v>
      </c>
      <c r="O254" s="7" t="str">
        <f>IF(H254="","",Sheet1!AH254)</f>
        <v>WIN-020</v>
      </c>
      <c r="S254" s="55" t="str">
        <f>IF(H254="","",Sheet1!AL254)</f>
        <v>5121 WM+ THA 495 Nguyễn Trãi</v>
      </c>
      <c r="V254" s="55" t="str">
        <f>IF(H254="","",Sheet1!AL254)</f>
        <v>5121 WM+ THA 495 Nguyễn Trãi</v>
      </c>
      <c r="Y254" s="7" t="str">
        <f>IF(H254="","",Sheet1!AJ254)</f>
        <v>GTLX250G</v>
      </c>
      <c r="AB254" s="60">
        <f t="shared" si="31"/>
        <v>5111</v>
      </c>
      <c r="AC254" s="60">
        <f t="shared" si="32"/>
        <v>131</v>
      </c>
      <c r="AE254" s="61">
        <f>IF(H254="","",Sheet1!U254)</f>
        <v>4</v>
      </c>
      <c r="AG254" s="7">
        <f>IF(H254="","",Sheet1!T254)</f>
        <v>41150</v>
      </c>
      <c r="AH254" s="62">
        <f t="shared" si="33"/>
        <v>164600</v>
      </c>
      <c r="AL254" s="64">
        <f t="shared" si="34"/>
        <v>8</v>
      </c>
      <c r="AN254" s="61">
        <f t="shared" si="35"/>
        <v>13168</v>
      </c>
      <c r="AO254" s="65">
        <f t="shared" si="36"/>
        <v>33311</v>
      </c>
      <c r="AQ254" s="66" t="str">
        <f t="shared" si="37"/>
        <v>K-hangtra</v>
      </c>
      <c r="AR254" s="66">
        <f t="shared" si="38"/>
        <v>156</v>
      </c>
      <c r="AS254" s="66">
        <f t="shared" si="39"/>
        <v>632</v>
      </c>
    </row>
    <row r="255" spans="3:45" x14ac:dyDescent="0.25">
      <c r="C255" s="53" t="str">
        <f>IF(H255="","",Sheet1!AI255)</f>
        <v>B</v>
      </c>
      <c r="D255" s="54" t="s">
        <v>4134</v>
      </c>
      <c r="E255" s="54" t="s">
        <v>25</v>
      </c>
      <c r="F255" s="53" t="str">
        <f>IF(H255="","",Sheet1!AF255)</f>
        <v>08/10/2025</v>
      </c>
      <c r="G255" s="1" t="str">
        <f>IF(H255="","",Sheet1!AF255)</f>
        <v>08/10/2025</v>
      </c>
      <c r="H255" s="27">
        <v>9106042973</v>
      </c>
      <c r="I255" s="1" t="str">
        <f>IF(H255="","",Sheet1!AF255)</f>
        <v>08/10/2025</v>
      </c>
      <c r="J255" s="55" t="str">
        <f t="shared" si="30"/>
        <v>NKHT2510/02000033551</v>
      </c>
      <c r="L255" s="57" t="str">
        <f>IF(H255="","",Sheet1!AK255)</f>
        <v>K25TTM</v>
      </c>
      <c r="M255" s="57" t="str">
        <f>IF(H255="","",Sheet1!AE255)</f>
        <v>00033551</v>
      </c>
      <c r="N255" s="58" t="str">
        <f>IF(H255="","",Sheet1!AF255)</f>
        <v>08/10/2025</v>
      </c>
      <c r="O255" s="7" t="str">
        <f>IF(H255="","",Sheet1!AH255)</f>
        <v>WIN-020</v>
      </c>
      <c r="S255" s="55" t="str">
        <f>IF(H255="","",Sheet1!AL255)</f>
        <v>5121 WM+ THA 495 Nguyễn Trãi</v>
      </c>
      <c r="V255" s="55" t="str">
        <f>IF(H255="","",Sheet1!AL255)</f>
        <v>5121 WM+ THA 495 Nguyễn Trãi</v>
      </c>
      <c r="Y255" s="7" t="str">
        <f>IF(H255="","",Sheet1!AJ255)</f>
        <v>CN300</v>
      </c>
      <c r="AB255" s="60">
        <f t="shared" si="31"/>
        <v>5111</v>
      </c>
      <c r="AC255" s="60">
        <f t="shared" si="32"/>
        <v>131</v>
      </c>
      <c r="AE255" s="61">
        <f>IF(H255="","",Sheet1!U255)</f>
        <v>4</v>
      </c>
      <c r="AG255" s="7">
        <f>IF(H255="","",Sheet1!T255)</f>
        <v>70950</v>
      </c>
      <c r="AH255" s="62">
        <f t="shared" si="33"/>
        <v>283800</v>
      </c>
      <c r="AL255" s="64">
        <f t="shared" si="34"/>
        <v>8</v>
      </c>
      <c r="AN255" s="61">
        <f t="shared" si="35"/>
        <v>22704</v>
      </c>
      <c r="AO255" s="65">
        <f t="shared" si="36"/>
        <v>33311</v>
      </c>
      <c r="AQ255" s="66" t="str">
        <f t="shared" si="37"/>
        <v>K-hangtra</v>
      </c>
      <c r="AR255" s="66">
        <f t="shared" si="38"/>
        <v>156</v>
      </c>
      <c r="AS255" s="66">
        <f t="shared" si="39"/>
        <v>632</v>
      </c>
    </row>
    <row r="256" spans="3:45" x14ac:dyDescent="0.25">
      <c r="C256" s="53" t="str">
        <f>IF(H256="","",Sheet1!AI256)</f>
        <v>B</v>
      </c>
      <c r="D256" s="54" t="s">
        <v>4134</v>
      </c>
      <c r="E256" s="54" t="s">
        <v>25</v>
      </c>
      <c r="F256" s="53" t="str">
        <f>IF(H256="","",Sheet1!AF256)</f>
        <v>08/10/2025</v>
      </c>
      <c r="G256" s="1" t="str">
        <f>IF(H256="","",Sheet1!AF256)</f>
        <v>08/10/2025</v>
      </c>
      <c r="H256" s="27">
        <v>9106043027</v>
      </c>
      <c r="I256" s="1" t="str">
        <f>IF(H256="","",Sheet1!AF256)</f>
        <v>08/10/2025</v>
      </c>
      <c r="J256" s="55" t="str">
        <f t="shared" si="30"/>
        <v>NKHT2510/00400014953</v>
      </c>
      <c r="L256" s="57" t="str">
        <f>IF(H256="","",Sheet1!AK256)</f>
        <v>K25TTM</v>
      </c>
      <c r="M256" s="57" t="str">
        <f>IF(H256="","",Sheet1!AE256)</f>
        <v>00014953</v>
      </c>
      <c r="N256" s="58" t="str">
        <f>IF(H256="","",Sheet1!AF256)</f>
        <v>08/10/2025</v>
      </c>
      <c r="O256" s="7" t="str">
        <f>IF(H256="","",Sheet1!AH256)</f>
        <v>WIN-HTH-00-004</v>
      </c>
      <c r="S256" s="55" t="str">
        <f>IF(H256="","",Sheet1!AL256)</f>
        <v>2AG6 WM+ HTH Phú Thuận Hợp, Nghi Xuân</v>
      </c>
      <c r="V256" s="55" t="str">
        <f>IF(H256="","",Sheet1!AL256)</f>
        <v>2AG6 WM+ HTH Phú Thuận Hợp, Nghi Xuân</v>
      </c>
      <c r="Y256" s="7" t="str">
        <f>IF(H256="","",Sheet1!AJ256)</f>
        <v>GTLX250G</v>
      </c>
      <c r="AB256" s="60">
        <f t="shared" si="31"/>
        <v>5111</v>
      </c>
      <c r="AC256" s="60">
        <f t="shared" si="32"/>
        <v>131</v>
      </c>
      <c r="AE256" s="61">
        <f>IF(H256="","",Sheet1!U256)</f>
        <v>3</v>
      </c>
      <c r="AG256" s="7">
        <f>IF(H256="","",Sheet1!T256)</f>
        <v>41150</v>
      </c>
      <c r="AH256" s="62">
        <f t="shared" si="33"/>
        <v>123450</v>
      </c>
      <c r="AL256" s="64">
        <f t="shared" si="34"/>
        <v>8</v>
      </c>
      <c r="AN256" s="61">
        <f t="shared" si="35"/>
        <v>9876</v>
      </c>
      <c r="AO256" s="65">
        <f t="shared" si="36"/>
        <v>33311</v>
      </c>
      <c r="AQ256" s="66" t="str">
        <f t="shared" si="37"/>
        <v>K-hangtra</v>
      </c>
      <c r="AR256" s="66">
        <f t="shared" si="38"/>
        <v>156</v>
      </c>
      <c r="AS256" s="66">
        <f t="shared" si="39"/>
        <v>632</v>
      </c>
    </row>
    <row r="257" spans="3:45" x14ac:dyDescent="0.25">
      <c r="C257" s="53" t="str">
        <f>IF(H257="","",Sheet1!AI257)</f>
        <v>B</v>
      </c>
      <c r="D257" s="54" t="s">
        <v>4134</v>
      </c>
      <c r="E257" s="54" t="s">
        <v>25</v>
      </c>
      <c r="F257" s="53" t="str">
        <f>IF(H257="","",Sheet1!AF257)</f>
        <v>08/10/2025</v>
      </c>
      <c r="G257" s="1" t="str">
        <f>IF(H257="","",Sheet1!AF257)</f>
        <v>08/10/2025</v>
      </c>
      <c r="H257" s="27">
        <v>9106043027</v>
      </c>
      <c r="I257" s="1" t="str">
        <f>IF(H257="","",Sheet1!AF257)</f>
        <v>08/10/2025</v>
      </c>
      <c r="J257" s="55" t="str">
        <f t="shared" si="30"/>
        <v>NKHT2510/00400014953</v>
      </c>
      <c r="L257" s="57" t="str">
        <f>IF(H257="","",Sheet1!AK257)</f>
        <v>K25TTM</v>
      </c>
      <c r="M257" s="57" t="str">
        <f>IF(H257="","",Sheet1!AE257)</f>
        <v>00014953</v>
      </c>
      <c r="N257" s="58" t="str">
        <f>IF(H257="","",Sheet1!AF257)</f>
        <v>08/10/2025</v>
      </c>
      <c r="O257" s="7" t="str">
        <f>IF(H257="","",Sheet1!AH257)</f>
        <v>WIN-HTH-00-004</v>
      </c>
      <c r="S257" s="55" t="str">
        <f>IF(H257="","",Sheet1!AL257)</f>
        <v>2AG6 WM+ HTH Phú Thuận Hợp, Nghi Xuân</v>
      </c>
      <c r="V257" s="55" t="str">
        <f>IF(H257="","",Sheet1!AL257)</f>
        <v>2AG6 WM+ HTH Phú Thuận Hợp, Nghi Xuân</v>
      </c>
      <c r="Y257" s="7" t="str">
        <f>IF(H257="","",Sheet1!AJ257)</f>
        <v>MNH250</v>
      </c>
      <c r="AB257" s="60">
        <f t="shared" si="31"/>
        <v>5111</v>
      </c>
      <c r="AC257" s="60">
        <f t="shared" si="32"/>
        <v>131</v>
      </c>
      <c r="AE257" s="61">
        <f>IF(H257="","",Sheet1!U257)</f>
        <v>2</v>
      </c>
      <c r="AG257" s="7">
        <f>IF(H257="","",Sheet1!T257)</f>
        <v>37720</v>
      </c>
      <c r="AH257" s="62">
        <f t="shared" si="33"/>
        <v>75440</v>
      </c>
      <c r="AL257" s="64">
        <f t="shared" si="34"/>
        <v>8</v>
      </c>
      <c r="AN257" s="61">
        <f t="shared" si="35"/>
        <v>6035.2</v>
      </c>
      <c r="AO257" s="65">
        <f t="shared" si="36"/>
        <v>33311</v>
      </c>
      <c r="AQ257" s="66" t="str">
        <f t="shared" si="37"/>
        <v>K-hangtra</v>
      </c>
      <c r="AR257" s="66">
        <f t="shared" si="38"/>
        <v>156</v>
      </c>
      <c r="AS257" s="66">
        <f t="shared" si="39"/>
        <v>632</v>
      </c>
    </row>
    <row r="258" spans="3:45" x14ac:dyDescent="0.25">
      <c r="C258" s="53" t="str">
        <f>IF(H258="","",Sheet1!AI258)</f>
        <v>N</v>
      </c>
      <c r="D258" s="54" t="s">
        <v>4134</v>
      </c>
      <c r="E258" s="54" t="s">
        <v>25</v>
      </c>
      <c r="F258" s="53" t="str">
        <f>IF(H258="","",Sheet1!AF258)</f>
        <v>08/10/2025</v>
      </c>
      <c r="G258" s="1" t="str">
        <f>IF(H258="","",Sheet1!AF258)</f>
        <v>08/10/2025</v>
      </c>
      <c r="H258" s="27">
        <v>9106043047</v>
      </c>
      <c r="I258" s="1" t="str">
        <f>IF(H258="","",Sheet1!AF258)</f>
        <v>08/10/2025</v>
      </c>
      <c r="J258" s="55" t="str">
        <f t="shared" si="30"/>
        <v>NKHT2510/04700014950</v>
      </c>
      <c r="L258" s="57" t="str">
        <f>IF(H258="","",Sheet1!AK258)</f>
        <v>K25TTM</v>
      </c>
      <c r="M258" s="57" t="str">
        <f>IF(H258="","",Sheet1!AE258)</f>
        <v>00014950</v>
      </c>
      <c r="N258" s="58" t="str">
        <f>IF(H258="","",Sheet1!AF258)</f>
        <v>08/10/2025</v>
      </c>
      <c r="O258" s="7" t="str">
        <f>IF(H258="","",Sheet1!AH258)</f>
        <v>WIN-047</v>
      </c>
      <c r="S258" s="55" t="str">
        <f>IF(H258="","",Sheet1!AL258)</f>
        <v>4224 WM+ VTU 1481 đường 30/4</v>
      </c>
      <c r="V258" s="55" t="str">
        <f>IF(H258="","",Sheet1!AL258)</f>
        <v>4224 WM+ VTU 1481 đường 30/4</v>
      </c>
      <c r="Y258" s="7" t="str">
        <f>IF(H258="","",Sheet1!AJ258)</f>
        <v>GM500</v>
      </c>
      <c r="AB258" s="60">
        <f t="shared" si="31"/>
        <v>5111</v>
      </c>
      <c r="AC258" s="60">
        <f t="shared" si="32"/>
        <v>131</v>
      </c>
      <c r="AE258" s="61">
        <f>IF(H258="","",Sheet1!U258)</f>
        <v>1</v>
      </c>
      <c r="AG258" s="7">
        <f>IF(H258="","",Sheet1!T258)</f>
        <v>111058</v>
      </c>
      <c r="AH258" s="62">
        <f t="shared" si="33"/>
        <v>111058</v>
      </c>
      <c r="AL258" s="64">
        <f t="shared" si="34"/>
        <v>8</v>
      </c>
      <c r="AN258" s="61">
        <f t="shared" si="35"/>
        <v>8884.64</v>
      </c>
      <c r="AO258" s="65">
        <f t="shared" si="36"/>
        <v>33311</v>
      </c>
      <c r="AQ258" s="66" t="str">
        <f t="shared" si="37"/>
        <v>K-hangtra</v>
      </c>
      <c r="AR258" s="66">
        <f t="shared" si="38"/>
        <v>156</v>
      </c>
      <c r="AS258" s="66">
        <f t="shared" si="39"/>
        <v>632</v>
      </c>
    </row>
    <row r="259" spans="3:45" x14ac:dyDescent="0.25">
      <c r="C259" s="53" t="str">
        <f>IF(H259="","",Sheet1!AI259)</f>
        <v>N</v>
      </c>
      <c r="D259" s="54" t="s">
        <v>4134</v>
      </c>
      <c r="E259" s="54" t="s">
        <v>25</v>
      </c>
      <c r="F259" s="53" t="str">
        <f>IF(H259="","",Sheet1!AF259)</f>
        <v>08/10/2025</v>
      </c>
      <c r="G259" s="1" t="str">
        <f>IF(H259="","",Sheet1!AF259)</f>
        <v>08/10/2025</v>
      </c>
      <c r="H259" s="27">
        <v>9106043047</v>
      </c>
      <c r="I259" s="1" t="str">
        <f>IF(H259="","",Sheet1!AF259)</f>
        <v>08/10/2025</v>
      </c>
      <c r="J259" s="55" t="str">
        <f t="shared" ref="J259:J322" si="40">"NKHT25"&amp;TEXT(MONTH(I259),"00")&amp;"/"&amp;RIGHT(O259,3)&amp;M259</f>
        <v>NKHT2510/04700014950</v>
      </c>
      <c r="L259" s="57" t="str">
        <f>IF(H259="","",Sheet1!AK259)</f>
        <v>K25TTM</v>
      </c>
      <c r="M259" s="57" t="str">
        <f>IF(H259="","",Sheet1!AE259)</f>
        <v>00014950</v>
      </c>
      <c r="N259" s="58" t="str">
        <f>IF(H259="","",Sheet1!AF259)</f>
        <v>08/10/2025</v>
      </c>
      <c r="O259" s="7" t="str">
        <f>IF(H259="","",Sheet1!AH259)</f>
        <v>WIN-047</v>
      </c>
      <c r="S259" s="55" t="str">
        <f>IF(H259="","",Sheet1!AL259)</f>
        <v>4224 WM+ VTU 1481 đường 30/4</v>
      </c>
      <c r="V259" s="55" t="str">
        <f>IF(H259="","",Sheet1!AL259)</f>
        <v>4224 WM+ VTU 1481 đường 30/4</v>
      </c>
      <c r="Y259" s="7" t="str">
        <f>IF(H259="","",Sheet1!AJ259)</f>
        <v>GL250</v>
      </c>
      <c r="AB259" s="60">
        <f t="shared" ref="AB259:AB322" si="41">IF(H259="","",5111)</f>
        <v>5111</v>
      </c>
      <c r="AC259" s="60">
        <f t="shared" si="32"/>
        <v>131</v>
      </c>
      <c r="AE259" s="61">
        <f>IF(H259="","",Sheet1!U259)</f>
        <v>1</v>
      </c>
      <c r="AG259" s="7">
        <f>IF(H259="","",Sheet1!T259)</f>
        <v>49500</v>
      </c>
      <c r="AH259" s="62">
        <f t="shared" si="33"/>
        <v>49500</v>
      </c>
      <c r="AL259" s="64">
        <f t="shared" si="34"/>
        <v>8</v>
      </c>
      <c r="AN259" s="61">
        <f t="shared" si="35"/>
        <v>3960</v>
      </c>
      <c r="AO259" s="65">
        <f t="shared" si="36"/>
        <v>33311</v>
      </c>
      <c r="AQ259" s="66" t="str">
        <f t="shared" si="37"/>
        <v>K-hangtra</v>
      </c>
      <c r="AR259" s="66">
        <f t="shared" si="38"/>
        <v>156</v>
      </c>
      <c r="AS259" s="66">
        <f t="shared" si="39"/>
        <v>632</v>
      </c>
    </row>
    <row r="260" spans="3:45" x14ac:dyDescent="0.25">
      <c r="C260" s="53" t="str">
        <f>IF(H260="","",Sheet1!AI260)</f>
        <v>B</v>
      </c>
      <c r="D260" s="54" t="s">
        <v>4134</v>
      </c>
      <c r="E260" s="54" t="s">
        <v>25</v>
      </c>
      <c r="F260" s="53" t="str">
        <f>IF(H260="","",Sheet1!AF260)</f>
        <v>08/10/2025</v>
      </c>
      <c r="G260" s="1" t="str">
        <f>IF(H260="","",Sheet1!AF260)</f>
        <v>08/10/2025</v>
      </c>
      <c r="H260" s="27">
        <v>9106043057</v>
      </c>
      <c r="I260" s="1" t="str">
        <f>IF(H260="","",Sheet1!AF260)</f>
        <v>08/10/2025</v>
      </c>
      <c r="J260" s="55" t="str">
        <f t="shared" si="40"/>
        <v>NKHT2510/04900003017</v>
      </c>
      <c r="L260" s="57" t="str">
        <f>IF(H260="","",Sheet1!AK260)</f>
        <v>K25TTM</v>
      </c>
      <c r="M260" s="57" t="str">
        <f>IF(H260="","",Sheet1!AE260)</f>
        <v>00003017</v>
      </c>
      <c r="N260" s="58" t="str">
        <f>IF(H260="","",Sheet1!AF260)</f>
        <v>08/10/2025</v>
      </c>
      <c r="O260" s="7" t="str">
        <f>IF(H260="","",Sheet1!AH260)</f>
        <v>WIN-049</v>
      </c>
      <c r="S260" s="55" t="str">
        <f>IF(H260="","",Sheet1!AL260)</f>
        <v>5350 WM+ SLA 437A Trần Đăng Ninh</v>
      </c>
      <c r="V260" s="55" t="str">
        <f>IF(H260="","",Sheet1!AL260)</f>
        <v>5350 WM+ SLA 437A Trần Đăng Ninh</v>
      </c>
      <c r="Y260" s="7" t="str">
        <f>IF(H260="","",Sheet1!AJ260)</f>
        <v>GTLX250G</v>
      </c>
      <c r="AB260" s="60">
        <f t="shared" si="41"/>
        <v>5111</v>
      </c>
      <c r="AC260" s="60">
        <f t="shared" ref="AC260:AC323" si="42">IF(H260="","",131)</f>
        <v>131</v>
      </c>
      <c r="AE260" s="61">
        <f>IF(H260="","",Sheet1!U260)</f>
        <v>3</v>
      </c>
      <c r="AG260" s="7">
        <f>IF(H260="","",Sheet1!T260)</f>
        <v>41150</v>
      </c>
      <c r="AH260" s="62">
        <f t="shared" ref="AH260:AH323" si="43">AE260*AG260</f>
        <v>123450</v>
      </c>
      <c r="AL260" s="64">
        <f t="shared" ref="AL260:AL323" si="44">IF(H260="","",8)</f>
        <v>8</v>
      </c>
      <c r="AN260" s="61">
        <f t="shared" ref="AN260:AN323" si="45">AH260*8%</f>
        <v>9876</v>
      </c>
      <c r="AO260" s="65">
        <f t="shared" ref="AO260:AO323" si="46">IF(H260="","",33311)</f>
        <v>33311</v>
      </c>
      <c r="AQ260" s="66" t="str">
        <f t="shared" ref="AQ260:AQ323" si="47">IF(H260="","","K-hangtra")</f>
        <v>K-hangtra</v>
      </c>
      <c r="AR260" s="66">
        <f t="shared" ref="AR260:AR323" si="48">IF(H260="","",156)</f>
        <v>156</v>
      </c>
      <c r="AS260" s="66">
        <f t="shared" ref="AS260:AS323" si="49">IF(H260="","",632)</f>
        <v>632</v>
      </c>
    </row>
    <row r="261" spans="3:45" x14ac:dyDescent="0.25">
      <c r="C261" s="53" t="str">
        <f>IF(H261="","",Sheet1!AI261)</f>
        <v>B</v>
      </c>
      <c r="D261" s="54" t="s">
        <v>4134</v>
      </c>
      <c r="E261" s="54" t="s">
        <v>25</v>
      </c>
      <c r="F261" s="53" t="str">
        <f>IF(H261="","",Sheet1!AF261)</f>
        <v>08/10/2025</v>
      </c>
      <c r="G261" s="1" t="str">
        <f>IF(H261="","",Sheet1!AF261)</f>
        <v>08/10/2025</v>
      </c>
      <c r="H261" s="27">
        <v>9106043089</v>
      </c>
      <c r="I261" s="1" t="str">
        <f>IF(H261="","",Sheet1!AF261)</f>
        <v>08/10/2025</v>
      </c>
      <c r="J261" s="55" t="str">
        <f t="shared" si="40"/>
        <v>NKHT2510/ARP00481670</v>
      </c>
      <c r="L261" s="57" t="str">
        <f>IF(H261="","",Sheet1!AK261)</f>
        <v>K25TTM</v>
      </c>
      <c r="M261" s="57" t="str">
        <f>IF(H261="","",Sheet1!AE261)</f>
        <v>00481670</v>
      </c>
      <c r="N261" s="58" t="str">
        <f>IF(H261="","",Sheet1!AF261)</f>
        <v>08/10/2025</v>
      </c>
      <c r="O261" s="7" t="str">
        <f>IF(H261="","",Sheet1!AH261)</f>
        <v>WIN2ARP</v>
      </c>
      <c r="S261" s="55" t="str">
        <f>IF(H261="","",Sheet1!AL261)</f>
        <v>2ARP WM+ HNI 176 -178 Vân Hòa</v>
      </c>
      <c r="V261" s="55" t="str">
        <f>IF(H261="","",Sheet1!AL261)</f>
        <v>2ARP WM+ HNI 176 -178 Vân Hòa</v>
      </c>
      <c r="Y261" s="7" t="str">
        <f>IF(H261="","",Sheet1!AJ261)</f>
        <v>GM500</v>
      </c>
      <c r="AB261" s="60">
        <f t="shared" si="41"/>
        <v>5111</v>
      </c>
      <c r="AC261" s="60">
        <f t="shared" si="42"/>
        <v>131</v>
      </c>
      <c r="AE261" s="61">
        <f>IF(H261="","",Sheet1!U261)</f>
        <v>4</v>
      </c>
      <c r="AG261" s="7">
        <f>IF(H261="","",Sheet1!T261)</f>
        <v>111058</v>
      </c>
      <c r="AH261" s="62">
        <f t="shared" si="43"/>
        <v>444232</v>
      </c>
      <c r="AL261" s="64">
        <f t="shared" si="44"/>
        <v>8</v>
      </c>
      <c r="AN261" s="61">
        <f t="shared" si="45"/>
        <v>35538.559999999998</v>
      </c>
      <c r="AO261" s="65">
        <f t="shared" si="46"/>
        <v>33311</v>
      </c>
      <c r="AQ261" s="66" t="str">
        <f t="shared" si="47"/>
        <v>K-hangtra</v>
      </c>
      <c r="AR261" s="66">
        <f t="shared" si="48"/>
        <v>156</v>
      </c>
      <c r="AS261" s="66">
        <f t="shared" si="49"/>
        <v>632</v>
      </c>
    </row>
    <row r="262" spans="3:45" x14ac:dyDescent="0.25">
      <c r="C262" s="53" t="str">
        <f>IF(H262="","",Sheet1!AI262)</f>
        <v>B</v>
      </c>
      <c r="D262" s="54" t="s">
        <v>4134</v>
      </c>
      <c r="E262" s="54" t="s">
        <v>25</v>
      </c>
      <c r="F262" s="53" t="str">
        <f>IF(H262="","",Sheet1!AF262)</f>
        <v>08/10/2025</v>
      </c>
      <c r="G262" s="1" t="str">
        <f>IF(H262="","",Sheet1!AF262)</f>
        <v>08/10/2025</v>
      </c>
      <c r="H262" s="27">
        <v>9106043089</v>
      </c>
      <c r="I262" s="1" t="str">
        <f>IF(H262="","",Sheet1!AF262)</f>
        <v>08/10/2025</v>
      </c>
      <c r="J262" s="55" t="str">
        <f t="shared" si="40"/>
        <v>NKHT2510/ARP00481670</v>
      </c>
      <c r="L262" s="57" t="str">
        <f>IF(H262="","",Sheet1!AK262)</f>
        <v>K25TTM</v>
      </c>
      <c r="M262" s="57" t="str">
        <f>IF(H262="","",Sheet1!AE262)</f>
        <v>00481670</v>
      </c>
      <c r="N262" s="58" t="str">
        <f>IF(H262="","",Sheet1!AF262)</f>
        <v>08/10/2025</v>
      </c>
      <c r="O262" s="7" t="str">
        <f>IF(H262="","",Sheet1!AH262)</f>
        <v>WIN2ARP</v>
      </c>
      <c r="S262" s="55" t="str">
        <f>IF(H262="","",Sheet1!AL262)</f>
        <v>2ARP WM+ HNI 176 -178 Vân Hòa</v>
      </c>
      <c r="V262" s="55" t="str">
        <f>IF(H262="","",Sheet1!AL262)</f>
        <v>2ARP WM+ HNI 176 -178 Vân Hòa</v>
      </c>
      <c r="Y262" s="7" t="str">
        <f>IF(H262="","",Sheet1!AJ262)</f>
        <v>GTLX250G</v>
      </c>
      <c r="AB262" s="60">
        <f t="shared" si="41"/>
        <v>5111</v>
      </c>
      <c r="AC262" s="60">
        <f t="shared" si="42"/>
        <v>131</v>
      </c>
      <c r="AE262" s="61">
        <f>IF(H262="","",Sheet1!U262)</f>
        <v>1</v>
      </c>
      <c r="AG262" s="7">
        <f>IF(H262="","",Sheet1!T262)</f>
        <v>41150</v>
      </c>
      <c r="AH262" s="62">
        <f t="shared" si="43"/>
        <v>41150</v>
      </c>
      <c r="AL262" s="64">
        <f t="shared" si="44"/>
        <v>8</v>
      </c>
      <c r="AN262" s="61">
        <f t="shared" si="45"/>
        <v>3292</v>
      </c>
      <c r="AO262" s="65">
        <f t="shared" si="46"/>
        <v>33311</v>
      </c>
      <c r="AQ262" s="66" t="str">
        <f t="shared" si="47"/>
        <v>K-hangtra</v>
      </c>
      <c r="AR262" s="66">
        <f t="shared" si="48"/>
        <v>156</v>
      </c>
      <c r="AS262" s="66">
        <f t="shared" si="49"/>
        <v>632</v>
      </c>
    </row>
    <row r="263" spans="3:45" x14ac:dyDescent="0.25">
      <c r="C263" s="53" t="str">
        <f>IF(H263="","",Sheet1!AI263)</f>
        <v>B</v>
      </c>
      <c r="D263" s="54" t="s">
        <v>4134</v>
      </c>
      <c r="E263" s="54" t="s">
        <v>25</v>
      </c>
      <c r="F263" s="53" t="str">
        <f>IF(H263="","",Sheet1!AF263)</f>
        <v>08/10/2025</v>
      </c>
      <c r="G263" s="1" t="str">
        <f>IF(H263="","",Sheet1!AF263)</f>
        <v>08/10/2025</v>
      </c>
      <c r="H263" s="27">
        <v>9106043081</v>
      </c>
      <c r="I263" s="1" t="str">
        <f>IF(H263="","",Sheet1!AF263)</f>
        <v>08/10/2025</v>
      </c>
      <c r="J263" s="55" t="str">
        <f t="shared" si="40"/>
        <v>NKHT2510/04500005303</v>
      </c>
      <c r="L263" s="57" t="str">
        <f>IF(H263="","",Sheet1!AK263)</f>
        <v>K25TTM</v>
      </c>
      <c r="M263" s="57" t="str">
        <f>IF(H263="","",Sheet1!AE263)</f>
        <v>00005303</v>
      </c>
      <c r="N263" s="58" t="str">
        <f>IF(H263="","",Sheet1!AF263)</f>
        <v>08/10/2025</v>
      </c>
      <c r="O263" s="7" t="str">
        <f>IF(H263="","",Sheet1!AH263)</f>
        <v>WIN-045</v>
      </c>
      <c r="S263" s="55" t="str">
        <f>IF(H263="","",Sheet1!AL263)</f>
        <v>6574 WM+ QBH 97 Hùng Vương</v>
      </c>
      <c r="V263" s="55" t="str">
        <f>IF(H263="","",Sheet1!AL263)</f>
        <v>6574 WM+ QBH 97 Hùng Vương</v>
      </c>
      <c r="Y263" s="7" t="str">
        <f>IF(H263="","",Sheet1!AJ263)</f>
        <v>GSG250</v>
      </c>
      <c r="AB263" s="60">
        <f t="shared" si="41"/>
        <v>5111</v>
      </c>
      <c r="AC263" s="60">
        <f t="shared" si="42"/>
        <v>131</v>
      </c>
      <c r="AE263" s="61">
        <f>IF(H263="","",Sheet1!U263)</f>
        <v>4</v>
      </c>
      <c r="AG263" s="7">
        <f>IF(H263="","",Sheet1!T263)</f>
        <v>41328</v>
      </c>
      <c r="AH263" s="62">
        <f t="shared" si="43"/>
        <v>165312</v>
      </c>
      <c r="AL263" s="64">
        <f t="shared" si="44"/>
        <v>8</v>
      </c>
      <c r="AN263" s="61">
        <f t="shared" si="45"/>
        <v>13224.960000000001</v>
      </c>
      <c r="AO263" s="65">
        <f t="shared" si="46"/>
        <v>33311</v>
      </c>
      <c r="AQ263" s="66" t="str">
        <f t="shared" si="47"/>
        <v>K-hangtra</v>
      </c>
      <c r="AR263" s="66">
        <f t="shared" si="48"/>
        <v>156</v>
      </c>
      <c r="AS263" s="66">
        <f t="shared" si="49"/>
        <v>632</v>
      </c>
    </row>
    <row r="264" spans="3:45" x14ac:dyDescent="0.25">
      <c r="C264" s="53" t="str">
        <f>IF(H264="","",Sheet1!AI264)</f>
        <v>B</v>
      </c>
      <c r="D264" s="54" t="s">
        <v>4134</v>
      </c>
      <c r="E264" s="54" t="s">
        <v>25</v>
      </c>
      <c r="F264" s="53" t="str">
        <f>IF(H264="","",Sheet1!AF264)</f>
        <v>08/10/2025</v>
      </c>
      <c r="G264" s="1" t="str">
        <f>IF(H264="","",Sheet1!AF264)</f>
        <v>08/10/2025</v>
      </c>
      <c r="H264" s="27">
        <v>9106043103</v>
      </c>
      <c r="I264" s="1" t="str">
        <f>IF(H264="","",Sheet1!AF264)</f>
        <v>08/10/2025</v>
      </c>
      <c r="J264" s="55" t="str">
        <f t="shared" si="40"/>
        <v>NKHT2510/13900481679</v>
      </c>
      <c r="L264" s="57" t="str">
        <f>IF(H264="","",Sheet1!AK264)</f>
        <v>K25TTM</v>
      </c>
      <c r="M264" s="57" t="str">
        <f>IF(H264="","",Sheet1!AE264)</f>
        <v>00481679</v>
      </c>
      <c r="N264" s="58" t="str">
        <f>IF(H264="","",Sheet1!AF264)</f>
        <v>08/10/2025</v>
      </c>
      <c r="O264" s="7" t="str">
        <f>IF(H264="","",Sheet1!AH264)</f>
        <v>WIN2139</v>
      </c>
      <c r="S264" s="55" t="str">
        <f>IF(H264="","",Sheet1!AL264)</f>
        <v>2139 WM+ HNI 102 Lê Thanh Nghị</v>
      </c>
      <c r="V264" s="55" t="str">
        <f>IF(H264="","",Sheet1!AL264)</f>
        <v>2139 WM+ HNI 102 Lê Thanh Nghị</v>
      </c>
      <c r="Y264" s="7" t="str">
        <f>IF(H264="","",Sheet1!AJ264)</f>
        <v>GM500</v>
      </c>
      <c r="AB264" s="60">
        <f t="shared" si="41"/>
        <v>5111</v>
      </c>
      <c r="AC264" s="60">
        <f t="shared" si="42"/>
        <v>131</v>
      </c>
      <c r="AE264" s="61">
        <f>IF(H264="","",Sheet1!U264)</f>
        <v>1</v>
      </c>
      <c r="AG264" s="7">
        <f>IF(H264="","",Sheet1!T264)</f>
        <v>111058</v>
      </c>
      <c r="AH264" s="62">
        <f t="shared" si="43"/>
        <v>111058</v>
      </c>
      <c r="AL264" s="64">
        <f t="shared" si="44"/>
        <v>8</v>
      </c>
      <c r="AN264" s="61">
        <f t="shared" si="45"/>
        <v>8884.64</v>
      </c>
      <c r="AO264" s="65">
        <f t="shared" si="46"/>
        <v>33311</v>
      </c>
      <c r="AQ264" s="66" t="str">
        <f t="shared" si="47"/>
        <v>K-hangtra</v>
      </c>
      <c r="AR264" s="66">
        <f t="shared" si="48"/>
        <v>156</v>
      </c>
      <c r="AS264" s="66">
        <f t="shared" si="49"/>
        <v>632</v>
      </c>
    </row>
    <row r="265" spans="3:45" x14ac:dyDescent="0.25">
      <c r="C265" s="53" t="str">
        <f>IF(H265="","",Sheet1!AI265)</f>
        <v>B</v>
      </c>
      <c r="D265" s="54" t="s">
        <v>4134</v>
      </c>
      <c r="E265" s="54" t="s">
        <v>25</v>
      </c>
      <c r="F265" s="53" t="str">
        <f>IF(H265="","",Sheet1!AF265)</f>
        <v>08/10/2025</v>
      </c>
      <c r="G265" s="1" t="str">
        <f>IF(H265="","",Sheet1!AF265)</f>
        <v>08/10/2025</v>
      </c>
      <c r="H265" s="27">
        <v>9106043096</v>
      </c>
      <c r="I265" s="1" t="str">
        <f>IF(H265="","",Sheet1!AF265)</f>
        <v>08/10/2025</v>
      </c>
      <c r="J265" s="55" t="str">
        <f t="shared" si="40"/>
        <v>NKHT2510/AO300481676</v>
      </c>
      <c r="L265" s="57" t="str">
        <f>IF(H265="","",Sheet1!AK265)</f>
        <v>K25TTM</v>
      </c>
      <c r="M265" s="57" t="str">
        <f>IF(H265="","",Sheet1!AE265)</f>
        <v>00481676</v>
      </c>
      <c r="N265" s="58" t="str">
        <f>IF(H265="","",Sheet1!AF265)</f>
        <v>08/10/2025</v>
      </c>
      <c r="O265" s="7" t="str">
        <f>IF(H265="","",Sheet1!AH265)</f>
        <v>WIN2AO3</v>
      </c>
      <c r="S265" s="55" t="str">
        <f>IF(H265="","",Sheet1!AL265)</f>
        <v>2AO3 WM+ HNI Đông Tiến, Chương Mỹ</v>
      </c>
      <c r="V265" s="55" t="str">
        <f>IF(H265="","",Sheet1!AL265)</f>
        <v>2AO3 WM+ HNI Đông Tiến, Chương Mỹ</v>
      </c>
      <c r="Y265" s="7" t="str">
        <f>IF(H265="","",Sheet1!AJ265)</f>
        <v>GM500</v>
      </c>
      <c r="AB265" s="60">
        <f t="shared" si="41"/>
        <v>5111</v>
      </c>
      <c r="AC265" s="60">
        <f t="shared" si="42"/>
        <v>131</v>
      </c>
      <c r="AE265" s="61">
        <f>IF(H265="","",Sheet1!U265)</f>
        <v>2</v>
      </c>
      <c r="AG265" s="7">
        <f>IF(H265="","",Sheet1!T265)</f>
        <v>111058</v>
      </c>
      <c r="AH265" s="62">
        <f t="shared" si="43"/>
        <v>222116</v>
      </c>
      <c r="AL265" s="64">
        <f t="shared" si="44"/>
        <v>8</v>
      </c>
      <c r="AN265" s="61">
        <f t="shared" si="45"/>
        <v>17769.28</v>
      </c>
      <c r="AO265" s="65">
        <f t="shared" si="46"/>
        <v>33311</v>
      </c>
      <c r="AQ265" s="66" t="str">
        <f t="shared" si="47"/>
        <v>K-hangtra</v>
      </c>
      <c r="AR265" s="66">
        <f t="shared" si="48"/>
        <v>156</v>
      </c>
      <c r="AS265" s="66">
        <f t="shared" si="49"/>
        <v>632</v>
      </c>
    </row>
    <row r="266" spans="3:45" x14ac:dyDescent="0.25">
      <c r="C266" s="53" t="str">
        <f>IF(H266="","",Sheet1!AI266)</f>
        <v>N</v>
      </c>
      <c r="D266" s="54" t="s">
        <v>4134</v>
      </c>
      <c r="E266" s="54" t="s">
        <v>25</v>
      </c>
      <c r="F266" s="53" t="str">
        <f>IF(H266="","",Sheet1!AF266)</f>
        <v>08/10/2025</v>
      </c>
      <c r="G266" s="1" t="str">
        <f>IF(H266="","",Sheet1!AF266)</f>
        <v>08/10/2025</v>
      </c>
      <c r="H266" s="27">
        <v>9106043134</v>
      </c>
      <c r="I266" s="1" t="str">
        <f>IF(H266="","",Sheet1!AF266)</f>
        <v>08/10/2025</v>
      </c>
      <c r="J266" s="55" t="str">
        <f t="shared" si="40"/>
        <v>NKHT2510/05300003178</v>
      </c>
      <c r="L266" s="57" t="str">
        <f>IF(H266="","",Sheet1!AK266)</f>
        <v>K25TTM</v>
      </c>
      <c r="M266" s="57" t="str">
        <f>IF(H266="","",Sheet1!AE266)</f>
        <v>00003178</v>
      </c>
      <c r="N266" s="58" t="str">
        <f>IF(H266="","",Sheet1!AF266)</f>
        <v>08/10/2025</v>
      </c>
      <c r="O266" s="7" t="str">
        <f>IF(H266="","",Sheet1!AH266)</f>
        <v>WIN-053</v>
      </c>
      <c r="S266" s="55" t="str">
        <f>IF(H266="","",Sheet1!AL266)</f>
        <v>5211 WM+ TVH 491 Nguyễn Thị Minh Khai</v>
      </c>
      <c r="V266" s="55" t="str">
        <f>IF(H266="","",Sheet1!AL266)</f>
        <v>5211 WM+ TVH 491 Nguyễn Thị Minh Khai</v>
      </c>
      <c r="Y266" s="7" t="str">
        <f>IF(H266="","",Sheet1!AJ266)</f>
        <v>GTLX250G</v>
      </c>
      <c r="AB266" s="60">
        <f t="shared" si="41"/>
        <v>5111</v>
      </c>
      <c r="AC266" s="60">
        <f t="shared" si="42"/>
        <v>131</v>
      </c>
      <c r="AE266" s="61">
        <f>IF(H266="","",Sheet1!U266)</f>
        <v>1</v>
      </c>
      <c r="AG266" s="7">
        <f>IF(H266="","",Sheet1!T266)</f>
        <v>41150</v>
      </c>
      <c r="AH266" s="62">
        <f t="shared" si="43"/>
        <v>41150</v>
      </c>
      <c r="AL266" s="64">
        <f t="shared" si="44"/>
        <v>8</v>
      </c>
      <c r="AN266" s="61">
        <f t="shared" si="45"/>
        <v>3292</v>
      </c>
      <c r="AO266" s="65">
        <f t="shared" si="46"/>
        <v>33311</v>
      </c>
      <c r="AQ266" s="66" t="str">
        <f t="shared" si="47"/>
        <v>K-hangtra</v>
      </c>
      <c r="AR266" s="66">
        <f t="shared" si="48"/>
        <v>156</v>
      </c>
      <c r="AS266" s="66">
        <f t="shared" si="49"/>
        <v>632</v>
      </c>
    </row>
    <row r="267" spans="3:45" x14ac:dyDescent="0.25">
      <c r="C267" s="53" t="str">
        <f>IF(H267="","",Sheet1!AI267)</f>
        <v>N</v>
      </c>
      <c r="D267" s="54" t="s">
        <v>4134</v>
      </c>
      <c r="E267" s="54" t="s">
        <v>25</v>
      </c>
      <c r="F267" s="53" t="str">
        <f>IF(H267="","",Sheet1!AF267)</f>
        <v>09/10/2025</v>
      </c>
      <c r="G267" s="1" t="str">
        <f>IF(H267="","",Sheet1!AF267)</f>
        <v>09/10/2025</v>
      </c>
      <c r="H267" s="27">
        <v>9106043205</v>
      </c>
      <c r="I267" s="1" t="str">
        <f>IF(H267="","",Sheet1!AF267)</f>
        <v>09/10/2025</v>
      </c>
      <c r="J267" s="55" t="str">
        <f t="shared" si="40"/>
        <v>NKHT2510/00900081019</v>
      </c>
      <c r="L267" s="57" t="str">
        <f>IF(H267="","",Sheet1!AK267)</f>
        <v>K25TTM</v>
      </c>
      <c r="M267" s="57" t="str">
        <f>IF(H267="","",Sheet1!AE267)</f>
        <v>00081019</v>
      </c>
      <c r="N267" s="58" t="str">
        <f>IF(H267="","",Sheet1!AF267)</f>
        <v>09/10/2025</v>
      </c>
      <c r="O267" s="7" t="str">
        <f>IF(H267="","",Sheet1!AH267)</f>
        <v>WIN-DNG-01-009</v>
      </c>
      <c r="S267" s="55" t="str">
        <f>IF(H267="","",Sheet1!AL267)</f>
        <v>2AHI WM+ DNG TĐS 218&amp;312, TBĐ 40, QL 1A</v>
      </c>
      <c r="V267" s="55" t="str">
        <f>IF(H267="","",Sheet1!AL267)</f>
        <v>2AHI WM+ DNG TĐS 218&amp;312, TBĐ 40, QL 1A</v>
      </c>
      <c r="Y267" s="7" t="str">
        <f>IF(H267="","",Sheet1!AJ267)</f>
        <v>GM500</v>
      </c>
      <c r="AB267" s="60">
        <f t="shared" si="41"/>
        <v>5111</v>
      </c>
      <c r="AC267" s="60">
        <f t="shared" si="42"/>
        <v>131</v>
      </c>
      <c r="AE267" s="61">
        <f>IF(H267="","",Sheet1!U267)</f>
        <v>1</v>
      </c>
      <c r="AG267" s="7">
        <f>IF(H267="","",Sheet1!T267)</f>
        <v>111058</v>
      </c>
      <c r="AH267" s="62">
        <f t="shared" si="43"/>
        <v>111058</v>
      </c>
      <c r="AL267" s="64">
        <f t="shared" si="44"/>
        <v>8</v>
      </c>
      <c r="AN267" s="61">
        <f t="shared" si="45"/>
        <v>8884.64</v>
      </c>
      <c r="AO267" s="65">
        <f t="shared" si="46"/>
        <v>33311</v>
      </c>
      <c r="AQ267" s="66" t="str">
        <f t="shared" si="47"/>
        <v>K-hangtra</v>
      </c>
      <c r="AR267" s="66">
        <f t="shared" si="48"/>
        <v>156</v>
      </c>
      <c r="AS267" s="66">
        <f t="shared" si="49"/>
        <v>632</v>
      </c>
    </row>
    <row r="268" spans="3:45" x14ac:dyDescent="0.25">
      <c r="C268" s="53" t="str">
        <f>IF(H268="","",Sheet1!AI268)</f>
        <v>B</v>
      </c>
      <c r="D268" s="54" t="s">
        <v>4134</v>
      </c>
      <c r="E268" s="54" t="s">
        <v>25</v>
      </c>
      <c r="F268" s="53" t="str">
        <f>IF(H268="","",Sheet1!AF268)</f>
        <v>09/10/2025</v>
      </c>
      <c r="G268" s="1" t="str">
        <f>IF(H268="","",Sheet1!AF268)</f>
        <v>09/10/2025</v>
      </c>
      <c r="H268" s="27">
        <v>9106043192</v>
      </c>
      <c r="I268" s="1" t="str">
        <f>IF(H268="","",Sheet1!AF268)</f>
        <v>09/10/2025</v>
      </c>
      <c r="J268" s="55" t="str">
        <f t="shared" si="40"/>
        <v>NKHT2510/04500005312</v>
      </c>
      <c r="L268" s="57" t="str">
        <f>IF(H268="","",Sheet1!AK268)</f>
        <v>K25TTM</v>
      </c>
      <c r="M268" s="57" t="str">
        <f>IF(H268="","",Sheet1!AE268)</f>
        <v>00005312</v>
      </c>
      <c r="N268" s="58" t="str">
        <f>IF(H268="","",Sheet1!AF268)</f>
        <v>09/10/2025</v>
      </c>
      <c r="O268" s="7" t="str">
        <f>IF(H268="","",Sheet1!AH268)</f>
        <v>WIN-045</v>
      </c>
      <c r="S268" s="55" t="str">
        <f>IF(H268="","",Sheet1!AL268)</f>
        <v>2ATB WM+ QBH TDP Phú Quý</v>
      </c>
      <c r="V268" s="55" t="str">
        <f>IF(H268="","",Sheet1!AL268)</f>
        <v>2ATB WM+ QBH TDP Phú Quý</v>
      </c>
      <c r="Y268" s="7" t="str">
        <f>IF(H268="","",Sheet1!AJ268)</f>
        <v>GSG250</v>
      </c>
      <c r="AB268" s="60">
        <f t="shared" si="41"/>
        <v>5111</v>
      </c>
      <c r="AC268" s="60">
        <f t="shared" si="42"/>
        <v>131</v>
      </c>
      <c r="AE268" s="61">
        <f>IF(H268="","",Sheet1!U268)</f>
        <v>2</v>
      </c>
      <c r="AG268" s="7">
        <f>IF(H268="","",Sheet1!T268)</f>
        <v>41328</v>
      </c>
      <c r="AH268" s="62">
        <f t="shared" si="43"/>
        <v>82656</v>
      </c>
      <c r="AL268" s="64">
        <f t="shared" si="44"/>
        <v>8</v>
      </c>
      <c r="AN268" s="61">
        <f t="shared" si="45"/>
        <v>6612.4800000000005</v>
      </c>
      <c r="AO268" s="65">
        <f t="shared" si="46"/>
        <v>33311</v>
      </c>
      <c r="AQ268" s="66" t="str">
        <f t="shared" si="47"/>
        <v>K-hangtra</v>
      </c>
      <c r="AR268" s="66">
        <f t="shared" si="48"/>
        <v>156</v>
      </c>
      <c r="AS268" s="66">
        <f t="shared" si="49"/>
        <v>632</v>
      </c>
    </row>
    <row r="269" spans="3:45" x14ac:dyDescent="0.25">
      <c r="C269" s="53" t="str">
        <f>IF(H269="","",Sheet1!AI269)</f>
        <v>B</v>
      </c>
      <c r="D269" s="54" t="s">
        <v>4134</v>
      </c>
      <c r="E269" s="54" t="s">
        <v>25</v>
      </c>
      <c r="F269" s="53" t="str">
        <f>IF(H269="","",Sheet1!AF269)</f>
        <v>09/10/2025</v>
      </c>
      <c r="G269" s="1" t="str">
        <f>IF(H269="","",Sheet1!AF269)</f>
        <v>09/10/2025</v>
      </c>
      <c r="H269" s="27">
        <v>9106043193</v>
      </c>
      <c r="I269" s="1" t="str">
        <f>IF(H269="","",Sheet1!AF269)</f>
        <v>09/10/2025</v>
      </c>
      <c r="J269" s="55" t="str">
        <f t="shared" si="40"/>
        <v>NKHT2510/04500005313</v>
      </c>
      <c r="L269" s="57" t="str">
        <f>IF(H269="","",Sheet1!AK269)</f>
        <v>K25TTM</v>
      </c>
      <c r="M269" s="57" t="str">
        <f>IF(H269="","",Sheet1!AE269)</f>
        <v>00005313</v>
      </c>
      <c r="N269" s="58" t="str">
        <f>IF(H269="","",Sheet1!AF269)</f>
        <v>09/10/2025</v>
      </c>
      <c r="O269" s="7" t="str">
        <f>IF(H269="","",Sheet1!AH269)</f>
        <v>WIN-045</v>
      </c>
      <c r="S269" s="55" t="str">
        <f>IF(H269="","",Sheet1!AL269)</f>
        <v>2ATB WM+ QBH TDP Phú Quý</v>
      </c>
      <c r="V269" s="55" t="str">
        <f>IF(H269="","",Sheet1!AL269)</f>
        <v>2ATB WM+ QBH TDP Phú Quý</v>
      </c>
      <c r="Y269" s="7" t="str">
        <f>IF(H269="","",Sheet1!AJ269)</f>
        <v>GM500</v>
      </c>
      <c r="AB269" s="60">
        <f t="shared" si="41"/>
        <v>5111</v>
      </c>
      <c r="AC269" s="60">
        <f t="shared" si="42"/>
        <v>131</v>
      </c>
      <c r="AE269" s="61">
        <f>IF(H269="","",Sheet1!U269)</f>
        <v>2</v>
      </c>
      <c r="AG269" s="7">
        <f>IF(H269="","",Sheet1!T269)</f>
        <v>111058</v>
      </c>
      <c r="AH269" s="62">
        <f t="shared" si="43"/>
        <v>222116</v>
      </c>
      <c r="AL269" s="64">
        <f t="shared" si="44"/>
        <v>8</v>
      </c>
      <c r="AN269" s="61">
        <f t="shared" si="45"/>
        <v>17769.28</v>
      </c>
      <c r="AO269" s="65">
        <f t="shared" si="46"/>
        <v>33311</v>
      </c>
      <c r="AQ269" s="66" t="str">
        <f t="shared" si="47"/>
        <v>K-hangtra</v>
      </c>
      <c r="AR269" s="66">
        <f t="shared" si="48"/>
        <v>156</v>
      </c>
      <c r="AS269" s="66">
        <f t="shared" si="49"/>
        <v>632</v>
      </c>
    </row>
    <row r="270" spans="3:45" x14ac:dyDescent="0.25">
      <c r="C270" s="53" t="str">
        <f>IF(H270="","",Sheet1!AI270)</f>
        <v>N</v>
      </c>
      <c r="D270" s="54" t="s">
        <v>4134</v>
      </c>
      <c r="E270" s="54" t="s">
        <v>25</v>
      </c>
      <c r="F270" s="53" t="str">
        <f>IF(H270="","",Sheet1!AF270)</f>
        <v>09/10/2025</v>
      </c>
      <c r="G270" s="1" t="str">
        <f>IF(H270="","",Sheet1!AF270)</f>
        <v>09/10/2025</v>
      </c>
      <c r="H270" s="27">
        <v>9106043282</v>
      </c>
      <c r="I270" s="1" t="str">
        <f>IF(H270="","",Sheet1!AF270)</f>
        <v>09/10/2025</v>
      </c>
      <c r="J270" s="55" t="str">
        <f t="shared" si="40"/>
        <v>NKHT2510/00900081024</v>
      </c>
      <c r="L270" s="57" t="str">
        <f>IF(H270="","",Sheet1!AK270)</f>
        <v>K25TTM</v>
      </c>
      <c r="M270" s="57" t="str">
        <f>IF(H270="","",Sheet1!AE270)</f>
        <v>00081024</v>
      </c>
      <c r="N270" s="58" t="str">
        <f>IF(H270="","",Sheet1!AF270)</f>
        <v>09/10/2025</v>
      </c>
      <c r="O270" s="7" t="str">
        <f>IF(H270="","",Sheet1!AH270)</f>
        <v>WIN-DNG-01-009</v>
      </c>
      <c r="S270" s="55" t="str">
        <f>IF(H270="","",Sheet1!AL270)</f>
        <v>2AHI WM+ DNG TĐS 218&amp;312, TBĐ 40, QL 1A</v>
      </c>
      <c r="V270" s="55" t="str">
        <f>IF(H270="","",Sheet1!AL270)</f>
        <v>2AHI WM+ DNG TĐS 218&amp;312, TBĐ 40, QL 1A</v>
      </c>
      <c r="Y270" s="7" t="str">
        <f>IF(H270="","",Sheet1!AJ270)</f>
        <v>GTLX250G</v>
      </c>
      <c r="AB270" s="60">
        <f t="shared" si="41"/>
        <v>5111</v>
      </c>
      <c r="AC270" s="60">
        <f t="shared" si="42"/>
        <v>131</v>
      </c>
      <c r="AE270" s="61">
        <f>IF(H270="","",Sheet1!U270)</f>
        <v>2</v>
      </c>
      <c r="AG270" s="7">
        <f>IF(H270="","",Sheet1!T270)</f>
        <v>50182</v>
      </c>
      <c r="AH270" s="62">
        <f t="shared" si="43"/>
        <v>100364</v>
      </c>
      <c r="AL270" s="64">
        <f t="shared" si="44"/>
        <v>8</v>
      </c>
      <c r="AN270" s="61">
        <f t="shared" si="45"/>
        <v>8029.12</v>
      </c>
      <c r="AO270" s="65">
        <f t="shared" si="46"/>
        <v>33311</v>
      </c>
      <c r="AQ270" s="66" t="str">
        <f t="shared" si="47"/>
        <v>K-hangtra</v>
      </c>
      <c r="AR270" s="66">
        <f t="shared" si="48"/>
        <v>156</v>
      </c>
      <c r="AS270" s="66">
        <f t="shared" si="49"/>
        <v>632</v>
      </c>
    </row>
    <row r="271" spans="3:45" x14ac:dyDescent="0.25">
      <c r="C271" s="53" t="str">
        <f>IF(H271="","",Sheet1!AI271)</f>
        <v>N</v>
      </c>
      <c r="D271" s="54" t="s">
        <v>4134</v>
      </c>
      <c r="E271" s="54" t="s">
        <v>25</v>
      </c>
      <c r="F271" s="53" t="str">
        <f>IF(H271="","",Sheet1!AF271)</f>
        <v>09/10/2025</v>
      </c>
      <c r="G271" s="1" t="str">
        <f>IF(H271="","",Sheet1!AF271)</f>
        <v>09/10/2025</v>
      </c>
      <c r="H271" s="27">
        <v>9106043254</v>
      </c>
      <c r="I271" s="1" t="str">
        <f>IF(H271="","",Sheet1!AF271)</f>
        <v>09/10/2025</v>
      </c>
      <c r="J271" s="55" t="str">
        <f t="shared" si="40"/>
        <v>NKHT2510/01600025996</v>
      </c>
      <c r="L271" s="57" t="str">
        <f>IF(H271="","",Sheet1!AK271)</f>
        <v>K25TTM</v>
      </c>
      <c r="M271" s="57" t="str">
        <f>IF(H271="","",Sheet1!AE271)</f>
        <v>00025996</v>
      </c>
      <c r="N271" s="58" t="str">
        <f>IF(H271="","",Sheet1!AF271)</f>
        <v>09/10/2025</v>
      </c>
      <c r="O271" s="7" t="str">
        <f>IF(H271="","",Sheet1!AH271)</f>
        <v>WIN-CTO-01-016</v>
      </c>
      <c r="S271" s="55" t="str">
        <f>IF(H271="","",Sheet1!AL271)</f>
        <v>3902 WM+ CTO Thửa 12 Yên Hoà</v>
      </c>
      <c r="V271" s="55" t="str">
        <f>IF(H271="","",Sheet1!AL271)</f>
        <v>3902 WM+ CTO Thửa 12 Yên Hoà</v>
      </c>
      <c r="Y271" s="7" t="str">
        <f>IF(H271="","",Sheet1!AJ271)</f>
        <v>TH200</v>
      </c>
      <c r="AB271" s="60">
        <f t="shared" si="41"/>
        <v>5111</v>
      </c>
      <c r="AC271" s="60">
        <f t="shared" si="42"/>
        <v>131</v>
      </c>
      <c r="AE271" s="61">
        <f>IF(H271="","",Sheet1!U271)</f>
        <v>1</v>
      </c>
      <c r="AG271" s="7">
        <f>IF(H271="","",Sheet1!T271)</f>
        <v>45588</v>
      </c>
      <c r="AH271" s="62">
        <f t="shared" si="43"/>
        <v>45588</v>
      </c>
      <c r="AL271" s="64">
        <f t="shared" si="44"/>
        <v>8</v>
      </c>
      <c r="AN271" s="61">
        <f t="shared" si="45"/>
        <v>3647.04</v>
      </c>
      <c r="AO271" s="65">
        <f t="shared" si="46"/>
        <v>33311</v>
      </c>
      <c r="AQ271" s="66" t="str">
        <f t="shared" si="47"/>
        <v>K-hangtra</v>
      </c>
      <c r="AR271" s="66">
        <f t="shared" si="48"/>
        <v>156</v>
      </c>
      <c r="AS271" s="66">
        <f t="shared" si="49"/>
        <v>632</v>
      </c>
    </row>
    <row r="272" spans="3:45" x14ac:dyDescent="0.25">
      <c r="C272" s="53" t="str">
        <f>IF(H272="","",Sheet1!AI272)</f>
        <v>B</v>
      </c>
      <c r="D272" s="54" t="s">
        <v>4134</v>
      </c>
      <c r="E272" s="54" t="s">
        <v>25</v>
      </c>
      <c r="F272" s="53" t="str">
        <f>IF(H272="","",Sheet1!AF272)</f>
        <v>09/10/2025</v>
      </c>
      <c r="G272" s="1" t="str">
        <f>IF(H272="","",Sheet1!AF272)</f>
        <v>09/10/2025</v>
      </c>
      <c r="H272" s="27">
        <v>9106043315</v>
      </c>
      <c r="I272" s="1" t="str">
        <f>IF(H272="","",Sheet1!AF272)</f>
        <v>09/10/2025</v>
      </c>
      <c r="J272" s="55" t="str">
        <f t="shared" si="40"/>
        <v>NKHT2510/02500035420</v>
      </c>
      <c r="L272" s="57" t="str">
        <f>IF(H272="","",Sheet1!AK272)</f>
        <v>K25TTM</v>
      </c>
      <c r="M272" s="57" t="str">
        <f>IF(H272="","",Sheet1!AE272)</f>
        <v>00035420</v>
      </c>
      <c r="N272" s="58" t="str">
        <f>IF(H272="","",Sheet1!AF272)</f>
        <v>09/10/2025</v>
      </c>
      <c r="O272" s="7" t="str">
        <f>IF(H272="","",Sheet1!AH272)</f>
        <v>WIN-025</v>
      </c>
      <c r="S272" s="55" t="str">
        <f>IF(H272="","",Sheet1!AL272)</f>
        <v>3268 WM+ HPG 121 Dư Hàng</v>
      </c>
      <c r="V272" s="55" t="str">
        <f>IF(H272="","",Sheet1!AL272)</f>
        <v>3268 WM+ HPG 121 Dư Hàng</v>
      </c>
      <c r="Y272" s="7" t="str">
        <f>IF(H272="","",Sheet1!AJ272)</f>
        <v>MNH250</v>
      </c>
      <c r="AB272" s="60">
        <f t="shared" si="41"/>
        <v>5111</v>
      </c>
      <c r="AC272" s="60">
        <f t="shared" si="42"/>
        <v>131</v>
      </c>
      <c r="AE272" s="61">
        <f>IF(H272="","",Sheet1!U272)</f>
        <v>1</v>
      </c>
      <c r="AG272" s="7">
        <f>IF(H272="","",Sheet1!T272)</f>
        <v>37720</v>
      </c>
      <c r="AH272" s="62">
        <f t="shared" si="43"/>
        <v>37720</v>
      </c>
      <c r="AL272" s="64">
        <f t="shared" si="44"/>
        <v>8</v>
      </c>
      <c r="AN272" s="61">
        <f t="shared" si="45"/>
        <v>3017.6</v>
      </c>
      <c r="AO272" s="65">
        <f t="shared" si="46"/>
        <v>33311</v>
      </c>
      <c r="AQ272" s="66" t="str">
        <f t="shared" si="47"/>
        <v>K-hangtra</v>
      </c>
      <c r="AR272" s="66">
        <f t="shared" si="48"/>
        <v>156</v>
      </c>
      <c r="AS272" s="66">
        <f t="shared" si="49"/>
        <v>632</v>
      </c>
    </row>
    <row r="273" spans="3:45" x14ac:dyDescent="0.25">
      <c r="C273" s="53" t="str">
        <f>IF(H273="","",Sheet1!AI273)</f>
        <v>B</v>
      </c>
      <c r="D273" s="54" t="s">
        <v>4134</v>
      </c>
      <c r="E273" s="54" t="s">
        <v>25</v>
      </c>
      <c r="F273" s="53" t="str">
        <f>IF(H273="","",Sheet1!AF273)</f>
        <v>09/10/2025</v>
      </c>
      <c r="G273" s="1" t="str">
        <f>IF(H273="","",Sheet1!AF273)</f>
        <v>09/10/2025</v>
      </c>
      <c r="H273" s="27">
        <v>9106043413</v>
      </c>
      <c r="I273" s="1" t="str">
        <f>IF(H273="","",Sheet1!AF273)</f>
        <v>09/10/2025</v>
      </c>
      <c r="J273" s="55" t="str">
        <f t="shared" si="40"/>
        <v>NKHT2510/02000033579</v>
      </c>
      <c r="L273" s="57" t="str">
        <f>IF(H273="","",Sheet1!AK273)</f>
        <v>K25TTM</v>
      </c>
      <c r="M273" s="57" t="str">
        <f>IF(H273="","",Sheet1!AE273)</f>
        <v>00033579</v>
      </c>
      <c r="N273" s="58" t="str">
        <f>IF(H273="","",Sheet1!AF273)</f>
        <v>09/10/2025</v>
      </c>
      <c r="O273" s="7" t="str">
        <f>IF(H273="","",Sheet1!AH273)</f>
        <v>WIN-020</v>
      </c>
      <c r="S273" s="55" t="str">
        <f>IF(H273="","",Sheet1!AL273)</f>
        <v>6306 WM+ THA 478 Ngô Quyền</v>
      </c>
      <c r="V273" s="55" t="str">
        <f>IF(H273="","",Sheet1!AL273)</f>
        <v>6306 WM+ THA 478 Ngô Quyền</v>
      </c>
      <c r="Y273" s="7" t="str">
        <f>IF(H273="","",Sheet1!AJ273)</f>
        <v>GM500</v>
      </c>
      <c r="AB273" s="60">
        <f t="shared" si="41"/>
        <v>5111</v>
      </c>
      <c r="AC273" s="60">
        <f t="shared" si="42"/>
        <v>131</v>
      </c>
      <c r="AE273" s="61">
        <f>IF(H273="","",Sheet1!U273)</f>
        <v>2</v>
      </c>
      <c r="AG273" s="7">
        <f>IF(H273="","",Sheet1!T273)</f>
        <v>111058</v>
      </c>
      <c r="AH273" s="62">
        <f t="shared" si="43"/>
        <v>222116</v>
      </c>
      <c r="AL273" s="64">
        <f t="shared" si="44"/>
        <v>8</v>
      </c>
      <c r="AN273" s="61">
        <f t="shared" si="45"/>
        <v>17769.28</v>
      </c>
      <c r="AO273" s="65">
        <f t="shared" si="46"/>
        <v>33311</v>
      </c>
      <c r="AQ273" s="66" t="str">
        <f t="shared" si="47"/>
        <v>K-hangtra</v>
      </c>
      <c r="AR273" s="66">
        <f t="shared" si="48"/>
        <v>156</v>
      </c>
      <c r="AS273" s="66">
        <f t="shared" si="49"/>
        <v>632</v>
      </c>
    </row>
    <row r="274" spans="3:45" x14ac:dyDescent="0.25">
      <c r="C274" s="53" t="str">
        <f>IF(H274="","",Sheet1!AI274)</f>
        <v>B</v>
      </c>
      <c r="D274" s="54" t="s">
        <v>4134</v>
      </c>
      <c r="E274" s="54" t="s">
        <v>25</v>
      </c>
      <c r="F274" s="53" t="str">
        <f>IF(H274="","",Sheet1!AF274)</f>
        <v>09/10/2025</v>
      </c>
      <c r="G274" s="1" t="str">
        <f>IF(H274="","",Sheet1!AF274)</f>
        <v>09/10/2025</v>
      </c>
      <c r="H274" s="27">
        <v>9106043413</v>
      </c>
      <c r="I274" s="1" t="str">
        <f>IF(H274="","",Sheet1!AF274)</f>
        <v>09/10/2025</v>
      </c>
      <c r="J274" s="55" t="str">
        <f t="shared" si="40"/>
        <v>NKHT2510/02000033579</v>
      </c>
      <c r="L274" s="57" t="str">
        <f>IF(H274="","",Sheet1!AK274)</f>
        <v>K25TTM</v>
      </c>
      <c r="M274" s="57" t="str">
        <f>IF(H274="","",Sheet1!AE274)</f>
        <v>00033579</v>
      </c>
      <c r="N274" s="58" t="str">
        <f>IF(H274="","",Sheet1!AF274)</f>
        <v>09/10/2025</v>
      </c>
      <c r="O274" s="7" t="str">
        <f>IF(H274="","",Sheet1!AH274)</f>
        <v>WIN-020</v>
      </c>
      <c r="S274" s="55" t="str">
        <f>IF(H274="","",Sheet1!AL274)</f>
        <v>6306 WM+ THA 478 Ngô Quyền</v>
      </c>
      <c r="V274" s="55" t="str">
        <f>IF(H274="","",Sheet1!AL274)</f>
        <v>6306 WM+ THA 478 Ngô Quyền</v>
      </c>
      <c r="Y274" s="7" t="str">
        <f>IF(H274="","",Sheet1!AJ274)</f>
        <v>CC300</v>
      </c>
      <c r="AB274" s="60">
        <f t="shared" si="41"/>
        <v>5111</v>
      </c>
      <c r="AC274" s="60">
        <f t="shared" si="42"/>
        <v>131</v>
      </c>
      <c r="AE274" s="61">
        <f>IF(H274="","",Sheet1!U274)</f>
        <v>5</v>
      </c>
      <c r="AG274" s="7">
        <f>IF(H274="","",Sheet1!T274)</f>
        <v>74250</v>
      </c>
      <c r="AH274" s="62">
        <f t="shared" si="43"/>
        <v>371250</v>
      </c>
      <c r="AL274" s="64">
        <f t="shared" si="44"/>
        <v>8</v>
      </c>
      <c r="AN274" s="61">
        <f t="shared" si="45"/>
        <v>29700</v>
      </c>
      <c r="AO274" s="65">
        <f t="shared" si="46"/>
        <v>33311</v>
      </c>
      <c r="AQ274" s="66" t="str">
        <f t="shared" si="47"/>
        <v>K-hangtra</v>
      </c>
      <c r="AR274" s="66">
        <f t="shared" si="48"/>
        <v>156</v>
      </c>
      <c r="AS274" s="66">
        <f t="shared" si="49"/>
        <v>632</v>
      </c>
    </row>
    <row r="275" spans="3:45" x14ac:dyDescent="0.25">
      <c r="C275" s="53" t="str">
        <f>IF(H275="","",Sheet1!AI275)</f>
        <v>B</v>
      </c>
      <c r="D275" s="54" t="s">
        <v>4134</v>
      </c>
      <c r="E275" s="54" t="s">
        <v>25</v>
      </c>
      <c r="F275" s="53" t="str">
        <f>IF(H275="","",Sheet1!AF275)</f>
        <v>09/10/2025</v>
      </c>
      <c r="G275" s="1" t="str">
        <f>IF(H275="","",Sheet1!AF275)</f>
        <v>09/10/2025</v>
      </c>
      <c r="H275" s="27">
        <v>9106043484</v>
      </c>
      <c r="I275" s="1" t="str">
        <f>IF(H275="","",Sheet1!AF275)</f>
        <v>09/10/2025</v>
      </c>
      <c r="J275" s="55" t="str">
        <f t="shared" si="40"/>
        <v>NKHT2510/00300018210</v>
      </c>
      <c r="L275" s="57" t="str">
        <f>IF(H275="","",Sheet1!AK275)</f>
        <v>K25TTM</v>
      </c>
      <c r="M275" s="57" t="str">
        <f>IF(H275="","",Sheet1!AE275)</f>
        <v>00018210</v>
      </c>
      <c r="N275" s="58" t="str">
        <f>IF(H275="","",Sheet1!AF275)</f>
        <v>09/10/2025</v>
      </c>
      <c r="O275" s="7" t="str">
        <f>IF(H275="","",Sheet1!AH275)</f>
        <v>WIN-PTO-00-003</v>
      </c>
      <c r="S275" s="55" t="str">
        <f>IF(H275="","",Sheet1!AL275)</f>
        <v>2ASC WM+ PTO Xóm Dẹ 1, Văn Miếu</v>
      </c>
      <c r="V275" s="55" t="str">
        <f>IF(H275="","",Sheet1!AL275)</f>
        <v>2ASC WM+ PTO Xóm Dẹ 1, Văn Miếu</v>
      </c>
      <c r="Y275" s="7" t="str">
        <f>IF(H275="","",Sheet1!AJ275)</f>
        <v>CGM300</v>
      </c>
      <c r="AB275" s="60">
        <f t="shared" si="41"/>
        <v>5111</v>
      </c>
      <c r="AC275" s="60">
        <f t="shared" si="42"/>
        <v>131</v>
      </c>
      <c r="AE275" s="61">
        <f>IF(H275="","",Sheet1!U275)</f>
        <v>1</v>
      </c>
      <c r="AG275" s="7">
        <f>IF(H275="","",Sheet1!T275)</f>
        <v>73431</v>
      </c>
      <c r="AH275" s="62">
        <f t="shared" si="43"/>
        <v>73431</v>
      </c>
      <c r="AL275" s="64">
        <f t="shared" si="44"/>
        <v>8</v>
      </c>
      <c r="AN275" s="61">
        <f t="shared" si="45"/>
        <v>5874.4800000000005</v>
      </c>
      <c r="AO275" s="65">
        <f t="shared" si="46"/>
        <v>33311</v>
      </c>
      <c r="AQ275" s="66" t="str">
        <f t="shared" si="47"/>
        <v>K-hangtra</v>
      </c>
      <c r="AR275" s="66">
        <f t="shared" si="48"/>
        <v>156</v>
      </c>
      <c r="AS275" s="66">
        <f t="shared" si="49"/>
        <v>632</v>
      </c>
    </row>
    <row r="276" spans="3:45" x14ac:dyDescent="0.25">
      <c r="C276" s="53" t="str">
        <f>IF(H276="","",Sheet1!AI276)</f>
        <v>B</v>
      </c>
      <c r="D276" s="54" t="s">
        <v>4134</v>
      </c>
      <c r="E276" s="54" t="s">
        <v>25</v>
      </c>
      <c r="F276" s="53" t="str">
        <f>IF(H276="","",Sheet1!AF276)</f>
        <v>09/10/2025</v>
      </c>
      <c r="G276" s="1" t="str">
        <f>IF(H276="","",Sheet1!AF276)</f>
        <v>09/10/2025</v>
      </c>
      <c r="H276" s="27">
        <v>9106043476</v>
      </c>
      <c r="I276" s="1" t="str">
        <f>IF(H276="","",Sheet1!AF276)</f>
        <v>09/10/2025</v>
      </c>
      <c r="J276" s="55" t="str">
        <f t="shared" si="40"/>
        <v>NKHT2510/60200481859</v>
      </c>
      <c r="L276" s="57" t="str">
        <f>IF(H276="","",Sheet1!AK276)</f>
        <v>K25TTM</v>
      </c>
      <c r="M276" s="57" t="str">
        <f>IF(H276="","",Sheet1!AE276)</f>
        <v>00481859</v>
      </c>
      <c r="N276" s="58" t="str">
        <f>IF(H276="","",Sheet1!AF276)</f>
        <v>09/10/2025</v>
      </c>
      <c r="O276" s="7" t="str">
        <f>IF(H276="","",Sheet1!AH276)</f>
        <v>WIN5602</v>
      </c>
      <c r="S276" s="55" t="str">
        <f>IF(H276="","",Sheet1!AL276)</f>
        <v>5602 WM+ HNI 88 Kim Giang</v>
      </c>
      <c r="V276" s="55" t="str">
        <f>IF(H276="","",Sheet1!AL276)</f>
        <v>5602 WM+ HNI 88 Kim Giang</v>
      </c>
      <c r="Y276" s="7" t="str">
        <f>IF(H276="","",Sheet1!AJ276)</f>
        <v>TH200</v>
      </c>
      <c r="AB276" s="60">
        <f t="shared" si="41"/>
        <v>5111</v>
      </c>
      <c r="AC276" s="60">
        <f t="shared" si="42"/>
        <v>131</v>
      </c>
      <c r="AE276" s="61">
        <f>IF(H276="","",Sheet1!U276)</f>
        <v>5</v>
      </c>
      <c r="AG276" s="7">
        <f>IF(H276="","",Sheet1!T276)</f>
        <v>45588</v>
      </c>
      <c r="AH276" s="62">
        <f t="shared" si="43"/>
        <v>227940</v>
      </c>
      <c r="AL276" s="64">
        <f t="shared" si="44"/>
        <v>8</v>
      </c>
      <c r="AN276" s="61">
        <f t="shared" si="45"/>
        <v>18235.2</v>
      </c>
      <c r="AO276" s="65">
        <f t="shared" si="46"/>
        <v>33311</v>
      </c>
      <c r="AQ276" s="66" t="str">
        <f t="shared" si="47"/>
        <v>K-hangtra</v>
      </c>
      <c r="AR276" s="66">
        <f t="shared" si="48"/>
        <v>156</v>
      </c>
      <c r="AS276" s="66">
        <f t="shared" si="49"/>
        <v>632</v>
      </c>
    </row>
    <row r="277" spans="3:45" x14ac:dyDescent="0.25">
      <c r="C277" s="53" t="str">
        <f>IF(H277="","",Sheet1!AI277)</f>
        <v>B</v>
      </c>
      <c r="D277" s="54" t="s">
        <v>4134</v>
      </c>
      <c r="E277" s="54" t="s">
        <v>25</v>
      </c>
      <c r="F277" s="53" t="str">
        <f>IF(H277="","",Sheet1!AF277)</f>
        <v>09/10/2025</v>
      </c>
      <c r="G277" s="1" t="str">
        <f>IF(H277="","",Sheet1!AF277)</f>
        <v>09/10/2025</v>
      </c>
      <c r="H277" s="27">
        <v>9106043476</v>
      </c>
      <c r="I277" s="1" t="str">
        <f>IF(H277="","",Sheet1!AF277)</f>
        <v>09/10/2025</v>
      </c>
      <c r="J277" s="55" t="str">
        <f t="shared" si="40"/>
        <v>NKHT2510/60200481859</v>
      </c>
      <c r="L277" s="57" t="str">
        <f>IF(H277="","",Sheet1!AK277)</f>
        <v>K25TTM</v>
      </c>
      <c r="M277" s="57" t="str">
        <f>IF(H277="","",Sheet1!AE277)</f>
        <v>00481859</v>
      </c>
      <c r="N277" s="58" t="str">
        <f>IF(H277="","",Sheet1!AF277)</f>
        <v>09/10/2025</v>
      </c>
      <c r="O277" s="7" t="str">
        <f>IF(H277="","",Sheet1!AH277)</f>
        <v>WIN5602</v>
      </c>
      <c r="S277" s="55" t="str">
        <f>IF(H277="","",Sheet1!AL277)</f>
        <v>5602 WM+ HNI 88 Kim Giang</v>
      </c>
      <c r="V277" s="55" t="str">
        <f>IF(H277="","",Sheet1!AL277)</f>
        <v>5602 WM+ HNI 88 Kim Giang</v>
      </c>
      <c r="Y277" s="7" t="str">
        <f>IF(H277="","",Sheet1!AJ277)</f>
        <v>CN300</v>
      </c>
      <c r="AB277" s="60">
        <f t="shared" si="41"/>
        <v>5111</v>
      </c>
      <c r="AC277" s="60">
        <f t="shared" si="42"/>
        <v>131</v>
      </c>
      <c r="AE277" s="61">
        <f>IF(H277="","",Sheet1!U277)</f>
        <v>6</v>
      </c>
      <c r="AG277" s="7">
        <f>IF(H277="","",Sheet1!T277)</f>
        <v>70950</v>
      </c>
      <c r="AH277" s="62">
        <f t="shared" si="43"/>
        <v>425700</v>
      </c>
      <c r="AL277" s="64">
        <f t="shared" si="44"/>
        <v>8</v>
      </c>
      <c r="AN277" s="61">
        <f t="shared" si="45"/>
        <v>34056</v>
      </c>
      <c r="AO277" s="65">
        <f t="shared" si="46"/>
        <v>33311</v>
      </c>
      <c r="AQ277" s="66" t="str">
        <f t="shared" si="47"/>
        <v>K-hangtra</v>
      </c>
      <c r="AR277" s="66">
        <f t="shared" si="48"/>
        <v>156</v>
      </c>
      <c r="AS277" s="66">
        <f t="shared" si="49"/>
        <v>632</v>
      </c>
    </row>
    <row r="278" spans="3:45" x14ac:dyDescent="0.25">
      <c r="C278" s="53" t="str">
        <f>IF(H278="","",Sheet1!AI278)</f>
        <v>B</v>
      </c>
      <c r="D278" s="54" t="s">
        <v>4134</v>
      </c>
      <c r="E278" s="54" t="s">
        <v>25</v>
      </c>
      <c r="F278" s="53" t="str">
        <f>IF(H278="","",Sheet1!AF278)</f>
        <v>09/10/2025</v>
      </c>
      <c r="G278" s="1" t="str">
        <f>IF(H278="","",Sheet1!AF278)</f>
        <v>09/10/2025</v>
      </c>
      <c r="H278" s="27">
        <v>9106043475</v>
      </c>
      <c r="I278" s="1" t="str">
        <f>IF(H278="","",Sheet1!AF278)</f>
        <v>09/10/2025</v>
      </c>
      <c r="J278" s="55" t="str">
        <f t="shared" si="40"/>
        <v>NKHT2510/60200481858</v>
      </c>
      <c r="L278" s="57" t="str">
        <f>IF(H278="","",Sheet1!AK278)</f>
        <v>K25TTM</v>
      </c>
      <c r="M278" s="57" t="str">
        <f>IF(H278="","",Sheet1!AE278)</f>
        <v>00481858</v>
      </c>
      <c r="N278" s="58" t="str">
        <f>IF(H278="","",Sheet1!AF278)</f>
        <v>09/10/2025</v>
      </c>
      <c r="O278" s="7" t="str">
        <f>IF(H278="","",Sheet1!AH278)</f>
        <v>WIN5602</v>
      </c>
      <c r="S278" s="55" t="str">
        <f>IF(H278="","",Sheet1!AL278)</f>
        <v>5602 WM+ HNI 88 Kim Giang</v>
      </c>
      <c r="V278" s="55" t="str">
        <f>IF(H278="","",Sheet1!AL278)</f>
        <v>5602 WM+ HNI 88 Kim Giang</v>
      </c>
      <c r="Y278" s="7" t="str">
        <f>IF(H278="","",Sheet1!AJ278)</f>
        <v>TH200</v>
      </c>
      <c r="AB278" s="60">
        <f t="shared" si="41"/>
        <v>5111</v>
      </c>
      <c r="AC278" s="60">
        <f t="shared" si="42"/>
        <v>131</v>
      </c>
      <c r="AE278" s="61">
        <f>IF(H278="","",Sheet1!U278)</f>
        <v>5</v>
      </c>
      <c r="AG278" s="7">
        <f>IF(H278="","",Sheet1!T278)</f>
        <v>45588</v>
      </c>
      <c r="AH278" s="62">
        <f t="shared" si="43"/>
        <v>227940</v>
      </c>
      <c r="AL278" s="64">
        <f t="shared" si="44"/>
        <v>8</v>
      </c>
      <c r="AN278" s="61">
        <f t="shared" si="45"/>
        <v>18235.2</v>
      </c>
      <c r="AO278" s="65">
        <f t="shared" si="46"/>
        <v>33311</v>
      </c>
      <c r="AQ278" s="66" t="str">
        <f t="shared" si="47"/>
        <v>K-hangtra</v>
      </c>
      <c r="AR278" s="66">
        <f t="shared" si="48"/>
        <v>156</v>
      </c>
      <c r="AS278" s="66">
        <f t="shared" si="49"/>
        <v>632</v>
      </c>
    </row>
    <row r="279" spans="3:45" x14ac:dyDescent="0.25">
      <c r="C279" s="53" t="str">
        <f>IF(H279="","",Sheet1!AI279)</f>
        <v>B</v>
      </c>
      <c r="D279" s="54" t="s">
        <v>4134</v>
      </c>
      <c r="E279" s="54" t="s">
        <v>25</v>
      </c>
      <c r="F279" s="53" t="str">
        <f>IF(H279="","",Sheet1!AF279)</f>
        <v>09/10/2025</v>
      </c>
      <c r="G279" s="1" t="str">
        <f>IF(H279="","",Sheet1!AF279)</f>
        <v>09/10/2025</v>
      </c>
      <c r="H279" s="27">
        <v>9106043475</v>
      </c>
      <c r="I279" s="1" t="str">
        <f>IF(H279="","",Sheet1!AF279)</f>
        <v>09/10/2025</v>
      </c>
      <c r="J279" s="55" t="str">
        <f t="shared" si="40"/>
        <v>NKHT2510/60200481858</v>
      </c>
      <c r="L279" s="57" t="str">
        <f>IF(H279="","",Sheet1!AK279)</f>
        <v>K25TTM</v>
      </c>
      <c r="M279" s="57" t="str">
        <f>IF(H279="","",Sheet1!AE279)</f>
        <v>00481858</v>
      </c>
      <c r="N279" s="58" t="str">
        <f>IF(H279="","",Sheet1!AF279)</f>
        <v>09/10/2025</v>
      </c>
      <c r="O279" s="7" t="str">
        <f>IF(H279="","",Sheet1!AH279)</f>
        <v>WIN5602</v>
      </c>
      <c r="S279" s="55" t="str">
        <f>IF(H279="","",Sheet1!AL279)</f>
        <v>5602 WM+ HNI 88 Kim Giang</v>
      </c>
      <c r="V279" s="55" t="str">
        <f>IF(H279="","",Sheet1!AL279)</f>
        <v>5602 WM+ HNI 88 Kim Giang</v>
      </c>
      <c r="Y279" s="7" t="str">
        <f>IF(H279="","",Sheet1!AJ279)</f>
        <v>CGM300</v>
      </c>
      <c r="AB279" s="60">
        <f t="shared" si="41"/>
        <v>5111</v>
      </c>
      <c r="AC279" s="60">
        <f t="shared" si="42"/>
        <v>131</v>
      </c>
      <c r="AE279" s="61">
        <f>IF(H279="","",Sheet1!U279)</f>
        <v>3</v>
      </c>
      <c r="AG279" s="7">
        <f>IF(H279="","",Sheet1!T279)</f>
        <v>73431</v>
      </c>
      <c r="AH279" s="62">
        <f t="shared" si="43"/>
        <v>220293</v>
      </c>
      <c r="AL279" s="64">
        <f t="shared" si="44"/>
        <v>8</v>
      </c>
      <c r="AN279" s="61">
        <f t="shared" si="45"/>
        <v>17623.439999999999</v>
      </c>
      <c r="AO279" s="65">
        <f t="shared" si="46"/>
        <v>33311</v>
      </c>
      <c r="AQ279" s="66" t="str">
        <f t="shared" si="47"/>
        <v>K-hangtra</v>
      </c>
      <c r="AR279" s="66">
        <f t="shared" si="48"/>
        <v>156</v>
      </c>
      <c r="AS279" s="66">
        <f t="shared" si="49"/>
        <v>632</v>
      </c>
    </row>
    <row r="280" spans="3:45" x14ac:dyDescent="0.25">
      <c r="C280" s="53" t="str">
        <f>IF(H280="","",Sheet1!AI280)</f>
        <v>B</v>
      </c>
      <c r="D280" s="54" t="s">
        <v>4134</v>
      </c>
      <c r="E280" s="54" t="s">
        <v>25</v>
      </c>
      <c r="F280" s="53" t="str">
        <f>IF(H280="","",Sheet1!AF280)</f>
        <v>09/10/2025</v>
      </c>
      <c r="G280" s="1" t="str">
        <f>IF(H280="","",Sheet1!AF280)</f>
        <v>09/10/2025</v>
      </c>
      <c r="H280" s="27">
        <v>9106043475</v>
      </c>
      <c r="I280" s="1" t="str">
        <f>IF(H280="","",Sheet1!AF280)</f>
        <v>09/10/2025</v>
      </c>
      <c r="J280" s="55" t="str">
        <f t="shared" si="40"/>
        <v>NKHT2510/60200481858</v>
      </c>
      <c r="L280" s="57" t="str">
        <f>IF(H280="","",Sheet1!AK280)</f>
        <v>K25TTM</v>
      </c>
      <c r="M280" s="57" t="str">
        <f>IF(H280="","",Sheet1!AE280)</f>
        <v>00481858</v>
      </c>
      <c r="N280" s="58" t="str">
        <f>IF(H280="","",Sheet1!AF280)</f>
        <v>09/10/2025</v>
      </c>
      <c r="O280" s="7" t="str">
        <f>IF(H280="","",Sheet1!AH280)</f>
        <v>WIN5602</v>
      </c>
      <c r="S280" s="55" t="str">
        <f>IF(H280="","",Sheet1!AL280)</f>
        <v>5602 WM+ HNI 88 Kim Giang</v>
      </c>
      <c r="V280" s="55" t="str">
        <f>IF(H280="","",Sheet1!AL280)</f>
        <v>5602 WM+ HNI 88 Kim Giang</v>
      </c>
      <c r="Y280" s="7" t="str">
        <f>IF(H280="","",Sheet1!AJ280)</f>
        <v>CC300</v>
      </c>
      <c r="AB280" s="60">
        <f t="shared" si="41"/>
        <v>5111</v>
      </c>
      <c r="AC280" s="60">
        <f t="shared" si="42"/>
        <v>131</v>
      </c>
      <c r="AE280" s="61">
        <f>IF(H280="","",Sheet1!U280)</f>
        <v>1</v>
      </c>
      <c r="AG280" s="7">
        <f>IF(H280="","",Sheet1!T280)</f>
        <v>74250</v>
      </c>
      <c r="AH280" s="62">
        <f t="shared" si="43"/>
        <v>74250</v>
      </c>
      <c r="AL280" s="64">
        <f t="shared" si="44"/>
        <v>8</v>
      </c>
      <c r="AN280" s="61">
        <f t="shared" si="45"/>
        <v>5940</v>
      </c>
      <c r="AO280" s="65">
        <f t="shared" si="46"/>
        <v>33311</v>
      </c>
      <c r="AQ280" s="66" t="str">
        <f t="shared" si="47"/>
        <v>K-hangtra</v>
      </c>
      <c r="AR280" s="66">
        <f t="shared" si="48"/>
        <v>156</v>
      </c>
      <c r="AS280" s="66">
        <f t="shared" si="49"/>
        <v>632</v>
      </c>
    </row>
    <row r="281" spans="3:45" x14ac:dyDescent="0.25">
      <c r="C281" s="53" t="str">
        <f>IF(H281="","",Sheet1!AI281)</f>
        <v>B</v>
      </c>
      <c r="D281" s="54" t="s">
        <v>4134</v>
      </c>
      <c r="E281" s="54" t="s">
        <v>25</v>
      </c>
      <c r="F281" s="53" t="str">
        <f>IF(H281="","",Sheet1!AF281)</f>
        <v>09/10/2025</v>
      </c>
      <c r="G281" s="1" t="str">
        <f>IF(H281="","",Sheet1!AF281)</f>
        <v>09/10/2025</v>
      </c>
      <c r="H281" s="27">
        <v>9106043551</v>
      </c>
      <c r="I281" s="1" t="str">
        <f>IF(H281="","",Sheet1!AF281)</f>
        <v>09/10/2025</v>
      </c>
      <c r="J281" s="55" t="str">
        <f t="shared" si="40"/>
        <v>NKHT2510/50400481889</v>
      </c>
      <c r="L281" s="57" t="str">
        <f>IF(H281="","",Sheet1!AK281)</f>
        <v>K25TTM</v>
      </c>
      <c r="M281" s="57" t="str">
        <f>IF(H281="","",Sheet1!AE281)</f>
        <v>00481889</v>
      </c>
      <c r="N281" s="58" t="str">
        <f>IF(H281="","",Sheet1!AF281)</f>
        <v>09/10/2025</v>
      </c>
      <c r="O281" s="7" t="str">
        <f>IF(H281="","",Sheet1!AH281)</f>
        <v>WIN4504</v>
      </c>
      <c r="S281" s="55" t="str">
        <f>IF(H281="","",Sheet1!AL281)</f>
        <v>4504 WM+ HNI Xóm 4 Đông Dư</v>
      </c>
      <c r="V281" s="55" t="str">
        <f>IF(H281="","",Sheet1!AL281)</f>
        <v>4504 WM+ HNI Xóm 4 Đông Dư</v>
      </c>
      <c r="Y281" s="7" t="str">
        <f>IF(H281="","",Sheet1!AJ281)</f>
        <v>GM500</v>
      </c>
      <c r="AB281" s="60">
        <f t="shared" si="41"/>
        <v>5111</v>
      </c>
      <c r="AC281" s="60">
        <f t="shared" si="42"/>
        <v>131</v>
      </c>
      <c r="AE281" s="61">
        <f>IF(H281="","",Sheet1!U281)</f>
        <v>1</v>
      </c>
      <c r="AG281" s="7">
        <f>IF(H281="","",Sheet1!T281)</f>
        <v>111058</v>
      </c>
      <c r="AH281" s="62">
        <f t="shared" si="43"/>
        <v>111058</v>
      </c>
      <c r="AL281" s="64">
        <f t="shared" si="44"/>
        <v>8</v>
      </c>
      <c r="AN281" s="61">
        <f t="shared" si="45"/>
        <v>8884.64</v>
      </c>
      <c r="AO281" s="65">
        <f t="shared" si="46"/>
        <v>33311</v>
      </c>
      <c r="AQ281" s="66" t="str">
        <f t="shared" si="47"/>
        <v>K-hangtra</v>
      </c>
      <c r="AR281" s="66">
        <f t="shared" si="48"/>
        <v>156</v>
      </c>
      <c r="AS281" s="66">
        <f t="shared" si="49"/>
        <v>632</v>
      </c>
    </row>
    <row r="282" spans="3:45" x14ac:dyDescent="0.25">
      <c r="C282" s="53" t="str">
        <f>IF(H282="","",Sheet1!AI282)</f>
        <v>N</v>
      </c>
      <c r="D282" s="54" t="s">
        <v>4134</v>
      </c>
      <c r="E282" s="54" t="s">
        <v>25</v>
      </c>
      <c r="F282" s="53" t="str">
        <f>IF(H282="","",Sheet1!AF282)</f>
        <v>09/10/2025</v>
      </c>
      <c r="G282" s="1" t="str">
        <f>IF(H282="","",Sheet1!AF282)</f>
        <v>09/10/2025</v>
      </c>
      <c r="H282" s="27">
        <v>9106043558</v>
      </c>
      <c r="I282" s="1" t="str">
        <f>IF(H282="","",Sheet1!AF282)</f>
        <v>09/10/2025</v>
      </c>
      <c r="J282" s="55" t="str">
        <f t="shared" si="40"/>
        <v>NKHT2510/06000003971</v>
      </c>
      <c r="L282" s="57" t="str">
        <f>IF(H282="","",Sheet1!AK282)</f>
        <v>K25TTM</v>
      </c>
      <c r="M282" s="57" t="str">
        <f>IF(H282="","",Sheet1!AE282)</f>
        <v>00003971</v>
      </c>
      <c r="N282" s="58" t="str">
        <f>IF(H282="","",Sheet1!AF282)</f>
        <v>09/10/2025</v>
      </c>
      <c r="O282" s="7" t="str">
        <f>IF(H282="","",Sheet1!AH282)</f>
        <v>WIN-060</v>
      </c>
      <c r="S282" s="55" t="str">
        <f>IF(H282="","",Sheet1!AL282)</f>
        <v>1640 WM VCP CMU Cà Mau</v>
      </c>
      <c r="V282" s="55" t="str">
        <f>IF(H282="","",Sheet1!AL282)</f>
        <v>1640 WM VCP CMU Cà Mau</v>
      </c>
      <c r="Y282" s="7" t="str">
        <f>IF(H282="","",Sheet1!AJ282)</f>
        <v>MNH250</v>
      </c>
      <c r="AB282" s="60">
        <f t="shared" si="41"/>
        <v>5111</v>
      </c>
      <c r="AC282" s="60">
        <f t="shared" si="42"/>
        <v>131</v>
      </c>
      <c r="AE282" s="61">
        <f>IF(H282="","",Sheet1!U282)</f>
        <v>3</v>
      </c>
      <c r="AG282" s="7">
        <f>IF(H282="","",Sheet1!T282)</f>
        <v>37720</v>
      </c>
      <c r="AH282" s="62">
        <f t="shared" si="43"/>
        <v>113160</v>
      </c>
      <c r="AL282" s="64">
        <f t="shared" si="44"/>
        <v>8</v>
      </c>
      <c r="AN282" s="61">
        <f t="shared" si="45"/>
        <v>9052.8000000000011</v>
      </c>
      <c r="AO282" s="65">
        <f t="shared" si="46"/>
        <v>33311</v>
      </c>
      <c r="AQ282" s="66" t="str">
        <f t="shared" si="47"/>
        <v>K-hangtra</v>
      </c>
      <c r="AR282" s="66">
        <f t="shared" si="48"/>
        <v>156</v>
      </c>
      <c r="AS282" s="66">
        <f t="shared" si="49"/>
        <v>632</v>
      </c>
    </row>
    <row r="283" spans="3:45" x14ac:dyDescent="0.25">
      <c r="C283" s="53" t="str">
        <f>IF(H283="","",Sheet1!AI283)</f>
        <v>B</v>
      </c>
      <c r="D283" s="54" t="s">
        <v>4134</v>
      </c>
      <c r="E283" s="54" t="s">
        <v>25</v>
      </c>
      <c r="F283" s="53" t="str">
        <f>IF(H283="","",Sheet1!AF283)</f>
        <v>09/10/2025</v>
      </c>
      <c r="G283" s="1" t="str">
        <f>IF(H283="","",Sheet1!AF283)</f>
        <v>09/10/2025</v>
      </c>
      <c r="H283" s="27">
        <v>9106043559</v>
      </c>
      <c r="I283" s="1" t="str">
        <f>IF(H283="","",Sheet1!AF283)</f>
        <v>09/10/2025</v>
      </c>
      <c r="J283" s="55" t="str">
        <f t="shared" si="40"/>
        <v>NKHT2510/00700047584</v>
      </c>
      <c r="L283" s="57" t="str">
        <f>IF(H283="","",Sheet1!AK283)</f>
        <v>K25TTM</v>
      </c>
      <c r="M283" s="57" t="str">
        <f>IF(H283="","",Sheet1!AE283)</f>
        <v>00047584</v>
      </c>
      <c r="N283" s="58" t="str">
        <f>IF(H283="","",Sheet1!AF283)</f>
        <v>09/10/2025</v>
      </c>
      <c r="O283" s="7" t="str">
        <f>IF(H283="","",Sheet1!AH283)</f>
        <v>WIN-QNH-00-007</v>
      </c>
      <c r="S283" s="55" t="str">
        <f>IF(H283="","",Sheet1!AL283)</f>
        <v>3479 WM+ QNH Khu 2 Thanh Sơn</v>
      </c>
      <c r="V283" s="55" t="str">
        <f>IF(H283="","",Sheet1!AL283)</f>
        <v>3479 WM+ QNH Khu 2 Thanh Sơn</v>
      </c>
      <c r="Y283" s="7" t="str">
        <f>IF(H283="","",Sheet1!AJ283)</f>
        <v>GTLX250G</v>
      </c>
      <c r="AB283" s="60">
        <f t="shared" si="41"/>
        <v>5111</v>
      </c>
      <c r="AC283" s="60">
        <f t="shared" si="42"/>
        <v>131</v>
      </c>
      <c r="AE283" s="61">
        <f>IF(H283="","",Sheet1!U283)</f>
        <v>1</v>
      </c>
      <c r="AG283" s="7">
        <f>IF(H283="","",Sheet1!T283)</f>
        <v>50182</v>
      </c>
      <c r="AH283" s="62">
        <f t="shared" si="43"/>
        <v>50182</v>
      </c>
      <c r="AL283" s="64">
        <f t="shared" si="44"/>
        <v>8</v>
      </c>
      <c r="AN283" s="61">
        <f t="shared" si="45"/>
        <v>4014.56</v>
      </c>
      <c r="AO283" s="65">
        <f t="shared" si="46"/>
        <v>33311</v>
      </c>
      <c r="AQ283" s="66" t="str">
        <f t="shared" si="47"/>
        <v>K-hangtra</v>
      </c>
      <c r="AR283" s="66">
        <f t="shared" si="48"/>
        <v>156</v>
      </c>
      <c r="AS283" s="66">
        <f t="shared" si="49"/>
        <v>632</v>
      </c>
    </row>
    <row r="284" spans="3:45" x14ac:dyDescent="0.25">
      <c r="C284" s="53" t="str">
        <f>IF(H284="","",Sheet1!AI284)</f>
        <v>B</v>
      </c>
      <c r="D284" s="54" t="s">
        <v>4134</v>
      </c>
      <c r="E284" s="54" t="s">
        <v>25</v>
      </c>
      <c r="F284" s="53" t="str">
        <f>IF(H284="","",Sheet1!AF284)</f>
        <v>09/10/2025</v>
      </c>
      <c r="G284" s="1" t="str">
        <f>IF(H284="","",Sheet1!AF284)</f>
        <v>09/10/2025</v>
      </c>
      <c r="H284" s="27">
        <v>9106043554</v>
      </c>
      <c r="I284" s="1" t="str">
        <f>IF(H284="","",Sheet1!AF284)</f>
        <v>09/10/2025</v>
      </c>
      <c r="J284" s="55" t="str">
        <f t="shared" si="40"/>
        <v>NKHT2510/05600028913</v>
      </c>
      <c r="L284" s="57" t="str">
        <f>IF(H284="","",Sheet1!AK284)</f>
        <v>K25TTM</v>
      </c>
      <c r="M284" s="57" t="str">
        <f>IF(H284="","",Sheet1!AE284)</f>
        <v>00028913</v>
      </c>
      <c r="N284" s="58" t="str">
        <f>IF(H284="","",Sheet1!AF284)</f>
        <v>09/10/2025</v>
      </c>
      <c r="O284" s="7" t="str">
        <f>IF(H284="","",Sheet1!AH284)</f>
        <v>WIN-056</v>
      </c>
      <c r="S284" s="55" t="str">
        <f>IF(H284="","",Sheet1!AL284)</f>
        <v>4914 WM+ HYN Thôn Như Phượng Thượng</v>
      </c>
      <c r="V284" s="55" t="str">
        <f>IF(H284="","",Sheet1!AL284)</f>
        <v>4914 WM+ HYN Thôn Như Phượng Thượng</v>
      </c>
      <c r="Y284" s="7" t="str">
        <f>IF(H284="","",Sheet1!AJ284)</f>
        <v>GTLX250G</v>
      </c>
      <c r="AB284" s="60">
        <f t="shared" si="41"/>
        <v>5111</v>
      </c>
      <c r="AC284" s="60">
        <f t="shared" si="42"/>
        <v>131</v>
      </c>
      <c r="AE284" s="61">
        <f>IF(H284="","",Sheet1!U284)</f>
        <v>2</v>
      </c>
      <c r="AG284" s="7">
        <f>IF(H284="","",Sheet1!T284)</f>
        <v>50182</v>
      </c>
      <c r="AH284" s="62">
        <f t="shared" si="43"/>
        <v>100364</v>
      </c>
      <c r="AL284" s="64">
        <f t="shared" si="44"/>
        <v>8</v>
      </c>
      <c r="AN284" s="61">
        <f t="shared" si="45"/>
        <v>8029.12</v>
      </c>
      <c r="AO284" s="65">
        <f t="shared" si="46"/>
        <v>33311</v>
      </c>
      <c r="AQ284" s="66" t="str">
        <f t="shared" si="47"/>
        <v>K-hangtra</v>
      </c>
      <c r="AR284" s="66">
        <f t="shared" si="48"/>
        <v>156</v>
      </c>
      <c r="AS284" s="66">
        <f t="shared" si="49"/>
        <v>632</v>
      </c>
    </row>
    <row r="285" spans="3:45" x14ac:dyDescent="0.25">
      <c r="C285" s="53" t="str">
        <f>IF(H285="","",Sheet1!AI285)</f>
        <v>B</v>
      </c>
      <c r="D285" s="54" t="s">
        <v>4134</v>
      </c>
      <c r="E285" s="54" t="s">
        <v>25</v>
      </c>
      <c r="F285" s="53" t="str">
        <f>IF(H285="","",Sheet1!AF285)</f>
        <v>09/10/2025</v>
      </c>
      <c r="G285" s="1" t="str">
        <f>IF(H285="","",Sheet1!AF285)</f>
        <v>09/10/2025</v>
      </c>
      <c r="H285" s="27">
        <v>9106043536</v>
      </c>
      <c r="I285" s="1" t="str">
        <f>IF(H285="","",Sheet1!AF285)</f>
        <v>09/10/2025</v>
      </c>
      <c r="J285" s="55" t="str">
        <f t="shared" si="40"/>
        <v>NKHT2510/02500035429</v>
      </c>
      <c r="L285" s="57" t="str">
        <f>IF(H285="","",Sheet1!AK285)</f>
        <v>K25TTM</v>
      </c>
      <c r="M285" s="57" t="str">
        <f>IF(H285="","",Sheet1!AE285)</f>
        <v>00035429</v>
      </c>
      <c r="N285" s="58" t="str">
        <f>IF(H285="","",Sheet1!AF285)</f>
        <v>09/10/2025</v>
      </c>
      <c r="O285" s="7" t="str">
        <f>IF(H285="","",Sheet1!AH285)</f>
        <v>WIN-025</v>
      </c>
      <c r="S285" s="55" t="str">
        <f>IF(H285="","",Sheet1!AL285)</f>
        <v>3268 WM+ HPG 121 Dư Hàng</v>
      </c>
      <c r="V285" s="55" t="str">
        <f>IF(H285="","",Sheet1!AL285)</f>
        <v>3268 WM+ HPG 121 Dư Hàng</v>
      </c>
      <c r="Y285" s="7" t="str">
        <f>IF(H285="","",Sheet1!AJ285)</f>
        <v>CC300</v>
      </c>
      <c r="AB285" s="60">
        <f t="shared" si="41"/>
        <v>5111</v>
      </c>
      <c r="AC285" s="60">
        <f t="shared" si="42"/>
        <v>131</v>
      </c>
      <c r="AE285" s="61">
        <f>IF(H285="","",Sheet1!U285)</f>
        <v>1</v>
      </c>
      <c r="AG285" s="7">
        <f>IF(H285="","",Sheet1!T285)</f>
        <v>74250</v>
      </c>
      <c r="AH285" s="62">
        <f t="shared" si="43"/>
        <v>74250</v>
      </c>
      <c r="AL285" s="64">
        <f t="shared" si="44"/>
        <v>8</v>
      </c>
      <c r="AN285" s="61">
        <f t="shared" si="45"/>
        <v>5940</v>
      </c>
      <c r="AO285" s="65">
        <f t="shared" si="46"/>
        <v>33311</v>
      </c>
      <c r="AQ285" s="66" t="str">
        <f t="shared" si="47"/>
        <v>K-hangtra</v>
      </c>
      <c r="AR285" s="66">
        <f t="shared" si="48"/>
        <v>156</v>
      </c>
      <c r="AS285" s="66">
        <f t="shared" si="49"/>
        <v>632</v>
      </c>
    </row>
    <row r="286" spans="3:45" x14ac:dyDescent="0.25">
      <c r="C286" s="53" t="str">
        <f>IF(H286="","",Sheet1!AI286)</f>
        <v>B</v>
      </c>
      <c r="D286" s="54" t="s">
        <v>4134</v>
      </c>
      <c r="E286" s="54" t="s">
        <v>25</v>
      </c>
      <c r="F286" s="53" t="str">
        <f>IF(H286="","",Sheet1!AF286)</f>
        <v>09/10/2025</v>
      </c>
      <c r="G286" s="1" t="str">
        <f>IF(H286="","",Sheet1!AF286)</f>
        <v>09/10/2025</v>
      </c>
      <c r="H286" s="27">
        <v>9106043590</v>
      </c>
      <c r="I286" s="1" t="str">
        <f>IF(H286="","",Sheet1!AF286)</f>
        <v>09/10/2025</v>
      </c>
      <c r="J286" s="55" t="str">
        <f t="shared" si="40"/>
        <v>NKHT2510/02000033582</v>
      </c>
      <c r="L286" s="57" t="str">
        <f>IF(H286="","",Sheet1!AK286)</f>
        <v>K25TTM</v>
      </c>
      <c r="M286" s="57" t="str">
        <f>IF(H286="","",Sheet1!AE286)</f>
        <v>00033582</v>
      </c>
      <c r="N286" s="58" t="str">
        <f>IF(H286="","",Sheet1!AF286)</f>
        <v>09/10/2025</v>
      </c>
      <c r="O286" s="7" t="str">
        <f>IF(H286="","",Sheet1!AH286)</f>
        <v>WIN-020</v>
      </c>
      <c r="S286" s="55" t="str">
        <f>IF(H286="","",Sheet1!AL286)</f>
        <v>2BA1 WM+ THA Hưng Phú, Vạn Lộc</v>
      </c>
      <c r="V286" s="55" t="str">
        <f>IF(H286="","",Sheet1!AL286)</f>
        <v>2BA1 WM+ THA Hưng Phú, Vạn Lộc</v>
      </c>
      <c r="Y286" s="7" t="str">
        <f>IF(H286="","",Sheet1!AJ286)</f>
        <v>GM500</v>
      </c>
      <c r="AB286" s="60">
        <f t="shared" si="41"/>
        <v>5111</v>
      </c>
      <c r="AC286" s="60">
        <f t="shared" si="42"/>
        <v>131</v>
      </c>
      <c r="AE286" s="61">
        <f>IF(H286="","",Sheet1!U286)</f>
        <v>8</v>
      </c>
      <c r="AG286" s="7">
        <f>IF(H286="","",Sheet1!T286)</f>
        <v>111058</v>
      </c>
      <c r="AH286" s="62">
        <f t="shared" si="43"/>
        <v>888464</v>
      </c>
      <c r="AL286" s="64">
        <f t="shared" si="44"/>
        <v>8</v>
      </c>
      <c r="AN286" s="61">
        <f t="shared" si="45"/>
        <v>71077.119999999995</v>
      </c>
      <c r="AO286" s="65">
        <f t="shared" si="46"/>
        <v>33311</v>
      </c>
      <c r="AQ286" s="66" t="str">
        <f t="shared" si="47"/>
        <v>K-hangtra</v>
      </c>
      <c r="AR286" s="66">
        <f t="shared" si="48"/>
        <v>156</v>
      </c>
      <c r="AS286" s="66">
        <f t="shared" si="49"/>
        <v>632</v>
      </c>
    </row>
    <row r="287" spans="3:45" x14ac:dyDescent="0.25">
      <c r="C287" s="53" t="str">
        <f>IF(H287="","",Sheet1!AI287)</f>
        <v>B</v>
      </c>
      <c r="D287" s="54" t="s">
        <v>4134</v>
      </c>
      <c r="E287" s="54" t="s">
        <v>25</v>
      </c>
      <c r="F287" s="53" t="str">
        <f>IF(H287="","",Sheet1!AF287)</f>
        <v>09/10/2025</v>
      </c>
      <c r="G287" s="1" t="str">
        <f>IF(H287="","",Sheet1!AF287)</f>
        <v>09/10/2025</v>
      </c>
      <c r="H287" s="27">
        <v>9106043602</v>
      </c>
      <c r="I287" s="1" t="str">
        <f>IF(H287="","",Sheet1!AF287)</f>
        <v>09/10/2025</v>
      </c>
      <c r="J287" s="55" t="str">
        <f t="shared" si="40"/>
        <v>NKHT2510/06500009713</v>
      </c>
      <c r="L287" s="57" t="str">
        <f>IF(H287="","",Sheet1!AK287)</f>
        <v>K25TTM</v>
      </c>
      <c r="M287" s="57" t="str">
        <f>IF(H287="","",Sheet1!AE287)</f>
        <v>00009713</v>
      </c>
      <c r="N287" s="58" t="str">
        <f>IF(H287="","",Sheet1!AF287)</f>
        <v>09/10/2025</v>
      </c>
      <c r="O287" s="7" t="str">
        <f>IF(H287="","",Sheet1!AH287)</f>
        <v>WIN-065</v>
      </c>
      <c r="S287" s="55" t="str">
        <f>IF(H287="","",Sheet1!AL287)</f>
        <v>2ART WM+ BGG 430 Chợ Mía</v>
      </c>
      <c r="V287" s="55" t="str">
        <f>IF(H287="","",Sheet1!AL287)</f>
        <v>2ART WM+ BGG 430 Chợ Mía</v>
      </c>
      <c r="Y287" s="7" t="str">
        <f>IF(H287="","",Sheet1!AJ287)</f>
        <v>GM500</v>
      </c>
      <c r="AB287" s="60">
        <f t="shared" si="41"/>
        <v>5111</v>
      </c>
      <c r="AC287" s="60">
        <f t="shared" si="42"/>
        <v>131</v>
      </c>
      <c r="AE287" s="61">
        <f>IF(H287="","",Sheet1!U287)</f>
        <v>1</v>
      </c>
      <c r="AG287" s="7">
        <f>IF(H287="","",Sheet1!T287)</f>
        <v>111058</v>
      </c>
      <c r="AH287" s="62">
        <f t="shared" si="43"/>
        <v>111058</v>
      </c>
      <c r="AL287" s="64">
        <f t="shared" si="44"/>
        <v>8</v>
      </c>
      <c r="AN287" s="61">
        <f t="shared" si="45"/>
        <v>8884.64</v>
      </c>
      <c r="AO287" s="65">
        <f t="shared" si="46"/>
        <v>33311</v>
      </c>
      <c r="AQ287" s="66" t="str">
        <f t="shared" si="47"/>
        <v>K-hangtra</v>
      </c>
      <c r="AR287" s="66">
        <f t="shared" si="48"/>
        <v>156</v>
      </c>
      <c r="AS287" s="66">
        <f t="shared" si="49"/>
        <v>632</v>
      </c>
    </row>
    <row r="288" spans="3:45" x14ac:dyDescent="0.25">
      <c r="C288" s="53" t="str">
        <f>IF(H288="","",Sheet1!AI288)</f>
        <v>B</v>
      </c>
      <c r="D288" s="54" t="s">
        <v>4134</v>
      </c>
      <c r="E288" s="54" t="s">
        <v>25</v>
      </c>
      <c r="F288" s="53" t="str">
        <f>IF(H288="","",Sheet1!AF288)</f>
        <v>09/10/2025</v>
      </c>
      <c r="G288" s="1" t="str">
        <f>IF(H288="","",Sheet1!AF288)</f>
        <v>09/10/2025</v>
      </c>
      <c r="H288" s="27">
        <v>9106043647</v>
      </c>
      <c r="I288" s="1" t="str">
        <f>IF(H288="","",Sheet1!AF288)</f>
        <v>09/10/2025</v>
      </c>
      <c r="J288" s="55" t="str">
        <f t="shared" si="40"/>
        <v>NKHT2510/46600481921</v>
      </c>
      <c r="L288" s="57" t="str">
        <f>IF(H288="","",Sheet1!AK288)</f>
        <v>K25TTM</v>
      </c>
      <c r="M288" s="57" t="str">
        <f>IF(H288="","",Sheet1!AE288)</f>
        <v>00481921</v>
      </c>
      <c r="N288" s="58" t="str">
        <f>IF(H288="","",Sheet1!AF288)</f>
        <v>09/10/2025</v>
      </c>
      <c r="O288" s="7" t="str">
        <f>IF(H288="","",Sheet1!AH288)</f>
        <v>WIN6466</v>
      </c>
      <c r="S288" s="55" t="str">
        <f>IF(H288="","",Sheet1!AL288)</f>
        <v>6466 WM+ HNI Đại Thành, Quốc Oai</v>
      </c>
      <c r="V288" s="55" t="str">
        <f>IF(H288="","",Sheet1!AL288)</f>
        <v>6466 WM+ HNI Đại Thành, Quốc Oai</v>
      </c>
      <c r="Y288" s="7" t="str">
        <f>IF(H288="","",Sheet1!AJ288)</f>
        <v>GM500</v>
      </c>
      <c r="AB288" s="60">
        <f t="shared" si="41"/>
        <v>5111</v>
      </c>
      <c r="AC288" s="60">
        <f t="shared" si="42"/>
        <v>131</v>
      </c>
      <c r="AE288" s="61">
        <f>IF(H288="","",Sheet1!U288)</f>
        <v>1</v>
      </c>
      <c r="AG288" s="7">
        <f>IF(H288="","",Sheet1!T288)</f>
        <v>111058</v>
      </c>
      <c r="AH288" s="62">
        <f t="shared" si="43"/>
        <v>111058</v>
      </c>
      <c r="AL288" s="64">
        <f t="shared" si="44"/>
        <v>8</v>
      </c>
      <c r="AN288" s="61">
        <f t="shared" si="45"/>
        <v>8884.64</v>
      </c>
      <c r="AO288" s="65">
        <f t="shared" si="46"/>
        <v>33311</v>
      </c>
      <c r="AQ288" s="66" t="str">
        <f t="shared" si="47"/>
        <v>K-hangtra</v>
      </c>
      <c r="AR288" s="66">
        <f t="shared" si="48"/>
        <v>156</v>
      </c>
      <c r="AS288" s="66">
        <f t="shared" si="49"/>
        <v>632</v>
      </c>
    </row>
    <row r="289" spans="3:45" x14ac:dyDescent="0.25">
      <c r="C289" s="53" t="str">
        <f>IF(H289="","",Sheet1!AI289)</f>
        <v>N</v>
      </c>
      <c r="D289" s="54" t="s">
        <v>4134</v>
      </c>
      <c r="E289" s="54" t="s">
        <v>25</v>
      </c>
      <c r="F289" s="53" t="str">
        <f>IF(H289="","",Sheet1!AF289)</f>
        <v>09/10/2025</v>
      </c>
      <c r="G289" s="1" t="str">
        <f>IF(H289="","",Sheet1!AF289)</f>
        <v>09/10/2025</v>
      </c>
      <c r="H289" s="27">
        <v>9106043660</v>
      </c>
      <c r="I289" s="1" t="str">
        <f>IF(H289="","",Sheet1!AF289)</f>
        <v>09/10/2025</v>
      </c>
      <c r="J289" s="55" t="str">
        <f t="shared" si="40"/>
        <v>NKHT2510/02200008329</v>
      </c>
      <c r="L289" s="57" t="str">
        <f>IF(H289="","",Sheet1!AK289)</f>
        <v>K25TTM</v>
      </c>
      <c r="M289" s="57" t="str">
        <f>IF(H289="","",Sheet1!AE289)</f>
        <v>00008329</v>
      </c>
      <c r="N289" s="58" t="str">
        <f>IF(H289="","",Sheet1!AF289)</f>
        <v>09/10/2025</v>
      </c>
      <c r="O289" s="7" t="str">
        <f>IF(H289="","",Sheet1!AH289)</f>
        <v>WIN-022</v>
      </c>
      <c r="S289" s="55" t="str">
        <f>IF(H289="","",Sheet1!AL289)</f>
        <v>2AU5 WM+ GLI 463 - 465 Trần Hưng Đạo, Ay</v>
      </c>
      <c r="V289" s="55" t="str">
        <f>IF(H289="","",Sheet1!AL289)</f>
        <v>2AU5 WM+ GLI 463 - 465 Trần Hưng Đạo, Ay</v>
      </c>
      <c r="Y289" s="7" t="str">
        <f>IF(H289="","",Sheet1!AJ289)</f>
        <v>GM500</v>
      </c>
      <c r="AB289" s="60">
        <f t="shared" si="41"/>
        <v>5111</v>
      </c>
      <c r="AC289" s="60">
        <f t="shared" si="42"/>
        <v>131</v>
      </c>
      <c r="AE289" s="61">
        <f>IF(H289="","",Sheet1!U289)</f>
        <v>1</v>
      </c>
      <c r="AG289" s="7">
        <f>IF(H289="","",Sheet1!T289)</f>
        <v>111058</v>
      </c>
      <c r="AH289" s="62">
        <f t="shared" si="43"/>
        <v>111058</v>
      </c>
      <c r="AL289" s="64">
        <f t="shared" si="44"/>
        <v>8</v>
      </c>
      <c r="AN289" s="61">
        <f t="shared" si="45"/>
        <v>8884.64</v>
      </c>
      <c r="AO289" s="65">
        <f t="shared" si="46"/>
        <v>33311</v>
      </c>
      <c r="AQ289" s="66" t="str">
        <f t="shared" si="47"/>
        <v>K-hangtra</v>
      </c>
      <c r="AR289" s="66">
        <f t="shared" si="48"/>
        <v>156</v>
      </c>
      <c r="AS289" s="66">
        <f t="shared" si="49"/>
        <v>632</v>
      </c>
    </row>
    <row r="290" spans="3:45" x14ac:dyDescent="0.25">
      <c r="C290" s="53" t="str">
        <f>IF(H290="","",Sheet1!AI290)</f>
        <v>B</v>
      </c>
      <c r="D290" s="54" t="s">
        <v>4134</v>
      </c>
      <c r="E290" s="54" t="s">
        <v>25</v>
      </c>
      <c r="F290" s="53" t="str">
        <f>IF(H290="","",Sheet1!AF290)</f>
        <v>09/10/2025</v>
      </c>
      <c r="G290" s="1" t="str">
        <f>IF(H290="","",Sheet1!AF290)</f>
        <v>09/10/2025</v>
      </c>
      <c r="H290" s="27">
        <v>9106043698</v>
      </c>
      <c r="I290" s="1" t="str">
        <f>IF(H290="","",Sheet1!AF290)</f>
        <v>09/10/2025</v>
      </c>
      <c r="J290" s="55" t="str">
        <f t="shared" si="40"/>
        <v>NKHT2510/AGS00481948</v>
      </c>
      <c r="L290" s="57" t="str">
        <f>IF(H290="","",Sheet1!AK290)</f>
        <v>K25TTM</v>
      </c>
      <c r="M290" s="57" t="str">
        <f>IF(H290="","",Sheet1!AE290)</f>
        <v>00481948</v>
      </c>
      <c r="N290" s="58" t="str">
        <f>IF(H290="","",Sheet1!AF290)</f>
        <v>09/10/2025</v>
      </c>
      <c r="O290" s="7" t="str">
        <f>IF(H290="","",Sheet1!AH290)</f>
        <v>WIN2AGS</v>
      </c>
      <c r="S290" s="55" t="str">
        <f>IF(H290="","",Sheet1!AL290)</f>
        <v>2AGS WM+ HNI LK4-09, KĐT mới Kim Văn-Kim</v>
      </c>
      <c r="V290" s="55" t="str">
        <f>IF(H290="","",Sheet1!AL290)</f>
        <v>2AGS WM+ HNI LK4-09, KĐT mới Kim Văn-Kim</v>
      </c>
      <c r="Y290" s="7" t="str">
        <f>IF(H290="","",Sheet1!AJ290)</f>
        <v>TH200</v>
      </c>
      <c r="AB290" s="60">
        <f t="shared" si="41"/>
        <v>5111</v>
      </c>
      <c r="AC290" s="60">
        <f t="shared" si="42"/>
        <v>131</v>
      </c>
      <c r="AE290" s="61">
        <f>IF(H290="","",Sheet1!U290)</f>
        <v>1</v>
      </c>
      <c r="AG290" s="7">
        <f>IF(H290="","",Sheet1!T290)</f>
        <v>45588</v>
      </c>
      <c r="AH290" s="62">
        <f t="shared" si="43"/>
        <v>45588</v>
      </c>
      <c r="AL290" s="64">
        <f t="shared" si="44"/>
        <v>8</v>
      </c>
      <c r="AN290" s="61">
        <f t="shared" si="45"/>
        <v>3647.04</v>
      </c>
      <c r="AO290" s="65">
        <f t="shared" si="46"/>
        <v>33311</v>
      </c>
      <c r="AQ290" s="66" t="str">
        <f t="shared" si="47"/>
        <v>K-hangtra</v>
      </c>
      <c r="AR290" s="66">
        <f t="shared" si="48"/>
        <v>156</v>
      </c>
      <c r="AS290" s="66">
        <f t="shared" si="49"/>
        <v>632</v>
      </c>
    </row>
    <row r="291" spans="3:45" x14ac:dyDescent="0.25">
      <c r="C291" s="53" t="str">
        <f>IF(H291="","",Sheet1!AI291)</f>
        <v>B</v>
      </c>
      <c r="D291" s="54" t="s">
        <v>4134</v>
      </c>
      <c r="E291" s="54" t="s">
        <v>25</v>
      </c>
      <c r="F291" s="53" t="str">
        <f>IF(H291="","",Sheet1!AF291)</f>
        <v>09/10/2025</v>
      </c>
      <c r="G291" s="1" t="str">
        <f>IF(H291="","",Sheet1!AF291)</f>
        <v>09/10/2025</v>
      </c>
      <c r="H291" s="27">
        <v>9106043698</v>
      </c>
      <c r="I291" s="1" t="str">
        <f>IF(H291="","",Sheet1!AF291)</f>
        <v>09/10/2025</v>
      </c>
      <c r="J291" s="55" t="str">
        <f t="shared" si="40"/>
        <v>NKHT2510/AGS00481948</v>
      </c>
      <c r="L291" s="57" t="str">
        <f>IF(H291="","",Sheet1!AK291)</f>
        <v>K25TTM</v>
      </c>
      <c r="M291" s="57" t="str">
        <f>IF(H291="","",Sheet1!AE291)</f>
        <v>00481948</v>
      </c>
      <c r="N291" s="58" t="str">
        <f>IF(H291="","",Sheet1!AF291)</f>
        <v>09/10/2025</v>
      </c>
      <c r="O291" s="7" t="str">
        <f>IF(H291="","",Sheet1!AH291)</f>
        <v>WIN2AGS</v>
      </c>
      <c r="S291" s="55" t="str">
        <f>IF(H291="","",Sheet1!AL291)</f>
        <v>2AGS WM+ HNI LK4-09, KĐT mới Kim Văn-Kim</v>
      </c>
      <c r="V291" s="55" t="str">
        <f>IF(H291="","",Sheet1!AL291)</f>
        <v>2AGS WM+ HNI LK4-09, KĐT mới Kim Văn-Kim</v>
      </c>
      <c r="Y291" s="7" t="str">
        <f>IF(H291="","",Sheet1!AJ291)</f>
        <v>MNH250</v>
      </c>
      <c r="AB291" s="60">
        <f t="shared" si="41"/>
        <v>5111</v>
      </c>
      <c r="AC291" s="60">
        <f t="shared" si="42"/>
        <v>131</v>
      </c>
      <c r="AE291" s="61">
        <f>IF(H291="","",Sheet1!U291)</f>
        <v>1</v>
      </c>
      <c r="AG291" s="7">
        <f>IF(H291="","",Sheet1!T291)</f>
        <v>37720</v>
      </c>
      <c r="AH291" s="62">
        <f t="shared" si="43"/>
        <v>37720</v>
      </c>
      <c r="AL291" s="64">
        <f t="shared" si="44"/>
        <v>8</v>
      </c>
      <c r="AN291" s="61">
        <f t="shared" si="45"/>
        <v>3017.6</v>
      </c>
      <c r="AO291" s="65">
        <f t="shared" si="46"/>
        <v>33311</v>
      </c>
      <c r="AQ291" s="66" t="str">
        <f t="shared" si="47"/>
        <v>K-hangtra</v>
      </c>
      <c r="AR291" s="66">
        <f t="shared" si="48"/>
        <v>156</v>
      </c>
      <c r="AS291" s="66">
        <f t="shared" si="49"/>
        <v>632</v>
      </c>
    </row>
    <row r="292" spans="3:45" x14ac:dyDescent="0.25">
      <c r="C292" s="53" t="str">
        <f>IF(H292="","",Sheet1!AI292)</f>
        <v>B</v>
      </c>
      <c r="D292" s="54" t="s">
        <v>4134</v>
      </c>
      <c r="E292" s="54" t="s">
        <v>25</v>
      </c>
      <c r="F292" s="53" t="str">
        <f>IF(H292="","",Sheet1!AF292)</f>
        <v>09/10/2025</v>
      </c>
      <c r="G292" s="1" t="str">
        <f>IF(H292="","",Sheet1!AF292)</f>
        <v>09/10/2025</v>
      </c>
      <c r="H292" s="27">
        <v>9106043670</v>
      </c>
      <c r="I292" s="1" t="str">
        <f>IF(H292="","",Sheet1!AF292)</f>
        <v>09/10/2025</v>
      </c>
      <c r="J292" s="55" t="str">
        <f t="shared" si="40"/>
        <v>NKHT2510/88000481930</v>
      </c>
      <c r="L292" s="57" t="str">
        <f>IF(H292="","",Sheet1!AK292)</f>
        <v>K25TTM</v>
      </c>
      <c r="M292" s="57" t="str">
        <f>IF(H292="","",Sheet1!AE292)</f>
        <v>00481930</v>
      </c>
      <c r="N292" s="58" t="str">
        <f>IF(H292="","",Sheet1!AF292)</f>
        <v>09/10/2025</v>
      </c>
      <c r="O292" s="7" t="str">
        <f>IF(H292="","",Sheet1!AH292)</f>
        <v>WIN6880</v>
      </c>
      <c r="S292" s="55" t="str">
        <f>IF(H292="","",Sheet1!AL292)</f>
        <v>6880 WM+ HNI Phúc Lâm, Mỹ Đức</v>
      </c>
      <c r="V292" s="55" t="str">
        <f>IF(H292="","",Sheet1!AL292)</f>
        <v>6880 WM+ HNI Phúc Lâm, Mỹ Đức</v>
      </c>
      <c r="Y292" s="7" t="str">
        <f>IF(H292="","",Sheet1!AJ292)</f>
        <v>GM500</v>
      </c>
      <c r="AB292" s="60">
        <f t="shared" si="41"/>
        <v>5111</v>
      </c>
      <c r="AC292" s="60">
        <f t="shared" si="42"/>
        <v>131</v>
      </c>
      <c r="AE292" s="61">
        <f>IF(H292="","",Sheet1!U292)</f>
        <v>2</v>
      </c>
      <c r="AG292" s="7">
        <f>IF(H292="","",Sheet1!T292)</f>
        <v>111058</v>
      </c>
      <c r="AH292" s="62">
        <f t="shared" si="43"/>
        <v>222116</v>
      </c>
      <c r="AL292" s="64">
        <f t="shared" si="44"/>
        <v>8</v>
      </c>
      <c r="AN292" s="61">
        <f t="shared" si="45"/>
        <v>17769.28</v>
      </c>
      <c r="AO292" s="65">
        <f t="shared" si="46"/>
        <v>33311</v>
      </c>
      <c r="AQ292" s="66" t="str">
        <f t="shared" si="47"/>
        <v>K-hangtra</v>
      </c>
      <c r="AR292" s="66">
        <f t="shared" si="48"/>
        <v>156</v>
      </c>
      <c r="AS292" s="66">
        <f t="shared" si="49"/>
        <v>632</v>
      </c>
    </row>
    <row r="293" spans="3:45" x14ac:dyDescent="0.25">
      <c r="C293" s="53" t="str">
        <f>IF(H293="","",Sheet1!AI293)</f>
        <v>B</v>
      </c>
      <c r="D293" s="54" t="s">
        <v>4134</v>
      </c>
      <c r="E293" s="54" t="s">
        <v>25</v>
      </c>
      <c r="F293" s="53" t="str">
        <f>IF(H293="","",Sheet1!AF293)</f>
        <v>09/10/2025</v>
      </c>
      <c r="G293" s="1" t="str">
        <f>IF(H293="","",Sheet1!AF293)</f>
        <v>09/10/2025</v>
      </c>
      <c r="H293" s="27">
        <v>9106043652</v>
      </c>
      <c r="I293" s="1" t="str">
        <f>IF(H293="","",Sheet1!AF293)</f>
        <v>09/10/2025</v>
      </c>
      <c r="J293" s="55" t="str">
        <f t="shared" si="40"/>
        <v>NKHT2510/00700047588</v>
      </c>
      <c r="L293" s="57" t="str">
        <f>IF(H293="","",Sheet1!AK293)</f>
        <v>K25TTM</v>
      </c>
      <c r="M293" s="57" t="str">
        <f>IF(H293="","",Sheet1!AE293)</f>
        <v>00047588</v>
      </c>
      <c r="N293" s="58" t="str">
        <f>IF(H293="","",Sheet1!AF293)</f>
        <v>09/10/2025</v>
      </c>
      <c r="O293" s="7" t="str">
        <f>IF(H293="","",Sheet1!AH293)</f>
        <v>WIN-QNH-00-007</v>
      </c>
      <c r="S293" s="55" t="str">
        <f>IF(H293="","",Sheet1!AL293)</f>
        <v>3708 WM+ QNH số 9 LK1 khu Bao Biển</v>
      </c>
      <c r="V293" s="55" t="str">
        <f>IF(H293="","",Sheet1!AL293)</f>
        <v>3708 WM+ QNH số 9 LK1 khu Bao Biển</v>
      </c>
      <c r="Y293" s="7" t="str">
        <f>IF(H293="","",Sheet1!AJ293)</f>
        <v>CN300</v>
      </c>
      <c r="AB293" s="60">
        <f t="shared" si="41"/>
        <v>5111</v>
      </c>
      <c r="AC293" s="60">
        <f t="shared" si="42"/>
        <v>131</v>
      </c>
      <c r="AE293" s="61">
        <f>IF(H293="","",Sheet1!U293)</f>
        <v>1</v>
      </c>
      <c r="AG293" s="7">
        <f>IF(H293="","",Sheet1!T293)</f>
        <v>70950</v>
      </c>
      <c r="AH293" s="62">
        <f t="shared" si="43"/>
        <v>70950</v>
      </c>
      <c r="AL293" s="64">
        <f t="shared" si="44"/>
        <v>8</v>
      </c>
      <c r="AN293" s="61">
        <f t="shared" si="45"/>
        <v>5676</v>
      </c>
      <c r="AO293" s="65">
        <f t="shared" si="46"/>
        <v>33311</v>
      </c>
      <c r="AQ293" s="66" t="str">
        <f t="shared" si="47"/>
        <v>K-hangtra</v>
      </c>
      <c r="AR293" s="66">
        <f t="shared" si="48"/>
        <v>156</v>
      </c>
      <c r="AS293" s="66">
        <f t="shared" si="49"/>
        <v>632</v>
      </c>
    </row>
    <row r="294" spans="3:45" x14ac:dyDescent="0.25">
      <c r="C294" s="53" t="str">
        <f>IF(H294="","",Sheet1!AI294)</f>
        <v>B</v>
      </c>
      <c r="D294" s="54" t="s">
        <v>4134</v>
      </c>
      <c r="E294" s="54" t="s">
        <v>25</v>
      </c>
      <c r="F294" s="53" t="str">
        <f>IF(H294="","",Sheet1!AF294)</f>
        <v>09/10/2025</v>
      </c>
      <c r="G294" s="1" t="str">
        <f>IF(H294="","",Sheet1!AF294)</f>
        <v>09/10/2025</v>
      </c>
      <c r="H294" s="27">
        <v>9106043671</v>
      </c>
      <c r="I294" s="1" t="str">
        <f>IF(H294="","",Sheet1!AF294)</f>
        <v>09/10/2025</v>
      </c>
      <c r="J294" s="55" t="str">
        <f t="shared" si="40"/>
        <v>NKHT2510/81200481931</v>
      </c>
      <c r="L294" s="57" t="str">
        <f>IF(H294="","",Sheet1!AK294)</f>
        <v>K25TTM</v>
      </c>
      <c r="M294" s="57" t="str">
        <f>IF(H294="","",Sheet1!AE294)</f>
        <v>00481931</v>
      </c>
      <c r="N294" s="58" t="str">
        <f>IF(H294="","",Sheet1!AF294)</f>
        <v>09/10/2025</v>
      </c>
      <c r="O294" s="7" t="str">
        <f>IF(H294="","",Sheet1!AH294)</f>
        <v>WIN5812</v>
      </c>
      <c r="S294" s="55" t="str">
        <f>IF(H294="","",Sheet1!AL294)</f>
        <v>5812 WM+ HNI 211 Giang Cao, Bát Tràng</v>
      </c>
      <c r="V294" s="55" t="str">
        <f>IF(H294="","",Sheet1!AL294)</f>
        <v>5812 WM+ HNI 211 Giang Cao, Bát Tràng</v>
      </c>
      <c r="Y294" s="7" t="str">
        <f>IF(H294="","",Sheet1!AJ294)</f>
        <v>GTLX250G</v>
      </c>
      <c r="AB294" s="60">
        <f t="shared" si="41"/>
        <v>5111</v>
      </c>
      <c r="AC294" s="60">
        <f t="shared" si="42"/>
        <v>131</v>
      </c>
      <c r="AE294" s="61">
        <f>IF(H294="","",Sheet1!U294)</f>
        <v>1</v>
      </c>
      <c r="AG294" s="7">
        <f>IF(H294="","",Sheet1!T294)</f>
        <v>50182</v>
      </c>
      <c r="AH294" s="62">
        <f t="shared" si="43"/>
        <v>50182</v>
      </c>
      <c r="AL294" s="64">
        <f t="shared" si="44"/>
        <v>8</v>
      </c>
      <c r="AN294" s="61">
        <f t="shared" si="45"/>
        <v>4014.56</v>
      </c>
      <c r="AO294" s="65">
        <f t="shared" si="46"/>
        <v>33311</v>
      </c>
      <c r="AQ294" s="66" t="str">
        <f t="shared" si="47"/>
        <v>K-hangtra</v>
      </c>
      <c r="AR294" s="66">
        <f t="shared" si="48"/>
        <v>156</v>
      </c>
      <c r="AS294" s="66">
        <f t="shared" si="49"/>
        <v>632</v>
      </c>
    </row>
    <row r="295" spans="3:45" x14ac:dyDescent="0.25">
      <c r="C295" s="53" t="str">
        <f>IF(H295="","",Sheet1!AI295)</f>
        <v>B</v>
      </c>
      <c r="D295" s="54" t="s">
        <v>4134</v>
      </c>
      <c r="E295" s="54" t="s">
        <v>25</v>
      </c>
      <c r="F295" s="53" t="str">
        <f>IF(H295="","",Sheet1!AF295)</f>
        <v>09/10/2025</v>
      </c>
      <c r="G295" s="1" t="str">
        <f>IF(H295="","",Sheet1!AF295)</f>
        <v>09/10/2025</v>
      </c>
      <c r="H295" s="27">
        <v>9106043747</v>
      </c>
      <c r="I295" s="1" t="str">
        <f>IF(H295="","",Sheet1!AF295)</f>
        <v>09/10/2025</v>
      </c>
      <c r="J295" s="55" t="str">
        <f t="shared" si="40"/>
        <v>NKHT2510/00700047592</v>
      </c>
      <c r="L295" s="57" t="str">
        <f>IF(H295="","",Sheet1!AK295)</f>
        <v>K25TTM</v>
      </c>
      <c r="M295" s="57" t="str">
        <f>IF(H295="","",Sheet1!AE295)</f>
        <v>00047592</v>
      </c>
      <c r="N295" s="58" t="str">
        <f>IF(H295="","",Sheet1!AF295)</f>
        <v>09/10/2025</v>
      </c>
      <c r="O295" s="7" t="str">
        <f>IF(H295="","",Sheet1!AH295)</f>
        <v>WIN-QNH-00-007</v>
      </c>
      <c r="S295" s="55" t="str">
        <f>IF(H295="","",Sheet1!AL295)</f>
        <v>3708 WM+ QNH số 9 LK1 khu Bao Biển</v>
      </c>
      <c r="V295" s="55" t="str">
        <f>IF(H295="","",Sheet1!AL295)</f>
        <v>3708 WM+ QNH số 9 LK1 khu Bao Biển</v>
      </c>
      <c r="Y295" s="7" t="str">
        <f>IF(H295="","",Sheet1!AJ295)</f>
        <v>CC300</v>
      </c>
      <c r="AB295" s="60">
        <f t="shared" si="41"/>
        <v>5111</v>
      </c>
      <c r="AC295" s="60">
        <f t="shared" si="42"/>
        <v>131</v>
      </c>
      <c r="AE295" s="61">
        <f>IF(H295="","",Sheet1!U295)</f>
        <v>5</v>
      </c>
      <c r="AG295" s="7">
        <f>IF(H295="","",Sheet1!T295)</f>
        <v>74250</v>
      </c>
      <c r="AH295" s="62">
        <f t="shared" si="43"/>
        <v>371250</v>
      </c>
      <c r="AL295" s="64">
        <f t="shared" si="44"/>
        <v>8</v>
      </c>
      <c r="AN295" s="61">
        <f t="shared" si="45"/>
        <v>29700</v>
      </c>
      <c r="AO295" s="65">
        <f t="shared" si="46"/>
        <v>33311</v>
      </c>
      <c r="AQ295" s="66" t="str">
        <f t="shared" si="47"/>
        <v>K-hangtra</v>
      </c>
      <c r="AR295" s="66">
        <f t="shared" si="48"/>
        <v>156</v>
      </c>
      <c r="AS295" s="66">
        <f t="shared" si="49"/>
        <v>632</v>
      </c>
    </row>
    <row r="296" spans="3:45" x14ac:dyDescent="0.25">
      <c r="C296" s="53" t="str">
        <f>IF(H296="","",Sheet1!AI296)</f>
        <v>B</v>
      </c>
      <c r="D296" s="54" t="s">
        <v>4134</v>
      </c>
      <c r="E296" s="54" t="s">
        <v>25</v>
      </c>
      <c r="F296" s="53" t="str">
        <f>IF(H296="","",Sheet1!AF296)</f>
        <v>09/10/2025</v>
      </c>
      <c r="G296" s="1" t="str">
        <f>IF(H296="","",Sheet1!AF296)</f>
        <v>09/10/2025</v>
      </c>
      <c r="H296" s="27">
        <v>9106043731</v>
      </c>
      <c r="I296" s="1" t="str">
        <f>IF(H296="","",Sheet1!AF296)</f>
        <v>09/10/2025</v>
      </c>
      <c r="J296" s="55" t="str">
        <f t="shared" si="40"/>
        <v>NKHT2510/23600481962</v>
      </c>
      <c r="L296" s="57" t="str">
        <f>IF(H296="","",Sheet1!AK296)</f>
        <v>K25TTM</v>
      </c>
      <c r="M296" s="57" t="str">
        <f>IF(H296="","",Sheet1!AE296)</f>
        <v>00481962</v>
      </c>
      <c r="N296" s="58" t="str">
        <f>IF(H296="","",Sheet1!AF296)</f>
        <v>09/10/2025</v>
      </c>
      <c r="O296" s="7" t="str">
        <f>IF(H296="","",Sheet1!AH296)</f>
        <v>WIN6236</v>
      </c>
      <c r="S296" s="55" t="str">
        <f>IF(H296="","",Sheet1!AL296)</f>
        <v>6236 WM+ HNI Tân Hòa, Quốc Oai</v>
      </c>
      <c r="V296" s="55" t="str">
        <f>IF(H296="","",Sheet1!AL296)</f>
        <v>6236 WM+ HNI Tân Hòa, Quốc Oai</v>
      </c>
      <c r="Y296" s="7" t="str">
        <f>IF(H296="","",Sheet1!AJ296)</f>
        <v>GTLX250G</v>
      </c>
      <c r="AB296" s="60">
        <f t="shared" si="41"/>
        <v>5111</v>
      </c>
      <c r="AC296" s="60">
        <f t="shared" si="42"/>
        <v>131</v>
      </c>
      <c r="AE296" s="61">
        <f>IF(H296="","",Sheet1!U296)</f>
        <v>1</v>
      </c>
      <c r="AG296" s="7">
        <f>IF(H296="","",Sheet1!T296)</f>
        <v>50182</v>
      </c>
      <c r="AH296" s="62">
        <f t="shared" si="43"/>
        <v>50182</v>
      </c>
      <c r="AL296" s="64">
        <f t="shared" si="44"/>
        <v>8</v>
      </c>
      <c r="AN296" s="61">
        <f t="shared" si="45"/>
        <v>4014.56</v>
      </c>
      <c r="AO296" s="65">
        <f t="shared" si="46"/>
        <v>33311</v>
      </c>
      <c r="AQ296" s="66" t="str">
        <f t="shared" si="47"/>
        <v>K-hangtra</v>
      </c>
      <c r="AR296" s="66">
        <f t="shared" si="48"/>
        <v>156</v>
      </c>
      <c r="AS296" s="66">
        <f t="shared" si="49"/>
        <v>632</v>
      </c>
    </row>
    <row r="297" spans="3:45" x14ac:dyDescent="0.25">
      <c r="C297" s="53" t="str">
        <f>IF(H297="","",Sheet1!AI297)</f>
        <v>B</v>
      </c>
      <c r="D297" s="54" t="s">
        <v>4134</v>
      </c>
      <c r="E297" s="54" t="s">
        <v>25</v>
      </c>
      <c r="F297" s="53" t="str">
        <f>IF(H297="","",Sheet1!AF297)</f>
        <v>09/10/2025</v>
      </c>
      <c r="G297" s="1" t="str">
        <f>IF(H297="","",Sheet1!AF297)</f>
        <v>09/10/2025</v>
      </c>
      <c r="H297" s="27">
        <v>9106043762</v>
      </c>
      <c r="I297" s="1" t="str">
        <f>IF(H297="","",Sheet1!AF297)</f>
        <v>09/10/2025</v>
      </c>
      <c r="J297" s="55" t="str">
        <f t="shared" si="40"/>
        <v>NKHT2510/66500481975</v>
      </c>
      <c r="L297" s="57" t="str">
        <f>IF(H297="","",Sheet1!AK297)</f>
        <v>K25TTM</v>
      </c>
      <c r="M297" s="57" t="str">
        <f>IF(H297="","",Sheet1!AE297)</f>
        <v>00481975</v>
      </c>
      <c r="N297" s="58" t="str">
        <f>IF(H297="","",Sheet1!AF297)</f>
        <v>09/10/2025</v>
      </c>
      <c r="O297" s="7" t="str">
        <f>IF(H297="","",Sheet1!AH297)</f>
        <v>WIN5665</v>
      </c>
      <c r="S297" s="55" t="str">
        <f>IF(H297="","",Sheet1!AL297)</f>
        <v>5665 WM+ HNI 256 Giang Cao, Bát Tràng</v>
      </c>
      <c r="V297" s="55" t="str">
        <f>IF(H297="","",Sheet1!AL297)</f>
        <v>5665 WM+ HNI 256 Giang Cao, Bát Tràng</v>
      </c>
      <c r="Y297" s="7" t="str">
        <f>IF(H297="","",Sheet1!AJ297)</f>
        <v>GM500</v>
      </c>
      <c r="AB297" s="60">
        <f t="shared" si="41"/>
        <v>5111</v>
      </c>
      <c r="AC297" s="60">
        <f t="shared" si="42"/>
        <v>131</v>
      </c>
      <c r="AE297" s="61">
        <f>IF(H297="","",Sheet1!U297)</f>
        <v>4</v>
      </c>
      <c r="AG297" s="7">
        <f>IF(H297="","",Sheet1!T297)</f>
        <v>111058</v>
      </c>
      <c r="AH297" s="62">
        <f t="shared" si="43"/>
        <v>444232</v>
      </c>
      <c r="AL297" s="64">
        <f t="shared" si="44"/>
        <v>8</v>
      </c>
      <c r="AN297" s="61">
        <f t="shared" si="45"/>
        <v>35538.559999999998</v>
      </c>
      <c r="AO297" s="65">
        <f t="shared" si="46"/>
        <v>33311</v>
      </c>
      <c r="AQ297" s="66" t="str">
        <f t="shared" si="47"/>
        <v>K-hangtra</v>
      </c>
      <c r="AR297" s="66">
        <f t="shared" si="48"/>
        <v>156</v>
      </c>
      <c r="AS297" s="66">
        <f t="shared" si="49"/>
        <v>632</v>
      </c>
    </row>
    <row r="298" spans="3:45" x14ac:dyDescent="0.25">
      <c r="C298" s="53" t="str">
        <f>IF(H298="","",Sheet1!AI298)</f>
        <v>B</v>
      </c>
      <c r="D298" s="54" t="s">
        <v>4134</v>
      </c>
      <c r="E298" s="54" t="s">
        <v>25</v>
      </c>
      <c r="F298" s="53" t="str">
        <f>IF(H298="","",Sheet1!AF298)</f>
        <v>09/10/2025</v>
      </c>
      <c r="G298" s="1" t="str">
        <f>IF(H298="","",Sheet1!AF298)</f>
        <v>09/10/2025</v>
      </c>
      <c r="H298" s="27">
        <v>9106043762</v>
      </c>
      <c r="I298" s="1" t="str">
        <f>IF(H298="","",Sheet1!AF298)</f>
        <v>09/10/2025</v>
      </c>
      <c r="J298" s="55" t="str">
        <f t="shared" si="40"/>
        <v>NKHT2510/66500481975</v>
      </c>
      <c r="L298" s="57" t="str">
        <f>IF(H298="","",Sheet1!AK298)</f>
        <v>K25TTM</v>
      </c>
      <c r="M298" s="57" t="str">
        <f>IF(H298="","",Sheet1!AE298)</f>
        <v>00481975</v>
      </c>
      <c r="N298" s="58" t="str">
        <f>IF(H298="","",Sheet1!AF298)</f>
        <v>09/10/2025</v>
      </c>
      <c r="O298" s="7" t="str">
        <f>IF(H298="","",Sheet1!AH298)</f>
        <v>WIN5665</v>
      </c>
      <c r="S298" s="55" t="str">
        <f>IF(H298="","",Sheet1!AL298)</f>
        <v>5665 WM+ HNI 256 Giang Cao, Bát Tràng</v>
      </c>
      <c r="V298" s="55" t="str">
        <f>IF(H298="","",Sheet1!AL298)</f>
        <v>5665 WM+ HNI 256 Giang Cao, Bát Tràng</v>
      </c>
      <c r="Y298" s="7" t="str">
        <f>IF(H298="","",Sheet1!AJ298)</f>
        <v>TH200</v>
      </c>
      <c r="AB298" s="60">
        <f t="shared" si="41"/>
        <v>5111</v>
      </c>
      <c r="AC298" s="60">
        <f t="shared" si="42"/>
        <v>131</v>
      </c>
      <c r="AE298" s="61">
        <f>IF(H298="","",Sheet1!U298)</f>
        <v>2</v>
      </c>
      <c r="AG298" s="7">
        <f>IF(H298="","",Sheet1!T298)</f>
        <v>45588</v>
      </c>
      <c r="AH298" s="62">
        <f t="shared" si="43"/>
        <v>91176</v>
      </c>
      <c r="AL298" s="64">
        <f t="shared" si="44"/>
        <v>8</v>
      </c>
      <c r="AN298" s="61">
        <f t="shared" si="45"/>
        <v>7294.08</v>
      </c>
      <c r="AO298" s="65">
        <f t="shared" si="46"/>
        <v>33311</v>
      </c>
      <c r="AQ298" s="66" t="str">
        <f t="shared" si="47"/>
        <v>K-hangtra</v>
      </c>
      <c r="AR298" s="66">
        <f t="shared" si="48"/>
        <v>156</v>
      </c>
      <c r="AS298" s="66">
        <f t="shared" si="49"/>
        <v>632</v>
      </c>
    </row>
    <row r="299" spans="3:45" x14ac:dyDescent="0.25">
      <c r="C299" s="53" t="str">
        <f>IF(H299="","",Sheet1!AI299)</f>
        <v>B</v>
      </c>
      <c r="D299" s="54" t="s">
        <v>4134</v>
      </c>
      <c r="E299" s="54" t="s">
        <v>25</v>
      </c>
      <c r="F299" s="53" t="str">
        <f>IF(H299="","",Sheet1!AF299)</f>
        <v>09/10/2025</v>
      </c>
      <c r="G299" s="1" t="str">
        <f>IF(H299="","",Sheet1!AF299)</f>
        <v>09/10/2025</v>
      </c>
      <c r="H299" s="27">
        <v>9106043762</v>
      </c>
      <c r="I299" s="1" t="str">
        <f>IF(H299="","",Sheet1!AF299)</f>
        <v>09/10/2025</v>
      </c>
      <c r="J299" s="55" t="str">
        <f t="shared" si="40"/>
        <v>NKHT2510/66500481975</v>
      </c>
      <c r="L299" s="57" t="str">
        <f>IF(H299="","",Sheet1!AK299)</f>
        <v>K25TTM</v>
      </c>
      <c r="M299" s="57" t="str">
        <f>IF(H299="","",Sheet1!AE299)</f>
        <v>00481975</v>
      </c>
      <c r="N299" s="58" t="str">
        <f>IF(H299="","",Sheet1!AF299)</f>
        <v>09/10/2025</v>
      </c>
      <c r="O299" s="7" t="str">
        <f>IF(H299="","",Sheet1!AH299)</f>
        <v>WIN5665</v>
      </c>
      <c r="S299" s="55" t="str">
        <f>IF(H299="","",Sheet1!AL299)</f>
        <v>5665 WM+ HNI 256 Giang Cao, Bát Tràng</v>
      </c>
      <c r="V299" s="55" t="str">
        <f>IF(H299="","",Sheet1!AL299)</f>
        <v>5665 WM+ HNI 256 Giang Cao, Bát Tràng</v>
      </c>
      <c r="Y299" s="7" t="str">
        <f>IF(H299="","",Sheet1!AJ299)</f>
        <v>CGM300</v>
      </c>
      <c r="AB299" s="60">
        <f t="shared" si="41"/>
        <v>5111</v>
      </c>
      <c r="AC299" s="60">
        <f t="shared" si="42"/>
        <v>131</v>
      </c>
      <c r="AE299" s="61">
        <f>IF(H299="","",Sheet1!U299)</f>
        <v>4</v>
      </c>
      <c r="AG299" s="7">
        <f>IF(H299="","",Sheet1!T299)</f>
        <v>73431</v>
      </c>
      <c r="AH299" s="62">
        <f t="shared" si="43"/>
        <v>293724</v>
      </c>
      <c r="AL299" s="64">
        <f t="shared" si="44"/>
        <v>8</v>
      </c>
      <c r="AN299" s="61">
        <f t="shared" si="45"/>
        <v>23497.920000000002</v>
      </c>
      <c r="AO299" s="65">
        <f t="shared" si="46"/>
        <v>33311</v>
      </c>
      <c r="AQ299" s="66" t="str">
        <f t="shared" si="47"/>
        <v>K-hangtra</v>
      </c>
      <c r="AR299" s="66">
        <f t="shared" si="48"/>
        <v>156</v>
      </c>
      <c r="AS299" s="66">
        <f t="shared" si="49"/>
        <v>632</v>
      </c>
    </row>
    <row r="300" spans="3:45" x14ac:dyDescent="0.25">
      <c r="C300" s="53" t="str">
        <f>IF(H300="","",Sheet1!AI300)</f>
        <v>B</v>
      </c>
      <c r="D300" s="54" t="s">
        <v>4134</v>
      </c>
      <c r="E300" s="54" t="s">
        <v>25</v>
      </c>
      <c r="F300" s="53" t="str">
        <f>IF(H300="","",Sheet1!AF300)</f>
        <v>09/10/2025</v>
      </c>
      <c r="G300" s="1" t="str">
        <f>IF(H300="","",Sheet1!AF300)</f>
        <v>09/10/2025</v>
      </c>
      <c r="H300" s="27">
        <v>9106043755</v>
      </c>
      <c r="I300" s="1" t="str">
        <f>IF(H300="","",Sheet1!AF300)</f>
        <v>09/10/2025</v>
      </c>
      <c r="J300" s="55" t="str">
        <f t="shared" si="40"/>
        <v>NKHT2510/67100481971</v>
      </c>
      <c r="L300" s="57" t="str">
        <f>IF(H300="","",Sheet1!AK300)</f>
        <v>K25TTM</v>
      </c>
      <c r="M300" s="57" t="str">
        <f>IF(H300="","",Sheet1!AE300)</f>
        <v>00481971</v>
      </c>
      <c r="N300" s="58" t="str">
        <f>IF(H300="","",Sheet1!AF300)</f>
        <v>09/10/2025</v>
      </c>
      <c r="O300" s="7" t="str">
        <f>IF(H300="","",Sheet1!AH300)</f>
        <v>WIN4671</v>
      </c>
      <c r="S300" s="55" t="str">
        <f>IF(H300="","",Sheet1!AL300)</f>
        <v>4671 WM+ HNI Thôn Tương Chúc</v>
      </c>
      <c r="V300" s="55" t="str">
        <f>IF(H300="","",Sheet1!AL300)</f>
        <v>4671 WM+ HNI Thôn Tương Chúc</v>
      </c>
      <c r="Y300" s="7" t="str">
        <f>IF(H300="","",Sheet1!AJ300)</f>
        <v>GM500</v>
      </c>
      <c r="AB300" s="60">
        <f t="shared" si="41"/>
        <v>5111</v>
      </c>
      <c r="AC300" s="60">
        <f t="shared" si="42"/>
        <v>131</v>
      </c>
      <c r="AE300" s="61">
        <f>IF(H300="","",Sheet1!U300)</f>
        <v>1</v>
      </c>
      <c r="AG300" s="7">
        <f>IF(H300="","",Sheet1!T300)</f>
        <v>111058</v>
      </c>
      <c r="AH300" s="62">
        <f t="shared" si="43"/>
        <v>111058</v>
      </c>
      <c r="AL300" s="64">
        <f t="shared" si="44"/>
        <v>8</v>
      </c>
      <c r="AN300" s="61">
        <f t="shared" si="45"/>
        <v>8884.64</v>
      </c>
      <c r="AO300" s="65">
        <f t="shared" si="46"/>
        <v>33311</v>
      </c>
      <c r="AQ300" s="66" t="str">
        <f t="shared" si="47"/>
        <v>K-hangtra</v>
      </c>
      <c r="AR300" s="66">
        <f t="shared" si="48"/>
        <v>156</v>
      </c>
      <c r="AS300" s="66">
        <f t="shared" si="49"/>
        <v>632</v>
      </c>
    </row>
    <row r="301" spans="3:45" x14ac:dyDescent="0.25">
      <c r="C301" s="53" t="str">
        <f>IF(H301="","",Sheet1!AI301)</f>
        <v>B</v>
      </c>
      <c r="D301" s="54" t="s">
        <v>4134</v>
      </c>
      <c r="E301" s="54" t="s">
        <v>25</v>
      </c>
      <c r="F301" s="53" t="str">
        <f>IF(H301="","",Sheet1!AF301)</f>
        <v>09/10/2025</v>
      </c>
      <c r="G301" s="1" t="str">
        <f>IF(H301="","",Sheet1!AF301)</f>
        <v>09/10/2025</v>
      </c>
      <c r="H301" s="27">
        <v>9106043755</v>
      </c>
      <c r="I301" s="1" t="str">
        <f>IF(H301="","",Sheet1!AF301)</f>
        <v>09/10/2025</v>
      </c>
      <c r="J301" s="55" t="str">
        <f t="shared" si="40"/>
        <v>NKHT2510/67100481971</v>
      </c>
      <c r="L301" s="57" t="str">
        <f>IF(H301="","",Sheet1!AK301)</f>
        <v>K25TTM</v>
      </c>
      <c r="M301" s="57" t="str">
        <f>IF(H301="","",Sheet1!AE301)</f>
        <v>00481971</v>
      </c>
      <c r="N301" s="58" t="str">
        <f>IF(H301="","",Sheet1!AF301)</f>
        <v>09/10/2025</v>
      </c>
      <c r="O301" s="7" t="str">
        <f>IF(H301="","",Sheet1!AH301)</f>
        <v>WIN4671</v>
      </c>
      <c r="S301" s="55" t="str">
        <f>IF(H301="","",Sheet1!AL301)</f>
        <v>4671 WM+ HNI Thôn Tương Chúc</v>
      </c>
      <c r="V301" s="55" t="str">
        <f>IF(H301="","",Sheet1!AL301)</f>
        <v>4671 WM+ HNI Thôn Tương Chúc</v>
      </c>
      <c r="Y301" s="7" t="str">
        <f>IF(H301="","",Sheet1!AJ301)</f>
        <v>MNH250</v>
      </c>
      <c r="AB301" s="60">
        <f t="shared" si="41"/>
        <v>5111</v>
      </c>
      <c r="AC301" s="60">
        <f t="shared" si="42"/>
        <v>131</v>
      </c>
      <c r="AE301" s="61">
        <f>IF(H301="","",Sheet1!U301)</f>
        <v>1</v>
      </c>
      <c r="AG301" s="7">
        <f>IF(H301="","",Sheet1!T301)</f>
        <v>37720</v>
      </c>
      <c r="AH301" s="62">
        <f t="shared" si="43"/>
        <v>37720</v>
      </c>
      <c r="AL301" s="64">
        <f t="shared" si="44"/>
        <v>8</v>
      </c>
      <c r="AN301" s="61">
        <f t="shared" si="45"/>
        <v>3017.6</v>
      </c>
      <c r="AO301" s="65">
        <f t="shared" si="46"/>
        <v>33311</v>
      </c>
      <c r="AQ301" s="66" t="str">
        <f t="shared" si="47"/>
        <v>K-hangtra</v>
      </c>
      <c r="AR301" s="66">
        <f t="shared" si="48"/>
        <v>156</v>
      </c>
      <c r="AS301" s="66">
        <f t="shared" si="49"/>
        <v>632</v>
      </c>
    </row>
    <row r="302" spans="3:45" x14ac:dyDescent="0.25">
      <c r="C302" s="53" t="str">
        <f>IF(H302="","",Sheet1!AI302)</f>
        <v>B</v>
      </c>
      <c r="D302" s="54" t="s">
        <v>4134</v>
      </c>
      <c r="E302" s="54" t="s">
        <v>25</v>
      </c>
      <c r="F302" s="53" t="str">
        <f>IF(H302="","",Sheet1!AF302)</f>
        <v>09/10/2025</v>
      </c>
      <c r="G302" s="1" t="str">
        <f>IF(H302="","",Sheet1!AF302)</f>
        <v>09/10/2025</v>
      </c>
      <c r="H302" s="27">
        <v>9106043786</v>
      </c>
      <c r="I302" s="1" t="str">
        <f>IF(H302="","",Sheet1!AF302)</f>
        <v>09/10/2025</v>
      </c>
      <c r="J302" s="55" t="str">
        <f t="shared" si="40"/>
        <v>NKHT2510/40400481981</v>
      </c>
      <c r="L302" s="57" t="str">
        <f>IF(H302="","",Sheet1!AK302)</f>
        <v>K25TTM</v>
      </c>
      <c r="M302" s="57" t="str">
        <f>IF(H302="","",Sheet1!AE302)</f>
        <v>00481981</v>
      </c>
      <c r="N302" s="58" t="str">
        <f>IF(H302="","",Sheet1!AF302)</f>
        <v>09/10/2025</v>
      </c>
      <c r="O302" s="7" t="str">
        <f>IF(H302="","",Sheet1!AH302)</f>
        <v>WIN4404</v>
      </c>
      <c r="S302" s="55" t="str">
        <f>IF(H302="","",Sheet1!AL302)</f>
        <v>4404 WM+ HNI Kiot 82 HH3C Linh Đàm</v>
      </c>
      <c r="V302" s="55" t="str">
        <f>IF(H302="","",Sheet1!AL302)</f>
        <v>4404 WM+ HNI Kiot 82 HH3C Linh Đàm</v>
      </c>
      <c r="Y302" s="7" t="str">
        <f>IF(H302="","",Sheet1!AJ302)</f>
        <v>CGM300</v>
      </c>
      <c r="AB302" s="60">
        <f t="shared" si="41"/>
        <v>5111</v>
      </c>
      <c r="AC302" s="60">
        <f t="shared" si="42"/>
        <v>131</v>
      </c>
      <c r="AE302" s="61">
        <f>IF(H302="","",Sheet1!U302)</f>
        <v>1</v>
      </c>
      <c r="AG302" s="7">
        <f>IF(H302="","",Sheet1!T302)</f>
        <v>73431</v>
      </c>
      <c r="AH302" s="62">
        <f t="shared" si="43"/>
        <v>73431</v>
      </c>
      <c r="AL302" s="64">
        <f t="shared" si="44"/>
        <v>8</v>
      </c>
      <c r="AN302" s="61">
        <f t="shared" si="45"/>
        <v>5874.4800000000005</v>
      </c>
      <c r="AO302" s="65">
        <f t="shared" si="46"/>
        <v>33311</v>
      </c>
      <c r="AQ302" s="66" t="str">
        <f t="shared" si="47"/>
        <v>K-hangtra</v>
      </c>
      <c r="AR302" s="66">
        <f t="shared" si="48"/>
        <v>156</v>
      </c>
      <c r="AS302" s="66">
        <f t="shared" si="49"/>
        <v>632</v>
      </c>
    </row>
    <row r="303" spans="3:45" x14ac:dyDescent="0.25">
      <c r="C303" s="53" t="str">
        <f>IF(H303="","",Sheet1!AI303)</f>
        <v>B</v>
      </c>
      <c r="D303" s="54" t="s">
        <v>4134</v>
      </c>
      <c r="E303" s="54" t="s">
        <v>25</v>
      </c>
      <c r="F303" s="53" t="str">
        <f>IF(H303="","",Sheet1!AF303)</f>
        <v>09/10/2025</v>
      </c>
      <c r="G303" s="1" t="str">
        <f>IF(H303="","",Sheet1!AF303)</f>
        <v>09/10/2025</v>
      </c>
      <c r="H303" s="27">
        <v>9106043786</v>
      </c>
      <c r="I303" s="1" t="str">
        <f>IF(H303="","",Sheet1!AF303)</f>
        <v>09/10/2025</v>
      </c>
      <c r="J303" s="55" t="str">
        <f t="shared" si="40"/>
        <v>NKHT2510/40400481981</v>
      </c>
      <c r="L303" s="57" t="str">
        <f>IF(H303="","",Sheet1!AK303)</f>
        <v>K25TTM</v>
      </c>
      <c r="M303" s="57" t="str">
        <f>IF(H303="","",Sheet1!AE303)</f>
        <v>00481981</v>
      </c>
      <c r="N303" s="58" t="str">
        <f>IF(H303="","",Sheet1!AF303)</f>
        <v>09/10/2025</v>
      </c>
      <c r="O303" s="7" t="str">
        <f>IF(H303="","",Sheet1!AH303)</f>
        <v>WIN4404</v>
      </c>
      <c r="S303" s="55" t="str">
        <f>IF(H303="","",Sheet1!AL303)</f>
        <v>4404 WM+ HNI Kiot 82 HH3C Linh Đàm</v>
      </c>
      <c r="V303" s="55" t="str">
        <f>IF(H303="","",Sheet1!AL303)</f>
        <v>4404 WM+ HNI Kiot 82 HH3C Linh Đàm</v>
      </c>
      <c r="Y303" s="7" t="str">
        <f>IF(H303="","",Sheet1!AJ303)</f>
        <v>MNH250</v>
      </c>
      <c r="AB303" s="60">
        <f t="shared" si="41"/>
        <v>5111</v>
      </c>
      <c r="AC303" s="60">
        <f t="shared" si="42"/>
        <v>131</v>
      </c>
      <c r="AE303" s="61">
        <f>IF(H303="","",Sheet1!U303)</f>
        <v>1</v>
      </c>
      <c r="AG303" s="7">
        <f>IF(H303="","",Sheet1!T303)</f>
        <v>37720</v>
      </c>
      <c r="AH303" s="62">
        <f t="shared" si="43"/>
        <v>37720</v>
      </c>
      <c r="AL303" s="64">
        <f t="shared" si="44"/>
        <v>8</v>
      </c>
      <c r="AN303" s="61">
        <f t="shared" si="45"/>
        <v>3017.6</v>
      </c>
      <c r="AO303" s="65">
        <f t="shared" si="46"/>
        <v>33311</v>
      </c>
      <c r="AQ303" s="66" t="str">
        <f t="shared" si="47"/>
        <v>K-hangtra</v>
      </c>
      <c r="AR303" s="66">
        <f t="shared" si="48"/>
        <v>156</v>
      </c>
      <c r="AS303" s="66">
        <f t="shared" si="49"/>
        <v>632</v>
      </c>
    </row>
    <row r="304" spans="3:45" x14ac:dyDescent="0.25">
      <c r="C304" s="53" t="str">
        <f>IF(H304="","",Sheet1!AI304)</f>
        <v>B</v>
      </c>
      <c r="D304" s="54" t="s">
        <v>4134</v>
      </c>
      <c r="E304" s="54" t="s">
        <v>25</v>
      </c>
      <c r="F304" s="53" t="str">
        <f>IF(H304="","",Sheet1!AF304)</f>
        <v>09/10/2025</v>
      </c>
      <c r="G304" s="1" t="str">
        <f>IF(H304="","",Sheet1!AF304)</f>
        <v>09/10/2025</v>
      </c>
      <c r="H304" s="27">
        <v>9106043786</v>
      </c>
      <c r="I304" s="1" t="str">
        <f>IF(H304="","",Sheet1!AF304)</f>
        <v>09/10/2025</v>
      </c>
      <c r="J304" s="55" t="str">
        <f t="shared" si="40"/>
        <v>NKHT2510/40400481981</v>
      </c>
      <c r="L304" s="57" t="str">
        <f>IF(H304="","",Sheet1!AK304)</f>
        <v>K25TTM</v>
      </c>
      <c r="M304" s="57" t="str">
        <f>IF(H304="","",Sheet1!AE304)</f>
        <v>00481981</v>
      </c>
      <c r="N304" s="58" t="str">
        <f>IF(H304="","",Sheet1!AF304)</f>
        <v>09/10/2025</v>
      </c>
      <c r="O304" s="7" t="str">
        <f>IF(H304="","",Sheet1!AH304)</f>
        <v>WIN4404</v>
      </c>
      <c r="S304" s="55" t="str">
        <f>IF(H304="","",Sheet1!AL304)</f>
        <v>4404 WM+ HNI Kiot 82 HH3C Linh Đàm</v>
      </c>
      <c r="V304" s="55" t="str">
        <f>IF(H304="","",Sheet1!AL304)</f>
        <v>4404 WM+ HNI Kiot 82 HH3C Linh Đàm</v>
      </c>
      <c r="Y304" s="7" t="str">
        <f>IF(H304="","",Sheet1!AJ304)</f>
        <v>CN300</v>
      </c>
      <c r="AB304" s="60">
        <f t="shared" si="41"/>
        <v>5111</v>
      </c>
      <c r="AC304" s="60">
        <f t="shared" si="42"/>
        <v>131</v>
      </c>
      <c r="AE304" s="61">
        <f>IF(H304="","",Sheet1!U304)</f>
        <v>2</v>
      </c>
      <c r="AG304" s="7">
        <f>IF(H304="","",Sheet1!T304)</f>
        <v>70950</v>
      </c>
      <c r="AH304" s="62">
        <f t="shared" si="43"/>
        <v>141900</v>
      </c>
      <c r="AL304" s="64">
        <f t="shared" si="44"/>
        <v>8</v>
      </c>
      <c r="AN304" s="61">
        <f t="shared" si="45"/>
        <v>11352</v>
      </c>
      <c r="AO304" s="65">
        <f t="shared" si="46"/>
        <v>33311</v>
      </c>
      <c r="AQ304" s="66" t="str">
        <f t="shared" si="47"/>
        <v>K-hangtra</v>
      </c>
      <c r="AR304" s="66">
        <f t="shared" si="48"/>
        <v>156</v>
      </c>
      <c r="AS304" s="66">
        <f t="shared" si="49"/>
        <v>632</v>
      </c>
    </row>
    <row r="305" spans="3:45" x14ac:dyDescent="0.25">
      <c r="C305" s="53" t="str">
        <f>IF(H305="","",Sheet1!AI305)</f>
        <v>B</v>
      </c>
      <c r="D305" s="54" t="s">
        <v>4134</v>
      </c>
      <c r="E305" s="54" t="s">
        <v>25</v>
      </c>
      <c r="F305" s="53" t="str">
        <f>IF(H305="","",Sheet1!AF305)</f>
        <v>09/10/2025</v>
      </c>
      <c r="G305" s="1" t="str">
        <f>IF(H305="","",Sheet1!AF305)</f>
        <v>09/10/2025</v>
      </c>
      <c r="H305" s="27">
        <v>9106043809</v>
      </c>
      <c r="I305" s="1" t="str">
        <f>IF(H305="","",Sheet1!AF305)</f>
        <v>09/10/2025</v>
      </c>
      <c r="J305" s="55" t="str">
        <f t="shared" si="40"/>
        <v>NKHT2510/BB700481989</v>
      </c>
      <c r="L305" s="57" t="str">
        <f>IF(H305="","",Sheet1!AK305)</f>
        <v>K25TTM</v>
      </c>
      <c r="M305" s="57" t="str">
        <f>IF(H305="","",Sheet1!AE305)</f>
        <v>00481989</v>
      </c>
      <c r="N305" s="58" t="str">
        <f>IF(H305="","",Sheet1!AF305)</f>
        <v>09/10/2025</v>
      </c>
      <c r="O305" s="7" t="str">
        <f>IF(H305="","",Sheet1!AH305)</f>
        <v>WIN2BB7</v>
      </c>
      <c r="S305" s="55" t="str">
        <f>IF(H305="","",Sheet1!AL305)</f>
        <v>2BB7 WIN HNI HH4C Linh Đàm</v>
      </c>
      <c r="V305" s="55" t="str">
        <f>IF(H305="","",Sheet1!AL305)</f>
        <v>2BB7 WIN HNI HH4C Linh Đàm</v>
      </c>
      <c r="Y305" s="7" t="str">
        <f>IF(H305="","",Sheet1!AJ305)</f>
        <v>GM500</v>
      </c>
      <c r="AB305" s="60">
        <f t="shared" si="41"/>
        <v>5111</v>
      </c>
      <c r="AC305" s="60">
        <f t="shared" si="42"/>
        <v>131</v>
      </c>
      <c r="AE305" s="61">
        <f>IF(H305="","",Sheet1!U305)</f>
        <v>2</v>
      </c>
      <c r="AG305" s="7">
        <f>IF(H305="","",Sheet1!T305)</f>
        <v>111058</v>
      </c>
      <c r="AH305" s="62">
        <f t="shared" si="43"/>
        <v>222116</v>
      </c>
      <c r="AL305" s="64">
        <f t="shared" si="44"/>
        <v>8</v>
      </c>
      <c r="AN305" s="61">
        <f t="shared" si="45"/>
        <v>17769.28</v>
      </c>
      <c r="AO305" s="65">
        <f t="shared" si="46"/>
        <v>33311</v>
      </c>
      <c r="AQ305" s="66" t="str">
        <f t="shared" si="47"/>
        <v>K-hangtra</v>
      </c>
      <c r="AR305" s="66">
        <f t="shared" si="48"/>
        <v>156</v>
      </c>
      <c r="AS305" s="66">
        <f t="shared" si="49"/>
        <v>632</v>
      </c>
    </row>
    <row r="306" spans="3:45" x14ac:dyDescent="0.25">
      <c r="C306" s="53" t="str">
        <f>IF(H306="","",Sheet1!AI306)</f>
        <v>B</v>
      </c>
      <c r="D306" s="54" t="s">
        <v>4134</v>
      </c>
      <c r="E306" s="54" t="s">
        <v>25</v>
      </c>
      <c r="F306" s="53" t="str">
        <f>IF(H306="","",Sheet1!AF306)</f>
        <v>09/10/2025</v>
      </c>
      <c r="G306" s="1" t="str">
        <f>IF(H306="","",Sheet1!AF306)</f>
        <v>09/10/2025</v>
      </c>
      <c r="H306" s="27">
        <v>9106043841</v>
      </c>
      <c r="I306" s="1" t="str">
        <f>IF(H306="","",Sheet1!AF306)</f>
        <v>09/10/2025</v>
      </c>
      <c r="J306" s="55" t="str">
        <f t="shared" si="40"/>
        <v>NKHT2510/22200482006</v>
      </c>
      <c r="L306" s="57" t="str">
        <f>IF(H306="","",Sheet1!AK306)</f>
        <v>K25TTM</v>
      </c>
      <c r="M306" s="57" t="str">
        <f>IF(H306="","",Sheet1!AE306)</f>
        <v>00482006</v>
      </c>
      <c r="N306" s="58" t="str">
        <f>IF(H306="","",Sheet1!AF306)</f>
        <v>09/10/2025</v>
      </c>
      <c r="O306" s="7" t="str">
        <f>IF(H306="","",Sheet1!AH306)</f>
        <v>WIN6222</v>
      </c>
      <c r="S306" s="55" t="str">
        <f>IF(H306="","",Sheet1!AL306)</f>
        <v>6222 WM+ HNI 36 HH1C Linh Đàm</v>
      </c>
      <c r="V306" s="55" t="str">
        <f>IF(H306="","",Sheet1!AL306)</f>
        <v>6222 WM+ HNI 36 HH1C Linh Đàm</v>
      </c>
      <c r="Y306" s="7" t="str">
        <f>IF(H306="","",Sheet1!AJ306)</f>
        <v>CN300</v>
      </c>
      <c r="AB306" s="60">
        <f t="shared" si="41"/>
        <v>5111</v>
      </c>
      <c r="AC306" s="60">
        <f t="shared" si="42"/>
        <v>131</v>
      </c>
      <c r="AE306" s="61">
        <f>IF(H306="","",Sheet1!U306)</f>
        <v>1</v>
      </c>
      <c r="AG306" s="7">
        <f>IF(H306="","",Sheet1!T306)</f>
        <v>70950</v>
      </c>
      <c r="AH306" s="62">
        <f t="shared" si="43"/>
        <v>70950</v>
      </c>
      <c r="AL306" s="64">
        <f t="shared" si="44"/>
        <v>8</v>
      </c>
      <c r="AN306" s="61">
        <f t="shared" si="45"/>
        <v>5676</v>
      </c>
      <c r="AO306" s="65">
        <f t="shared" si="46"/>
        <v>33311</v>
      </c>
      <c r="AQ306" s="66" t="str">
        <f t="shared" si="47"/>
        <v>K-hangtra</v>
      </c>
      <c r="AR306" s="66">
        <f t="shared" si="48"/>
        <v>156</v>
      </c>
      <c r="AS306" s="66">
        <f t="shared" si="49"/>
        <v>632</v>
      </c>
    </row>
    <row r="307" spans="3:45" x14ac:dyDescent="0.25">
      <c r="C307" s="53" t="str">
        <f>IF(H307="","",Sheet1!AI307)</f>
        <v>B</v>
      </c>
      <c r="D307" s="54" t="s">
        <v>4134</v>
      </c>
      <c r="E307" s="54" t="s">
        <v>25</v>
      </c>
      <c r="F307" s="53" t="str">
        <f>IF(H307="","",Sheet1!AF307)</f>
        <v>09/10/2025</v>
      </c>
      <c r="G307" s="1" t="str">
        <f>IF(H307="","",Sheet1!AF307)</f>
        <v>09/10/2025</v>
      </c>
      <c r="H307" s="27">
        <v>9106043841</v>
      </c>
      <c r="I307" s="1" t="str">
        <f>IF(H307="","",Sheet1!AF307)</f>
        <v>09/10/2025</v>
      </c>
      <c r="J307" s="55" t="str">
        <f t="shared" si="40"/>
        <v>NKHT2510/22200482006</v>
      </c>
      <c r="L307" s="57" t="str">
        <f>IF(H307="","",Sheet1!AK307)</f>
        <v>K25TTM</v>
      </c>
      <c r="M307" s="57" t="str">
        <f>IF(H307="","",Sheet1!AE307)</f>
        <v>00482006</v>
      </c>
      <c r="N307" s="58" t="str">
        <f>IF(H307="","",Sheet1!AF307)</f>
        <v>09/10/2025</v>
      </c>
      <c r="O307" s="7" t="str">
        <f>IF(H307="","",Sheet1!AH307)</f>
        <v>WIN6222</v>
      </c>
      <c r="S307" s="55" t="str">
        <f>IF(H307="","",Sheet1!AL307)</f>
        <v>6222 WM+ HNI 36 HH1C Linh Đàm</v>
      </c>
      <c r="V307" s="55" t="str">
        <f>IF(H307="","",Sheet1!AL307)</f>
        <v>6222 WM+ HNI 36 HH1C Linh Đàm</v>
      </c>
      <c r="Y307" s="7" t="str">
        <f>IF(H307="","",Sheet1!AJ307)</f>
        <v>CC300</v>
      </c>
      <c r="AB307" s="60">
        <f t="shared" si="41"/>
        <v>5111</v>
      </c>
      <c r="AC307" s="60">
        <f t="shared" si="42"/>
        <v>131</v>
      </c>
      <c r="AE307" s="61">
        <f>IF(H307="","",Sheet1!U307)</f>
        <v>1</v>
      </c>
      <c r="AG307" s="7">
        <f>IF(H307="","",Sheet1!T307)</f>
        <v>74250</v>
      </c>
      <c r="AH307" s="62">
        <f t="shared" si="43"/>
        <v>74250</v>
      </c>
      <c r="AL307" s="64">
        <f t="shared" si="44"/>
        <v>8</v>
      </c>
      <c r="AN307" s="61">
        <f t="shared" si="45"/>
        <v>5940</v>
      </c>
      <c r="AO307" s="65">
        <f t="shared" si="46"/>
        <v>33311</v>
      </c>
      <c r="AQ307" s="66" t="str">
        <f t="shared" si="47"/>
        <v>K-hangtra</v>
      </c>
      <c r="AR307" s="66">
        <f t="shared" si="48"/>
        <v>156</v>
      </c>
      <c r="AS307" s="66">
        <f t="shared" si="49"/>
        <v>632</v>
      </c>
    </row>
    <row r="308" spans="3:45" x14ac:dyDescent="0.25">
      <c r="C308" s="53" t="str">
        <f>IF(H308="","",Sheet1!AI308)</f>
        <v>B</v>
      </c>
      <c r="D308" s="54" t="s">
        <v>4134</v>
      </c>
      <c r="E308" s="54" t="s">
        <v>25</v>
      </c>
      <c r="F308" s="53" t="str">
        <f>IF(H308="","",Sheet1!AF308)</f>
        <v>09/10/2025</v>
      </c>
      <c r="G308" s="1" t="str">
        <f>IF(H308="","",Sheet1!AF308)</f>
        <v>09/10/2025</v>
      </c>
      <c r="H308" s="27">
        <v>9106043887</v>
      </c>
      <c r="I308" s="1" t="str">
        <f>IF(H308="","",Sheet1!AF308)</f>
        <v>09/10/2025</v>
      </c>
      <c r="J308" s="55" t="str">
        <f t="shared" si="40"/>
        <v>NKHT2510/00600015001</v>
      </c>
      <c r="L308" s="57" t="str">
        <f>IF(H308="","",Sheet1!AK308)</f>
        <v>K25TTM</v>
      </c>
      <c r="M308" s="57" t="str">
        <f>IF(H308="","",Sheet1!AE308)</f>
        <v>00015001</v>
      </c>
      <c r="N308" s="58" t="str">
        <f>IF(H308="","",Sheet1!AF308)</f>
        <v>09/10/2025</v>
      </c>
      <c r="O308" s="7" t="str">
        <f>IF(H308="","",Sheet1!AH308)</f>
        <v>WIN-HDG-00-006</v>
      </c>
      <c r="S308" s="55" t="str">
        <f>IF(H308="","",Sheet1!AL308)</f>
        <v>5742 WM+ HDG 22 Phố Cuối, Gia Lộc</v>
      </c>
      <c r="V308" s="55" t="str">
        <f>IF(H308="","",Sheet1!AL308)</f>
        <v>5742 WM+ HDG 22 Phố Cuối, Gia Lộc</v>
      </c>
      <c r="Y308" s="7" t="str">
        <f>IF(H308="","",Sheet1!AJ308)</f>
        <v>GM500</v>
      </c>
      <c r="AB308" s="60">
        <f t="shared" si="41"/>
        <v>5111</v>
      </c>
      <c r="AC308" s="60">
        <f t="shared" si="42"/>
        <v>131</v>
      </c>
      <c r="AE308" s="61">
        <f>IF(H308="","",Sheet1!U308)</f>
        <v>2</v>
      </c>
      <c r="AG308" s="7">
        <f>IF(H308="","",Sheet1!T308)</f>
        <v>111058</v>
      </c>
      <c r="AH308" s="62">
        <f t="shared" si="43"/>
        <v>222116</v>
      </c>
      <c r="AL308" s="64">
        <f t="shared" si="44"/>
        <v>8</v>
      </c>
      <c r="AN308" s="61">
        <f t="shared" si="45"/>
        <v>17769.28</v>
      </c>
      <c r="AO308" s="65">
        <f t="shared" si="46"/>
        <v>33311</v>
      </c>
      <c r="AQ308" s="66" t="str">
        <f t="shared" si="47"/>
        <v>K-hangtra</v>
      </c>
      <c r="AR308" s="66">
        <f t="shared" si="48"/>
        <v>156</v>
      </c>
      <c r="AS308" s="66">
        <f t="shared" si="49"/>
        <v>632</v>
      </c>
    </row>
    <row r="309" spans="3:45" x14ac:dyDescent="0.25">
      <c r="C309" s="53" t="str">
        <f>IF(H309="","",Sheet1!AI309)</f>
        <v>B</v>
      </c>
      <c r="D309" s="54" t="s">
        <v>4134</v>
      </c>
      <c r="E309" s="54" t="s">
        <v>25</v>
      </c>
      <c r="F309" s="53" t="str">
        <f>IF(H309="","",Sheet1!AF309)</f>
        <v>09/10/2025</v>
      </c>
      <c r="G309" s="1" t="str">
        <f>IF(H309="","",Sheet1!AF309)</f>
        <v>09/10/2025</v>
      </c>
      <c r="H309" s="27">
        <v>9106043887</v>
      </c>
      <c r="I309" s="1" t="str">
        <f>IF(H309="","",Sheet1!AF309)</f>
        <v>09/10/2025</v>
      </c>
      <c r="J309" s="55" t="str">
        <f t="shared" si="40"/>
        <v>NKHT2510/00600015001</v>
      </c>
      <c r="L309" s="57" t="str">
        <f>IF(H309="","",Sheet1!AK309)</f>
        <v>K25TTM</v>
      </c>
      <c r="M309" s="57" t="str">
        <f>IF(H309="","",Sheet1!AE309)</f>
        <v>00015001</v>
      </c>
      <c r="N309" s="58" t="str">
        <f>IF(H309="","",Sheet1!AF309)</f>
        <v>09/10/2025</v>
      </c>
      <c r="O309" s="7" t="str">
        <f>IF(H309="","",Sheet1!AH309)</f>
        <v>WIN-HDG-00-006</v>
      </c>
      <c r="S309" s="55" t="str">
        <f>IF(H309="","",Sheet1!AL309)</f>
        <v>5742 WM+ HDG 22 Phố Cuối, Gia Lộc</v>
      </c>
      <c r="V309" s="55" t="str">
        <f>IF(H309="","",Sheet1!AL309)</f>
        <v>5742 WM+ HDG 22 Phố Cuối, Gia Lộc</v>
      </c>
      <c r="Y309" s="7" t="str">
        <f>IF(H309="","",Sheet1!AJ309)</f>
        <v>GTLX250G</v>
      </c>
      <c r="AB309" s="60">
        <f t="shared" si="41"/>
        <v>5111</v>
      </c>
      <c r="AC309" s="60">
        <f t="shared" si="42"/>
        <v>131</v>
      </c>
      <c r="AE309" s="61">
        <f>IF(H309="","",Sheet1!U309)</f>
        <v>4</v>
      </c>
      <c r="AG309" s="7">
        <f>IF(H309="","",Sheet1!T309)</f>
        <v>50182</v>
      </c>
      <c r="AH309" s="62">
        <f t="shared" si="43"/>
        <v>200728</v>
      </c>
      <c r="AL309" s="64">
        <f t="shared" si="44"/>
        <v>8</v>
      </c>
      <c r="AN309" s="61">
        <f t="shared" si="45"/>
        <v>16058.24</v>
      </c>
      <c r="AO309" s="65">
        <f t="shared" si="46"/>
        <v>33311</v>
      </c>
      <c r="AQ309" s="66" t="str">
        <f t="shared" si="47"/>
        <v>K-hangtra</v>
      </c>
      <c r="AR309" s="66">
        <f t="shared" si="48"/>
        <v>156</v>
      </c>
      <c r="AS309" s="66">
        <f t="shared" si="49"/>
        <v>632</v>
      </c>
    </row>
    <row r="310" spans="3:45" x14ac:dyDescent="0.25">
      <c r="C310" s="53" t="str">
        <f>IF(H310="","",Sheet1!AI310)</f>
        <v>B</v>
      </c>
      <c r="D310" s="54" t="s">
        <v>4134</v>
      </c>
      <c r="E310" s="54" t="s">
        <v>25</v>
      </c>
      <c r="F310" s="53" t="str">
        <f>IF(H310="","",Sheet1!AF310)</f>
        <v>09/10/2025</v>
      </c>
      <c r="G310" s="1" t="str">
        <f>IF(H310="","",Sheet1!AF310)</f>
        <v>09/10/2025</v>
      </c>
      <c r="H310" s="27">
        <v>9106043914</v>
      </c>
      <c r="I310" s="1" t="str">
        <f>IF(H310="","",Sheet1!AF310)</f>
        <v>09/10/2025</v>
      </c>
      <c r="J310" s="55" t="str">
        <f t="shared" si="40"/>
        <v>NKHT2510/04400014351</v>
      </c>
      <c r="L310" s="57" t="str">
        <f>IF(H310="","",Sheet1!AK310)</f>
        <v>K25TTM</v>
      </c>
      <c r="M310" s="57" t="str">
        <f>IF(H310="","",Sheet1!AE310)</f>
        <v>00014351</v>
      </c>
      <c r="N310" s="58" t="str">
        <f>IF(H310="","",Sheet1!AF310)</f>
        <v>09/10/2025</v>
      </c>
      <c r="O310" s="7" t="str">
        <f>IF(H310="","",Sheet1!AH310)</f>
        <v>WIN-044</v>
      </c>
      <c r="S310" s="55" t="str">
        <f>IF(H310="","",Sheet1!AL310)</f>
        <v>6977 WM+ TBH Vũ Quý, Kiến Xương</v>
      </c>
      <c r="V310" s="55" t="str">
        <f>IF(H310="","",Sheet1!AL310)</f>
        <v>6977 WM+ TBH Vũ Quý, Kiến Xương</v>
      </c>
      <c r="Y310" s="7" t="str">
        <f>IF(H310="","",Sheet1!AJ310)</f>
        <v>GM500</v>
      </c>
      <c r="AB310" s="60">
        <f t="shared" si="41"/>
        <v>5111</v>
      </c>
      <c r="AC310" s="60">
        <f t="shared" si="42"/>
        <v>131</v>
      </c>
      <c r="AE310" s="61">
        <f>IF(H310="","",Sheet1!U310)</f>
        <v>2</v>
      </c>
      <c r="AG310" s="7">
        <f>IF(H310="","",Sheet1!T310)</f>
        <v>111058</v>
      </c>
      <c r="AH310" s="62">
        <f t="shared" si="43"/>
        <v>222116</v>
      </c>
      <c r="AL310" s="64">
        <f t="shared" si="44"/>
        <v>8</v>
      </c>
      <c r="AN310" s="61">
        <f t="shared" si="45"/>
        <v>17769.28</v>
      </c>
      <c r="AO310" s="65">
        <f t="shared" si="46"/>
        <v>33311</v>
      </c>
      <c r="AQ310" s="66" t="str">
        <f t="shared" si="47"/>
        <v>K-hangtra</v>
      </c>
      <c r="AR310" s="66">
        <f t="shared" si="48"/>
        <v>156</v>
      </c>
      <c r="AS310" s="66">
        <f t="shared" si="49"/>
        <v>632</v>
      </c>
    </row>
    <row r="311" spans="3:45" x14ac:dyDescent="0.25">
      <c r="C311" s="53" t="str">
        <f>IF(H311="","",Sheet1!AI311)</f>
        <v>B</v>
      </c>
      <c r="D311" s="54" t="s">
        <v>4134</v>
      </c>
      <c r="E311" s="54" t="s">
        <v>25</v>
      </c>
      <c r="F311" s="53" t="str">
        <f>IF(H311="","",Sheet1!AF311)</f>
        <v>09/10/2025</v>
      </c>
      <c r="G311" s="1" t="str">
        <f>IF(H311="","",Sheet1!AF311)</f>
        <v>09/10/2025</v>
      </c>
      <c r="H311" s="27">
        <v>9106043972</v>
      </c>
      <c r="I311" s="1" t="str">
        <f>IF(H311="","",Sheet1!AF311)</f>
        <v>09/10/2025</v>
      </c>
      <c r="J311" s="55" t="str">
        <f t="shared" si="40"/>
        <v>NKHT2510/04400014352</v>
      </c>
      <c r="L311" s="57" t="str">
        <f>IF(H311="","",Sheet1!AK311)</f>
        <v>K25TTM</v>
      </c>
      <c r="M311" s="57" t="str">
        <f>IF(H311="","",Sheet1!AE311)</f>
        <v>00014352</v>
      </c>
      <c r="N311" s="58" t="str">
        <f>IF(H311="","",Sheet1!AF311)</f>
        <v>09/10/2025</v>
      </c>
      <c r="O311" s="7" t="str">
        <f>IF(H311="","",Sheet1!AH311)</f>
        <v>WIN-044</v>
      </c>
      <c r="S311" s="55" t="str">
        <f>IF(H311="","",Sheet1!AL311)</f>
        <v>6977 WM+ TBH Vũ Quý, Kiến Xương</v>
      </c>
      <c r="V311" s="55" t="str">
        <f>IF(H311="","",Sheet1!AL311)</f>
        <v>6977 WM+ TBH Vũ Quý, Kiến Xương</v>
      </c>
      <c r="Y311" s="7" t="str">
        <f>IF(H311="","",Sheet1!AJ311)</f>
        <v>GSG250</v>
      </c>
      <c r="AB311" s="60">
        <f t="shared" si="41"/>
        <v>5111</v>
      </c>
      <c r="AC311" s="60">
        <f t="shared" si="42"/>
        <v>131</v>
      </c>
      <c r="AE311" s="61">
        <f>IF(H311="","",Sheet1!U311)</f>
        <v>1</v>
      </c>
      <c r="AG311" s="7">
        <f>IF(H311="","",Sheet1!T311)</f>
        <v>41328</v>
      </c>
      <c r="AH311" s="62">
        <f t="shared" si="43"/>
        <v>41328</v>
      </c>
      <c r="AL311" s="64">
        <f t="shared" si="44"/>
        <v>8</v>
      </c>
      <c r="AN311" s="61">
        <f t="shared" si="45"/>
        <v>3306.2400000000002</v>
      </c>
      <c r="AO311" s="65">
        <f t="shared" si="46"/>
        <v>33311</v>
      </c>
      <c r="AQ311" s="66" t="str">
        <f t="shared" si="47"/>
        <v>K-hangtra</v>
      </c>
      <c r="AR311" s="66">
        <f t="shared" si="48"/>
        <v>156</v>
      </c>
      <c r="AS311" s="66">
        <f t="shared" si="49"/>
        <v>632</v>
      </c>
    </row>
    <row r="312" spans="3:45" x14ac:dyDescent="0.25">
      <c r="C312" s="53" t="str">
        <f>IF(H312="","",Sheet1!AI312)</f>
        <v>B</v>
      </c>
      <c r="D312" s="54" t="s">
        <v>4134</v>
      </c>
      <c r="E312" s="54" t="s">
        <v>25</v>
      </c>
      <c r="F312" s="53" t="str">
        <f>IF(H312="","",Sheet1!AF312)</f>
        <v>09/10/2025</v>
      </c>
      <c r="G312" s="1" t="str">
        <f>IF(H312="","",Sheet1!AF312)</f>
        <v>09/10/2025</v>
      </c>
      <c r="H312" s="27">
        <v>9106044007</v>
      </c>
      <c r="I312" s="1" t="str">
        <f>IF(H312="","",Sheet1!AF312)</f>
        <v>09/10/2025</v>
      </c>
      <c r="J312" s="55" t="str">
        <f t="shared" si="40"/>
        <v>NKHT2510/77000482079</v>
      </c>
      <c r="L312" s="57" t="str">
        <f>IF(H312="","",Sheet1!AK312)</f>
        <v>K25TTM</v>
      </c>
      <c r="M312" s="57" t="str">
        <f>IF(H312="","",Sheet1!AE312)</f>
        <v>00482079</v>
      </c>
      <c r="N312" s="58" t="str">
        <f>IF(H312="","",Sheet1!AF312)</f>
        <v>09/10/2025</v>
      </c>
      <c r="O312" s="7" t="str">
        <f>IF(H312="","",Sheet1!AH312)</f>
        <v>WIN6770</v>
      </c>
      <c r="S312" s="55" t="str">
        <f>IF(H312="","",Sheet1!AL312)</f>
        <v>6770 WM+ HNI B07 Tecco Diamond</v>
      </c>
      <c r="V312" s="55" t="str">
        <f>IF(H312="","",Sheet1!AL312)</f>
        <v>6770 WM+ HNI B07 Tecco Diamond</v>
      </c>
      <c r="Y312" s="7" t="str">
        <f>IF(H312="","",Sheet1!AJ312)</f>
        <v>CGM300</v>
      </c>
      <c r="AB312" s="60">
        <f t="shared" si="41"/>
        <v>5111</v>
      </c>
      <c r="AC312" s="60">
        <f t="shared" si="42"/>
        <v>131</v>
      </c>
      <c r="AE312" s="61">
        <f>IF(H312="","",Sheet1!U312)</f>
        <v>1</v>
      </c>
      <c r="AG312" s="7">
        <f>IF(H312="","",Sheet1!T312)</f>
        <v>73431</v>
      </c>
      <c r="AH312" s="62">
        <f t="shared" si="43"/>
        <v>73431</v>
      </c>
      <c r="AL312" s="64">
        <f t="shared" si="44"/>
        <v>8</v>
      </c>
      <c r="AN312" s="61">
        <f t="shared" si="45"/>
        <v>5874.4800000000005</v>
      </c>
      <c r="AO312" s="65">
        <f t="shared" si="46"/>
        <v>33311</v>
      </c>
      <c r="AQ312" s="66" t="str">
        <f t="shared" si="47"/>
        <v>K-hangtra</v>
      </c>
      <c r="AR312" s="66">
        <f t="shared" si="48"/>
        <v>156</v>
      </c>
      <c r="AS312" s="66">
        <f t="shared" si="49"/>
        <v>632</v>
      </c>
    </row>
    <row r="313" spans="3:45" x14ac:dyDescent="0.25">
      <c r="C313" s="53" t="str">
        <f>IF(H313="","",Sheet1!AI313)</f>
        <v>B</v>
      </c>
      <c r="D313" s="54" t="s">
        <v>4134</v>
      </c>
      <c r="E313" s="54" t="s">
        <v>25</v>
      </c>
      <c r="F313" s="53" t="str">
        <f>IF(H313="","",Sheet1!AF313)</f>
        <v>09/10/2025</v>
      </c>
      <c r="G313" s="1" t="str">
        <f>IF(H313="","",Sheet1!AF313)</f>
        <v>09/10/2025</v>
      </c>
      <c r="H313" s="27">
        <v>9106044007</v>
      </c>
      <c r="I313" s="1" t="str">
        <f>IF(H313="","",Sheet1!AF313)</f>
        <v>09/10/2025</v>
      </c>
      <c r="J313" s="55" t="str">
        <f t="shared" si="40"/>
        <v>NKHT2510/77000482079</v>
      </c>
      <c r="L313" s="57" t="str">
        <f>IF(H313="","",Sheet1!AK313)</f>
        <v>K25TTM</v>
      </c>
      <c r="M313" s="57" t="str">
        <f>IF(H313="","",Sheet1!AE313)</f>
        <v>00482079</v>
      </c>
      <c r="N313" s="58" t="str">
        <f>IF(H313="","",Sheet1!AF313)</f>
        <v>09/10/2025</v>
      </c>
      <c r="O313" s="7" t="str">
        <f>IF(H313="","",Sheet1!AH313)</f>
        <v>WIN6770</v>
      </c>
      <c r="S313" s="55" t="str">
        <f>IF(H313="","",Sheet1!AL313)</f>
        <v>6770 WM+ HNI B07 Tecco Diamond</v>
      </c>
      <c r="V313" s="55" t="str">
        <f>IF(H313="","",Sheet1!AL313)</f>
        <v>6770 WM+ HNI B07 Tecco Diamond</v>
      </c>
      <c r="Y313" s="7" t="str">
        <f>IF(H313="","",Sheet1!AJ313)</f>
        <v>GM500</v>
      </c>
      <c r="AB313" s="60">
        <f t="shared" si="41"/>
        <v>5111</v>
      </c>
      <c r="AC313" s="60">
        <f t="shared" si="42"/>
        <v>131</v>
      </c>
      <c r="AE313" s="61">
        <f>IF(H313="","",Sheet1!U313)</f>
        <v>1</v>
      </c>
      <c r="AG313" s="7">
        <f>IF(H313="","",Sheet1!T313)</f>
        <v>111058</v>
      </c>
      <c r="AH313" s="62">
        <f t="shared" si="43"/>
        <v>111058</v>
      </c>
      <c r="AL313" s="64">
        <f t="shared" si="44"/>
        <v>8</v>
      </c>
      <c r="AN313" s="61">
        <f t="shared" si="45"/>
        <v>8884.64</v>
      </c>
      <c r="AO313" s="65">
        <f t="shared" si="46"/>
        <v>33311</v>
      </c>
      <c r="AQ313" s="66" t="str">
        <f t="shared" si="47"/>
        <v>K-hangtra</v>
      </c>
      <c r="AR313" s="66">
        <f t="shared" si="48"/>
        <v>156</v>
      </c>
      <c r="AS313" s="66">
        <f t="shared" si="49"/>
        <v>632</v>
      </c>
    </row>
    <row r="314" spans="3:45" x14ac:dyDescent="0.25">
      <c r="C314" s="53" t="str">
        <f>IF(H314="","",Sheet1!AI314)</f>
        <v>B</v>
      </c>
      <c r="D314" s="54" t="s">
        <v>4134</v>
      </c>
      <c r="E314" s="54" t="s">
        <v>25</v>
      </c>
      <c r="F314" s="53" t="str">
        <f>IF(H314="","",Sheet1!AF314)</f>
        <v>09/10/2025</v>
      </c>
      <c r="G314" s="1" t="str">
        <f>IF(H314="","",Sheet1!AF314)</f>
        <v>09/10/2025</v>
      </c>
      <c r="H314" s="27">
        <v>9106044007</v>
      </c>
      <c r="I314" s="1" t="str">
        <f>IF(H314="","",Sheet1!AF314)</f>
        <v>09/10/2025</v>
      </c>
      <c r="J314" s="55" t="str">
        <f t="shared" si="40"/>
        <v>NKHT2510/77000482079</v>
      </c>
      <c r="L314" s="57" t="str">
        <f>IF(H314="","",Sheet1!AK314)</f>
        <v>K25TTM</v>
      </c>
      <c r="M314" s="57" t="str">
        <f>IF(H314="","",Sheet1!AE314)</f>
        <v>00482079</v>
      </c>
      <c r="N314" s="58" t="str">
        <f>IF(H314="","",Sheet1!AF314)</f>
        <v>09/10/2025</v>
      </c>
      <c r="O314" s="7" t="str">
        <f>IF(H314="","",Sheet1!AH314)</f>
        <v>WIN6770</v>
      </c>
      <c r="S314" s="55" t="str">
        <f>IF(H314="","",Sheet1!AL314)</f>
        <v>6770 WM+ HNI B07 Tecco Diamond</v>
      </c>
      <c r="V314" s="55" t="str">
        <f>IF(H314="","",Sheet1!AL314)</f>
        <v>6770 WM+ HNI B07 Tecco Diamond</v>
      </c>
      <c r="Y314" s="7" t="str">
        <f>IF(H314="","",Sheet1!AJ314)</f>
        <v>CC300</v>
      </c>
      <c r="AB314" s="60">
        <f t="shared" si="41"/>
        <v>5111</v>
      </c>
      <c r="AC314" s="60">
        <f t="shared" si="42"/>
        <v>131</v>
      </c>
      <c r="AE314" s="61">
        <f>IF(H314="","",Sheet1!U314)</f>
        <v>1</v>
      </c>
      <c r="AG314" s="7">
        <f>IF(H314="","",Sheet1!T314)</f>
        <v>74250</v>
      </c>
      <c r="AH314" s="62">
        <f t="shared" si="43"/>
        <v>74250</v>
      </c>
      <c r="AL314" s="64">
        <f t="shared" si="44"/>
        <v>8</v>
      </c>
      <c r="AN314" s="61">
        <f t="shared" si="45"/>
        <v>5940</v>
      </c>
      <c r="AO314" s="65">
        <f t="shared" si="46"/>
        <v>33311</v>
      </c>
      <c r="AQ314" s="66" t="str">
        <f t="shared" si="47"/>
        <v>K-hangtra</v>
      </c>
      <c r="AR314" s="66">
        <f t="shared" si="48"/>
        <v>156</v>
      </c>
      <c r="AS314" s="66">
        <f t="shared" si="49"/>
        <v>632</v>
      </c>
    </row>
    <row r="315" spans="3:45" x14ac:dyDescent="0.25">
      <c r="C315" s="53" t="str">
        <f>IF(H315="","",Sheet1!AI315)</f>
        <v>B</v>
      </c>
      <c r="D315" s="54" t="s">
        <v>4134</v>
      </c>
      <c r="E315" s="54" t="s">
        <v>25</v>
      </c>
      <c r="F315" s="53" t="str">
        <f>IF(H315="","",Sheet1!AF315)</f>
        <v>09/10/2025</v>
      </c>
      <c r="G315" s="1" t="str">
        <f>IF(H315="","",Sheet1!AF315)</f>
        <v>09/10/2025</v>
      </c>
      <c r="H315" s="27">
        <v>9106043994</v>
      </c>
      <c r="I315" s="1" t="str">
        <f>IF(H315="","",Sheet1!AF315)</f>
        <v>09/10/2025</v>
      </c>
      <c r="J315" s="55" t="str">
        <f t="shared" si="40"/>
        <v>NKHT2510/12800482073</v>
      </c>
      <c r="L315" s="57" t="str">
        <f>IF(H315="","",Sheet1!AK315)</f>
        <v>K25TTM</v>
      </c>
      <c r="M315" s="57" t="str">
        <f>IF(H315="","",Sheet1!AE315)</f>
        <v>00482073</v>
      </c>
      <c r="N315" s="58" t="str">
        <f>IF(H315="","",Sheet1!AF315)</f>
        <v>09/10/2025</v>
      </c>
      <c r="O315" s="7" t="str">
        <f>IF(H315="","",Sheet1!AH315)</f>
        <v>WIN6128</v>
      </c>
      <c r="S315" s="55" t="str">
        <f>IF(H315="","",Sheet1!AL315)</f>
        <v>6128 WM+ HNI Mạch Lũng, Đông Anh</v>
      </c>
      <c r="V315" s="55" t="str">
        <f>IF(H315="","",Sheet1!AL315)</f>
        <v>6128 WM+ HNI Mạch Lũng, Đông Anh</v>
      </c>
      <c r="Y315" s="7" t="str">
        <f>IF(H315="","",Sheet1!AJ315)</f>
        <v>GM500</v>
      </c>
      <c r="AB315" s="60">
        <f t="shared" si="41"/>
        <v>5111</v>
      </c>
      <c r="AC315" s="60">
        <f t="shared" si="42"/>
        <v>131</v>
      </c>
      <c r="AE315" s="61">
        <f>IF(H315="","",Sheet1!U315)</f>
        <v>1</v>
      </c>
      <c r="AG315" s="7">
        <f>IF(H315="","",Sheet1!T315)</f>
        <v>111058</v>
      </c>
      <c r="AH315" s="62">
        <f t="shared" si="43"/>
        <v>111058</v>
      </c>
      <c r="AL315" s="64">
        <f t="shared" si="44"/>
        <v>8</v>
      </c>
      <c r="AN315" s="61">
        <f t="shared" si="45"/>
        <v>8884.64</v>
      </c>
      <c r="AO315" s="65">
        <f t="shared" si="46"/>
        <v>33311</v>
      </c>
      <c r="AQ315" s="66" t="str">
        <f t="shared" si="47"/>
        <v>K-hangtra</v>
      </c>
      <c r="AR315" s="66">
        <f t="shared" si="48"/>
        <v>156</v>
      </c>
      <c r="AS315" s="66">
        <f t="shared" si="49"/>
        <v>632</v>
      </c>
    </row>
    <row r="316" spans="3:45" x14ac:dyDescent="0.25">
      <c r="C316" s="53" t="str">
        <f>IF(H316="","",Sheet1!AI316)</f>
        <v>B</v>
      </c>
      <c r="D316" s="54" t="s">
        <v>4134</v>
      </c>
      <c r="E316" s="54" t="s">
        <v>25</v>
      </c>
      <c r="F316" s="53" t="str">
        <f>IF(H316="","",Sheet1!AF316)</f>
        <v>09/10/2025</v>
      </c>
      <c r="G316" s="1" t="str">
        <f>IF(H316="","",Sheet1!AF316)</f>
        <v>09/10/2025</v>
      </c>
      <c r="H316" s="27">
        <v>9106044020</v>
      </c>
      <c r="I316" s="1" t="str">
        <f>IF(H316="","",Sheet1!AF316)</f>
        <v>09/10/2025</v>
      </c>
      <c r="J316" s="55" t="str">
        <f t="shared" si="40"/>
        <v>NKHT2510/05600028921</v>
      </c>
      <c r="L316" s="57" t="str">
        <f>IF(H316="","",Sheet1!AK316)</f>
        <v>K25TTM</v>
      </c>
      <c r="M316" s="57" t="str">
        <f>IF(H316="","",Sheet1!AE316)</f>
        <v>00028921</v>
      </c>
      <c r="N316" s="58" t="str">
        <f>IF(H316="","",Sheet1!AF316)</f>
        <v>09/10/2025</v>
      </c>
      <c r="O316" s="7" t="str">
        <f>IF(H316="","",Sheet1!AH316)</f>
        <v>WIN-056</v>
      </c>
      <c r="S316" s="55" t="str">
        <f>IF(H316="","",Sheet1!AL316)</f>
        <v>2AJA WM+ HYN Ba Hàng, Thủ Sỹ</v>
      </c>
      <c r="V316" s="55" t="str">
        <f>IF(H316="","",Sheet1!AL316)</f>
        <v>2AJA WM+ HYN Ba Hàng, Thủ Sỹ</v>
      </c>
      <c r="Y316" s="7" t="str">
        <f>IF(H316="","",Sheet1!AJ316)</f>
        <v>GM500</v>
      </c>
      <c r="AB316" s="60">
        <f t="shared" si="41"/>
        <v>5111</v>
      </c>
      <c r="AC316" s="60">
        <f t="shared" si="42"/>
        <v>131</v>
      </c>
      <c r="AE316" s="61">
        <f>IF(H316="","",Sheet1!U316)</f>
        <v>1</v>
      </c>
      <c r="AG316" s="7">
        <f>IF(H316="","",Sheet1!T316)</f>
        <v>111058</v>
      </c>
      <c r="AH316" s="62">
        <f t="shared" si="43"/>
        <v>111058</v>
      </c>
      <c r="AL316" s="64">
        <f t="shared" si="44"/>
        <v>8</v>
      </c>
      <c r="AN316" s="61">
        <f t="shared" si="45"/>
        <v>8884.64</v>
      </c>
      <c r="AO316" s="65">
        <f t="shared" si="46"/>
        <v>33311</v>
      </c>
      <c r="AQ316" s="66" t="str">
        <f t="shared" si="47"/>
        <v>K-hangtra</v>
      </c>
      <c r="AR316" s="66">
        <f t="shared" si="48"/>
        <v>156</v>
      </c>
      <c r="AS316" s="66">
        <f t="shared" si="49"/>
        <v>632</v>
      </c>
    </row>
    <row r="317" spans="3:45" x14ac:dyDescent="0.25">
      <c r="C317" s="53" t="str">
        <f>IF(H317="","",Sheet1!AI317)</f>
        <v>B</v>
      </c>
      <c r="D317" s="54" t="s">
        <v>4134</v>
      </c>
      <c r="E317" s="54" t="s">
        <v>25</v>
      </c>
      <c r="F317" s="53" t="str">
        <f>IF(H317="","",Sheet1!AF317)</f>
        <v>09/10/2025</v>
      </c>
      <c r="G317" s="1" t="str">
        <f>IF(H317="","",Sheet1!AF317)</f>
        <v>09/10/2025</v>
      </c>
      <c r="H317" s="27">
        <v>9106044014</v>
      </c>
      <c r="I317" s="1" t="str">
        <f>IF(H317="","",Sheet1!AF317)</f>
        <v>09/10/2025</v>
      </c>
      <c r="J317" s="55" t="str">
        <f t="shared" si="40"/>
        <v>NKHT2510/AQ500482082</v>
      </c>
      <c r="L317" s="57" t="str">
        <f>IF(H317="","",Sheet1!AK317)</f>
        <v>K25TTM</v>
      </c>
      <c r="M317" s="57" t="str">
        <f>IF(H317="","",Sheet1!AE317)</f>
        <v>00482082</v>
      </c>
      <c r="N317" s="58" t="str">
        <f>IF(H317="","",Sheet1!AF317)</f>
        <v>09/10/2025</v>
      </c>
      <c r="O317" s="7" t="str">
        <f>IF(H317="","",Sheet1!AH317)</f>
        <v>WIN2AQ5</v>
      </c>
      <c r="S317" s="55" t="str">
        <f>IF(H317="","",Sheet1!AL317)</f>
        <v>2AQ5 WM+ HNI 254 Đại Từ</v>
      </c>
      <c r="V317" s="55" t="str">
        <f>IF(H317="","",Sheet1!AL317)</f>
        <v>2AQ5 WM+ HNI 254 Đại Từ</v>
      </c>
      <c r="Y317" s="7" t="str">
        <f>IF(H317="","",Sheet1!AJ317)</f>
        <v>GTLX250G</v>
      </c>
      <c r="AB317" s="60">
        <f t="shared" si="41"/>
        <v>5111</v>
      </c>
      <c r="AC317" s="60">
        <f t="shared" si="42"/>
        <v>131</v>
      </c>
      <c r="AE317" s="61">
        <f>IF(H317="","",Sheet1!U317)</f>
        <v>1</v>
      </c>
      <c r="AG317" s="7">
        <f>IF(H317="","",Sheet1!T317)</f>
        <v>50182</v>
      </c>
      <c r="AH317" s="62">
        <f t="shared" si="43"/>
        <v>50182</v>
      </c>
      <c r="AL317" s="64">
        <f t="shared" si="44"/>
        <v>8</v>
      </c>
      <c r="AN317" s="61">
        <f t="shared" si="45"/>
        <v>4014.56</v>
      </c>
      <c r="AO317" s="65">
        <f t="shared" si="46"/>
        <v>33311</v>
      </c>
      <c r="AQ317" s="66" t="str">
        <f t="shared" si="47"/>
        <v>K-hangtra</v>
      </c>
      <c r="AR317" s="66">
        <f t="shared" si="48"/>
        <v>156</v>
      </c>
      <c r="AS317" s="66">
        <f t="shared" si="49"/>
        <v>632</v>
      </c>
    </row>
    <row r="318" spans="3:45" x14ac:dyDescent="0.25">
      <c r="C318" s="53" t="str">
        <f>IF(H318="","",Sheet1!AI318)</f>
        <v>B</v>
      </c>
      <c r="D318" s="54" t="s">
        <v>4134</v>
      </c>
      <c r="E318" s="54" t="s">
        <v>25</v>
      </c>
      <c r="F318" s="53" t="str">
        <f>IF(H318="","",Sheet1!AF318)</f>
        <v>09/10/2025</v>
      </c>
      <c r="G318" s="1" t="str">
        <f>IF(H318="","",Sheet1!AF318)</f>
        <v>09/10/2025</v>
      </c>
      <c r="H318" s="27">
        <v>9106044014</v>
      </c>
      <c r="I318" s="1" t="str">
        <f>IF(H318="","",Sheet1!AF318)</f>
        <v>09/10/2025</v>
      </c>
      <c r="J318" s="55" t="str">
        <f t="shared" si="40"/>
        <v>NKHT2510/AQ500482082</v>
      </c>
      <c r="L318" s="57" t="str">
        <f>IF(H318="","",Sheet1!AK318)</f>
        <v>K25TTM</v>
      </c>
      <c r="M318" s="57" t="str">
        <f>IF(H318="","",Sheet1!AE318)</f>
        <v>00482082</v>
      </c>
      <c r="N318" s="58" t="str">
        <f>IF(H318="","",Sheet1!AF318)</f>
        <v>09/10/2025</v>
      </c>
      <c r="O318" s="7" t="str">
        <f>IF(H318="","",Sheet1!AH318)</f>
        <v>WIN2AQ5</v>
      </c>
      <c r="S318" s="55" t="str">
        <f>IF(H318="","",Sheet1!AL318)</f>
        <v>2AQ5 WM+ HNI 254 Đại Từ</v>
      </c>
      <c r="V318" s="55" t="str">
        <f>IF(H318="","",Sheet1!AL318)</f>
        <v>2AQ5 WM+ HNI 254 Đại Từ</v>
      </c>
      <c r="Y318" s="7" t="str">
        <f>IF(H318="","",Sheet1!AJ318)</f>
        <v>CC300</v>
      </c>
      <c r="AB318" s="60">
        <f t="shared" si="41"/>
        <v>5111</v>
      </c>
      <c r="AC318" s="60">
        <f t="shared" si="42"/>
        <v>131</v>
      </c>
      <c r="AE318" s="61">
        <f>IF(H318="","",Sheet1!U318)</f>
        <v>1</v>
      </c>
      <c r="AG318" s="7">
        <f>IF(H318="","",Sheet1!T318)</f>
        <v>74250</v>
      </c>
      <c r="AH318" s="62">
        <f t="shared" si="43"/>
        <v>74250</v>
      </c>
      <c r="AL318" s="64">
        <f t="shared" si="44"/>
        <v>8</v>
      </c>
      <c r="AN318" s="61">
        <f t="shared" si="45"/>
        <v>5940</v>
      </c>
      <c r="AO318" s="65">
        <f t="shared" si="46"/>
        <v>33311</v>
      </c>
      <c r="AQ318" s="66" t="str">
        <f t="shared" si="47"/>
        <v>K-hangtra</v>
      </c>
      <c r="AR318" s="66">
        <f t="shared" si="48"/>
        <v>156</v>
      </c>
      <c r="AS318" s="66">
        <f t="shared" si="49"/>
        <v>632</v>
      </c>
    </row>
    <row r="319" spans="3:45" x14ac:dyDescent="0.25">
      <c r="C319" s="53" t="str">
        <f>IF(H319="","",Sheet1!AI319)</f>
        <v>N</v>
      </c>
      <c r="D319" s="54" t="s">
        <v>4134</v>
      </c>
      <c r="E319" s="54" t="s">
        <v>25</v>
      </c>
      <c r="F319" s="53" t="str">
        <f>IF(H319="","",Sheet1!AF319)</f>
        <v>09/10/2025</v>
      </c>
      <c r="G319" s="1" t="str">
        <f>IF(H319="","",Sheet1!AF319)</f>
        <v>09/10/2025</v>
      </c>
      <c r="H319" s="27">
        <v>9106044015</v>
      </c>
      <c r="I319" s="1" t="str">
        <f>IF(H319="","",Sheet1!AF319)</f>
        <v>09/10/2025</v>
      </c>
      <c r="J319" s="55" t="str">
        <f t="shared" si="40"/>
        <v>NKHT2510/00900081061</v>
      </c>
      <c r="L319" s="57" t="str">
        <f>IF(H319="","",Sheet1!AK319)</f>
        <v>K25TTM</v>
      </c>
      <c r="M319" s="57" t="str">
        <f>IF(H319="","",Sheet1!AE319)</f>
        <v>00081061</v>
      </c>
      <c r="N319" s="58" t="str">
        <f>IF(H319="","",Sheet1!AF319)</f>
        <v>09/10/2025</v>
      </c>
      <c r="O319" s="7" t="str">
        <f>IF(H319="","",Sheet1!AH319)</f>
        <v>WIN-DNG-01-009</v>
      </c>
      <c r="S319" s="55" t="str">
        <f>IF(H319="","",Sheet1!AL319)</f>
        <v>4488 WM+ DNG 245-247 Lê Thanh Nghị</v>
      </c>
      <c r="V319" s="55" t="str">
        <f>IF(H319="","",Sheet1!AL319)</f>
        <v>4488 WM+ DNG 245-247 Lê Thanh Nghị</v>
      </c>
      <c r="Y319" s="7" t="str">
        <f>IF(H319="","",Sheet1!AJ319)</f>
        <v>MNH250</v>
      </c>
      <c r="AB319" s="60">
        <f t="shared" si="41"/>
        <v>5111</v>
      </c>
      <c r="AC319" s="60">
        <f t="shared" si="42"/>
        <v>131</v>
      </c>
      <c r="AE319" s="61">
        <f>IF(H319="","",Sheet1!U319)</f>
        <v>1</v>
      </c>
      <c r="AG319" s="7">
        <f>IF(H319="","",Sheet1!T319)</f>
        <v>37720</v>
      </c>
      <c r="AH319" s="62">
        <f t="shared" si="43"/>
        <v>37720</v>
      </c>
      <c r="AL319" s="64">
        <f t="shared" si="44"/>
        <v>8</v>
      </c>
      <c r="AN319" s="61">
        <f t="shared" si="45"/>
        <v>3017.6</v>
      </c>
      <c r="AO319" s="65">
        <f t="shared" si="46"/>
        <v>33311</v>
      </c>
      <c r="AQ319" s="66" t="str">
        <f t="shared" si="47"/>
        <v>K-hangtra</v>
      </c>
      <c r="AR319" s="66">
        <f t="shared" si="48"/>
        <v>156</v>
      </c>
      <c r="AS319" s="66">
        <f t="shared" si="49"/>
        <v>632</v>
      </c>
    </row>
    <row r="320" spans="3:45" x14ac:dyDescent="0.25">
      <c r="C320" s="53" t="str">
        <f>IF(H320="","",Sheet1!AI320)</f>
        <v>B</v>
      </c>
      <c r="D320" s="54" t="s">
        <v>4134</v>
      </c>
      <c r="E320" s="54" t="s">
        <v>25</v>
      </c>
      <c r="F320" s="53" t="str">
        <f>IF(H320="","",Sheet1!AF320)</f>
        <v>09/10/2025</v>
      </c>
      <c r="G320" s="1" t="str">
        <f>IF(H320="","",Sheet1!AF320)</f>
        <v>09/10/2025</v>
      </c>
      <c r="H320" s="27">
        <v>9106044051</v>
      </c>
      <c r="I320" s="1" t="str">
        <f>IF(H320="","",Sheet1!AF320)</f>
        <v>09/10/2025</v>
      </c>
      <c r="J320" s="55" t="str">
        <f t="shared" si="40"/>
        <v>NKHT2510/02000033595</v>
      </c>
      <c r="L320" s="57" t="str">
        <f>IF(H320="","",Sheet1!AK320)</f>
        <v>K25TTM</v>
      </c>
      <c r="M320" s="57" t="str">
        <f>IF(H320="","",Sheet1!AE320)</f>
        <v>00033595</v>
      </c>
      <c r="N320" s="58" t="str">
        <f>IF(H320="","",Sheet1!AF320)</f>
        <v>09/10/2025</v>
      </c>
      <c r="O320" s="7" t="str">
        <f>IF(H320="","",Sheet1!AH320)</f>
        <v>WIN-020</v>
      </c>
      <c r="S320" s="55" t="str">
        <f>IF(H320="","",Sheet1!AL320)</f>
        <v>2AMJ WM+ THA Thái Lai, Thái Hòa</v>
      </c>
      <c r="V320" s="55" t="str">
        <f>IF(H320="","",Sheet1!AL320)</f>
        <v>2AMJ WM+ THA Thái Lai, Thái Hòa</v>
      </c>
      <c r="Y320" s="7" t="str">
        <f>IF(H320="","",Sheet1!AJ320)</f>
        <v>GL250</v>
      </c>
      <c r="AB320" s="60">
        <f t="shared" si="41"/>
        <v>5111</v>
      </c>
      <c r="AC320" s="60">
        <f t="shared" si="42"/>
        <v>131</v>
      </c>
      <c r="AE320" s="61">
        <f>IF(H320="","",Sheet1!U320)</f>
        <v>2</v>
      </c>
      <c r="AG320" s="7">
        <f>IF(H320="","",Sheet1!T320)</f>
        <v>49500</v>
      </c>
      <c r="AH320" s="62">
        <f t="shared" si="43"/>
        <v>99000</v>
      </c>
      <c r="AL320" s="64">
        <f t="shared" si="44"/>
        <v>8</v>
      </c>
      <c r="AN320" s="61">
        <f t="shared" si="45"/>
        <v>7920</v>
      </c>
      <c r="AO320" s="65">
        <f t="shared" si="46"/>
        <v>33311</v>
      </c>
      <c r="AQ320" s="66" t="str">
        <f t="shared" si="47"/>
        <v>K-hangtra</v>
      </c>
      <c r="AR320" s="66">
        <f t="shared" si="48"/>
        <v>156</v>
      </c>
      <c r="AS320" s="66">
        <f t="shared" si="49"/>
        <v>632</v>
      </c>
    </row>
    <row r="321" spans="3:45" x14ac:dyDescent="0.25">
      <c r="C321" s="53" t="str">
        <f>IF(H321="","",Sheet1!AI321)</f>
        <v>B</v>
      </c>
      <c r="D321" s="54" t="s">
        <v>4134</v>
      </c>
      <c r="E321" s="54" t="s">
        <v>25</v>
      </c>
      <c r="F321" s="53" t="str">
        <f>IF(H321="","",Sheet1!AF321)</f>
        <v>09/10/2025</v>
      </c>
      <c r="G321" s="1" t="str">
        <f>IF(H321="","",Sheet1!AF321)</f>
        <v>09/10/2025</v>
      </c>
      <c r="H321" s="27">
        <v>9106044051</v>
      </c>
      <c r="I321" s="1" t="str">
        <f>IF(H321="","",Sheet1!AF321)</f>
        <v>09/10/2025</v>
      </c>
      <c r="J321" s="55" t="str">
        <f t="shared" si="40"/>
        <v>NKHT2510/02000033595</v>
      </c>
      <c r="L321" s="57" t="str">
        <f>IF(H321="","",Sheet1!AK321)</f>
        <v>K25TTM</v>
      </c>
      <c r="M321" s="57" t="str">
        <f>IF(H321="","",Sheet1!AE321)</f>
        <v>00033595</v>
      </c>
      <c r="N321" s="58" t="str">
        <f>IF(H321="","",Sheet1!AF321)</f>
        <v>09/10/2025</v>
      </c>
      <c r="O321" s="7" t="str">
        <f>IF(H321="","",Sheet1!AH321)</f>
        <v>WIN-020</v>
      </c>
      <c r="S321" s="55" t="str">
        <f>IF(H321="","",Sheet1!AL321)</f>
        <v>2AMJ WM+ THA Thái Lai, Thái Hòa</v>
      </c>
      <c r="V321" s="55" t="str">
        <f>IF(H321="","",Sheet1!AL321)</f>
        <v>2AMJ WM+ THA Thái Lai, Thái Hòa</v>
      </c>
      <c r="Y321" s="7" t="str">
        <f>IF(H321="","",Sheet1!AJ321)</f>
        <v>GSG250</v>
      </c>
      <c r="AB321" s="60">
        <f t="shared" si="41"/>
        <v>5111</v>
      </c>
      <c r="AC321" s="60">
        <f t="shared" si="42"/>
        <v>131</v>
      </c>
      <c r="AE321" s="61">
        <f>IF(H321="","",Sheet1!U321)</f>
        <v>2</v>
      </c>
      <c r="AG321" s="7">
        <f>IF(H321="","",Sheet1!T321)</f>
        <v>41328</v>
      </c>
      <c r="AH321" s="62">
        <f t="shared" si="43"/>
        <v>82656</v>
      </c>
      <c r="AL321" s="64">
        <f t="shared" si="44"/>
        <v>8</v>
      </c>
      <c r="AN321" s="61">
        <f t="shared" si="45"/>
        <v>6612.4800000000005</v>
      </c>
      <c r="AO321" s="65">
        <f t="shared" si="46"/>
        <v>33311</v>
      </c>
      <c r="AQ321" s="66" t="str">
        <f t="shared" si="47"/>
        <v>K-hangtra</v>
      </c>
      <c r="AR321" s="66">
        <f t="shared" si="48"/>
        <v>156</v>
      </c>
      <c r="AS321" s="66">
        <f t="shared" si="49"/>
        <v>632</v>
      </c>
    </row>
    <row r="322" spans="3:45" x14ac:dyDescent="0.25">
      <c r="C322" s="53" t="str">
        <f>IF(H322="","",Sheet1!AI322)</f>
        <v>B</v>
      </c>
      <c r="D322" s="54" t="s">
        <v>4134</v>
      </c>
      <c r="E322" s="54" t="s">
        <v>25</v>
      </c>
      <c r="F322" s="53" t="str">
        <f>IF(H322="","",Sheet1!AF322)</f>
        <v>09/10/2025</v>
      </c>
      <c r="G322" s="1" t="str">
        <f>IF(H322="","",Sheet1!AF322)</f>
        <v>09/10/2025</v>
      </c>
      <c r="H322" s="27">
        <v>9106044079</v>
      </c>
      <c r="I322" s="1" t="str">
        <f>IF(H322="","",Sheet1!AF322)</f>
        <v>09/10/2025</v>
      </c>
      <c r="J322" s="55" t="str">
        <f t="shared" si="40"/>
        <v>NKHT2510/91800482104</v>
      </c>
      <c r="L322" s="57" t="str">
        <f>IF(H322="","",Sheet1!AK322)</f>
        <v>K25TTM</v>
      </c>
      <c r="M322" s="57" t="str">
        <f>IF(H322="","",Sheet1!AE322)</f>
        <v>00482104</v>
      </c>
      <c r="N322" s="58" t="str">
        <f>IF(H322="","",Sheet1!AF322)</f>
        <v>09/10/2025</v>
      </c>
      <c r="O322" s="7" t="str">
        <f>IF(H322="","",Sheet1!AH322)</f>
        <v>WIN4918</v>
      </c>
      <c r="S322" s="55" t="str">
        <f>IF(H322="","",Sheet1!AL322)</f>
        <v>4918 WM+ HNI SH6B+SH7B-HH3 Eco Lakeview</v>
      </c>
      <c r="V322" s="55" t="str">
        <f>IF(H322="","",Sheet1!AL322)</f>
        <v>4918 WM+ HNI SH6B+SH7B-HH3 Eco Lakeview</v>
      </c>
      <c r="Y322" s="7" t="str">
        <f>IF(H322="","",Sheet1!AJ322)</f>
        <v>GM500</v>
      </c>
      <c r="AB322" s="60">
        <f t="shared" si="41"/>
        <v>5111</v>
      </c>
      <c r="AC322" s="60">
        <f t="shared" si="42"/>
        <v>131</v>
      </c>
      <c r="AE322" s="61">
        <f>IF(H322="","",Sheet1!U322)</f>
        <v>1</v>
      </c>
      <c r="AG322" s="7">
        <f>IF(H322="","",Sheet1!T322)</f>
        <v>111058</v>
      </c>
      <c r="AH322" s="62">
        <f t="shared" si="43"/>
        <v>111058</v>
      </c>
      <c r="AL322" s="64">
        <f t="shared" si="44"/>
        <v>8</v>
      </c>
      <c r="AN322" s="61">
        <f t="shared" si="45"/>
        <v>8884.64</v>
      </c>
      <c r="AO322" s="65">
        <f t="shared" si="46"/>
        <v>33311</v>
      </c>
      <c r="AQ322" s="66" t="str">
        <f t="shared" si="47"/>
        <v>K-hangtra</v>
      </c>
      <c r="AR322" s="66">
        <f t="shared" si="48"/>
        <v>156</v>
      </c>
      <c r="AS322" s="66">
        <f t="shared" si="49"/>
        <v>632</v>
      </c>
    </row>
    <row r="323" spans="3:45" x14ac:dyDescent="0.25">
      <c r="C323" s="53" t="str">
        <f>IF(H323="","",Sheet1!AI323)</f>
        <v>B</v>
      </c>
      <c r="D323" s="54" t="s">
        <v>4134</v>
      </c>
      <c r="E323" s="54" t="s">
        <v>25</v>
      </c>
      <c r="F323" s="53" t="str">
        <f>IF(H323="","",Sheet1!AF323)</f>
        <v>09/10/2025</v>
      </c>
      <c r="G323" s="1" t="str">
        <f>IF(H323="","",Sheet1!AF323)</f>
        <v>09/10/2025</v>
      </c>
      <c r="H323" s="27">
        <v>9106044071</v>
      </c>
      <c r="I323" s="1" t="str">
        <f>IF(H323="","",Sheet1!AF323)</f>
        <v>09/10/2025</v>
      </c>
      <c r="J323" s="55" t="str">
        <f t="shared" ref="J323:J386" si="50">"NKHT25"&amp;TEXT(MONTH(I323),"00")&amp;"/"&amp;RIGHT(O323,3)&amp;M323</f>
        <v>NKHT2510/04400014353</v>
      </c>
      <c r="L323" s="57" t="str">
        <f>IF(H323="","",Sheet1!AK323)</f>
        <v>K25TTM</v>
      </c>
      <c r="M323" s="57" t="str">
        <f>IF(H323="","",Sheet1!AE323)</f>
        <v>00014353</v>
      </c>
      <c r="N323" s="58" t="str">
        <f>IF(H323="","",Sheet1!AF323)</f>
        <v>09/10/2025</v>
      </c>
      <c r="O323" s="7" t="str">
        <f>IF(H323="","",Sheet1!AH323)</f>
        <v>WIN-044</v>
      </c>
      <c r="S323" s="55" t="str">
        <f>IF(H323="","",Sheet1!AL323)</f>
        <v>5764 WM+ TBH 234 Nguyễn Văn Năng</v>
      </c>
      <c r="V323" s="55" t="str">
        <f>IF(H323="","",Sheet1!AL323)</f>
        <v>5764 WM+ TBH 234 Nguyễn Văn Năng</v>
      </c>
      <c r="Y323" s="7" t="str">
        <f>IF(H323="","",Sheet1!AJ323)</f>
        <v>GM500</v>
      </c>
      <c r="AB323" s="60">
        <f t="shared" ref="AB323:AB386" si="51">IF(H323="","",5111)</f>
        <v>5111</v>
      </c>
      <c r="AC323" s="60">
        <f t="shared" si="42"/>
        <v>131</v>
      </c>
      <c r="AE323" s="61">
        <f>IF(H323="","",Sheet1!U323)</f>
        <v>1</v>
      </c>
      <c r="AG323" s="7">
        <f>IF(H323="","",Sheet1!T323)</f>
        <v>111058</v>
      </c>
      <c r="AH323" s="62">
        <f t="shared" si="43"/>
        <v>111058</v>
      </c>
      <c r="AL323" s="64">
        <f t="shared" si="44"/>
        <v>8</v>
      </c>
      <c r="AN323" s="61">
        <f t="shared" si="45"/>
        <v>8884.64</v>
      </c>
      <c r="AO323" s="65">
        <f t="shared" si="46"/>
        <v>33311</v>
      </c>
      <c r="AQ323" s="66" t="str">
        <f t="shared" si="47"/>
        <v>K-hangtra</v>
      </c>
      <c r="AR323" s="66">
        <f t="shared" si="48"/>
        <v>156</v>
      </c>
      <c r="AS323" s="66">
        <f t="shared" si="49"/>
        <v>632</v>
      </c>
    </row>
    <row r="324" spans="3:45" x14ac:dyDescent="0.25">
      <c r="C324" s="53" t="str">
        <f>IF(H324="","",Sheet1!AI324)</f>
        <v>N</v>
      </c>
      <c r="D324" s="54" t="s">
        <v>4134</v>
      </c>
      <c r="E324" s="54" t="s">
        <v>25</v>
      </c>
      <c r="F324" s="53" t="str">
        <f>IF(H324="","",Sheet1!AF324)</f>
        <v>09/10/2025</v>
      </c>
      <c r="G324" s="1" t="str">
        <f>IF(H324="","",Sheet1!AF324)</f>
        <v>09/10/2025</v>
      </c>
      <c r="H324" s="27">
        <v>9106044075</v>
      </c>
      <c r="I324" s="1" t="str">
        <f>IF(H324="","",Sheet1!AF324)</f>
        <v>09/10/2025</v>
      </c>
      <c r="J324" s="55" t="str">
        <f t="shared" si="50"/>
        <v>NKHT2510/02200008330</v>
      </c>
      <c r="L324" s="57" t="str">
        <f>IF(H324="","",Sheet1!AK324)</f>
        <v>K25TTM</v>
      </c>
      <c r="M324" s="57" t="str">
        <f>IF(H324="","",Sheet1!AE324)</f>
        <v>00008330</v>
      </c>
      <c r="N324" s="58" t="str">
        <f>IF(H324="","",Sheet1!AF324)</f>
        <v>09/10/2025</v>
      </c>
      <c r="O324" s="7" t="str">
        <f>IF(H324="","",Sheet1!AH324)</f>
        <v>WIN-022</v>
      </c>
      <c r="S324" s="55" t="str">
        <f>IF(H324="","",Sheet1!AL324)</f>
        <v>2A94 WM+ GLI 1107 - 1109 Quang Trung</v>
      </c>
      <c r="V324" s="55" t="str">
        <f>IF(H324="","",Sheet1!AL324)</f>
        <v>2A94 WM+ GLI 1107 - 1109 Quang Trung</v>
      </c>
      <c r="Y324" s="7" t="str">
        <f>IF(H324="","",Sheet1!AJ324)</f>
        <v>GM500</v>
      </c>
      <c r="AB324" s="60">
        <f t="shared" si="51"/>
        <v>5111</v>
      </c>
      <c r="AC324" s="60">
        <f t="shared" ref="AC324:AC387" si="52">IF(H324="","",131)</f>
        <v>131</v>
      </c>
      <c r="AE324" s="61">
        <f>IF(H324="","",Sheet1!U324)</f>
        <v>1</v>
      </c>
      <c r="AG324" s="7">
        <f>IF(H324="","",Sheet1!T324)</f>
        <v>111058</v>
      </c>
      <c r="AH324" s="62">
        <f t="shared" ref="AH324:AH387" si="53">AE324*AG324</f>
        <v>111058</v>
      </c>
      <c r="AL324" s="64">
        <f t="shared" ref="AL324:AL387" si="54">IF(H324="","",8)</f>
        <v>8</v>
      </c>
      <c r="AN324" s="61">
        <f t="shared" ref="AN324:AN387" si="55">AH324*8%</f>
        <v>8884.64</v>
      </c>
      <c r="AO324" s="65">
        <f t="shared" ref="AO324:AO387" si="56">IF(H324="","",33311)</f>
        <v>33311</v>
      </c>
      <c r="AQ324" s="66" t="str">
        <f t="shared" ref="AQ324:AQ387" si="57">IF(H324="","","K-hangtra")</f>
        <v>K-hangtra</v>
      </c>
      <c r="AR324" s="66">
        <f t="shared" ref="AR324:AR387" si="58">IF(H324="","",156)</f>
        <v>156</v>
      </c>
      <c r="AS324" s="66">
        <f t="shared" ref="AS324:AS387" si="59">IF(H324="","",632)</f>
        <v>632</v>
      </c>
    </row>
    <row r="325" spans="3:45" x14ac:dyDescent="0.25">
      <c r="C325" s="53" t="str">
        <f>IF(H325="","",Sheet1!AI325)</f>
        <v>N</v>
      </c>
      <c r="D325" s="54" t="s">
        <v>4134</v>
      </c>
      <c r="E325" s="54" t="s">
        <v>25</v>
      </c>
      <c r="F325" s="53" t="str">
        <f>IF(H325="","",Sheet1!AF325)</f>
        <v>09/10/2025</v>
      </c>
      <c r="G325" s="1" t="str">
        <f>IF(H325="","",Sheet1!AF325)</f>
        <v>09/10/2025</v>
      </c>
      <c r="H325" s="27">
        <v>9106044153</v>
      </c>
      <c r="I325" s="1" t="str">
        <f>IF(H325="","",Sheet1!AF325)</f>
        <v>09/10/2025</v>
      </c>
      <c r="J325" s="55" t="str">
        <f t="shared" si="50"/>
        <v>NKHT2510/07000010771</v>
      </c>
      <c r="L325" s="57" t="str">
        <f>IF(H325="","",Sheet1!AK325)</f>
        <v>K25TTM</v>
      </c>
      <c r="M325" s="57" t="str">
        <f>IF(H325="","",Sheet1!AE325)</f>
        <v>00010771</v>
      </c>
      <c r="N325" s="58" t="str">
        <f>IF(H325="","",Sheet1!AF325)</f>
        <v>09/10/2025</v>
      </c>
      <c r="O325" s="7" t="str">
        <f>IF(H325="","",Sheet1!AH325)</f>
        <v>WIN-070</v>
      </c>
      <c r="S325" s="55" t="str">
        <f>IF(H325="","",Sheet1!AL325)</f>
        <v>4981 WM+ QTI 52 Tôn Thất Thuyết</v>
      </c>
      <c r="V325" s="55" t="str">
        <f>IF(H325="","",Sheet1!AL325)</f>
        <v>4981 WM+ QTI 52 Tôn Thất Thuyết</v>
      </c>
      <c r="Y325" s="7" t="str">
        <f>IF(H325="","",Sheet1!AJ325)</f>
        <v>CGM300</v>
      </c>
      <c r="AB325" s="60">
        <f t="shared" si="51"/>
        <v>5111</v>
      </c>
      <c r="AC325" s="60">
        <f t="shared" si="52"/>
        <v>131</v>
      </c>
      <c r="AE325" s="61">
        <f>IF(H325="","",Sheet1!U325)</f>
        <v>2</v>
      </c>
      <c r="AG325" s="7">
        <f>IF(H325="","",Sheet1!T325)</f>
        <v>73431</v>
      </c>
      <c r="AH325" s="62">
        <f t="shared" si="53"/>
        <v>146862</v>
      </c>
      <c r="AL325" s="64">
        <f t="shared" si="54"/>
        <v>8</v>
      </c>
      <c r="AN325" s="61">
        <f t="shared" si="55"/>
        <v>11748.960000000001</v>
      </c>
      <c r="AO325" s="65">
        <f t="shared" si="56"/>
        <v>33311</v>
      </c>
      <c r="AQ325" s="66" t="str">
        <f t="shared" si="57"/>
        <v>K-hangtra</v>
      </c>
      <c r="AR325" s="66">
        <f t="shared" si="58"/>
        <v>156</v>
      </c>
      <c r="AS325" s="66">
        <f t="shared" si="59"/>
        <v>632</v>
      </c>
    </row>
    <row r="326" spans="3:45" x14ac:dyDescent="0.25">
      <c r="C326" s="53" t="str">
        <f>IF(H326="","",Sheet1!AI326)</f>
        <v>B</v>
      </c>
      <c r="D326" s="54" t="s">
        <v>4134</v>
      </c>
      <c r="E326" s="54" t="s">
        <v>25</v>
      </c>
      <c r="F326" s="53" t="str">
        <f>IF(H326="","",Sheet1!AF326)</f>
        <v>09/10/2025</v>
      </c>
      <c r="G326" s="1" t="str">
        <f>IF(H326="","",Sheet1!AF326)</f>
        <v>09/10/2025</v>
      </c>
      <c r="H326" s="27">
        <v>9106044228</v>
      </c>
      <c r="I326" s="1" t="str">
        <f>IF(H326="","",Sheet1!AF326)</f>
        <v>09/10/2025</v>
      </c>
      <c r="J326" s="55" t="str">
        <f t="shared" si="50"/>
        <v>NKHT2510/05800037432</v>
      </c>
      <c r="L326" s="57" t="str">
        <f>IF(H326="","",Sheet1!AK326)</f>
        <v>K25TTM</v>
      </c>
      <c r="M326" s="57" t="str">
        <f>IF(H326="","",Sheet1!AE326)</f>
        <v>00037432</v>
      </c>
      <c r="N326" s="58" t="str">
        <f>IF(H326="","",Sheet1!AF326)</f>
        <v>09/10/2025</v>
      </c>
      <c r="O326" s="7" t="str">
        <f>IF(H326="","",Sheet1!AH326)</f>
        <v>WIN-058</v>
      </c>
      <c r="S326" s="55" t="str">
        <f>IF(H326="","",Sheet1!AL326)</f>
        <v>2B38 WM+ NAN 88 Xuân Lộc</v>
      </c>
      <c r="V326" s="55" t="str">
        <f>IF(H326="","",Sheet1!AL326)</f>
        <v>2B38 WM+ NAN 88 Xuân Lộc</v>
      </c>
      <c r="Y326" s="7" t="str">
        <f>IF(H326="","",Sheet1!AJ326)</f>
        <v>MNH250</v>
      </c>
      <c r="AB326" s="60">
        <f t="shared" si="51"/>
        <v>5111</v>
      </c>
      <c r="AC326" s="60">
        <f t="shared" si="52"/>
        <v>131</v>
      </c>
      <c r="AE326" s="61">
        <f>IF(H326="","",Sheet1!U326)</f>
        <v>1</v>
      </c>
      <c r="AG326" s="7">
        <f>IF(H326="","",Sheet1!T326)</f>
        <v>37720</v>
      </c>
      <c r="AH326" s="62">
        <f t="shared" si="53"/>
        <v>37720</v>
      </c>
      <c r="AL326" s="64">
        <f t="shared" si="54"/>
        <v>8</v>
      </c>
      <c r="AN326" s="61">
        <f t="shared" si="55"/>
        <v>3017.6</v>
      </c>
      <c r="AO326" s="65">
        <f t="shared" si="56"/>
        <v>33311</v>
      </c>
      <c r="AQ326" s="66" t="str">
        <f t="shared" si="57"/>
        <v>K-hangtra</v>
      </c>
      <c r="AR326" s="66">
        <f t="shared" si="58"/>
        <v>156</v>
      </c>
      <c r="AS326" s="66">
        <f t="shared" si="59"/>
        <v>632</v>
      </c>
    </row>
    <row r="327" spans="3:45" x14ac:dyDescent="0.25">
      <c r="C327" s="53" t="str">
        <f>IF(H327="","",Sheet1!AI327)</f>
        <v>N</v>
      </c>
      <c r="D327" s="54" t="s">
        <v>4134</v>
      </c>
      <c r="E327" s="54" t="s">
        <v>25</v>
      </c>
      <c r="F327" s="53" t="str">
        <f>IF(H327="","",Sheet1!AF327)</f>
        <v>09/10/2025</v>
      </c>
      <c r="G327" s="1" t="str">
        <f>IF(H327="","",Sheet1!AF327)</f>
        <v>09/10/2025</v>
      </c>
      <c r="H327" s="27">
        <v>9106044229</v>
      </c>
      <c r="I327" s="1" t="str">
        <f>IF(H327="","",Sheet1!AF327)</f>
        <v>09/10/2025</v>
      </c>
      <c r="J327" s="55" t="str">
        <f t="shared" si="50"/>
        <v>NKHT2510/07100009624</v>
      </c>
      <c r="L327" s="57" t="str">
        <f>IF(H327="","",Sheet1!AK327)</f>
        <v>K25TTM</v>
      </c>
      <c r="M327" s="57" t="str">
        <f>IF(H327="","",Sheet1!AE327)</f>
        <v>00009624</v>
      </c>
      <c r="N327" s="58" t="str">
        <f>IF(H327="","",Sheet1!AF327)</f>
        <v>09/10/2025</v>
      </c>
      <c r="O327" s="7" t="str">
        <f>IF(H327="","",Sheet1!AH327)</f>
        <v>WIN-071</v>
      </c>
      <c r="S327" s="55" t="str">
        <f>IF(H327="","",Sheet1!AL327)</f>
        <v>6733 WM+ BDH 48 Chương Dương, Quy Nhơn</v>
      </c>
      <c r="V327" s="55" t="str">
        <f>IF(H327="","",Sheet1!AL327)</f>
        <v>6733 WM+ BDH 48 Chương Dương, Quy Nhơn</v>
      </c>
      <c r="Y327" s="7" t="str">
        <f>IF(H327="","",Sheet1!AJ327)</f>
        <v>CC300</v>
      </c>
      <c r="AB327" s="60">
        <f t="shared" si="51"/>
        <v>5111</v>
      </c>
      <c r="AC327" s="60">
        <f t="shared" si="52"/>
        <v>131</v>
      </c>
      <c r="AE327" s="61">
        <f>IF(H327="","",Sheet1!U327)</f>
        <v>2</v>
      </c>
      <c r="AG327" s="7">
        <f>IF(H327="","",Sheet1!T327)</f>
        <v>74250</v>
      </c>
      <c r="AH327" s="62">
        <f t="shared" si="53"/>
        <v>148500</v>
      </c>
      <c r="AL327" s="64">
        <f t="shared" si="54"/>
        <v>8</v>
      </c>
      <c r="AN327" s="61">
        <f t="shared" si="55"/>
        <v>11880</v>
      </c>
      <c r="AO327" s="65">
        <f t="shared" si="56"/>
        <v>33311</v>
      </c>
      <c r="AQ327" s="66" t="str">
        <f t="shared" si="57"/>
        <v>K-hangtra</v>
      </c>
      <c r="AR327" s="66">
        <f t="shared" si="58"/>
        <v>156</v>
      </c>
      <c r="AS327" s="66">
        <f t="shared" si="59"/>
        <v>632</v>
      </c>
    </row>
    <row r="328" spans="3:45" x14ac:dyDescent="0.25">
      <c r="C328" s="53" t="str">
        <f>IF(H328="","",Sheet1!AI328)</f>
        <v>B</v>
      </c>
      <c r="D328" s="54" t="s">
        <v>4134</v>
      </c>
      <c r="E328" s="54" t="s">
        <v>25</v>
      </c>
      <c r="F328" s="53" t="str">
        <f>IF(H328="","",Sheet1!AF328)</f>
        <v>09/10/2025</v>
      </c>
      <c r="G328" s="1" t="str">
        <f>IF(H328="","",Sheet1!AF328)</f>
        <v>09/10/2025</v>
      </c>
      <c r="H328" s="27">
        <v>9106044307</v>
      </c>
      <c r="I328" s="1" t="str">
        <f>IF(H328="","",Sheet1!AF328)</f>
        <v>09/10/2025</v>
      </c>
      <c r="J328" s="55" t="str">
        <f t="shared" si="50"/>
        <v>NKHT2510/60900482180</v>
      </c>
      <c r="L328" s="57" t="str">
        <f>IF(H328="","",Sheet1!AK328)</f>
        <v>K25TTM</v>
      </c>
      <c r="M328" s="57" t="str">
        <f>IF(H328="","",Sheet1!AE328)</f>
        <v>00482180</v>
      </c>
      <c r="N328" s="58" t="str">
        <f>IF(H328="","",Sheet1!AF328)</f>
        <v>09/10/2025</v>
      </c>
      <c r="O328" s="7" t="str">
        <f>IF(H328="","",Sheet1!AH328)</f>
        <v>WIN5609</v>
      </c>
      <c r="S328" s="55" t="str">
        <f>IF(H328="","",Sheet1!AL328)</f>
        <v>5609 WM+ HNI S2.16 Ocean Park</v>
      </c>
      <c r="V328" s="55" t="str">
        <f>IF(H328="","",Sheet1!AL328)</f>
        <v>5609 WM+ HNI S2.16 Ocean Park</v>
      </c>
      <c r="Y328" s="7" t="str">
        <f>IF(H328="","",Sheet1!AJ328)</f>
        <v>CGM300</v>
      </c>
      <c r="AB328" s="60">
        <f t="shared" si="51"/>
        <v>5111</v>
      </c>
      <c r="AC328" s="60">
        <f t="shared" si="52"/>
        <v>131</v>
      </c>
      <c r="AE328" s="61">
        <f>IF(H328="","",Sheet1!U328)</f>
        <v>1</v>
      </c>
      <c r="AG328" s="7">
        <f>IF(H328="","",Sheet1!T328)</f>
        <v>73431</v>
      </c>
      <c r="AH328" s="62">
        <f t="shared" si="53"/>
        <v>73431</v>
      </c>
      <c r="AL328" s="64">
        <f t="shared" si="54"/>
        <v>8</v>
      </c>
      <c r="AN328" s="61">
        <f t="shared" si="55"/>
        <v>5874.4800000000005</v>
      </c>
      <c r="AO328" s="65">
        <f t="shared" si="56"/>
        <v>33311</v>
      </c>
      <c r="AQ328" s="66" t="str">
        <f t="shared" si="57"/>
        <v>K-hangtra</v>
      </c>
      <c r="AR328" s="66">
        <f t="shared" si="58"/>
        <v>156</v>
      </c>
      <c r="AS328" s="66">
        <f t="shared" si="59"/>
        <v>632</v>
      </c>
    </row>
    <row r="329" spans="3:45" x14ac:dyDescent="0.25">
      <c r="C329" s="53" t="str">
        <f>IF(H329="","",Sheet1!AI329)</f>
        <v>N</v>
      </c>
      <c r="D329" s="54" t="s">
        <v>4134</v>
      </c>
      <c r="E329" s="54" t="s">
        <v>25</v>
      </c>
      <c r="F329" s="53" t="str">
        <f>IF(H329="","",Sheet1!AF329)</f>
        <v>09/10/2025</v>
      </c>
      <c r="G329" s="1" t="str">
        <f>IF(H329="","",Sheet1!AF329)</f>
        <v>09/10/2025</v>
      </c>
      <c r="H329" s="27">
        <v>9106044368</v>
      </c>
      <c r="I329" s="1" t="str">
        <f>IF(H329="","",Sheet1!AF329)</f>
        <v>09/10/2025</v>
      </c>
      <c r="J329" s="55" t="str">
        <f t="shared" si="50"/>
        <v>NKHT2510/07000010776</v>
      </c>
      <c r="L329" s="57" t="str">
        <f>IF(H329="","",Sheet1!AK329)</f>
        <v>K25TTM</v>
      </c>
      <c r="M329" s="57" t="str">
        <f>IF(H329="","",Sheet1!AE329)</f>
        <v>00010776</v>
      </c>
      <c r="N329" s="58" t="str">
        <f>IF(H329="","",Sheet1!AF329)</f>
        <v>09/10/2025</v>
      </c>
      <c r="O329" s="7" t="str">
        <f>IF(H329="","",Sheet1!AH329)</f>
        <v>WIN-070</v>
      </c>
      <c r="S329" s="55" t="str">
        <f>IF(H329="","",Sheet1!AL329)</f>
        <v>2BD5 WM+ QTI TDP 2, Lệ Ninh</v>
      </c>
      <c r="V329" s="55" t="str">
        <f>IF(H329="","",Sheet1!AL329)</f>
        <v>2BD5 WM+ QTI TDP 2, Lệ Ninh</v>
      </c>
      <c r="Y329" s="7" t="str">
        <f>IF(H329="","",Sheet1!AJ329)</f>
        <v>GSG250</v>
      </c>
      <c r="AB329" s="60">
        <f t="shared" si="51"/>
        <v>5111</v>
      </c>
      <c r="AC329" s="60">
        <f t="shared" si="52"/>
        <v>131</v>
      </c>
      <c r="AE329" s="61">
        <f>IF(H329="","",Sheet1!U329)</f>
        <v>3</v>
      </c>
      <c r="AG329" s="7">
        <f>IF(H329="","",Sheet1!T329)</f>
        <v>41328</v>
      </c>
      <c r="AH329" s="62">
        <f t="shared" si="53"/>
        <v>123984</v>
      </c>
      <c r="AL329" s="64">
        <f t="shared" si="54"/>
        <v>8</v>
      </c>
      <c r="AN329" s="61">
        <f t="shared" si="55"/>
        <v>9918.7199999999993</v>
      </c>
      <c r="AO329" s="65">
        <f t="shared" si="56"/>
        <v>33311</v>
      </c>
      <c r="AQ329" s="66" t="str">
        <f t="shared" si="57"/>
        <v>K-hangtra</v>
      </c>
      <c r="AR329" s="66">
        <f t="shared" si="58"/>
        <v>156</v>
      </c>
      <c r="AS329" s="66">
        <f t="shared" si="59"/>
        <v>632</v>
      </c>
    </row>
    <row r="330" spans="3:45" x14ac:dyDescent="0.25">
      <c r="C330" s="53" t="str">
        <f>IF(H330="","",Sheet1!AI330)</f>
        <v>N</v>
      </c>
      <c r="D330" s="54" t="s">
        <v>4134</v>
      </c>
      <c r="E330" s="54" t="s">
        <v>25</v>
      </c>
      <c r="F330" s="53" t="str">
        <f>IF(H330="","",Sheet1!AF330)</f>
        <v>09/10/2025</v>
      </c>
      <c r="G330" s="1" t="str">
        <f>IF(H330="","",Sheet1!AF330)</f>
        <v>09/10/2025</v>
      </c>
      <c r="H330" s="27">
        <v>9106044368</v>
      </c>
      <c r="I330" s="1" t="str">
        <f>IF(H330="","",Sheet1!AF330)</f>
        <v>09/10/2025</v>
      </c>
      <c r="J330" s="55" t="str">
        <f t="shared" si="50"/>
        <v>NKHT2510/07000010776</v>
      </c>
      <c r="L330" s="57" t="str">
        <f>IF(H330="","",Sheet1!AK330)</f>
        <v>K25TTM</v>
      </c>
      <c r="M330" s="57" t="str">
        <f>IF(H330="","",Sheet1!AE330)</f>
        <v>00010776</v>
      </c>
      <c r="N330" s="58" t="str">
        <f>IF(H330="","",Sheet1!AF330)</f>
        <v>09/10/2025</v>
      </c>
      <c r="O330" s="7" t="str">
        <f>IF(H330="","",Sheet1!AH330)</f>
        <v>WIN-070</v>
      </c>
      <c r="S330" s="55" t="str">
        <f>IF(H330="","",Sheet1!AL330)</f>
        <v>2BD5 WM+ QTI TDP 2, Lệ Ninh</v>
      </c>
      <c r="V330" s="55" t="str">
        <f>IF(H330="","",Sheet1!AL330)</f>
        <v>2BD5 WM+ QTI TDP 2, Lệ Ninh</v>
      </c>
      <c r="Y330" s="7" t="str">
        <f>IF(H330="","",Sheet1!AJ330)</f>
        <v>GL250</v>
      </c>
      <c r="AB330" s="60">
        <f t="shared" si="51"/>
        <v>5111</v>
      </c>
      <c r="AC330" s="60">
        <f t="shared" si="52"/>
        <v>131</v>
      </c>
      <c r="AE330" s="61">
        <f>IF(H330="","",Sheet1!U330)</f>
        <v>4</v>
      </c>
      <c r="AG330" s="7">
        <f>IF(H330="","",Sheet1!T330)</f>
        <v>49500</v>
      </c>
      <c r="AH330" s="62">
        <f t="shared" si="53"/>
        <v>198000</v>
      </c>
      <c r="AL330" s="64">
        <f t="shared" si="54"/>
        <v>8</v>
      </c>
      <c r="AN330" s="61">
        <f t="shared" si="55"/>
        <v>15840</v>
      </c>
      <c r="AO330" s="65">
        <f t="shared" si="56"/>
        <v>33311</v>
      </c>
      <c r="AQ330" s="66" t="str">
        <f t="shared" si="57"/>
        <v>K-hangtra</v>
      </c>
      <c r="AR330" s="66">
        <f t="shared" si="58"/>
        <v>156</v>
      </c>
      <c r="AS330" s="66">
        <f t="shared" si="59"/>
        <v>632</v>
      </c>
    </row>
    <row r="331" spans="3:45" x14ac:dyDescent="0.25">
      <c r="C331" s="53" t="str">
        <f>IF(H331="","",Sheet1!AI331)</f>
        <v>B</v>
      </c>
      <c r="D331" s="54" t="s">
        <v>4134</v>
      </c>
      <c r="E331" s="54" t="s">
        <v>25</v>
      </c>
      <c r="F331" s="53" t="str">
        <f>IF(H331="","",Sheet1!AF331)</f>
        <v>09/10/2025</v>
      </c>
      <c r="G331" s="1" t="str">
        <f>IF(H331="","",Sheet1!AF331)</f>
        <v>09/10/2025</v>
      </c>
      <c r="H331" s="27">
        <v>9106044383</v>
      </c>
      <c r="I331" s="1" t="str">
        <f>IF(H331="","",Sheet1!AF331)</f>
        <v>09/10/2025</v>
      </c>
      <c r="J331" s="55" t="str">
        <f t="shared" si="50"/>
        <v>NKHT2510/56300482218</v>
      </c>
      <c r="L331" s="57" t="str">
        <f>IF(H331="","",Sheet1!AK331)</f>
        <v>K25TTM</v>
      </c>
      <c r="M331" s="57" t="str">
        <f>IF(H331="","",Sheet1!AE331)</f>
        <v>00482218</v>
      </c>
      <c r="N331" s="58" t="str">
        <f>IF(H331="","",Sheet1!AF331)</f>
        <v>09/10/2025</v>
      </c>
      <c r="O331" s="7" t="str">
        <f>IF(H331="","",Sheet1!AH331)</f>
        <v>WIN2563</v>
      </c>
      <c r="S331" s="55" t="str">
        <f>IF(H331="","",Sheet1!AL331)</f>
        <v>2563 WM+ HNI C15 NƠ 19 Định Công</v>
      </c>
      <c r="V331" s="55" t="str">
        <f>IF(H331="","",Sheet1!AL331)</f>
        <v>2563 WM+ HNI C15 NƠ 19 Định Công</v>
      </c>
      <c r="Y331" s="7" t="str">
        <f>IF(H331="","",Sheet1!AJ331)</f>
        <v>GM500</v>
      </c>
      <c r="AB331" s="60">
        <f t="shared" si="51"/>
        <v>5111</v>
      </c>
      <c r="AC331" s="60">
        <f t="shared" si="52"/>
        <v>131</v>
      </c>
      <c r="AE331" s="61">
        <f>IF(H331="","",Sheet1!U331)</f>
        <v>3</v>
      </c>
      <c r="AG331" s="7">
        <f>IF(H331="","",Sheet1!T331)</f>
        <v>111058</v>
      </c>
      <c r="AH331" s="62">
        <f t="shared" si="53"/>
        <v>333174</v>
      </c>
      <c r="AL331" s="64">
        <f t="shared" si="54"/>
        <v>8</v>
      </c>
      <c r="AN331" s="61">
        <f t="shared" si="55"/>
        <v>26653.920000000002</v>
      </c>
      <c r="AO331" s="65">
        <f t="shared" si="56"/>
        <v>33311</v>
      </c>
      <c r="AQ331" s="66" t="str">
        <f t="shared" si="57"/>
        <v>K-hangtra</v>
      </c>
      <c r="AR331" s="66">
        <f t="shared" si="58"/>
        <v>156</v>
      </c>
      <c r="AS331" s="66">
        <f t="shared" si="59"/>
        <v>632</v>
      </c>
    </row>
    <row r="332" spans="3:45" x14ac:dyDescent="0.25">
      <c r="C332" s="53" t="str">
        <f>IF(H332="","",Sheet1!AI332)</f>
        <v>B</v>
      </c>
      <c r="D332" s="54" t="s">
        <v>4134</v>
      </c>
      <c r="E332" s="54" t="s">
        <v>25</v>
      </c>
      <c r="F332" s="53" t="str">
        <f>IF(H332="","",Sheet1!AF332)</f>
        <v>09/10/2025</v>
      </c>
      <c r="G332" s="1" t="str">
        <f>IF(H332="","",Sheet1!AF332)</f>
        <v>09/10/2025</v>
      </c>
      <c r="H332" s="27">
        <v>9106044383</v>
      </c>
      <c r="I332" s="1" t="str">
        <f>IF(H332="","",Sheet1!AF332)</f>
        <v>09/10/2025</v>
      </c>
      <c r="J332" s="55" t="str">
        <f t="shared" si="50"/>
        <v>NKHT2510/56300482218</v>
      </c>
      <c r="L332" s="57" t="str">
        <f>IF(H332="","",Sheet1!AK332)</f>
        <v>K25TTM</v>
      </c>
      <c r="M332" s="57" t="str">
        <f>IF(H332="","",Sheet1!AE332)</f>
        <v>00482218</v>
      </c>
      <c r="N332" s="58" t="str">
        <f>IF(H332="","",Sheet1!AF332)</f>
        <v>09/10/2025</v>
      </c>
      <c r="O332" s="7" t="str">
        <f>IF(H332="","",Sheet1!AH332)</f>
        <v>WIN2563</v>
      </c>
      <c r="S332" s="55" t="str">
        <f>IF(H332="","",Sheet1!AL332)</f>
        <v>2563 WM+ HNI C15 NƠ 19 Định Công</v>
      </c>
      <c r="V332" s="55" t="str">
        <f>IF(H332="","",Sheet1!AL332)</f>
        <v>2563 WM+ HNI C15 NƠ 19 Định Công</v>
      </c>
      <c r="Y332" s="7" t="str">
        <f>IF(H332="","",Sheet1!AJ332)</f>
        <v>TH200</v>
      </c>
      <c r="AB332" s="60">
        <f t="shared" si="51"/>
        <v>5111</v>
      </c>
      <c r="AC332" s="60">
        <f t="shared" si="52"/>
        <v>131</v>
      </c>
      <c r="AE332" s="61">
        <f>IF(H332="","",Sheet1!U332)</f>
        <v>2</v>
      </c>
      <c r="AG332" s="7">
        <f>IF(H332="","",Sheet1!T332)</f>
        <v>45588</v>
      </c>
      <c r="AH332" s="62">
        <f t="shared" si="53"/>
        <v>91176</v>
      </c>
      <c r="AL332" s="64">
        <f t="shared" si="54"/>
        <v>8</v>
      </c>
      <c r="AN332" s="61">
        <f t="shared" si="55"/>
        <v>7294.08</v>
      </c>
      <c r="AO332" s="65">
        <f t="shared" si="56"/>
        <v>33311</v>
      </c>
      <c r="AQ332" s="66" t="str">
        <f t="shared" si="57"/>
        <v>K-hangtra</v>
      </c>
      <c r="AR332" s="66">
        <f t="shared" si="58"/>
        <v>156</v>
      </c>
      <c r="AS332" s="66">
        <f t="shared" si="59"/>
        <v>632</v>
      </c>
    </row>
    <row r="333" spans="3:45" x14ac:dyDescent="0.25">
      <c r="C333" s="53" t="str">
        <f>IF(H333="","",Sheet1!AI333)</f>
        <v>B</v>
      </c>
      <c r="D333" s="54" t="s">
        <v>4134</v>
      </c>
      <c r="E333" s="54" t="s">
        <v>25</v>
      </c>
      <c r="F333" s="53" t="str">
        <f>IF(H333="","",Sheet1!AF333)</f>
        <v>09/10/2025</v>
      </c>
      <c r="G333" s="1" t="str">
        <f>IF(H333="","",Sheet1!AF333)</f>
        <v>09/10/2025</v>
      </c>
      <c r="H333" s="27">
        <v>9106044383</v>
      </c>
      <c r="I333" s="1" t="str">
        <f>IF(H333="","",Sheet1!AF333)</f>
        <v>09/10/2025</v>
      </c>
      <c r="J333" s="55" t="str">
        <f t="shared" si="50"/>
        <v>NKHT2510/56300482218</v>
      </c>
      <c r="L333" s="57" t="str">
        <f>IF(H333="","",Sheet1!AK333)</f>
        <v>K25TTM</v>
      </c>
      <c r="M333" s="57" t="str">
        <f>IF(H333="","",Sheet1!AE333)</f>
        <v>00482218</v>
      </c>
      <c r="N333" s="58" t="str">
        <f>IF(H333="","",Sheet1!AF333)</f>
        <v>09/10/2025</v>
      </c>
      <c r="O333" s="7" t="str">
        <f>IF(H333="","",Sheet1!AH333)</f>
        <v>WIN2563</v>
      </c>
      <c r="S333" s="55" t="str">
        <f>IF(H333="","",Sheet1!AL333)</f>
        <v>2563 WM+ HNI C15 NƠ 19 Định Công</v>
      </c>
      <c r="V333" s="55" t="str">
        <f>IF(H333="","",Sheet1!AL333)</f>
        <v>2563 WM+ HNI C15 NƠ 19 Định Công</v>
      </c>
      <c r="Y333" s="7" t="str">
        <f>IF(H333="","",Sheet1!AJ333)</f>
        <v>CC300</v>
      </c>
      <c r="AB333" s="60">
        <f t="shared" si="51"/>
        <v>5111</v>
      </c>
      <c r="AC333" s="60">
        <f t="shared" si="52"/>
        <v>131</v>
      </c>
      <c r="AE333" s="61">
        <f>IF(H333="","",Sheet1!U333)</f>
        <v>1</v>
      </c>
      <c r="AG333" s="7">
        <f>IF(H333="","",Sheet1!T333)</f>
        <v>74250</v>
      </c>
      <c r="AH333" s="62">
        <f t="shared" si="53"/>
        <v>74250</v>
      </c>
      <c r="AL333" s="64">
        <f t="shared" si="54"/>
        <v>8</v>
      </c>
      <c r="AN333" s="61">
        <f t="shared" si="55"/>
        <v>5940</v>
      </c>
      <c r="AO333" s="65">
        <f t="shared" si="56"/>
        <v>33311</v>
      </c>
      <c r="AQ333" s="66" t="str">
        <f t="shared" si="57"/>
        <v>K-hangtra</v>
      </c>
      <c r="AR333" s="66">
        <f t="shared" si="58"/>
        <v>156</v>
      </c>
      <c r="AS333" s="66">
        <f t="shared" si="59"/>
        <v>632</v>
      </c>
    </row>
    <row r="334" spans="3:45" x14ac:dyDescent="0.25">
      <c r="C334" s="53" t="str">
        <f>IF(H334="","",Sheet1!AI334)</f>
        <v>N</v>
      </c>
      <c r="D334" s="54" t="s">
        <v>4134</v>
      </c>
      <c r="E334" s="54" t="s">
        <v>25</v>
      </c>
      <c r="F334" s="53" t="str">
        <f>IF(H334="","",Sheet1!AF334)</f>
        <v>09/10/2025</v>
      </c>
      <c r="G334" s="1" t="str">
        <f>IF(H334="","",Sheet1!AF334)</f>
        <v>09/10/2025</v>
      </c>
      <c r="H334" s="27">
        <v>9106044399</v>
      </c>
      <c r="I334" s="1" t="str">
        <f>IF(H334="","",Sheet1!AF334)</f>
        <v>09/10/2025</v>
      </c>
      <c r="J334" s="55" t="str">
        <f t="shared" si="50"/>
        <v>NKHT2510/04200010079</v>
      </c>
      <c r="L334" s="57" t="str">
        <f>IF(H334="","",Sheet1!AK334)</f>
        <v>K25TTM</v>
      </c>
      <c r="M334" s="57" t="str">
        <f>IF(H334="","",Sheet1!AE334)</f>
        <v>00010079</v>
      </c>
      <c r="N334" s="58" t="str">
        <f>IF(H334="","",Sheet1!AF334)</f>
        <v>09/10/2025</v>
      </c>
      <c r="O334" s="7" t="str">
        <f>IF(H334="","",Sheet1!AH334)</f>
        <v>WIN-042</v>
      </c>
      <c r="S334" s="55" t="str">
        <f>IF(H334="","",Sheet1!AL334)</f>
        <v>5229 WM+ QNI 107 Phan Chu Trinh</v>
      </c>
      <c r="V334" s="55" t="str">
        <f>IF(H334="","",Sheet1!AL334)</f>
        <v>5229 WM+ QNI 107 Phan Chu Trinh</v>
      </c>
      <c r="Y334" s="7" t="str">
        <f>IF(H334="","",Sheet1!AJ334)</f>
        <v>GM500</v>
      </c>
      <c r="AB334" s="60">
        <f t="shared" si="51"/>
        <v>5111</v>
      </c>
      <c r="AC334" s="60">
        <f t="shared" si="52"/>
        <v>131</v>
      </c>
      <c r="AE334" s="61">
        <f>IF(H334="","",Sheet1!U334)</f>
        <v>2</v>
      </c>
      <c r="AG334" s="7">
        <f>IF(H334="","",Sheet1!T334)</f>
        <v>111058</v>
      </c>
      <c r="AH334" s="62">
        <f t="shared" si="53"/>
        <v>222116</v>
      </c>
      <c r="AL334" s="64">
        <f t="shared" si="54"/>
        <v>8</v>
      </c>
      <c r="AN334" s="61">
        <f t="shared" si="55"/>
        <v>17769.28</v>
      </c>
      <c r="AO334" s="65">
        <f t="shared" si="56"/>
        <v>33311</v>
      </c>
      <c r="AQ334" s="66" t="str">
        <f t="shared" si="57"/>
        <v>K-hangtra</v>
      </c>
      <c r="AR334" s="66">
        <f t="shared" si="58"/>
        <v>156</v>
      </c>
      <c r="AS334" s="66">
        <f t="shared" si="59"/>
        <v>632</v>
      </c>
    </row>
    <row r="335" spans="3:45" x14ac:dyDescent="0.25">
      <c r="C335" s="53" t="str">
        <f>IF(H335="","",Sheet1!AI335)</f>
        <v>B</v>
      </c>
      <c r="D335" s="54" t="s">
        <v>4134</v>
      </c>
      <c r="E335" s="54" t="s">
        <v>25</v>
      </c>
      <c r="F335" s="53" t="str">
        <f>IF(H335="","",Sheet1!AF335)</f>
        <v>09/10/2025</v>
      </c>
      <c r="G335" s="1" t="str">
        <f>IF(H335="","",Sheet1!AF335)</f>
        <v>09/10/2025</v>
      </c>
      <c r="H335" s="27">
        <v>9106044400</v>
      </c>
      <c r="I335" s="1" t="str">
        <f>IF(H335="","",Sheet1!AF335)</f>
        <v>09/10/2025</v>
      </c>
      <c r="J335" s="55" t="str">
        <f t="shared" si="50"/>
        <v>NKHT2510/02000033602</v>
      </c>
      <c r="L335" s="57" t="str">
        <f>IF(H335="","",Sheet1!AK335)</f>
        <v>K25TTM</v>
      </c>
      <c r="M335" s="57" t="str">
        <f>IF(H335="","",Sheet1!AE335)</f>
        <v>00033602</v>
      </c>
      <c r="N335" s="58" t="str">
        <f>IF(H335="","",Sheet1!AF335)</f>
        <v>09/10/2025</v>
      </c>
      <c r="O335" s="7" t="str">
        <f>IF(H335="","",Sheet1!AH335)</f>
        <v>WIN-020</v>
      </c>
      <c r="S335" s="55" t="str">
        <f>IF(H335="","",Sheet1!AL335)</f>
        <v>5663 WM+ THA 66B Phố Thiều</v>
      </c>
      <c r="V335" s="55" t="str">
        <f>IF(H335="","",Sheet1!AL335)</f>
        <v>5663 WM+ THA 66B Phố Thiều</v>
      </c>
      <c r="Y335" s="7" t="str">
        <f>IF(H335="","",Sheet1!AJ335)</f>
        <v>GM500</v>
      </c>
      <c r="AB335" s="60">
        <f t="shared" si="51"/>
        <v>5111</v>
      </c>
      <c r="AC335" s="60">
        <f t="shared" si="52"/>
        <v>131</v>
      </c>
      <c r="AE335" s="61">
        <f>IF(H335="","",Sheet1!U335)</f>
        <v>4</v>
      </c>
      <c r="AG335" s="7">
        <f>IF(H335="","",Sheet1!T335)</f>
        <v>111058</v>
      </c>
      <c r="AH335" s="62">
        <f t="shared" si="53"/>
        <v>444232</v>
      </c>
      <c r="AL335" s="64">
        <f t="shared" si="54"/>
        <v>8</v>
      </c>
      <c r="AN335" s="61">
        <f t="shared" si="55"/>
        <v>35538.559999999998</v>
      </c>
      <c r="AO335" s="65">
        <f t="shared" si="56"/>
        <v>33311</v>
      </c>
      <c r="AQ335" s="66" t="str">
        <f t="shared" si="57"/>
        <v>K-hangtra</v>
      </c>
      <c r="AR335" s="66">
        <f t="shared" si="58"/>
        <v>156</v>
      </c>
      <c r="AS335" s="66">
        <f t="shared" si="59"/>
        <v>632</v>
      </c>
    </row>
    <row r="336" spans="3:45" x14ac:dyDescent="0.25">
      <c r="C336" s="53" t="str">
        <f>IF(H336="","",Sheet1!AI336)</f>
        <v>N</v>
      </c>
      <c r="D336" s="54" t="s">
        <v>4134</v>
      </c>
      <c r="E336" s="54" t="s">
        <v>25</v>
      </c>
      <c r="F336" s="53" t="str">
        <f>IF(H336="","",Sheet1!AF336)</f>
        <v>09/10/2025</v>
      </c>
      <c r="G336" s="1" t="str">
        <f>IF(H336="","",Sheet1!AF336)</f>
        <v>09/10/2025</v>
      </c>
      <c r="H336" s="27">
        <v>9106044396</v>
      </c>
      <c r="I336" s="1" t="str">
        <f>IF(H336="","",Sheet1!AF336)</f>
        <v>09/10/2025</v>
      </c>
      <c r="J336" s="55" t="str">
        <f t="shared" si="50"/>
        <v>NKHT2510/06100015865</v>
      </c>
      <c r="L336" s="57" t="str">
        <f>IF(H336="","",Sheet1!AK336)</f>
        <v>K25TTM</v>
      </c>
      <c r="M336" s="57" t="str">
        <f>IF(H336="","",Sheet1!AE336)</f>
        <v>00015865</v>
      </c>
      <c r="N336" s="58" t="str">
        <f>IF(H336="","",Sheet1!AF336)</f>
        <v>09/10/2025</v>
      </c>
      <c r="O336" s="7" t="str">
        <f>IF(H336="","",Sheet1!AH336)</f>
        <v>WIN-061</v>
      </c>
      <c r="S336" s="55" t="str">
        <f>IF(H336="","",Sheet1!AL336)</f>
        <v>6555 WM+ QNM 65 Đỗ Đăng Tuyển, Đại Lộc</v>
      </c>
      <c r="V336" s="55" t="str">
        <f>IF(H336="","",Sheet1!AL336)</f>
        <v>6555 WM+ QNM 65 Đỗ Đăng Tuyển, Đại Lộc</v>
      </c>
      <c r="Y336" s="7" t="str">
        <f>IF(H336="","",Sheet1!AJ336)</f>
        <v>GM500</v>
      </c>
      <c r="AB336" s="60">
        <f t="shared" si="51"/>
        <v>5111</v>
      </c>
      <c r="AC336" s="60">
        <f t="shared" si="52"/>
        <v>131</v>
      </c>
      <c r="AE336" s="61">
        <f>IF(H336="","",Sheet1!U336)</f>
        <v>2</v>
      </c>
      <c r="AG336" s="7">
        <f>IF(H336="","",Sheet1!T336)</f>
        <v>111058</v>
      </c>
      <c r="AH336" s="62">
        <f t="shared" si="53"/>
        <v>222116</v>
      </c>
      <c r="AL336" s="64">
        <f t="shared" si="54"/>
        <v>8</v>
      </c>
      <c r="AN336" s="61">
        <f t="shared" si="55"/>
        <v>17769.28</v>
      </c>
      <c r="AO336" s="65">
        <f t="shared" si="56"/>
        <v>33311</v>
      </c>
      <c r="AQ336" s="66" t="str">
        <f t="shared" si="57"/>
        <v>K-hangtra</v>
      </c>
      <c r="AR336" s="66">
        <f t="shared" si="58"/>
        <v>156</v>
      </c>
      <c r="AS336" s="66">
        <f t="shared" si="59"/>
        <v>632</v>
      </c>
    </row>
    <row r="337" spans="3:45" x14ac:dyDescent="0.25">
      <c r="C337" s="53" t="str">
        <f>IF(H337="","",Sheet1!AI337)</f>
        <v>B</v>
      </c>
      <c r="D337" s="54" t="s">
        <v>4134</v>
      </c>
      <c r="E337" s="54" t="s">
        <v>25</v>
      </c>
      <c r="F337" s="53" t="str">
        <f>IF(H337="","",Sheet1!AF337)</f>
        <v>09/10/2025</v>
      </c>
      <c r="G337" s="1" t="str">
        <f>IF(H337="","",Sheet1!AF337)</f>
        <v>09/10/2025</v>
      </c>
      <c r="H337" s="27">
        <v>9106044426</v>
      </c>
      <c r="I337" s="1" t="str">
        <f>IF(H337="","",Sheet1!AF337)</f>
        <v>09/10/2025</v>
      </c>
      <c r="J337" s="55" t="str">
        <f t="shared" si="50"/>
        <v>NKHT2510/AJE00482232</v>
      </c>
      <c r="L337" s="57" t="str">
        <f>IF(H337="","",Sheet1!AK337)</f>
        <v>K25TTM</v>
      </c>
      <c r="M337" s="57" t="str">
        <f>IF(H337="","",Sheet1!AE337)</f>
        <v>00482232</v>
      </c>
      <c r="N337" s="58" t="str">
        <f>IF(H337="","",Sheet1!AF337)</f>
        <v>09/10/2025</v>
      </c>
      <c r="O337" s="7" t="str">
        <f>IF(H337="","",Sheet1!AH337)</f>
        <v>WIN2AJE</v>
      </c>
      <c r="S337" s="55" t="str">
        <f>IF(H337="","",Sheet1!AL337)</f>
        <v>2AJE WM+ HNI M1 Masteri Waterfront</v>
      </c>
      <c r="V337" s="55" t="str">
        <f>IF(H337="","",Sheet1!AL337)</f>
        <v>2AJE WM+ HNI M1 Masteri Waterfront</v>
      </c>
      <c r="Y337" s="7" t="str">
        <f>IF(H337="","",Sheet1!AJ337)</f>
        <v>CGM300</v>
      </c>
      <c r="AB337" s="60">
        <f t="shared" si="51"/>
        <v>5111</v>
      </c>
      <c r="AC337" s="60">
        <f t="shared" si="52"/>
        <v>131</v>
      </c>
      <c r="AE337" s="61">
        <f>IF(H337="","",Sheet1!U337)</f>
        <v>2</v>
      </c>
      <c r="AG337" s="7">
        <f>IF(H337="","",Sheet1!T337)</f>
        <v>73431</v>
      </c>
      <c r="AH337" s="62">
        <f t="shared" si="53"/>
        <v>146862</v>
      </c>
      <c r="AL337" s="64">
        <f t="shared" si="54"/>
        <v>8</v>
      </c>
      <c r="AN337" s="61">
        <f t="shared" si="55"/>
        <v>11748.960000000001</v>
      </c>
      <c r="AO337" s="65">
        <f t="shared" si="56"/>
        <v>33311</v>
      </c>
      <c r="AQ337" s="66" t="str">
        <f t="shared" si="57"/>
        <v>K-hangtra</v>
      </c>
      <c r="AR337" s="66">
        <f t="shared" si="58"/>
        <v>156</v>
      </c>
      <c r="AS337" s="66">
        <f t="shared" si="59"/>
        <v>632</v>
      </c>
    </row>
    <row r="338" spans="3:45" x14ac:dyDescent="0.25">
      <c r="C338" s="53" t="str">
        <f>IF(H338="","",Sheet1!AI338)</f>
        <v>N</v>
      </c>
      <c r="D338" s="54" t="s">
        <v>4134</v>
      </c>
      <c r="E338" s="54" t="s">
        <v>25</v>
      </c>
      <c r="F338" s="53" t="str">
        <f>IF(H338="","",Sheet1!AF338)</f>
        <v>09/10/2025</v>
      </c>
      <c r="G338" s="1" t="str">
        <f>IF(H338="","",Sheet1!AF338)</f>
        <v>09/10/2025</v>
      </c>
      <c r="H338" s="27">
        <v>9106044454</v>
      </c>
      <c r="I338" s="1" t="str">
        <f>IF(H338="","",Sheet1!AF338)</f>
        <v>09/10/2025</v>
      </c>
      <c r="J338" s="55" t="str">
        <f t="shared" si="50"/>
        <v>NKHT2510/06100015866</v>
      </c>
      <c r="L338" s="57" t="str">
        <f>IF(H338="","",Sheet1!AK338)</f>
        <v>K25TTM</v>
      </c>
      <c r="M338" s="57" t="str">
        <f>IF(H338="","",Sheet1!AE338)</f>
        <v>00015866</v>
      </c>
      <c r="N338" s="58" t="str">
        <f>IF(H338="","",Sheet1!AF338)</f>
        <v>09/10/2025</v>
      </c>
      <c r="O338" s="7" t="str">
        <f>IF(H338="","",Sheet1!AH338)</f>
        <v>WIN-061</v>
      </c>
      <c r="S338" s="55" t="str">
        <f>IF(H338="","",Sheet1!AL338)</f>
        <v>2APJ WM+ QNM 98 DH2, KP. Triêm Trung 2</v>
      </c>
      <c r="V338" s="55" t="str">
        <f>IF(H338="","",Sheet1!AL338)</f>
        <v>2APJ WM+ QNM 98 DH2, KP. Triêm Trung 2</v>
      </c>
      <c r="Y338" s="7" t="str">
        <f>IF(H338="","",Sheet1!AJ338)</f>
        <v>GSG250</v>
      </c>
      <c r="AB338" s="60">
        <f t="shared" si="51"/>
        <v>5111</v>
      </c>
      <c r="AC338" s="60">
        <f t="shared" si="52"/>
        <v>131</v>
      </c>
      <c r="AE338" s="61">
        <f>IF(H338="","",Sheet1!U338)</f>
        <v>1</v>
      </c>
      <c r="AG338" s="7">
        <f>IF(H338="","",Sheet1!T338)</f>
        <v>41328</v>
      </c>
      <c r="AH338" s="62">
        <f t="shared" si="53"/>
        <v>41328</v>
      </c>
      <c r="AL338" s="64">
        <f t="shared" si="54"/>
        <v>8</v>
      </c>
      <c r="AN338" s="61">
        <f t="shared" si="55"/>
        <v>3306.2400000000002</v>
      </c>
      <c r="AO338" s="65">
        <f t="shared" si="56"/>
        <v>33311</v>
      </c>
      <c r="AQ338" s="66" t="str">
        <f t="shared" si="57"/>
        <v>K-hangtra</v>
      </c>
      <c r="AR338" s="66">
        <f t="shared" si="58"/>
        <v>156</v>
      </c>
      <c r="AS338" s="66">
        <f t="shared" si="59"/>
        <v>632</v>
      </c>
    </row>
    <row r="339" spans="3:45" x14ac:dyDescent="0.25">
      <c r="C339" s="53" t="str">
        <f>IF(H339="","",Sheet1!AI339)</f>
        <v>N</v>
      </c>
      <c r="D339" s="54" t="s">
        <v>4134</v>
      </c>
      <c r="E339" s="54" t="s">
        <v>25</v>
      </c>
      <c r="F339" s="53" t="str">
        <f>IF(H339="","",Sheet1!AF339)</f>
        <v>09/10/2025</v>
      </c>
      <c r="G339" s="1" t="str">
        <f>IF(H339="","",Sheet1!AF339)</f>
        <v>09/10/2025</v>
      </c>
      <c r="H339" s="27">
        <v>9106044454</v>
      </c>
      <c r="I339" s="1" t="str">
        <f>IF(H339="","",Sheet1!AF339)</f>
        <v>09/10/2025</v>
      </c>
      <c r="J339" s="55" t="str">
        <f t="shared" si="50"/>
        <v>NKHT2510/06100015866</v>
      </c>
      <c r="L339" s="57" t="str">
        <f>IF(H339="","",Sheet1!AK339)</f>
        <v>K25TTM</v>
      </c>
      <c r="M339" s="57" t="str">
        <f>IF(H339="","",Sheet1!AE339)</f>
        <v>00015866</v>
      </c>
      <c r="N339" s="58" t="str">
        <f>IF(H339="","",Sheet1!AF339)</f>
        <v>09/10/2025</v>
      </c>
      <c r="O339" s="7" t="str">
        <f>IF(H339="","",Sheet1!AH339)</f>
        <v>WIN-061</v>
      </c>
      <c r="S339" s="55" t="str">
        <f>IF(H339="","",Sheet1!AL339)</f>
        <v>2APJ WM+ QNM 98 DH2, KP. Triêm Trung 2</v>
      </c>
      <c r="V339" s="55" t="str">
        <f>IF(H339="","",Sheet1!AL339)</f>
        <v>2APJ WM+ QNM 98 DH2, KP. Triêm Trung 2</v>
      </c>
      <c r="Y339" s="7" t="str">
        <f>IF(H339="","",Sheet1!AJ339)</f>
        <v>CC300</v>
      </c>
      <c r="AB339" s="60">
        <f t="shared" si="51"/>
        <v>5111</v>
      </c>
      <c r="AC339" s="60">
        <f t="shared" si="52"/>
        <v>131</v>
      </c>
      <c r="AE339" s="61">
        <f>IF(H339="","",Sheet1!U339)</f>
        <v>1</v>
      </c>
      <c r="AG339" s="7">
        <f>IF(H339="","",Sheet1!T339)</f>
        <v>74250</v>
      </c>
      <c r="AH339" s="62">
        <f t="shared" si="53"/>
        <v>74250</v>
      </c>
      <c r="AL339" s="64">
        <f t="shared" si="54"/>
        <v>8</v>
      </c>
      <c r="AN339" s="61">
        <f t="shared" si="55"/>
        <v>5940</v>
      </c>
      <c r="AO339" s="65">
        <f t="shared" si="56"/>
        <v>33311</v>
      </c>
      <c r="AQ339" s="66" t="str">
        <f t="shared" si="57"/>
        <v>K-hangtra</v>
      </c>
      <c r="AR339" s="66">
        <f t="shared" si="58"/>
        <v>156</v>
      </c>
      <c r="AS339" s="66">
        <f t="shared" si="59"/>
        <v>632</v>
      </c>
    </row>
    <row r="340" spans="3:45" x14ac:dyDescent="0.25">
      <c r="C340" s="53" t="str">
        <f>IF(H340="","",Sheet1!AI340)</f>
        <v>B</v>
      </c>
      <c r="D340" s="54" t="s">
        <v>4134</v>
      </c>
      <c r="E340" s="54" t="s">
        <v>25</v>
      </c>
      <c r="F340" s="53" t="str">
        <f>IF(H340="","",Sheet1!AF340)</f>
        <v>09/10/2025</v>
      </c>
      <c r="G340" s="1" t="str">
        <f>IF(H340="","",Sheet1!AF340)</f>
        <v>09/10/2025</v>
      </c>
      <c r="H340" s="27">
        <v>9106044582</v>
      </c>
      <c r="I340" s="1" t="str">
        <f>IF(H340="","",Sheet1!AF340)</f>
        <v>09/10/2025</v>
      </c>
      <c r="J340" s="55" t="str">
        <f t="shared" si="50"/>
        <v>NKHT2510/00400014969</v>
      </c>
      <c r="L340" s="57" t="str">
        <f>IF(H340="","",Sheet1!AK340)</f>
        <v>K25TTM</v>
      </c>
      <c r="M340" s="57" t="str">
        <f>IF(H340="","",Sheet1!AE340)</f>
        <v>00014969</v>
      </c>
      <c r="N340" s="58" t="str">
        <f>IF(H340="","",Sheet1!AF340)</f>
        <v>09/10/2025</v>
      </c>
      <c r="O340" s="7" t="str">
        <f>IF(H340="","",Sheet1!AH340)</f>
        <v>WIN-HTH-00-004</v>
      </c>
      <c r="S340" s="55" t="str">
        <f>IF(H340="","",Sheet1!AL340)</f>
        <v>2AYE WM+ HTH Thanh Đồng, Thanh Lộc</v>
      </c>
      <c r="V340" s="55" t="str">
        <f>IF(H340="","",Sheet1!AL340)</f>
        <v>2AYE WM+ HTH Thanh Đồng, Thanh Lộc</v>
      </c>
      <c r="Y340" s="7" t="str">
        <f>IF(H340="","",Sheet1!AJ340)</f>
        <v>GM500</v>
      </c>
      <c r="AB340" s="60">
        <f t="shared" si="51"/>
        <v>5111</v>
      </c>
      <c r="AC340" s="60">
        <f t="shared" si="52"/>
        <v>131</v>
      </c>
      <c r="AE340" s="61">
        <f>IF(H340="","",Sheet1!U340)</f>
        <v>1</v>
      </c>
      <c r="AG340" s="7">
        <f>IF(H340="","",Sheet1!T340)</f>
        <v>111058</v>
      </c>
      <c r="AH340" s="62">
        <f t="shared" si="53"/>
        <v>111058</v>
      </c>
      <c r="AL340" s="64">
        <f t="shared" si="54"/>
        <v>8</v>
      </c>
      <c r="AN340" s="61">
        <f t="shared" si="55"/>
        <v>8884.64</v>
      </c>
      <c r="AO340" s="65">
        <f t="shared" si="56"/>
        <v>33311</v>
      </c>
      <c r="AQ340" s="66" t="str">
        <f t="shared" si="57"/>
        <v>K-hangtra</v>
      </c>
      <c r="AR340" s="66">
        <f t="shared" si="58"/>
        <v>156</v>
      </c>
      <c r="AS340" s="66">
        <f t="shared" si="59"/>
        <v>632</v>
      </c>
    </row>
    <row r="341" spans="3:45" x14ac:dyDescent="0.25">
      <c r="C341" s="53" t="str">
        <f>IF(H341="","",Sheet1!AI341)</f>
        <v>B</v>
      </c>
      <c r="D341" s="54" t="s">
        <v>4134</v>
      </c>
      <c r="E341" s="54" t="s">
        <v>25</v>
      </c>
      <c r="F341" s="53" t="str">
        <f>IF(H341="","",Sheet1!AF341)</f>
        <v>09/10/2025</v>
      </c>
      <c r="G341" s="1" t="str">
        <f>IF(H341="","",Sheet1!AF341)</f>
        <v>09/10/2025</v>
      </c>
      <c r="H341" s="27">
        <v>9106044590</v>
      </c>
      <c r="I341" s="1" t="str">
        <f>IF(H341="","",Sheet1!AF341)</f>
        <v>09/10/2025</v>
      </c>
      <c r="J341" s="55" t="str">
        <f t="shared" si="50"/>
        <v>NKHT2510/78800482300</v>
      </c>
      <c r="L341" s="57" t="str">
        <f>IF(H341="","",Sheet1!AK341)</f>
        <v>K25TTM</v>
      </c>
      <c r="M341" s="57" t="str">
        <f>IF(H341="","",Sheet1!AE341)</f>
        <v>00482300</v>
      </c>
      <c r="N341" s="58" t="str">
        <f>IF(H341="","",Sheet1!AF341)</f>
        <v>09/10/2025</v>
      </c>
      <c r="O341" s="7" t="str">
        <f>IF(H341="","",Sheet1!AH341)</f>
        <v>WIN5788</v>
      </c>
      <c r="S341" s="55" t="str">
        <f>IF(H341="","",Sheet1!AL341)</f>
        <v>5788 WM+ HNI Đông Xuân, Sóc Sơn</v>
      </c>
      <c r="V341" s="55" t="str">
        <f>IF(H341="","",Sheet1!AL341)</f>
        <v>5788 WM+ HNI Đông Xuân, Sóc Sơn</v>
      </c>
      <c r="Y341" s="7" t="str">
        <f>IF(H341="","",Sheet1!AJ341)</f>
        <v>TH200</v>
      </c>
      <c r="AB341" s="60">
        <f t="shared" si="51"/>
        <v>5111</v>
      </c>
      <c r="AC341" s="60">
        <f t="shared" si="52"/>
        <v>131</v>
      </c>
      <c r="AE341" s="61">
        <f>IF(H341="","",Sheet1!U341)</f>
        <v>3</v>
      </c>
      <c r="AG341" s="7">
        <f>IF(H341="","",Sheet1!T341)</f>
        <v>45588</v>
      </c>
      <c r="AH341" s="62">
        <f t="shared" si="53"/>
        <v>136764</v>
      </c>
      <c r="AL341" s="64">
        <f t="shared" si="54"/>
        <v>8</v>
      </c>
      <c r="AN341" s="61">
        <f t="shared" si="55"/>
        <v>10941.12</v>
      </c>
      <c r="AO341" s="65">
        <f t="shared" si="56"/>
        <v>33311</v>
      </c>
      <c r="AQ341" s="66" t="str">
        <f t="shared" si="57"/>
        <v>K-hangtra</v>
      </c>
      <c r="AR341" s="66">
        <f t="shared" si="58"/>
        <v>156</v>
      </c>
      <c r="AS341" s="66">
        <f t="shared" si="59"/>
        <v>632</v>
      </c>
    </row>
    <row r="342" spans="3:45" x14ac:dyDescent="0.25">
      <c r="C342" s="53" t="str">
        <f>IF(H342="","",Sheet1!AI342)</f>
        <v>B</v>
      </c>
      <c r="D342" s="54" t="s">
        <v>4134</v>
      </c>
      <c r="E342" s="54" t="s">
        <v>25</v>
      </c>
      <c r="F342" s="53" t="str">
        <f>IF(H342="","",Sheet1!AF342)</f>
        <v>09/10/2025</v>
      </c>
      <c r="G342" s="1" t="str">
        <f>IF(H342="","",Sheet1!AF342)</f>
        <v>09/10/2025</v>
      </c>
      <c r="H342" s="27">
        <v>9106044590</v>
      </c>
      <c r="I342" s="1" t="str">
        <f>IF(H342="","",Sheet1!AF342)</f>
        <v>09/10/2025</v>
      </c>
      <c r="J342" s="55" t="str">
        <f t="shared" si="50"/>
        <v>NKHT2510/78800482300</v>
      </c>
      <c r="L342" s="57" t="str">
        <f>IF(H342="","",Sheet1!AK342)</f>
        <v>K25TTM</v>
      </c>
      <c r="M342" s="57" t="str">
        <f>IF(H342="","",Sheet1!AE342)</f>
        <v>00482300</v>
      </c>
      <c r="N342" s="58" t="str">
        <f>IF(H342="","",Sheet1!AF342)</f>
        <v>09/10/2025</v>
      </c>
      <c r="O342" s="7" t="str">
        <f>IF(H342="","",Sheet1!AH342)</f>
        <v>WIN5788</v>
      </c>
      <c r="S342" s="55" t="str">
        <f>IF(H342="","",Sheet1!AL342)</f>
        <v>5788 WM+ HNI Đông Xuân, Sóc Sơn</v>
      </c>
      <c r="V342" s="55" t="str">
        <f>IF(H342="","",Sheet1!AL342)</f>
        <v>5788 WM+ HNI Đông Xuân, Sóc Sơn</v>
      </c>
      <c r="Y342" s="7" t="str">
        <f>IF(H342="","",Sheet1!AJ342)</f>
        <v>GTLX250G</v>
      </c>
      <c r="AB342" s="60">
        <f t="shared" si="51"/>
        <v>5111</v>
      </c>
      <c r="AC342" s="60">
        <f t="shared" si="52"/>
        <v>131</v>
      </c>
      <c r="AE342" s="61">
        <f>IF(H342="","",Sheet1!U342)</f>
        <v>5</v>
      </c>
      <c r="AG342" s="7">
        <f>IF(H342="","",Sheet1!T342)</f>
        <v>50182</v>
      </c>
      <c r="AH342" s="62">
        <f t="shared" si="53"/>
        <v>250910</v>
      </c>
      <c r="AL342" s="64">
        <f t="shared" si="54"/>
        <v>8</v>
      </c>
      <c r="AN342" s="61">
        <f t="shared" si="55"/>
        <v>20072.8</v>
      </c>
      <c r="AO342" s="65">
        <f t="shared" si="56"/>
        <v>33311</v>
      </c>
      <c r="AQ342" s="66" t="str">
        <f t="shared" si="57"/>
        <v>K-hangtra</v>
      </c>
      <c r="AR342" s="66">
        <f t="shared" si="58"/>
        <v>156</v>
      </c>
      <c r="AS342" s="66">
        <f t="shared" si="59"/>
        <v>632</v>
      </c>
    </row>
    <row r="343" spans="3:45" x14ac:dyDescent="0.25">
      <c r="C343" s="53" t="str">
        <f>IF(H343="","",Sheet1!AI343)</f>
        <v>B</v>
      </c>
      <c r="D343" s="54" t="s">
        <v>4134</v>
      </c>
      <c r="E343" s="54" t="s">
        <v>25</v>
      </c>
      <c r="F343" s="53" t="str">
        <f>IF(H343="","",Sheet1!AF343)</f>
        <v>09/10/2025</v>
      </c>
      <c r="G343" s="1" t="str">
        <f>IF(H343="","",Sheet1!AF343)</f>
        <v>09/10/2025</v>
      </c>
      <c r="H343" s="27">
        <v>9106044590</v>
      </c>
      <c r="I343" s="1" t="str">
        <f>IF(H343="","",Sheet1!AF343)</f>
        <v>09/10/2025</v>
      </c>
      <c r="J343" s="55" t="str">
        <f t="shared" si="50"/>
        <v>NKHT2510/78800482300</v>
      </c>
      <c r="L343" s="57" t="str">
        <f>IF(H343="","",Sheet1!AK343)</f>
        <v>K25TTM</v>
      </c>
      <c r="M343" s="57" t="str">
        <f>IF(H343="","",Sheet1!AE343)</f>
        <v>00482300</v>
      </c>
      <c r="N343" s="58" t="str">
        <f>IF(H343="","",Sheet1!AF343)</f>
        <v>09/10/2025</v>
      </c>
      <c r="O343" s="7" t="str">
        <f>IF(H343="","",Sheet1!AH343)</f>
        <v>WIN5788</v>
      </c>
      <c r="S343" s="55" t="str">
        <f>IF(H343="","",Sheet1!AL343)</f>
        <v>5788 WM+ HNI Đông Xuân, Sóc Sơn</v>
      </c>
      <c r="V343" s="55" t="str">
        <f>IF(H343="","",Sheet1!AL343)</f>
        <v>5788 WM+ HNI Đông Xuân, Sóc Sơn</v>
      </c>
      <c r="Y343" s="7" t="str">
        <f>IF(H343="","",Sheet1!AJ343)</f>
        <v>GM500</v>
      </c>
      <c r="AB343" s="60">
        <f t="shared" si="51"/>
        <v>5111</v>
      </c>
      <c r="AC343" s="60">
        <f t="shared" si="52"/>
        <v>131</v>
      </c>
      <c r="AE343" s="61">
        <f>IF(H343="","",Sheet1!U343)</f>
        <v>1</v>
      </c>
      <c r="AG343" s="7">
        <f>IF(H343="","",Sheet1!T343)</f>
        <v>111058</v>
      </c>
      <c r="AH343" s="62">
        <f t="shared" si="53"/>
        <v>111058</v>
      </c>
      <c r="AL343" s="64">
        <f t="shared" si="54"/>
        <v>8</v>
      </c>
      <c r="AN343" s="61">
        <f t="shared" si="55"/>
        <v>8884.64</v>
      </c>
      <c r="AO343" s="65">
        <f t="shared" si="56"/>
        <v>33311</v>
      </c>
      <c r="AQ343" s="66" t="str">
        <f t="shared" si="57"/>
        <v>K-hangtra</v>
      </c>
      <c r="AR343" s="66">
        <f t="shared" si="58"/>
        <v>156</v>
      </c>
      <c r="AS343" s="66">
        <f t="shared" si="59"/>
        <v>632</v>
      </c>
    </row>
    <row r="344" spans="3:45" x14ac:dyDescent="0.25">
      <c r="C344" s="53" t="str">
        <f>IF(H344="","",Sheet1!AI344)</f>
        <v>B</v>
      </c>
      <c r="D344" s="54" t="s">
        <v>4134</v>
      </c>
      <c r="E344" s="54" t="s">
        <v>25</v>
      </c>
      <c r="F344" s="53" t="str">
        <f>IF(H344="","",Sheet1!AF344)</f>
        <v>09/10/2025</v>
      </c>
      <c r="G344" s="1" t="str">
        <f>IF(H344="","",Sheet1!AF344)</f>
        <v>09/10/2025</v>
      </c>
      <c r="H344" s="27">
        <v>9106044590</v>
      </c>
      <c r="I344" s="1" t="str">
        <f>IF(H344="","",Sheet1!AF344)</f>
        <v>09/10/2025</v>
      </c>
      <c r="J344" s="55" t="str">
        <f t="shared" si="50"/>
        <v>NKHT2510/78800482300</v>
      </c>
      <c r="L344" s="57" t="str">
        <f>IF(H344="","",Sheet1!AK344)</f>
        <v>K25TTM</v>
      </c>
      <c r="M344" s="57" t="str">
        <f>IF(H344="","",Sheet1!AE344)</f>
        <v>00482300</v>
      </c>
      <c r="N344" s="58" t="str">
        <f>IF(H344="","",Sheet1!AF344)</f>
        <v>09/10/2025</v>
      </c>
      <c r="O344" s="7" t="str">
        <f>IF(H344="","",Sheet1!AH344)</f>
        <v>WIN5788</v>
      </c>
      <c r="S344" s="55" t="str">
        <f>IF(H344="","",Sheet1!AL344)</f>
        <v>5788 WM+ HNI Đông Xuân, Sóc Sơn</v>
      </c>
      <c r="V344" s="55" t="str">
        <f>IF(H344="","",Sheet1!AL344)</f>
        <v>5788 WM+ HNI Đông Xuân, Sóc Sơn</v>
      </c>
      <c r="Y344" s="7" t="str">
        <f>IF(H344="","",Sheet1!AJ344)</f>
        <v>CGM300</v>
      </c>
      <c r="AB344" s="60">
        <f t="shared" si="51"/>
        <v>5111</v>
      </c>
      <c r="AC344" s="60">
        <f t="shared" si="52"/>
        <v>131</v>
      </c>
      <c r="AE344" s="61">
        <f>IF(H344="","",Sheet1!U344)</f>
        <v>1</v>
      </c>
      <c r="AG344" s="7">
        <f>IF(H344="","",Sheet1!T344)</f>
        <v>73431</v>
      </c>
      <c r="AH344" s="62">
        <f t="shared" si="53"/>
        <v>73431</v>
      </c>
      <c r="AL344" s="64">
        <f t="shared" si="54"/>
        <v>8</v>
      </c>
      <c r="AN344" s="61">
        <f t="shared" si="55"/>
        <v>5874.4800000000005</v>
      </c>
      <c r="AO344" s="65">
        <f t="shared" si="56"/>
        <v>33311</v>
      </c>
      <c r="AQ344" s="66" t="str">
        <f t="shared" si="57"/>
        <v>K-hangtra</v>
      </c>
      <c r="AR344" s="66">
        <f t="shared" si="58"/>
        <v>156</v>
      </c>
      <c r="AS344" s="66">
        <f t="shared" si="59"/>
        <v>632</v>
      </c>
    </row>
    <row r="345" spans="3:45" x14ac:dyDescent="0.25">
      <c r="C345" s="53" t="str">
        <f>IF(H345="","",Sheet1!AI345)</f>
        <v>N</v>
      </c>
      <c r="D345" s="54" t="s">
        <v>4134</v>
      </c>
      <c r="E345" s="54" t="s">
        <v>25</v>
      </c>
      <c r="F345" s="53" t="str">
        <f>IF(H345="","",Sheet1!AF345)</f>
        <v>09/10/2025</v>
      </c>
      <c r="G345" s="1" t="str">
        <f>IF(H345="","",Sheet1!AF345)</f>
        <v>09/10/2025</v>
      </c>
      <c r="H345" s="27">
        <v>9106044598</v>
      </c>
      <c r="I345" s="1" t="str">
        <f>IF(H345="","",Sheet1!AF345)</f>
        <v>09/10/2025</v>
      </c>
      <c r="J345" s="55" t="str">
        <f t="shared" si="50"/>
        <v>NKHT2510/02700160190</v>
      </c>
      <c r="L345" s="57" t="str">
        <f>IF(H345="","",Sheet1!AK345)</f>
        <v>K25TTM</v>
      </c>
      <c r="M345" s="57" t="str">
        <f>IF(H345="","",Sheet1!AE345)</f>
        <v>00160190</v>
      </c>
      <c r="N345" s="58" t="str">
        <f>IF(H345="","",Sheet1!AF345)</f>
        <v>09/10/2025</v>
      </c>
      <c r="O345" s="7" t="str">
        <f>IF(H345="","",Sheet1!AH345)</f>
        <v>WIN4027</v>
      </c>
      <c r="S345" s="55" t="str">
        <f>IF(H345="","",Sheet1!AL345)</f>
        <v>4027 WIN HCM 4/1D Ấp Nam Thới</v>
      </c>
      <c r="V345" s="55" t="str">
        <f>IF(H345="","",Sheet1!AL345)</f>
        <v>4027 WIN HCM 4/1D Ấp Nam Thới</v>
      </c>
      <c r="Y345" s="7" t="str">
        <f>IF(H345="","",Sheet1!AJ345)</f>
        <v>CC300</v>
      </c>
      <c r="AB345" s="60">
        <f t="shared" si="51"/>
        <v>5111</v>
      </c>
      <c r="AC345" s="60">
        <f t="shared" si="52"/>
        <v>131</v>
      </c>
      <c r="AE345" s="61">
        <f>IF(H345="","",Sheet1!U345)</f>
        <v>1</v>
      </c>
      <c r="AG345" s="7">
        <f>IF(H345="","",Sheet1!T345)</f>
        <v>74250</v>
      </c>
      <c r="AH345" s="62">
        <f t="shared" si="53"/>
        <v>74250</v>
      </c>
      <c r="AL345" s="64">
        <f t="shared" si="54"/>
        <v>8</v>
      </c>
      <c r="AN345" s="61">
        <f t="shared" si="55"/>
        <v>5940</v>
      </c>
      <c r="AO345" s="65">
        <f t="shared" si="56"/>
        <v>33311</v>
      </c>
      <c r="AQ345" s="66" t="str">
        <f t="shared" si="57"/>
        <v>K-hangtra</v>
      </c>
      <c r="AR345" s="66">
        <f t="shared" si="58"/>
        <v>156</v>
      </c>
      <c r="AS345" s="66">
        <f t="shared" si="59"/>
        <v>632</v>
      </c>
    </row>
    <row r="346" spans="3:45" x14ac:dyDescent="0.25">
      <c r="C346" s="53" t="str">
        <f>IF(H346="","",Sheet1!AI346)</f>
        <v>N</v>
      </c>
      <c r="D346" s="54" t="s">
        <v>4134</v>
      </c>
      <c r="E346" s="54" t="s">
        <v>25</v>
      </c>
      <c r="F346" s="53" t="str">
        <f>IF(H346="","",Sheet1!AF346)</f>
        <v>09/10/2025</v>
      </c>
      <c r="G346" s="1" t="str">
        <f>IF(H346="","",Sheet1!AF346)</f>
        <v>09/10/2025</v>
      </c>
      <c r="H346" s="27">
        <v>9106044598</v>
      </c>
      <c r="I346" s="1" t="str">
        <f>IF(H346="","",Sheet1!AF346)</f>
        <v>09/10/2025</v>
      </c>
      <c r="J346" s="55" t="str">
        <f t="shared" si="50"/>
        <v>NKHT2510/02700160190</v>
      </c>
      <c r="L346" s="57" t="str">
        <f>IF(H346="","",Sheet1!AK346)</f>
        <v>K25TTM</v>
      </c>
      <c r="M346" s="57" t="str">
        <f>IF(H346="","",Sheet1!AE346)</f>
        <v>00160190</v>
      </c>
      <c r="N346" s="58" t="str">
        <f>IF(H346="","",Sheet1!AF346)</f>
        <v>09/10/2025</v>
      </c>
      <c r="O346" s="7" t="str">
        <f>IF(H346="","",Sheet1!AH346)</f>
        <v>WIN4027</v>
      </c>
      <c r="S346" s="55" t="str">
        <f>IF(H346="","",Sheet1!AL346)</f>
        <v>4027 WIN HCM 4/1D Ấp Nam Thới</v>
      </c>
      <c r="V346" s="55" t="str">
        <f>IF(H346="","",Sheet1!AL346)</f>
        <v>4027 WIN HCM 4/1D Ấp Nam Thới</v>
      </c>
      <c r="Y346" s="7" t="str">
        <f>IF(H346="","",Sheet1!AJ346)</f>
        <v>GM500</v>
      </c>
      <c r="AB346" s="60">
        <f t="shared" si="51"/>
        <v>5111</v>
      </c>
      <c r="AC346" s="60">
        <f t="shared" si="52"/>
        <v>131</v>
      </c>
      <c r="AE346" s="61">
        <f>IF(H346="","",Sheet1!U346)</f>
        <v>1</v>
      </c>
      <c r="AG346" s="7">
        <f>IF(H346="","",Sheet1!T346)</f>
        <v>111058</v>
      </c>
      <c r="AH346" s="62">
        <f t="shared" si="53"/>
        <v>111058</v>
      </c>
      <c r="AL346" s="64">
        <f t="shared" si="54"/>
        <v>8</v>
      </c>
      <c r="AN346" s="61">
        <f t="shared" si="55"/>
        <v>8884.64</v>
      </c>
      <c r="AO346" s="65">
        <f t="shared" si="56"/>
        <v>33311</v>
      </c>
      <c r="AQ346" s="66" t="str">
        <f t="shared" si="57"/>
        <v>K-hangtra</v>
      </c>
      <c r="AR346" s="66">
        <f t="shared" si="58"/>
        <v>156</v>
      </c>
      <c r="AS346" s="66">
        <f t="shared" si="59"/>
        <v>632</v>
      </c>
    </row>
    <row r="347" spans="3:45" x14ac:dyDescent="0.25">
      <c r="C347" s="53" t="str">
        <f>IF(H347="","",Sheet1!AI347)</f>
        <v>N</v>
      </c>
      <c r="D347" s="54" t="s">
        <v>4134</v>
      </c>
      <c r="E347" s="54" t="s">
        <v>25</v>
      </c>
      <c r="F347" s="53" t="str">
        <f>IF(H347="","",Sheet1!AF347)</f>
        <v>09/10/2025</v>
      </c>
      <c r="G347" s="1" t="str">
        <f>IF(H347="","",Sheet1!AF347)</f>
        <v>09/10/2025</v>
      </c>
      <c r="H347" s="27">
        <v>9106044598</v>
      </c>
      <c r="I347" s="1" t="str">
        <f>IF(H347="","",Sheet1!AF347)</f>
        <v>09/10/2025</v>
      </c>
      <c r="J347" s="55" t="str">
        <f t="shared" si="50"/>
        <v>NKHT2510/02700160190</v>
      </c>
      <c r="L347" s="57" t="str">
        <f>IF(H347="","",Sheet1!AK347)</f>
        <v>K25TTM</v>
      </c>
      <c r="M347" s="57" t="str">
        <f>IF(H347="","",Sheet1!AE347)</f>
        <v>00160190</v>
      </c>
      <c r="N347" s="58" t="str">
        <f>IF(H347="","",Sheet1!AF347)</f>
        <v>09/10/2025</v>
      </c>
      <c r="O347" s="7" t="str">
        <f>IF(H347="","",Sheet1!AH347)</f>
        <v>WIN4027</v>
      </c>
      <c r="S347" s="55" t="str">
        <f>IF(H347="","",Sheet1!AL347)</f>
        <v>4027 WIN HCM 4/1D Ấp Nam Thới</v>
      </c>
      <c r="V347" s="55" t="str">
        <f>IF(H347="","",Sheet1!AL347)</f>
        <v>4027 WIN HCM 4/1D Ấp Nam Thới</v>
      </c>
      <c r="Y347" s="7" t="str">
        <f>IF(H347="","",Sheet1!AJ347)</f>
        <v>TH200</v>
      </c>
      <c r="AB347" s="60">
        <f t="shared" si="51"/>
        <v>5111</v>
      </c>
      <c r="AC347" s="60">
        <f t="shared" si="52"/>
        <v>131</v>
      </c>
      <c r="AE347" s="61">
        <f>IF(H347="","",Sheet1!U347)</f>
        <v>4</v>
      </c>
      <c r="AG347" s="7">
        <f>IF(H347="","",Sheet1!T347)</f>
        <v>45588</v>
      </c>
      <c r="AH347" s="62">
        <f t="shared" si="53"/>
        <v>182352</v>
      </c>
      <c r="AL347" s="64">
        <f t="shared" si="54"/>
        <v>8</v>
      </c>
      <c r="AN347" s="61">
        <f t="shared" si="55"/>
        <v>14588.16</v>
      </c>
      <c r="AO347" s="65">
        <f t="shared" si="56"/>
        <v>33311</v>
      </c>
      <c r="AQ347" s="66" t="str">
        <f t="shared" si="57"/>
        <v>K-hangtra</v>
      </c>
      <c r="AR347" s="66">
        <f t="shared" si="58"/>
        <v>156</v>
      </c>
      <c r="AS347" s="66">
        <f t="shared" si="59"/>
        <v>632</v>
      </c>
    </row>
    <row r="348" spans="3:45" x14ac:dyDescent="0.25">
      <c r="C348" s="53" t="str">
        <f>IF(H348="","",Sheet1!AI348)</f>
        <v>B</v>
      </c>
      <c r="D348" s="54" t="s">
        <v>4134</v>
      </c>
      <c r="E348" s="54" t="s">
        <v>25</v>
      </c>
      <c r="F348" s="53" t="str">
        <f>IF(H348="","",Sheet1!AF348)</f>
        <v>09/10/2025</v>
      </c>
      <c r="G348" s="1" t="str">
        <f>IF(H348="","",Sheet1!AF348)</f>
        <v>09/10/2025</v>
      </c>
      <c r="H348" s="27">
        <v>9106044668</v>
      </c>
      <c r="I348" s="1" t="str">
        <f>IF(H348="","",Sheet1!AF348)</f>
        <v>09/10/2025</v>
      </c>
      <c r="J348" s="55" t="str">
        <f t="shared" si="50"/>
        <v>NKHT2510/05800037441</v>
      </c>
      <c r="L348" s="57" t="str">
        <f>IF(H348="","",Sheet1!AK348)</f>
        <v>K25TTM</v>
      </c>
      <c r="M348" s="57" t="str">
        <f>IF(H348="","",Sheet1!AE348)</f>
        <v>00037441</v>
      </c>
      <c r="N348" s="58" t="str">
        <f>IF(H348="","",Sheet1!AF348)</f>
        <v>09/10/2025</v>
      </c>
      <c r="O348" s="7" t="str">
        <f>IF(H348="","",Sheet1!AH348)</f>
        <v>WIN-058</v>
      </c>
      <c r="S348" s="55" t="str">
        <f>IF(H348="","",Sheet1!AL348)</f>
        <v>2A28 WM+ NAN Sơn Hải, Quỳnh Lưu</v>
      </c>
      <c r="V348" s="55" t="str">
        <f>IF(H348="","",Sheet1!AL348)</f>
        <v>2A28 WM+ NAN Sơn Hải, Quỳnh Lưu</v>
      </c>
      <c r="Y348" s="7" t="str">
        <f>IF(H348="","",Sheet1!AJ348)</f>
        <v>GM500</v>
      </c>
      <c r="AB348" s="60">
        <f t="shared" si="51"/>
        <v>5111</v>
      </c>
      <c r="AC348" s="60">
        <f t="shared" si="52"/>
        <v>131</v>
      </c>
      <c r="AE348" s="61">
        <f>IF(H348="","",Sheet1!U348)</f>
        <v>1</v>
      </c>
      <c r="AG348" s="7">
        <f>IF(H348="","",Sheet1!T348)</f>
        <v>111058</v>
      </c>
      <c r="AH348" s="62">
        <f t="shared" si="53"/>
        <v>111058</v>
      </c>
      <c r="AL348" s="64">
        <f t="shared" si="54"/>
        <v>8</v>
      </c>
      <c r="AN348" s="61">
        <f t="shared" si="55"/>
        <v>8884.64</v>
      </c>
      <c r="AO348" s="65">
        <f t="shared" si="56"/>
        <v>33311</v>
      </c>
      <c r="AQ348" s="66" t="str">
        <f t="shared" si="57"/>
        <v>K-hangtra</v>
      </c>
      <c r="AR348" s="66">
        <f t="shared" si="58"/>
        <v>156</v>
      </c>
      <c r="AS348" s="66">
        <f t="shared" si="59"/>
        <v>632</v>
      </c>
    </row>
    <row r="349" spans="3:45" x14ac:dyDescent="0.25">
      <c r="C349" s="53" t="str">
        <f>IF(H349="","",Sheet1!AI349)</f>
        <v>N</v>
      </c>
      <c r="D349" s="54" t="s">
        <v>4134</v>
      </c>
      <c r="E349" s="54" t="s">
        <v>25</v>
      </c>
      <c r="F349" s="53" t="str">
        <f>IF(H349="","",Sheet1!AF349)</f>
        <v>09/10/2025</v>
      </c>
      <c r="G349" s="1" t="str">
        <f>IF(H349="","",Sheet1!AF349)</f>
        <v>09/10/2025</v>
      </c>
      <c r="H349" s="27">
        <v>9106044669</v>
      </c>
      <c r="I349" s="1" t="str">
        <f>IF(H349="","",Sheet1!AF349)</f>
        <v>09/10/2025</v>
      </c>
      <c r="J349" s="55" t="str">
        <f t="shared" si="50"/>
        <v>NKHT2510/38200160209</v>
      </c>
      <c r="L349" s="57" t="str">
        <f>IF(H349="","",Sheet1!AK349)</f>
        <v>K25TTM</v>
      </c>
      <c r="M349" s="57" t="str">
        <f>IF(H349="","",Sheet1!AE349)</f>
        <v>00160209</v>
      </c>
      <c r="N349" s="58" t="str">
        <f>IF(H349="","",Sheet1!AF349)</f>
        <v>09/10/2025</v>
      </c>
      <c r="O349" s="7" t="str">
        <f>IF(H349="","",Sheet1!AH349)</f>
        <v>WIN6382</v>
      </c>
      <c r="S349" s="55" t="str">
        <f>IF(H349="","",Sheet1!AL349)</f>
        <v>6382 WM+ HCM 8/1A KP4</v>
      </c>
      <c r="V349" s="55" t="str">
        <f>IF(H349="","",Sheet1!AL349)</f>
        <v>6382 WM+ HCM 8/1A KP4</v>
      </c>
      <c r="Y349" s="7" t="str">
        <f>IF(H349="","",Sheet1!AJ349)</f>
        <v>TH200</v>
      </c>
      <c r="AB349" s="60">
        <f t="shared" si="51"/>
        <v>5111</v>
      </c>
      <c r="AC349" s="60">
        <f t="shared" si="52"/>
        <v>131</v>
      </c>
      <c r="AE349" s="61">
        <f>IF(H349="","",Sheet1!U349)</f>
        <v>2</v>
      </c>
      <c r="AG349" s="7">
        <f>IF(H349="","",Sheet1!T349)</f>
        <v>45588</v>
      </c>
      <c r="AH349" s="62">
        <f t="shared" si="53"/>
        <v>91176</v>
      </c>
      <c r="AL349" s="64">
        <f t="shared" si="54"/>
        <v>8</v>
      </c>
      <c r="AN349" s="61">
        <f t="shared" si="55"/>
        <v>7294.08</v>
      </c>
      <c r="AO349" s="65">
        <f t="shared" si="56"/>
        <v>33311</v>
      </c>
      <c r="AQ349" s="66" t="str">
        <f t="shared" si="57"/>
        <v>K-hangtra</v>
      </c>
      <c r="AR349" s="66">
        <f t="shared" si="58"/>
        <v>156</v>
      </c>
      <c r="AS349" s="66">
        <f t="shared" si="59"/>
        <v>632</v>
      </c>
    </row>
    <row r="350" spans="3:45" x14ac:dyDescent="0.25">
      <c r="C350" s="53" t="str">
        <f>IF(H350="","",Sheet1!AI350)</f>
        <v>N</v>
      </c>
      <c r="D350" s="54" t="s">
        <v>4134</v>
      </c>
      <c r="E350" s="54" t="s">
        <v>25</v>
      </c>
      <c r="F350" s="53" t="str">
        <f>IF(H350="","",Sheet1!AF350)</f>
        <v>09/10/2025</v>
      </c>
      <c r="G350" s="1" t="str">
        <f>IF(H350="","",Sheet1!AF350)</f>
        <v>09/10/2025</v>
      </c>
      <c r="H350" s="27">
        <v>9106044669</v>
      </c>
      <c r="I350" s="1" t="str">
        <f>IF(H350="","",Sheet1!AF350)</f>
        <v>09/10/2025</v>
      </c>
      <c r="J350" s="55" t="str">
        <f t="shared" si="50"/>
        <v>NKHT2510/38200160209</v>
      </c>
      <c r="L350" s="57" t="str">
        <f>IF(H350="","",Sheet1!AK350)</f>
        <v>K25TTM</v>
      </c>
      <c r="M350" s="57" t="str">
        <f>IF(H350="","",Sheet1!AE350)</f>
        <v>00160209</v>
      </c>
      <c r="N350" s="58" t="str">
        <f>IF(H350="","",Sheet1!AF350)</f>
        <v>09/10/2025</v>
      </c>
      <c r="O350" s="7" t="str">
        <f>IF(H350="","",Sheet1!AH350)</f>
        <v>WIN6382</v>
      </c>
      <c r="S350" s="55" t="str">
        <f>IF(H350="","",Sheet1!AL350)</f>
        <v>6382 WM+ HCM 8/1A KP4</v>
      </c>
      <c r="V350" s="55" t="str">
        <f>IF(H350="","",Sheet1!AL350)</f>
        <v>6382 WM+ HCM 8/1A KP4</v>
      </c>
      <c r="Y350" s="7" t="str">
        <f>IF(H350="","",Sheet1!AJ350)</f>
        <v>GTLX250G</v>
      </c>
      <c r="AB350" s="60">
        <f t="shared" si="51"/>
        <v>5111</v>
      </c>
      <c r="AC350" s="60">
        <f t="shared" si="52"/>
        <v>131</v>
      </c>
      <c r="AE350" s="61">
        <f>IF(H350="","",Sheet1!U350)</f>
        <v>1</v>
      </c>
      <c r="AG350" s="7">
        <f>IF(H350="","",Sheet1!T350)</f>
        <v>50182</v>
      </c>
      <c r="AH350" s="62">
        <f t="shared" si="53"/>
        <v>50182</v>
      </c>
      <c r="AL350" s="64">
        <f t="shared" si="54"/>
        <v>8</v>
      </c>
      <c r="AN350" s="61">
        <f t="shared" si="55"/>
        <v>4014.56</v>
      </c>
      <c r="AO350" s="65">
        <f t="shared" si="56"/>
        <v>33311</v>
      </c>
      <c r="AQ350" s="66" t="str">
        <f t="shared" si="57"/>
        <v>K-hangtra</v>
      </c>
      <c r="AR350" s="66">
        <f t="shared" si="58"/>
        <v>156</v>
      </c>
      <c r="AS350" s="66">
        <f t="shared" si="59"/>
        <v>632</v>
      </c>
    </row>
    <row r="351" spans="3:45" x14ac:dyDescent="0.25">
      <c r="C351" s="53" t="str">
        <f>IF(H351="","",Sheet1!AI351)</f>
        <v>N</v>
      </c>
      <c r="D351" s="54" t="s">
        <v>4134</v>
      </c>
      <c r="E351" s="54" t="s">
        <v>25</v>
      </c>
      <c r="F351" s="53" t="str">
        <f>IF(H351="","",Sheet1!AF351)</f>
        <v>09/10/2025</v>
      </c>
      <c r="G351" s="1" t="str">
        <f>IF(H351="","",Sheet1!AF351)</f>
        <v>09/10/2025</v>
      </c>
      <c r="H351" s="27">
        <v>9106044635</v>
      </c>
      <c r="I351" s="1" t="str">
        <f>IF(H351="","",Sheet1!AF351)</f>
        <v>09/10/2025</v>
      </c>
      <c r="J351" s="55" t="str">
        <f t="shared" si="50"/>
        <v>NKHT2510/38300160201</v>
      </c>
      <c r="L351" s="57" t="str">
        <f>IF(H351="","",Sheet1!AK351)</f>
        <v>K25TTM</v>
      </c>
      <c r="M351" s="57" t="str">
        <f>IF(H351="","",Sheet1!AE351)</f>
        <v>00160201</v>
      </c>
      <c r="N351" s="58" t="str">
        <f>IF(H351="","",Sheet1!AF351)</f>
        <v>09/10/2025</v>
      </c>
      <c r="O351" s="7" t="str">
        <f>IF(H351="","",Sheet1!AH351)</f>
        <v>WIN4383</v>
      </c>
      <c r="S351" s="55" t="str">
        <f>IF(H351="","",Sheet1!AL351)</f>
        <v>4383 WIN HCM CC Jamona 1 - N1</v>
      </c>
      <c r="V351" s="55" t="str">
        <f>IF(H351="","",Sheet1!AL351)</f>
        <v>4383 WIN HCM CC Jamona 1 - N1</v>
      </c>
      <c r="Y351" s="7" t="str">
        <f>IF(H351="","",Sheet1!AJ351)</f>
        <v>GTLX250G</v>
      </c>
      <c r="AB351" s="60">
        <f t="shared" si="51"/>
        <v>5111</v>
      </c>
      <c r="AC351" s="60">
        <f t="shared" si="52"/>
        <v>131</v>
      </c>
      <c r="AE351" s="61">
        <f>IF(H351="","",Sheet1!U351)</f>
        <v>2</v>
      </c>
      <c r="AG351" s="7">
        <f>IF(H351="","",Sheet1!T351)</f>
        <v>50182</v>
      </c>
      <c r="AH351" s="62">
        <f t="shared" si="53"/>
        <v>100364</v>
      </c>
      <c r="AL351" s="64">
        <f t="shared" si="54"/>
        <v>8</v>
      </c>
      <c r="AN351" s="61">
        <f t="shared" si="55"/>
        <v>8029.12</v>
      </c>
      <c r="AO351" s="65">
        <f t="shared" si="56"/>
        <v>33311</v>
      </c>
      <c r="AQ351" s="66" t="str">
        <f t="shared" si="57"/>
        <v>K-hangtra</v>
      </c>
      <c r="AR351" s="66">
        <f t="shared" si="58"/>
        <v>156</v>
      </c>
      <c r="AS351" s="66">
        <f t="shared" si="59"/>
        <v>632</v>
      </c>
    </row>
    <row r="352" spans="3:45" x14ac:dyDescent="0.25">
      <c r="C352" s="53" t="str">
        <f>IF(H352="","",Sheet1!AI352)</f>
        <v>N</v>
      </c>
      <c r="D352" s="54" t="s">
        <v>4134</v>
      </c>
      <c r="E352" s="54" t="s">
        <v>25</v>
      </c>
      <c r="F352" s="53" t="str">
        <f>IF(H352="","",Sheet1!AF352)</f>
        <v>09/10/2025</v>
      </c>
      <c r="G352" s="1" t="str">
        <f>IF(H352="","",Sheet1!AF352)</f>
        <v>09/10/2025</v>
      </c>
      <c r="H352" s="27">
        <v>9106044635</v>
      </c>
      <c r="I352" s="1" t="str">
        <f>IF(H352="","",Sheet1!AF352)</f>
        <v>09/10/2025</v>
      </c>
      <c r="J352" s="55" t="str">
        <f t="shared" si="50"/>
        <v>NKHT2510/38300160201</v>
      </c>
      <c r="L352" s="57" t="str">
        <f>IF(H352="","",Sheet1!AK352)</f>
        <v>K25TTM</v>
      </c>
      <c r="M352" s="57" t="str">
        <f>IF(H352="","",Sheet1!AE352)</f>
        <v>00160201</v>
      </c>
      <c r="N352" s="58" t="str">
        <f>IF(H352="","",Sheet1!AF352)</f>
        <v>09/10/2025</v>
      </c>
      <c r="O352" s="7" t="str">
        <f>IF(H352="","",Sheet1!AH352)</f>
        <v>WIN4383</v>
      </c>
      <c r="S352" s="55" t="str">
        <f>IF(H352="","",Sheet1!AL352)</f>
        <v>4383 WIN HCM CC Jamona 1 - N1</v>
      </c>
      <c r="V352" s="55" t="str">
        <f>IF(H352="","",Sheet1!AL352)</f>
        <v>4383 WIN HCM CC Jamona 1 - N1</v>
      </c>
      <c r="Y352" s="7" t="str">
        <f>IF(H352="","",Sheet1!AJ352)</f>
        <v>TH200</v>
      </c>
      <c r="AB352" s="60">
        <f t="shared" si="51"/>
        <v>5111</v>
      </c>
      <c r="AC352" s="60">
        <f t="shared" si="52"/>
        <v>131</v>
      </c>
      <c r="AE352" s="61">
        <f>IF(H352="","",Sheet1!U352)</f>
        <v>1</v>
      </c>
      <c r="AG352" s="7">
        <f>IF(H352="","",Sheet1!T352)</f>
        <v>45588</v>
      </c>
      <c r="AH352" s="62">
        <f t="shared" si="53"/>
        <v>45588</v>
      </c>
      <c r="AL352" s="64">
        <f t="shared" si="54"/>
        <v>8</v>
      </c>
      <c r="AN352" s="61">
        <f t="shared" si="55"/>
        <v>3647.04</v>
      </c>
      <c r="AO352" s="65">
        <f t="shared" si="56"/>
        <v>33311</v>
      </c>
      <c r="AQ352" s="66" t="str">
        <f t="shared" si="57"/>
        <v>K-hangtra</v>
      </c>
      <c r="AR352" s="66">
        <f t="shared" si="58"/>
        <v>156</v>
      </c>
      <c r="AS352" s="66">
        <f t="shared" si="59"/>
        <v>632</v>
      </c>
    </row>
    <row r="353" spans="3:45" x14ac:dyDescent="0.25">
      <c r="C353" s="53" t="str">
        <f>IF(H353="","",Sheet1!AI353)</f>
        <v>N</v>
      </c>
      <c r="D353" s="54" t="s">
        <v>4134</v>
      </c>
      <c r="E353" s="54" t="s">
        <v>25</v>
      </c>
      <c r="F353" s="53" t="str">
        <f>IF(H353="","",Sheet1!AF353)</f>
        <v>09/10/2025</v>
      </c>
      <c r="G353" s="1" t="str">
        <f>IF(H353="","",Sheet1!AF353)</f>
        <v>09/10/2025</v>
      </c>
      <c r="H353" s="27">
        <v>9106044635</v>
      </c>
      <c r="I353" s="1" t="str">
        <f>IF(H353="","",Sheet1!AF353)</f>
        <v>09/10/2025</v>
      </c>
      <c r="J353" s="55" t="str">
        <f t="shared" si="50"/>
        <v>NKHT2510/38300160201</v>
      </c>
      <c r="L353" s="57" t="str">
        <f>IF(H353="","",Sheet1!AK353)</f>
        <v>K25TTM</v>
      </c>
      <c r="M353" s="57" t="str">
        <f>IF(H353="","",Sheet1!AE353)</f>
        <v>00160201</v>
      </c>
      <c r="N353" s="58" t="str">
        <f>IF(H353="","",Sheet1!AF353)</f>
        <v>09/10/2025</v>
      </c>
      <c r="O353" s="7" t="str">
        <f>IF(H353="","",Sheet1!AH353)</f>
        <v>WIN4383</v>
      </c>
      <c r="S353" s="55" t="str">
        <f>IF(H353="","",Sheet1!AL353)</f>
        <v>4383 WIN HCM CC Jamona 1 - N1</v>
      </c>
      <c r="V353" s="55" t="str">
        <f>IF(H353="","",Sheet1!AL353)</f>
        <v>4383 WIN HCM CC Jamona 1 - N1</v>
      </c>
      <c r="Y353" s="7" t="str">
        <f>IF(H353="","",Sheet1!AJ353)</f>
        <v>MNH250</v>
      </c>
      <c r="AB353" s="60">
        <f t="shared" si="51"/>
        <v>5111</v>
      </c>
      <c r="AC353" s="60">
        <f t="shared" si="52"/>
        <v>131</v>
      </c>
      <c r="AE353" s="61">
        <f>IF(H353="","",Sheet1!U353)</f>
        <v>1</v>
      </c>
      <c r="AG353" s="7">
        <f>IF(H353="","",Sheet1!T353)</f>
        <v>37720</v>
      </c>
      <c r="AH353" s="62">
        <f t="shared" si="53"/>
        <v>37720</v>
      </c>
      <c r="AL353" s="64">
        <f t="shared" si="54"/>
        <v>8</v>
      </c>
      <c r="AN353" s="61">
        <f t="shared" si="55"/>
        <v>3017.6</v>
      </c>
      <c r="AO353" s="65">
        <f t="shared" si="56"/>
        <v>33311</v>
      </c>
      <c r="AQ353" s="66" t="str">
        <f t="shared" si="57"/>
        <v>K-hangtra</v>
      </c>
      <c r="AR353" s="66">
        <f t="shared" si="58"/>
        <v>156</v>
      </c>
      <c r="AS353" s="66">
        <f t="shared" si="59"/>
        <v>632</v>
      </c>
    </row>
    <row r="354" spans="3:45" x14ac:dyDescent="0.25">
      <c r="C354" s="53" t="str">
        <f>IF(H354="","",Sheet1!AI354)</f>
        <v>N</v>
      </c>
      <c r="D354" s="54" t="s">
        <v>4134</v>
      </c>
      <c r="E354" s="54" t="s">
        <v>25</v>
      </c>
      <c r="F354" s="53" t="str">
        <f>IF(H354="","",Sheet1!AF354)</f>
        <v>09/10/2025</v>
      </c>
      <c r="G354" s="1" t="str">
        <f>IF(H354="","",Sheet1!AF354)</f>
        <v>09/10/2025</v>
      </c>
      <c r="H354" s="27">
        <v>9106044635</v>
      </c>
      <c r="I354" s="1" t="str">
        <f>IF(H354="","",Sheet1!AF354)</f>
        <v>09/10/2025</v>
      </c>
      <c r="J354" s="55" t="str">
        <f t="shared" si="50"/>
        <v>NKHT2510/38300160201</v>
      </c>
      <c r="L354" s="57" t="str">
        <f>IF(H354="","",Sheet1!AK354)</f>
        <v>K25TTM</v>
      </c>
      <c r="M354" s="57" t="str">
        <f>IF(H354="","",Sheet1!AE354)</f>
        <v>00160201</v>
      </c>
      <c r="N354" s="58" t="str">
        <f>IF(H354="","",Sheet1!AF354)</f>
        <v>09/10/2025</v>
      </c>
      <c r="O354" s="7" t="str">
        <f>IF(H354="","",Sheet1!AH354)</f>
        <v>WIN4383</v>
      </c>
      <c r="S354" s="55" t="str">
        <f>IF(H354="","",Sheet1!AL354)</f>
        <v>4383 WIN HCM CC Jamona 1 - N1</v>
      </c>
      <c r="V354" s="55" t="str">
        <f>IF(H354="","",Sheet1!AL354)</f>
        <v>4383 WIN HCM CC Jamona 1 - N1</v>
      </c>
      <c r="Y354" s="7" t="str">
        <f>IF(H354="","",Sheet1!AJ354)</f>
        <v>GXD500</v>
      </c>
      <c r="AB354" s="60">
        <f t="shared" si="51"/>
        <v>5111</v>
      </c>
      <c r="AC354" s="60">
        <f t="shared" si="52"/>
        <v>131</v>
      </c>
      <c r="AE354" s="61">
        <f>IF(H354="","",Sheet1!U354)</f>
        <v>1</v>
      </c>
      <c r="AG354" s="7">
        <f>IF(H354="","",Sheet1!T354)</f>
        <v>111606</v>
      </c>
      <c r="AH354" s="62">
        <f t="shared" si="53"/>
        <v>111606</v>
      </c>
      <c r="AL354" s="64">
        <f t="shared" si="54"/>
        <v>8</v>
      </c>
      <c r="AN354" s="61">
        <f t="shared" si="55"/>
        <v>8928.48</v>
      </c>
      <c r="AO354" s="65">
        <f t="shared" si="56"/>
        <v>33311</v>
      </c>
      <c r="AQ354" s="66" t="str">
        <f t="shared" si="57"/>
        <v>K-hangtra</v>
      </c>
      <c r="AR354" s="66">
        <f t="shared" si="58"/>
        <v>156</v>
      </c>
      <c r="AS354" s="66">
        <f t="shared" si="59"/>
        <v>632</v>
      </c>
    </row>
    <row r="355" spans="3:45" x14ac:dyDescent="0.25">
      <c r="C355" s="53" t="str">
        <f>IF(H355="","",Sheet1!AI355)</f>
        <v>N</v>
      </c>
      <c r="D355" s="54" t="s">
        <v>4134</v>
      </c>
      <c r="E355" s="54" t="s">
        <v>25</v>
      </c>
      <c r="F355" s="53" t="str">
        <f>IF(H355="","",Sheet1!AF355)</f>
        <v>09/10/2025</v>
      </c>
      <c r="G355" s="1" t="str">
        <f>IF(H355="","",Sheet1!AF355)</f>
        <v>09/10/2025</v>
      </c>
      <c r="H355" s="27">
        <v>9106044635</v>
      </c>
      <c r="I355" s="1" t="str">
        <f>IF(H355="","",Sheet1!AF355)</f>
        <v>09/10/2025</v>
      </c>
      <c r="J355" s="55" t="str">
        <f t="shared" si="50"/>
        <v>NKHT2510/38300160201</v>
      </c>
      <c r="L355" s="57" t="str">
        <f>IF(H355="","",Sheet1!AK355)</f>
        <v>K25TTM</v>
      </c>
      <c r="M355" s="57" t="str">
        <f>IF(H355="","",Sheet1!AE355)</f>
        <v>00160201</v>
      </c>
      <c r="N355" s="58" t="str">
        <f>IF(H355="","",Sheet1!AF355)</f>
        <v>09/10/2025</v>
      </c>
      <c r="O355" s="7" t="str">
        <f>IF(H355="","",Sheet1!AH355)</f>
        <v>WIN4383</v>
      </c>
      <c r="S355" s="55" t="str">
        <f>IF(H355="","",Sheet1!AL355)</f>
        <v>4383 WIN HCM CC Jamona 1 - N1</v>
      </c>
      <c r="V355" s="55" t="str">
        <f>IF(H355="","",Sheet1!AL355)</f>
        <v>4383 WIN HCM CC Jamona 1 - N1</v>
      </c>
      <c r="Y355" s="7" t="str">
        <f>IF(H355="","",Sheet1!AJ355)</f>
        <v>GM500</v>
      </c>
      <c r="AB355" s="60">
        <f t="shared" si="51"/>
        <v>5111</v>
      </c>
      <c r="AC355" s="60">
        <f t="shared" si="52"/>
        <v>131</v>
      </c>
      <c r="AE355" s="61">
        <f>IF(H355="","",Sheet1!U355)</f>
        <v>2</v>
      </c>
      <c r="AG355" s="7">
        <f>IF(H355="","",Sheet1!T355)</f>
        <v>111058</v>
      </c>
      <c r="AH355" s="62">
        <f t="shared" si="53"/>
        <v>222116</v>
      </c>
      <c r="AL355" s="64">
        <f t="shared" si="54"/>
        <v>8</v>
      </c>
      <c r="AN355" s="61">
        <f t="shared" si="55"/>
        <v>17769.28</v>
      </c>
      <c r="AO355" s="65">
        <f t="shared" si="56"/>
        <v>33311</v>
      </c>
      <c r="AQ355" s="66" t="str">
        <f t="shared" si="57"/>
        <v>K-hangtra</v>
      </c>
      <c r="AR355" s="66">
        <f t="shared" si="58"/>
        <v>156</v>
      </c>
      <c r="AS355" s="66">
        <f t="shared" si="59"/>
        <v>632</v>
      </c>
    </row>
    <row r="356" spans="3:45" x14ac:dyDescent="0.25">
      <c r="C356" s="53" t="str">
        <f>IF(H356="","",Sheet1!AI356)</f>
        <v>N</v>
      </c>
      <c r="D356" s="54" t="s">
        <v>4134</v>
      </c>
      <c r="E356" s="54" t="s">
        <v>25</v>
      </c>
      <c r="F356" s="53" t="str">
        <f>IF(H356="","",Sheet1!AF356)</f>
        <v>09/10/2025</v>
      </c>
      <c r="G356" s="1" t="str">
        <f>IF(H356="","",Sheet1!AF356)</f>
        <v>09/10/2025</v>
      </c>
      <c r="H356" s="27">
        <v>9106044690</v>
      </c>
      <c r="I356" s="1" t="str">
        <f>IF(H356="","",Sheet1!AF356)</f>
        <v>09/10/2025</v>
      </c>
      <c r="J356" s="55" t="str">
        <f t="shared" si="50"/>
        <v>NKHT2510/04700014968</v>
      </c>
      <c r="L356" s="57" t="str">
        <f>IF(H356="","",Sheet1!AK356)</f>
        <v>K25TTM</v>
      </c>
      <c r="M356" s="57" t="str">
        <f>IF(H356="","",Sheet1!AE356)</f>
        <v>00014968</v>
      </c>
      <c r="N356" s="58" t="str">
        <f>IF(H356="","",Sheet1!AF356)</f>
        <v>09/10/2025</v>
      </c>
      <c r="O356" s="7" t="str">
        <f>IF(H356="","",Sheet1!AH356)</f>
        <v>WIN-047</v>
      </c>
      <c r="S356" s="55" t="str">
        <f>IF(H356="","",Sheet1!AL356)</f>
        <v>5126 WM+ VTU159 Lê Quang Định</v>
      </c>
      <c r="V356" s="55" t="str">
        <f>IF(H356="","",Sheet1!AL356)</f>
        <v>5126 WM+ VTU159 Lê Quang Định</v>
      </c>
      <c r="Y356" s="7" t="str">
        <f>IF(H356="","",Sheet1!AJ356)</f>
        <v>GM500</v>
      </c>
      <c r="AB356" s="60">
        <f t="shared" si="51"/>
        <v>5111</v>
      </c>
      <c r="AC356" s="60">
        <f t="shared" si="52"/>
        <v>131</v>
      </c>
      <c r="AE356" s="61">
        <f>IF(H356="","",Sheet1!U356)</f>
        <v>1</v>
      </c>
      <c r="AG356" s="7">
        <f>IF(H356="","",Sheet1!T356)</f>
        <v>111058</v>
      </c>
      <c r="AH356" s="62">
        <f t="shared" si="53"/>
        <v>111058</v>
      </c>
      <c r="AL356" s="64">
        <f t="shared" si="54"/>
        <v>8</v>
      </c>
      <c r="AN356" s="61">
        <f t="shared" si="55"/>
        <v>8884.64</v>
      </c>
      <c r="AO356" s="65">
        <f t="shared" si="56"/>
        <v>33311</v>
      </c>
      <c r="AQ356" s="66" t="str">
        <f t="shared" si="57"/>
        <v>K-hangtra</v>
      </c>
      <c r="AR356" s="66">
        <f t="shared" si="58"/>
        <v>156</v>
      </c>
      <c r="AS356" s="66">
        <f t="shared" si="59"/>
        <v>632</v>
      </c>
    </row>
    <row r="357" spans="3:45" x14ac:dyDescent="0.25">
      <c r="C357" s="53" t="str">
        <f>IF(H357="","",Sheet1!AI357)</f>
        <v>N</v>
      </c>
      <c r="D357" s="54" t="s">
        <v>4134</v>
      </c>
      <c r="E357" s="54" t="s">
        <v>25</v>
      </c>
      <c r="F357" s="53" t="str">
        <f>IF(H357="","",Sheet1!AF357)</f>
        <v>09/10/2025</v>
      </c>
      <c r="G357" s="1" t="str">
        <f>IF(H357="","",Sheet1!AF357)</f>
        <v>09/10/2025</v>
      </c>
      <c r="H357" s="27">
        <v>9106044673</v>
      </c>
      <c r="I357" s="1" t="str">
        <f>IF(H357="","",Sheet1!AF357)</f>
        <v>09/10/2025</v>
      </c>
      <c r="J357" s="55" t="str">
        <f t="shared" si="50"/>
        <v>NKHT2510/02200008332</v>
      </c>
      <c r="L357" s="57" t="str">
        <f>IF(H357="","",Sheet1!AK357)</f>
        <v>K25TTM</v>
      </c>
      <c r="M357" s="57" t="str">
        <f>IF(H357="","",Sheet1!AE357)</f>
        <v>00008332</v>
      </c>
      <c r="N357" s="58" t="str">
        <f>IF(H357="","",Sheet1!AF357)</f>
        <v>09/10/2025</v>
      </c>
      <c r="O357" s="7" t="str">
        <f>IF(H357="","",Sheet1!AH357)</f>
        <v>WIN-022</v>
      </c>
      <c r="S357" s="55" t="str">
        <f>IF(H357="","",Sheet1!AL357)</f>
        <v>2A96 WM+ GLI 435 Nguyễn Huệ</v>
      </c>
      <c r="V357" s="55" t="str">
        <f>IF(H357="","",Sheet1!AL357)</f>
        <v>2A96 WM+ GLI 435 Nguyễn Huệ</v>
      </c>
      <c r="Y357" s="7" t="str">
        <f>IF(H357="","",Sheet1!AJ357)</f>
        <v>CGM300</v>
      </c>
      <c r="AB357" s="60">
        <f t="shared" si="51"/>
        <v>5111</v>
      </c>
      <c r="AC357" s="60">
        <f t="shared" si="52"/>
        <v>131</v>
      </c>
      <c r="AE357" s="61">
        <f>IF(H357="","",Sheet1!U357)</f>
        <v>1</v>
      </c>
      <c r="AG357" s="7">
        <f>IF(H357="","",Sheet1!T357)</f>
        <v>73431</v>
      </c>
      <c r="AH357" s="62">
        <f t="shared" si="53"/>
        <v>73431</v>
      </c>
      <c r="AL357" s="64">
        <f t="shared" si="54"/>
        <v>8</v>
      </c>
      <c r="AN357" s="61">
        <f t="shared" si="55"/>
        <v>5874.4800000000005</v>
      </c>
      <c r="AO357" s="65">
        <f t="shared" si="56"/>
        <v>33311</v>
      </c>
      <c r="AQ357" s="66" t="str">
        <f t="shared" si="57"/>
        <v>K-hangtra</v>
      </c>
      <c r="AR357" s="66">
        <f t="shared" si="58"/>
        <v>156</v>
      </c>
      <c r="AS357" s="66">
        <f t="shared" si="59"/>
        <v>632</v>
      </c>
    </row>
    <row r="358" spans="3:45" x14ac:dyDescent="0.25">
      <c r="C358" s="53" t="str">
        <f>IF(H358="","",Sheet1!AI358)</f>
        <v>B</v>
      </c>
      <c r="D358" s="54" t="s">
        <v>4134</v>
      </c>
      <c r="E358" s="54" t="s">
        <v>25</v>
      </c>
      <c r="F358" s="53" t="str">
        <f>IF(H358="","",Sheet1!AF358)</f>
        <v>09/10/2025</v>
      </c>
      <c r="G358" s="1" t="str">
        <f>IF(H358="","",Sheet1!AF358)</f>
        <v>09/10/2025</v>
      </c>
      <c r="H358" s="27">
        <v>9106044712</v>
      </c>
      <c r="I358" s="1" t="str">
        <f>IF(H358="","",Sheet1!AF358)</f>
        <v>09/10/2025</v>
      </c>
      <c r="J358" s="55" t="str">
        <f t="shared" si="50"/>
        <v>NKHT2510/25900482333</v>
      </c>
      <c r="L358" s="57" t="str">
        <f>IF(H358="","",Sheet1!AK358)</f>
        <v>K25TTM</v>
      </c>
      <c r="M358" s="57" t="str">
        <f>IF(H358="","",Sheet1!AE358)</f>
        <v>00482333</v>
      </c>
      <c r="N358" s="58" t="str">
        <f>IF(H358="","",Sheet1!AF358)</f>
        <v>09/10/2025</v>
      </c>
      <c r="O358" s="7" t="str">
        <f>IF(H358="","",Sheet1!AH358)</f>
        <v>WIN4259</v>
      </c>
      <c r="S358" s="55" t="str">
        <f>IF(H358="","",Sheet1!AL358)</f>
        <v>4259 WM+ HNI N2-L1-04 Gold Season</v>
      </c>
      <c r="V358" s="55" t="str">
        <f>IF(H358="","",Sheet1!AL358)</f>
        <v>4259 WM+ HNI N2-L1-04 Gold Season</v>
      </c>
      <c r="Y358" s="7" t="str">
        <f>IF(H358="","",Sheet1!AJ358)</f>
        <v>CN300</v>
      </c>
      <c r="AB358" s="60">
        <f t="shared" si="51"/>
        <v>5111</v>
      </c>
      <c r="AC358" s="60">
        <f t="shared" si="52"/>
        <v>131</v>
      </c>
      <c r="AE358" s="61">
        <f>IF(H358="","",Sheet1!U358)</f>
        <v>1</v>
      </c>
      <c r="AG358" s="7">
        <f>IF(H358="","",Sheet1!T358)</f>
        <v>70950</v>
      </c>
      <c r="AH358" s="62">
        <f t="shared" si="53"/>
        <v>70950</v>
      </c>
      <c r="AL358" s="64">
        <f t="shared" si="54"/>
        <v>8</v>
      </c>
      <c r="AN358" s="61">
        <f t="shared" si="55"/>
        <v>5676</v>
      </c>
      <c r="AO358" s="65">
        <f t="shared" si="56"/>
        <v>33311</v>
      </c>
      <c r="AQ358" s="66" t="str">
        <f t="shared" si="57"/>
        <v>K-hangtra</v>
      </c>
      <c r="AR358" s="66">
        <f t="shared" si="58"/>
        <v>156</v>
      </c>
      <c r="AS358" s="66">
        <f t="shared" si="59"/>
        <v>632</v>
      </c>
    </row>
    <row r="359" spans="3:45" x14ac:dyDescent="0.25">
      <c r="C359" s="53" t="str">
        <f>IF(H359="","",Sheet1!AI359)</f>
        <v>B</v>
      </c>
      <c r="D359" s="54" t="s">
        <v>4134</v>
      </c>
      <c r="E359" s="54" t="s">
        <v>25</v>
      </c>
      <c r="F359" s="53" t="str">
        <f>IF(H359="","",Sheet1!AF359)</f>
        <v>09/10/2025</v>
      </c>
      <c r="G359" s="1" t="str">
        <f>IF(H359="","",Sheet1!AF359)</f>
        <v>09/10/2025</v>
      </c>
      <c r="H359" s="27">
        <v>9106044712</v>
      </c>
      <c r="I359" s="1" t="str">
        <f>IF(H359="","",Sheet1!AF359)</f>
        <v>09/10/2025</v>
      </c>
      <c r="J359" s="55" t="str">
        <f t="shared" si="50"/>
        <v>NKHT2510/25900482333</v>
      </c>
      <c r="L359" s="57" t="str">
        <f>IF(H359="","",Sheet1!AK359)</f>
        <v>K25TTM</v>
      </c>
      <c r="M359" s="57" t="str">
        <f>IF(H359="","",Sheet1!AE359)</f>
        <v>00482333</v>
      </c>
      <c r="N359" s="58" t="str">
        <f>IF(H359="","",Sheet1!AF359)</f>
        <v>09/10/2025</v>
      </c>
      <c r="O359" s="7" t="str">
        <f>IF(H359="","",Sheet1!AH359)</f>
        <v>WIN4259</v>
      </c>
      <c r="S359" s="55" t="str">
        <f>IF(H359="","",Sheet1!AL359)</f>
        <v>4259 WM+ HNI N2-L1-04 Gold Season</v>
      </c>
      <c r="V359" s="55" t="str">
        <f>IF(H359="","",Sheet1!AL359)</f>
        <v>4259 WM+ HNI N2-L1-04 Gold Season</v>
      </c>
      <c r="Y359" s="7" t="str">
        <f>IF(H359="","",Sheet1!AJ359)</f>
        <v>GTLX250G</v>
      </c>
      <c r="AB359" s="60">
        <f t="shared" si="51"/>
        <v>5111</v>
      </c>
      <c r="AC359" s="60">
        <f t="shared" si="52"/>
        <v>131</v>
      </c>
      <c r="AE359" s="61">
        <f>IF(H359="","",Sheet1!U359)</f>
        <v>1</v>
      </c>
      <c r="AG359" s="7">
        <f>IF(H359="","",Sheet1!T359)</f>
        <v>50182</v>
      </c>
      <c r="AH359" s="62">
        <f t="shared" si="53"/>
        <v>50182</v>
      </c>
      <c r="AL359" s="64">
        <f t="shared" si="54"/>
        <v>8</v>
      </c>
      <c r="AN359" s="61">
        <f t="shared" si="55"/>
        <v>4014.56</v>
      </c>
      <c r="AO359" s="65">
        <f t="shared" si="56"/>
        <v>33311</v>
      </c>
      <c r="AQ359" s="66" t="str">
        <f t="shared" si="57"/>
        <v>K-hangtra</v>
      </c>
      <c r="AR359" s="66">
        <f t="shared" si="58"/>
        <v>156</v>
      </c>
      <c r="AS359" s="66">
        <f t="shared" si="59"/>
        <v>632</v>
      </c>
    </row>
    <row r="360" spans="3:45" x14ac:dyDescent="0.25">
      <c r="C360" s="53" t="str">
        <f>IF(H360="","",Sheet1!AI360)</f>
        <v>B</v>
      </c>
      <c r="D360" s="54" t="s">
        <v>4134</v>
      </c>
      <c r="E360" s="54" t="s">
        <v>25</v>
      </c>
      <c r="F360" s="53" t="str">
        <f>IF(H360="","",Sheet1!AF360)</f>
        <v>09/10/2025</v>
      </c>
      <c r="G360" s="1" t="str">
        <f>IF(H360="","",Sheet1!AF360)</f>
        <v>09/10/2025</v>
      </c>
      <c r="H360" s="27">
        <v>9106044712</v>
      </c>
      <c r="I360" s="1" t="str">
        <f>IF(H360="","",Sheet1!AF360)</f>
        <v>09/10/2025</v>
      </c>
      <c r="J360" s="55" t="str">
        <f t="shared" si="50"/>
        <v>NKHT2510/25900482333</v>
      </c>
      <c r="L360" s="57" t="str">
        <f>IF(H360="","",Sheet1!AK360)</f>
        <v>K25TTM</v>
      </c>
      <c r="M360" s="57" t="str">
        <f>IF(H360="","",Sheet1!AE360)</f>
        <v>00482333</v>
      </c>
      <c r="N360" s="58" t="str">
        <f>IF(H360="","",Sheet1!AF360)</f>
        <v>09/10/2025</v>
      </c>
      <c r="O360" s="7" t="str">
        <f>IF(H360="","",Sheet1!AH360)</f>
        <v>WIN4259</v>
      </c>
      <c r="S360" s="55" t="str">
        <f>IF(H360="","",Sheet1!AL360)</f>
        <v>4259 WM+ HNI N2-L1-04 Gold Season</v>
      </c>
      <c r="V360" s="55" t="str">
        <f>IF(H360="","",Sheet1!AL360)</f>
        <v>4259 WM+ HNI N2-L1-04 Gold Season</v>
      </c>
      <c r="Y360" s="7" t="str">
        <f>IF(H360="","",Sheet1!AJ360)</f>
        <v>GM500</v>
      </c>
      <c r="AB360" s="60">
        <f t="shared" si="51"/>
        <v>5111</v>
      </c>
      <c r="AC360" s="60">
        <f t="shared" si="52"/>
        <v>131</v>
      </c>
      <c r="AE360" s="61">
        <f>IF(H360="","",Sheet1!U360)</f>
        <v>1</v>
      </c>
      <c r="AG360" s="7">
        <f>IF(H360="","",Sheet1!T360)</f>
        <v>111058</v>
      </c>
      <c r="AH360" s="62">
        <f t="shared" si="53"/>
        <v>111058</v>
      </c>
      <c r="AL360" s="64">
        <f t="shared" si="54"/>
        <v>8</v>
      </c>
      <c r="AN360" s="61">
        <f t="shared" si="55"/>
        <v>8884.64</v>
      </c>
      <c r="AO360" s="65">
        <f t="shared" si="56"/>
        <v>33311</v>
      </c>
      <c r="AQ360" s="66" t="str">
        <f t="shared" si="57"/>
        <v>K-hangtra</v>
      </c>
      <c r="AR360" s="66">
        <f t="shared" si="58"/>
        <v>156</v>
      </c>
      <c r="AS360" s="66">
        <f t="shared" si="59"/>
        <v>632</v>
      </c>
    </row>
    <row r="361" spans="3:45" x14ac:dyDescent="0.25">
      <c r="C361" s="53" t="str">
        <f>IF(H361="","",Sheet1!AI361)</f>
        <v>B</v>
      </c>
      <c r="D361" s="54" t="s">
        <v>4134</v>
      </c>
      <c r="E361" s="54" t="s">
        <v>25</v>
      </c>
      <c r="F361" s="53" t="str">
        <f>IF(H361="","",Sheet1!AF361)</f>
        <v>09/10/2025</v>
      </c>
      <c r="G361" s="1" t="str">
        <f>IF(H361="","",Sheet1!AF361)</f>
        <v>09/10/2025</v>
      </c>
      <c r="H361" s="27">
        <v>9106044712</v>
      </c>
      <c r="I361" s="1" t="str">
        <f>IF(H361="","",Sheet1!AF361)</f>
        <v>09/10/2025</v>
      </c>
      <c r="J361" s="55" t="str">
        <f t="shared" si="50"/>
        <v>NKHT2510/25900482333</v>
      </c>
      <c r="L361" s="57" t="str">
        <f>IF(H361="","",Sheet1!AK361)</f>
        <v>K25TTM</v>
      </c>
      <c r="M361" s="57" t="str">
        <f>IF(H361="","",Sheet1!AE361)</f>
        <v>00482333</v>
      </c>
      <c r="N361" s="58" t="str">
        <f>IF(H361="","",Sheet1!AF361)</f>
        <v>09/10/2025</v>
      </c>
      <c r="O361" s="7" t="str">
        <f>IF(H361="","",Sheet1!AH361)</f>
        <v>WIN4259</v>
      </c>
      <c r="S361" s="55" t="str">
        <f>IF(H361="","",Sheet1!AL361)</f>
        <v>4259 WM+ HNI N2-L1-04 Gold Season</v>
      </c>
      <c r="V361" s="55" t="str">
        <f>IF(H361="","",Sheet1!AL361)</f>
        <v>4259 WM+ HNI N2-L1-04 Gold Season</v>
      </c>
      <c r="Y361" s="7" t="str">
        <f>IF(H361="","",Sheet1!AJ361)</f>
        <v>TH200</v>
      </c>
      <c r="AB361" s="60">
        <f t="shared" si="51"/>
        <v>5111</v>
      </c>
      <c r="AC361" s="60">
        <f t="shared" si="52"/>
        <v>131</v>
      </c>
      <c r="AE361" s="61">
        <f>IF(H361="","",Sheet1!U361)</f>
        <v>1</v>
      </c>
      <c r="AG361" s="7">
        <f>IF(H361="","",Sheet1!T361)</f>
        <v>45588</v>
      </c>
      <c r="AH361" s="62">
        <f t="shared" si="53"/>
        <v>45588</v>
      </c>
      <c r="AL361" s="64">
        <f t="shared" si="54"/>
        <v>8</v>
      </c>
      <c r="AN361" s="61">
        <f t="shared" si="55"/>
        <v>3647.04</v>
      </c>
      <c r="AO361" s="65">
        <f t="shared" si="56"/>
        <v>33311</v>
      </c>
      <c r="AQ361" s="66" t="str">
        <f t="shared" si="57"/>
        <v>K-hangtra</v>
      </c>
      <c r="AR361" s="66">
        <f t="shared" si="58"/>
        <v>156</v>
      </c>
      <c r="AS361" s="66">
        <f t="shared" si="59"/>
        <v>632</v>
      </c>
    </row>
    <row r="362" spans="3:45" x14ac:dyDescent="0.25">
      <c r="C362" s="53" t="str">
        <f>IF(H362="","",Sheet1!AI362)</f>
        <v>N</v>
      </c>
      <c r="D362" s="54" t="s">
        <v>4134</v>
      </c>
      <c r="E362" s="54" t="s">
        <v>25</v>
      </c>
      <c r="F362" s="53" t="str">
        <f>IF(H362="","",Sheet1!AF362)</f>
        <v>09/10/2025</v>
      </c>
      <c r="G362" s="1" t="str">
        <f>IF(H362="","",Sheet1!AF362)</f>
        <v>09/10/2025</v>
      </c>
      <c r="H362" s="27">
        <v>9106044675</v>
      </c>
      <c r="I362" s="1" t="str">
        <f>IF(H362="","",Sheet1!AF362)</f>
        <v>09/10/2025</v>
      </c>
      <c r="J362" s="55" t="str">
        <f t="shared" si="50"/>
        <v>NKHT2510/02200008333</v>
      </c>
      <c r="L362" s="57" t="str">
        <f>IF(H362="","",Sheet1!AK362)</f>
        <v>K25TTM</v>
      </c>
      <c r="M362" s="57" t="str">
        <f>IF(H362="","",Sheet1!AE362)</f>
        <v>00008333</v>
      </c>
      <c r="N362" s="58" t="str">
        <f>IF(H362="","",Sheet1!AF362)</f>
        <v>09/10/2025</v>
      </c>
      <c r="O362" s="7" t="str">
        <f>IF(H362="","",Sheet1!AH362)</f>
        <v>WIN-022</v>
      </c>
      <c r="S362" s="55" t="str">
        <f>IF(H362="","",Sheet1!AL362)</f>
        <v>2A96 WM+ GLI 435 Nguyễn Huệ</v>
      </c>
      <c r="V362" s="55" t="str">
        <f>IF(H362="","",Sheet1!AL362)</f>
        <v>2A96 WM+ GLI 435 Nguyễn Huệ</v>
      </c>
      <c r="Y362" s="7" t="str">
        <f>IF(H362="","",Sheet1!AJ362)</f>
        <v>GM500</v>
      </c>
      <c r="AB362" s="60">
        <f t="shared" si="51"/>
        <v>5111</v>
      </c>
      <c r="AC362" s="60">
        <f t="shared" si="52"/>
        <v>131</v>
      </c>
      <c r="AE362" s="61">
        <f>IF(H362="","",Sheet1!U362)</f>
        <v>2</v>
      </c>
      <c r="AG362" s="7">
        <f>IF(H362="","",Sheet1!T362)</f>
        <v>111058</v>
      </c>
      <c r="AH362" s="62">
        <f t="shared" si="53"/>
        <v>222116</v>
      </c>
      <c r="AL362" s="64">
        <f t="shared" si="54"/>
        <v>8</v>
      </c>
      <c r="AN362" s="61">
        <f t="shared" si="55"/>
        <v>17769.28</v>
      </c>
      <c r="AO362" s="65">
        <f t="shared" si="56"/>
        <v>33311</v>
      </c>
      <c r="AQ362" s="66" t="str">
        <f t="shared" si="57"/>
        <v>K-hangtra</v>
      </c>
      <c r="AR362" s="66">
        <f t="shared" si="58"/>
        <v>156</v>
      </c>
      <c r="AS362" s="66">
        <f t="shared" si="59"/>
        <v>632</v>
      </c>
    </row>
    <row r="363" spans="3:45" x14ac:dyDescent="0.25">
      <c r="C363" s="53" t="str">
        <f>IF(H363="","",Sheet1!AI363)</f>
        <v>N</v>
      </c>
      <c r="D363" s="54" t="s">
        <v>4134</v>
      </c>
      <c r="E363" s="54" t="s">
        <v>25</v>
      </c>
      <c r="F363" s="53" t="str">
        <f>IF(H363="","",Sheet1!AF363)</f>
        <v>09/10/2025</v>
      </c>
      <c r="G363" s="1" t="str">
        <f>IF(H363="","",Sheet1!AF363)</f>
        <v>09/10/2025</v>
      </c>
      <c r="H363" s="27">
        <v>9106044675</v>
      </c>
      <c r="I363" s="1" t="str">
        <f>IF(H363="","",Sheet1!AF363)</f>
        <v>09/10/2025</v>
      </c>
      <c r="J363" s="55" t="str">
        <f t="shared" si="50"/>
        <v>NKHT2510/02200008333</v>
      </c>
      <c r="L363" s="57" t="str">
        <f>IF(H363="","",Sheet1!AK363)</f>
        <v>K25TTM</v>
      </c>
      <c r="M363" s="57" t="str">
        <f>IF(H363="","",Sheet1!AE363)</f>
        <v>00008333</v>
      </c>
      <c r="N363" s="58" t="str">
        <f>IF(H363="","",Sheet1!AF363)</f>
        <v>09/10/2025</v>
      </c>
      <c r="O363" s="7" t="str">
        <f>IF(H363="","",Sheet1!AH363)</f>
        <v>WIN-022</v>
      </c>
      <c r="S363" s="55" t="str">
        <f>IF(H363="","",Sheet1!AL363)</f>
        <v>2A96 WM+ GLI 435 Nguyễn Huệ</v>
      </c>
      <c r="V363" s="55" t="str">
        <f>IF(H363="","",Sheet1!AL363)</f>
        <v>2A96 WM+ GLI 435 Nguyễn Huệ</v>
      </c>
      <c r="Y363" s="7" t="str">
        <f>IF(H363="","",Sheet1!AJ363)</f>
        <v>TH200</v>
      </c>
      <c r="AB363" s="60">
        <f t="shared" si="51"/>
        <v>5111</v>
      </c>
      <c r="AC363" s="60">
        <f t="shared" si="52"/>
        <v>131</v>
      </c>
      <c r="AE363" s="61">
        <f>IF(H363="","",Sheet1!U363)</f>
        <v>1</v>
      </c>
      <c r="AG363" s="7">
        <f>IF(H363="","",Sheet1!T363)</f>
        <v>45588</v>
      </c>
      <c r="AH363" s="62">
        <f t="shared" si="53"/>
        <v>45588</v>
      </c>
      <c r="AL363" s="64">
        <f t="shared" si="54"/>
        <v>8</v>
      </c>
      <c r="AN363" s="61">
        <f t="shared" si="55"/>
        <v>3647.04</v>
      </c>
      <c r="AO363" s="65">
        <f t="shared" si="56"/>
        <v>33311</v>
      </c>
      <c r="AQ363" s="66" t="str">
        <f t="shared" si="57"/>
        <v>K-hangtra</v>
      </c>
      <c r="AR363" s="66">
        <f t="shared" si="58"/>
        <v>156</v>
      </c>
      <c r="AS363" s="66">
        <f t="shared" si="59"/>
        <v>632</v>
      </c>
    </row>
    <row r="364" spans="3:45" x14ac:dyDescent="0.25">
      <c r="C364" s="53" t="str">
        <f>IF(H364="","",Sheet1!AI364)</f>
        <v>N</v>
      </c>
      <c r="D364" s="54" t="s">
        <v>4134</v>
      </c>
      <c r="E364" s="54" t="s">
        <v>25</v>
      </c>
      <c r="F364" s="53" t="str">
        <f>IF(H364="","",Sheet1!AF364)</f>
        <v>09/10/2025</v>
      </c>
      <c r="G364" s="1" t="str">
        <f>IF(H364="","",Sheet1!AF364)</f>
        <v>09/10/2025</v>
      </c>
      <c r="H364" s="27">
        <v>9106044828</v>
      </c>
      <c r="I364" s="1" t="str">
        <f>IF(H364="","",Sheet1!AF364)</f>
        <v>09/10/2025</v>
      </c>
      <c r="J364" s="55" t="str">
        <f t="shared" si="50"/>
        <v>NKHT2510/22800160237</v>
      </c>
      <c r="L364" s="57" t="str">
        <f>IF(H364="","",Sheet1!AK364)</f>
        <v>K25TTM</v>
      </c>
      <c r="M364" s="57" t="str">
        <f>IF(H364="","",Sheet1!AE364)</f>
        <v>00160237</v>
      </c>
      <c r="N364" s="58" t="str">
        <f>IF(H364="","",Sheet1!AF364)</f>
        <v>09/10/2025</v>
      </c>
      <c r="O364" s="7" t="str">
        <f>IF(H364="","",Sheet1!AH364)</f>
        <v>WIN6228</v>
      </c>
      <c r="S364" s="55" t="str">
        <f>IF(H364="","",Sheet1!AL364)</f>
        <v>6228 WM+ HCM 98/5A-5B Ấp Dân Thắng 2</v>
      </c>
      <c r="V364" s="55" t="str">
        <f>IF(H364="","",Sheet1!AL364)</f>
        <v>6228 WM+ HCM 98/5A-5B Ấp Dân Thắng 2</v>
      </c>
      <c r="Y364" s="7" t="str">
        <f>IF(H364="","",Sheet1!AJ364)</f>
        <v>CGM300</v>
      </c>
      <c r="AB364" s="60">
        <f t="shared" si="51"/>
        <v>5111</v>
      </c>
      <c r="AC364" s="60">
        <f t="shared" si="52"/>
        <v>131</v>
      </c>
      <c r="AE364" s="61">
        <f>IF(H364="","",Sheet1!U364)</f>
        <v>1</v>
      </c>
      <c r="AG364" s="7">
        <f>IF(H364="","",Sheet1!T364)</f>
        <v>73431</v>
      </c>
      <c r="AH364" s="62">
        <f t="shared" si="53"/>
        <v>73431</v>
      </c>
      <c r="AL364" s="64">
        <f t="shared" si="54"/>
        <v>8</v>
      </c>
      <c r="AN364" s="61">
        <f t="shared" si="55"/>
        <v>5874.4800000000005</v>
      </c>
      <c r="AO364" s="65">
        <f t="shared" si="56"/>
        <v>33311</v>
      </c>
      <c r="AQ364" s="66" t="str">
        <f t="shared" si="57"/>
        <v>K-hangtra</v>
      </c>
      <c r="AR364" s="66">
        <f t="shared" si="58"/>
        <v>156</v>
      </c>
      <c r="AS364" s="66">
        <f t="shared" si="59"/>
        <v>632</v>
      </c>
    </row>
    <row r="365" spans="3:45" x14ac:dyDescent="0.25">
      <c r="C365" s="53" t="str">
        <f>IF(H365="","",Sheet1!AI365)</f>
        <v>N</v>
      </c>
      <c r="D365" s="54" t="s">
        <v>4134</v>
      </c>
      <c r="E365" s="54" t="s">
        <v>25</v>
      </c>
      <c r="F365" s="53" t="str">
        <f>IF(H365="","",Sheet1!AF365)</f>
        <v>09/10/2025</v>
      </c>
      <c r="G365" s="1" t="str">
        <f>IF(H365="","",Sheet1!AF365)</f>
        <v>09/10/2025</v>
      </c>
      <c r="H365" s="27">
        <v>9106044828</v>
      </c>
      <c r="I365" s="1" t="str">
        <f>IF(H365="","",Sheet1!AF365)</f>
        <v>09/10/2025</v>
      </c>
      <c r="J365" s="55" t="str">
        <f t="shared" si="50"/>
        <v>NKHT2510/22800160237</v>
      </c>
      <c r="L365" s="57" t="str">
        <f>IF(H365="","",Sheet1!AK365)</f>
        <v>K25TTM</v>
      </c>
      <c r="M365" s="57" t="str">
        <f>IF(H365="","",Sheet1!AE365)</f>
        <v>00160237</v>
      </c>
      <c r="N365" s="58" t="str">
        <f>IF(H365="","",Sheet1!AF365)</f>
        <v>09/10/2025</v>
      </c>
      <c r="O365" s="7" t="str">
        <f>IF(H365="","",Sheet1!AH365)</f>
        <v>WIN6228</v>
      </c>
      <c r="S365" s="55" t="str">
        <f>IF(H365="","",Sheet1!AL365)</f>
        <v>6228 WM+ HCM 98/5A-5B Ấp Dân Thắng 2</v>
      </c>
      <c r="V365" s="55" t="str">
        <f>IF(H365="","",Sheet1!AL365)</f>
        <v>6228 WM+ HCM 98/5A-5B Ấp Dân Thắng 2</v>
      </c>
      <c r="Y365" s="7" t="str">
        <f>IF(H365="","",Sheet1!AJ365)</f>
        <v>TH200</v>
      </c>
      <c r="AB365" s="60">
        <f t="shared" si="51"/>
        <v>5111</v>
      </c>
      <c r="AC365" s="60">
        <f t="shared" si="52"/>
        <v>131</v>
      </c>
      <c r="AE365" s="61">
        <f>IF(H365="","",Sheet1!U365)</f>
        <v>1</v>
      </c>
      <c r="AG365" s="7">
        <f>IF(H365="","",Sheet1!T365)</f>
        <v>45588</v>
      </c>
      <c r="AH365" s="62">
        <f t="shared" si="53"/>
        <v>45588</v>
      </c>
      <c r="AL365" s="64">
        <f t="shared" si="54"/>
        <v>8</v>
      </c>
      <c r="AN365" s="61">
        <f t="shared" si="55"/>
        <v>3647.04</v>
      </c>
      <c r="AO365" s="65">
        <f t="shared" si="56"/>
        <v>33311</v>
      </c>
      <c r="AQ365" s="66" t="str">
        <f t="shared" si="57"/>
        <v>K-hangtra</v>
      </c>
      <c r="AR365" s="66">
        <f t="shared" si="58"/>
        <v>156</v>
      </c>
      <c r="AS365" s="66">
        <f t="shared" si="59"/>
        <v>632</v>
      </c>
    </row>
    <row r="366" spans="3:45" x14ac:dyDescent="0.25">
      <c r="C366" s="53" t="str">
        <f>IF(H366="","",Sheet1!AI366)</f>
        <v>N</v>
      </c>
      <c r="D366" s="54" t="s">
        <v>4134</v>
      </c>
      <c r="E366" s="54" t="s">
        <v>25</v>
      </c>
      <c r="F366" s="53" t="str">
        <f>IF(H366="","",Sheet1!AF366)</f>
        <v>09/10/2025</v>
      </c>
      <c r="G366" s="1" t="str">
        <f>IF(H366="","",Sheet1!AF366)</f>
        <v>09/10/2025</v>
      </c>
      <c r="H366" s="27">
        <v>9106044828</v>
      </c>
      <c r="I366" s="1" t="str">
        <f>IF(H366="","",Sheet1!AF366)</f>
        <v>09/10/2025</v>
      </c>
      <c r="J366" s="55" t="str">
        <f t="shared" si="50"/>
        <v>NKHT2510/22800160237</v>
      </c>
      <c r="L366" s="57" t="str">
        <f>IF(H366="","",Sheet1!AK366)</f>
        <v>K25TTM</v>
      </c>
      <c r="M366" s="57" t="str">
        <f>IF(H366="","",Sheet1!AE366)</f>
        <v>00160237</v>
      </c>
      <c r="N366" s="58" t="str">
        <f>IF(H366="","",Sheet1!AF366)</f>
        <v>09/10/2025</v>
      </c>
      <c r="O366" s="7" t="str">
        <f>IF(H366="","",Sheet1!AH366)</f>
        <v>WIN6228</v>
      </c>
      <c r="S366" s="55" t="str">
        <f>IF(H366="","",Sheet1!AL366)</f>
        <v>6228 WM+ HCM 98/5A-5B Ấp Dân Thắng 2</v>
      </c>
      <c r="V366" s="55" t="str">
        <f>IF(H366="","",Sheet1!AL366)</f>
        <v>6228 WM+ HCM 98/5A-5B Ấp Dân Thắng 2</v>
      </c>
      <c r="Y366" s="7" t="str">
        <f>IF(H366="","",Sheet1!AJ366)</f>
        <v>GTLX250G</v>
      </c>
      <c r="AB366" s="60">
        <f t="shared" si="51"/>
        <v>5111</v>
      </c>
      <c r="AC366" s="60">
        <f t="shared" si="52"/>
        <v>131</v>
      </c>
      <c r="AE366" s="61">
        <f>IF(H366="","",Sheet1!U366)</f>
        <v>2</v>
      </c>
      <c r="AG366" s="7">
        <f>IF(H366="","",Sheet1!T366)</f>
        <v>50182</v>
      </c>
      <c r="AH366" s="62">
        <f t="shared" si="53"/>
        <v>100364</v>
      </c>
      <c r="AL366" s="64">
        <f t="shared" si="54"/>
        <v>8</v>
      </c>
      <c r="AN366" s="61">
        <f t="shared" si="55"/>
        <v>8029.12</v>
      </c>
      <c r="AO366" s="65">
        <f t="shared" si="56"/>
        <v>33311</v>
      </c>
      <c r="AQ366" s="66" t="str">
        <f t="shared" si="57"/>
        <v>K-hangtra</v>
      </c>
      <c r="AR366" s="66">
        <f t="shared" si="58"/>
        <v>156</v>
      </c>
      <c r="AS366" s="66">
        <f t="shared" si="59"/>
        <v>632</v>
      </c>
    </row>
    <row r="367" spans="3:45" x14ac:dyDescent="0.25">
      <c r="C367" s="53" t="str">
        <f>IF(H367="","",Sheet1!AI367)</f>
        <v>N</v>
      </c>
      <c r="D367" s="54" t="s">
        <v>4134</v>
      </c>
      <c r="E367" s="54" t="s">
        <v>25</v>
      </c>
      <c r="F367" s="53" t="str">
        <f>IF(H367="","",Sheet1!AF367)</f>
        <v>09/10/2025</v>
      </c>
      <c r="G367" s="1" t="str">
        <f>IF(H367="","",Sheet1!AF367)</f>
        <v>09/10/2025</v>
      </c>
      <c r="H367" s="27">
        <v>9106044848</v>
      </c>
      <c r="I367" s="1" t="str">
        <f>IF(H367="","",Sheet1!AF367)</f>
        <v>09/10/2025</v>
      </c>
      <c r="J367" s="55" t="str">
        <f t="shared" si="50"/>
        <v>NKHT2510/54500160242</v>
      </c>
      <c r="L367" s="57" t="str">
        <f>IF(H367="","",Sheet1!AK367)</f>
        <v>K25TTM</v>
      </c>
      <c r="M367" s="57" t="str">
        <f>IF(H367="","",Sheet1!AE367)</f>
        <v>00160242</v>
      </c>
      <c r="N367" s="58" t="str">
        <f>IF(H367="","",Sheet1!AF367)</f>
        <v>09/10/2025</v>
      </c>
      <c r="O367" s="7" t="str">
        <f>IF(H367="","",Sheet1!AH367)</f>
        <v>WIN6545</v>
      </c>
      <c r="S367" s="55" t="str">
        <f>IF(H367="","",Sheet1!AL367)</f>
        <v>6545 WM+ HCM 70 Tây Hòa</v>
      </c>
      <c r="V367" s="55" t="str">
        <f>IF(H367="","",Sheet1!AL367)</f>
        <v>6545 WM+ HCM 70 Tây Hòa</v>
      </c>
      <c r="Y367" s="7" t="str">
        <f>IF(H367="","",Sheet1!AJ367)</f>
        <v>GM500</v>
      </c>
      <c r="AB367" s="60">
        <f t="shared" si="51"/>
        <v>5111</v>
      </c>
      <c r="AC367" s="60">
        <f t="shared" si="52"/>
        <v>131</v>
      </c>
      <c r="AE367" s="61">
        <f>IF(H367="","",Sheet1!U367)</f>
        <v>2</v>
      </c>
      <c r="AG367" s="7">
        <f>IF(H367="","",Sheet1!T367)</f>
        <v>111058</v>
      </c>
      <c r="AH367" s="62">
        <f t="shared" si="53"/>
        <v>222116</v>
      </c>
      <c r="AL367" s="64">
        <f t="shared" si="54"/>
        <v>8</v>
      </c>
      <c r="AN367" s="61">
        <f t="shared" si="55"/>
        <v>17769.28</v>
      </c>
      <c r="AO367" s="65">
        <f t="shared" si="56"/>
        <v>33311</v>
      </c>
      <c r="AQ367" s="66" t="str">
        <f t="shared" si="57"/>
        <v>K-hangtra</v>
      </c>
      <c r="AR367" s="66">
        <f t="shared" si="58"/>
        <v>156</v>
      </c>
      <c r="AS367" s="66">
        <f t="shared" si="59"/>
        <v>632</v>
      </c>
    </row>
    <row r="368" spans="3:45" x14ac:dyDescent="0.25">
      <c r="C368" s="53" t="str">
        <f>IF(H368="","",Sheet1!AI368)</f>
        <v>N</v>
      </c>
      <c r="D368" s="54" t="s">
        <v>4134</v>
      </c>
      <c r="E368" s="54" t="s">
        <v>25</v>
      </c>
      <c r="F368" s="53" t="str">
        <f>IF(H368="","",Sheet1!AF368)</f>
        <v>09/10/2025</v>
      </c>
      <c r="G368" s="1" t="str">
        <f>IF(H368="","",Sheet1!AF368)</f>
        <v>09/10/2025</v>
      </c>
      <c r="H368" s="27">
        <v>9106044848</v>
      </c>
      <c r="I368" s="1" t="str">
        <f>IF(H368="","",Sheet1!AF368)</f>
        <v>09/10/2025</v>
      </c>
      <c r="J368" s="55" t="str">
        <f t="shared" si="50"/>
        <v>NKHT2510/54500160242</v>
      </c>
      <c r="L368" s="57" t="str">
        <f>IF(H368="","",Sheet1!AK368)</f>
        <v>K25TTM</v>
      </c>
      <c r="M368" s="57" t="str">
        <f>IF(H368="","",Sheet1!AE368)</f>
        <v>00160242</v>
      </c>
      <c r="N368" s="58" t="str">
        <f>IF(H368="","",Sheet1!AF368)</f>
        <v>09/10/2025</v>
      </c>
      <c r="O368" s="7" t="str">
        <f>IF(H368="","",Sheet1!AH368)</f>
        <v>WIN6545</v>
      </c>
      <c r="S368" s="55" t="str">
        <f>IF(H368="","",Sheet1!AL368)</f>
        <v>6545 WM+ HCM 70 Tây Hòa</v>
      </c>
      <c r="V368" s="55" t="str">
        <f>IF(H368="","",Sheet1!AL368)</f>
        <v>6545 WM+ HCM 70 Tây Hòa</v>
      </c>
      <c r="Y368" s="7" t="str">
        <f>IF(H368="","",Sheet1!AJ368)</f>
        <v>CC300</v>
      </c>
      <c r="AB368" s="60">
        <f t="shared" si="51"/>
        <v>5111</v>
      </c>
      <c r="AC368" s="60">
        <f t="shared" si="52"/>
        <v>131</v>
      </c>
      <c r="AE368" s="61">
        <f>IF(H368="","",Sheet1!U368)</f>
        <v>2</v>
      </c>
      <c r="AG368" s="7">
        <f>IF(H368="","",Sheet1!T368)</f>
        <v>74250</v>
      </c>
      <c r="AH368" s="62">
        <f t="shared" si="53"/>
        <v>148500</v>
      </c>
      <c r="AL368" s="64">
        <f t="shared" si="54"/>
        <v>8</v>
      </c>
      <c r="AN368" s="61">
        <f t="shared" si="55"/>
        <v>11880</v>
      </c>
      <c r="AO368" s="65">
        <f t="shared" si="56"/>
        <v>33311</v>
      </c>
      <c r="AQ368" s="66" t="str">
        <f t="shared" si="57"/>
        <v>K-hangtra</v>
      </c>
      <c r="AR368" s="66">
        <f t="shared" si="58"/>
        <v>156</v>
      </c>
      <c r="AS368" s="66">
        <f t="shared" si="59"/>
        <v>632</v>
      </c>
    </row>
    <row r="369" spans="3:45" x14ac:dyDescent="0.25">
      <c r="C369" s="53" t="str">
        <f>IF(H369="","",Sheet1!AI369)</f>
        <v>N</v>
      </c>
      <c r="D369" s="54" t="s">
        <v>4134</v>
      </c>
      <c r="E369" s="54" t="s">
        <v>25</v>
      </c>
      <c r="F369" s="53" t="str">
        <f>IF(H369="","",Sheet1!AF369)</f>
        <v>09/10/2025</v>
      </c>
      <c r="G369" s="1" t="str">
        <f>IF(H369="","",Sheet1!AF369)</f>
        <v>09/10/2025</v>
      </c>
      <c r="H369" s="27">
        <v>9106044848</v>
      </c>
      <c r="I369" s="1" t="str">
        <f>IF(H369="","",Sheet1!AF369)</f>
        <v>09/10/2025</v>
      </c>
      <c r="J369" s="55" t="str">
        <f t="shared" si="50"/>
        <v>NKHT2510/54500160242</v>
      </c>
      <c r="L369" s="57" t="str">
        <f>IF(H369="","",Sheet1!AK369)</f>
        <v>K25TTM</v>
      </c>
      <c r="M369" s="57" t="str">
        <f>IF(H369="","",Sheet1!AE369)</f>
        <v>00160242</v>
      </c>
      <c r="N369" s="58" t="str">
        <f>IF(H369="","",Sheet1!AF369)</f>
        <v>09/10/2025</v>
      </c>
      <c r="O369" s="7" t="str">
        <f>IF(H369="","",Sheet1!AH369)</f>
        <v>WIN6545</v>
      </c>
      <c r="S369" s="55" t="str">
        <f>IF(H369="","",Sheet1!AL369)</f>
        <v>6545 WM+ HCM 70 Tây Hòa</v>
      </c>
      <c r="V369" s="55" t="str">
        <f>IF(H369="","",Sheet1!AL369)</f>
        <v>6545 WM+ HCM 70 Tây Hòa</v>
      </c>
      <c r="Y369" s="7" t="str">
        <f>IF(H369="","",Sheet1!AJ369)</f>
        <v>TH200</v>
      </c>
      <c r="AB369" s="60">
        <f t="shared" si="51"/>
        <v>5111</v>
      </c>
      <c r="AC369" s="60">
        <f t="shared" si="52"/>
        <v>131</v>
      </c>
      <c r="AE369" s="61">
        <f>IF(H369="","",Sheet1!U369)</f>
        <v>2</v>
      </c>
      <c r="AG369" s="7">
        <f>IF(H369="","",Sheet1!T369)</f>
        <v>45588</v>
      </c>
      <c r="AH369" s="62">
        <f t="shared" si="53"/>
        <v>91176</v>
      </c>
      <c r="AL369" s="64">
        <f t="shared" si="54"/>
        <v>8</v>
      </c>
      <c r="AN369" s="61">
        <f t="shared" si="55"/>
        <v>7294.08</v>
      </c>
      <c r="AO369" s="65">
        <f t="shared" si="56"/>
        <v>33311</v>
      </c>
      <c r="AQ369" s="66" t="str">
        <f t="shared" si="57"/>
        <v>K-hangtra</v>
      </c>
      <c r="AR369" s="66">
        <f t="shared" si="58"/>
        <v>156</v>
      </c>
      <c r="AS369" s="66">
        <f t="shared" si="59"/>
        <v>632</v>
      </c>
    </row>
    <row r="370" spans="3:45" x14ac:dyDescent="0.25">
      <c r="C370" s="53" t="str">
        <f>IF(H370="","",Sheet1!AI370)</f>
        <v>N</v>
      </c>
      <c r="D370" s="54" t="s">
        <v>4134</v>
      </c>
      <c r="E370" s="54" t="s">
        <v>25</v>
      </c>
      <c r="F370" s="53" t="str">
        <f>IF(H370="","",Sheet1!AF370)</f>
        <v>09/10/2025</v>
      </c>
      <c r="G370" s="1" t="str">
        <f>IF(H370="","",Sheet1!AF370)</f>
        <v>09/10/2025</v>
      </c>
      <c r="H370" s="27">
        <v>9106044848</v>
      </c>
      <c r="I370" s="1" t="str">
        <f>IF(H370="","",Sheet1!AF370)</f>
        <v>09/10/2025</v>
      </c>
      <c r="J370" s="55" t="str">
        <f t="shared" si="50"/>
        <v>NKHT2510/54500160242</v>
      </c>
      <c r="L370" s="57" t="str">
        <f>IF(H370="","",Sheet1!AK370)</f>
        <v>K25TTM</v>
      </c>
      <c r="M370" s="57" t="str">
        <f>IF(H370="","",Sheet1!AE370)</f>
        <v>00160242</v>
      </c>
      <c r="N370" s="58" t="str">
        <f>IF(H370="","",Sheet1!AF370)</f>
        <v>09/10/2025</v>
      </c>
      <c r="O370" s="7" t="str">
        <f>IF(H370="","",Sheet1!AH370)</f>
        <v>WIN6545</v>
      </c>
      <c r="S370" s="55" t="str">
        <f>IF(H370="","",Sheet1!AL370)</f>
        <v>6545 WM+ HCM 70 Tây Hòa</v>
      </c>
      <c r="V370" s="55" t="str">
        <f>IF(H370="","",Sheet1!AL370)</f>
        <v>6545 WM+ HCM 70 Tây Hòa</v>
      </c>
      <c r="Y370" s="7" t="str">
        <f>IF(H370="","",Sheet1!AJ370)</f>
        <v>CN300</v>
      </c>
      <c r="AB370" s="60">
        <f t="shared" si="51"/>
        <v>5111</v>
      </c>
      <c r="AC370" s="60">
        <f t="shared" si="52"/>
        <v>131</v>
      </c>
      <c r="AE370" s="61">
        <f>IF(H370="","",Sheet1!U370)</f>
        <v>2</v>
      </c>
      <c r="AG370" s="7">
        <f>IF(H370="","",Sheet1!T370)</f>
        <v>70950</v>
      </c>
      <c r="AH370" s="62">
        <f t="shared" si="53"/>
        <v>141900</v>
      </c>
      <c r="AL370" s="64">
        <f t="shared" si="54"/>
        <v>8</v>
      </c>
      <c r="AN370" s="61">
        <f t="shared" si="55"/>
        <v>11352</v>
      </c>
      <c r="AO370" s="65">
        <f t="shared" si="56"/>
        <v>33311</v>
      </c>
      <c r="AQ370" s="66" t="str">
        <f t="shared" si="57"/>
        <v>K-hangtra</v>
      </c>
      <c r="AR370" s="66">
        <f t="shared" si="58"/>
        <v>156</v>
      </c>
      <c r="AS370" s="66">
        <f t="shared" si="59"/>
        <v>632</v>
      </c>
    </row>
    <row r="371" spans="3:45" x14ac:dyDescent="0.25">
      <c r="C371" s="53" t="str">
        <f>IF(H371="","",Sheet1!AI371)</f>
        <v>N</v>
      </c>
      <c r="D371" s="54" t="s">
        <v>4134</v>
      </c>
      <c r="E371" s="54" t="s">
        <v>25</v>
      </c>
      <c r="F371" s="53" t="str">
        <f>IF(H371="","",Sheet1!AF371)</f>
        <v>09/10/2025</v>
      </c>
      <c r="G371" s="1" t="str">
        <f>IF(H371="","",Sheet1!AF371)</f>
        <v>09/10/2025</v>
      </c>
      <c r="H371" s="27">
        <v>9106044816</v>
      </c>
      <c r="I371" s="1" t="str">
        <f>IF(H371="","",Sheet1!AF371)</f>
        <v>09/10/2025</v>
      </c>
      <c r="J371" s="55" t="str">
        <f t="shared" si="50"/>
        <v>NKHT2510/00900081102</v>
      </c>
      <c r="L371" s="57" t="str">
        <f>IF(H371="","",Sheet1!AK371)</f>
        <v>K25TTM</v>
      </c>
      <c r="M371" s="57" t="str">
        <f>IF(H371="","",Sheet1!AE371)</f>
        <v>00081102</v>
      </c>
      <c r="N371" s="58" t="str">
        <f>IF(H371="","",Sheet1!AF371)</f>
        <v>09/10/2025</v>
      </c>
      <c r="O371" s="7" t="str">
        <f>IF(H371="","",Sheet1!AH371)</f>
        <v>WIN-DNG-01-009</v>
      </c>
      <c r="S371" s="55" t="str">
        <f>IF(H371="","",Sheet1!AL371)</f>
        <v>5261 WM+ DNG 02 Tôn Thất Đạm</v>
      </c>
      <c r="V371" s="55" t="str">
        <f>IF(H371="","",Sheet1!AL371)</f>
        <v>5261 WM+ DNG 02 Tôn Thất Đạm</v>
      </c>
      <c r="Y371" s="7" t="str">
        <f>IF(H371="","",Sheet1!AJ371)</f>
        <v>MNH250</v>
      </c>
      <c r="AB371" s="60">
        <f t="shared" si="51"/>
        <v>5111</v>
      </c>
      <c r="AC371" s="60">
        <f t="shared" si="52"/>
        <v>131</v>
      </c>
      <c r="AE371" s="61">
        <f>IF(H371="","",Sheet1!U371)</f>
        <v>2</v>
      </c>
      <c r="AG371" s="7">
        <f>IF(H371="","",Sheet1!T371)</f>
        <v>37720</v>
      </c>
      <c r="AH371" s="62">
        <f t="shared" si="53"/>
        <v>75440</v>
      </c>
      <c r="AL371" s="64">
        <f t="shared" si="54"/>
        <v>8</v>
      </c>
      <c r="AN371" s="61">
        <f t="shared" si="55"/>
        <v>6035.2</v>
      </c>
      <c r="AO371" s="65">
        <f t="shared" si="56"/>
        <v>33311</v>
      </c>
      <c r="AQ371" s="66" t="str">
        <f t="shared" si="57"/>
        <v>K-hangtra</v>
      </c>
      <c r="AR371" s="66">
        <f t="shared" si="58"/>
        <v>156</v>
      </c>
      <c r="AS371" s="66">
        <f t="shared" si="59"/>
        <v>632</v>
      </c>
    </row>
    <row r="372" spans="3:45" x14ac:dyDescent="0.25">
      <c r="C372" s="53" t="str">
        <f>IF(H372="","",Sheet1!AI372)</f>
        <v>N</v>
      </c>
      <c r="D372" s="54" t="s">
        <v>4134</v>
      </c>
      <c r="E372" s="54" t="s">
        <v>25</v>
      </c>
      <c r="F372" s="53" t="str">
        <f>IF(H372="","",Sheet1!AF372)</f>
        <v>09/10/2025</v>
      </c>
      <c r="G372" s="1" t="str">
        <f>IF(H372="","",Sheet1!AF372)</f>
        <v>09/10/2025</v>
      </c>
      <c r="H372" s="27">
        <v>9106044969</v>
      </c>
      <c r="I372" s="1" t="str">
        <f>IF(H372="","",Sheet1!AF372)</f>
        <v>09/10/2025</v>
      </c>
      <c r="J372" s="55" t="str">
        <f t="shared" si="50"/>
        <v>NKHT2510/53200160249</v>
      </c>
      <c r="L372" s="57" t="str">
        <f>IF(H372="","",Sheet1!AK372)</f>
        <v>K25TTM</v>
      </c>
      <c r="M372" s="57" t="str">
        <f>IF(H372="","",Sheet1!AE372)</f>
        <v>00160249</v>
      </c>
      <c r="N372" s="58" t="str">
        <f>IF(H372="","",Sheet1!AF372)</f>
        <v>09/10/2025</v>
      </c>
      <c r="O372" s="7" t="str">
        <f>IF(H372="","",Sheet1!AH372)</f>
        <v>WIN5532</v>
      </c>
      <c r="S372" s="55" t="str">
        <f>IF(H372="","",Sheet1!AL372)</f>
        <v>5532 WIN HCM 50-52 đường 50A</v>
      </c>
      <c r="V372" s="55" t="str">
        <f>IF(H372="","",Sheet1!AL372)</f>
        <v>5532 WIN HCM 50-52 đường 50A</v>
      </c>
      <c r="Y372" s="7" t="str">
        <f>IF(H372="","",Sheet1!AJ372)</f>
        <v>CN300</v>
      </c>
      <c r="AB372" s="60">
        <f t="shared" si="51"/>
        <v>5111</v>
      </c>
      <c r="AC372" s="60">
        <f t="shared" si="52"/>
        <v>131</v>
      </c>
      <c r="AE372" s="61">
        <f>IF(H372="","",Sheet1!U372)</f>
        <v>3</v>
      </c>
      <c r="AG372" s="7">
        <f>IF(H372="","",Sheet1!T372)</f>
        <v>70950</v>
      </c>
      <c r="AH372" s="62">
        <f t="shared" si="53"/>
        <v>212850</v>
      </c>
      <c r="AL372" s="64">
        <f t="shared" si="54"/>
        <v>8</v>
      </c>
      <c r="AN372" s="61">
        <f t="shared" si="55"/>
        <v>17028</v>
      </c>
      <c r="AO372" s="65">
        <f t="shared" si="56"/>
        <v>33311</v>
      </c>
      <c r="AQ372" s="66" t="str">
        <f t="shared" si="57"/>
        <v>K-hangtra</v>
      </c>
      <c r="AR372" s="66">
        <f t="shared" si="58"/>
        <v>156</v>
      </c>
      <c r="AS372" s="66">
        <f t="shared" si="59"/>
        <v>632</v>
      </c>
    </row>
    <row r="373" spans="3:45" x14ac:dyDescent="0.25">
      <c r="C373" s="53" t="str">
        <f>IF(H373="","",Sheet1!AI373)</f>
        <v>N</v>
      </c>
      <c r="D373" s="54" t="s">
        <v>4134</v>
      </c>
      <c r="E373" s="54" t="s">
        <v>25</v>
      </c>
      <c r="F373" s="53" t="str">
        <f>IF(H373="","",Sheet1!AF373)</f>
        <v>09/10/2025</v>
      </c>
      <c r="G373" s="1" t="str">
        <f>IF(H373="","",Sheet1!AF373)</f>
        <v>09/10/2025</v>
      </c>
      <c r="H373" s="27">
        <v>9106044973</v>
      </c>
      <c r="I373" s="1" t="str">
        <f>IF(H373="","",Sheet1!AF373)</f>
        <v>09/10/2025</v>
      </c>
      <c r="J373" s="55" t="str">
        <f t="shared" si="50"/>
        <v>NKHT2510/02200008334</v>
      </c>
      <c r="L373" s="57" t="str">
        <f>IF(H373="","",Sheet1!AK373)</f>
        <v>K25TTM</v>
      </c>
      <c r="M373" s="57" t="str">
        <f>IF(H373="","",Sheet1!AE373)</f>
        <v>00008334</v>
      </c>
      <c r="N373" s="58" t="str">
        <f>IF(H373="","",Sheet1!AF373)</f>
        <v>09/10/2025</v>
      </c>
      <c r="O373" s="7" t="str">
        <f>IF(H373="","",Sheet1!AH373)</f>
        <v>WIN-022</v>
      </c>
      <c r="S373" s="55" t="str">
        <f>IF(H373="","",Sheet1!AL373)</f>
        <v>2ALS WM+ GLI 260 Phạm Văn Đồng</v>
      </c>
      <c r="V373" s="55" t="str">
        <f>IF(H373="","",Sheet1!AL373)</f>
        <v>2ALS WM+ GLI 260 Phạm Văn Đồng</v>
      </c>
      <c r="Y373" s="7" t="str">
        <f>IF(H373="","",Sheet1!AJ373)</f>
        <v>GM500</v>
      </c>
      <c r="AB373" s="60">
        <f t="shared" si="51"/>
        <v>5111</v>
      </c>
      <c r="AC373" s="60">
        <f t="shared" si="52"/>
        <v>131</v>
      </c>
      <c r="AE373" s="61">
        <f>IF(H373="","",Sheet1!U373)</f>
        <v>1</v>
      </c>
      <c r="AG373" s="7">
        <f>IF(H373="","",Sheet1!T373)</f>
        <v>111058</v>
      </c>
      <c r="AH373" s="62">
        <f t="shared" si="53"/>
        <v>111058</v>
      </c>
      <c r="AL373" s="64">
        <f t="shared" si="54"/>
        <v>8</v>
      </c>
      <c r="AN373" s="61">
        <f t="shared" si="55"/>
        <v>8884.64</v>
      </c>
      <c r="AO373" s="65">
        <f t="shared" si="56"/>
        <v>33311</v>
      </c>
      <c r="AQ373" s="66" t="str">
        <f t="shared" si="57"/>
        <v>K-hangtra</v>
      </c>
      <c r="AR373" s="66">
        <f t="shared" si="58"/>
        <v>156</v>
      </c>
      <c r="AS373" s="66">
        <f t="shared" si="59"/>
        <v>632</v>
      </c>
    </row>
    <row r="374" spans="3:45" x14ac:dyDescent="0.25">
      <c r="C374" s="53" t="str">
        <f>IF(H374="","",Sheet1!AI374)</f>
        <v>B</v>
      </c>
      <c r="D374" s="54" t="s">
        <v>4134</v>
      </c>
      <c r="E374" s="54" t="s">
        <v>25</v>
      </c>
      <c r="F374" s="53" t="str">
        <f>IF(H374="","",Sheet1!AF374)</f>
        <v>09/10/2025</v>
      </c>
      <c r="G374" s="1" t="str">
        <f>IF(H374="","",Sheet1!AF374)</f>
        <v>09/10/2025</v>
      </c>
      <c r="H374" s="27">
        <v>9106044989</v>
      </c>
      <c r="I374" s="1" t="str">
        <f>IF(H374="","",Sheet1!AF374)</f>
        <v>09/10/2025</v>
      </c>
      <c r="J374" s="55" t="str">
        <f t="shared" si="50"/>
        <v>NKHT2510/00600015016</v>
      </c>
      <c r="L374" s="57" t="str">
        <f>IF(H374="","",Sheet1!AK374)</f>
        <v>K25TTM</v>
      </c>
      <c r="M374" s="57" t="str">
        <f>IF(H374="","",Sheet1!AE374)</f>
        <v>00015016</v>
      </c>
      <c r="N374" s="58" t="str">
        <f>IF(H374="","",Sheet1!AF374)</f>
        <v>09/10/2025</v>
      </c>
      <c r="O374" s="7" t="str">
        <f>IF(H374="","",Sheet1!AH374)</f>
        <v>WIN-HDG-00-006</v>
      </c>
      <c r="S374" s="55" t="str">
        <f>IF(H374="","",Sheet1!AL374)</f>
        <v>3526 WM+ HDG 272 Điện Biên Phủ</v>
      </c>
      <c r="V374" s="55" t="str">
        <f>IF(H374="","",Sheet1!AL374)</f>
        <v>3526 WM+ HDG 272 Điện Biên Phủ</v>
      </c>
      <c r="Y374" s="7" t="str">
        <f>IF(H374="","",Sheet1!AJ374)</f>
        <v>GM500</v>
      </c>
      <c r="AB374" s="60">
        <f t="shared" si="51"/>
        <v>5111</v>
      </c>
      <c r="AC374" s="60">
        <f t="shared" si="52"/>
        <v>131</v>
      </c>
      <c r="AE374" s="61">
        <f>IF(H374="","",Sheet1!U374)</f>
        <v>2</v>
      </c>
      <c r="AG374" s="7">
        <f>IF(H374="","",Sheet1!T374)</f>
        <v>111058</v>
      </c>
      <c r="AH374" s="62">
        <f t="shared" si="53"/>
        <v>222116</v>
      </c>
      <c r="AL374" s="64">
        <f t="shared" si="54"/>
        <v>8</v>
      </c>
      <c r="AN374" s="61">
        <f t="shared" si="55"/>
        <v>17769.28</v>
      </c>
      <c r="AO374" s="65">
        <f t="shared" si="56"/>
        <v>33311</v>
      </c>
      <c r="AQ374" s="66" t="str">
        <f t="shared" si="57"/>
        <v>K-hangtra</v>
      </c>
      <c r="AR374" s="66">
        <f t="shared" si="58"/>
        <v>156</v>
      </c>
      <c r="AS374" s="66">
        <f t="shared" si="59"/>
        <v>632</v>
      </c>
    </row>
    <row r="375" spans="3:45" x14ac:dyDescent="0.25">
      <c r="C375" s="53" t="str">
        <f>IF(H375="","",Sheet1!AI375)</f>
        <v>B</v>
      </c>
      <c r="D375" s="54" t="s">
        <v>4134</v>
      </c>
      <c r="E375" s="54" t="s">
        <v>25</v>
      </c>
      <c r="F375" s="53" t="str">
        <f>IF(H375="","",Sheet1!AF375)</f>
        <v>09/10/2025</v>
      </c>
      <c r="G375" s="1" t="str">
        <f>IF(H375="","",Sheet1!AF375)</f>
        <v>09/10/2025</v>
      </c>
      <c r="H375" s="27">
        <v>9106045048</v>
      </c>
      <c r="I375" s="1" t="str">
        <f>IF(H375="","",Sheet1!AF375)</f>
        <v>09/10/2025</v>
      </c>
      <c r="J375" s="55" t="str">
        <f t="shared" si="50"/>
        <v>NKHT2510/36900482459</v>
      </c>
      <c r="L375" s="57" t="str">
        <f>IF(H375="","",Sheet1!AK375)</f>
        <v>K25TTM</v>
      </c>
      <c r="M375" s="57" t="str">
        <f>IF(H375="","",Sheet1!AE375)</f>
        <v>00482459</v>
      </c>
      <c r="N375" s="58" t="str">
        <f>IF(H375="","",Sheet1!AF375)</f>
        <v>09/10/2025</v>
      </c>
      <c r="O375" s="7" t="str">
        <f>IF(H375="","",Sheet1!AH375)</f>
        <v>WIN5369</v>
      </c>
      <c r="S375" s="55" t="str">
        <f>IF(H375="","",Sheet1!AL375)</f>
        <v>5369 WM+ HNI Khu Phố, TT Liên Quan</v>
      </c>
      <c r="V375" s="55" t="str">
        <f>IF(H375="","",Sheet1!AL375)</f>
        <v>5369 WM+ HNI Khu Phố, TT Liên Quan</v>
      </c>
      <c r="Y375" s="7" t="str">
        <f>IF(H375="","",Sheet1!AJ375)</f>
        <v>GM500</v>
      </c>
      <c r="AB375" s="60">
        <f t="shared" si="51"/>
        <v>5111</v>
      </c>
      <c r="AC375" s="60">
        <f t="shared" si="52"/>
        <v>131</v>
      </c>
      <c r="AE375" s="61">
        <f>IF(H375="","",Sheet1!U375)</f>
        <v>1</v>
      </c>
      <c r="AG375" s="7">
        <f>IF(H375="","",Sheet1!T375)</f>
        <v>111058</v>
      </c>
      <c r="AH375" s="62">
        <f t="shared" si="53"/>
        <v>111058</v>
      </c>
      <c r="AL375" s="64">
        <f t="shared" si="54"/>
        <v>8</v>
      </c>
      <c r="AN375" s="61">
        <f t="shared" si="55"/>
        <v>8884.64</v>
      </c>
      <c r="AO375" s="65">
        <f t="shared" si="56"/>
        <v>33311</v>
      </c>
      <c r="AQ375" s="66" t="str">
        <f t="shared" si="57"/>
        <v>K-hangtra</v>
      </c>
      <c r="AR375" s="66">
        <f t="shared" si="58"/>
        <v>156</v>
      </c>
      <c r="AS375" s="66">
        <f t="shared" si="59"/>
        <v>632</v>
      </c>
    </row>
    <row r="376" spans="3:45" x14ac:dyDescent="0.25">
      <c r="C376" s="53" t="str">
        <f>IF(H376="","",Sheet1!AI376)</f>
        <v>B</v>
      </c>
      <c r="D376" s="54" t="s">
        <v>4134</v>
      </c>
      <c r="E376" s="54" t="s">
        <v>25</v>
      </c>
      <c r="F376" s="53" t="str">
        <f>IF(H376="","",Sheet1!AF376)</f>
        <v>09/10/2025</v>
      </c>
      <c r="G376" s="1" t="str">
        <f>IF(H376="","",Sheet1!AF376)</f>
        <v>09/10/2025</v>
      </c>
      <c r="H376" s="27">
        <v>9106045040</v>
      </c>
      <c r="I376" s="1" t="str">
        <f>IF(H376="","",Sheet1!AF376)</f>
        <v>09/10/2025</v>
      </c>
      <c r="J376" s="55" t="str">
        <f t="shared" si="50"/>
        <v>NKHT2510/AA200482455</v>
      </c>
      <c r="L376" s="57" t="str">
        <f>IF(H376="","",Sheet1!AK376)</f>
        <v>K25TTM</v>
      </c>
      <c r="M376" s="57" t="str">
        <f>IF(H376="","",Sheet1!AE376)</f>
        <v>00482455</v>
      </c>
      <c r="N376" s="58" t="str">
        <f>IF(H376="","",Sheet1!AF376)</f>
        <v>09/10/2025</v>
      </c>
      <c r="O376" s="7" t="str">
        <f>IF(H376="","",Sheet1!AH376)</f>
        <v>WIN2AA2</v>
      </c>
      <c r="S376" s="55" t="str">
        <f>IF(H376="","",Sheet1!AL376)</f>
        <v>2AA2 WM+ HNI Yên Bài, Mê Linh</v>
      </c>
      <c r="V376" s="55" t="str">
        <f>IF(H376="","",Sheet1!AL376)</f>
        <v>2AA2 WM+ HNI Yên Bài, Mê Linh</v>
      </c>
      <c r="Y376" s="7" t="str">
        <f>IF(H376="","",Sheet1!AJ376)</f>
        <v>MNH250</v>
      </c>
      <c r="AB376" s="60">
        <f t="shared" si="51"/>
        <v>5111</v>
      </c>
      <c r="AC376" s="60">
        <f t="shared" si="52"/>
        <v>131</v>
      </c>
      <c r="AE376" s="61">
        <f>IF(H376="","",Sheet1!U376)</f>
        <v>2</v>
      </c>
      <c r="AG376" s="7">
        <f>IF(H376="","",Sheet1!T376)</f>
        <v>37720</v>
      </c>
      <c r="AH376" s="62">
        <f t="shared" si="53"/>
        <v>75440</v>
      </c>
      <c r="AL376" s="64">
        <f t="shared" si="54"/>
        <v>8</v>
      </c>
      <c r="AN376" s="61">
        <f t="shared" si="55"/>
        <v>6035.2</v>
      </c>
      <c r="AO376" s="65">
        <f t="shared" si="56"/>
        <v>33311</v>
      </c>
      <c r="AQ376" s="66" t="str">
        <f t="shared" si="57"/>
        <v>K-hangtra</v>
      </c>
      <c r="AR376" s="66">
        <f t="shared" si="58"/>
        <v>156</v>
      </c>
      <c r="AS376" s="66">
        <f t="shared" si="59"/>
        <v>632</v>
      </c>
    </row>
    <row r="377" spans="3:45" x14ac:dyDescent="0.25">
      <c r="C377" s="53" t="str">
        <f>IF(H377="","",Sheet1!AI377)</f>
        <v>B</v>
      </c>
      <c r="D377" s="54" t="s">
        <v>4134</v>
      </c>
      <c r="E377" s="54" t="s">
        <v>25</v>
      </c>
      <c r="F377" s="53" t="str">
        <f>IF(H377="","",Sheet1!AF377)</f>
        <v>09/10/2025</v>
      </c>
      <c r="G377" s="1" t="str">
        <f>IF(H377="","",Sheet1!AF377)</f>
        <v>09/10/2025</v>
      </c>
      <c r="H377" s="27">
        <v>9106045040</v>
      </c>
      <c r="I377" s="1" t="str">
        <f>IF(H377="","",Sheet1!AF377)</f>
        <v>09/10/2025</v>
      </c>
      <c r="J377" s="55" t="str">
        <f t="shared" si="50"/>
        <v>NKHT2510/AA200482455</v>
      </c>
      <c r="L377" s="57" t="str">
        <f>IF(H377="","",Sheet1!AK377)</f>
        <v>K25TTM</v>
      </c>
      <c r="M377" s="57" t="str">
        <f>IF(H377="","",Sheet1!AE377)</f>
        <v>00482455</v>
      </c>
      <c r="N377" s="58" t="str">
        <f>IF(H377="","",Sheet1!AF377)</f>
        <v>09/10/2025</v>
      </c>
      <c r="O377" s="7" t="str">
        <f>IF(H377="","",Sheet1!AH377)</f>
        <v>WIN2AA2</v>
      </c>
      <c r="S377" s="55" t="str">
        <f>IF(H377="","",Sheet1!AL377)</f>
        <v>2AA2 WM+ HNI Yên Bài, Mê Linh</v>
      </c>
      <c r="V377" s="55" t="str">
        <f>IF(H377="","",Sheet1!AL377)</f>
        <v>2AA2 WM+ HNI Yên Bài, Mê Linh</v>
      </c>
      <c r="Y377" s="7" t="str">
        <f>IF(H377="","",Sheet1!AJ377)</f>
        <v>GM500</v>
      </c>
      <c r="AB377" s="60">
        <f t="shared" si="51"/>
        <v>5111</v>
      </c>
      <c r="AC377" s="60">
        <f t="shared" si="52"/>
        <v>131</v>
      </c>
      <c r="AE377" s="61">
        <f>IF(H377="","",Sheet1!U377)</f>
        <v>2</v>
      </c>
      <c r="AG377" s="7">
        <f>IF(H377="","",Sheet1!T377)</f>
        <v>111058</v>
      </c>
      <c r="AH377" s="62">
        <f t="shared" si="53"/>
        <v>222116</v>
      </c>
      <c r="AL377" s="64">
        <f t="shared" si="54"/>
        <v>8</v>
      </c>
      <c r="AN377" s="61">
        <f t="shared" si="55"/>
        <v>17769.28</v>
      </c>
      <c r="AO377" s="65">
        <f t="shared" si="56"/>
        <v>33311</v>
      </c>
      <c r="AQ377" s="66" t="str">
        <f t="shared" si="57"/>
        <v>K-hangtra</v>
      </c>
      <c r="AR377" s="66">
        <f t="shared" si="58"/>
        <v>156</v>
      </c>
      <c r="AS377" s="66">
        <f t="shared" si="59"/>
        <v>632</v>
      </c>
    </row>
    <row r="378" spans="3:45" x14ac:dyDescent="0.25">
      <c r="C378" s="53" t="str">
        <f>IF(H378="","",Sheet1!AI378)</f>
        <v>B</v>
      </c>
      <c r="D378" s="54" t="s">
        <v>4134</v>
      </c>
      <c r="E378" s="54" t="s">
        <v>25</v>
      </c>
      <c r="F378" s="53" t="str">
        <f>IF(H378="","",Sheet1!AF378)</f>
        <v>09/10/2025</v>
      </c>
      <c r="G378" s="1" t="str">
        <f>IF(H378="","",Sheet1!AF378)</f>
        <v>09/10/2025</v>
      </c>
      <c r="H378" s="27">
        <v>9106045069</v>
      </c>
      <c r="I378" s="1" t="str">
        <f>IF(H378="","",Sheet1!AF378)</f>
        <v>09/10/2025</v>
      </c>
      <c r="J378" s="55" t="str">
        <f t="shared" si="50"/>
        <v>NKHT2510/00300018239</v>
      </c>
      <c r="L378" s="57" t="str">
        <f>IF(H378="","",Sheet1!AK378)</f>
        <v>K25TTM</v>
      </c>
      <c r="M378" s="57" t="str">
        <f>IF(H378="","",Sheet1!AE378)</f>
        <v>00018239</v>
      </c>
      <c r="N378" s="58" t="str">
        <f>IF(H378="","",Sheet1!AF378)</f>
        <v>09/10/2025</v>
      </c>
      <c r="O378" s="7" t="str">
        <f>IF(H378="","",Sheet1!AH378)</f>
        <v>WIN-PTO-00-003</v>
      </c>
      <c r="S378" s="55" t="str">
        <f>IF(H378="","",Sheet1!AL378)</f>
        <v>2APX WM+ PTO Khu Phố, TT Thanh Thủy</v>
      </c>
      <c r="V378" s="55" t="str">
        <f>IF(H378="","",Sheet1!AL378)</f>
        <v>2APX WM+ PTO Khu Phố, TT Thanh Thủy</v>
      </c>
      <c r="Y378" s="7" t="str">
        <f>IF(H378="","",Sheet1!AJ378)</f>
        <v>GM500</v>
      </c>
      <c r="AB378" s="60">
        <f t="shared" si="51"/>
        <v>5111</v>
      </c>
      <c r="AC378" s="60">
        <f t="shared" si="52"/>
        <v>131</v>
      </c>
      <c r="AE378" s="61">
        <f>IF(H378="","",Sheet1!U378)</f>
        <v>2</v>
      </c>
      <c r="AG378" s="7">
        <f>IF(H378="","",Sheet1!T378)</f>
        <v>111058</v>
      </c>
      <c r="AH378" s="62">
        <f t="shared" si="53"/>
        <v>222116</v>
      </c>
      <c r="AL378" s="64">
        <f t="shared" si="54"/>
        <v>8</v>
      </c>
      <c r="AN378" s="61">
        <f t="shared" si="55"/>
        <v>17769.28</v>
      </c>
      <c r="AO378" s="65">
        <f t="shared" si="56"/>
        <v>33311</v>
      </c>
      <c r="AQ378" s="66" t="str">
        <f t="shared" si="57"/>
        <v>K-hangtra</v>
      </c>
      <c r="AR378" s="66">
        <f t="shared" si="58"/>
        <v>156</v>
      </c>
      <c r="AS378" s="66">
        <f t="shared" si="59"/>
        <v>632</v>
      </c>
    </row>
    <row r="379" spans="3:45" x14ac:dyDescent="0.25">
      <c r="C379" s="53" t="str">
        <f>IF(H379="","",Sheet1!AI379)</f>
        <v>B</v>
      </c>
      <c r="D379" s="54" t="s">
        <v>4134</v>
      </c>
      <c r="E379" s="54" t="s">
        <v>25</v>
      </c>
      <c r="F379" s="53" t="str">
        <f>IF(H379="","",Sheet1!AF379)</f>
        <v>09/10/2025</v>
      </c>
      <c r="G379" s="1" t="str">
        <f>IF(H379="","",Sheet1!AF379)</f>
        <v>09/10/2025</v>
      </c>
      <c r="H379" s="27">
        <v>9106045088</v>
      </c>
      <c r="I379" s="1" t="str">
        <f>IF(H379="","",Sheet1!AF379)</f>
        <v>09/10/2025</v>
      </c>
      <c r="J379" s="55" t="str">
        <f t="shared" si="50"/>
        <v>NKHT2510/06700482474</v>
      </c>
      <c r="L379" s="57" t="str">
        <f>IF(H379="","",Sheet1!AK379)</f>
        <v>K25TTM</v>
      </c>
      <c r="M379" s="57" t="str">
        <f>IF(H379="","",Sheet1!AE379)</f>
        <v>00482474</v>
      </c>
      <c r="N379" s="58" t="str">
        <f>IF(H379="","",Sheet1!AF379)</f>
        <v>09/10/2025</v>
      </c>
      <c r="O379" s="7" t="str">
        <f>IF(H379="","",Sheet1!AH379)</f>
        <v>WIN4067</v>
      </c>
      <c r="S379" s="55" t="str">
        <f>IF(H379="","",Sheet1!AL379)</f>
        <v>4067 WM+ HNI LK04 Lô TT02 622 Minh Khai</v>
      </c>
      <c r="V379" s="55" t="str">
        <f>IF(H379="","",Sheet1!AL379)</f>
        <v>4067 WM+ HNI LK04 Lô TT02 622 Minh Khai</v>
      </c>
      <c r="Y379" s="7" t="str">
        <f>IF(H379="","",Sheet1!AJ379)</f>
        <v>GM500</v>
      </c>
      <c r="AB379" s="60">
        <f t="shared" si="51"/>
        <v>5111</v>
      </c>
      <c r="AC379" s="60">
        <f t="shared" si="52"/>
        <v>131</v>
      </c>
      <c r="AE379" s="61">
        <f>IF(H379="","",Sheet1!U379)</f>
        <v>1</v>
      </c>
      <c r="AG379" s="7">
        <f>IF(H379="","",Sheet1!T379)</f>
        <v>111058</v>
      </c>
      <c r="AH379" s="62">
        <f t="shared" si="53"/>
        <v>111058</v>
      </c>
      <c r="AL379" s="64">
        <f t="shared" si="54"/>
        <v>8</v>
      </c>
      <c r="AN379" s="61">
        <f t="shared" si="55"/>
        <v>8884.64</v>
      </c>
      <c r="AO379" s="65">
        <f t="shared" si="56"/>
        <v>33311</v>
      </c>
      <c r="AQ379" s="66" t="str">
        <f t="shared" si="57"/>
        <v>K-hangtra</v>
      </c>
      <c r="AR379" s="66">
        <f t="shared" si="58"/>
        <v>156</v>
      </c>
      <c r="AS379" s="66">
        <f t="shared" si="59"/>
        <v>632</v>
      </c>
    </row>
    <row r="380" spans="3:45" x14ac:dyDescent="0.25">
      <c r="C380" s="53" t="str">
        <f>IF(H380="","",Sheet1!AI380)</f>
        <v>B</v>
      </c>
      <c r="D380" s="54" t="s">
        <v>4134</v>
      </c>
      <c r="E380" s="54" t="s">
        <v>25</v>
      </c>
      <c r="F380" s="53" t="str">
        <f>IF(H380="","",Sheet1!AF380)</f>
        <v>09/10/2025</v>
      </c>
      <c r="G380" s="1" t="str">
        <f>IF(H380="","",Sheet1!AF380)</f>
        <v>09/10/2025</v>
      </c>
      <c r="H380" s="27">
        <v>9106045088</v>
      </c>
      <c r="I380" s="1" t="str">
        <f>IF(H380="","",Sheet1!AF380)</f>
        <v>09/10/2025</v>
      </c>
      <c r="J380" s="55" t="str">
        <f t="shared" si="50"/>
        <v>NKHT2510/06700482474</v>
      </c>
      <c r="L380" s="57" t="str">
        <f>IF(H380="","",Sheet1!AK380)</f>
        <v>K25TTM</v>
      </c>
      <c r="M380" s="57" t="str">
        <f>IF(H380="","",Sheet1!AE380)</f>
        <v>00482474</v>
      </c>
      <c r="N380" s="58" t="str">
        <f>IF(H380="","",Sheet1!AF380)</f>
        <v>09/10/2025</v>
      </c>
      <c r="O380" s="7" t="str">
        <f>IF(H380="","",Sheet1!AH380)</f>
        <v>WIN4067</v>
      </c>
      <c r="S380" s="55" t="str">
        <f>IF(H380="","",Sheet1!AL380)</f>
        <v>4067 WM+ HNI LK04 Lô TT02 622 Minh Khai</v>
      </c>
      <c r="V380" s="55" t="str">
        <f>IF(H380="","",Sheet1!AL380)</f>
        <v>4067 WM+ HNI LK04 Lô TT02 622 Minh Khai</v>
      </c>
      <c r="Y380" s="7" t="str">
        <f>IF(H380="","",Sheet1!AJ380)</f>
        <v>CC300</v>
      </c>
      <c r="AB380" s="60">
        <f t="shared" si="51"/>
        <v>5111</v>
      </c>
      <c r="AC380" s="60">
        <f t="shared" si="52"/>
        <v>131</v>
      </c>
      <c r="AE380" s="61">
        <f>IF(H380="","",Sheet1!U380)</f>
        <v>3</v>
      </c>
      <c r="AG380" s="7">
        <f>IF(H380="","",Sheet1!T380)</f>
        <v>74250</v>
      </c>
      <c r="AH380" s="62">
        <f t="shared" si="53"/>
        <v>222750</v>
      </c>
      <c r="AL380" s="64">
        <f t="shared" si="54"/>
        <v>8</v>
      </c>
      <c r="AN380" s="61">
        <f t="shared" si="55"/>
        <v>17820</v>
      </c>
      <c r="AO380" s="65">
        <f t="shared" si="56"/>
        <v>33311</v>
      </c>
      <c r="AQ380" s="66" t="str">
        <f t="shared" si="57"/>
        <v>K-hangtra</v>
      </c>
      <c r="AR380" s="66">
        <f t="shared" si="58"/>
        <v>156</v>
      </c>
      <c r="AS380" s="66">
        <f t="shared" si="59"/>
        <v>632</v>
      </c>
    </row>
    <row r="381" spans="3:45" x14ac:dyDescent="0.25">
      <c r="C381" s="53" t="str">
        <f>IF(H381="","",Sheet1!AI381)</f>
        <v>B</v>
      </c>
      <c r="D381" s="54" t="s">
        <v>4134</v>
      </c>
      <c r="E381" s="54" t="s">
        <v>25</v>
      </c>
      <c r="F381" s="53" t="str">
        <f>IF(H381="","",Sheet1!AF381)</f>
        <v>09/10/2025</v>
      </c>
      <c r="G381" s="1" t="str">
        <f>IF(H381="","",Sheet1!AF381)</f>
        <v>09/10/2025</v>
      </c>
      <c r="H381" s="27">
        <v>9106045036</v>
      </c>
      <c r="I381" s="1" t="str">
        <f>IF(H381="","",Sheet1!AF381)</f>
        <v>09/10/2025</v>
      </c>
      <c r="J381" s="55" t="str">
        <f t="shared" si="50"/>
        <v>NKHT2510/00300018238</v>
      </c>
      <c r="L381" s="57" t="str">
        <f>IF(H381="","",Sheet1!AK381)</f>
        <v>K25TTM</v>
      </c>
      <c r="M381" s="57" t="str">
        <f>IF(H381="","",Sheet1!AE381)</f>
        <v>00018238</v>
      </c>
      <c r="N381" s="58" t="str">
        <f>IF(H381="","",Sheet1!AF381)</f>
        <v>09/10/2025</v>
      </c>
      <c r="O381" s="7" t="str">
        <f>IF(H381="","",Sheet1!AH381)</f>
        <v>WIN-PTO-00-003</v>
      </c>
      <c r="S381" s="55" t="str">
        <f>IF(H381="","",Sheet1!AL381)</f>
        <v>6432 WM+ PTO Vũ Duệ, Việt Trì</v>
      </c>
      <c r="V381" s="55" t="str">
        <f>IF(H381="","",Sheet1!AL381)</f>
        <v>6432 WM+ PTO Vũ Duệ, Việt Trì</v>
      </c>
      <c r="Y381" s="7" t="str">
        <f>IF(H381="","",Sheet1!AJ381)</f>
        <v>CN300</v>
      </c>
      <c r="AB381" s="60">
        <f t="shared" si="51"/>
        <v>5111</v>
      </c>
      <c r="AC381" s="60">
        <f t="shared" si="52"/>
        <v>131</v>
      </c>
      <c r="AE381" s="61">
        <f>IF(H381="","",Sheet1!U381)</f>
        <v>1</v>
      </c>
      <c r="AG381" s="7">
        <f>IF(H381="","",Sheet1!T381)</f>
        <v>70950</v>
      </c>
      <c r="AH381" s="62">
        <f t="shared" si="53"/>
        <v>70950</v>
      </c>
      <c r="AL381" s="64">
        <f t="shared" si="54"/>
        <v>8</v>
      </c>
      <c r="AN381" s="61">
        <f t="shared" si="55"/>
        <v>5676</v>
      </c>
      <c r="AO381" s="65">
        <f t="shared" si="56"/>
        <v>33311</v>
      </c>
      <c r="AQ381" s="66" t="str">
        <f t="shared" si="57"/>
        <v>K-hangtra</v>
      </c>
      <c r="AR381" s="66">
        <f t="shared" si="58"/>
        <v>156</v>
      </c>
      <c r="AS381" s="66">
        <f t="shared" si="59"/>
        <v>632</v>
      </c>
    </row>
    <row r="382" spans="3:45" x14ac:dyDescent="0.25">
      <c r="C382" s="53" t="str">
        <f>IF(H382="","",Sheet1!AI382)</f>
        <v>B</v>
      </c>
      <c r="D382" s="54" t="s">
        <v>4134</v>
      </c>
      <c r="E382" s="54" t="s">
        <v>25</v>
      </c>
      <c r="F382" s="53" t="str">
        <f>IF(H382="","",Sheet1!AF382)</f>
        <v>09/10/2025</v>
      </c>
      <c r="G382" s="1" t="str">
        <f>IF(H382="","",Sheet1!AF382)</f>
        <v>09/10/2025</v>
      </c>
      <c r="H382" s="27">
        <v>9106045036</v>
      </c>
      <c r="I382" s="1" t="str">
        <f>IF(H382="","",Sheet1!AF382)</f>
        <v>09/10/2025</v>
      </c>
      <c r="J382" s="55" t="str">
        <f t="shared" si="50"/>
        <v>NKHT2510/00300018238</v>
      </c>
      <c r="L382" s="57" t="str">
        <f>IF(H382="","",Sheet1!AK382)</f>
        <v>K25TTM</v>
      </c>
      <c r="M382" s="57" t="str">
        <f>IF(H382="","",Sheet1!AE382)</f>
        <v>00018238</v>
      </c>
      <c r="N382" s="58" t="str">
        <f>IF(H382="","",Sheet1!AF382)</f>
        <v>09/10/2025</v>
      </c>
      <c r="O382" s="7" t="str">
        <f>IF(H382="","",Sheet1!AH382)</f>
        <v>WIN-PTO-00-003</v>
      </c>
      <c r="S382" s="55" t="str">
        <f>IF(H382="","",Sheet1!AL382)</f>
        <v>6432 WM+ PTO Vũ Duệ, Việt Trì</v>
      </c>
      <c r="V382" s="55" t="str">
        <f>IF(H382="","",Sheet1!AL382)</f>
        <v>6432 WM+ PTO Vũ Duệ, Việt Trì</v>
      </c>
      <c r="Y382" s="7" t="str">
        <f>IF(H382="","",Sheet1!AJ382)</f>
        <v>GTLX250G</v>
      </c>
      <c r="AB382" s="60">
        <f t="shared" si="51"/>
        <v>5111</v>
      </c>
      <c r="AC382" s="60">
        <f t="shared" si="52"/>
        <v>131</v>
      </c>
      <c r="AE382" s="61">
        <f>IF(H382="","",Sheet1!U382)</f>
        <v>1</v>
      </c>
      <c r="AG382" s="7">
        <f>IF(H382="","",Sheet1!T382)</f>
        <v>50182</v>
      </c>
      <c r="AH382" s="62">
        <f t="shared" si="53"/>
        <v>50182</v>
      </c>
      <c r="AL382" s="64">
        <f t="shared" si="54"/>
        <v>8</v>
      </c>
      <c r="AN382" s="61">
        <f t="shared" si="55"/>
        <v>4014.56</v>
      </c>
      <c r="AO382" s="65">
        <f t="shared" si="56"/>
        <v>33311</v>
      </c>
      <c r="AQ382" s="66" t="str">
        <f t="shared" si="57"/>
        <v>K-hangtra</v>
      </c>
      <c r="AR382" s="66">
        <f t="shared" si="58"/>
        <v>156</v>
      </c>
      <c r="AS382" s="66">
        <f t="shared" si="59"/>
        <v>632</v>
      </c>
    </row>
    <row r="383" spans="3:45" x14ac:dyDescent="0.25">
      <c r="C383" s="53" t="str">
        <f>IF(H383="","",Sheet1!AI383)</f>
        <v>B</v>
      </c>
      <c r="D383" s="54" t="s">
        <v>4134</v>
      </c>
      <c r="E383" s="54" t="s">
        <v>25</v>
      </c>
      <c r="F383" s="53" t="str">
        <f>IF(H383="","",Sheet1!AF383)</f>
        <v>09/10/2025</v>
      </c>
      <c r="G383" s="1" t="str">
        <f>IF(H383="","",Sheet1!AF383)</f>
        <v>09/10/2025</v>
      </c>
      <c r="H383" s="27">
        <v>9106045117</v>
      </c>
      <c r="I383" s="1" t="str">
        <f>IF(H383="","",Sheet1!AF383)</f>
        <v>09/10/2025</v>
      </c>
      <c r="J383" s="55" t="str">
        <f t="shared" si="50"/>
        <v>NKHT2510/B2200482483</v>
      </c>
      <c r="L383" s="57" t="str">
        <f>IF(H383="","",Sheet1!AK383)</f>
        <v>K25TTM</v>
      </c>
      <c r="M383" s="57" t="str">
        <f>IF(H383="","",Sheet1!AE383)</f>
        <v>00482483</v>
      </c>
      <c r="N383" s="58" t="str">
        <f>IF(H383="","",Sheet1!AF383)</f>
        <v>09/10/2025</v>
      </c>
      <c r="O383" s="7" t="str">
        <f>IF(H383="","",Sheet1!AH383)</f>
        <v>WIN2B22</v>
      </c>
      <c r="S383" s="55" t="str">
        <f>IF(H383="","",Sheet1!AL383)</f>
        <v>2B22 WM+ HNI 200-202 Định Công Thượng</v>
      </c>
      <c r="V383" s="55" t="str">
        <f>IF(H383="","",Sheet1!AL383)</f>
        <v>2B22 WM+ HNI 200-202 Định Công Thượng</v>
      </c>
      <c r="Y383" s="7" t="str">
        <f>IF(H383="","",Sheet1!AJ383)</f>
        <v>CN300</v>
      </c>
      <c r="AB383" s="60">
        <f t="shared" si="51"/>
        <v>5111</v>
      </c>
      <c r="AC383" s="60">
        <f t="shared" si="52"/>
        <v>131</v>
      </c>
      <c r="AE383" s="61">
        <f>IF(H383="","",Sheet1!U383)</f>
        <v>1</v>
      </c>
      <c r="AG383" s="7">
        <f>IF(H383="","",Sheet1!T383)</f>
        <v>70950</v>
      </c>
      <c r="AH383" s="62">
        <f t="shared" si="53"/>
        <v>70950</v>
      </c>
      <c r="AL383" s="64">
        <f t="shared" si="54"/>
        <v>8</v>
      </c>
      <c r="AN383" s="61">
        <f t="shared" si="55"/>
        <v>5676</v>
      </c>
      <c r="AO383" s="65">
        <f t="shared" si="56"/>
        <v>33311</v>
      </c>
      <c r="AQ383" s="66" t="str">
        <f t="shared" si="57"/>
        <v>K-hangtra</v>
      </c>
      <c r="AR383" s="66">
        <f t="shared" si="58"/>
        <v>156</v>
      </c>
      <c r="AS383" s="66">
        <f t="shared" si="59"/>
        <v>632</v>
      </c>
    </row>
    <row r="384" spans="3:45" x14ac:dyDescent="0.25">
      <c r="C384" s="53" t="str">
        <f>IF(H384="","",Sheet1!AI384)</f>
        <v>N</v>
      </c>
      <c r="D384" s="54" t="s">
        <v>4134</v>
      </c>
      <c r="E384" s="54" t="s">
        <v>25</v>
      </c>
      <c r="F384" s="53" t="str">
        <f>IF(H384="","",Sheet1!AF384)</f>
        <v>09/10/2025</v>
      </c>
      <c r="G384" s="1" t="str">
        <f>IF(H384="","",Sheet1!AF384)</f>
        <v>09/10/2025</v>
      </c>
      <c r="H384" s="27">
        <v>9106045065</v>
      </c>
      <c r="I384" s="1" t="str">
        <f>IF(H384="","",Sheet1!AF384)</f>
        <v>09/10/2025</v>
      </c>
      <c r="J384" s="55" t="str">
        <f t="shared" si="50"/>
        <v>NKHT2510/A8800160258</v>
      </c>
      <c r="L384" s="57" t="str">
        <f>IF(H384="","",Sheet1!AK384)</f>
        <v>K25TTM</v>
      </c>
      <c r="M384" s="57" t="str">
        <f>IF(H384="","",Sheet1!AE384)</f>
        <v>00160258</v>
      </c>
      <c r="N384" s="58" t="str">
        <f>IF(H384="","",Sheet1!AF384)</f>
        <v>09/10/2025</v>
      </c>
      <c r="O384" s="7" t="str">
        <f>IF(H384="","",Sheet1!AH384)</f>
        <v>WIN2A88</v>
      </c>
      <c r="S384" s="55" t="str">
        <f>IF(H384="","",Sheet1!AL384)</f>
        <v>2A88 WM+ HCM 60 Đường số 40</v>
      </c>
      <c r="V384" s="55" t="str">
        <f>IF(H384="","",Sheet1!AL384)</f>
        <v>2A88 WM+ HCM 60 Đường số 40</v>
      </c>
      <c r="Y384" s="7" t="str">
        <f>IF(H384="","",Sheet1!AJ384)</f>
        <v>GM500</v>
      </c>
      <c r="AB384" s="60">
        <f t="shared" si="51"/>
        <v>5111</v>
      </c>
      <c r="AC384" s="60">
        <f t="shared" si="52"/>
        <v>131</v>
      </c>
      <c r="AE384" s="61">
        <f>IF(H384="","",Sheet1!U384)</f>
        <v>1</v>
      </c>
      <c r="AG384" s="7">
        <f>IF(H384="","",Sheet1!T384)</f>
        <v>111058</v>
      </c>
      <c r="AH384" s="62">
        <f t="shared" si="53"/>
        <v>111058</v>
      </c>
      <c r="AL384" s="64">
        <f t="shared" si="54"/>
        <v>8</v>
      </c>
      <c r="AN384" s="61">
        <f t="shared" si="55"/>
        <v>8884.64</v>
      </c>
      <c r="AO384" s="65">
        <f t="shared" si="56"/>
        <v>33311</v>
      </c>
      <c r="AQ384" s="66" t="str">
        <f t="shared" si="57"/>
        <v>K-hangtra</v>
      </c>
      <c r="AR384" s="66">
        <f t="shared" si="58"/>
        <v>156</v>
      </c>
      <c r="AS384" s="66">
        <f t="shared" si="59"/>
        <v>632</v>
      </c>
    </row>
    <row r="385" spans="3:45" x14ac:dyDescent="0.25">
      <c r="C385" s="53" t="str">
        <f>IF(H385="","",Sheet1!AI385)</f>
        <v>N</v>
      </c>
      <c r="D385" s="54" t="s">
        <v>4134</v>
      </c>
      <c r="E385" s="54" t="s">
        <v>25</v>
      </c>
      <c r="F385" s="53" t="str">
        <f>IF(H385="","",Sheet1!AF385)</f>
        <v>09/10/2025</v>
      </c>
      <c r="G385" s="1" t="str">
        <f>IF(H385="","",Sheet1!AF385)</f>
        <v>09/10/2025</v>
      </c>
      <c r="H385" s="27">
        <v>9106045065</v>
      </c>
      <c r="I385" s="1" t="str">
        <f>IF(H385="","",Sheet1!AF385)</f>
        <v>09/10/2025</v>
      </c>
      <c r="J385" s="55" t="str">
        <f t="shared" si="50"/>
        <v>NKHT2510/A8800160258</v>
      </c>
      <c r="L385" s="57" t="str">
        <f>IF(H385="","",Sheet1!AK385)</f>
        <v>K25TTM</v>
      </c>
      <c r="M385" s="57" t="str">
        <f>IF(H385="","",Sheet1!AE385)</f>
        <v>00160258</v>
      </c>
      <c r="N385" s="58" t="str">
        <f>IF(H385="","",Sheet1!AF385)</f>
        <v>09/10/2025</v>
      </c>
      <c r="O385" s="7" t="str">
        <f>IF(H385="","",Sheet1!AH385)</f>
        <v>WIN2A88</v>
      </c>
      <c r="S385" s="55" t="str">
        <f>IF(H385="","",Sheet1!AL385)</f>
        <v>2A88 WM+ HCM 60 Đường số 40</v>
      </c>
      <c r="V385" s="55" t="str">
        <f>IF(H385="","",Sheet1!AL385)</f>
        <v>2A88 WM+ HCM 60 Đường số 40</v>
      </c>
      <c r="Y385" s="7" t="str">
        <f>IF(H385="","",Sheet1!AJ385)</f>
        <v>GL250</v>
      </c>
      <c r="AB385" s="60">
        <f t="shared" si="51"/>
        <v>5111</v>
      </c>
      <c r="AC385" s="60">
        <f t="shared" si="52"/>
        <v>131</v>
      </c>
      <c r="AE385" s="61">
        <f>IF(H385="","",Sheet1!U385)</f>
        <v>1</v>
      </c>
      <c r="AG385" s="7">
        <f>IF(H385="","",Sheet1!T385)</f>
        <v>49500</v>
      </c>
      <c r="AH385" s="62">
        <f t="shared" si="53"/>
        <v>49500</v>
      </c>
      <c r="AL385" s="64">
        <f t="shared" si="54"/>
        <v>8</v>
      </c>
      <c r="AN385" s="61">
        <f t="shared" si="55"/>
        <v>3960</v>
      </c>
      <c r="AO385" s="65">
        <f t="shared" si="56"/>
        <v>33311</v>
      </c>
      <c r="AQ385" s="66" t="str">
        <f t="shared" si="57"/>
        <v>K-hangtra</v>
      </c>
      <c r="AR385" s="66">
        <f t="shared" si="58"/>
        <v>156</v>
      </c>
      <c r="AS385" s="66">
        <f t="shared" si="59"/>
        <v>632</v>
      </c>
    </row>
    <row r="386" spans="3:45" x14ac:dyDescent="0.25">
      <c r="C386" s="53" t="str">
        <f>IF(H386="","",Sheet1!AI386)</f>
        <v>N</v>
      </c>
      <c r="D386" s="54" t="s">
        <v>4134</v>
      </c>
      <c r="E386" s="54" t="s">
        <v>25</v>
      </c>
      <c r="F386" s="53" t="str">
        <f>IF(H386="","",Sheet1!AF386)</f>
        <v>09/10/2025</v>
      </c>
      <c r="G386" s="1" t="str">
        <f>IF(H386="","",Sheet1!AF386)</f>
        <v>09/10/2025</v>
      </c>
      <c r="H386" s="27">
        <v>9106045065</v>
      </c>
      <c r="I386" s="1" t="str">
        <f>IF(H386="","",Sheet1!AF386)</f>
        <v>09/10/2025</v>
      </c>
      <c r="J386" s="55" t="str">
        <f t="shared" si="50"/>
        <v>NKHT2510/A8800160258</v>
      </c>
      <c r="L386" s="57" t="str">
        <f>IF(H386="","",Sheet1!AK386)</f>
        <v>K25TTM</v>
      </c>
      <c r="M386" s="57" t="str">
        <f>IF(H386="","",Sheet1!AE386)</f>
        <v>00160258</v>
      </c>
      <c r="N386" s="58" t="str">
        <f>IF(H386="","",Sheet1!AF386)</f>
        <v>09/10/2025</v>
      </c>
      <c r="O386" s="7" t="str">
        <f>IF(H386="","",Sheet1!AH386)</f>
        <v>WIN2A88</v>
      </c>
      <c r="S386" s="55" t="str">
        <f>IF(H386="","",Sheet1!AL386)</f>
        <v>2A88 WM+ HCM 60 Đường số 40</v>
      </c>
      <c r="V386" s="55" t="str">
        <f>IF(H386="","",Sheet1!AL386)</f>
        <v>2A88 WM+ HCM 60 Đường số 40</v>
      </c>
      <c r="Y386" s="7" t="str">
        <f>IF(H386="","",Sheet1!AJ386)</f>
        <v>MNH250</v>
      </c>
      <c r="AB386" s="60">
        <f t="shared" si="51"/>
        <v>5111</v>
      </c>
      <c r="AC386" s="60">
        <f t="shared" si="52"/>
        <v>131</v>
      </c>
      <c r="AE386" s="61">
        <f>IF(H386="","",Sheet1!U386)</f>
        <v>2</v>
      </c>
      <c r="AG386" s="7">
        <f>IF(H386="","",Sheet1!T386)</f>
        <v>37720</v>
      </c>
      <c r="AH386" s="62">
        <f t="shared" si="53"/>
        <v>75440</v>
      </c>
      <c r="AL386" s="64">
        <f t="shared" si="54"/>
        <v>8</v>
      </c>
      <c r="AN386" s="61">
        <f t="shared" si="55"/>
        <v>6035.2</v>
      </c>
      <c r="AO386" s="65">
        <f t="shared" si="56"/>
        <v>33311</v>
      </c>
      <c r="AQ386" s="66" t="str">
        <f t="shared" si="57"/>
        <v>K-hangtra</v>
      </c>
      <c r="AR386" s="66">
        <f t="shared" si="58"/>
        <v>156</v>
      </c>
      <c r="AS386" s="66">
        <f t="shared" si="59"/>
        <v>632</v>
      </c>
    </row>
    <row r="387" spans="3:45" x14ac:dyDescent="0.25">
      <c r="C387" s="53" t="str">
        <f>IF(H387="","",Sheet1!AI387)</f>
        <v>B</v>
      </c>
      <c r="D387" s="54" t="s">
        <v>4134</v>
      </c>
      <c r="E387" s="54" t="s">
        <v>25</v>
      </c>
      <c r="F387" s="53" t="str">
        <f>IF(H387="","",Sheet1!AF387)</f>
        <v>09/10/2025</v>
      </c>
      <c r="G387" s="1" t="str">
        <f>IF(H387="","",Sheet1!AF387)</f>
        <v>09/10/2025</v>
      </c>
      <c r="H387" s="27">
        <v>9106045137</v>
      </c>
      <c r="I387" s="1" t="str">
        <f>IF(H387="","",Sheet1!AF387)</f>
        <v>09/10/2025</v>
      </c>
      <c r="J387" s="55" t="str">
        <f t="shared" ref="J387:J450" si="60">"NKHT25"&amp;TEXT(MONTH(I387),"00")&amp;"/"&amp;RIGHT(O387,3)&amp;M387</f>
        <v>NKHT2510/06400008191</v>
      </c>
      <c r="L387" s="57" t="str">
        <f>IF(H387="","",Sheet1!AK387)</f>
        <v>K25TTM</v>
      </c>
      <c r="M387" s="57" t="str">
        <f>IF(H387="","",Sheet1!AE387)</f>
        <v>00008191</v>
      </c>
      <c r="N387" s="58" t="str">
        <f>IF(H387="","",Sheet1!AF387)</f>
        <v>09/10/2025</v>
      </c>
      <c r="O387" s="7" t="str">
        <f>IF(H387="","",Sheet1!AH387)</f>
        <v>WIN-064</v>
      </c>
      <c r="S387" s="55" t="str">
        <f>IF(H387="","",Sheet1!AL387)</f>
        <v>2B10 WM+ NDH Xóm 4, Trung Lao</v>
      </c>
      <c r="V387" s="55" t="str">
        <f>IF(H387="","",Sheet1!AL387)</f>
        <v>2B10 WM+ NDH Xóm 4, Trung Lao</v>
      </c>
      <c r="Y387" s="7" t="str">
        <f>IF(H387="","",Sheet1!AJ387)</f>
        <v>TH200</v>
      </c>
      <c r="AB387" s="60">
        <f t="shared" ref="AB387:AB450" si="61">IF(H387="","",5111)</f>
        <v>5111</v>
      </c>
      <c r="AC387" s="60">
        <f t="shared" si="52"/>
        <v>131</v>
      </c>
      <c r="AE387" s="61">
        <f>IF(H387="","",Sheet1!U387)</f>
        <v>2</v>
      </c>
      <c r="AG387" s="7">
        <f>IF(H387="","",Sheet1!T387)</f>
        <v>45588</v>
      </c>
      <c r="AH387" s="62">
        <f t="shared" si="53"/>
        <v>91176</v>
      </c>
      <c r="AL387" s="64">
        <f t="shared" si="54"/>
        <v>8</v>
      </c>
      <c r="AN387" s="61">
        <f t="shared" si="55"/>
        <v>7294.08</v>
      </c>
      <c r="AO387" s="65">
        <f t="shared" si="56"/>
        <v>33311</v>
      </c>
      <c r="AQ387" s="66" t="str">
        <f t="shared" si="57"/>
        <v>K-hangtra</v>
      </c>
      <c r="AR387" s="66">
        <f t="shared" si="58"/>
        <v>156</v>
      </c>
      <c r="AS387" s="66">
        <f t="shared" si="59"/>
        <v>632</v>
      </c>
    </row>
    <row r="388" spans="3:45" x14ac:dyDescent="0.25">
      <c r="C388" s="53" t="str">
        <f>IF(H388="","",Sheet1!AI388)</f>
        <v>B</v>
      </c>
      <c r="D388" s="54" t="s">
        <v>4134</v>
      </c>
      <c r="E388" s="54" t="s">
        <v>25</v>
      </c>
      <c r="F388" s="53" t="str">
        <f>IF(H388="","",Sheet1!AF388)</f>
        <v>09/10/2025</v>
      </c>
      <c r="G388" s="1" t="str">
        <f>IF(H388="","",Sheet1!AF388)</f>
        <v>09/10/2025</v>
      </c>
      <c r="H388" s="27">
        <v>9106045137</v>
      </c>
      <c r="I388" s="1" t="str">
        <f>IF(H388="","",Sheet1!AF388)</f>
        <v>09/10/2025</v>
      </c>
      <c r="J388" s="55" t="str">
        <f t="shared" si="60"/>
        <v>NKHT2510/06400008191</v>
      </c>
      <c r="L388" s="57" t="str">
        <f>IF(H388="","",Sheet1!AK388)</f>
        <v>K25TTM</v>
      </c>
      <c r="M388" s="57" t="str">
        <f>IF(H388="","",Sheet1!AE388)</f>
        <v>00008191</v>
      </c>
      <c r="N388" s="58" t="str">
        <f>IF(H388="","",Sheet1!AF388)</f>
        <v>09/10/2025</v>
      </c>
      <c r="O388" s="7" t="str">
        <f>IF(H388="","",Sheet1!AH388)</f>
        <v>WIN-064</v>
      </c>
      <c r="S388" s="55" t="str">
        <f>IF(H388="","",Sheet1!AL388)</f>
        <v>2B10 WM+ NDH Xóm 4, Trung Lao</v>
      </c>
      <c r="V388" s="55" t="str">
        <f>IF(H388="","",Sheet1!AL388)</f>
        <v>2B10 WM+ NDH Xóm 4, Trung Lao</v>
      </c>
      <c r="Y388" s="7" t="str">
        <f>IF(H388="","",Sheet1!AJ388)</f>
        <v>CC300</v>
      </c>
      <c r="AB388" s="60">
        <f t="shared" si="61"/>
        <v>5111</v>
      </c>
      <c r="AC388" s="60">
        <f t="shared" ref="AC388:AC451" si="62">IF(H388="","",131)</f>
        <v>131</v>
      </c>
      <c r="AE388" s="61">
        <f>IF(H388="","",Sheet1!U388)</f>
        <v>4</v>
      </c>
      <c r="AG388" s="7">
        <f>IF(H388="","",Sheet1!T388)</f>
        <v>74250</v>
      </c>
      <c r="AH388" s="62">
        <f t="shared" ref="AH388:AH451" si="63">AE388*AG388</f>
        <v>297000</v>
      </c>
      <c r="AL388" s="64">
        <f t="shared" ref="AL388:AL451" si="64">IF(H388="","",8)</f>
        <v>8</v>
      </c>
      <c r="AN388" s="61">
        <f t="shared" ref="AN388:AN451" si="65">AH388*8%</f>
        <v>23760</v>
      </c>
      <c r="AO388" s="65">
        <f t="shared" ref="AO388:AO451" si="66">IF(H388="","",33311)</f>
        <v>33311</v>
      </c>
      <c r="AQ388" s="66" t="str">
        <f t="shared" ref="AQ388:AQ451" si="67">IF(H388="","","K-hangtra")</f>
        <v>K-hangtra</v>
      </c>
      <c r="AR388" s="66">
        <f t="shared" ref="AR388:AR451" si="68">IF(H388="","",156)</f>
        <v>156</v>
      </c>
      <c r="AS388" s="66">
        <f t="shared" ref="AS388:AS451" si="69">IF(H388="","",632)</f>
        <v>632</v>
      </c>
    </row>
    <row r="389" spans="3:45" x14ac:dyDescent="0.25">
      <c r="C389" s="53" t="str">
        <f>IF(H389="","",Sheet1!AI389)</f>
        <v>B</v>
      </c>
      <c r="D389" s="54" t="s">
        <v>4134</v>
      </c>
      <c r="E389" s="54" t="s">
        <v>25</v>
      </c>
      <c r="F389" s="53" t="str">
        <f>IF(H389="","",Sheet1!AF389)</f>
        <v>09/10/2025</v>
      </c>
      <c r="G389" s="1" t="str">
        <f>IF(H389="","",Sheet1!AF389)</f>
        <v>09/10/2025</v>
      </c>
      <c r="H389" s="27">
        <v>9106045152</v>
      </c>
      <c r="I389" s="1" t="str">
        <f>IF(H389="","",Sheet1!AF389)</f>
        <v>09/10/2025</v>
      </c>
      <c r="J389" s="55" t="str">
        <f t="shared" si="60"/>
        <v>NKHT2510/02000033615</v>
      </c>
      <c r="L389" s="57" t="str">
        <f>IF(H389="","",Sheet1!AK389)</f>
        <v>K25TTM</v>
      </c>
      <c r="M389" s="57" t="str">
        <f>IF(H389="","",Sheet1!AE389)</f>
        <v>00033615</v>
      </c>
      <c r="N389" s="58" t="str">
        <f>IF(H389="","",Sheet1!AF389)</f>
        <v>09/10/2025</v>
      </c>
      <c r="O389" s="7" t="str">
        <f>IF(H389="","",Sheet1!AH389)</f>
        <v>WIN-020</v>
      </c>
      <c r="S389" s="55" t="str">
        <f>IF(H389="","",Sheet1!AL389)</f>
        <v>2AIG WM+ THA Khu 2, TT Hồi Xuân</v>
      </c>
      <c r="V389" s="55" t="str">
        <f>IF(H389="","",Sheet1!AL389)</f>
        <v>2AIG WM+ THA Khu 2, TT Hồi Xuân</v>
      </c>
      <c r="Y389" s="7" t="str">
        <f>IF(H389="","",Sheet1!AJ389)</f>
        <v>GSG250</v>
      </c>
      <c r="AB389" s="60">
        <f t="shared" si="61"/>
        <v>5111</v>
      </c>
      <c r="AC389" s="60">
        <f t="shared" si="62"/>
        <v>131</v>
      </c>
      <c r="AE389" s="61">
        <f>IF(H389="","",Sheet1!U389)</f>
        <v>7</v>
      </c>
      <c r="AG389" s="7">
        <f>IF(H389="","",Sheet1!T389)</f>
        <v>41328</v>
      </c>
      <c r="AH389" s="62">
        <f t="shared" si="63"/>
        <v>289296</v>
      </c>
      <c r="AL389" s="64">
        <f t="shared" si="64"/>
        <v>8</v>
      </c>
      <c r="AN389" s="61">
        <f t="shared" si="65"/>
        <v>23143.68</v>
      </c>
      <c r="AO389" s="65">
        <f t="shared" si="66"/>
        <v>33311</v>
      </c>
      <c r="AQ389" s="66" t="str">
        <f t="shared" si="67"/>
        <v>K-hangtra</v>
      </c>
      <c r="AR389" s="66">
        <f t="shared" si="68"/>
        <v>156</v>
      </c>
      <c r="AS389" s="66">
        <f t="shared" si="69"/>
        <v>632</v>
      </c>
    </row>
    <row r="390" spans="3:45" x14ac:dyDescent="0.25">
      <c r="C390" s="53" t="str">
        <f>IF(H390="","",Sheet1!AI390)</f>
        <v>N</v>
      </c>
      <c r="D390" s="54" t="s">
        <v>4134</v>
      </c>
      <c r="E390" s="54" t="s">
        <v>25</v>
      </c>
      <c r="F390" s="53" t="str">
        <f>IF(H390="","",Sheet1!AF390)</f>
        <v>09/10/2025</v>
      </c>
      <c r="G390" s="1" t="str">
        <f>IF(H390="","",Sheet1!AF390)</f>
        <v>09/10/2025</v>
      </c>
      <c r="H390" s="27">
        <v>9106045158</v>
      </c>
      <c r="I390" s="1" t="str">
        <f>IF(H390="","",Sheet1!AF390)</f>
        <v>09/10/2025</v>
      </c>
      <c r="J390" s="55" t="str">
        <f t="shared" si="60"/>
        <v>NKHT2510/35500160273</v>
      </c>
      <c r="L390" s="57" t="str">
        <f>IF(H390="","",Sheet1!AK390)</f>
        <v>K25TTM</v>
      </c>
      <c r="M390" s="57" t="str">
        <f>IF(H390="","",Sheet1!AE390)</f>
        <v>00160273</v>
      </c>
      <c r="N390" s="58" t="str">
        <f>IF(H390="","",Sheet1!AF390)</f>
        <v>09/10/2025</v>
      </c>
      <c r="O390" s="7" t="str">
        <f>IF(H390="","",Sheet1!AH390)</f>
        <v>WIN3355</v>
      </c>
      <c r="S390" s="55" t="str">
        <f>IF(H390="","",Sheet1!AL390)</f>
        <v>3355 WM+ HCM 102 Khu phố 2</v>
      </c>
      <c r="V390" s="55" t="str">
        <f>IF(H390="","",Sheet1!AL390)</f>
        <v>3355 WM+ HCM 102 Khu phố 2</v>
      </c>
      <c r="Y390" s="7" t="str">
        <f>IF(H390="","",Sheet1!AJ390)</f>
        <v>GM500</v>
      </c>
      <c r="AB390" s="60">
        <f t="shared" si="61"/>
        <v>5111</v>
      </c>
      <c r="AC390" s="60">
        <f t="shared" si="62"/>
        <v>131</v>
      </c>
      <c r="AE390" s="61">
        <f>IF(H390="","",Sheet1!U390)</f>
        <v>1</v>
      </c>
      <c r="AG390" s="7">
        <f>IF(H390="","",Sheet1!T390)</f>
        <v>111058</v>
      </c>
      <c r="AH390" s="62">
        <f t="shared" si="63"/>
        <v>111058</v>
      </c>
      <c r="AL390" s="64">
        <f t="shared" si="64"/>
        <v>8</v>
      </c>
      <c r="AN390" s="61">
        <f t="shared" si="65"/>
        <v>8884.64</v>
      </c>
      <c r="AO390" s="65">
        <f t="shared" si="66"/>
        <v>33311</v>
      </c>
      <c r="AQ390" s="66" t="str">
        <f t="shared" si="67"/>
        <v>K-hangtra</v>
      </c>
      <c r="AR390" s="66">
        <f t="shared" si="68"/>
        <v>156</v>
      </c>
      <c r="AS390" s="66">
        <f t="shared" si="69"/>
        <v>632</v>
      </c>
    </row>
    <row r="391" spans="3:45" x14ac:dyDescent="0.25">
      <c r="C391" s="53" t="str">
        <f>IF(H391="","",Sheet1!AI391)</f>
        <v>B</v>
      </c>
      <c r="D391" s="54" t="s">
        <v>4134</v>
      </c>
      <c r="E391" s="54" t="s">
        <v>25</v>
      </c>
      <c r="F391" s="53" t="str">
        <f>IF(H391="","",Sheet1!AF391)</f>
        <v>09/10/2025</v>
      </c>
      <c r="G391" s="1" t="str">
        <f>IF(H391="","",Sheet1!AF391)</f>
        <v>09/10/2025</v>
      </c>
      <c r="H391" s="27">
        <v>9106045134</v>
      </c>
      <c r="I391" s="1" t="str">
        <f>IF(H391="","",Sheet1!AF391)</f>
        <v>09/10/2025</v>
      </c>
      <c r="J391" s="55" t="str">
        <f t="shared" si="60"/>
        <v>NKHT2510/05900010879</v>
      </c>
      <c r="L391" s="57" t="str">
        <f>IF(H391="","",Sheet1!AK391)</f>
        <v>K25TTM</v>
      </c>
      <c r="M391" s="57" t="str">
        <f>IF(H391="","",Sheet1!AE391)</f>
        <v>00010879</v>
      </c>
      <c r="N391" s="58" t="str">
        <f>IF(H391="","",Sheet1!AF391)</f>
        <v>09/10/2025</v>
      </c>
      <c r="O391" s="7" t="str">
        <f>IF(H391="","",Sheet1!AH391)</f>
        <v>WIN-059</v>
      </c>
      <c r="S391" s="55" t="str">
        <f>IF(H391="","",Sheet1!AL391)</f>
        <v>2AOP WM+ TNN 29 Lý Nam Đế</v>
      </c>
      <c r="V391" s="55" t="str">
        <f>IF(H391="","",Sheet1!AL391)</f>
        <v>2AOP WM+ TNN 29 Lý Nam Đế</v>
      </c>
      <c r="Y391" s="7" t="str">
        <f>IF(H391="","",Sheet1!AJ391)</f>
        <v>GM500</v>
      </c>
      <c r="AB391" s="60">
        <f t="shared" si="61"/>
        <v>5111</v>
      </c>
      <c r="AC391" s="60">
        <f t="shared" si="62"/>
        <v>131</v>
      </c>
      <c r="AE391" s="61">
        <f>IF(H391="","",Sheet1!U391)</f>
        <v>1</v>
      </c>
      <c r="AG391" s="7">
        <f>IF(H391="","",Sheet1!T391)</f>
        <v>111058</v>
      </c>
      <c r="AH391" s="62">
        <f t="shared" si="63"/>
        <v>111058</v>
      </c>
      <c r="AL391" s="64">
        <f t="shared" si="64"/>
        <v>8</v>
      </c>
      <c r="AN391" s="61">
        <f t="shared" si="65"/>
        <v>8884.64</v>
      </c>
      <c r="AO391" s="65">
        <f t="shared" si="66"/>
        <v>33311</v>
      </c>
      <c r="AQ391" s="66" t="str">
        <f t="shared" si="67"/>
        <v>K-hangtra</v>
      </c>
      <c r="AR391" s="66">
        <f t="shared" si="68"/>
        <v>156</v>
      </c>
      <c r="AS391" s="66">
        <f t="shared" si="69"/>
        <v>632</v>
      </c>
    </row>
    <row r="392" spans="3:45" x14ac:dyDescent="0.25">
      <c r="C392" s="53" t="str">
        <f>IF(H392="","",Sheet1!AI392)</f>
        <v>B</v>
      </c>
      <c r="D392" s="54" t="s">
        <v>4134</v>
      </c>
      <c r="E392" s="54" t="s">
        <v>25</v>
      </c>
      <c r="F392" s="53" t="str">
        <f>IF(H392="","",Sheet1!AF392)</f>
        <v>09/10/2025</v>
      </c>
      <c r="G392" s="1" t="str">
        <f>IF(H392="","",Sheet1!AF392)</f>
        <v>09/10/2025</v>
      </c>
      <c r="H392" s="27">
        <v>9106045192</v>
      </c>
      <c r="I392" s="1" t="str">
        <f>IF(H392="","",Sheet1!AF392)</f>
        <v>09/10/2025</v>
      </c>
      <c r="J392" s="55" t="str">
        <f t="shared" si="60"/>
        <v>NKHT2510/93900482510</v>
      </c>
      <c r="L392" s="57" t="str">
        <f>IF(H392="","",Sheet1!AK392)</f>
        <v>K25TTM</v>
      </c>
      <c r="M392" s="57" t="str">
        <f>IF(H392="","",Sheet1!AE392)</f>
        <v>00482510</v>
      </c>
      <c r="N392" s="58" t="str">
        <f>IF(H392="","",Sheet1!AF392)</f>
        <v>09/10/2025</v>
      </c>
      <c r="O392" s="7" t="str">
        <f>IF(H392="","",Sheet1!AH392)</f>
        <v>WIN6939</v>
      </c>
      <c r="S392" s="55" t="str">
        <f>IF(H392="","",Sheet1!AL392)</f>
        <v>6939 WM+ HNI 69 Ngô Xuân Quảng</v>
      </c>
      <c r="V392" s="55" t="str">
        <f>IF(H392="","",Sheet1!AL392)</f>
        <v>6939 WM+ HNI 69 Ngô Xuân Quảng</v>
      </c>
      <c r="Y392" s="7" t="str">
        <f>IF(H392="","",Sheet1!AJ392)</f>
        <v>GTLX250G</v>
      </c>
      <c r="AB392" s="60">
        <f t="shared" si="61"/>
        <v>5111</v>
      </c>
      <c r="AC392" s="60">
        <f t="shared" si="62"/>
        <v>131</v>
      </c>
      <c r="AE392" s="61">
        <f>IF(H392="","",Sheet1!U392)</f>
        <v>2</v>
      </c>
      <c r="AG392" s="7">
        <f>IF(H392="","",Sheet1!T392)</f>
        <v>50182</v>
      </c>
      <c r="AH392" s="62">
        <f t="shared" si="63"/>
        <v>100364</v>
      </c>
      <c r="AL392" s="64">
        <f t="shared" si="64"/>
        <v>8</v>
      </c>
      <c r="AN392" s="61">
        <f t="shared" si="65"/>
        <v>8029.12</v>
      </c>
      <c r="AO392" s="65">
        <f t="shared" si="66"/>
        <v>33311</v>
      </c>
      <c r="AQ392" s="66" t="str">
        <f t="shared" si="67"/>
        <v>K-hangtra</v>
      </c>
      <c r="AR392" s="66">
        <f t="shared" si="68"/>
        <v>156</v>
      </c>
      <c r="AS392" s="66">
        <f t="shared" si="69"/>
        <v>632</v>
      </c>
    </row>
    <row r="393" spans="3:45" x14ac:dyDescent="0.25">
      <c r="C393" s="53" t="str">
        <f>IF(H393="","",Sheet1!AI393)</f>
        <v>B</v>
      </c>
      <c r="D393" s="54" t="s">
        <v>4134</v>
      </c>
      <c r="E393" s="54" t="s">
        <v>25</v>
      </c>
      <c r="F393" s="53" t="str">
        <f>IF(H393="","",Sheet1!AF393)</f>
        <v>09/10/2025</v>
      </c>
      <c r="G393" s="1" t="str">
        <f>IF(H393="","",Sheet1!AF393)</f>
        <v>09/10/2025</v>
      </c>
      <c r="H393" s="27">
        <v>9106045193</v>
      </c>
      <c r="I393" s="1" t="str">
        <f>IF(H393="","",Sheet1!AF393)</f>
        <v>09/10/2025</v>
      </c>
      <c r="J393" s="55" t="str">
        <f t="shared" si="60"/>
        <v>NKHT2510/02900011366</v>
      </c>
      <c r="L393" s="57" t="str">
        <f>IF(H393="","",Sheet1!AK393)</f>
        <v>K25TTM</v>
      </c>
      <c r="M393" s="57" t="str">
        <f>IF(H393="","",Sheet1!AE393)</f>
        <v>00011366</v>
      </c>
      <c r="N393" s="58" t="str">
        <f>IF(H393="","",Sheet1!AF393)</f>
        <v>09/10/2025</v>
      </c>
      <c r="O393" s="7" t="str">
        <f>IF(H393="","",Sheet1!AH393)</f>
        <v>WIN-029</v>
      </c>
      <c r="S393" s="55" t="str">
        <f>IF(H393="","",Sheet1!AL393)</f>
        <v>2AFQ WM+ VPC Khu Chợ Đầm, Thái Hòa</v>
      </c>
      <c r="V393" s="55" t="str">
        <f>IF(H393="","",Sheet1!AL393)</f>
        <v>2AFQ WM+ VPC Khu Chợ Đầm, Thái Hòa</v>
      </c>
      <c r="Y393" s="7" t="str">
        <f>IF(H393="","",Sheet1!AJ393)</f>
        <v>MNH250</v>
      </c>
      <c r="AB393" s="60">
        <f t="shared" si="61"/>
        <v>5111</v>
      </c>
      <c r="AC393" s="60">
        <f t="shared" si="62"/>
        <v>131</v>
      </c>
      <c r="AE393" s="61">
        <f>IF(H393="","",Sheet1!U393)</f>
        <v>1</v>
      </c>
      <c r="AG393" s="7">
        <f>IF(H393="","",Sheet1!T393)</f>
        <v>37720</v>
      </c>
      <c r="AH393" s="62">
        <f t="shared" si="63"/>
        <v>37720</v>
      </c>
      <c r="AL393" s="64">
        <f t="shared" si="64"/>
        <v>8</v>
      </c>
      <c r="AN393" s="61">
        <f t="shared" si="65"/>
        <v>3017.6</v>
      </c>
      <c r="AO393" s="65">
        <f t="shared" si="66"/>
        <v>33311</v>
      </c>
      <c r="AQ393" s="66" t="str">
        <f t="shared" si="67"/>
        <v>K-hangtra</v>
      </c>
      <c r="AR393" s="66">
        <f t="shared" si="68"/>
        <v>156</v>
      </c>
      <c r="AS393" s="66">
        <f t="shared" si="69"/>
        <v>632</v>
      </c>
    </row>
    <row r="394" spans="3:45" x14ac:dyDescent="0.25">
      <c r="C394" s="53" t="str">
        <f>IF(H394="","",Sheet1!AI394)</f>
        <v>B</v>
      </c>
      <c r="D394" s="54" t="s">
        <v>4134</v>
      </c>
      <c r="E394" s="54" t="s">
        <v>25</v>
      </c>
      <c r="F394" s="53" t="str">
        <f>IF(H394="","",Sheet1!AF394)</f>
        <v>09/10/2025</v>
      </c>
      <c r="G394" s="1" t="str">
        <f>IF(H394="","",Sheet1!AF394)</f>
        <v>09/10/2025</v>
      </c>
      <c r="H394" s="27">
        <v>9106045202</v>
      </c>
      <c r="I394" s="1" t="str">
        <f>IF(H394="","",Sheet1!AF394)</f>
        <v>09/10/2025</v>
      </c>
      <c r="J394" s="55" t="str">
        <f t="shared" si="60"/>
        <v>NKHT2510/01800482514</v>
      </c>
      <c r="L394" s="57" t="str">
        <f>IF(H394="","",Sheet1!AK394)</f>
        <v>K25TTM</v>
      </c>
      <c r="M394" s="57" t="str">
        <f>IF(H394="","",Sheet1!AE394)</f>
        <v>00482514</v>
      </c>
      <c r="N394" s="58" t="str">
        <f>IF(H394="","",Sheet1!AF394)</f>
        <v>09/10/2025</v>
      </c>
      <c r="O394" s="7" t="str">
        <f>IF(H394="","",Sheet1!AH394)</f>
        <v>WIN2018</v>
      </c>
      <c r="S394" s="55" t="str">
        <f>IF(H394="","",Sheet1!AL394)</f>
        <v>2018 WM+ HNI T4-L1-07A TC</v>
      </c>
      <c r="V394" s="55" t="str">
        <f>IF(H394="","",Sheet1!AL394)</f>
        <v>2018 WM+ HNI T4-L1-07A TC</v>
      </c>
      <c r="Y394" s="7" t="str">
        <f>IF(H394="","",Sheet1!AJ394)</f>
        <v>CC300</v>
      </c>
      <c r="AB394" s="60">
        <f t="shared" si="61"/>
        <v>5111</v>
      </c>
      <c r="AC394" s="60">
        <f t="shared" si="62"/>
        <v>131</v>
      </c>
      <c r="AE394" s="61">
        <f>IF(H394="","",Sheet1!U394)</f>
        <v>1</v>
      </c>
      <c r="AG394" s="7">
        <f>IF(H394="","",Sheet1!T394)</f>
        <v>74250</v>
      </c>
      <c r="AH394" s="62">
        <f t="shared" si="63"/>
        <v>74250</v>
      </c>
      <c r="AL394" s="64">
        <f t="shared" si="64"/>
        <v>8</v>
      </c>
      <c r="AN394" s="61">
        <f t="shared" si="65"/>
        <v>5940</v>
      </c>
      <c r="AO394" s="65">
        <f t="shared" si="66"/>
        <v>33311</v>
      </c>
      <c r="AQ394" s="66" t="str">
        <f t="shared" si="67"/>
        <v>K-hangtra</v>
      </c>
      <c r="AR394" s="66">
        <f t="shared" si="68"/>
        <v>156</v>
      </c>
      <c r="AS394" s="66">
        <f t="shared" si="69"/>
        <v>632</v>
      </c>
    </row>
    <row r="395" spans="3:45" x14ac:dyDescent="0.25">
      <c r="C395" s="53" t="str">
        <f>IF(H395="","",Sheet1!AI395)</f>
        <v>B</v>
      </c>
      <c r="D395" s="54" t="s">
        <v>4134</v>
      </c>
      <c r="E395" s="54" t="s">
        <v>25</v>
      </c>
      <c r="F395" s="53" t="str">
        <f>IF(H395="","",Sheet1!AF395)</f>
        <v>09/10/2025</v>
      </c>
      <c r="G395" s="1" t="str">
        <f>IF(H395="","",Sheet1!AF395)</f>
        <v>09/10/2025</v>
      </c>
      <c r="H395" s="27">
        <v>9106045202</v>
      </c>
      <c r="I395" s="1" t="str">
        <f>IF(H395="","",Sheet1!AF395)</f>
        <v>09/10/2025</v>
      </c>
      <c r="J395" s="55" t="str">
        <f t="shared" si="60"/>
        <v>NKHT2510/01800482514</v>
      </c>
      <c r="L395" s="57" t="str">
        <f>IF(H395="","",Sheet1!AK395)</f>
        <v>K25TTM</v>
      </c>
      <c r="M395" s="57" t="str">
        <f>IF(H395="","",Sheet1!AE395)</f>
        <v>00482514</v>
      </c>
      <c r="N395" s="58" t="str">
        <f>IF(H395="","",Sheet1!AF395)</f>
        <v>09/10/2025</v>
      </c>
      <c r="O395" s="7" t="str">
        <f>IF(H395="","",Sheet1!AH395)</f>
        <v>WIN2018</v>
      </c>
      <c r="S395" s="55" t="str">
        <f>IF(H395="","",Sheet1!AL395)</f>
        <v>2018 WM+ HNI T4-L1-07A TC</v>
      </c>
      <c r="V395" s="55" t="str">
        <f>IF(H395="","",Sheet1!AL395)</f>
        <v>2018 WM+ HNI T4-L1-07A TC</v>
      </c>
      <c r="Y395" s="7" t="str">
        <f>IF(H395="","",Sheet1!AJ395)</f>
        <v>GTLX250G</v>
      </c>
      <c r="AB395" s="60">
        <f t="shared" si="61"/>
        <v>5111</v>
      </c>
      <c r="AC395" s="60">
        <f t="shared" si="62"/>
        <v>131</v>
      </c>
      <c r="AE395" s="61">
        <f>IF(H395="","",Sheet1!U395)</f>
        <v>3</v>
      </c>
      <c r="AG395" s="7">
        <f>IF(H395="","",Sheet1!T395)</f>
        <v>50182</v>
      </c>
      <c r="AH395" s="62">
        <f t="shared" si="63"/>
        <v>150546</v>
      </c>
      <c r="AL395" s="64">
        <f t="shared" si="64"/>
        <v>8</v>
      </c>
      <c r="AN395" s="61">
        <f t="shared" si="65"/>
        <v>12043.68</v>
      </c>
      <c r="AO395" s="65">
        <f t="shared" si="66"/>
        <v>33311</v>
      </c>
      <c r="AQ395" s="66" t="str">
        <f t="shared" si="67"/>
        <v>K-hangtra</v>
      </c>
      <c r="AR395" s="66">
        <f t="shared" si="68"/>
        <v>156</v>
      </c>
      <c r="AS395" s="66">
        <f t="shared" si="69"/>
        <v>632</v>
      </c>
    </row>
    <row r="396" spans="3:45" x14ac:dyDescent="0.25">
      <c r="C396" s="53" t="str">
        <f>IF(H396="","",Sheet1!AI396)</f>
        <v>B</v>
      </c>
      <c r="D396" s="54" t="s">
        <v>4134</v>
      </c>
      <c r="E396" s="54" t="s">
        <v>25</v>
      </c>
      <c r="F396" s="53" t="str">
        <f>IF(H396="","",Sheet1!AF396)</f>
        <v>09/10/2025</v>
      </c>
      <c r="G396" s="1" t="str">
        <f>IF(H396="","",Sheet1!AF396)</f>
        <v>09/10/2025</v>
      </c>
      <c r="H396" s="27">
        <v>9106045202</v>
      </c>
      <c r="I396" s="1" t="str">
        <f>IF(H396="","",Sheet1!AF396)</f>
        <v>09/10/2025</v>
      </c>
      <c r="J396" s="55" t="str">
        <f t="shared" si="60"/>
        <v>NKHT2510/01800482514</v>
      </c>
      <c r="L396" s="57" t="str">
        <f>IF(H396="","",Sheet1!AK396)</f>
        <v>K25TTM</v>
      </c>
      <c r="M396" s="57" t="str">
        <f>IF(H396="","",Sheet1!AE396)</f>
        <v>00482514</v>
      </c>
      <c r="N396" s="58" t="str">
        <f>IF(H396="","",Sheet1!AF396)</f>
        <v>09/10/2025</v>
      </c>
      <c r="O396" s="7" t="str">
        <f>IF(H396="","",Sheet1!AH396)</f>
        <v>WIN2018</v>
      </c>
      <c r="S396" s="55" t="str">
        <f>IF(H396="","",Sheet1!AL396)</f>
        <v>2018 WM+ HNI T4-L1-07A TC</v>
      </c>
      <c r="V396" s="55" t="str">
        <f>IF(H396="","",Sheet1!AL396)</f>
        <v>2018 WM+ HNI T4-L1-07A TC</v>
      </c>
      <c r="Y396" s="7" t="str">
        <f>IF(H396="","",Sheet1!AJ396)</f>
        <v>MNH250</v>
      </c>
      <c r="AB396" s="60">
        <f t="shared" si="61"/>
        <v>5111</v>
      </c>
      <c r="AC396" s="60">
        <f t="shared" si="62"/>
        <v>131</v>
      </c>
      <c r="AE396" s="61">
        <f>IF(H396="","",Sheet1!U396)</f>
        <v>2</v>
      </c>
      <c r="AG396" s="7">
        <f>IF(H396="","",Sheet1!T396)</f>
        <v>37720</v>
      </c>
      <c r="AH396" s="62">
        <f t="shared" si="63"/>
        <v>75440</v>
      </c>
      <c r="AL396" s="64">
        <f t="shared" si="64"/>
        <v>8</v>
      </c>
      <c r="AN396" s="61">
        <f t="shared" si="65"/>
        <v>6035.2</v>
      </c>
      <c r="AO396" s="65">
        <f t="shared" si="66"/>
        <v>33311</v>
      </c>
      <c r="AQ396" s="66" t="str">
        <f t="shared" si="67"/>
        <v>K-hangtra</v>
      </c>
      <c r="AR396" s="66">
        <f t="shared" si="68"/>
        <v>156</v>
      </c>
      <c r="AS396" s="66">
        <f t="shared" si="69"/>
        <v>632</v>
      </c>
    </row>
    <row r="397" spans="3:45" x14ac:dyDescent="0.25">
      <c r="C397" s="53" t="str">
        <f>IF(H397="","",Sheet1!AI397)</f>
        <v>N</v>
      </c>
      <c r="D397" s="54" t="s">
        <v>4134</v>
      </c>
      <c r="E397" s="54" t="s">
        <v>25</v>
      </c>
      <c r="F397" s="53" t="str">
        <f>IF(H397="","",Sheet1!AF397)</f>
        <v>09/10/2025</v>
      </c>
      <c r="G397" s="1" t="str">
        <f>IF(H397="","",Sheet1!AF397)</f>
        <v>09/10/2025</v>
      </c>
      <c r="H397" s="27">
        <v>9106045203</v>
      </c>
      <c r="I397" s="1" t="str">
        <f>IF(H397="","",Sheet1!AF397)</f>
        <v>09/10/2025</v>
      </c>
      <c r="J397" s="55" t="str">
        <f t="shared" si="60"/>
        <v>NKHT2510/75700160277</v>
      </c>
      <c r="L397" s="57" t="str">
        <f>IF(H397="","",Sheet1!AK397)</f>
        <v>K25TTM</v>
      </c>
      <c r="M397" s="57" t="str">
        <f>IF(H397="","",Sheet1!AE397)</f>
        <v>00160277</v>
      </c>
      <c r="N397" s="58" t="str">
        <f>IF(H397="","",Sheet1!AF397)</f>
        <v>09/10/2025</v>
      </c>
      <c r="O397" s="7" t="str">
        <f>IF(H397="","",Sheet1!AH397)</f>
        <v>WIN6757</v>
      </c>
      <c r="S397" s="55" t="str">
        <f>IF(H397="","",Sheet1!AL397)</f>
        <v>6757 WM+ HCM 662 Tên Lửa</v>
      </c>
      <c r="V397" s="55" t="str">
        <f>IF(H397="","",Sheet1!AL397)</f>
        <v>6757 WM+ HCM 662 Tên Lửa</v>
      </c>
      <c r="Y397" s="7" t="str">
        <f>IF(H397="","",Sheet1!AJ397)</f>
        <v>GM500</v>
      </c>
      <c r="AB397" s="60">
        <f t="shared" si="61"/>
        <v>5111</v>
      </c>
      <c r="AC397" s="60">
        <f t="shared" si="62"/>
        <v>131</v>
      </c>
      <c r="AE397" s="61">
        <f>IF(H397="","",Sheet1!U397)</f>
        <v>1</v>
      </c>
      <c r="AG397" s="7">
        <f>IF(H397="","",Sheet1!T397)</f>
        <v>111058</v>
      </c>
      <c r="AH397" s="62">
        <f t="shared" si="63"/>
        <v>111058</v>
      </c>
      <c r="AL397" s="64">
        <f t="shared" si="64"/>
        <v>8</v>
      </c>
      <c r="AN397" s="61">
        <f t="shared" si="65"/>
        <v>8884.64</v>
      </c>
      <c r="AO397" s="65">
        <f t="shared" si="66"/>
        <v>33311</v>
      </c>
      <c r="AQ397" s="66" t="str">
        <f t="shared" si="67"/>
        <v>K-hangtra</v>
      </c>
      <c r="AR397" s="66">
        <f t="shared" si="68"/>
        <v>156</v>
      </c>
      <c r="AS397" s="66">
        <f t="shared" si="69"/>
        <v>632</v>
      </c>
    </row>
    <row r="398" spans="3:45" x14ac:dyDescent="0.25">
      <c r="C398" s="53" t="str">
        <f>IF(H398="","",Sheet1!AI398)</f>
        <v>N</v>
      </c>
      <c r="D398" s="54" t="s">
        <v>4134</v>
      </c>
      <c r="E398" s="54" t="s">
        <v>25</v>
      </c>
      <c r="F398" s="53" t="str">
        <f>IF(H398="","",Sheet1!AF398)</f>
        <v>09/10/2025</v>
      </c>
      <c r="G398" s="1" t="str">
        <f>IF(H398="","",Sheet1!AF398)</f>
        <v>09/10/2025</v>
      </c>
      <c r="H398" s="27">
        <v>9106045203</v>
      </c>
      <c r="I398" s="1" t="str">
        <f>IF(H398="","",Sheet1!AF398)</f>
        <v>09/10/2025</v>
      </c>
      <c r="J398" s="55" t="str">
        <f t="shared" si="60"/>
        <v>NKHT2510/75700160277</v>
      </c>
      <c r="L398" s="57" t="str">
        <f>IF(H398="","",Sheet1!AK398)</f>
        <v>K25TTM</v>
      </c>
      <c r="M398" s="57" t="str">
        <f>IF(H398="","",Sheet1!AE398)</f>
        <v>00160277</v>
      </c>
      <c r="N398" s="58" t="str">
        <f>IF(H398="","",Sheet1!AF398)</f>
        <v>09/10/2025</v>
      </c>
      <c r="O398" s="7" t="str">
        <f>IF(H398="","",Sheet1!AH398)</f>
        <v>WIN6757</v>
      </c>
      <c r="S398" s="55" t="str">
        <f>IF(H398="","",Sheet1!AL398)</f>
        <v>6757 WM+ HCM 662 Tên Lửa</v>
      </c>
      <c r="V398" s="55" t="str">
        <f>IF(H398="","",Sheet1!AL398)</f>
        <v>6757 WM+ HCM 662 Tên Lửa</v>
      </c>
      <c r="Y398" s="7" t="str">
        <f>IF(H398="","",Sheet1!AJ398)</f>
        <v>GXD500</v>
      </c>
      <c r="AB398" s="60">
        <f t="shared" si="61"/>
        <v>5111</v>
      </c>
      <c r="AC398" s="60">
        <f t="shared" si="62"/>
        <v>131</v>
      </c>
      <c r="AE398" s="61">
        <f>IF(H398="","",Sheet1!U398)</f>
        <v>1</v>
      </c>
      <c r="AG398" s="7">
        <f>IF(H398="","",Sheet1!T398)</f>
        <v>111606</v>
      </c>
      <c r="AH398" s="62">
        <f t="shared" si="63"/>
        <v>111606</v>
      </c>
      <c r="AL398" s="64">
        <f t="shared" si="64"/>
        <v>8</v>
      </c>
      <c r="AN398" s="61">
        <f t="shared" si="65"/>
        <v>8928.48</v>
      </c>
      <c r="AO398" s="65">
        <f t="shared" si="66"/>
        <v>33311</v>
      </c>
      <c r="AQ398" s="66" t="str">
        <f t="shared" si="67"/>
        <v>K-hangtra</v>
      </c>
      <c r="AR398" s="66">
        <f t="shared" si="68"/>
        <v>156</v>
      </c>
      <c r="AS398" s="66">
        <f t="shared" si="69"/>
        <v>632</v>
      </c>
    </row>
    <row r="399" spans="3:45" x14ac:dyDescent="0.25">
      <c r="C399" s="53" t="str">
        <f>IF(H399="","",Sheet1!AI399)</f>
        <v>N</v>
      </c>
      <c r="D399" s="54" t="s">
        <v>4134</v>
      </c>
      <c r="E399" s="54" t="s">
        <v>25</v>
      </c>
      <c r="F399" s="53" t="str">
        <f>IF(H399="","",Sheet1!AF399)</f>
        <v>09/10/2025</v>
      </c>
      <c r="G399" s="1" t="str">
        <f>IF(H399="","",Sheet1!AF399)</f>
        <v>09/10/2025</v>
      </c>
      <c r="H399" s="27">
        <v>9106045203</v>
      </c>
      <c r="I399" s="1" t="str">
        <f>IF(H399="","",Sheet1!AF399)</f>
        <v>09/10/2025</v>
      </c>
      <c r="J399" s="55" t="str">
        <f t="shared" si="60"/>
        <v>NKHT2510/75700160277</v>
      </c>
      <c r="L399" s="57" t="str">
        <f>IF(H399="","",Sheet1!AK399)</f>
        <v>K25TTM</v>
      </c>
      <c r="M399" s="57" t="str">
        <f>IF(H399="","",Sheet1!AE399)</f>
        <v>00160277</v>
      </c>
      <c r="N399" s="58" t="str">
        <f>IF(H399="","",Sheet1!AF399)</f>
        <v>09/10/2025</v>
      </c>
      <c r="O399" s="7" t="str">
        <f>IF(H399="","",Sheet1!AH399)</f>
        <v>WIN6757</v>
      </c>
      <c r="S399" s="55" t="str">
        <f>IF(H399="","",Sheet1!AL399)</f>
        <v>6757 WM+ HCM 662 Tên Lửa</v>
      </c>
      <c r="V399" s="55" t="str">
        <f>IF(H399="","",Sheet1!AL399)</f>
        <v>6757 WM+ HCM 662 Tên Lửa</v>
      </c>
      <c r="Y399" s="7" t="str">
        <f>IF(H399="","",Sheet1!AJ399)</f>
        <v>TH200</v>
      </c>
      <c r="AB399" s="60">
        <f t="shared" si="61"/>
        <v>5111</v>
      </c>
      <c r="AC399" s="60">
        <f t="shared" si="62"/>
        <v>131</v>
      </c>
      <c r="AE399" s="61">
        <f>IF(H399="","",Sheet1!U399)</f>
        <v>1</v>
      </c>
      <c r="AG399" s="7">
        <f>IF(H399="","",Sheet1!T399)</f>
        <v>45588</v>
      </c>
      <c r="AH399" s="62">
        <f t="shared" si="63"/>
        <v>45588</v>
      </c>
      <c r="AL399" s="64">
        <f t="shared" si="64"/>
        <v>8</v>
      </c>
      <c r="AN399" s="61">
        <f t="shared" si="65"/>
        <v>3647.04</v>
      </c>
      <c r="AO399" s="65">
        <f t="shared" si="66"/>
        <v>33311</v>
      </c>
      <c r="AQ399" s="66" t="str">
        <f t="shared" si="67"/>
        <v>K-hangtra</v>
      </c>
      <c r="AR399" s="66">
        <f t="shared" si="68"/>
        <v>156</v>
      </c>
      <c r="AS399" s="66">
        <f t="shared" si="69"/>
        <v>632</v>
      </c>
    </row>
    <row r="400" spans="3:45" x14ac:dyDescent="0.25">
      <c r="C400" s="53" t="str">
        <f>IF(H400="","",Sheet1!AI400)</f>
        <v>N</v>
      </c>
      <c r="D400" s="54" t="s">
        <v>4134</v>
      </c>
      <c r="E400" s="54" t="s">
        <v>25</v>
      </c>
      <c r="F400" s="53" t="str">
        <f>IF(H400="","",Sheet1!AF400)</f>
        <v>09/10/2025</v>
      </c>
      <c r="G400" s="1" t="str">
        <f>IF(H400="","",Sheet1!AF400)</f>
        <v>09/10/2025</v>
      </c>
      <c r="H400" s="27">
        <v>9106045203</v>
      </c>
      <c r="I400" s="1" t="str">
        <f>IF(H400="","",Sheet1!AF400)</f>
        <v>09/10/2025</v>
      </c>
      <c r="J400" s="55" t="str">
        <f t="shared" si="60"/>
        <v>NKHT2510/75700160277</v>
      </c>
      <c r="L400" s="57" t="str">
        <f>IF(H400="","",Sheet1!AK400)</f>
        <v>K25TTM</v>
      </c>
      <c r="M400" s="57" t="str">
        <f>IF(H400="","",Sheet1!AE400)</f>
        <v>00160277</v>
      </c>
      <c r="N400" s="58" t="str">
        <f>IF(H400="","",Sheet1!AF400)</f>
        <v>09/10/2025</v>
      </c>
      <c r="O400" s="7" t="str">
        <f>IF(H400="","",Sheet1!AH400)</f>
        <v>WIN6757</v>
      </c>
      <c r="S400" s="55" t="str">
        <f>IF(H400="","",Sheet1!AL400)</f>
        <v>6757 WM+ HCM 662 Tên Lửa</v>
      </c>
      <c r="V400" s="55" t="str">
        <f>IF(H400="","",Sheet1!AL400)</f>
        <v>6757 WM+ HCM 662 Tên Lửa</v>
      </c>
      <c r="Y400" s="7" t="str">
        <f>IF(H400="","",Sheet1!AJ400)</f>
        <v>GTLX250G</v>
      </c>
      <c r="AB400" s="60">
        <f t="shared" si="61"/>
        <v>5111</v>
      </c>
      <c r="AC400" s="60">
        <f t="shared" si="62"/>
        <v>131</v>
      </c>
      <c r="AE400" s="61">
        <f>IF(H400="","",Sheet1!U400)</f>
        <v>1</v>
      </c>
      <c r="AG400" s="7">
        <f>IF(H400="","",Sheet1!T400)</f>
        <v>50182</v>
      </c>
      <c r="AH400" s="62">
        <f t="shared" si="63"/>
        <v>50182</v>
      </c>
      <c r="AL400" s="64">
        <f t="shared" si="64"/>
        <v>8</v>
      </c>
      <c r="AN400" s="61">
        <f t="shared" si="65"/>
        <v>4014.56</v>
      </c>
      <c r="AO400" s="65">
        <f t="shared" si="66"/>
        <v>33311</v>
      </c>
      <c r="AQ400" s="66" t="str">
        <f t="shared" si="67"/>
        <v>K-hangtra</v>
      </c>
      <c r="AR400" s="66">
        <f t="shared" si="68"/>
        <v>156</v>
      </c>
      <c r="AS400" s="66">
        <f t="shared" si="69"/>
        <v>632</v>
      </c>
    </row>
    <row r="401" spans="3:45" x14ac:dyDescent="0.25">
      <c r="C401" s="53" t="str">
        <f>IF(H401="","",Sheet1!AI401)</f>
        <v>N</v>
      </c>
      <c r="D401" s="54" t="s">
        <v>4134</v>
      </c>
      <c r="E401" s="54" t="s">
        <v>25</v>
      </c>
      <c r="F401" s="53" t="str">
        <f>IF(H401="","",Sheet1!AF401)</f>
        <v>09/10/2025</v>
      </c>
      <c r="G401" s="1" t="str">
        <f>IF(H401="","",Sheet1!AF401)</f>
        <v>09/10/2025</v>
      </c>
      <c r="H401" s="27">
        <v>9106045203</v>
      </c>
      <c r="I401" s="1" t="str">
        <f>IF(H401="","",Sheet1!AF401)</f>
        <v>09/10/2025</v>
      </c>
      <c r="J401" s="55" t="str">
        <f t="shared" si="60"/>
        <v>NKHT2510/75700160277</v>
      </c>
      <c r="L401" s="57" t="str">
        <f>IF(H401="","",Sheet1!AK401)</f>
        <v>K25TTM</v>
      </c>
      <c r="M401" s="57" t="str">
        <f>IF(H401="","",Sheet1!AE401)</f>
        <v>00160277</v>
      </c>
      <c r="N401" s="58" t="str">
        <f>IF(H401="","",Sheet1!AF401)</f>
        <v>09/10/2025</v>
      </c>
      <c r="O401" s="7" t="str">
        <f>IF(H401="","",Sheet1!AH401)</f>
        <v>WIN6757</v>
      </c>
      <c r="S401" s="55" t="str">
        <f>IF(H401="","",Sheet1!AL401)</f>
        <v>6757 WM+ HCM 662 Tên Lửa</v>
      </c>
      <c r="V401" s="55" t="str">
        <f>IF(H401="","",Sheet1!AL401)</f>
        <v>6757 WM+ HCM 662 Tên Lửa</v>
      </c>
      <c r="Y401" s="7" t="str">
        <f>IF(H401="","",Sheet1!AJ401)</f>
        <v>CC300</v>
      </c>
      <c r="AB401" s="60">
        <f t="shared" si="61"/>
        <v>5111</v>
      </c>
      <c r="AC401" s="60">
        <f t="shared" si="62"/>
        <v>131</v>
      </c>
      <c r="AE401" s="61">
        <f>IF(H401="","",Sheet1!U401)</f>
        <v>1</v>
      </c>
      <c r="AG401" s="7">
        <f>IF(H401="","",Sheet1!T401)</f>
        <v>74250</v>
      </c>
      <c r="AH401" s="62">
        <f t="shared" si="63"/>
        <v>74250</v>
      </c>
      <c r="AL401" s="64">
        <f t="shared" si="64"/>
        <v>8</v>
      </c>
      <c r="AN401" s="61">
        <f t="shared" si="65"/>
        <v>5940</v>
      </c>
      <c r="AO401" s="65">
        <f t="shared" si="66"/>
        <v>33311</v>
      </c>
      <c r="AQ401" s="66" t="str">
        <f t="shared" si="67"/>
        <v>K-hangtra</v>
      </c>
      <c r="AR401" s="66">
        <f t="shared" si="68"/>
        <v>156</v>
      </c>
      <c r="AS401" s="66">
        <f t="shared" si="69"/>
        <v>632</v>
      </c>
    </row>
    <row r="402" spans="3:45" x14ac:dyDescent="0.25">
      <c r="C402" s="53" t="str">
        <f>IF(H402="","",Sheet1!AI402)</f>
        <v>N</v>
      </c>
      <c r="D402" s="54" t="s">
        <v>4134</v>
      </c>
      <c r="E402" s="54" t="s">
        <v>25</v>
      </c>
      <c r="F402" s="53" t="str">
        <f>IF(H402="","",Sheet1!AF402)</f>
        <v>09/10/2025</v>
      </c>
      <c r="G402" s="1" t="str">
        <f>IF(H402="","",Sheet1!AF402)</f>
        <v>09/10/2025</v>
      </c>
      <c r="H402" s="27">
        <v>9106045203</v>
      </c>
      <c r="I402" s="1" t="str">
        <f>IF(H402="","",Sheet1!AF402)</f>
        <v>09/10/2025</v>
      </c>
      <c r="J402" s="55" t="str">
        <f t="shared" si="60"/>
        <v>NKHT2510/75700160277</v>
      </c>
      <c r="L402" s="57" t="str">
        <f>IF(H402="","",Sheet1!AK402)</f>
        <v>K25TTM</v>
      </c>
      <c r="M402" s="57" t="str">
        <f>IF(H402="","",Sheet1!AE402)</f>
        <v>00160277</v>
      </c>
      <c r="N402" s="58" t="str">
        <f>IF(H402="","",Sheet1!AF402)</f>
        <v>09/10/2025</v>
      </c>
      <c r="O402" s="7" t="str">
        <f>IF(H402="","",Sheet1!AH402)</f>
        <v>WIN6757</v>
      </c>
      <c r="S402" s="55" t="str">
        <f>IF(H402="","",Sheet1!AL402)</f>
        <v>6757 WM+ HCM 662 Tên Lửa</v>
      </c>
      <c r="V402" s="55" t="str">
        <f>IF(H402="","",Sheet1!AL402)</f>
        <v>6757 WM+ HCM 662 Tên Lửa</v>
      </c>
      <c r="Y402" s="7" t="str">
        <f>IF(H402="","",Sheet1!AJ402)</f>
        <v>CN300</v>
      </c>
      <c r="AB402" s="60">
        <f t="shared" si="61"/>
        <v>5111</v>
      </c>
      <c r="AC402" s="60">
        <f t="shared" si="62"/>
        <v>131</v>
      </c>
      <c r="AE402" s="61">
        <f>IF(H402="","",Sheet1!U402)</f>
        <v>1</v>
      </c>
      <c r="AG402" s="7">
        <f>IF(H402="","",Sheet1!T402)</f>
        <v>70950</v>
      </c>
      <c r="AH402" s="62">
        <f t="shared" si="63"/>
        <v>70950</v>
      </c>
      <c r="AL402" s="64">
        <f t="shared" si="64"/>
        <v>8</v>
      </c>
      <c r="AN402" s="61">
        <f t="shared" si="65"/>
        <v>5676</v>
      </c>
      <c r="AO402" s="65">
        <f t="shared" si="66"/>
        <v>33311</v>
      </c>
      <c r="AQ402" s="66" t="str">
        <f t="shared" si="67"/>
        <v>K-hangtra</v>
      </c>
      <c r="AR402" s="66">
        <f t="shared" si="68"/>
        <v>156</v>
      </c>
      <c r="AS402" s="66">
        <f t="shared" si="69"/>
        <v>632</v>
      </c>
    </row>
    <row r="403" spans="3:45" x14ac:dyDescent="0.25">
      <c r="C403" s="53" t="str">
        <f>IF(H403="","",Sheet1!AI403)</f>
        <v>B</v>
      </c>
      <c r="D403" s="54" t="s">
        <v>4134</v>
      </c>
      <c r="E403" s="54" t="s">
        <v>25</v>
      </c>
      <c r="F403" s="53" t="str">
        <f>IF(H403="","",Sheet1!AF403)</f>
        <v>09/10/2025</v>
      </c>
      <c r="G403" s="1" t="str">
        <f>IF(H403="","",Sheet1!AF403)</f>
        <v>09/10/2025</v>
      </c>
      <c r="H403" s="27">
        <v>9106045245</v>
      </c>
      <c r="I403" s="1" t="str">
        <f>IF(H403="","",Sheet1!AF403)</f>
        <v>09/10/2025</v>
      </c>
      <c r="J403" s="55" t="str">
        <f t="shared" si="60"/>
        <v>NKHT2510/55300482527</v>
      </c>
      <c r="L403" s="57" t="str">
        <f>IF(H403="","",Sheet1!AK403)</f>
        <v>K25TTM</v>
      </c>
      <c r="M403" s="57" t="str">
        <f>IF(H403="","",Sheet1!AE403)</f>
        <v>00482527</v>
      </c>
      <c r="N403" s="58" t="str">
        <f>IF(H403="","",Sheet1!AF403)</f>
        <v>09/10/2025</v>
      </c>
      <c r="O403" s="7" t="str">
        <f>IF(H403="","",Sheet1!AH403)</f>
        <v>WIN1553</v>
      </c>
      <c r="S403" s="55" t="str">
        <f>IF(H403="","",Sheet1!AL403)</f>
        <v>1553 WM VCC HNI Nguyễn Chí Thanh</v>
      </c>
      <c r="V403" s="55" t="str">
        <f>IF(H403="","",Sheet1!AL403)</f>
        <v>1553 WM VCC HNI Nguyễn Chí Thanh</v>
      </c>
      <c r="Y403" s="7" t="str">
        <f>IF(H403="","",Sheet1!AJ403)</f>
        <v>MNH250</v>
      </c>
      <c r="AB403" s="60">
        <f t="shared" si="61"/>
        <v>5111</v>
      </c>
      <c r="AC403" s="60">
        <f t="shared" si="62"/>
        <v>131</v>
      </c>
      <c r="AE403" s="61">
        <f>IF(H403="","",Sheet1!U403)</f>
        <v>1</v>
      </c>
      <c r="AG403" s="7">
        <f>IF(H403="","",Sheet1!T403)</f>
        <v>37720</v>
      </c>
      <c r="AH403" s="62">
        <f t="shared" si="63"/>
        <v>37720</v>
      </c>
      <c r="AL403" s="64">
        <f t="shared" si="64"/>
        <v>8</v>
      </c>
      <c r="AN403" s="61">
        <f t="shared" si="65"/>
        <v>3017.6</v>
      </c>
      <c r="AO403" s="65">
        <f t="shared" si="66"/>
        <v>33311</v>
      </c>
      <c r="AQ403" s="66" t="str">
        <f t="shared" si="67"/>
        <v>K-hangtra</v>
      </c>
      <c r="AR403" s="66">
        <f t="shared" si="68"/>
        <v>156</v>
      </c>
      <c r="AS403" s="66">
        <f t="shared" si="69"/>
        <v>632</v>
      </c>
    </row>
    <row r="404" spans="3:45" x14ac:dyDescent="0.25">
      <c r="C404" s="53" t="str">
        <f>IF(H404="","",Sheet1!AI404)</f>
        <v>B</v>
      </c>
      <c r="D404" s="54" t="s">
        <v>4134</v>
      </c>
      <c r="E404" s="54" t="s">
        <v>25</v>
      </c>
      <c r="F404" s="53" t="str">
        <f>IF(H404="","",Sheet1!AF404)</f>
        <v>09/10/2025</v>
      </c>
      <c r="G404" s="1" t="str">
        <f>IF(H404="","",Sheet1!AF404)</f>
        <v>09/10/2025</v>
      </c>
      <c r="H404" s="27">
        <v>9106045245</v>
      </c>
      <c r="I404" s="1" t="str">
        <f>IF(H404="","",Sheet1!AF404)</f>
        <v>09/10/2025</v>
      </c>
      <c r="J404" s="55" t="str">
        <f t="shared" si="60"/>
        <v>NKHT2510/55300482527</v>
      </c>
      <c r="L404" s="57" t="str">
        <f>IF(H404="","",Sheet1!AK404)</f>
        <v>K25TTM</v>
      </c>
      <c r="M404" s="57" t="str">
        <f>IF(H404="","",Sheet1!AE404)</f>
        <v>00482527</v>
      </c>
      <c r="N404" s="58" t="str">
        <f>IF(H404="","",Sheet1!AF404)</f>
        <v>09/10/2025</v>
      </c>
      <c r="O404" s="7" t="str">
        <f>IF(H404="","",Sheet1!AH404)</f>
        <v>WIN1553</v>
      </c>
      <c r="S404" s="55" t="str">
        <f>IF(H404="","",Sheet1!AL404)</f>
        <v>1553 WM VCC HNI Nguyễn Chí Thanh</v>
      </c>
      <c r="V404" s="55" t="str">
        <f>IF(H404="","",Sheet1!AL404)</f>
        <v>1553 WM VCC HNI Nguyễn Chí Thanh</v>
      </c>
      <c r="Y404" s="7" t="str">
        <f>IF(H404="","",Sheet1!AJ404)</f>
        <v>CN300</v>
      </c>
      <c r="AB404" s="60">
        <f t="shared" si="61"/>
        <v>5111</v>
      </c>
      <c r="AC404" s="60">
        <f t="shared" si="62"/>
        <v>131</v>
      </c>
      <c r="AE404" s="61">
        <f>IF(H404="","",Sheet1!U404)</f>
        <v>100</v>
      </c>
      <c r="AG404" s="7">
        <f>IF(H404="","",Sheet1!T404)</f>
        <v>70950</v>
      </c>
      <c r="AH404" s="62">
        <f t="shared" si="63"/>
        <v>7095000</v>
      </c>
      <c r="AL404" s="64">
        <f t="shared" si="64"/>
        <v>8</v>
      </c>
      <c r="AN404" s="61">
        <f t="shared" si="65"/>
        <v>567600</v>
      </c>
      <c r="AO404" s="65">
        <f t="shared" si="66"/>
        <v>33311</v>
      </c>
      <c r="AQ404" s="66" t="str">
        <f t="shared" si="67"/>
        <v>K-hangtra</v>
      </c>
      <c r="AR404" s="66">
        <f t="shared" si="68"/>
        <v>156</v>
      </c>
      <c r="AS404" s="66">
        <f t="shared" si="69"/>
        <v>632</v>
      </c>
    </row>
    <row r="405" spans="3:45" x14ac:dyDescent="0.25">
      <c r="C405" s="53" t="str">
        <f>IF(H405="","",Sheet1!AI405)</f>
        <v>B</v>
      </c>
      <c r="D405" s="54" t="s">
        <v>4134</v>
      </c>
      <c r="E405" s="54" t="s">
        <v>25</v>
      </c>
      <c r="F405" s="53" t="str">
        <f>IF(H405="","",Sheet1!AF405)</f>
        <v>09/10/2025</v>
      </c>
      <c r="G405" s="1" t="str">
        <f>IF(H405="","",Sheet1!AF405)</f>
        <v>09/10/2025</v>
      </c>
      <c r="H405" s="27">
        <v>9106045245</v>
      </c>
      <c r="I405" s="1" t="str">
        <f>IF(H405="","",Sheet1!AF405)</f>
        <v>09/10/2025</v>
      </c>
      <c r="J405" s="55" t="str">
        <f t="shared" si="60"/>
        <v>NKHT2510/55300482527</v>
      </c>
      <c r="L405" s="57" t="str">
        <f>IF(H405="","",Sheet1!AK405)</f>
        <v>K25TTM</v>
      </c>
      <c r="M405" s="57" t="str">
        <f>IF(H405="","",Sheet1!AE405)</f>
        <v>00482527</v>
      </c>
      <c r="N405" s="58" t="str">
        <f>IF(H405="","",Sheet1!AF405)</f>
        <v>09/10/2025</v>
      </c>
      <c r="O405" s="7" t="str">
        <f>IF(H405="","",Sheet1!AH405)</f>
        <v>WIN1553</v>
      </c>
      <c r="S405" s="55" t="str">
        <f>IF(H405="","",Sheet1!AL405)</f>
        <v>1553 WM VCC HNI Nguyễn Chí Thanh</v>
      </c>
      <c r="V405" s="55" t="str">
        <f>IF(H405="","",Sheet1!AL405)</f>
        <v>1553 WM VCC HNI Nguyễn Chí Thanh</v>
      </c>
      <c r="Y405" s="7" t="str">
        <f>IF(H405="","",Sheet1!AJ405)</f>
        <v>GXD500</v>
      </c>
      <c r="AB405" s="60">
        <f t="shared" si="61"/>
        <v>5111</v>
      </c>
      <c r="AC405" s="60">
        <f t="shared" si="62"/>
        <v>131</v>
      </c>
      <c r="AE405" s="61">
        <f>IF(H405="","",Sheet1!U405)</f>
        <v>3</v>
      </c>
      <c r="AG405" s="7">
        <f>IF(H405="","",Sheet1!T405)</f>
        <v>111606</v>
      </c>
      <c r="AH405" s="62">
        <f t="shared" si="63"/>
        <v>334818</v>
      </c>
      <c r="AL405" s="64">
        <f t="shared" si="64"/>
        <v>8</v>
      </c>
      <c r="AN405" s="61">
        <f t="shared" si="65"/>
        <v>26785.440000000002</v>
      </c>
      <c r="AO405" s="65">
        <f t="shared" si="66"/>
        <v>33311</v>
      </c>
      <c r="AQ405" s="66" t="str">
        <f t="shared" si="67"/>
        <v>K-hangtra</v>
      </c>
      <c r="AR405" s="66">
        <f t="shared" si="68"/>
        <v>156</v>
      </c>
      <c r="AS405" s="66">
        <f t="shared" si="69"/>
        <v>632</v>
      </c>
    </row>
    <row r="406" spans="3:45" x14ac:dyDescent="0.25">
      <c r="C406" s="53" t="str">
        <f>IF(H406="","",Sheet1!AI406)</f>
        <v>N</v>
      </c>
      <c r="D406" s="54" t="s">
        <v>4134</v>
      </c>
      <c r="E406" s="54" t="s">
        <v>25</v>
      </c>
      <c r="F406" s="53" t="str">
        <f>IF(H406="","",Sheet1!AF406)</f>
        <v>09/10/2025</v>
      </c>
      <c r="G406" s="1" t="str">
        <f>IF(H406="","",Sheet1!AF406)</f>
        <v>09/10/2025</v>
      </c>
      <c r="H406" s="27">
        <v>9106045205</v>
      </c>
      <c r="I406" s="1" t="str">
        <f>IF(H406="","",Sheet1!AF406)</f>
        <v>09/10/2025</v>
      </c>
      <c r="J406" s="55" t="str">
        <f t="shared" si="60"/>
        <v>NKHT2510/75700160278</v>
      </c>
      <c r="L406" s="57" t="str">
        <f>IF(H406="","",Sheet1!AK406)</f>
        <v>K25TTM</v>
      </c>
      <c r="M406" s="57" t="str">
        <f>IF(H406="","",Sheet1!AE406)</f>
        <v>00160278</v>
      </c>
      <c r="N406" s="58" t="str">
        <f>IF(H406="","",Sheet1!AF406)</f>
        <v>09/10/2025</v>
      </c>
      <c r="O406" s="7" t="str">
        <f>IF(H406="","",Sheet1!AH406)</f>
        <v>WIN6757</v>
      </c>
      <c r="S406" s="55" t="str">
        <f>IF(H406="","",Sheet1!AL406)</f>
        <v>6757 WM+ HCM 662 Tên Lửa</v>
      </c>
      <c r="V406" s="55" t="str">
        <f>IF(H406="","",Sheet1!AL406)</f>
        <v>6757 WM+ HCM 662 Tên Lửa</v>
      </c>
      <c r="Y406" s="7" t="str">
        <f>IF(H406="","",Sheet1!AJ406)</f>
        <v>GM500</v>
      </c>
      <c r="AB406" s="60">
        <f t="shared" si="61"/>
        <v>5111</v>
      </c>
      <c r="AC406" s="60">
        <f t="shared" si="62"/>
        <v>131</v>
      </c>
      <c r="AE406" s="61">
        <f>IF(H406="","",Sheet1!U406)</f>
        <v>2</v>
      </c>
      <c r="AG406" s="7">
        <f>IF(H406="","",Sheet1!T406)</f>
        <v>111058</v>
      </c>
      <c r="AH406" s="62">
        <f t="shared" si="63"/>
        <v>222116</v>
      </c>
      <c r="AL406" s="64">
        <f t="shared" si="64"/>
        <v>8</v>
      </c>
      <c r="AN406" s="61">
        <f t="shared" si="65"/>
        <v>17769.28</v>
      </c>
      <c r="AO406" s="65">
        <f t="shared" si="66"/>
        <v>33311</v>
      </c>
      <c r="AQ406" s="66" t="str">
        <f t="shared" si="67"/>
        <v>K-hangtra</v>
      </c>
      <c r="AR406" s="66">
        <f t="shared" si="68"/>
        <v>156</v>
      </c>
      <c r="AS406" s="66">
        <f t="shared" si="69"/>
        <v>632</v>
      </c>
    </row>
    <row r="407" spans="3:45" x14ac:dyDescent="0.25">
      <c r="C407" s="53" t="str">
        <f>IF(H407="","",Sheet1!AI407)</f>
        <v>N</v>
      </c>
      <c r="D407" s="54" t="s">
        <v>4134</v>
      </c>
      <c r="E407" s="54" t="s">
        <v>25</v>
      </c>
      <c r="F407" s="53" t="str">
        <f>IF(H407="","",Sheet1!AF407)</f>
        <v>09/10/2025</v>
      </c>
      <c r="G407" s="1" t="str">
        <f>IF(H407="","",Sheet1!AF407)</f>
        <v>09/10/2025</v>
      </c>
      <c r="H407" s="27">
        <v>9106045205</v>
      </c>
      <c r="I407" s="1" t="str">
        <f>IF(H407="","",Sheet1!AF407)</f>
        <v>09/10/2025</v>
      </c>
      <c r="J407" s="55" t="str">
        <f t="shared" si="60"/>
        <v>NKHT2510/75700160278</v>
      </c>
      <c r="L407" s="57" t="str">
        <f>IF(H407="","",Sheet1!AK407)</f>
        <v>K25TTM</v>
      </c>
      <c r="M407" s="57" t="str">
        <f>IF(H407="","",Sheet1!AE407)</f>
        <v>00160278</v>
      </c>
      <c r="N407" s="58" t="str">
        <f>IF(H407="","",Sheet1!AF407)</f>
        <v>09/10/2025</v>
      </c>
      <c r="O407" s="7" t="str">
        <f>IF(H407="","",Sheet1!AH407)</f>
        <v>WIN6757</v>
      </c>
      <c r="S407" s="55" t="str">
        <f>IF(H407="","",Sheet1!AL407)</f>
        <v>6757 WM+ HCM 662 Tên Lửa</v>
      </c>
      <c r="V407" s="55" t="str">
        <f>IF(H407="","",Sheet1!AL407)</f>
        <v>6757 WM+ HCM 662 Tên Lửa</v>
      </c>
      <c r="Y407" s="7" t="str">
        <f>IF(H407="","",Sheet1!AJ407)</f>
        <v>GXD500</v>
      </c>
      <c r="AB407" s="60">
        <f t="shared" si="61"/>
        <v>5111</v>
      </c>
      <c r="AC407" s="60">
        <f t="shared" si="62"/>
        <v>131</v>
      </c>
      <c r="AE407" s="61">
        <f>IF(H407="","",Sheet1!U407)</f>
        <v>2</v>
      </c>
      <c r="AG407" s="7">
        <f>IF(H407="","",Sheet1!T407)</f>
        <v>111606</v>
      </c>
      <c r="AH407" s="62">
        <f t="shared" si="63"/>
        <v>223212</v>
      </c>
      <c r="AL407" s="64">
        <f t="shared" si="64"/>
        <v>8</v>
      </c>
      <c r="AN407" s="61">
        <f t="shared" si="65"/>
        <v>17856.96</v>
      </c>
      <c r="AO407" s="65">
        <f t="shared" si="66"/>
        <v>33311</v>
      </c>
      <c r="AQ407" s="66" t="str">
        <f t="shared" si="67"/>
        <v>K-hangtra</v>
      </c>
      <c r="AR407" s="66">
        <f t="shared" si="68"/>
        <v>156</v>
      </c>
      <c r="AS407" s="66">
        <f t="shared" si="69"/>
        <v>632</v>
      </c>
    </row>
    <row r="408" spans="3:45" x14ac:dyDescent="0.25">
      <c r="C408" s="53" t="str">
        <f>IF(H408="","",Sheet1!AI408)</f>
        <v>N</v>
      </c>
      <c r="D408" s="54" t="s">
        <v>4134</v>
      </c>
      <c r="E408" s="54" t="s">
        <v>25</v>
      </c>
      <c r="F408" s="53" t="str">
        <f>IF(H408="","",Sheet1!AF408)</f>
        <v>09/10/2025</v>
      </c>
      <c r="G408" s="1" t="str">
        <f>IF(H408="","",Sheet1!AF408)</f>
        <v>09/10/2025</v>
      </c>
      <c r="H408" s="27">
        <v>9106045205</v>
      </c>
      <c r="I408" s="1" t="str">
        <f>IF(H408="","",Sheet1!AF408)</f>
        <v>09/10/2025</v>
      </c>
      <c r="J408" s="55" t="str">
        <f t="shared" si="60"/>
        <v>NKHT2510/75700160278</v>
      </c>
      <c r="L408" s="57" t="str">
        <f>IF(H408="","",Sheet1!AK408)</f>
        <v>K25TTM</v>
      </c>
      <c r="M408" s="57" t="str">
        <f>IF(H408="","",Sheet1!AE408)</f>
        <v>00160278</v>
      </c>
      <c r="N408" s="58" t="str">
        <f>IF(H408="","",Sheet1!AF408)</f>
        <v>09/10/2025</v>
      </c>
      <c r="O408" s="7" t="str">
        <f>IF(H408="","",Sheet1!AH408)</f>
        <v>WIN6757</v>
      </c>
      <c r="S408" s="55" t="str">
        <f>IF(H408="","",Sheet1!AL408)</f>
        <v>6757 WM+ HCM 662 Tên Lửa</v>
      </c>
      <c r="V408" s="55" t="str">
        <f>IF(H408="","",Sheet1!AL408)</f>
        <v>6757 WM+ HCM 662 Tên Lửa</v>
      </c>
      <c r="Y408" s="7" t="str">
        <f>IF(H408="","",Sheet1!AJ408)</f>
        <v>TH200</v>
      </c>
      <c r="AB408" s="60">
        <f t="shared" si="61"/>
        <v>5111</v>
      </c>
      <c r="AC408" s="60">
        <f t="shared" si="62"/>
        <v>131</v>
      </c>
      <c r="AE408" s="61">
        <f>IF(H408="","",Sheet1!U408)</f>
        <v>4</v>
      </c>
      <c r="AG408" s="7">
        <f>IF(H408="","",Sheet1!T408)</f>
        <v>45588</v>
      </c>
      <c r="AH408" s="62">
        <f t="shared" si="63"/>
        <v>182352</v>
      </c>
      <c r="AL408" s="64">
        <f t="shared" si="64"/>
        <v>8</v>
      </c>
      <c r="AN408" s="61">
        <f t="shared" si="65"/>
        <v>14588.16</v>
      </c>
      <c r="AO408" s="65">
        <f t="shared" si="66"/>
        <v>33311</v>
      </c>
      <c r="AQ408" s="66" t="str">
        <f t="shared" si="67"/>
        <v>K-hangtra</v>
      </c>
      <c r="AR408" s="66">
        <f t="shared" si="68"/>
        <v>156</v>
      </c>
      <c r="AS408" s="66">
        <f t="shared" si="69"/>
        <v>632</v>
      </c>
    </row>
    <row r="409" spans="3:45" x14ac:dyDescent="0.25">
      <c r="C409" s="53" t="str">
        <f>IF(H409="","",Sheet1!AI409)</f>
        <v>N</v>
      </c>
      <c r="D409" s="54" t="s">
        <v>4134</v>
      </c>
      <c r="E409" s="54" t="s">
        <v>25</v>
      </c>
      <c r="F409" s="53" t="str">
        <f>IF(H409="","",Sheet1!AF409)</f>
        <v>09/10/2025</v>
      </c>
      <c r="G409" s="1" t="str">
        <f>IF(H409="","",Sheet1!AF409)</f>
        <v>09/10/2025</v>
      </c>
      <c r="H409" s="27">
        <v>9106045205</v>
      </c>
      <c r="I409" s="1" t="str">
        <f>IF(H409="","",Sheet1!AF409)</f>
        <v>09/10/2025</v>
      </c>
      <c r="J409" s="55" t="str">
        <f t="shared" si="60"/>
        <v>NKHT2510/75700160278</v>
      </c>
      <c r="L409" s="57" t="str">
        <f>IF(H409="","",Sheet1!AK409)</f>
        <v>K25TTM</v>
      </c>
      <c r="M409" s="57" t="str">
        <f>IF(H409="","",Sheet1!AE409)</f>
        <v>00160278</v>
      </c>
      <c r="N409" s="58" t="str">
        <f>IF(H409="","",Sheet1!AF409)</f>
        <v>09/10/2025</v>
      </c>
      <c r="O409" s="7" t="str">
        <f>IF(H409="","",Sheet1!AH409)</f>
        <v>WIN6757</v>
      </c>
      <c r="S409" s="55" t="str">
        <f>IF(H409="","",Sheet1!AL409)</f>
        <v>6757 WM+ HCM 662 Tên Lửa</v>
      </c>
      <c r="V409" s="55" t="str">
        <f>IF(H409="","",Sheet1!AL409)</f>
        <v>6757 WM+ HCM 662 Tên Lửa</v>
      </c>
      <c r="Y409" s="7" t="str">
        <f>IF(H409="","",Sheet1!AJ409)</f>
        <v>GTLX250G</v>
      </c>
      <c r="AB409" s="60">
        <f t="shared" si="61"/>
        <v>5111</v>
      </c>
      <c r="AC409" s="60">
        <f t="shared" si="62"/>
        <v>131</v>
      </c>
      <c r="AE409" s="61">
        <f>IF(H409="","",Sheet1!U409)</f>
        <v>1</v>
      </c>
      <c r="AG409" s="7">
        <f>IF(H409="","",Sheet1!T409)</f>
        <v>50182</v>
      </c>
      <c r="AH409" s="62">
        <f t="shared" si="63"/>
        <v>50182</v>
      </c>
      <c r="AL409" s="64">
        <f t="shared" si="64"/>
        <v>8</v>
      </c>
      <c r="AN409" s="61">
        <f t="shared" si="65"/>
        <v>4014.56</v>
      </c>
      <c r="AO409" s="65">
        <f t="shared" si="66"/>
        <v>33311</v>
      </c>
      <c r="AQ409" s="66" t="str">
        <f t="shared" si="67"/>
        <v>K-hangtra</v>
      </c>
      <c r="AR409" s="66">
        <f t="shared" si="68"/>
        <v>156</v>
      </c>
      <c r="AS409" s="66">
        <f t="shared" si="69"/>
        <v>632</v>
      </c>
    </row>
    <row r="410" spans="3:45" x14ac:dyDescent="0.25">
      <c r="C410" s="53" t="str">
        <f>IF(H410="","",Sheet1!AI410)</f>
        <v>N</v>
      </c>
      <c r="D410" s="54" t="s">
        <v>4134</v>
      </c>
      <c r="E410" s="54" t="s">
        <v>25</v>
      </c>
      <c r="F410" s="53" t="str">
        <f>IF(H410="","",Sheet1!AF410)</f>
        <v>09/10/2025</v>
      </c>
      <c r="G410" s="1" t="str">
        <f>IF(H410="","",Sheet1!AF410)</f>
        <v>09/10/2025</v>
      </c>
      <c r="H410" s="27">
        <v>9106045205</v>
      </c>
      <c r="I410" s="1" t="str">
        <f>IF(H410="","",Sheet1!AF410)</f>
        <v>09/10/2025</v>
      </c>
      <c r="J410" s="55" t="str">
        <f t="shared" si="60"/>
        <v>NKHT2510/75700160278</v>
      </c>
      <c r="L410" s="57" t="str">
        <f>IF(H410="","",Sheet1!AK410)</f>
        <v>K25TTM</v>
      </c>
      <c r="M410" s="57" t="str">
        <f>IF(H410="","",Sheet1!AE410)</f>
        <v>00160278</v>
      </c>
      <c r="N410" s="58" t="str">
        <f>IF(H410="","",Sheet1!AF410)</f>
        <v>09/10/2025</v>
      </c>
      <c r="O410" s="7" t="str">
        <f>IF(H410="","",Sheet1!AH410)</f>
        <v>WIN6757</v>
      </c>
      <c r="S410" s="55" t="str">
        <f>IF(H410="","",Sheet1!AL410)</f>
        <v>6757 WM+ HCM 662 Tên Lửa</v>
      </c>
      <c r="V410" s="55" t="str">
        <f>IF(H410="","",Sheet1!AL410)</f>
        <v>6757 WM+ HCM 662 Tên Lửa</v>
      </c>
      <c r="Y410" s="7" t="str">
        <f>IF(H410="","",Sheet1!AJ410)</f>
        <v>CC300</v>
      </c>
      <c r="AB410" s="60">
        <f t="shared" si="61"/>
        <v>5111</v>
      </c>
      <c r="AC410" s="60">
        <f t="shared" si="62"/>
        <v>131</v>
      </c>
      <c r="AE410" s="61">
        <f>IF(H410="","",Sheet1!U410)</f>
        <v>2</v>
      </c>
      <c r="AG410" s="7">
        <f>IF(H410="","",Sheet1!T410)</f>
        <v>74250</v>
      </c>
      <c r="AH410" s="62">
        <f t="shared" si="63"/>
        <v>148500</v>
      </c>
      <c r="AL410" s="64">
        <f t="shared" si="64"/>
        <v>8</v>
      </c>
      <c r="AN410" s="61">
        <f t="shared" si="65"/>
        <v>11880</v>
      </c>
      <c r="AO410" s="65">
        <f t="shared" si="66"/>
        <v>33311</v>
      </c>
      <c r="AQ410" s="66" t="str">
        <f t="shared" si="67"/>
        <v>K-hangtra</v>
      </c>
      <c r="AR410" s="66">
        <f t="shared" si="68"/>
        <v>156</v>
      </c>
      <c r="AS410" s="66">
        <f t="shared" si="69"/>
        <v>632</v>
      </c>
    </row>
    <row r="411" spans="3:45" x14ac:dyDescent="0.25">
      <c r="C411" s="53" t="str">
        <f>IF(H411="","",Sheet1!AI411)</f>
        <v>N</v>
      </c>
      <c r="D411" s="54" t="s">
        <v>4134</v>
      </c>
      <c r="E411" s="54" t="s">
        <v>25</v>
      </c>
      <c r="F411" s="53" t="str">
        <f>IF(H411="","",Sheet1!AF411)</f>
        <v>09/10/2025</v>
      </c>
      <c r="G411" s="1" t="str">
        <f>IF(H411="","",Sheet1!AF411)</f>
        <v>09/10/2025</v>
      </c>
      <c r="H411" s="27">
        <v>9106045205</v>
      </c>
      <c r="I411" s="1" t="str">
        <f>IF(H411="","",Sheet1!AF411)</f>
        <v>09/10/2025</v>
      </c>
      <c r="J411" s="55" t="str">
        <f t="shared" si="60"/>
        <v>NKHT2510/75700160278</v>
      </c>
      <c r="L411" s="57" t="str">
        <f>IF(H411="","",Sheet1!AK411)</f>
        <v>K25TTM</v>
      </c>
      <c r="M411" s="57" t="str">
        <f>IF(H411="","",Sheet1!AE411)</f>
        <v>00160278</v>
      </c>
      <c r="N411" s="58" t="str">
        <f>IF(H411="","",Sheet1!AF411)</f>
        <v>09/10/2025</v>
      </c>
      <c r="O411" s="7" t="str">
        <f>IF(H411="","",Sheet1!AH411)</f>
        <v>WIN6757</v>
      </c>
      <c r="S411" s="55" t="str">
        <f>IF(H411="","",Sheet1!AL411)</f>
        <v>6757 WM+ HCM 662 Tên Lửa</v>
      </c>
      <c r="V411" s="55" t="str">
        <f>IF(H411="","",Sheet1!AL411)</f>
        <v>6757 WM+ HCM 662 Tên Lửa</v>
      </c>
      <c r="Y411" s="7" t="str">
        <f>IF(H411="","",Sheet1!AJ411)</f>
        <v>CN300</v>
      </c>
      <c r="AB411" s="60">
        <f t="shared" si="61"/>
        <v>5111</v>
      </c>
      <c r="AC411" s="60">
        <f t="shared" si="62"/>
        <v>131</v>
      </c>
      <c r="AE411" s="61">
        <f>IF(H411="","",Sheet1!U411)</f>
        <v>1</v>
      </c>
      <c r="AG411" s="7">
        <f>IF(H411="","",Sheet1!T411)</f>
        <v>70950</v>
      </c>
      <c r="AH411" s="62">
        <f t="shared" si="63"/>
        <v>70950</v>
      </c>
      <c r="AL411" s="64">
        <f t="shared" si="64"/>
        <v>8</v>
      </c>
      <c r="AN411" s="61">
        <f t="shared" si="65"/>
        <v>5676</v>
      </c>
      <c r="AO411" s="65">
        <f t="shared" si="66"/>
        <v>33311</v>
      </c>
      <c r="AQ411" s="66" t="str">
        <f t="shared" si="67"/>
        <v>K-hangtra</v>
      </c>
      <c r="AR411" s="66">
        <f t="shared" si="68"/>
        <v>156</v>
      </c>
      <c r="AS411" s="66">
        <f t="shared" si="69"/>
        <v>632</v>
      </c>
    </row>
    <row r="412" spans="3:45" x14ac:dyDescent="0.25">
      <c r="C412" s="53" t="str">
        <f>IF(H412="","",Sheet1!AI412)</f>
        <v>N</v>
      </c>
      <c r="D412" s="54" t="s">
        <v>4134</v>
      </c>
      <c r="E412" s="54" t="s">
        <v>25</v>
      </c>
      <c r="F412" s="53" t="str">
        <f>IF(H412="","",Sheet1!AF412)</f>
        <v>09/10/2025</v>
      </c>
      <c r="G412" s="1" t="str">
        <f>IF(H412="","",Sheet1!AF412)</f>
        <v>09/10/2025</v>
      </c>
      <c r="H412" s="27">
        <v>9106045205</v>
      </c>
      <c r="I412" s="1" t="str">
        <f>IF(H412="","",Sheet1!AF412)</f>
        <v>09/10/2025</v>
      </c>
      <c r="J412" s="55" t="str">
        <f t="shared" si="60"/>
        <v>NKHT2510/75700160278</v>
      </c>
      <c r="L412" s="57" t="str">
        <f>IF(H412="","",Sheet1!AK412)</f>
        <v>K25TTM</v>
      </c>
      <c r="M412" s="57" t="str">
        <f>IF(H412="","",Sheet1!AE412)</f>
        <v>00160278</v>
      </c>
      <c r="N412" s="58" t="str">
        <f>IF(H412="","",Sheet1!AF412)</f>
        <v>09/10/2025</v>
      </c>
      <c r="O412" s="7" t="str">
        <f>IF(H412="","",Sheet1!AH412)</f>
        <v>WIN6757</v>
      </c>
      <c r="S412" s="55" t="str">
        <f>IF(H412="","",Sheet1!AL412)</f>
        <v>6757 WM+ HCM 662 Tên Lửa</v>
      </c>
      <c r="V412" s="55" t="str">
        <f>IF(H412="","",Sheet1!AL412)</f>
        <v>6757 WM+ HCM 662 Tên Lửa</v>
      </c>
      <c r="Y412" s="7" t="str">
        <f>IF(H412="","",Sheet1!AJ412)</f>
        <v>GL250</v>
      </c>
      <c r="AB412" s="60">
        <f t="shared" si="61"/>
        <v>5111</v>
      </c>
      <c r="AC412" s="60">
        <f t="shared" si="62"/>
        <v>131</v>
      </c>
      <c r="AE412" s="61">
        <f>IF(H412="","",Sheet1!U412)</f>
        <v>1</v>
      </c>
      <c r="AG412" s="7">
        <f>IF(H412="","",Sheet1!T412)</f>
        <v>49500</v>
      </c>
      <c r="AH412" s="62">
        <f t="shared" si="63"/>
        <v>49500</v>
      </c>
      <c r="AL412" s="64">
        <f t="shared" si="64"/>
        <v>8</v>
      </c>
      <c r="AN412" s="61">
        <f t="shared" si="65"/>
        <v>3960</v>
      </c>
      <c r="AO412" s="65">
        <f t="shared" si="66"/>
        <v>33311</v>
      </c>
      <c r="AQ412" s="66" t="str">
        <f t="shared" si="67"/>
        <v>K-hangtra</v>
      </c>
      <c r="AR412" s="66">
        <f t="shared" si="68"/>
        <v>156</v>
      </c>
      <c r="AS412" s="66">
        <f t="shared" si="69"/>
        <v>632</v>
      </c>
    </row>
    <row r="413" spans="3:45" x14ac:dyDescent="0.25">
      <c r="C413" s="53" t="str">
        <f>IF(H413="","",Sheet1!AI413)</f>
        <v>N</v>
      </c>
      <c r="D413" s="54" t="s">
        <v>4134</v>
      </c>
      <c r="E413" s="54" t="s">
        <v>25</v>
      </c>
      <c r="F413" s="53" t="str">
        <f>IF(H413="","",Sheet1!AF413)</f>
        <v>09/10/2025</v>
      </c>
      <c r="G413" s="1" t="str">
        <f>IF(H413="","",Sheet1!AF413)</f>
        <v>09/10/2025</v>
      </c>
      <c r="H413" s="27">
        <v>9106045290</v>
      </c>
      <c r="I413" s="1" t="str">
        <f>IF(H413="","",Sheet1!AF413)</f>
        <v>09/10/2025</v>
      </c>
      <c r="J413" s="55" t="str">
        <f t="shared" si="60"/>
        <v>NKHT2510/75700160286</v>
      </c>
      <c r="L413" s="57" t="str">
        <f>IF(H413="","",Sheet1!AK413)</f>
        <v>K25TTM</v>
      </c>
      <c r="M413" s="57" t="str">
        <f>IF(H413="","",Sheet1!AE413)</f>
        <v>00160286</v>
      </c>
      <c r="N413" s="58" t="str">
        <f>IF(H413="","",Sheet1!AF413)</f>
        <v>09/10/2025</v>
      </c>
      <c r="O413" s="7" t="str">
        <f>IF(H413="","",Sheet1!AH413)</f>
        <v>WIN6757</v>
      </c>
      <c r="S413" s="55" t="str">
        <f>IF(H413="","",Sheet1!AL413)</f>
        <v>6757 WM+ HCM 662 Tên Lửa</v>
      </c>
      <c r="V413" s="55" t="str">
        <f>IF(H413="","",Sheet1!AL413)</f>
        <v>6757 WM+ HCM 662 Tên Lửa</v>
      </c>
      <c r="Y413" s="7" t="str">
        <f>IF(H413="","",Sheet1!AJ413)</f>
        <v>TH200</v>
      </c>
      <c r="AB413" s="60">
        <f t="shared" si="61"/>
        <v>5111</v>
      </c>
      <c r="AC413" s="60">
        <f t="shared" si="62"/>
        <v>131</v>
      </c>
      <c r="AE413" s="61">
        <f>IF(H413="","",Sheet1!U413)</f>
        <v>3</v>
      </c>
      <c r="AG413" s="7">
        <f>IF(H413="","",Sheet1!T413)</f>
        <v>45588</v>
      </c>
      <c r="AH413" s="62">
        <f t="shared" si="63"/>
        <v>136764</v>
      </c>
      <c r="AL413" s="64">
        <f t="shared" si="64"/>
        <v>8</v>
      </c>
      <c r="AN413" s="61">
        <f t="shared" si="65"/>
        <v>10941.12</v>
      </c>
      <c r="AO413" s="65">
        <f t="shared" si="66"/>
        <v>33311</v>
      </c>
      <c r="AQ413" s="66" t="str">
        <f t="shared" si="67"/>
        <v>K-hangtra</v>
      </c>
      <c r="AR413" s="66">
        <f t="shared" si="68"/>
        <v>156</v>
      </c>
      <c r="AS413" s="66">
        <f t="shared" si="69"/>
        <v>632</v>
      </c>
    </row>
    <row r="414" spans="3:45" x14ac:dyDescent="0.25">
      <c r="C414" s="53" t="str">
        <f>IF(H414="","",Sheet1!AI414)</f>
        <v>N</v>
      </c>
      <c r="D414" s="54" t="s">
        <v>4134</v>
      </c>
      <c r="E414" s="54" t="s">
        <v>25</v>
      </c>
      <c r="F414" s="53" t="str">
        <f>IF(H414="","",Sheet1!AF414)</f>
        <v>09/10/2025</v>
      </c>
      <c r="G414" s="1" t="str">
        <f>IF(H414="","",Sheet1!AF414)</f>
        <v>09/10/2025</v>
      </c>
      <c r="H414" s="27">
        <v>9106045290</v>
      </c>
      <c r="I414" s="1" t="str">
        <f>IF(H414="","",Sheet1!AF414)</f>
        <v>09/10/2025</v>
      </c>
      <c r="J414" s="55" t="str">
        <f t="shared" si="60"/>
        <v>NKHT2510/75700160286</v>
      </c>
      <c r="L414" s="57" t="str">
        <f>IF(H414="","",Sheet1!AK414)</f>
        <v>K25TTM</v>
      </c>
      <c r="M414" s="57" t="str">
        <f>IF(H414="","",Sheet1!AE414)</f>
        <v>00160286</v>
      </c>
      <c r="N414" s="58" t="str">
        <f>IF(H414="","",Sheet1!AF414)</f>
        <v>09/10/2025</v>
      </c>
      <c r="O414" s="7" t="str">
        <f>IF(H414="","",Sheet1!AH414)</f>
        <v>WIN6757</v>
      </c>
      <c r="S414" s="55" t="str">
        <f>IF(H414="","",Sheet1!AL414)</f>
        <v>6757 WM+ HCM 662 Tên Lửa</v>
      </c>
      <c r="V414" s="55" t="str">
        <f>IF(H414="","",Sheet1!AL414)</f>
        <v>6757 WM+ HCM 662 Tên Lửa</v>
      </c>
      <c r="Y414" s="7" t="str">
        <f>IF(H414="","",Sheet1!AJ414)</f>
        <v>GXD500</v>
      </c>
      <c r="AB414" s="60">
        <f t="shared" si="61"/>
        <v>5111</v>
      </c>
      <c r="AC414" s="60">
        <f t="shared" si="62"/>
        <v>131</v>
      </c>
      <c r="AE414" s="61">
        <f>IF(H414="","",Sheet1!U414)</f>
        <v>2</v>
      </c>
      <c r="AG414" s="7">
        <f>IF(H414="","",Sheet1!T414)</f>
        <v>111606</v>
      </c>
      <c r="AH414" s="62">
        <f t="shared" si="63"/>
        <v>223212</v>
      </c>
      <c r="AL414" s="64">
        <f t="shared" si="64"/>
        <v>8</v>
      </c>
      <c r="AN414" s="61">
        <f t="shared" si="65"/>
        <v>17856.96</v>
      </c>
      <c r="AO414" s="65">
        <f t="shared" si="66"/>
        <v>33311</v>
      </c>
      <c r="AQ414" s="66" t="str">
        <f t="shared" si="67"/>
        <v>K-hangtra</v>
      </c>
      <c r="AR414" s="66">
        <f t="shared" si="68"/>
        <v>156</v>
      </c>
      <c r="AS414" s="66">
        <f t="shared" si="69"/>
        <v>632</v>
      </c>
    </row>
    <row r="415" spans="3:45" x14ac:dyDescent="0.25">
      <c r="C415" s="53" t="str">
        <f>IF(H415="","",Sheet1!AI415)</f>
        <v>N</v>
      </c>
      <c r="D415" s="54" t="s">
        <v>4134</v>
      </c>
      <c r="E415" s="54" t="s">
        <v>25</v>
      </c>
      <c r="F415" s="53" t="str">
        <f>IF(H415="","",Sheet1!AF415)</f>
        <v>09/10/2025</v>
      </c>
      <c r="G415" s="1" t="str">
        <f>IF(H415="","",Sheet1!AF415)</f>
        <v>09/10/2025</v>
      </c>
      <c r="H415" s="27">
        <v>9106045290</v>
      </c>
      <c r="I415" s="1" t="str">
        <f>IF(H415="","",Sheet1!AF415)</f>
        <v>09/10/2025</v>
      </c>
      <c r="J415" s="55" t="str">
        <f t="shared" si="60"/>
        <v>NKHT2510/75700160286</v>
      </c>
      <c r="L415" s="57" t="str">
        <f>IF(H415="","",Sheet1!AK415)</f>
        <v>K25TTM</v>
      </c>
      <c r="M415" s="57" t="str">
        <f>IF(H415="","",Sheet1!AE415)</f>
        <v>00160286</v>
      </c>
      <c r="N415" s="58" t="str">
        <f>IF(H415="","",Sheet1!AF415)</f>
        <v>09/10/2025</v>
      </c>
      <c r="O415" s="7" t="str">
        <f>IF(H415="","",Sheet1!AH415)</f>
        <v>WIN6757</v>
      </c>
      <c r="S415" s="55" t="str">
        <f>IF(H415="","",Sheet1!AL415)</f>
        <v>6757 WM+ HCM 662 Tên Lửa</v>
      </c>
      <c r="V415" s="55" t="str">
        <f>IF(H415="","",Sheet1!AL415)</f>
        <v>6757 WM+ HCM 662 Tên Lửa</v>
      </c>
      <c r="Y415" s="7" t="str">
        <f>IF(H415="","",Sheet1!AJ415)</f>
        <v>GM500</v>
      </c>
      <c r="AB415" s="60">
        <f t="shared" si="61"/>
        <v>5111</v>
      </c>
      <c r="AC415" s="60">
        <f t="shared" si="62"/>
        <v>131</v>
      </c>
      <c r="AE415" s="61">
        <f>IF(H415="","",Sheet1!U415)</f>
        <v>1</v>
      </c>
      <c r="AG415" s="7">
        <f>IF(H415="","",Sheet1!T415)</f>
        <v>111058</v>
      </c>
      <c r="AH415" s="62">
        <f t="shared" si="63"/>
        <v>111058</v>
      </c>
      <c r="AL415" s="64">
        <f t="shared" si="64"/>
        <v>8</v>
      </c>
      <c r="AN415" s="61">
        <f t="shared" si="65"/>
        <v>8884.64</v>
      </c>
      <c r="AO415" s="65">
        <f t="shared" si="66"/>
        <v>33311</v>
      </c>
      <c r="AQ415" s="66" t="str">
        <f t="shared" si="67"/>
        <v>K-hangtra</v>
      </c>
      <c r="AR415" s="66">
        <f t="shared" si="68"/>
        <v>156</v>
      </c>
      <c r="AS415" s="66">
        <f t="shared" si="69"/>
        <v>632</v>
      </c>
    </row>
    <row r="416" spans="3:45" x14ac:dyDescent="0.25">
      <c r="C416" s="53" t="str">
        <f>IF(H416="","",Sheet1!AI416)</f>
        <v>N</v>
      </c>
      <c r="D416" s="54" t="s">
        <v>4134</v>
      </c>
      <c r="E416" s="54" t="s">
        <v>25</v>
      </c>
      <c r="F416" s="53" t="str">
        <f>IF(H416="","",Sheet1!AF416)</f>
        <v>09/10/2025</v>
      </c>
      <c r="G416" s="1" t="str">
        <f>IF(H416="","",Sheet1!AF416)</f>
        <v>09/10/2025</v>
      </c>
      <c r="H416" s="27">
        <v>9106045290</v>
      </c>
      <c r="I416" s="1" t="str">
        <f>IF(H416="","",Sheet1!AF416)</f>
        <v>09/10/2025</v>
      </c>
      <c r="J416" s="55" t="str">
        <f t="shared" si="60"/>
        <v>NKHT2510/75700160286</v>
      </c>
      <c r="L416" s="57" t="str">
        <f>IF(H416="","",Sheet1!AK416)</f>
        <v>K25TTM</v>
      </c>
      <c r="M416" s="57" t="str">
        <f>IF(H416="","",Sheet1!AE416)</f>
        <v>00160286</v>
      </c>
      <c r="N416" s="58" t="str">
        <f>IF(H416="","",Sheet1!AF416)</f>
        <v>09/10/2025</v>
      </c>
      <c r="O416" s="7" t="str">
        <f>IF(H416="","",Sheet1!AH416)</f>
        <v>WIN6757</v>
      </c>
      <c r="S416" s="55" t="str">
        <f>IF(H416="","",Sheet1!AL416)</f>
        <v>6757 WM+ HCM 662 Tên Lửa</v>
      </c>
      <c r="V416" s="55" t="str">
        <f>IF(H416="","",Sheet1!AL416)</f>
        <v>6757 WM+ HCM 662 Tên Lửa</v>
      </c>
      <c r="Y416" s="7" t="str">
        <f>IF(H416="","",Sheet1!AJ416)</f>
        <v>GTLX250G</v>
      </c>
      <c r="AB416" s="60">
        <f t="shared" si="61"/>
        <v>5111</v>
      </c>
      <c r="AC416" s="60">
        <f t="shared" si="62"/>
        <v>131</v>
      </c>
      <c r="AE416" s="61">
        <f>IF(H416="","",Sheet1!U416)</f>
        <v>1</v>
      </c>
      <c r="AG416" s="7">
        <f>IF(H416="","",Sheet1!T416)</f>
        <v>50182</v>
      </c>
      <c r="AH416" s="62">
        <f t="shared" si="63"/>
        <v>50182</v>
      </c>
      <c r="AL416" s="64">
        <f t="shared" si="64"/>
        <v>8</v>
      </c>
      <c r="AN416" s="61">
        <f t="shared" si="65"/>
        <v>4014.56</v>
      </c>
      <c r="AO416" s="65">
        <f t="shared" si="66"/>
        <v>33311</v>
      </c>
      <c r="AQ416" s="66" t="str">
        <f t="shared" si="67"/>
        <v>K-hangtra</v>
      </c>
      <c r="AR416" s="66">
        <f t="shared" si="68"/>
        <v>156</v>
      </c>
      <c r="AS416" s="66">
        <f t="shared" si="69"/>
        <v>632</v>
      </c>
    </row>
    <row r="417" spans="3:45" x14ac:dyDescent="0.25">
      <c r="C417" s="53" t="str">
        <f>IF(H417="","",Sheet1!AI417)</f>
        <v>N</v>
      </c>
      <c r="D417" s="54" t="s">
        <v>4134</v>
      </c>
      <c r="E417" s="54" t="s">
        <v>25</v>
      </c>
      <c r="F417" s="53" t="str">
        <f>IF(H417="","",Sheet1!AF417)</f>
        <v>09/10/2025</v>
      </c>
      <c r="G417" s="1" t="str">
        <f>IF(H417="","",Sheet1!AF417)</f>
        <v>09/10/2025</v>
      </c>
      <c r="H417" s="27">
        <v>9106045290</v>
      </c>
      <c r="I417" s="1" t="str">
        <f>IF(H417="","",Sheet1!AF417)</f>
        <v>09/10/2025</v>
      </c>
      <c r="J417" s="55" t="str">
        <f t="shared" si="60"/>
        <v>NKHT2510/75700160286</v>
      </c>
      <c r="L417" s="57" t="str">
        <f>IF(H417="","",Sheet1!AK417)</f>
        <v>K25TTM</v>
      </c>
      <c r="M417" s="57" t="str">
        <f>IF(H417="","",Sheet1!AE417)</f>
        <v>00160286</v>
      </c>
      <c r="N417" s="58" t="str">
        <f>IF(H417="","",Sheet1!AF417)</f>
        <v>09/10/2025</v>
      </c>
      <c r="O417" s="7" t="str">
        <f>IF(H417="","",Sheet1!AH417)</f>
        <v>WIN6757</v>
      </c>
      <c r="S417" s="55" t="str">
        <f>IF(H417="","",Sheet1!AL417)</f>
        <v>6757 WM+ HCM 662 Tên Lửa</v>
      </c>
      <c r="V417" s="55" t="str">
        <f>IF(H417="","",Sheet1!AL417)</f>
        <v>6757 WM+ HCM 662 Tên Lửa</v>
      </c>
      <c r="Y417" s="7" t="str">
        <f>IF(H417="","",Sheet1!AJ417)</f>
        <v>CN300</v>
      </c>
      <c r="AB417" s="60">
        <f t="shared" si="61"/>
        <v>5111</v>
      </c>
      <c r="AC417" s="60">
        <f t="shared" si="62"/>
        <v>131</v>
      </c>
      <c r="AE417" s="61">
        <f>IF(H417="","",Sheet1!U417)</f>
        <v>1</v>
      </c>
      <c r="AG417" s="7">
        <f>IF(H417="","",Sheet1!T417)</f>
        <v>70950</v>
      </c>
      <c r="AH417" s="62">
        <f t="shared" si="63"/>
        <v>70950</v>
      </c>
      <c r="AL417" s="64">
        <f t="shared" si="64"/>
        <v>8</v>
      </c>
      <c r="AN417" s="61">
        <f t="shared" si="65"/>
        <v>5676</v>
      </c>
      <c r="AO417" s="65">
        <f t="shared" si="66"/>
        <v>33311</v>
      </c>
      <c r="AQ417" s="66" t="str">
        <f t="shared" si="67"/>
        <v>K-hangtra</v>
      </c>
      <c r="AR417" s="66">
        <f t="shared" si="68"/>
        <v>156</v>
      </c>
      <c r="AS417" s="66">
        <f t="shared" si="69"/>
        <v>632</v>
      </c>
    </row>
    <row r="418" spans="3:45" x14ac:dyDescent="0.25">
      <c r="C418" s="53" t="str">
        <f>IF(H418="","",Sheet1!AI418)</f>
        <v>N</v>
      </c>
      <c r="D418" s="54" t="s">
        <v>4134</v>
      </c>
      <c r="E418" s="54" t="s">
        <v>25</v>
      </c>
      <c r="F418" s="53" t="str">
        <f>IF(H418="","",Sheet1!AF418)</f>
        <v>09/10/2025</v>
      </c>
      <c r="G418" s="1" t="str">
        <f>IF(H418="","",Sheet1!AF418)</f>
        <v>09/10/2025</v>
      </c>
      <c r="H418" s="27">
        <v>9106045290</v>
      </c>
      <c r="I418" s="1" t="str">
        <f>IF(H418="","",Sheet1!AF418)</f>
        <v>09/10/2025</v>
      </c>
      <c r="J418" s="55" t="str">
        <f t="shared" si="60"/>
        <v>NKHT2510/75700160286</v>
      </c>
      <c r="L418" s="57" t="str">
        <f>IF(H418="","",Sheet1!AK418)</f>
        <v>K25TTM</v>
      </c>
      <c r="M418" s="57" t="str">
        <f>IF(H418="","",Sheet1!AE418)</f>
        <v>00160286</v>
      </c>
      <c r="N418" s="58" t="str">
        <f>IF(H418="","",Sheet1!AF418)</f>
        <v>09/10/2025</v>
      </c>
      <c r="O418" s="7" t="str">
        <f>IF(H418="","",Sheet1!AH418)</f>
        <v>WIN6757</v>
      </c>
      <c r="S418" s="55" t="str">
        <f>IF(H418="","",Sheet1!AL418)</f>
        <v>6757 WM+ HCM 662 Tên Lửa</v>
      </c>
      <c r="V418" s="55" t="str">
        <f>IF(H418="","",Sheet1!AL418)</f>
        <v>6757 WM+ HCM 662 Tên Lửa</v>
      </c>
      <c r="Y418" s="7" t="str">
        <f>IF(H418="","",Sheet1!AJ418)</f>
        <v>GL250</v>
      </c>
      <c r="AB418" s="60">
        <f t="shared" si="61"/>
        <v>5111</v>
      </c>
      <c r="AC418" s="60">
        <f t="shared" si="62"/>
        <v>131</v>
      </c>
      <c r="AE418" s="61">
        <f>IF(H418="","",Sheet1!U418)</f>
        <v>1</v>
      </c>
      <c r="AG418" s="7">
        <f>IF(H418="","",Sheet1!T418)</f>
        <v>49500</v>
      </c>
      <c r="AH418" s="62">
        <f t="shared" si="63"/>
        <v>49500</v>
      </c>
      <c r="AL418" s="64">
        <f t="shared" si="64"/>
        <v>8</v>
      </c>
      <c r="AN418" s="61">
        <f t="shared" si="65"/>
        <v>3960</v>
      </c>
      <c r="AO418" s="65">
        <f t="shared" si="66"/>
        <v>33311</v>
      </c>
      <c r="AQ418" s="66" t="str">
        <f t="shared" si="67"/>
        <v>K-hangtra</v>
      </c>
      <c r="AR418" s="66">
        <f t="shared" si="68"/>
        <v>156</v>
      </c>
      <c r="AS418" s="66">
        <f t="shared" si="69"/>
        <v>632</v>
      </c>
    </row>
    <row r="419" spans="3:45" x14ac:dyDescent="0.25">
      <c r="C419" s="53" t="str">
        <f>IF(H419="","",Sheet1!AI419)</f>
        <v>N</v>
      </c>
      <c r="D419" s="54" t="s">
        <v>4134</v>
      </c>
      <c r="E419" s="54" t="s">
        <v>25</v>
      </c>
      <c r="F419" s="53" t="str">
        <f>IF(H419="","",Sheet1!AF419)</f>
        <v>09/10/2025</v>
      </c>
      <c r="G419" s="1" t="str">
        <f>IF(H419="","",Sheet1!AF419)</f>
        <v>09/10/2025</v>
      </c>
      <c r="H419" s="27">
        <v>9106045290</v>
      </c>
      <c r="I419" s="1" t="str">
        <f>IF(H419="","",Sheet1!AF419)</f>
        <v>09/10/2025</v>
      </c>
      <c r="J419" s="55" t="str">
        <f t="shared" si="60"/>
        <v>NKHT2510/75700160286</v>
      </c>
      <c r="L419" s="57" t="str">
        <f>IF(H419="","",Sheet1!AK419)</f>
        <v>K25TTM</v>
      </c>
      <c r="M419" s="57" t="str">
        <f>IF(H419="","",Sheet1!AE419)</f>
        <v>00160286</v>
      </c>
      <c r="N419" s="58" t="str">
        <f>IF(H419="","",Sheet1!AF419)</f>
        <v>09/10/2025</v>
      </c>
      <c r="O419" s="7" t="str">
        <f>IF(H419="","",Sheet1!AH419)</f>
        <v>WIN6757</v>
      </c>
      <c r="S419" s="55" t="str">
        <f>IF(H419="","",Sheet1!AL419)</f>
        <v>6757 WM+ HCM 662 Tên Lửa</v>
      </c>
      <c r="V419" s="55" t="str">
        <f>IF(H419="","",Sheet1!AL419)</f>
        <v>6757 WM+ HCM 662 Tên Lửa</v>
      </c>
      <c r="Y419" s="7" t="str">
        <f>IF(H419="","",Sheet1!AJ419)</f>
        <v>MNH250</v>
      </c>
      <c r="AB419" s="60">
        <f t="shared" si="61"/>
        <v>5111</v>
      </c>
      <c r="AC419" s="60">
        <f t="shared" si="62"/>
        <v>131</v>
      </c>
      <c r="AE419" s="61">
        <f>IF(H419="","",Sheet1!U419)</f>
        <v>1</v>
      </c>
      <c r="AG419" s="7">
        <f>IF(H419="","",Sheet1!T419)</f>
        <v>37720</v>
      </c>
      <c r="AH419" s="62">
        <f t="shared" si="63"/>
        <v>37720</v>
      </c>
      <c r="AL419" s="64">
        <f t="shared" si="64"/>
        <v>8</v>
      </c>
      <c r="AN419" s="61">
        <f t="shared" si="65"/>
        <v>3017.6</v>
      </c>
      <c r="AO419" s="65">
        <f t="shared" si="66"/>
        <v>33311</v>
      </c>
      <c r="AQ419" s="66" t="str">
        <f t="shared" si="67"/>
        <v>K-hangtra</v>
      </c>
      <c r="AR419" s="66">
        <f t="shared" si="68"/>
        <v>156</v>
      </c>
      <c r="AS419" s="66">
        <f t="shared" si="69"/>
        <v>632</v>
      </c>
    </row>
    <row r="420" spans="3:45" x14ac:dyDescent="0.25">
      <c r="C420" s="53" t="str">
        <f>IF(H420="","",Sheet1!AI420)</f>
        <v>N</v>
      </c>
      <c r="D420" s="54" t="s">
        <v>4134</v>
      </c>
      <c r="E420" s="54" t="s">
        <v>25</v>
      </c>
      <c r="F420" s="53" t="str">
        <f>IF(H420="","",Sheet1!AF420)</f>
        <v>09/10/2025</v>
      </c>
      <c r="G420" s="1" t="str">
        <f>IF(H420="","",Sheet1!AF420)</f>
        <v>09/10/2025</v>
      </c>
      <c r="H420" s="27">
        <v>9106045265</v>
      </c>
      <c r="I420" s="1" t="str">
        <f>IF(H420="","",Sheet1!AF420)</f>
        <v>09/10/2025</v>
      </c>
      <c r="J420" s="55" t="str">
        <f t="shared" si="60"/>
        <v>NKHT2510/07000010789</v>
      </c>
      <c r="L420" s="57" t="str">
        <f>IF(H420="","",Sheet1!AK420)</f>
        <v>K25TTM</v>
      </c>
      <c r="M420" s="57" t="str">
        <f>IF(H420="","",Sheet1!AE420)</f>
        <v>00010789</v>
      </c>
      <c r="N420" s="58" t="str">
        <f>IF(H420="","",Sheet1!AF420)</f>
        <v>09/10/2025</v>
      </c>
      <c r="O420" s="7" t="str">
        <f>IF(H420="","",Sheet1!AH420)</f>
        <v>WIN-070</v>
      </c>
      <c r="S420" s="55" t="str">
        <f>IF(H420="","",Sheet1!AL420)</f>
        <v>2BD5 WM+ QTI TDP 2, Lệ Ninh</v>
      </c>
      <c r="V420" s="55" t="str">
        <f>IF(H420="","",Sheet1!AL420)</f>
        <v>2BD5 WM+ QTI TDP 2, Lệ Ninh</v>
      </c>
      <c r="Y420" s="7" t="str">
        <f>IF(H420="","",Sheet1!AJ420)</f>
        <v>GM500</v>
      </c>
      <c r="AB420" s="60">
        <f t="shared" si="61"/>
        <v>5111</v>
      </c>
      <c r="AC420" s="60">
        <f t="shared" si="62"/>
        <v>131</v>
      </c>
      <c r="AE420" s="61">
        <f>IF(H420="","",Sheet1!U420)</f>
        <v>1</v>
      </c>
      <c r="AG420" s="7">
        <f>IF(H420="","",Sheet1!T420)</f>
        <v>111058</v>
      </c>
      <c r="AH420" s="62">
        <f t="shared" si="63"/>
        <v>111058</v>
      </c>
      <c r="AL420" s="64">
        <f t="shared" si="64"/>
        <v>8</v>
      </c>
      <c r="AN420" s="61">
        <f t="shared" si="65"/>
        <v>8884.64</v>
      </c>
      <c r="AO420" s="65">
        <f t="shared" si="66"/>
        <v>33311</v>
      </c>
      <c r="AQ420" s="66" t="str">
        <f t="shared" si="67"/>
        <v>K-hangtra</v>
      </c>
      <c r="AR420" s="66">
        <f t="shared" si="68"/>
        <v>156</v>
      </c>
      <c r="AS420" s="66">
        <f t="shared" si="69"/>
        <v>632</v>
      </c>
    </row>
    <row r="421" spans="3:45" x14ac:dyDescent="0.25">
      <c r="C421" s="53" t="str">
        <f>IF(H421="","",Sheet1!AI421)</f>
        <v>B</v>
      </c>
      <c r="D421" s="54" t="s">
        <v>4134</v>
      </c>
      <c r="E421" s="54" t="s">
        <v>25</v>
      </c>
      <c r="F421" s="53" t="str">
        <f>IF(H421="","",Sheet1!AF421)</f>
        <v>09/10/2025</v>
      </c>
      <c r="G421" s="1" t="str">
        <f>IF(H421="","",Sheet1!AF421)</f>
        <v>09/10/2025</v>
      </c>
      <c r="H421" s="27">
        <v>9106045294</v>
      </c>
      <c r="I421" s="1" t="str">
        <f>IF(H421="","",Sheet1!AF421)</f>
        <v>09/10/2025</v>
      </c>
      <c r="J421" s="55" t="str">
        <f t="shared" si="60"/>
        <v>NKHT2510/56600482538</v>
      </c>
      <c r="L421" s="57" t="str">
        <f>IF(H421="","",Sheet1!AK421)</f>
        <v>K25TTM</v>
      </c>
      <c r="M421" s="57" t="str">
        <f>IF(H421="","",Sheet1!AE421)</f>
        <v>00482538</v>
      </c>
      <c r="N421" s="58" t="str">
        <f>IF(H421="","",Sheet1!AF421)</f>
        <v>09/10/2025</v>
      </c>
      <c r="O421" s="7" t="str">
        <f>IF(H421="","",Sheet1!AH421)</f>
        <v>WIN4566</v>
      </c>
      <c r="S421" s="55" t="str">
        <f>IF(H421="","",Sheet1!AL421)</f>
        <v>4566 WM+ HNI Số 7 Hoa Viên</v>
      </c>
      <c r="V421" s="55" t="str">
        <f>IF(H421="","",Sheet1!AL421)</f>
        <v>4566 WM+ HNI Số 7 Hoa Viên</v>
      </c>
      <c r="Y421" s="7" t="str">
        <f>IF(H421="","",Sheet1!AJ421)</f>
        <v>CN300</v>
      </c>
      <c r="AB421" s="60">
        <f t="shared" si="61"/>
        <v>5111</v>
      </c>
      <c r="AC421" s="60">
        <f t="shared" si="62"/>
        <v>131</v>
      </c>
      <c r="AE421" s="61">
        <f>IF(H421="","",Sheet1!U421)</f>
        <v>1</v>
      </c>
      <c r="AG421" s="7">
        <f>IF(H421="","",Sheet1!T421)</f>
        <v>70950</v>
      </c>
      <c r="AH421" s="62">
        <f t="shared" si="63"/>
        <v>70950</v>
      </c>
      <c r="AL421" s="64">
        <f t="shared" si="64"/>
        <v>8</v>
      </c>
      <c r="AN421" s="61">
        <f t="shared" si="65"/>
        <v>5676</v>
      </c>
      <c r="AO421" s="65">
        <f t="shared" si="66"/>
        <v>33311</v>
      </c>
      <c r="AQ421" s="66" t="str">
        <f t="shared" si="67"/>
        <v>K-hangtra</v>
      </c>
      <c r="AR421" s="66">
        <f t="shared" si="68"/>
        <v>156</v>
      </c>
      <c r="AS421" s="66">
        <f t="shared" si="69"/>
        <v>632</v>
      </c>
    </row>
    <row r="422" spans="3:45" x14ac:dyDescent="0.25">
      <c r="C422" s="53" t="str">
        <f>IF(H422="","",Sheet1!AI422)</f>
        <v>B</v>
      </c>
      <c r="D422" s="54" t="s">
        <v>4134</v>
      </c>
      <c r="E422" s="54" t="s">
        <v>25</v>
      </c>
      <c r="F422" s="53" t="str">
        <f>IF(H422="","",Sheet1!AF422)</f>
        <v>09/10/2025</v>
      </c>
      <c r="G422" s="1" t="str">
        <f>IF(H422="","",Sheet1!AF422)</f>
        <v>09/10/2025</v>
      </c>
      <c r="H422" s="27">
        <v>9106045305</v>
      </c>
      <c r="I422" s="1" t="str">
        <f>IF(H422="","",Sheet1!AF422)</f>
        <v>09/10/2025</v>
      </c>
      <c r="J422" s="55" t="str">
        <f t="shared" si="60"/>
        <v>NKHT2510/88800482544</v>
      </c>
      <c r="L422" s="57" t="str">
        <f>IF(H422="","",Sheet1!AK422)</f>
        <v>K25TTM</v>
      </c>
      <c r="M422" s="57" t="str">
        <f>IF(H422="","",Sheet1!AE422)</f>
        <v>00482544</v>
      </c>
      <c r="N422" s="58" t="str">
        <f>IF(H422="","",Sheet1!AF422)</f>
        <v>09/10/2025</v>
      </c>
      <c r="O422" s="7" t="str">
        <f>IF(H422="","",Sheet1!AH422)</f>
        <v>WIN6888</v>
      </c>
      <c r="S422" s="55" t="str">
        <f>IF(H422="","",Sheet1!AL422)</f>
        <v>6888 WM+ HNI Vị Thuỷ, Sơn Tây</v>
      </c>
      <c r="V422" s="55" t="str">
        <f>IF(H422="","",Sheet1!AL422)</f>
        <v>6888 WM+ HNI Vị Thuỷ, Sơn Tây</v>
      </c>
      <c r="Y422" s="7" t="str">
        <f>IF(H422="","",Sheet1!AJ422)</f>
        <v>GM500</v>
      </c>
      <c r="AB422" s="60">
        <f t="shared" si="61"/>
        <v>5111</v>
      </c>
      <c r="AC422" s="60">
        <f t="shared" si="62"/>
        <v>131</v>
      </c>
      <c r="AE422" s="61">
        <f>IF(H422="","",Sheet1!U422)</f>
        <v>2</v>
      </c>
      <c r="AG422" s="7">
        <f>IF(H422="","",Sheet1!T422)</f>
        <v>111058</v>
      </c>
      <c r="AH422" s="62">
        <f t="shared" si="63"/>
        <v>222116</v>
      </c>
      <c r="AL422" s="64">
        <f t="shared" si="64"/>
        <v>8</v>
      </c>
      <c r="AN422" s="61">
        <f t="shared" si="65"/>
        <v>17769.28</v>
      </c>
      <c r="AO422" s="65">
        <f t="shared" si="66"/>
        <v>33311</v>
      </c>
      <c r="AQ422" s="66" t="str">
        <f t="shared" si="67"/>
        <v>K-hangtra</v>
      </c>
      <c r="AR422" s="66">
        <f t="shared" si="68"/>
        <v>156</v>
      </c>
      <c r="AS422" s="66">
        <f t="shared" si="69"/>
        <v>632</v>
      </c>
    </row>
    <row r="423" spans="3:45" x14ac:dyDescent="0.25">
      <c r="C423" s="53" t="str">
        <f>IF(H423="","",Sheet1!AI423)</f>
        <v>N</v>
      </c>
      <c r="D423" s="54" t="s">
        <v>4134</v>
      </c>
      <c r="E423" s="54" t="s">
        <v>25</v>
      </c>
      <c r="F423" s="53" t="str">
        <f>IF(H423="","",Sheet1!AF423)</f>
        <v>09/10/2025</v>
      </c>
      <c r="G423" s="1" t="str">
        <f>IF(H423="","",Sheet1!AF423)</f>
        <v>09/10/2025</v>
      </c>
      <c r="H423" s="27">
        <v>9106045324</v>
      </c>
      <c r="I423" s="1" t="str">
        <f>IF(H423="","",Sheet1!AF423)</f>
        <v>09/10/2025</v>
      </c>
      <c r="J423" s="55" t="str">
        <f t="shared" si="60"/>
        <v>NKHT2510/02800010196</v>
      </c>
      <c r="L423" s="57" t="str">
        <f>IF(H423="","",Sheet1!AK423)</f>
        <v>K25TTM</v>
      </c>
      <c r="M423" s="57" t="str">
        <f>IF(H423="","",Sheet1!AE423)</f>
        <v>00010196</v>
      </c>
      <c r="N423" s="58" t="str">
        <f>IF(H423="","",Sheet1!AF423)</f>
        <v>09/10/2025</v>
      </c>
      <c r="O423" s="7" t="str">
        <f>IF(H423="","",Sheet1!AH423)</f>
        <v>WIN-028</v>
      </c>
      <c r="S423" s="55" t="str">
        <f>IF(H423="","",Sheet1!AL423)</f>
        <v>2952 WM+ KHA 8B Dã Tượng</v>
      </c>
      <c r="V423" s="55" t="str">
        <f>IF(H423="","",Sheet1!AL423)</f>
        <v>2952 WM+ KHA 8B Dã Tượng</v>
      </c>
      <c r="Y423" s="7" t="str">
        <f>IF(H423="","",Sheet1!AJ423)</f>
        <v>GM500</v>
      </c>
      <c r="AB423" s="60">
        <f t="shared" si="61"/>
        <v>5111</v>
      </c>
      <c r="AC423" s="60">
        <f t="shared" si="62"/>
        <v>131</v>
      </c>
      <c r="AE423" s="61">
        <f>IF(H423="","",Sheet1!U423)</f>
        <v>1</v>
      </c>
      <c r="AG423" s="7">
        <f>IF(H423="","",Sheet1!T423)</f>
        <v>111058</v>
      </c>
      <c r="AH423" s="62">
        <f t="shared" si="63"/>
        <v>111058</v>
      </c>
      <c r="AL423" s="64">
        <f t="shared" si="64"/>
        <v>8</v>
      </c>
      <c r="AN423" s="61">
        <f t="shared" si="65"/>
        <v>8884.64</v>
      </c>
      <c r="AO423" s="65">
        <f t="shared" si="66"/>
        <v>33311</v>
      </c>
      <c r="AQ423" s="66" t="str">
        <f t="shared" si="67"/>
        <v>K-hangtra</v>
      </c>
      <c r="AR423" s="66">
        <f t="shared" si="68"/>
        <v>156</v>
      </c>
      <c r="AS423" s="66">
        <f t="shared" si="69"/>
        <v>632</v>
      </c>
    </row>
    <row r="424" spans="3:45" x14ac:dyDescent="0.25">
      <c r="C424" s="53" t="str">
        <f>IF(H424="","",Sheet1!AI424)</f>
        <v>B</v>
      </c>
      <c r="D424" s="54" t="s">
        <v>4134</v>
      </c>
      <c r="E424" s="54" t="s">
        <v>25</v>
      </c>
      <c r="F424" s="53" t="str">
        <f>IF(H424="","",Sheet1!AF424)</f>
        <v>09/10/2025</v>
      </c>
      <c r="G424" s="1" t="str">
        <f>IF(H424="","",Sheet1!AF424)</f>
        <v>09/10/2025</v>
      </c>
      <c r="H424" s="27">
        <v>9106045412</v>
      </c>
      <c r="I424" s="1" t="str">
        <f>IF(H424="","",Sheet1!AF424)</f>
        <v>09/10/2025</v>
      </c>
      <c r="J424" s="55" t="str">
        <f t="shared" si="60"/>
        <v>NKHT2510/00300018253</v>
      </c>
      <c r="L424" s="57" t="str">
        <f>IF(H424="","",Sheet1!AK424)</f>
        <v>K25TTM</v>
      </c>
      <c r="M424" s="57" t="str">
        <f>IF(H424="","",Sheet1!AE424)</f>
        <v>00018253</v>
      </c>
      <c r="N424" s="58" t="str">
        <f>IF(H424="","",Sheet1!AF424)</f>
        <v>09/10/2025</v>
      </c>
      <c r="O424" s="7" t="str">
        <f>IF(H424="","",Sheet1!AH424)</f>
        <v>WIN-PTO-00-003</v>
      </c>
      <c r="S424" s="55" t="str">
        <f>IF(H424="","",Sheet1!AL424)</f>
        <v>2BC5 WM+ PTO Quế Trạo, Tam Sơn</v>
      </c>
      <c r="V424" s="55" t="str">
        <f>IF(H424="","",Sheet1!AL424)</f>
        <v>2BC5 WM+ PTO Quế Trạo, Tam Sơn</v>
      </c>
      <c r="Y424" s="7" t="str">
        <f>IF(H424="","",Sheet1!AJ424)</f>
        <v>MNH250</v>
      </c>
      <c r="AB424" s="60">
        <f t="shared" si="61"/>
        <v>5111</v>
      </c>
      <c r="AC424" s="60">
        <f t="shared" si="62"/>
        <v>131</v>
      </c>
      <c r="AE424" s="61">
        <f>IF(H424="","",Sheet1!U424)</f>
        <v>1</v>
      </c>
      <c r="AG424" s="7">
        <f>IF(H424="","",Sheet1!T424)</f>
        <v>37720</v>
      </c>
      <c r="AH424" s="62">
        <f t="shared" si="63"/>
        <v>37720</v>
      </c>
      <c r="AL424" s="64">
        <f t="shared" si="64"/>
        <v>8</v>
      </c>
      <c r="AN424" s="61">
        <f t="shared" si="65"/>
        <v>3017.6</v>
      </c>
      <c r="AO424" s="65">
        <f t="shared" si="66"/>
        <v>33311</v>
      </c>
      <c r="AQ424" s="66" t="str">
        <f t="shared" si="67"/>
        <v>K-hangtra</v>
      </c>
      <c r="AR424" s="66">
        <f t="shared" si="68"/>
        <v>156</v>
      </c>
      <c r="AS424" s="66">
        <f t="shared" si="69"/>
        <v>632</v>
      </c>
    </row>
    <row r="425" spans="3:45" x14ac:dyDescent="0.25">
      <c r="C425" s="53" t="str">
        <f>IF(H425="","",Sheet1!AI425)</f>
        <v>B</v>
      </c>
      <c r="D425" s="54" t="s">
        <v>4134</v>
      </c>
      <c r="E425" s="54" t="s">
        <v>25</v>
      </c>
      <c r="F425" s="53" t="str">
        <f>IF(H425="","",Sheet1!AF425)</f>
        <v>09/10/2025</v>
      </c>
      <c r="G425" s="1" t="str">
        <f>IF(H425="","",Sheet1!AF425)</f>
        <v>09/10/2025</v>
      </c>
      <c r="H425" s="27">
        <v>9106045448</v>
      </c>
      <c r="I425" s="1" t="str">
        <f>IF(H425="","",Sheet1!AF425)</f>
        <v>09/10/2025</v>
      </c>
      <c r="J425" s="55" t="str">
        <f t="shared" si="60"/>
        <v>NKHT2510/00100005811</v>
      </c>
      <c r="L425" s="57" t="str">
        <f>IF(H425="","",Sheet1!AK425)</f>
        <v>K25TTM</v>
      </c>
      <c r="M425" s="57" t="str">
        <f>IF(H425="","",Sheet1!AE425)</f>
        <v>00005811</v>
      </c>
      <c r="N425" s="58" t="str">
        <f>IF(H425="","",Sheet1!AF425)</f>
        <v>09/10/2025</v>
      </c>
      <c r="O425" s="7" t="str">
        <f>IF(H425="","",Sheet1!AH425)</f>
        <v>WIN-NBH-00-001</v>
      </c>
      <c r="S425" s="55" t="str">
        <f>IF(H425="","",Sheet1!AL425)</f>
        <v>2ADY WM+ NBH Xóm 5, Cồn Thoi</v>
      </c>
      <c r="V425" s="55" t="str">
        <f>IF(H425="","",Sheet1!AL425)</f>
        <v>2ADY WM+ NBH Xóm 5, Cồn Thoi</v>
      </c>
      <c r="Y425" s="7" t="str">
        <f>IF(H425="","",Sheet1!AJ425)</f>
        <v>CN300</v>
      </c>
      <c r="AB425" s="60">
        <f t="shared" si="61"/>
        <v>5111</v>
      </c>
      <c r="AC425" s="60">
        <f t="shared" si="62"/>
        <v>131</v>
      </c>
      <c r="AE425" s="61">
        <f>IF(H425="","",Sheet1!U425)</f>
        <v>7</v>
      </c>
      <c r="AG425" s="7">
        <f>IF(H425="","",Sheet1!T425)</f>
        <v>70950</v>
      </c>
      <c r="AH425" s="62">
        <f t="shared" si="63"/>
        <v>496650</v>
      </c>
      <c r="AL425" s="64">
        <f t="shared" si="64"/>
        <v>8</v>
      </c>
      <c r="AN425" s="61">
        <f t="shared" si="65"/>
        <v>39732</v>
      </c>
      <c r="AO425" s="65">
        <f t="shared" si="66"/>
        <v>33311</v>
      </c>
      <c r="AQ425" s="66" t="str">
        <f t="shared" si="67"/>
        <v>K-hangtra</v>
      </c>
      <c r="AR425" s="66">
        <f t="shared" si="68"/>
        <v>156</v>
      </c>
      <c r="AS425" s="66">
        <f t="shared" si="69"/>
        <v>632</v>
      </c>
    </row>
    <row r="426" spans="3:45" x14ac:dyDescent="0.25">
      <c r="C426" s="53" t="str">
        <f>IF(H426="","",Sheet1!AI426)</f>
        <v>B</v>
      </c>
      <c r="D426" s="54" t="s">
        <v>4134</v>
      </c>
      <c r="E426" s="54" t="s">
        <v>25</v>
      </c>
      <c r="F426" s="53" t="str">
        <f>IF(H426="","",Sheet1!AF426)</f>
        <v>09/10/2025</v>
      </c>
      <c r="G426" s="1" t="str">
        <f>IF(H426="","",Sheet1!AF426)</f>
        <v>09/10/2025</v>
      </c>
      <c r="H426" s="27">
        <v>9106045470</v>
      </c>
      <c r="I426" s="1" t="str">
        <f>IF(H426="","",Sheet1!AF426)</f>
        <v>09/10/2025</v>
      </c>
      <c r="J426" s="55" t="str">
        <f t="shared" si="60"/>
        <v>NKHT2510/00300018254</v>
      </c>
      <c r="L426" s="57" t="str">
        <f>IF(H426="","",Sheet1!AK426)</f>
        <v>K25TTM</v>
      </c>
      <c r="M426" s="57" t="str">
        <f>IF(H426="","",Sheet1!AE426)</f>
        <v>00018254</v>
      </c>
      <c r="N426" s="58" t="str">
        <f>IF(H426="","",Sheet1!AF426)</f>
        <v>09/10/2025</v>
      </c>
      <c r="O426" s="7" t="str">
        <f>IF(H426="","",Sheet1!AH426)</f>
        <v>WIN-PTO-00-003</v>
      </c>
      <c r="S426" s="55" t="str">
        <f>IF(H426="","",Sheet1!AL426)</f>
        <v>3313 WM+ PTO 62 Phan Châu Trinh</v>
      </c>
      <c r="V426" s="55" t="str">
        <f>IF(H426="","",Sheet1!AL426)</f>
        <v>3313 WM+ PTO 62 Phan Châu Trinh</v>
      </c>
      <c r="Y426" s="7" t="str">
        <f>IF(H426="","",Sheet1!AJ426)</f>
        <v>CC300</v>
      </c>
      <c r="AB426" s="60">
        <f t="shared" si="61"/>
        <v>5111</v>
      </c>
      <c r="AC426" s="60">
        <f t="shared" si="62"/>
        <v>131</v>
      </c>
      <c r="AE426" s="61">
        <f>IF(H426="","",Sheet1!U426)</f>
        <v>2</v>
      </c>
      <c r="AG426" s="7">
        <f>IF(H426="","",Sheet1!T426)</f>
        <v>74250</v>
      </c>
      <c r="AH426" s="62">
        <f t="shared" si="63"/>
        <v>148500</v>
      </c>
      <c r="AL426" s="64">
        <f t="shared" si="64"/>
        <v>8</v>
      </c>
      <c r="AN426" s="61">
        <f t="shared" si="65"/>
        <v>11880</v>
      </c>
      <c r="AO426" s="65">
        <f t="shared" si="66"/>
        <v>33311</v>
      </c>
      <c r="AQ426" s="66" t="str">
        <f t="shared" si="67"/>
        <v>K-hangtra</v>
      </c>
      <c r="AR426" s="66">
        <f t="shared" si="68"/>
        <v>156</v>
      </c>
      <c r="AS426" s="66">
        <f t="shared" si="69"/>
        <v>632</v>
      </c>
    </row>
    <row r="427" spans="3:45" x14ac:dyDescent="0.25">
      <c r="C427" s="53" t="str">
        <f>IF(H427="","",Sheet1!AI427)</f>
        <v>N</v>
      </c>
      <c r="D427" s="54" t="s">
        <v>4134</v>
      </c>
      <c r="E427" s="54" t="s">
        <v>25</v>
      </c>
      <c r="F427" s="53" t="str">
        <f>IF(H427="","",Sheet1!AF427)</f>
        <v>09/10/2025</v>
      </c>
      <c r="G427" s="1" t="str">
        <f>IF(H427="","",Sheet1!AF427)</f>
        <v>09/10/2025</v>
      </c>
      <c r="H427" s="27">
        <v>9106045475</v>
      </c>
      <c r="I427" s="1" t="str">
        <f>IF(H427="","",Sheet1!AF427)</f>
        <v>09/10/2025</v>
      </c>
      <c r="J427" s="55" t="str">
        <f t="shared" si="60"/>
        <v>NKHT2510/05700006428</v>
      </c>
      <c r="L427" s="57" t="str">
        <f>IF(H427="","",Sheet1!AK427)</f>
        <v>K25TTM</v>
      </c>
      <c r="M427" s="57" t="str">
        <f>IF(H427="","",Sheet1!AE427)</f>
        <v>00006428</v>
      </c>
      <c r="N427" s="58" t="str">
        <f>IF(H427="","",Sheet1!AF427)</f>
        <v>09/10/2025</v>
      </c>
      <c r="O427" s="7" t="str">
        <f>IF(H427="","",Sheet1!AH427)</f>
        <v>WIN-057</v>
      </c>
      <c r="S427" s="55" t="str">
        <f>IF(H427="","",Sheet1!AL427)</f>
        <v>1599 WM VCP KGG Rạch Giá</v>
      </c>
      <c r="V427" s="55" t="str">
        <f>IF(H427="","",Sheet1!AL427)</f>
        <v>1599 WM VCP KGG Rạch Giá</v>
      </c>
      <c r="Y427" s="7" t="str">
        <f>IF(H427="","",Sheet1!AJ427)</f>
        <v>MNH250</v>
      </c>
      <c r="AB427" s="60">
        <f t="shared" si="61"/>
        <v>5111</v>
      </c>
      <c r="AC427" s="60">
        <f t="shared" si="62"/>
        <v>131</v>
      </c>
      <c r="AE427" s="61">
        <f>IF(H427="","",Sheet1!U427)</f>
        <v>3</v>
      </c>
      <c r="AG427" s="7">
        <f>IF(H427="","",Sheet1!T427)</f>
        <v>37720</v>
      </c>
      <c r="AH427" s="62">
        <f t="shared" si="63"/>
        <v>113160</v>
      </c>
      <c r="AL427" s="64">
        <f t="shared" si="64"/>
        <v>8</v>
      </c>
      <c r="AN427" s="61">
        <f t="shared" si="65"/>
        <v>9052.8000000000011</v>
      </c>
      <c r="AO427" s="65">
        <f t="shared" si="66"/>
        <v>33311</v>
      </c>
      <c r="AQ427" s="66" t="str">
        <f t="shared" si="67"/>
        <v>K-hangtra</v>
      </c>
      <c r="AR427" s="66">
        <f t="shared" si="68"/>
        <v>156</v>
      </c>
      <c r="AS427" s="66">
        <f t="shared" si="69"/>
        <v>632</v>
      </c>
    </row>
    <row r="428" spans="3:45" x14ac:dyDescent="0.25">
      <c r="C428" s="53" t="str">
        <f>IF(H428="","",Sheet1!AI428)</f>
        <v>B</v>
      </c>
      <c r="D428" s="54" t="s">
        <v>4134</v>
      </c>
      <c r="E428" s="54" t="s">
        <v>25</v>
      </c>
      <c r="F428" s="53" t="str">
        <f>IF(H428="","",Sheet1!AF428)</f>
        <v>09/10/2025</v>
      </c>
      <c r="G428" s="1" t="str">
        <f>IF(H428="","",Sheet1!AF428)</f>
        <v>09/10/2025</v>
      </c>
      <c r="H428" s="27">
        <v>9106045538</v>
      </c>
      <c r="I428" s="1" t="str">
        <f>IF(H428="","",Sheet1!AF428)</f>
        <v>09/10/2025</v>
      </c>
      <c r="J428" s="55" t="str">
        <f t="shared" si="60"/>
        <v>NKHT2510/06400008192</v>
      </c>
      <c r="L428" s="57" t="str">
        <f>IF(H428="","",Sheet1!AK428)</f>
        <v>K25TTM</v>
      </c>
      <c r="M428" s="57" t="str">
        <f>IF(H428="","",Sheet1!AE428)</f>
        <v>00008192</v>
      </c>
      <c r="N428" s="58" t="str">
        <f>IF(H428="","",Sheet1!AF428)</f>
        <v>09/10/2025</v>
      </c>
      <c r="O428" s="7" t="str">
        <f>IF(H428="","",Sheet1!AH428)</f>
        <v>WIN-064</v>
      </c>
      <c r="S428" s="55" t="str">
        <f>IF(H428="","",Sheet1!AL428)</f>
        <v>5917 WM+ NDH 109 Phố Đoài</v>
      </c>
      <c r="V428" s="55" t="str">
        <f>IF(H428="","",Sheet1!AL428)</f>
        <v>5917 WM+ NDH 109 Phố Đoài</v>
      </c>
      <c r="Y428" s="7" t="str">
        <f>IF(H428="","",Sheet1!AJ428)</f>
        <v>GM500</v>
      </c>
      <c r="AB428" s="60">
        <f t="shared" si="61"/>
        <v>5111</v>
      </c>
      <c r="AC428" s="60">
        <f t="shared" si="62"/>
        <v>131</v>
      </c>
      <c r="AE428" s="61">
        <f>IF(H428="","",Sheet1!U428)</f>
        <v>2</v>
      </c>
      <c r="AG428" s="7">
        <f>IF(H428="","",Sheet1!T428)</f>
        <v>111058</v>
      </c>
      <c r="AH428" s="62">
        <f t="shared" si="63"/>
        <v>222116</v>
      </c>
      <c r="AL428" s="64">
        <f t="shared" si="64"/>
        <v>8</v>
      </c>
      <c r="AN428" s="61">
        <f t="shared" si="65"/>
        <v>17769.28</v>
      </c>
      <c r="AO428" s="65">
        <f t="shared" si="66"/>
        <v>33311</v>
      </c>
      <c r="AQ428" s="66" t="str">
        <f t="shared" si="67"/>
        <v>K-hangtra</v>
      </c>
      <c r="AR428" s="66">
        <f t="shared" si="68"/>
        <v>156</v>
      </c>
      <c r="AS428" s="66">
        <f t="shared" si="69"/>
        <v>632</v>
      </c>
    </row>
    <row r="429" spans="3:45" x14ac:dyDescent="0.25">
      <c r="C429" s="53" t="str">
        <f>IF(H429="","",Sheet1!AI429)</f>
        <v>N</v>
      </c>
      <c r="D429" s="54" t="s">
        <v>4134</v>
      </c>
      <c r="E429" s="54" t="s">
        <v>25</v>
      </c>
      <c r="F429" s="53" t="str">
        <f>IF(H429="","",Sheet1!AF429)</f>
        <v>09/10/2025</v>
      </c>
      <c r="G429" s="1" t="str">
        <f>IF(H429="","",Sheet1!AF429)</f>
        <v>09/10/2025</v>
      </c>
      <c r="H429" s="27">
        <v>9106045515</v>
      </c>
      <c r="I429" s="1" t="str">
        <f>IF(H429="","",Sheet1!AF429)</f>
        <v>09/10/2025</v>
      </c>
      <c r="J429" s="55" t="str">
        <f t="shared" si="60"/>
        <v>NKHT2510/02200008341</v>
      </c>
      <c r="L429" s="57" t="str">
        <f>IF(H429="","",Sheet1!AK429)</f>
        <v>K25TTM</v>
      </c>
      <c r="M429" s="57" t="str">
        <f>IF(H429="","",Sheet1!AE429)</f>
        <v>00008341</v>
      </c>
      <c r="N429" s="58" t="str">
        <f>IF(H429="","",Sheet1!AF429)</f>
        <v>09/10/2025</v>
      </c>
      <c r="O429" s="7" t="str">
        <f>IF(H429="","",Sheet1!AH429)</f>
        <v>WIN-022</v>
      </c>
      <c r="S429" s="55" t="str">
        <f>IF(H429="","",Sheet1!AL429)</f>
        <v>2BL2 WM+ GLI CC Phú Tài Residence</v>
      </c>
      <c r="V429" s="55" t="str">
        <f>IF(H429="","",Sheet1!AL429)</f>
        <v>2BL2 WM+ GLI CC Phú Tài Residence</v>
      </c>
      <c r="Y429" s="7" t="str">
        <f>IF(H429="","",Sheet1!AJ429)</f>
        <v>GM500</v>
      </c>
      <c r="AB429" s="60">
        <f t="shared" si="61"/>
        <v>5111</v>
      </c>
      <c r="AC429" s="60">
        <f t="shared" si="62"/>
        <v>131</v>
      </c>
      <c r="AE429" s="61">
        <f>IF(H429="","",Sheet1!U429)</f>
        <v>1</v>
      </c>
      <c r="AG429" s="7">
        <f>IF(H429="","",Sheet1!T429)</f>
        <v>111058</v>
      </c>
      <c r="AH429" s="62">
        <f t="shared" si="63"/>
        <v>111058</v>
      </c>
      <c r="AL429" s="64">
        <f t="shared" si="64"/>
        <v>8</v>
      </c>
      <c r="AN429" s="61">
        <f t="shared" si="65"/>
        <v>8884.64</v>
      </c>
      <c r="AO429" s="65">
        <f t="shared" si="66"/>
        <v>33311</v>
      </c>
      <c r="AQ429" s="66" t="str">
        <f t="shared" si="67"/>
        <v>K-hangtra</v>
      </c>
      <c r="AR429" s="66">
        <f t="shared" si="68"/>
        <v>156</v>
      </c>
      <c r="AS429" s="66">
        <f t="shared" si="69"/>
        <v>632</v>
      </c>
    </row>
    <row r="430" spans="3:45" x14ac:dyDescent="0.25">
      <c r="C430" s="53" t="str">
        <f>IF(H430="","",Sheet1!AI430)</f>
        <v>B</v>
      </c>
      <c r="D430" s="54" t="s">
        <v>4134</v>
      </c>
      <c r="E430" s="54" t="s">
        <v>25</v>
      </c>
      <c r="F430" s="53" t="str">
        <f>IF(H430="","",Sheet1!AF430)</f>
        <v>09/10/2025</v>
      </c>
      <c r="G430" s="1" t="str">
        <f>IF(H430="","",Sheet1!AF430)</f>
        <v>09/10/2025</v>
      </c>
      <c r="H430" s="27">
        <v>9106045572</v>
      </c>
      <c r="I430" s="1" t="str">
        <f>IF(H430="","",Sheet1!AF430)</f>
        <v>09/10/2025</v>
      </c>
      <c r="J430" s="55" t="str">
        <f t="shared" si="60"/>
        <v>NKHT2510/44400482629</v>
      </c>
      <c r="L430" s="57" t="str">
        <f>IF(H430="","",Sheet1!AK430)</f>
        <v>K25TTM</v>
      </c>
      <c r="M430" s="57" t="str">
        <f>IF(H430="","",Sheet1!AE430)</f>
        <v>00482629</v>
      </c>
      <c r="N430" s="58" t="str">
        <f>IF(H430="","",Sheet1!AF430)</f>
        <v>09/10/2025</v>
      </c>
      <c r="O430" s="7" t="str">
        <f>IF(H430="","",Sheet1!AH430)</f>
        <v>WIN4444</v>
      </c>
      <c r="S430" s="55" t="str">
        <f>IF(H430="","",Sheet1!AL430)</f>
        <v>4444 WM+ HNI 78 QL3 Phù Lỗ</v>
      </c>
      <c r="V430" s="55" t="str">
        <f>IF(H430="","",Sheet1!AL430)</f>
        <v>4444 WM+ HNI 78 QL3 Phù Lỗ</v>
      </c>
      <c r="Y430" s="7" t="str">
        <f>IF(H430="","",Sheet1!AJ430)</f>
        <v>GSG250</v>
      </c>
      <c r="AB430" s="60">
        <f t="shared" si="61"/>
        <v>5111</v>
      </c>
      <c r="AC430" s="60">
        <f t="shared" si="62"/>
        <v>131</v>
      </c>
      <c r="AE430" s="61">
        <f>IF(H430="","",Sheet1!U430)</f>
        <v>1</v>
      </c>
      <c r="AG430" s="7">
        <f>IF(H430="","",Sheet1!T430)</f>
        <v>41328</v>
      </c>
      <c r="AH430" s="62">
        <f t="shared" si="63"/>
        <v>41328</v>
      </c>
      <c r="AL430" s="64">
        <f t="shared" si="64"/>
        <v>8</v>
      </c>
      <c r="AN430" s="61">
        <f t="shared" si="65"/>
        <v>3306.2400000000002</v>
      </c>
      <c r="AO430" s="65">
        <f t="shared" si="66"/>
        <v>33311</v>
      </c>
      <c r="AQ430" s="66" t="str">
        <f t="shared" si="67"/>
        <v>K-hangtra</v>
      </c>
      <c r="AR430" s="66">
        <f t="shared" si="68"/>
        <v>156</v>
      </c>
      <c r="AS430" s="66">
        <f t="shared" si="69"/>
        <v>632</v>
      </c>
    </row>
    <row r="431" spans="3:45" x14ac:dyDescent="0.25">
      <c r="C431" s="53" t="str">
        <f>IF(H431="","",Sheet1!AI431)</f>
        <v>B</v>
      </c>
      <c r="D431" s="54" t="s">
        <v>4134</v>
      </c>
      <c r="E431" s="54" t="s">
        <v>25</v>
      </c>
      <c r="F431" s="53" t="str">
        <f>IF(H431="","",Sheet1!AF431)</f>
        <v>09/10/2025</v>
      </c>
      <c r="G431" s="1" t="str">
        <f>IF(H431="","",Sheet1!AF431)</f>
        <v>09/10/2025</v>
      </c>
      <c r="H431" s="27">
        <v>9106045572</v>
      </c>
      <c r="I431" s="1" t="str">
        <f>IF(H431="","",Sheet1!AF431)</f>
        <v>09/10/2025</v>
      </c>
      <c r="J431" s="55" t="str">
        <f t="shared" si="60"/>
        <v>NKHT2510/44400482629</v>
      </c>
      <c r="L431" s="57" t="str">
        <f>IF(H431="","",Sheet1!AK431)</f>
        <v>K25TTM</v>
      </c>
      <c r="M431" s="57" t="str">
        <f>IF(H431="","",Sheet1!AE431)</f>
        <v>00482629</v>
      </c>
      <c r="N431" s="58" t="str">
        <f>IF(H431="","",Sheet1!AF431)</f>
        <v>09/10/2025</v>
      </c>
      <c r="O431" s="7" t="str">
        <f>IF(H431="","",Sheet1!AH431)</f>
        <v>WIN4444</v>
      </c>
      <c r="S431" s="55" t="str">
        <f>IF(H431="","",Sheet1!AL431)</f>
        <v>4444 WM+ HNI 78 QL3 Phù Lỗ</v>
      </c>
      <c r="V431" s="55" t="str">
        <f>IF(H431="","",Sheet1!AL431)</f>
        <v>4444 WM+ HNI 78 QL3 Phù Lỗ</v>
      </c>
      <c r="Y431" s="7" t="str">
        <f>IF(H431="","",Sheet1!AJ431)</f>
        <v>GTLX250G</v>
      </c>
      <c r="AB431" s="60">
        <f t="shared" si="61"/>
        <v>5111</v>
      </c>
      <c r="AC431" s="60">
        <f t="shared" si="62"/>
        <v>131</v>
      </c>
      <c r="AE431" s="61">
        <f>IF(H431="","",Sheet1!U431)</f>
        <v>1</v>
      </c>
      <c r="AG431" s="7">
        <f>IF(H431="","",Sheet1!T431)</f>
        <v>50182</v>
      </c>
      <c r="AH431" s="62">
        <f t="shared" si="63"/>
        <v>50182</v>
      </c>
      <c r="AL431" s="64">
        <f t="shared" si="64"/>
        <v>8</v>
      </c>
      <c r="AN431" s="61">
        <f t="shared" si="65"/>
        <v>4014.56</v>
      </c>
      <c r="AO431" s="65">
        <f t="shared" si="66"/>
        <v>33311</v>
      </c>
      <c r="AQ431" s="66" t="str">
        <f t="shared" si="67"/>
        <v>K-hangtra</v>
      </c>
      <c r="AR431" s="66">
        <f t="shared" si="68"/>
        <v>156</v>
      </c>
      <c r="AS431" s="66">
        <f t="shared" si="69"/>
        <v>632</v>
      </c>
    </row>
    <row r="432" spans="3:45" x14ac:dyDescent="0.25">
      <c r="C432" s="53" t="str">
        <f>IF(H432="","",Sheet1!AI432)</f>
        <v>B</v>
      </c>
      <c r="D432" s="54" t="s">
        <v>4134</v>
      </c>
      <c r="E432" s="54" t="s">
        <v>25</v>
      </c>
      <c r="F432" s="53" t="str">
        <f>IF(H432="","",Sheet1!AF432)</f>
        <v>09/10/2025</v>
      </c>
      <c r="G432" s="1" t="str">
        <f>IF(H432="","",Sheet1!AF432)</f>
        <v>09/10/2025</v>
      </c>
      <c r="H432" s="27">
        <v>9106045587</v>
      </c>
      <c r="I432" s="1" t="str">
        <f>IF(H432="","",Sheet1!AF432)</f>
        <v>09/10/2025</v>
      </c>
      <c r="J432" s="55" t="str">
        <f t="shared" si="60"/>
        <v>NKHT2510/00700047632</v>
      </c>
      <c r="L432" s="57" t="str">
        <f>IF(H432="","",Sheet1!AK432)</f>
        <v>K25TTM</v>
      </c>
      <c r="M432" s="57" t="str">
        <f>IF(H432="","",Sheet1!AE432)</f>
        <v>00047632</v>
      </c>
      <c r="N432" s="58" t="str">
        <f>IF(H432="","",Sheet1!AF432)</f>
        <v>09/10/2025</v>
      </c>
      <c r="O432" s="7" t="str">
        <f>IF(H432="","",Sheet1!AH432)</f>
        <v>WIN-QNH-00-007</v>
      </c>
      <c r="S432" s="55" t="str">
        <f>IF(H432="","",Sheet1!AL432)</f>
        <v>5933 WM+ QNH Phố II</v>
      </c>
      <c r="V432" s="55" t="str">
        <f>IF(H432="","",Sheet1!AL432)</f>
        <v>5933 WM+ QNH Phố II</v>
      </c>
      <c r="Y432" s="7" t="str">
        <f>IF(H432="","",Sheet1!AJ432)</f>
        <v>CC300</v>
      </c>
      <c r="AB432" s="60">
        <f t="shared" si="61"/>
        <v>5111</v>
      </c>
      <c r="AC432" s="60">
        <f t="shared" si="62"/>
        <v>131</v>
      </c>
      <c r="AE432" s="61">
        <f>IF(H432="","",Sheet1!U432)</f>
        <v>1</v>
      </c>
      <c r="AG432" s="7">
        <f>IF(H432="","",Sheet1!T432)</f>
        <v>74250</v>
      </c>
      <c r="AH432" s="62">
        <f t="shared" si="63"/>
        <v>74250</v>
      </c>
      <c r="AL432" s="64">
        <f t="shared" si="64"/>
        <v>8</v>
      </c>
      <c r="AN432" s="61">
        <f t="shared" si="65"/>
        <v>5940</v>
      </c>
      <c r="AO432" s="65">
        <f t="shared" si="66"/>
        <v>33311</v>
      </c>
      <c r="AQ432" s="66" t="str">
        <f t="shared" si="67"/>
        <v>K-hangtra</v>
      </c>
      <c r="AR432" s="66">
        <f t="shared" si="68"/>
        <v>156</v>
      </c>
      <c r="AS432" s="66">
        <f t="shared" si="69"/>
        <v>632</v>
      </c>
    </row>
    <row r="433" spans="3:45" x14ac:dyDescent="0.25">
      <c r="C433" s="53" t="str">
        <f>IF(H433="","",Sheet1!AI433)</f>
        <v>B</v>
      </c>
      <c r="D433" s="54" t="s">
        <v>4134</v>
      </c>
      <c r="E433" s="54" t="s">
        <v>25</v>
      </c>
      <c r="F433" s="53" t="str">
        <f>IF(H433="","",Sheet1!AF433)</f>
        <v>09/10/2025</v>
      </c>
      <c r="G433" s="1" t="str">
        <f>IF(H433="","",Sheet1!AF433)</f>
        <v>09/10/2025</v>
      </c>
      <c r="H433" s="27">
        <v>9106045588</v>
      </c>
      <c r="I433" s="1" t="str">
        <f>IF(H433="","",Sheet1!AF433)</f>
        <v>09/10/2025</v>
      </c>
      <c r="J433" s="55" t="str">
        <f t="shared" si="60"/>
        <v>NKHT2510/05900010881</v>
      </c>
      <c r="L433" s="57" t="str">
        <f>IF(H433="","",Sheet1!AK433)</f>
        <v>K25TTM</v>
      </c>
      <c r="M433" s="57" t="str">
        <f>IF(H433="","",Sheet1!AE433)</f>
        <v>00010881</v>
      </c>
      <c r="N433" s="58" t="str">
        <f>IF(H433="","",Sheet1!AF433)</f>
        <v>09/10/2025</v>
      </c>
      <c r="O433" s="7" t="str">
        <f>IF(H433="","",Sheet1!AH433)</f>
        <v>WIN-059</v>
      </c>
      <c r="S433" s="55" t="str">
        <f>IF(H433="","",Sheet1!AL433)</f>
        <v>2BE2 WM+ TNN Ngã 3 Cầu Mây</v>
      </c>
      <c r="V433" s="55" t="str">
        <f>IF(H433="","",Sheet1!AL433)</f>
        <v>2BE2 WM+ TNN Ngã 3 Cầu Mây</v>
      </c>
      <c r="Y433" s="7" t="str">
        <f>IF(H433="","",Sheet1!AJ433)</f>
        <v>GL250</v>
      </c>
      <c r="AB433" s="60">
        <f t="shared" si="61"/>
        <v>5111</v>
      </c>
      <c r="AC433" s="60">
        <f t="shared" si="62"/>
        <v>131</v>
      </c>
      <c r="AE433" s="61">
        <f>IF(H433="","",Sheet1!U433)</f>
        <v>5</v>
      </c>
      <c r="AG433" s="7">
        <f>IF(H433="","",Sheet1!T433)</f>
        <v>49500</v>
      </c>
      <c r="AH433" s="62">
        <f t="shared" si="63"/>
        <v>247500</v>
      </c>
      <c r="AL433" s="64">
        <f t="shared" si="64"/>
        <v>8</v>
      </c>
      <c r="AN433" s="61">
        <f t="shared" si="65"/>
        <v>19800</v>
      </c>
      <c r="AO433" s="65">
        <f t="shared" si="66"/>
        <v>33311</v>
      </c>
      <c r="AQ433" s="66" t="str">
        <f t="shared" si="67"/>
        <v>K-hangtra</v>
      </c>
      <c r="AR433" s="66">
        <f t="shared" si="68"/>
        <v>156</v>
      </c>
      <c r="AS433" s="66">
        <f t="shared" si="69"/>
        <v>632</v>
      </c>
    </row>
    <row r="434" spans="3:45" x14ac:dyDescent="0.25">
      <c r="C434" s="53" t="str">
        <f>IF(H434="","",Sheet1!AI434)</f>
        <v>B</v>
      </c>
      <c r="D434" s="54" t="s">
        <v>4134</v>
      </c>
      <c r="E434" s="54" t="s">
        <v>25</v>
      </c>
      <c r="F434" s="53" t="str">
        <f>IF(H434="","",Sheet1!AF434)</f>
        <v>09/10/2025</v>
      </c>
      <c r="G434" s="1" t="str">
        <f>IF(H434="","",Sheet1!AF434)</f>
        <v>09/10/2025</v>
      </c>
      <c r="H434" s="27">
        <v>9106045546</v>
      </c>
      <c r="I434" s="1" t="str">
        <f>IF(H434="","",Sheet1!AF434)</f>
        <v>09/10/2025</v>
      </c>
      <c r="J434" s="55" t="str">
        <f t="shared" si="60"/>
        <v>NKHT2510/43400482621</v>
      </c>
      <c r="L434" s="57" t="str">
        <f>IF(H434="","",Sheet1!AK434)</f>
        <v>K25TTM</v>
      </c>
      <c r="M434" s="57" t="str">
        <f>IF(H434="","",Sheet1!AE434)</f>
        <v>00482621</v>
      </c>
      <c r="N434" s="58" t="str">
        <f>IF(H434="","",Sheet1!AF434)</f>
        <v>09/10/2025</v>
      </c>
      <c r="O434" s="7" t="str">
        <f>IF(H434="","",Sheet1!AH434)</f>
        <v>WIN5434</v>
      </c>
      <c r="S434" s="55" t="str">
        <f>IF(H434="","",Sheet1!AL434)</f>
        <v>5434 WM+ HNI 18 ngách 1 ngõ 119 Hồ Đắc D</v>
      </c>
      <c r="V434" s="55" t="str">
        <f>IF(H434="","",Sheet1!AL434)</f>
        <v>5434 WM+ HNI 18 ngách 1 ngõ 119 Hồ Đắc D</v>
      </c>
      <c r="Y434" s="7" t="str">
        <f>IF(H434="","",Sheet1!AJ434)</f>
        <v>TH200</v>
      </c>
      <c r="AB434" s="60">
        <f t="shared" si="61"/>
        <v>5111</v>
      </c>
      <c r="AC434" s="60">
        <f t="shared" si="62"/>
        <v>131</v>
      </c>
      <c r="AE434" s="61">
        <f>IF(H434="","",Sheet1!U434)</f>
        <v>1</v>
      </c>
      <c r="AG434" s="7">
        <f>IF(H434="","",Sheet1!T434)</f>
        <v>45588</v>
      </c>
      <c r="AH434" s="62">
        <f t="shared" si="63"/>
        <v>45588</v>
      </c>
      <c r="AL434" s="64">
        <f t="shared" si="64"/>
        <v>8</v>
      </c>
      <c r="AN434" s="61">
        <f t="shared" si="65"/>
        <v>3647.04</v>
      </c>
      <c r="AO434" s="65">
        <f t="shared" si="66"/>
        <v>33311</v>
      </c>
      <c r="AQ434" s="66" t="str">
        <f t="shared" si="67"/>
        <v>K-hangtra</v>
      </c>
      <c r="AR434" s="66">
        <f t="shared" si="68"/>
        <v>156</v>
      </c>
      <c r="AS434" s="66">
        <f t="shared" si="69"/>
        <v>632</v>
      </c>
    </row>
    <row r="435" spans="3:45" x14ac:dyDescent="0.25">
      <c r="C435" s="53" t="str">
        <f>IF(H435="","",Sheet1!AI435)</f>
        <v>B</v>
      </c>
      <c r="D435" s="54" t="s">
        <v>4134</v>
      </c>
      <c r="E435" s="54" t="s">
        <v>25</v>
      </c>
      <c r="F435" s="53" t="str">
        <f>IF(H435="","",Sheet1!AF435)</f>
        <v>09/10/2025</v>
      </c>
      <c r="G435" s="1" t="str">
        <f>IF(H435="","",Sheet1!AF435)</f>
        <v>09/10/2025</v>
      </c>
      <c r="H435" s="27">
        <v>9106045592</v>
      </c>
      <c r="I435" s="1" t="str">
        <f>IF(H435="","",Sheet1!AF435)</f>
        <v>09/10/2025</v>
      </c>
      <c r="J435" s="55" t="str">
        <f t="shared" si="60"/>
        <v>NKHT2510/60100482637</v>
      </c>
      <c r="L435" s="57" t="str">
        <f>IF(H435="","",Sheet1!AK435)</f>
        <v>K25TTM</v>
      </c>
      <c r="M435" s="57" t="str">
        <f>IF(H435="","",Sheet1!AE435)</f>
        <v>00482637</v>
      </c>
      <c r="N435" s="58" t="str">
        <f>IF(H435="","",Sheet1!AF435)</f>
        <v>09/10/2025</v>
      </c>
      <c r="O435" s="7" t="str">
        <f>IF(H435="","",Sheet1!AH435)</f>
        <v>WIN3601</v>
      </c>
      <c r="S435" s="55" t="str">
        <f>IF(H435="","",Sheet1!AL435)</f>
        <v>3601 WM+ HNI Tòa nhà Sông Đà, 110 Trần P</v>
      </c>
      <c r="V435" s="55" t="str">
        <f>IF(H435="","",Sheet1!AL435)</f>
        <v>3601 WM+ HNI Tòa nhà Sông Đà, 110 Trần P</v>
      </c>
      <c r="Y435" s="7" t="str">
        <f>IF(H435="","",Sheet1!AJ435)</f>
        <v>GM500</v>
      </c>
      <c r="AB435" s="60">
        <f t="shared" si="61"/>
        <v>5111</v>
      </c>
      <c r="AC435" s="60">
        <f t="shared" si="62"/>
        <v>131</v>
      </c>
      <c r="AE435" s="61">
        <f>IF(H435="","",Sheet1!U435)</f>
        <v>2</v>
      </c>
      <c r="AG435" s="7">
        <f>IF(H435="","",Sheet1!T435)</f>
        <v>111058</v>
      </c>
      <c r="AH435" s="62">
        <f t="shared" si="63"/>
        <v>222116</v>
      </c>
      <c r="AL435" s="64">
        <f t="shared" si="64"/>
        <v>8</v>
      </c>
      <c r="AN435" s="61">
        <f t="shared" si="65"/>
        <v>17769.28</v>
      </c>
      <c r="AO435" s="65">
        <f t="shared" si="66"/>
        <v>33311</v>
      </c>
      <c r="AQ435" s="66" t="str">
        <f t="shared" si="67"/>
        <v>K-hangtra</v>
      </c>
      <c r="AR435" s="66">
        <f t="shared" si="68"/>
        <v>156</v>
      </c>
      <c r="AS435" s="66">
        <f t="shared" si="69"/>
        <v>632</v>
      </c>
    </row>
    <row r="436" spans="3:45" x14ac:dyDescent="0.25">
      <c r="C436" s="53" t="str">
        <f>IF(H436="","",Sheet1!AI436)</f>
        <v>B</v>
      </c>
      <c r="D436" s="54" t="s">
        <v>4134</v>
      </c>
      <c r="E436" s="54" t="s">
        <v>25</v>
      </c>
      <c r="F436" s="53" t="str">
        <f>IF(H436="","",Sheet1!AF436)</f>
        <v>09/10/2025</v>
      </c>
      <c r="G436" s="1" t="str">
        <f>IF(H436="","",Sheet1!AF436)</f>
        <v>09/10/2025</v>
      </c>
      <c r="H436" s="27">
        <v>9106045592</v>
      </c>
      <c r="I436" s="1" t="str">
        <f>IF(H436="","",Sheet1!AF436)</f>
        <v>09/10/2025</v>
      </c>
      <c r="J436" s="55" t="str">
        <f t="shared" si="60"/>
        <v>NKHT2510/60100482637</v>
      </c>
      <c r="L436" s="57" t="str">
        <f>IF(H436="","",Sheet1!AK436)</f>
        <v>K25TTM</v>
      </c>
      <c r="M436" s="57" t="str">
        <f>IF(H436="","",Sheet1!AE436)</f>
        <v>00482637</v>
      </c>
      <c r="N436" s="58" t="str">
        <f>IF(H436="","",Sheet1!AF436)</f>
        <v>09/10/2025</v>
      </c>
      <c r="O436" s="7" t="str">
        <f>IF(H436="","",Sheet1!AH436)</f>
        <v>WIN3601</v>
      </c>
      <c r="S436" s="55" t="str">
        <f>IF(H436="","",Sheet1!AL436)</f>
        <v>3601 WM+ HNI Tòa nhà Sông Đà, 110 Trần P</v>
      </c>
      <c r="V436" s="55" t="str">
        <f>IF(H436="","",Sheet1!AL436)</f>
        <v>3601 WM+ HNI Tòa nhà Sông Đà, 110 Trần P</v>
      </c>
      <c r="Y436" s="7" t="str">
        <f>IF(H436="","",Sheet1!AJ436)</f>
        <v>MNH250</v>
      </c>
      <c r="AB436" s="60">
        <f t="shared" si="61"/>
        <v>5111</v>
      </c>
      <c r="AC436" s="60">
        <f t="shared" si="62"/>
        <v>131</v>
      </c>
      <c r="AE436" s="61">
        <f>IF(H436="","",Sheet1!U436)</f>
        <v>1</v>
      </c>
      <c r="AG436" s="7">
        <f>IF(H436="","",Sheet1!T436)</f>
        <v>37720</v>
      </c>
      <c r="AH436" s="62">
        <f t="shared" si="63"/>
        <v>37720</v>
      </c>
      <c r="AL436" s="64">
        <f t="shared" si="64"/>
        <v>8</v>
      </c>
      <c r="AN436" s="61">
        <f t="shared" si="65"/>
        <v>3017.6</v>
      </c>
      <c r="AO436" s="65">
        <f t="shared" si="66"/>
        <v>33311</v>
      </c>
      <c r="AQ436" s="66" t="str">
        <f t="shared" si="67"/>
        <v>K-hangtra</v>
      </c>
      <c r="AR436" s="66">
        <f t="shared" si="68"/>
        <v>156</v>
      </c>
      <c r="AS436" s="66">
        <f t="shared" si="69"/>
        <v>632</v>
      </c>
    </row>
    <row r="437" spans="3:45" x14ac:dyDescent="0.25">
      <c r="C437" s="53" t="str">
        <f>IF(H437="","",Sheet1!AI437)</f>
        <v>B</v>
      </c>
      <c r="D437" s="54" t="s">
        <v>4134</v>
      </c>
      <c r="E437" s="54" t="s">
        <v>25</v>
      </c>
      <c r="F437" s="53" t="str">
        <f>IF(H437="","",Sheet1!AF437)</f>
        <v>09/10/2025</v>
      </c>
      <c r="G437" s="1" t="str">
        <f>IF(H437="","",Sheet1!AF437)</f>
        <v>09/10/2025</v>
      </c>
      <c r="H437" s="27">
        <v>9106045595</v>
      </c>
      <c r="I437" s="1" t="str">
        <f>IF(H437="","",Sheet1!AF437)</f>
        <v>09/10/2025</v>
      </c>
      <c r="J437" s="55" t="str">
        <f t="shared" si="60"/>
        <v>NKHT2510/05900010882</v>
      </c>
      <c r="L437" s="57" t="str">
        <f>IF(H437="","",Sheet1!AK437)</f>
        <v>K25TTM</v>
      </c>
      <c r="M437" s="57" t="str">
        <f>IF(H437="","",Sheet1!AE437)</f>
        <v>00010882</v>
      </c>
      <c r="N437" s="58" t="str">
        <f>IF(H437="","",Sheet1!AF437)</f>
        <v>09/10/2025</v>
      </c>
      <c r="O437" s="7" t="str">
        <f>IF(H437="","",Sheet1!AH437)</f>
        <v>WIN-059</v>
      </c>
      <c r="S437" s="55" t="str">
        <f>IF(H437="","",Sheet1!AL437)</f>
        <v>2BE2 WM+ TNN Ngã 3 Cầu Mây</v>
      </c>
      <c r="V437" s="55" t="str">
        <f>IF(H437="","",Sheet1!AL437)</f>
        <v>2BE2 WM+ TNN Ngã 3 Cầu Mây</v>
      </c>
      <c r="Y437" s="7" t="str">
        <f>IF(H437="","",Sheet1!AJ437)</f>
        <v>CC300</v>
      </c>
      <c r="AB437" s="60">
        <f t="shared" si="61"/>
        <v>5111</v>
      </c>
      <c r="AC437" s="60">
        <f t="shared" si="62"/>
        <v>131</v>
      </c>
      <c r="AE437" s="61">
        <f>IF(H437="","",Sheet1!U437)</f>
        <v>2</v>
      </c>
      <c r="AG437" s="7">
        <f>IF(H437="","",Sheet1!T437)</f>
        <v>74250</v>
      </c>
      <c r="AH437" s="62">
        <f t="shared" si="63"/>
        <v>148500</v>
      </c>
      <c r="AL437" s="64">
        <f t="shared" si="64"/>
        <v>8</v>
      </c>
      <c r="AN437" s="61">
        <f t="shared" si="65"/>
        <v>11880</v>
      </c>
      <c r="AO437" s="65">
        <f t="shared" si="66"/>
        <v>33311</v>
      </c>
      <c r="AQ437" s="66" t="str">
        <f t="shared" si="67"/>
        <v>K-hangtra</v>
      </c>
      <c r="AR437" s="66">
        <f t="shared" si="68"/>
        <v>156</v>
      </c>
      <c r="AS437" s="66">
        <f t="shared" si="69"/>
        <v>632</v>
      </c>
    </row>
    <row r="438" spans="3:45" x14ac:dyDescent="0.25">
      <c r="C438" s="53" t="str">
        <f>IF(H438="","",Sheet1!AI438)</f>
        <v>B</v>
      </c>
      <c r="D438" s="54" t="s">
        <v>4134</v>
      </c>
      <c r="E438" s="54" t="s">
        <v>25</v>
      </c>
      <c r="F438" s="53" t="str">
        <f>IF(H438="","",Sheet1!AF438)</f>
        <v>09/10/2025</v>
      </c>
      <c r="G438" s="1" t="str">
        <f>IF(H438="","",Sheet1!AF438)</f>
        <v>09/10/2025</v>
      </c>
      <c r="H438" s="27">
        <v>9106045621</v>
      </c>
      <c r="I438" s="1" t="str">
        <f>IF(H438="","",Sheet1!AF438)</f>
        <v>09/10/2025</v>
      </c>
      <c r="J438" s="55" t="str">
        <f t="shared" si="60"/>
        <v>NKHT2510/b7700482646</v>
      </c>
      <c r="L438" s="57" t="str">
        <f>IF(H438="","",Sheet1!AK438)</f>
        <v>K25TTM</v>
      </c>
      <c r="M438" s="57" t="str">
        <f>IF(H438="","",Sheet1!AE438)</f>
        <v>00482646</v>
      </c>
      <c r="N438" s="58" t="str">
        <f>IF(H438="","",Sheet1!AF438)</f>
        <v>09/10/2025</v>
      </c>
      <c r="O438" s="7" t="s">
        <v>13458</v>
      </c>
      <c r="S438" s="55" t="str">
        <f>IF(H438="","",Sheet1!AL438)</f>
        <v>2B77 WM+ HNI Mục Uyên 1, Hạ Bằng</v>
      </c>
      <c r="V438" s="55" t="str">
        <f>IF(H438="","",Sheet1!AL438)</f>
        <v>2B77 WM+ HNI Mục Uyên 1, Hạ Bằng</v>
      </c>
      <c r="Y438" s="7" t="str">
        <f>IF(H438="","",Sheet1!AJ438)</f>
        <v>GM500</v>
      </c>
      <c r="AB438" s="60">
        <f t="shared" si="61"/>
        <v>5111</v>
      </c>
      <c r="AC438" s="60">
        <f t="shared" si="62"/>
        <v>131</v>
      </c>
      <c r="AE438" s="61">
        <f>IF(H438="","",Sheet1!U438)</f>
        <v>1</v>
      </c>
      <c r="AG438" s="7">
        <f>IF(H438="","",Sheet1!T438)</f>
        <v>111058</v>
      </c>
      <c r="AH438" s="62">
        <f t="shared" si="63"/>
        <v>111058</v>
      </c>
      <c r="AL438" s="64">
        <f t="shared" si="64"/>
        <v>8</v>
      </c>
      <c r="AN438" s="61">
        <f t="shared" si="65"/>
        <v>8884.64</v>
      </c>
      <c r="AO438" s="65">
        <f t="shared" si="66"/>
        <v>33311</v>
      </c>
      <c r="AQ438" s="66" t="str">
        <f t="shared" si="67"/>
        <v>K-hangtra</v>
      </c>
      <c r="AR438" s="66">
        <f t="shared" si="68"/>
        <v>156</v>
      </c>
      <c r="AS438" s="66">
        <f t="shared" si="69"/>
        <v>632</v>
      </c>
    </row>
    <row r="439" spans="3:45" x14ac:dyDescent="0.25">
      <c r="C439" s="53" t="str">
        <f>IF(H439="","",Sheet1!AI439)</f>
        <v>B</v>
      </c>
      <c r="D439" s="54" t="s">
        <v>4134</v>
      </c>
      <c r="E439" s="54" t="s">
        <v>25</v>
      </c>
      <c r="F439" s="53" t="str">
        <f>IF(H439="","",Sheet1!AF439)</f>
        <v>09/10/2025</v>
      </c>
      <c r="G439" s="1" t="str">
        <f>IF(H439="","",Sheet1!AF439)</f>
        <v>09/10/2025</v>
      </c>
      <c r="H439" s="27">
        <v>9106045632</v>
      </c>
      <c r="I439" s="1" t="str">
        <f>IF(H439="","",Sheet1!AF439)</f>
        <v>09/10/2025</v>
      </c>
      <c r="J439" s="55" t="str">
        <f t="shared" si="60"/>
        <v>NKHT2510/10500482648</v>
      </c>
      <c r="L439" s="57" t="str">
        <f>IF(H439="","",Sheet1!AK439)</f>
        <v>K25TTM</v>
      </c>
      <c r="M439" s="57" t="str">
        <f>IF(H439="","",Sheet1!AE439)</f>
        <v>00482648</v>
      </c>
      <c r="N439" s="58" t="str">
        <f>IF(H439="","",Sheet1!AF439)</f>
        <v>09/10/2025</v>
      </c>
      <c r="O439" s="7" t="str">
        <f>IF(H439="","",Sheet1!AH439)</f>
        <v>WIN3105</v>
      </c>
      <c r="S439" s="55" t="str">
        <f>IF(H439="","",Sheet1!AL439)</f>
        <v>3105 WM+ HNI T06-SO05A Times City</v>
      </c>
      <c r="V439" s="55" t="str">
        <f>IF(H439="","",Sheet1!AL439)</f>
        <v>3105 WM+ HNI T06-SO05A Times City</v>
      </c>
      <c r="Y439" s="7" t="str">
        <f>IF(H439="","",Sheet1!AJ439)</f>
        <v>CC300</v>
      </c>
      <c r="AB439" s="60">
        <f t="shared" si="61"/>
        <v>5111</v>
      </c>
      <c r="AC439" s="60">
        <f t="shared" si="62"/>
        <v>131</v>
      </c>
      <c r="AE439" s="61">
        <f>IF(H439="","",Sheet1!U439)</f>
        <v>3</v>
      </c>
      <c r="AG439" s="7">
        <f>IF(H439="","",Sheet1!T439)</f>
        <v>74250</v>
      </c>
      <c r="AH439" s="62">
        <f t="shared" si="63"/>
        <v>222750</v>
      </c>
      <c r="AL439" s="64">
        <f t="shared" si="64"/>
        <v>8</v>
      </c>
      <c r="AN439" s="61">
        <f t="shared" si="65"/>
        <v>17820</v>
      </c>
      <c r="AO439" s="65">
        <f t="shared" si="66"/>
        <v>33311</v>
      </c>
      <c r="AQ439" s="66" t="str">
        <f t="shared" si="67"/>
        <v>K-hangtra</v>
      </c>
      <c r="AR439" s="66">
        <f t="shared" si="68"/>
        <v>156</v>
      </c>
      <c r="AS439" s="66">
        <f t="shared" si="69"/>
        <v>632</v>
      </c>
    </row>
    <row r="440" spans="3:45" x14ac:dyDescent="0.25">
      <c r="C440" s="53" t="str">
        <f>IF(H440="","",Sheet1!AI440)</f>
        <v>B</v>
      </c>
      <c r="D440" s="54" t="s">
        <v>4134</v>
      </c>
      <c r="E440" s="54" t="s">
        <v>25</v>
      </c>
      <c r="F440" s="53" t="str">
        <f>IF(H440="","",Sheet1!AF440)</f>
        <v>09/10/2025</v>
      </c>
      <c r="G440" s="1" t="str">
        <f>IF(H440="","",Sheet1!AF440)</f>
        <v>09/10/2025</v>
      </c>
      <c r="H440" s="27">
        <v>9106045632</v>
      </c>
      <c r="I440" s="1" t="str">
        <f>IF(H440="","",Sheet1!AF440)</f>
        <v>09/10/2025</v>
      </c>
      <c r="J440" s="55" t="str">
        <f t="shared" si="60"/>
        <v>NKHT2510/10500482648</v>
      </c>
      <c r="L440" s="57" t="str">
        <f>IF(H440="","",Sheet1!AK440)</f>
        <v>K25TTM</v>
      </c>
      <c r="M440" s="57" t="str">
        <f>IF(H440="","",Sheet1!AE440)</f>
        <v>00482648</v>
      </c>
      <c r="N440" s="58" t="str">
        <f>IF(H440="","",Sheet1!AF440)</f>
        <v>09/10/2025</v>
      </c>
      <c r="O440" s="7" t="str">
        <f>IF(H440="","",Sheet1!AH440)</f>
        <v>WIN3105</v>
      </c>
      <c r="S440" s="55" t="str">
        <f>IF(H440="","",Sheet1!AL440)</f>
        <v>3105 WM+ HNI T06-SO05A Times City</v>
      </c>
      <c r="V440" s="55" t="str">
        <f>IF(H440="","",Sheet1!AL440)</f>
        <v>3105 WM+ HNI T06-SO05A Times City</v>
      </c>
      <c r="Y440" s="7" t="str">
        <f>IF(H440="","",Sheet1!AJ440)</f>
        <v>CN300</v>
      </c>
      <c r="AB440" s="60">
        <f t="shared" si="61"/>
        <v>5111</v>
      </c>
      <c r="AC440" s="60">
        <f t="shared" si="62"/>
        <v>131</v>
      </c>
      <c r="AE440" s="61">
        <f>IF(H440="","",Sheet1!U440)</f>
        <v>2</v>
      </c>
      <c r="AG440" s="7">
        <f>IF(H440="","",Sheet1!T440)</f>
        <v>70950</v>
      </c>
      <c r="AH440" s="62">
        <f t="shared" si="63"/>
        <v>141900</v>
      </c>
      <c r="AL440" s="64">
        <f t="shared" si="64"/>
        <v>8</v>
      </c>
      <c r="AN440" s="61">
        <f t="shared" si="65"/>
        <v>11352</v>
      </c>
      <c r="AO440" s="65">
        <f t="shared" si="66"/>
        <v>33311</v>
      </c>
      <c r="AQ440" s="66" t="str">
        <f t="shared" si="67"/>
        <v>K-hangtra</v>
      </c>
      <c r="AR440" s="66">
        <f t="shared" si="68"/>
        <v>156</v>
      </c>
      <c r="AS440" s="66">
        <f t="shared" si="69"/>
        <v>632</v>
      </c>
    </row>
    <row r="441" spans="3:45" x14ac:dyDescent="0.25">
      <c r="C441" s="53" t="str">
        <f>IF(H441="","",Sheet1!AI441)</f>
        <v>B</v>
      </c>
      <c r="D441" s="54" t="s">
        <v>4134</v>
      </c>
      <c r="E441" s="54" t="s">
        <v>25</v>
      </c>
      <c r="F441" s="53" t="str">
        <f>IF(H441="","",Sheet1!AF441)</f>
        <v>09/10/2025</v>
      </c>
      <c r="G441" s="1" t="str">
        <f>IF(H441="","",Sheet1!AF441)</f>
        <v>09/10/2025</v>
      </c>
      <c r="H441" s="27">
        <v>9106045632</v>
      </c>
      <c r="I441" s="1" t="str">
        <f>IF(H441="","",Sheet1!AF441)</f>
        <v>09/10/2025</v>
      </c>
      <c r="J441" s="55" t="str">
        <f t="shared" si="60"/>
        <v>NKHT2510/10500482648</v>
      </c>
      <c r="L441" s="57" t="str">
        <f>IF(H441="","",Sheet1!AK441)</f>
        <v>K25TTM</v>
      </c>
      <c r="M441" s="57" t="str">
        <f>IF(H441="","",Sheet1!AE441)</f>
        <v>00482648</v>
      </c>
      <c r="N441" s="58" t="str">
        <f>IF(H441="","",Sheet1!AF441)</f>
        <v>09/10/2025</v>
      </c>
      <c r="O441" s="7" t="str">
        <f>IF(H441="","",Sheet1!AH441)</f>
        <v>WIN3105</v>
      </c>
      <c r="S441" s="55" t="str">
        <f>IF(H441="","",Sheet1!AL441)</f>
        <v>3105 WM+ HNI T06-SO05A Times City</v>
      </c>
      <c r="V441" s="55" t="str">
        <f>IF(H441="","",Sheet1!AL441)</f>
        <v>3105 WM+ HNI T06-SO05A Times City</v>
      </c>
      <c r="Y441" s="7" t="str">
        <f>IF(H441="","",Sheet1!AJ441)</f>
        <v>MNH250</v>
      </c>
      <c r="AB441" s="60">
        <f t="shared" si="61"/>
        <v>5111</v>
      </c>
      <c r="AC441" s="60">
        <f t="shared" si="62"/>
        <v>131</v>
      </c>
      <c r="AE441" s="61">
        <f>IF(H441="","",Sheet1!U441)</f>
        <v>1</v>
      </c>
      <c r="AG441" s="7">
        <f>IF(H441="","",Sheet1!T441)</f>
        <v>37720</v>
      </c>
      <c r="AH441" s="62">
        <f t="shared" si="63"/>
        <v>37720</v>
      </c>
      <c r="AL441" s="64">
        <f t="shared" si="64"/>
        <v>8</v>
      </c>
      <c r="AN441" s="61">
        <f t="shared" si="65"/>
        <v>3017.6</v>
      </c>
      <c r="AO441" s="65">
        <f t="shared" si="66"/>
        <v>33311</v>
      </c>
      <c r="AQ441" s="66" t="str">
        <f t="shared" si="67"/>
        <v>K-hangtra</v>
      </c>
      <c r="AR441" s="66">
        <f t="shared" si="68"/>
        <v>156</v>
      </c>
      <c r="AS441" s="66">
        <f t="shared" si="69"/>
        <v>632</v>
      </c>
    </row>
    <row r="442" spans="3:45" x14ac:dyDescent="0.25">
      <c r="C442" s="53" t="str">
        <f>IF(H442="","",Sheet1!AI442)</f>
        <v>B</v>
      </c>
      <c r="D442" s="54" t="s">
        <v>4134</v>
      </c>
      <c r="E442" s="54" t="s">
        <v>25</v>
      </c>
      <c r="F442" s="53" t="str">
        <f>IF(H442="","",Sheet1!AF442)</f>
        <v>09/10/2025</v>
      </c>
      <c r="G442" s="1" t="str">
        <f>IF(H442="","",Sheet1!AF442)</f>
        <v>09/10/2025</v>
      </c>
      <c r="H442" s="27">
        <v>9106045640</v>
      </c>
      <c r="I442" s="1" t="str">
        <f>IF(H442="","",Sheet1!AF442)</f>
        <v>09/10/2025</v>
      </c>
      <c r="J442" s="55" t="str">
        <f t="shared" si="60"/>
        <v>NKHT2510/05900010883</v>
      </c>
      <c r="L442" s="57" t="str">
        <f>IF(H442="","",Sheet1!AK442)</f>
        <v>K25TTM</v>
      </c>
      <c r="M442" s="57" t="str">
        <f>IF(H442="","",Sheet1!AE442)</f>
        <v>00010883</v>
      </c>
      <c r="N442" s="58" t="str">
        <f>IF(H442="","",Sheet1!AF442)</f>
        <v>09/10/2025</v>
      </c>
      <c r="O442" s="7" t="str">
        <f>IF(H442="","",Sheet1!AH442)</f>
        <v>WIN-059</v>
      </c>
      <c r="S442" s="55" t="str">
        <f>IF(H442="","",Sheet1!AL442)</f>
        <v>2BE2 WM+ TNN Ngã 3 Cầu Mây</v>
      </c>
      <c r="V442" s="55" t="str">
        <f>IF(H442="","",Sheet1!AL442)</f>
        <v>2BE2 WM+ TNN Ngã 3 Cầu Mây</v>
      </c>
      <c r="Y442" s="7" t="str">
        <f>IF(H442="","",Sheet1!AJ442)</f>
        <v>MNH250</v>
      </c>
      <c r="AB442" s="60">
        <f t="shared" si="61"/>
        <v>5111</v>
      </c>
      <c r="AC442" s="60">
        <f t="shared" si="62"/>
        <v>131</v>
      </c>
      <c r="AE442" s="61">
        <f>IF(H442="","",Sheet1!U442)</f>
        <v>1</v>
      </c>
      <c r="AG442" s="7">
        <f>IF(H442="","",Sheet1!T442)</f>
        <v>37720</v>
      </c>
      <c r="AH442" s="62">
        <f t="shared" si="63"/>
        <v>37720</v>
      </c>
      <c r="AL442" s="64">
        <f t="shared" si="64"/>
        <v>8</v>
      </c>
      <c r="AN442" s="61">
        <f t="shared" si="65"/>
        <v>3017.6</v>
      </c>
      <c r="AO442" s="65">
        <f t="shared" si="66"/>
        <v>33311</v>
      </c>
      <c r="AQ442" s="66" t="str">
        <f t="shared" si="67"/>
        <v>K-hangtra</v>
      </c>
      <c r="AR442" s="66">
        <f t="shared" si="68"/>
        <v>156</v>
      </c>
      <c r="AS442" s="66">
        <f t="shared" si="69"/>
        <v>632</v>
      </c>
    </row>
    <row r="443" spans="3:45" x14ac:dyDescent="0.25">
      <c r="C443" s="53" t="str">
        <f>IF(H443="","",Sheet1!AI443)</f>
        <v>B</v>
      </c>
      <c r="D443" s="54" t="s">
        <v>4134</v>
      </c>
      <c r="E443" s="54" t="s">
        <v>25</v>
      </c>
      <c r="F443" s="53" t="str">
        <f>IF(H443="","",Sheet1!AF443)</f>
        <v>09/10/2025</v>
      </c>
      <c r="G443" s="1" t="str">
        <f>IF(H443="","",Sheet1!AF443)</f>
        <v>09/10/2025</v>
      </c>
      <c r="H443" s="27">
        <v>9106045624</v>
      </c>
      <c r="I443" s="1" t="str">
        <f>IF(H443="","",Sheet1!AF443)</f>
        <v>09/10/2025</v>
      </c>
      <c r="J443" s="55" t="str">
        <f t="shared" si="60"/>
        <v>NKHT2510/97300482647</v>
      </c>
      <c r="L443" s="57" t="str">
        <f>IF(H443="","",Sheet1!AK443)</f>
        <v>K25TTM</v>
      </c>
      <c r="M443" s="57" t="str">
        <f>IF(H443="","",Sheet1!AE443)</f>
        <v>00482647</v>
      </c>
      <c r="N443" s="58" t="str">
        <f>IF(H443="","",Sheet1!AF443)</f>
        <v>09/10/2025</v>
      </c>
      <c r="O443" s="7" t="str">
        <f>IF(H443="","",Sheet1!AH443)</f>
        <v>WIN3973</v>
      </c>
      <c r="S443" s="55" t="str">
        <f>IF(H443="","",Sheet1!AL443)</f>
        <v>3973 WM+ HNI CC @Home, 987 Tam Trinh</v>
      </c>
      <c r="V443" s="55" t="str">
        <f>IF(H443="","",Sheet1!AL443)</f>
        <v>3973 WM+ HNI CC @Home, 987 Tam Trinh</v>
      </c>
      <c r="Y443" s="7" t="str">
        <f>IF(H443="","",Sheet1!AJ443)</f>
        <v>CN300</v>
      </c>
      <c r="AB443" s="60">
        <f t="shared" si="61"/>
        <v>5111</v>
      </c>
      <c r="AC443" s="60">
        <f t="shared" si="62"/>
        <v>131</v>
      </c>
      <c r="AE443" s="61">
        <f>IF(H443="","",Sheet1!U443)</f>
        <v>2</v>
      </c>
      <c r="AG443" s="7">
        <f>IF(H443="","",Sheet1!T443)</f>
        <v>70950</v>
      </c>
      <c r="AH443" s="62">
        <f t="shared" si="63"/>
        <v>141900</v>
      </c>
      <c r="AL443" s="64">
        <f t="shared" si="64"/>
        <v>8</v>
      </c>
      <c r="AN443" s="61">
        <f t="shared" si="65"/>
        <v>11352</v>
      </c>
      <c r="AO443" s="65">
        <f t="shared" si="66"/>
        <v>33311</v>
      </c>
      <c r="AQ443" s="66" t="str">
        <f t="shared" si="67"/>
        <v>K-hangtra</v>
      </c>
      <c r="AR443" s="66">
        <f t="shared" si="68"/>
        <v>156</v>
      </c>
      <c r="AS443" s="66">
        <f t="shared" si="69"/>
        <v>632</v>
      </c>
    </row>
    <row r="444" spans="3:45" x14ac:dyDescent="0.25">
      <c r="C444" s="53" t="str">
        <f>IF(H444="","",Sheet1!AI444)</f>
        <v>N</v>
      </c>
      <c r="D444" s="54" t="s">
        <v>4134</v>
      </c>
      <c r="E444" s="54" t="s">
        <v>25</v>
      </c>
      <c r="F444" s="53" t="str">
        <f>IF(H444="","",Sheet1!AF444)</f>
        <v>09/10/2025</v>
      </c>
      <c r="G444" s="1" t="str">
        <f>IF(H444="","",Sheet1!AF444)</f>
        <v>09/10/2025</v>
      </c>
      <c r="H444" s="27">
        <v>9106045643</v>
      </c>
      <c r="I444" s="1" t="str">
        <f>IF(H444="","",Sheet1!AF444)</f>
        <v>09/10/2025</v>
      </c>
      <c r="J444" s="55" t="str">
        <f t="shared" si="60"/>
        <v>NKHT2510/02400063925</v>
      </c>
      <c r="L444" s="57" t="str">
        <f>IF(H444="","",Sheet1!AK444)</f>
        <v>K25TTM</v>
      </c>
      <c r="M444" s="57" t="str">
        <f>IF(H444="","",Sheet1!AE444)</f>
        <v>00063925</v>
      </c>
      <c r="N444" s="58" t="str">
        <f>IF(H444="","",Sheet1!AF444)</f>
        <v>09/10/2025</v>
      </c>
      <c r="O444" s="7" t="str">
        <f>IF(H444="","",Sheet1!AH444)</f>
        <v>WIN-024</v>
      </c>
      <c r="S444" s="55" t="str">
        <f>IF(H444="","",Sheet1!AL444)</f>
        <v>1518 WM BDG Mỹ Phước 1</v>
      </c>
      <c r="V444" s="55" t="str">
        <f>IF(H444="","",Sheet1!AL444)</f>
        <v>1518 WM BDG Mỹ Phước 1</v>
      </c>
      <c r="Y444" s="7" t="str">
        <f>IF(H444="","",Sheet1!AJ444)</f>
        <v>CC300</v>
      </c>
      <c r="AB444" s="60">
        <f t="shared" si="61"/>
        <v>5111</v>
      </c>
      <c r="AC444" s="60">
        <f t="shared" si="62"/>
        <v>131</v>
      </c>
      <c r="AE444" s="61">
        <f>IF(H444="","",Sheet1!U444)</f>
        <v>3</v>
      </c>
      <c r="AG444" s="7">
        <f>IF(H444="","",Sheet1!T444)</f>
        <v>74250</v>
      </c>
      <c r="AH444" s="62">
        <f t="shared" si="63"/>
        <v>222750</v>
      </c>
      <c r="AL444" s="64">
        <f t="shared" si="64"/>
        <v>8</v>
      </c>
      <c r="AN444" s="61">
        <f t="shared" si="65"/>
        <v>17820</v>
      </c>
      <c r="AO444" s="65">
        <f t="shared" si="66"/>
        <v>33311</v>
      </c>
      <c r="AQ444" s="66" t="str">
        <f t="shared" si="67"/>
        <v>K-hangtra</v>
      </c>
      <c r="AR444" s="66">
        <f t="shared" si="68"/>
        <v>156</v>
      </c>
      <c r="AS444" s="66">
        <f t="shared" si="69"/>
        <v>632</v>
      </c>
    </row>
    <row r="445" spans="3:45" x14ac:dyDescent="0.25">
      <c r="C445" s="53" t="str">
        <f>IF(H445="","",Sheet1!AI445)</f>
        <v>N</v>
      </c>
      <c r="D445" s="54" t="s">
        <v>4134</v>
      </c>
      <c r="E445" s="54" t="s">
        <v>25</v>
      </c>
      <c r="F445" s="53" t="str">
        <f>IF(H445="","",Sheet1!AF445)</f>
        <v>09/10/2025</v>
      </c>
      <c r="G445" s="1" t="str">
        <f>IF(H445="","",Sheet1!AF445)</f>
        <v>09/10/2025</v>
      </c>
      <c r="H445" s="27">
        <v>9106045643</v>
      </c>
      <c r="I445" s="1" t="str">
        <f>IF(H445="","",Sheet1!AF445)</f>
        <v>09/10/2025</v>
      </c>
      <c r="J445" s="55" t="str">
        <f t="shared" si="60"/>
        <v>NKHT2510/02400063925</v>
      </c>
      <c r="L445" s="57" t="str">
        <f>IF(H445="","",Sheet1!AK445)</f>
        <v>K25TTM</v>
      </c>
      <c r="M445" s="57" t="str">
        <f>IF(H445="","",Sheet1!AE445)</f>
        <v>00063925</v>
      </c>
      <c r="N445" s="58" t="str">
        <f>IF(H445="","",Sheet1!AF445)</f>
        <v>09/10/2025</v>
      </c>
      <c r="O445" s="7" t="str">
        <f>IF(H445="","",Sheet1!AH445)</f>
        <v>WIN-024</v>
      </c>
      <c r="S445" s="55" t="str">
        <f>IF(H445="","",Sheet1!AL445)</f>
        <v>1518 WM BDG Mỹ Phước 1</v>
      </c>
      <c r="V445" s="55" t="str">
        <f>IF(H445="","",Sheet1!AL445)</f>
        <v>1518 WM BDG Mỹ Phước 1</v>
      </c>
      <c r="Y445" s="7" t="str">
        <f>IF(H445="","",Sheet1!AJ445)</f>
        <v>GXD500</v>
      </c>
      <c r="AB445" s="60">
        <f t="shared" si="61"/>
        <v>5111</v>
      </c>
      <c r="AC445" s="60">
        <f t="shared" si="62"/>
        <v>131</v>
      </c>
      <c r="AE445" s="61">
        <f>IF(H445="","",Sheet1!U445)</f>
        <v>2</v>
      </c>
      <c r="AG445" s="7">
        <f>IF(H445="","",Sheet1!T445)</f>
        <v>111606</v>
      </c>
      <c r="AH445" s="62">
        <f t="shared" si="63"/>
        <v>223212</v>
      </c>
      <c r="AL445" s="64">
        <f t="shared" si="64"/>
        <v>8</v>
      </c>
      <c r="AN445" s="61">
        <f t="shared" si="65"/>
        <v>17856.96</v>
      </c>
      <c r="AO445" s="65">
        <f t="shared" si="66"/>
        <v>33311</v>
      </c>
      <c r="AQ445" s="66" t="str">
        <f t="shared" si="67"/>
        <v>K-hangtra</v>
      </c>
      <c r="AR445" s="66">
        <f t="shared" si="68"/>
        <v>156</v>
      </c>
      <c r="AS445" s="66">
        <f t="shared" si="69"/>
        <v>632</v>
      </c>
    </row>
    <row r="446" spans="3:45" x14ac:dyDescent="0.25">
      <c r="C446" s="53" t="str">
        <f>IF(H446="","",Sheet1!AI446)</f>
        <v>N</v>
      </c>
      <c r="D446" s="54" t="s">
        <v>4134</v>
      </c>
      <c r="E446" s="54" t="s">
        <v>25</v>
      </c>
      <c r="F446" s="53" t="str">
        <f>IF(H446="","",Sheet1!AF446)</f>
        <v>09/10/2025</v>
      </c>
      <c r="G446" s="1" t="str">
        <f>IF(H446="","",Sheet1!AF446)</f>
        <v>09/10/2025</v>
      </c>
      <c r="H446" s="27">
        <v>9106045643</v>
      </c>
      <c r="I446" s="1" t="str">
        <f>IF(H446="","",Sheet1!AF446)</f>
        <v>09/10/2025</v>
      </c>
      <c r="J446" s="55" t="str">
        <f t="shared" si="60"/>
        <v>NKHT2510/02400063925</v>
      </c>
      <c r="L446" s="57" t="str">
        <f>IF(H446="","",Sheet1!AK446)</f>
        <v>K25TTM</v>
      </c>
      <c r="M446" s="57" t="str">
        <f>IF(H446="","",Sheet1!AE446)</f>
        <v>00063925</v>
      </c>
      <c r="N446" s="58" t="str">
        <f>IF(H446="","",Sheet1!AF446)</f>
        <v>09/10/2025</v>
      </c>
      <c r="O446" s="7" t="str">
        <f>IF(H446="","",Sheet1!AH446)</f>
        <v>WIN-024</v>
      </c>
      <c r="S446" s="55" t="str">
        <f>IF(H446="","",Sheet1!AL446)</f>
        <v>1518 WM BDG Mỹ Phước 1</v>
      </c>
      <c r="V446" s="55" t="str">
        <f>IF(H446="","",Sheet1!AL446)</f>
        <v>1518 WM BDG Mỹ Phước 1</v>
      </c>
      <c r="Y446" s="7" t="str">
        <f>IF(H446="","",Sheet1!AJ446)</f>
        <v>GSG250</v>
      </c>
      <c r="AB446" s="60">
        <f t="shared" si="61"/>
        <v>5111</v>
      </c>
      <c r="AC446" s="60">
        <f t="shared" si="62"/>
        <v>131</v>
      </c>
      <c r="AE446" s="61">
        <f>IF(H446="","",Sheet1!U446)</f>
        <v>1</v>
      </c>
      <c r="AG446" s="7">
        <f>IF(H446="","",Sheet1!T446)</f>
        <v>41328</v>
      </c>
      <c r="AH446" s="62">
        <f t="shared" si="63"/>
        <v>41328</v>
      </c>
      <c r="AL446" s="64">
        <f t="shared" si="64"/>
        <v>8</v>
      </c>
      <c r="AN446" s="61">
        <f t="shared" si="65"/>
        <v>3306.2400000000002</v>
      </c>
      <c r="AO446" s="65">
        <f t="shared" si="66"/>
        <v>33311</v>
      </c>
      <c r="AQ446" s="66" t="str">
        <f t="shared" si="67"/>
        <v>K-hangtra</v>
      </c>
      <c r="AR446" s="66">
        <f t="shared" si="68"/>
        <v>156</v>
      </c>
      <c r="AS446" s="66">
        <f t="shared" si="69"/>
        <v>632</v>
      </c>
    </row>
    <row r="447" spans="3:45" x14ac:dyDescent="0.25">
      <c r="C447" s="53" t="str">
        <f>IF(H447="","",Sheet1!AI447)</f>
        <v>N</v>
      </c>
      <c r="D447" s="54" t="s">
        <v>4134</v>
      </c>
      <c r="E447" s="54" t="s">
        <v>25</v>
      </c>
      <c r="F447" s="53" t="str">
        <f>IF(H447="","",Sheet1!AF447)</f>
        <v>09/10/2025</v>
      </c>
      <c r="G447" s="1" t="str">
        <f>IF(H447="","",Sheet1!AF447)</f>
        <v>09/10/2025</v>
      </c>
      <c r="H447" s="27">
        <v>9106045643</v>
      </c>
      <c r="I447" s="1" t="str">
        <f>IF(H447="","",Sheet1!AF447)</f>
        <v>09/10/2025</v>
      </c>
      <c r="J447" s="55" t="str">
        <f t="shared" si="60"/>
        <v>NKHT2510/02400063925</v>
      </c>
      <c r="L447" s="57" t="str">
        <f>IF(H447="","",Sheet1!AK447)</f>
        <v>K25TTM</v>
      </c>
      <c r="M447" s="57" t="str">
        <f>IF(H447="","",Sheet1!AE447)</f>
        <v>00063925</v>
      </c>
      <c r="N447" s="58" t="str">
        <f>IF(H447="","",Sheet1!AF447)</f>
        <v>09/10/2025</v>
      </c>
      <c r="O447" s="7" t="str">
        <f>IF(H447="","",Sheet1!AH447)</f>
        <v>WIN-024</v>
      </c>
      <c r="S447" s="55" t="str">
        <f>IF(H447="","",Sheet1!AL447)</f>
        <v>1518 WM BDG Mỹ Phước 1</v>
      </c>
      <c r="V447" s="55" t="str">
        <f>IF(H447="","",Sheet1!AL447)</f>
        <v>1518 WM BDG Mỹ Phước 1</v>
      </c>
      <c r="Y447" s="7" t="str">
        <f>IF(H447="","",Sheet1!AJ447)</f>
        <v>MNH250</v>
      </c>
      <c r="AB447" s="60">
        <f t="shared" si="61"/>
        <v>5111</v>
      </c>
      <c r="AC447" s="60">
        <f t="shared" si="62"/>
        <v>131</v>
      </c>
      <c r="AE447" s="61">
        <f>IF(H447="","",Sheet1!U447)</f>
        <v>1</v>
      </c>
      <c r="AG447" s="7">
        <f>IF(H447="","",Sheet1!T447)</f>
        <v>37720</v>
      </c>
      <c r="AH447" s="62">
        <f t="shared" si="63"/>
        <v>37720</v>
      </c>
      <c r="AL447" s="64">
        <f t="shared" si="64"/>
        <v>8</v>
      </c>
      <c r="AN447" s="61">
        <f t="shared" si="65"/>
        <v>3017.6</v>
      </c>
      <c r="AO447" s="65">
        <f t="shared" si="66"/>
        <v>33311</v>
      </c>
      <c r="AQ447" s="66" t="str">
        <f t="shared" si="67"/>
        <v>K-hangtra</v>
      </c>
      <c r="AR447" s="66">
        <f t="shared" si="68"/>
        <v>156</v>
      </c>
      <c r="AS447" s="66">
        <f t="shared" si="69"/>
        <v>632</v>
      </c>
    </row>
    <row r="448" spans="3:45" x14ac:dyDescent="0.25">
      <c r="C448" s="53" t="str">
        <f>IF(H448="","",Sheet1!AI448)</f>
        <v>N</v>
      </c>
      <c r="D448" s="54" t="s">
        <v>4134</v>
      </c>
      <c r="E448" s="54" t="s">
        <v>25</v>
      </c>
      <c r="F448" s="53" t="str">
        <f>IF(H448="","",Sheet1!AF448)</f>
        <v>09/10/2025</v>
      </c>
      <c r="G448" s="1" t="str">
        <f>IF(H448="","",Sheet1!AF448)</f>
        <v>09/10/2025</v>
      </c>
      <c r="H448" s="27">
        <v>9106045643</v>
      </c>
      <c r="I448" s="1" t="str">
        <f>IF(H448="","",Sheet1!AF448)</f>
        <v>09/10/2025</v>
      </c>
      <c r="J448" s="55" t="str">
        <f t="shared" si="60"/>
        <v>NKHT2510/02400063925</v>
      </c>
      <c r="L448" s="57" t="str">
        <f>IF(H448="","",Sheet1!AK448)</f>
        <v>K25TTM</v>
      </c>
      <c r="M448" s="57" t="str">
        <f>IF(H448="","",Sheet1!AE448)</f>
        <v>00063925</v>
      </c>
      <c r="N448" s="58" t="str">
        <f>IF(H448="","",Sheet1!AF448)</f>
        <v>09/10/2025</v>
      </c>
      <c r="O448" s="7" t="str">
        <f>IF(H448="","",Sheet1!AH448)</f>
        <v>WIN-024</v>
      </c>
      <c r="S448" s="55" t="str">
        <f>IF(H448="","",Sheet1!AL448)</f>
        <v>1518 WM BDG Mỹ Phước 1</v>
      </c>
      <c r="V448" s="55" t="str">
        <f>IF(H448="","",Sheet1!AL448)</f>
        <v>1518 WM BDG Mỹ Phước 1</v>
      </c>
      <c r="Y448" s="7" t="str">
        <f>IF(H448="","",Sheet1!AJ448)</f>
        <v>CN300</v>
      </c>
      <c r="AB448" s="60">
        <f t="shared" si="61"/>
        <v>5111</v>
      </c>
      <c r="AC448" s="60">
        <f t="shared" si="62"/>
        <v>131</v>
      </c>
      <c r="AE448" s="61">
        <f>IF(H448="","",Sheet1!U448)</f>
        <v>2</v>
      </c>
      <c r="AG448" s="7">
        <f>IF(H448="","",Sheet1!T448)</f>
        <v>70950</v>
      </c>
      <c r="AH448" s="62">
        <f t="shared" si="63"/>
        <v>141900</v>
      </c>
      <c r="AL448" s="64">
        <f t="shared" si="64"/>
        <v>8</v>
      </c>
      <c r="AN448" s="61">
        <f t="shared" si="65"/>
        <v>11352</v>
      </c>
      <c r="AO448" s="65">
        <f t="shared" si="66"/>
        <v>33311</v>
      </c>
      <c r="AQ448" s="66" t="str">
        <f t="shared" si="67"/>
        <v>K-hangtra</v>
      </c>
      <c r="AR448" s="66">
        <f t="shared" si="68"/>
        <v>156</v>
      </c>
      <c r="AS448" s="66">
        <f t="shared" si="69"/>
        <v>632</v>
      </c>
    </row>
    <row r="449" spans="3:45" x14ac:dyDescent="0.25">
      <c r="C449" s="53" t="str">
        <f>IF(H449="","",Sheet1!AI449)</f>
        <v>N</v>
      </c>
      <c r="D449" s="54" t="s">
        <v>4134</v>
      </c>
      <c r="E449" s="54" t="s">
        <v>25</v>
      </c>
      <c r="F449" s="53" t="str">
        <f>IF(H449="","",Sheet1!AF449)</f>
        <v>09/10/2025</v>
      </c>
      <c r="G449" s="1" t="str">
        <f>IF(H449="","",Sheet1!AF449)</f>
        <v>09/10/2025</v>
      </c>
      <c r="H449" s="27">
        <v>9106045739</v>
      </c>
      <c r="I449" s="1" t="str">
        <f>IF(H449="","",Sheet1!AF449)</f>
        <v>09/10/2025</v>
      </c>
      <c r="J449" s="55" t="str">
        <f t="shared" si="60"/>
        <v>NKHT2510/24300160322</v>
      </c>
      <c r="L449" s="57" t="str">
        <f>IF(H449="","",Sheet1!AK449)</f>
        <v>K25TTM</v>
      </c>
      <c r="M449" s="57" t="str">
        <f>IF(H449="","",Sheet1!AE449)</f>
        <v>00160322</v>
      </c>
      <c r="N449" s="58" t="str">
        <f>IF(H449="","",Sheet1!AF449)</f>
        <v>09/10/2025</v>
      </c>
      <c r="O449" s="7" t="str">
        <f>IF(H449="","",Sheet1!AH449)</f>
        <v>WIN3243</v>
      </c>
      <c r="S449" s="55" t="str">
        <f>IF(H449="","",Sheet1!AL449)</f>
        <v>3243 WM+ HCM 53 Vườn Lài</v>
      </c>
      <c r="V449" s="55" t="str">
        <f>IF(H449="","",Sheet1!AL449)</f>
        <v>3243 WM+ HCM 53 Vườn Lài</v>
      </c>
      <c r="Y449" s="7" t="str">
        <f>IF(H449="","",Sheet1!AJ449)</f>
        <v>GM500</v>
      </c>
      <c r="AB449" s="60">
        <f t="shared" si="61"/>
        <v>5111</v>
      </c>
      <c r="AC449" s="60">
        <f t="shared" si="62"/>
        <v>131</v>
      </c>
      <c r="AE449" s="61">
        <f>IF(H449="","",Sheet1!U449)</f>
        <v>4</v>
      </c>
      <c r="AG449" s="7">
        <f>IF(H449="","",Sheet1!T449)</f>
        <v>111058</v>
      </c>
      <c r="AH449" s="62">
        <f t="shared" si="63"/>
        <v>444232</v>
      </c>
      <c r="AL449" s="64">
        <f t="shared" si="64"/>
        <v>8</v>
      </c>
      <c r="AN449" s="61">
        <f t="shared" si="65"/>
        <v>35538.559999999998</v>
      </c>
      <c r="AO449" s="65">
        <f t="shared" si="66"/>
        <v>33311</v>
      </c>
      <c r="AQ449" s="66" t="str">
        <f t="shared" si="67"/>
        <v>K-hangtra</v>
      </c>
      <c r="AR449" s="66">
        <f t="shared" si="68"/>
        <v>156</v>
      </c>
      <c r="AS449" s="66">
        <f t="shared" si="69"/>
        <v>632</v>
      </c>
    </row>
    <row r="450" spans="3:45" x14ac:dyDescent="0.25">
      <c r="C450" s="53" t="str">
        <f>IF(H450="","",Sheet1!AI450)</f>
        <v>N</v>
      </c>
      <c r="D450" s="54" t="s">
        <v>4134</v>
      </c>
      <c r="E450" s="54" t="s">
        <v>25</v>
      </c>
      <c r="F450" s="53" t="str">
        <f>IF(H450="","",Sheet1!AF450)</f>
        <v>09/10/2025</v>
      </c>
      <c r="G450" s="1" t="str">
        <f>IF(H450="","",Sheet1!AF450)</f>
        <v>09/10/2025</v>
      </c>
      <c r="H450" s="27">
        <v>9106045676</v>
      </c>
      <c r="I450" s="1" t="str">
        <f>IF(H450="","",Sheet1!AF450)</f>
        <v>09/10/2025</v>
      </c>
      <c r="J450" s="55" t="str">
        <f t="shared" si="60"/>
        <v>NKHT2510/A8800160315</v>
      </c>
      <c r="L450" s="57" t="str">
        <f>IF(H450="","",Sheet1!AK450)</f>
        <v>K25TTM</v>
      </c>
      <c r="M450" s="57" t="str">
        <f>IF(H450="","",Sheet1!AE450)</f>
        <v>00160315</v>
      </c>
      <c r="N450" s="58" t="str">
        <f>IF(H450="","",Sheet1!AF450)</f>
        <v>09/10/2025</v>
      </c>
      <c r="O450" s="7" t="str">
        <f>IF(H450="","",Sheet1!AH450)</f>
        <v>WIN2A88</v>
      </c>
      <c r="S450" s="55" t="str">
        <f>IF(H450="","",Sheet1!AL450)</f>
        <v>2A88 WM+ HCM 60 Đường số 40</v>
      </c>
      <c r="V450" s="55" t="str">
        <f>IF(H450="","",Sheet1!AL450)</f>
        <v>2A88 WM+ HCM 60 Đường số 40</v>
      </c>
      <c r="Y450" s="7" t="str">
        <f>IF(H450="","",Sheet1!AJ450)</f>
        <v>MNH250</v>
      </c>
      <c r="AB450" s="60">
        <f t="shared" si="61"/>
        <v>5111</v>
      </c>
      <c r="AC450" s="60">
        <f t="shared" si="62"/>
        <v>131</v>
      </c>
      <c r="AE450" s="61">
        <f>IF(H450="","",Sheet1!U450)</f>
        <v>1</v>
      </c>
      <c r="AG450" s="7">
        <f>IF(H450="","",Sheet1!T450)</f>
        <v>37720</v>
      </c>
      <c r="AH450" s="62">
        <f t="shared" si="63"/>
        <v>37720</v>
      </c>
      <c r="AL450" s="64">
        <f t="shared" si="64"/>
        <v>8</v>
      </c>
      <c r="AN450" s="61">
        <f t="shared" si="65"/>
        <v>3017.6</v>
      </c>
      <c r="AO450" s="65">
        <f t="shared" si="66"/>
        <v>33311</v>
      </c>
      <c r="AQ450" s="66" t="str">
        <f t="shared" si="67"/>
        <v>K-hangtra</v>
      </c>
      <c r="AR450" s="66">
        <f t="shared" si="68"/>
        <v>156</v>
      </c>
      <c r="AS450" s="66">
        <f t="shared" si="69"/>
        <v>632</v>
      </c>
    </row>
    <row r="451" spans="3:45" x14ac:dyDescent="0.25">
      <c r="C451" s="53" t="str">
        <f>IF(H451="","",Sheet1!AI451)</f>
        <v>N</v>
      </c>
      <c r="D451" s="54" t="s">
        <v>4134</v>
      </c>
      <c r="E451" s="54" t="s">
        <v>25</v>
      </c>
      <c r="F451" s="53" t="str">
        <f>IF(H451="","",Sheet1!AF451)</f>
        <v>09/10/2025</v>
      </c>
      <c r="G451" s="1" t="str">
        <f>IF(H451="","",Sheet1!AF451)</f>
        <v>09/10/2025</v>
      </c>
      <c r="H451" s="27">
        <v>9106045676</v>
      </c>
      <c r="I451" s="1" t="str">
        <f>IF(H451="","",Sheet1!AF451)</f>
        <v>09/10/2025</v>
      </c>
      <c r="J451" s="55" t="str">
        <f t="shared" ref="J451:J514" si="70">"NKHT25"&amp;TEXT(MONTH(I451),"00")&amp;"/"&amp;RIGHT(O451,3)&amp;M451</f>
        <v>NKHT2510/A8800160315</v>
      </c>
      <c r="L451" s="57" t="str">
        <f>IF(H451="","",Sheet1!AK451)</f>
        <v>K25TTM</v>
      </c>
      <c r="M451" s="57" t="str">
        <f>IF(H451="","",Sheet1!AE451)</f>
        <v>00160315</v>
      </c>
      <c r="N451" s="58" t="str">
        <f>IF(H451="","",Sheet1!AF451)</f>
        <v>09/10/2025</v>
      </c>
      <c r="O451" s="7" t="str">
        <f>IF(H451="","",Sheet1!AH451)</f>
        <v>WIN2A88</v>
      </c>
      <c r="S451" s="55" t="str">
        <f>IF(H451="","",Sheet1!AL451)</f>
        <v>2A88 WM+ HCM 60 Đường số 40</v>
      </c>
      <c r="V451" s="55" t="str">
        <f>IF(H451="","",Sheet1!AL451)</f>
        <v>2A88 WM+ HCM 60 Đường số 40</v>
      </c>
      <c r="Y451" s="7" t="str">
        <f>IF(H451="","",Sheet1!AJ451)</f>
        <v>GM500</v>
      </c>
      <c r="AB451" s="60">
        <f t="shared" ref="AB451:AB514" si="71">IF(H451="","",5111)</f>
        <v>5111</v>
      </c>
      <c r="AC451" s="60">
        <f t="shared" si="62"/>
        <v>131</v>
      </c>
      <c r="AE451" s="61">
        <f>IF(H451="","",Sheet1!U451)</f>
        <v>1</v>
      </c>
      <c r="AG451" s="7">
        <f>IF(H451="","",Sheet1!T451)</f>
        <v>111058</v>
      </c>
      <c r="AH451" s="62">
        <f t="shared" si="63"/>
        <v>111058</v>
      </c>
      <c r="AL451" s="64">
        <f t="shared" si="64"/>
        <v>8</v>
      </c>
      <c r="AN451" s="61">
        <f t="shared" si="65"/>
        <v>8884.64</v>
      </c>
      <c r="AO451" s="65">
        <f t="shared" si="66"/>
        <v>33311</v>
      </c>
      <c r="AQ451" s="66" t="str">
        <f t="shared" si="67"/>
        <v>K-hangtra</v>
      </c>
      <c r="AR451" s="66">
        <f t="shared" si="68"/>
        <v>156</v>
      </c>
      <c r="AS451" s="66">
        <f t="shared" si="69"/>
        <v>632</v>
      </c>
    </row>
    <row r="452" spans="3:45" x14ac:dyDescent="0.25">
      <c r="C452" s="53" t="str">
        <f>IF(H452="","",Sheet1!AI452)</f>
        <v>N</v>
      </c>
      <c r="D452" s="54" t="s">
        <v>4134</v>
      </c>
      <c r="E452" s="54" t="s">
        <v>25</v>
      </c>
      <c r="F452" s="53" t="str">
        <f>IF(H452="","",Sheet1!AF452)</f>
        <v>09/10/2025</v>
      </c>
      <c r="G452" s="1" t="str">
        <f>IF(H452="","",Sheet1!AF452)</f>
        <v>09/10/2025</v>
      </c>
      <c r="H452" s="27">
        <v>9106045676</v>
      </c>
      <c r="I452" s="1" t="str">
        <f>IF(H452="","",Sheet1!AF452)</f>
        <v>09/10/2025</v>
      </c>
      <c r="J452" s="55" t="str">
        <f t="shared" si="70"/>
        <v>NKHT2510/A8800160315</v>
      </c>
      <c r="L452" s="57" t="str">
        <f>IF(H452="","",Sheet1!AK452)</f>
        <v>K25TTM</v>
      </c>
      <c r="M452" s="57" t="str">
        <f>IF(H452="","",Sheet1!AE452)</f>
        <v>00160315</v>
      </c>
      <c r="N452" s="58" t="str">
        <f>IF(H452="","",Sheet1!AF452)</f>
        <v>09/10/2025</v>
      </c>
      <c r="O452" s="7" t="str">
        <f>IF(H452="","",Sheet1!AH452)</f>
        <v>WIN2A88</v>
      </c>
      <c r="S452" s="55" t="str">
        <f>IF(H452="","",Sheet1!AL452)</f>
        <v>2A88 WM+ HCM 60 Đường số 40</v>
      </c>
      <c r="V452" s="55" t="str">
        <f>IF(H452="","",Sheet1!AL452)</f>
        <v>2A88 WM+ HCM 60 Đường số 40</v>
      </c>
      <c r="Y452" s="7" t="str">
        <f>IF(H452="","",Sheet1!AJ452)</f>
        <v>GL250</v>
      </c>
      <c r="AB452" s="60">
        <f t="shared" si="71"/>
        <v>5111</v>
      </c>
      <c r="AC452" s="60">
        <f t="shared" ref="AC452:AC515" si="72">IF(H452="","",131)</f>
        <v>131</v>
      </c>
      <c r="AE452" s="61">
        <f>IF(H452="","",Sheet1!U452)</f>
        <v>1</v>
      </c>
      <c r="AG452" s="7">
        <f>IF(H452="","",Sheet1!T452)</f>
        <v>49500</v>
      </c>
      <c r="AH452" s="62">
        <f t="shared" ref="AH452:AH515" si="73">AE452*AG452</f>
        <v>49500</v>
      </c>
      <c r="AL452" s="64">
        <f t="shared" ref="AL452:AL515" si="74">IF(H452="","",8)</f>
        <v>8</v>
      </c>
      <c r="AN452" s="61">
        <f t="shared" ref="AN452:AN515" si="75">AH452*8%</f>
        <v>3960</v>
      </c>
      <c r="AO452" s="65">
        <f t="shared" ref="AO452:AO515" si="76">IF(H452="","",33311)</f>
        <v>33311</v>
      </c>
      <c r="AQ452" s="66" t="str">
        <f t="shared" ref="AQ452:AQ515" si="77">IF(H452="","","K-hangtra")</f>
        <v>K-hangtra</v>
      </c>
      <c r="AR452" s="66">
        <f t="shared" ref="AR452:AR515" si="78">IF(H452="","",156)</f>
        <v>156</v>
      </c>
      <c r="AS452" s="66">
        <f t="shared" ref="AS452:AS515" si="79">IF(H452="","",632)</f>
        <v>632</v>
      </c>
    </row>
    <row r="453" spans="3:45" x14ac:dyDescent="0.25">
      <c r="C453" s="53" t="str">
        <f>IF(H453="","",Sheet1!AI453)</f>
        <v>N</v>
      </c>
      <c r="D453" s="54" t="s">
        <v>4134</v>
      </c>
      <c r="E453" s="54" t="s">
        <v>25</v>
      </c>
      <c r="F453" s="53" t="str">
        <f>IF(H453="","",Sheet1!AF453)</f>
        <v>09/10/2025</v>
      </c>
      <c r="G453" s="1" t="str">
        <f>IF(H453="","",Sheet1!AF453)</f>
        <v>09/10/2025</v>
      </c>
      <c r="H453" s="27">
        <v>9106045676</v>
      </c>
      <c r="I453" s="1" t="str">
        <f>IF(H453="","",Sheet1!AF453)</f>
        <v>09/10/2025</v>
      </c>
      <c r="J453" s="55" t="str">
        <f t="shared" si="70"/>
        <v>NKHT2510/A8800160315</v>
      </c>
      <c r="L453" s="57" t="str">
        <f>IF(H453="","",Sheet1!AK453)</f>
        <v>K25TTM</v>
      </c>
      <c r="M453" s="57" t="str">
        <f>IF(H453="","",Sheet1!AE453)</f>
        <v>00160315</v>
      </c>
      <c r="N453" s="58" t="str">
        <f>IF(H453="","",Sheet1!AF453)</f>
        <v>09/10/2025</v>
      </c>
      <c r="O453" s="7" t="str">
        <f>IF(H453="","",Sheet1!AH453)</f>
        <v>WIN2A88</v>
      </c>
      <c r="S453" s="55" t="str">
        <f>IF(H453="","",Sheet1!AL453)</f>
        <v>2A88 WM+ HCM 60 Đường số 40</v>
      </c>
      <c r="V453" s="55" t="str">
        <f>IF(H453="","",Sheet1!AL453)</f>
        <v>2A88 WM+ HCM 60 Đường số 40</v>
      </c>
      <c r="Y453" s="7" t="str">
        <f>IF(H453="","",Sheet1!AJ453)</f>
        <v>GTLX250G</v>
      </c>
      <c r="AB453" s="60">
        <f t="shared" si="71"/>
        <v>5111</v>
      </c>
      <c r="AC453" s="60">
        <f t="shared" si="72"/>
        <v>131</v>
      </c>
      <c r="AE453" s="61">
        <f>IF(H453="","",Sheet1!U453)</f>
        <v>2</v>
      </c>
      <c r="AG453" s="7">
        <f>IF(H453="","",Sheet1!T453)</f>
        <v>50182</v>
      </c>
      <c r="AH453" s="62">
        <f t="shared" si="73"/>
        <v>100364</v>
      </c>
      <c r="AL453" s="64">
        <f t="shared" si="74"/>
        <v>8</v>
      </c>
      <c r="AN453" s="61">
        <f t="shared" si="75"/>
        <v>8029.12</v>
      </c>
      <c r="AO453" s="65">
        <f t="shared" si="76"/>
        <v>33311</v>
      </c>
      <c r="AQ453" s="66" t="str">
        <f t="shared" si="77"/>
        <v>K-hangtra</v>
      </c>
      <c r="AR453" s="66">
        <f t="shared" si="78"/>
        <v>156</v>
      </c>
      <c r="AS453" s="66">
        <f t="shared" si="79"/>
        <v>632</v>
      </c>
    </row>
    <row r="454" spans="3:45" x14ac:dyDescent="0.25">
      <c r="C454" s="53" t="str">
        <f>IF(H454="","",Sheet1!AI454)</f>
        <v>N</v>
      </c>
      <c r="D454" s="54" t="s">
        <v>4134</v>
      </c>
      <c r="E454" s="54" t="s">
        <v>25</v>
      </c>
      <c r="F454" s="53" t="str">
        <f>IF(H454="","",Sheet1!AF454)</f>
        <v>09/10/2025</v>
      </c>
      <c r="G454" s="1" t="str">
        <f>IF(H454="","",Sheet1!AF454)</f>
        <v>09/10/2025</v>
      </c>
      <c r="H454" s="27">
        <v>9106045676</v>
      </c>
      <c r="I454" s="1" t="str">
        <f>IF(H454="","",Sheet1!AF454)</f>
        <v>09/10/2025</v>
      </c>
      <c r="J454" s="55" t="str">
        <f t="shared" si="70"/>
        <v>NKHT2510/A8800160315</v>
      </c>
      <c r="L454" s="57" t="str">
        <f>IF(H454="","",Sheet1!AK454)</f>
        <v>K25TTM</v>
      </c>
      <c r="M454" s="57" t="str">
        <f>IF(H454="","",Sheet1!AE454)</f>
        <v>00160315</v>
      </c>
      <c r="N454" s="58" t="str">
        <f>IF(H454="","",Sheet1!AF454)</f>
        <v>09/10/2025</v>
      </c>
      <c r="O454" s="7" t="str">
        <f>IF(H454="","",Sheet1!AH454)</f>
        <v>WIN2A88</v>
      </c>
      <c r="S454" s="55" t="str">
        <f>IF(H454="","",Sheet1!AL454)</f>
        <v>2A88 WM+ HCM 60 Đường số 40</v>
      </c>
      <c r="V454" s="55" t="str">
        <f>IF(H454="","",Sheet1!AL454)</f>
        <v>2A88 WM+ HCM 60 Đường số 40</v>
      </c>
      <c r="Y454" s="7" t="str">
        <f>IF(H454="","",Sheet1!AJ454)</f>
        <v>CC300</v>
      </c>
      <c r="AB454" s="60">
        <f t="shared" si="71"/>
        <v>5111</v>
      </c>
      <c r="AC454" s="60">
        <f t="shared" si="72"/>
        <v>131</v>
      </c>
      <c r="AE454" s="61">
        <f>IF(H454="","",Sheet1!U454)</f>
        <v>1</v>
      </c>
      <c r="AG454" s="7">
        <f>IF(H454="","",Sheet1!T454)</f>
        <v>74250</v>
      </c>
      <c r="AH454" s="62">
        <f t="shared" si="73"/>
        <v>74250</v>
      </c>
      <c r="AL454" s="64">
        <f t="shared" si="74"/>
        <v>8</v>
      </c>
      <c r="AN454" s="61">
        <f t="shared" si="75"/>
        <v>5940</v>
      </c>
      <c r="AO454" s="65">
        <f t="shared" si="76"/>
        <v>33311</v>
      </c>
      <c r="AQ454" s="66" t="str">
        <f t="shared" si="77"/>
        <v>K-hangtra</v>
      </c>
      <c r="AR454" s="66">
        <f t="shared" si="78"/>
        <v>156</v>
      </c>
      <c r="AS454" s="66">
        <f t="shared" si="79"/>
        <v>632</v>
      </c>
    </row>
    <row r="455" spans="3:45" x14ac:dyDescent="0.25">
      <c r="C455" s="53" t="str">
        <f>IF(H455="","",Sheet1!AI455)</f>
        <v>B</v>
      </c>
      <c r="D455" s="54" t="s">
        <v>4134</v>
      </c>
      <c r="E455" s="54" t="s">
        <v>25</v>
      </c>
      <c r="F455" s="53" t="str">
        <f>IF(H455="","",Sheet1!AF455)</f>
        <v>09/10/2025</v>
      </c>
      <c r="G455" s="1" t="str">
        <f>IF(H455="","",Sheet1!AF455)</f>
        <v>09/10/2025</v>
      </c>
      <c r="H455" s="27">
        <v>9106045752</v>
      </c>
      <c r="I455" s="1" t="str">
        <f>IF(H455="","",Sheet1!AF455)</f>
        <v>09/10/2025</v>
      </c>
      <c r="J455" s="55" t="str">
        <f t="shared" si="70"/>
        <v>NKHT2510/05800037480</v>
      </c>
      <c r="L455" s="57" t="str">
        <f>IF(H455="","",Sheet1!AK455)</f>
        <v>K25TTM</v>
      </c>
      <c r="M455" s="57" t="str">
        <f>IF(H455="","",Sheet1!AE455)</f>
        <v>00037480</v>
      </c>
      <c r="N455" s="58" t="str">
        <f>IF(H455="","",Sheet1!AF455)</f>
        <v>09/10/2025</v>
      </c>
      <c r="O455" s="7" t="str">
        <f>IF(H455="","",Sheet1!AH455)</f>
        <v>WIN-058</v>
      </c>
      <c r="S455" s="55" t="str">
        <f>IF(H455="","",Sheet1!AL455)</f>
        <v>2AMV WM+ NAN Quỳnh Tân, Quỳnh Lưu.</v>
      </c>
      <c r="V455" s="55" t="str">
        <f>IF(H455="","",Sheet1!AL455)</f>
        <v>2AMV WM+ NAN Quỳnh Tân, Quỳnh Lưu.</v>
      </c>
      <c r="Y455" s="7" t="str">
        <f>IF(H455="","",Sheet1!AJ455)</f>
        <v>GSG250</v>
      </c>
      <c r="AB455" s="60">
        <f t="shared" si="71"/>
        <v>5111</v>
      </c>
      <c r="AC455" s="60">
        <f t="shared" si="72"/>
        <v>131</v>
      </c>
      <c r="AE455" s="61">
        <f>IF(H455="","",Sheet1!U455)</f>
        <v>1</v>
      </c>
      <c r="AG455" s="7">
        <f>IF(H455="","",Sheet1!T455)</f>
        <v>41328</v>
      </c>
      <c r="AH455" s="62">
        <f t="shared" si="73"/>
        <v>41328</v>
      </c>
      <c r="AL455" s="64">
        <f t="shared" si="74"/>
        <v>8</v>
      </c>
      <c r="AN455" s="61">
        <f t="shared" si="75"/>
        <v>3306.2400000000002</v>
      </c>
      <c r="AO455" s="65">
        <f t="shared" si="76"/>
        <v>33311</v>
      </c>
      <c r="AQ455" s="66" t="str">
        <f t="shared" si="77"/>
        <v>K-hangtra</v>
      </c>
      <c r="AR455" s="66">
        <f t="shared" si="78"/>
        <v>156</v>
      </c>
      <c r="AS455" s="66">
        <f t="shared" si="79"/>
        <v>632</v>
      </c>
    </row>
    <row r="456" spans="3:45" x14ac:dyDescent="0.25">
      <c r="C456" s="53" t="str">
        <f>IF(H456="","",Sheet1!AI456)</f>
        <v>B</v>
      </c>
      <c r="D456" s="54" t="s">
        <v>4134</v>
      </c>
      <c r="E456" s="54" t="s">
        <v>25</v>
      </c>
      <c r="F456" s="53" t="str">
        <f>IF(H456="","",Sheet1!AF456)</f>
        <v>09/10/2025</v>
      </c>
      <c r="G456" s="1" t="str">
        <f>IF(H456="","",Sheet1!AF456)</f>
        <v>09/10/2025</v>
      </c>
      <c r="H456" s="27">
        <v>9106045765</v>
      </c>
      <c r="I456" s="1" t="str">
        <f>IF(H456="","",Sheet1!AF456)</f>
        <v>09/10/2025</v>
      </c>
      <c r="J456" s="55" t="str">
        <f t="shared" si="70"/>
        <v>NKHT2510/22200482685</v>
      </c>
      <c r="L456" s="57" t="str">
        <f>IF(H456="","",Sheet1!AK456)</f>
        <v>K25TTM</v>
      </c>
      <c r="M456" s="57" t="str">
        <f>IF(H456="","",Sheet1!AE456)</f>
        <v>00482685</v>
      </c>
      <c r="N456" s="58" t="str">
        <f>IF(H456="","",Sheet1!AF456)</f>
        <v>09/10/2025</v>
      </c>
      <c r="O456" s="7" t="str">
        <f>IF(H456="","",Sheet1!AH456)</f>
        <v>WIN4222</v>
      </c>
      <c r="S456" s="55" t="str">
        <f>IF(H456="","",Sheet1!AL456)</f>
        <v>4222 WM+ HNI 429 Chùa Thông</v>
      </c>
      <c r="V456" s="55" t="str">
        <f>IF(H456="","",Sheet1!AL456)</f>
        <v>4222 WM+ HNI 429 Chùa Thông</v>
      </c>
      <c r="Y456" s="7" t="str">
        <f>IF(H456="","",Sheet1!AJ456)</f>
        <v>GTLX250G</v>
      </c>
      <c r="AB456" s="60">
        <f t="shared" si="71"/>
        <v>5111</v>
      </c>
      <c r="AC456" s="60">
        <f t="shared" si="72"/>
        <v>131</v>
      </c>
      <c r="AE456" s="61">
        <f>IF(H456="","",Sheet1!U456)</f>
        <v>1</v>
      </c>
      <c r="AG456" s="7">
        <f>IF(H456="","",Sheet1!T456)</f>
        <v>50182</v>
      </c>
      <c r="AH456" s="62">
        <f t="shared" si="73"/>
        <v>50182</v>
      </c>
      <c r="AL456" s="64">
        <f t="shared" si="74"/>
        <v>8</v>
      </c>
      <c r="AN456" s="61">
        <f t="shared" si="75"/>
        <v>4014.56</v>
      </c>
      <c r="AO456" s="65">
        <f t="shared" si="76"/>
        <v>33311</v>
      </c>
      <c r="AQ456" s="66" t="str">
        <f t="shared" si="77"/>
        <v>K-hangtra</v>
      </c>
      <c r="AR456" s="66">
        <f t="shared" si="78"/>
        <v>156</v>
      </c>
      <c r="AS456" s="66">
        <f t="shared" si="79"/>
        <v>632</v>
      </c>
    </row>
    <row r="457" spans="3:45" x14ac:dyDescent="0.25">
      <c r="C457" s="53" t="str">
        <f>IF(H457="","",Sheet1!AI457)</f>
        <v>N</v>
      </c>
      <c r="D457" s="54" t="s">
        <v>4134</v>
      </c>
      <c r="E457" s="54" t="s">
        <v>25</v>
      </c>
      <c r="F457" s="53" t="str">
        <f>IF(H457="","",Sheet1!AF457)</f>
        <v>09/10/2025</v>
      </c>
      <c r="G457" s="1" t="str">
        <f>IF(H457="","",Sheet1!AF457)</f>
        <v>09/10/2025</v>
      </c>
      <c r="H457" s="27">
        <v>9106045776</v>
      </c>
      <c r="I457" s="1" t="str">
        <f>IF(H457="","",Sheet1!AF457)</f>
        <v>09/10/2025</v>
      </c>
      <c r="J457" s="55" t="str">
        <f t="shared" si="70"/>
        <v>NKHT2510/01000010976</v>
      </c>
      <c r="L457" s="57" t="str">
        <f>IF(H457="","",Sheet1!AK457)</f>
        <v>K25TTM</v>
      </c>
      <c r="M457" s="57" t="str">
        <f>IF(H457="","",Sheet1!AE457)</f>
        <v>00010976</v>
      </c>
      <c r="N457" s="58" t="str">
        <f>IF(H457="","",Sheet1!AF457)</f>
        <v>09/10/2025</v>
      </c>
      <c r="O457" s="7" t="str">
        <f>IF(H457="","",Sheet1!AH457)</f>
        <v>WIN-AGG-01-010</v>
      </c>
      <c r="S457" s="55" t="str">
        <f>IF(H457="","",Sheet1!AL457)</f>
        <v>6150 WM+ AGG 1 Nguyễn Trường Tộ</v>
      </c>
      <c r="V457" s="55" t="str">
        <f>IF(H457="","",Sheet1!AL457)</f>
        <v>6150 WM+ AGG 1 Nguyễn Trường Tộ</v>
      </c>
      <c r="Y457" s="7" t="str">
        <f>IF(H457="","",Sheet1!AJ457)</f>
        <v>TH200</v>
      </c>
      <c r="AB457" s="60">
        <f t="shared" si="71"/>
        <v>5111</v>
      </c>
      <c r="AC457" s="60">
        <f t="shared" si="72"/>
        <v>131</v>
      </c>
      <c r="AE457" s="61">
        <f>IF(H457="","",Sheet1!U457)</f>
        <v>2</v>
      </c>
      <c r="AG457" s="7">
        <f>IF(H457="","",Sheet1!T457)</f>
        <v>45588</v>
      </c>
      <c r="AH457" s="62">
        <f t="shared" si="73"/>
        <v>91176</v>
      </c>
      <c r="AL457" s="64">
        <f t="shared" si="74"/>
        <v>8</v>
      </c>
      <c r="AN457" s="61">
        <f t="shared" si="75"/>
        <v>7294.08</v>
      </c>
      <c r="AO457" s="65">
        <f t="shared" si="76"/>
        <v>33311</v>
      </c>
      <c r="AQ457" s="66" t="str">
        <f t="shared" si="77"/>
        <v>K-hangtra</v>
      </c>
      <c r="AR457" s="66">
        <f t="shared" si="78"/>
        <v>156</v>
      </c>
      <c r="AS457" s="66">
        <f t="shared" si="79"/>
        <v>632</v>
      </c>
    </row>
    <row r="458" spans="3:45" x14ac:dyDescent="0.25">
      <c r="C458" s="53" t="str">
        <f>IF(H458="","",Sheet1!AI458)</f>
        <v>B</v>
      </c>
      <c r="D458" s="54" t="s">
        <v>4134</v>
      </c>
      <c r="E458" s="54" t="s">
        <v>25</v>
      </c>
      <c r="F458" s="53" t="str">
        <f>IF(H458="","",Sheet1!AF458)</f>
        <v>09/10/2025</v>
      </c>
      <c r="G458" s="1" t="str">
        <f>IF(H458="","",Sheet1!AF458)</f>
        <v>09/10/2025</v>
      </c>
      <c r="H458" s="27">
        <v>9106045794</v>
      </c>
      <c r="I458" s="1" t="str">
        <f>IF(H458="","",Sheet1!AF458)</f>
        <v>09/10/2025</v>
      </c>
      <c r="J458" s="55" t="str">
        <f t="shared" si="70"/>
        <v>NKHT2510/00400014984</v>
      </c>
      <c r="L458" s="57" t="str">
        <f>IF(H458="","",Sheet1!AK458)</f>
        <v>K25TTM</v>
      </c>
      <c r="M458" s="57" t="str">
        <f>IF(H458="","",Sheet1!AE458)</f>
        <v>00014984</v>
      </c>
      <c r="N458" s="58" t="str">
        <f>IF(H458="","",Sheet1!AF458)</f>
        <v>09/10/2025</v>
      </c>
      <c r="O458" s="7" t="str">
        <f>IF(H458="","",Sheet1!AH458)</f>
        <v>WIN-HTH-00-004</v>
      </c>
      <c r="S458" s="55" t="str">
        <f>IF(H458="","",Sheet1!AL458)</f>
        <v>6983 WM+ HTH Song Hồng, Nghi Xuân</v>
      </c>
      <c r="V458" s="55" t="str">
        <f>IF(H458="","",Sheet1!AL458)</f>
        <v>6983 WM+ HTH Song Hồng, Nghi Xuân</v>
      </c>
      <c r="Y458" s="7" t="str">
        <f>IF(H458="","",Sheet1!AJ458)</f>
        <v>TH200</v>
      </c>
      <c r="AB458" s="60">
        <f t="shared" si="71"/>
        <v>5111</v>
      </c>
      <c r="AC458" s="60">
        <f t="shared" si="72"/>
        <v>131</v>
      </c>
      <c r="AE458" s="61">
        <f>IF(H458="","",Sheet1!U458)</f>
        <v>2</v>
      </c>
      <c r="AG458" s="7">
        <f>IF(H458="","",Sheet1!T458)</f>
        <v>45588</v>
      </c>
      <c r="AH458" s="62">
        <f t="shared" si="73"/>
        <v>91176</v>
      </c>
      <c r="AL458" s="64">
        <f t="shared" si="74"/>
        <v>8</v>
      </c>
      <c r="AN458" s="61">
        <f t="shared" si="75"/>
        <v>7294.08</v>
      </c>
      <c r="AO458" s="65">
        <f t="shared" si="76"/>
        <v>33311</v>
      </c>
      <c r="AQ458" s="66" t="str">
        <f t="shared" si="77"/>
        <v>K-hangtra</v>
      </c>
      <c r="AR458" s="66">
        <f t="shared" si="78"/>
        <v>156</v>
      </c>
      <c r="AS458" s="66">
        <f t="shared" si="79"/>
        <v>632</v>
      </c>
    </row>
    <row r="459" spans="3:45" x14ac:dyDescent="0.25">
      <c r="C459" s="53" t="str">
        <f>IF(H459="","",Sheet1!AI459)</f>
        <v>B</v>
      </c>
      <c r="D459" s="54" t="s">
        <v>4134</v>
      </c>
      <c r="E459" s="54" t="s">
        <v>25</v>
      </c>
      <c r="F459" s="53" t="str">
        <f>IF(H459="","",Sheet1!AF459)</f>
        <v>09/10/2025</v>
      </c>
      <c r="G459" s="1" t="str">
        <f>IF(H459="","",Sheet1!AF459)</f>
        <v>09/10/2025</v>
      </c>
      <c r="H459" s="27">
        <v>9106045832</v>
      </c>
      <c r="I459" s="1" t="str">
        <f>IF(H459="","",Sheet1!AF459)</f>
        <v>09/10/2025</v>
      </c>
      <c r="J459" s="55" t="str">
        <f t="shared" si="70"/>
        <v>NKHT2510/06400008193</v>
      </c>
      <c r="L459" s="57" t="str">
        <f>IF(H459="","",Sheet1!AK459)</f>
        <v>K25TTM</v>
      </c>
      <c r="M459" s="57" t="str">
        <f>IF(H459="","",Sheet1!AE459)</f>
        <v>00008193</v>
      </c>
      <c r="N459" s="58" t="str">
        <f>IF(H459="","",Sheet1!AF459)</f>
        <v>09/10/2025</v>
      </c>
      <c r="O459" s="7" t="str">
        <f>IF(H459="","",Sheet1!AH459)</f>
        <v>WIN-064</v>
      </c>
      <c r="S459" s="55" t="str">
        <f>IF(H459="","",Sheet1!AL459)</f>
        <v>6438 WM+ NDH Giao Yến, Giao Thủy</v>
      </c>
      <c r="V459" s="55" t="str">
        <f>IF(H459="","",Sheet1!AL459)</f>
        <v>6438 WM+ NDH Giao Yến, Giao Thủy</v>
      </c>
      <c r="Y459" s="7" t="str">
        <f>IF(H459="","",Sheet1!AJ459)</f>
        <v>CC300</v>
      </c>
      <c r="AB459" s="60">
        <f t="shared" si="71"/>
        <v>5111</v>
      </c>
      <c r="AC459" s="60">
        <f t="shared" si="72"/>
        <v>131</v>
      </c>
      <c r="AE459" s="61">
        <f>IF(H459="","",Sheet1!U459)</f>
        <v>1</v>
      </c>
      <c r="AG459" s="7">
        <f>IF(H459="","",Sheet1!T459)</f>
        <v>74250</v>
      </c>
      <c r="AH459" s="62">
        <f t="shared" si="73"/>
        <v>74250</v>
      </c>
      <c r="AL459" s="64">
        <f t="shared" si="74"/>
        <v>8</v>
      </c>
      <c r="AN459" s="61">
        <f t="shared" si="75"/>
        <v>5940</v>
      </c>
      <c r="AO459" s="65">
        <f t="shared" si="76"/>
        <v>33311</v>
      </c>
      <c r="AQ459" s="66" t="str">
        <f t="shared" si="77"/>
        <v>K-hangtra</v>
      </c>
      <c r="AR459" s="66">
        <f t="shared" si="78"/>
        <v>156</v>
      </c>
      <c r="AS459" s="66">
        <f t="shared" si="79"/>
        <v>632</v>
      </c>
    </row>
    <row r="460" spans="3:45" x14ac:dyDescent="0.25">
      <c r="C460" s="53" t="str">
        <f>IF(H460="","",Sheet1!AI460)</f>
        <v>B</v>
      </c>
      <c r="D460" s="54" t="s">
        <v>4134</v>
      </c>
      <c r="E460" s="54" t="s">
        <v>25</v>
      </c>
      <c r="F460" s="53" t="str">
        <f>IF(H460="","",Sheet1!AF460)</f>
        <v>09/10/2025</v>
      </c>
      <c r="G460" s="1" t="str">
        <f>IF(H460="","",Sheet1!AF460)</f>
        <v>09/10/2025</v>
      </c>
      <c r="H460" s="27">
        <v>9106045844</v>
      </c>
      <c r="I460" s="1" t="str">
        <f>IF(H460="","",Sheet1!AF460)</f>
        <v>09/10/2025</v>
      </c>
      <c r="J460" s="55" t="str">
        <f t="shared" si="70"/>
        <v>NKHT2510/05700482708</v>
      </c>
      <c r="L460" s="57" t="str">
        <f>IF(H460="","",Sheet1!AK460)</f>
        <v>K25TTM</v>
      </c>
      <c r="M460" s="57" t="str">
        <f>IF(H460="","",Sheet1!AE460)</f>
        <v>00482708</v>
      </c>
      <c r="N460" s="58" t="str">
        <f>IF(H460="","",Sheet1!AF460)</f>
        <v>09/10/2025</v>
      </c>
      <c r="O460" s="7" t="str">
        <f>IF(H460="","",Sheet1!AH460)</f>
        <v>WIN3057</v>
      </c>
      <c r="S460" s="55" t="str">
        <f>IF(H460="","",Sheet1!AL460)</f>
        <v>3057 WM+ HNI P05 Park Hill</v>
      </c>
      <c r="V460" s="55" t="str">
        <f>IF(H460="","",Sheet1!AL460)</f>
        <v>3057 WM+ HNI P05 Park Hill</v>
      </c>
      <c r="Y460" s="7" t="str">
        <f>IF(H460="","",Sheet1!AJ460)</f>
        <v>CC300</v>
      </c>
      <c r="AB460" s="60">
        <f t="shared" si="71"/>
        <v>5111</v>
      </c>
      <c r="AC460" s="60">
        <f t="shared" si="72"/>
        <v>131</v>
      </c>
      <c r="AE460" s="61">
        <f>IF(H460="","",Sheet1!U460)</f>
        <v>2</v>
      </c>
      <c r="AG460" s="7">
        <f>IF(H460="","",Sheet1!T460)</f>
        <v>74250</v>
      </c>
      <c r="AH460" s="62">
        <f t="shared" si="73"/>
        <v>148500</v>
      </c>
      <c r="AL460" s="64">
        <f t="shared" si="74"/>
        <v>8</v>
      </c>
      <c r="AN460" s="61">
        <f t="shared" si="75"/>
        <v>11880</v>
      </c>
      <c r="AO460" s="65">
        <f t="shared" si="76"/>
        <v>33311</v>
      </c>
      <c r="AQ460" s="66" t="str">
        <f t="shared" si="77"/>
        <v>K-hangtra</v>
      </c>
      <c r="AR460" s="66">
        <f t="shared" si="78"/>
        <v>156</v>
      </c>
      <c r="AS460" s="66">
        <f t="shared" si="79"/>
        <v>632</v>
      </c>
    </row>
    <row r="461" spans="3:45" x14ac:dyDescent="0.25">
      <c r="C461" s="53" t="str">
        <f>IF(H461="","",Sheet1!AI461)</f>
        <v>B</v>
      </c>
      <c r="D461" s="54" t="s">
        <v>4134</v>
      </c>
      <c r="E461" s="54" t="s">
        <v>25</v>
      </c>
      <c r="F461" s="53" t="str">
        <f>IF(H461="","",Sheet1!AF461)</f>
        <v>09/10/2025</v>
      </c>
      <c r="G461" s="1" t="str">
        <f>IF(H461="","",Sheet1!AF461)</f>
        <v>09/10/2025</v>
      </c>
      <c r="H461" s="27">
        <v>9106045844</v>
      </c>
      <c r="I461" s="1" t="str">
        <f>IF(H461="","",Sheet1!AF461)</f>
        <v>09/10/2025</v>
      </c>
      <c r="J461" s="55" t="str">
        <f t="shared" si="70"/>
        <v>NKHT2510/05700482708</v>
      </c>
      <c r="L461" s="57" t="str">
        <f>IF(H461="","",Sheet1!AK461)</f>
        <v>K25TTM</v>
      </c>
      <c r="M461" s="57" t="str">
        <f>IF(H461="","",Sheet1!AE461)</f>
        <v>00482708</v>
      </c>
      <c r="N461" s="58" t="str">
        <f>IF(H461="","",Sheet1!AF461)</f>
        <v>09/10/2025</v>
      </c>
      <c r="O461" s="7" t="str">
        <f>IF(H461="","",Sheet1!AH461)</f>
        <v>WIN3057</v>
      </c>
      <c r="S461" s="55" t="str">
        <f>IF(H461="","",Sheet1!AL461)</f>
        <v>3057 WM+ HNI P05 Park Hill</v>
      </c>
      <c r="V461" s="55" t="str">
        <f>IF(H461="","",Sheet1!AL461)</f>
        <v>3057 WM+ HNI P05 Park Hill</v>
      </c>
      <c r="Y461" s="7" t="str">
        <f>IF(H461="","",Sheet1!AJ461)</f>
        <v>TH200</v>
      </c>
      <c r="AB461" s="60">
        <f t="shared" si="71"/>
        <v>5111</v>
      </c>
      <c r="AC461" s="60">
        <f t="shared" si="72"/>
        <v>131</v>
      </c>
      <c r="AE461" s="61">
        <f>IF(H461="","",Sheet1!U461)</f>
        <v>1</v>
      </c>
      <c r="AG461" s="7">
        <f>IF(H461="","",Sheet1!T461)</f>
        <v>45588</v>
      </c>
      <c r="AH461" s="62">
        <f t="shared" si="73"/>
        <v>45588</v>
      </c>
      <c r="AL461" s="64">
        <f t="shared" si="74"/>
        <v>8</v>
      </c>
      <c r="AN461" s="61">
        <f t="shared" si="75"/>
        <v>3647.04</v>
      </c>
      <c r="AO461" s="65">
        <f t="shared" si="76"/>
        <v>33311</v>
      </c>
      <c r="AQ461" s="66" t="str">
        <f t="shared" si="77"/>
        <v>K-hangtra</v>
      </c>
      <c r="AR461" s="66">
        <f t="shared" si="78"/>
        <v>156</v>
      </c>
      <c r="AS461" s="66">
        <f t="shared" si="79"/>
        <v>632</v>
      </c>
    </row>
    <row r="462" spans="3:45" x14ac:dyDescent="0.25">
      <c r="C462" s="53" t="str">
        <f>IF(H462="","",Sheet1!AI462)</f>
        <v>N</v>
      </c>
      <c r="D462" s="54" t="s">
        <v>4134</v>
      </c>
      <c r="E462" s="54" t="s">
        <v>25</v>
      </c>
      <c r="F462" s="53" t="str">
        <f>IF(H462="","",Sheet1!AF462)</f>
        <v>09/10/2025</v>
      </c>
      <c r="G462" s="1" t="str">
        <f>IF(H462="","",Sheet1!AF462)</f>
        <v>09/10/2025</v>
      </c>
      <c r="H462" s="27">
        <v>9106045903</v>
      </c>
      <c r="I462" s="1" t="str">
        <f>IF(H462="","",Sheet1!AF462)</f>
        <v>09/10/2025</v>
      </c>
      <c r="J462" s="55" t="str">
        <f t="shared" si="70"/>
        <v>NKHT2510/31900160339</v>
      </c>
      <c r="L462" s="57" t="str">
        <f>IF(H462="","",Sheet1!AK462)</f>
        <v>K25TTM</v>
      </c>
      <c r="M462" s="57" t="str">
        <f>IF(H462="","",Sheet1!AE462)</f>
        <v>00160339</v>
      </c>
      <c r="N462" s="58" t="str">
        <f>IF(H462="","",Sheet1!AF462)</f>
        <v>09/10/2025</v>
      </c>
      <c r="O462" s="7" t="str">
        <f>IF(H462="","",Sheet1!AH462)</f>
        <v>WIN4319</v>
      </c>
      <c r="S462" s="55" t="str">
        <f>IF(H462="","",Sheet1!AL462)</f>
        <v>4319 WM+ HCM 492-494 đường số 7</v>
      </c>
      <c r="V462" s="55" t="str">
        <f>IF(H462="","",Sheet1!AL462)</f>
        <v>4319 WM+ HCM 492-494 đường số 7</v>
      </c>
      <c r="Y462" s="7" t="str">
        <f>IF(H462="","",Sheet1!AJ462)</f>
        <v>GXD500</v>
      </c>
      <c r="AB462" s="60">
        <f t="shared" si="71"/>
        <v>5111</v>
      </c>
      <c r="AC462" s="60">
        <f t="shared" si="72"/>
        <v>131</v>
      </c>
      <c r="AE462" s="61">
        <f>IF(H462="","",Sheet1!U462)</f>
        <v>3</v>
      </c>
      <c r="AG462" s="7">
        <f>IF(H462="","",Sheet1!T462)</f>
        <v>111606</v>
      </c>
      <c r="AH462" s="62">
        <f t="shared" si="73"/>
        <v>334818</v>
      </c>
      <c r="AL462" s="64">
        <f t="shared" si="74"/>
        <v>8</v>
      </c>
      <c r="AN462" s="61">
        <f t="shared" si="75"/>
        <v>26785.440000000002</v>
      </c>
      <c r="AO462" s="65">
        <f t="shared" si="76"/>
        <v>33311</v>
      </c>
      <c r="AQ462" s="66" t="str">
        <f t="shared" si="77"/>
        <v>K-hangtra</v>
      </c>
      <c r="AR462" s="66">
        <f t="shared" si="78"/>
        <v>156</v>
      </c>
      <c r="AS462" s="66">
        <f t="shared" si="79"/>
        <v>632</v>
      </c>
    </row>
    <row r="463" spans="3:45" x14ac:dyDescent="0.25">
      <c r="C463" s="53" t="str">
        <f>IF(H463="","",Sheet1!AI463)</f>
        <v>N</v>
      </c>
      <c r="D463" s="54" t="s">
        <v>4134</v>
      </c>
      <c r="E463" s="54" t="s">
        <v>25</v>
      </c>
      <c r="F463" s="53" t="str">
        <f>IF(H463="","",Sheet1!AF463)</f>
        <v>09/10/2025</v>
      </c>
      <c r="G463" s="1" t="str">
        <f>IF(H463="","",Sheet1!AF463)</f>
        <v>09/10/2025</v>
      </c>
      <c r="H463" s="27">
        <v>9106045903</v>
      </c>
      <c r="I463" s="1" t="str">
        <f>IF(H463="","",Sheet1!AF463)</f>
        <v>09/10/2025</v>
      </c>
      <c r="J463" s="55" t="str">
        <f t="shared" si="70"/>
        <v>NKHT2510/31900160339</v>
      </c>
      <c r="L463" s="57" t="str">
        <f>IF(H463="","",Sheet1!AK463)</f>
        <v>K25TTM</v>
      </c>
      <c r="M463" s="57" t="str">
        <f>IF(H463="","",Sheet1!AE463)</f>
        <v>00160339</v>
      </c>
      <c r="N463" s="58" t="str">
        <f>IF(H463="","",Sheet1!AF463)</f>
        <v>09/10/2025</v>
      </c>
      <c r="O463" s="7" t="str">
        <f>IF(H463="","",Sheet1!AH463)</f>
        <v>WIN4319</v>
      </c>
      <c r="S463" s="55" t="str">
        <f>IF(H463="","",Sheet1!AL463)</f>
        <v>4319 WM+ HCM 492-494 đường số 7</v>
      </c>
      <c r="V463" s="55" t="str">
        <f>IF(H463="","",Sheet1!AL463)</f>
        <v>4319 WM+ HCM 492-494 đường số 7</v>
      </c>
      <c r="Y463" s="7" t="str">
        <f>IF(H463="","",Sheet1!AJ463)</f>
        <v>MNH250</v>
      </c>
      <c r="AB463" s="60">
        <f t="shared" si="71"/>
        <v>5111</v>
      </c>
      <c r="AC463" s="60">
        <f t="shared" si="72"/>
        <v>131</v>
      </c>
      <c r="AE463" s="61">
        <f>IF(H463="","",Sheet1!U463)</f>
        <v>1</v>
      </c>
      <c r="AG463" s="7">
        <f>IF(H463="","",Sheet1!T463)</f>
        <v>37720</v>
      </c>
      <c r="AH463" s="62">
        <f t="shared" si="73"/>
        <v>37720</v>
      </c>
      <c r="AL463" s="64">
        <f t="shared" si="74"/>
        <v>8</v>
      </c>
      <c r="AN463" s="61">
        <f t="shared" si="75"/>
        <v>3017.6</v>
      </c>
      <c r="AO463" s="65">
        <f t="shared" si="76"/>
        <v>33311</v>
      </c>
      <c r="AQ463" s="66" t="str">
        <f t="shared" si="77"/>
        <v>K-hangtra</v>
      </c>
      <c r="AR463" s="66">
        <f t="shared" si="78"/>
        <v>156</v>
      </c>
      <c r="AS463" s="66">
        <f t="shared" si="79"/>
        <v>632</v>
      </c>
    </row>
    <row r="464" spans="3:45" x14ac:dyDescent="0.25">
      <c r="C464" s="53" t="str">
        <f>IF(H464="","",Sheet1!AI464)</f>
        <v>N</v>
      </c>
      <c r="D464" s="54" t="s">
        <v>4134</v>
      </c>
      <c r="E464" s="54" t="s">
        <v>25</v>
      </c>
      <c r="F464" s="53" t="str">
        <f>IF(H464="","",Sheet1!AF464)</f>
        <v>09/10/2025</v>
      </c>
      <c r="G464" s="1" t="str">
        <f>IF(H464="","",Sheet1!AF464)</f>
        <v>09/10/2025</v>
      </c>
      <c r="H464" s="27">
        <v>9106045903</v>
      </c>
      <c r="I464" s="1" t="str">
        <f>IF(H464="","",Sheet1!AF464)</f>
        <v>09/10/2025</v>
      </c>
      <c r="J464" s="55" t="str">
        <f t="shared" si="70"/>
        <v>NKHT2510/31900160339</v>
      </c>
      <c r="L464" s="57" t="str">
        <f>IF(H464="","",Sheet1!AK464)</f>
        <v>K25TTM</v>
      </c>
      <c r="M464" s="57" t="str">
        <f>IF(H464="","",Sheet1!AE464)</f>
        <v>00160339</v>
      </c>
      <c r="N464" s="58" t="str">
        <f>IF(H464="","",Sheet1!AF464)</f>
        <v>09/10/2025</v>
      </c>
      <c r="O464" s="7" t="str">
        <f>IF(H464="","",Sheet1!AH464)</f>
        <v>WIN4319</v>
      </c>
      <c r="S464" s="55" t="str">
        <f>IF(H464="","",Sheet1!AL464)</f>
        <v>4319 WM+ HCM 492-494 đường số 7</v>
      </c>
      <c r="V464" s="55" t="str">
        <f>IF(H464="","",Sheet1!AL464)</f>
        <v>4319 WM+ HCM 492-494 đường số 7</v>
      </c>
      <c r="Y464" s="7" t="str">
        <f>IF(H464="","",Sheet1!AJ464)</f>
        <v>TH200</v>
      </c>
      <c r="AB464" s="60">
        <f t="shared" si="71"/>
        <v>5111</v>
      </c>
      <c r="AC464" s="60">
        <f t="shared" si="72"/>
        <v>131</v>
      </c>
      <c r="AE464" s="61">
        <f>IF(H464="","",Sheet1!U464)</f>
        <v>5</v>
      </c>
      <c r="AG464" s="7">
        <f>IF(H464="","",Sheet1!T464)</f>
        <v>45588</v>
      </c>
      <c r="AH464" s="62">
        <f t="shared" si="73"/>
        <v>227940</v>
      </c>
      <c r="AL464" s="64">
        <f t="shared" si="74"/>
        <v>8</v>
      </c>
      <c r="AN464" s="61">
        <f t="shared" si="75"/>
        <v>18235.2</v>
      </c>
      <c r="AO464" s="65">
        <f t="shared" si="76"/>
        <v>33311</v>
      </c>
      <c r="AQ464" s="66" t="str">
        <f t="shared" si="77"/>
        <v>K-hangtra</v>
      </c>
      <c r="AR464" s="66">
        <f t="shared" si="78"/>
        <v>156</v>
      </c>
      <c r="AS464" s="66">
        <f t="shared" si="79"/>
        <v>632</v>
      </c>
    </row>
    <row r="465" spans="3:45" x14ac:dyDescent="0.25">
      <c r="C465" s="53" t="str">
        <f>IF(H465="","",Sheet1!AI465)</f>
        <v>N</v>
      </c>
      <c r="D465" s="54" t="s">
        <v>4134</v>
      </c>
      <c r="E465" s="54" t="s">
        <v>25</v>
      </c>
      <c r="F465" s="53" t="str">
        <f>IF(H465="","",Sheet1!AF465)</f>
        <v>09/10/2025</v>
      </c>
      <c r="G465" s="1" t="str">
        <f>IF(H465="","",Sheet1!AF465)</f>
        <v>09/10/2025</v>
      </c>
      <c r="H465" s="27">
        <v>9106045903</v>
      </c>
      <c r="I465" s="1" t="str">
        <f>IF(H465="","",Sheet1!AF465)</f>
        <v>09/10/2025</v>
      </c>
      <c r="J465" s="55" t="str">
        <f t="shared" si="70"/>
        <v>NKHT2510/31900160339</v>
      </c>
      <c r="L465" s="57" t="str">
        <f>IF(H465="","",Sheet1!AK465)</f>
        <v>K25TTM</v>
      </c>
      <c r="M465" s="57" t="str">
        <f>IF(H465="","",Sheet1!AE465)</f>
        <v>00160339</v>
      </c>
      <c r="N465" s="58" t="str">
        <f>IF(H465="","",Sheet1!AF465)</f>
        <v>09/10/2025</v>
      </c>
      <c r="O465" s="7" t="str">
        <f>IF(H465="","",Sheet1!AH465)</f>
        <v>WIN4319</v>
      </c>
      <c r="S465" s="55" t="str">
        <f>IF(H465="","",Sheet1!AL465)</f>
        <v>4319 WM+ HCM 492-494 đường số 7</v>
      </c>
      <c r="V465" s="55" t="str">
        <f>IF(H465="","",Sheet1!AL465)</f>
        <v>4319 WM+ HCM 492-494 đường số 7</v>
      </c>
      <c r="Y465" s="7" t="str">
        <f>IF(H465="","",Sheet1!AJ465)</f>
        <v>CN300</v>
      </c>
      <c r="AB465" s="60">
        <f t="shared" si="71"/>
        <v>5111</v>
      </c>
      <c r="AC465" s="60">
        <f t="shared" si="72"/>
        <v>131</v>
      </c>
      <c r="AE465" s="61">
        <f>IF(H465="","",Sheet1!U465)</f>
        <v>2</v>
      </c>
      <c r="AG465" s="7">
        <f>IF(H465="","",Sheet1!T465)</f>
        <v>70950</v>
      </c>
      <c r="AH465" s="62">
        <f t="shared" si="73"/>
        <v>141900</v>
      </c>
      <c r="AL465" s="64">
        <f t="shared" si="74"/>
        <v>8</v>
      </c>
      <c r="AN465" s="61">
        <f t="shared" si="75"/>
        <v>11352</v>
      </c>
      <c r="AO465" s="65">
        <f t="shared" si="76"/>
        <v>33311</v>
      </c>
      <c r="AQ465" s="66" t="str">
        <f t="shared" si="77"/>
        <v>K-hangtra</v>
      </c>
      <c r="AR465" s="66">
        <f t="shared" si="78"/>
        <v>156</v>
      </c>
      <c r="AS465" s="66">
        <f t="shared" si="79"/>
        <v>632</v>
      </c>
    </row>
    <row r="466" spans="3:45" x14ac:dyDescent="0.25">
      <c r="C466" s="53" t="str">
        <f>IF(H466="","",Sheet1!AI466)</f>
        <v>N</v>
      </c>
      <c r="D466" s="54" t="s">
        <v>4134</v>
      </c>
      <c r="E466" s="54" t="s">
        <v>25</v>
      </c>
      <c r="F466" s="53" t="str">
        <f>IF(H466="","",Sheet1!AF466)</f>
        <v>09/10/2025</v>
      </c>
      <c r="G466" s="1" t="str">
        <f>IF(H466="","",Sheet1!AF466)</f>
        <v>09/10/2025</v>
      </c>
      <c r="H466" s="27">
        <v>9106045903</v>
      </c>
      <c r="I466" s="1" t="str">
        <f>IF(H466="","",Sheet1!AF466)</f>
        <v>09/10/2025</v>
      </c>
      <c r="J466" s="55" t="str">
        <f t="shared" si="70"/>
        <v>NKHT2510/31900160339</v>
      </c>
      <c r="L466" s="57" t="str">
        <f>IF(H466="","",Sheet1!AK466)</f>
        <v>K25TTM</v>
      </c>
      <c r="M466" s="57" t="str">
        <f>IF(H466="","",Sheet1!AE466)</f>
        <v>00160339</v>
      </c>
      <c r="N466" s="58" t="str">
        <f>IF(H466="","",Sheet1!AF466)</f>
        <v>09/10/2025</v>
      </c>
      <c r="O466" s="7" t="str">
        <f>IF(H466="","",Sheet1!AH466)</f>
        <v>WIN4319</v>
      </c>
      <c r="S466" s="55" t="str">
        <f>IF(H466="","",Sheet1!AL466)</f>
        <v>4319 WM+ HCM 492-494 đường số 7</v>
      </c>
      <c r="V466" s="55" t="str">
        <f>IF(H466="","",Sheet1!AL466)</f>
        <v>4319 WM+ HCM 492-494 đường số 7</v>
      </c>
      <c r="Y466" s="7" t="str">
        <f>IF(H466="","",Sheet1!AJ466)</f>
        <v>CC300</v>
      </c>
      <c r="AB466" s="60">
        <f t="shared" si="71"/>
        <v>5111</v>
      </c>
      <c r="AC466" s="60">
        <f t="shared" si="72"/>
        <v>131</v>
      </c>
      <c r="AE466" s="61">
        <f>IF(H466="","",Sheet1!U466)</f>
        <v>1</v>
      </c>
      <c r="AG466" s="7">
        <f>IF(H466="","",Sheet1!T466)</f>
        <v>74250</v>
      </c>
      <c r="AH466" s="62">
        <f t="shared" si="73"/>
        <v>74250</v>
      </c>
      <c r="AL466" s="64">
        <f t="shared" si="74"/>
        <v>8</v>
      </c>
      <c r="AN466" s="61">
        <f t="shared" si="75"/>
        <v>5940</v>
      </c>
      <c r="AO466" s="65">
        <f t="shared" si="76"/>
        <v>33311</v>
      </c>
      <c r="AQ466" s="66" t="str">
        <f t="shared" si="77"/>
        <v>K-hangtra</v>
      </c>
      <c r="AR466" s="66">
        <f t="shared" si="78"/>
        <v>156</v>
      </c>
      <c r="AS466" s="66">
        <f t="shared" si="79"/>
        <v>632</v>
      </c>
    </row>
    <row r="467" spans="3:45" x14ac:dyDescent="0.25">
      <c r="C467" s="53" t="str">
        <f>IF(H467="","",Sheet1!AI467)</f>
        <v>N</v>
      </c>
      <c r="D467" s="54" t="s">
        <v>4134</v>
      </c>
      <c r="E467" s="54" t="s">
        <v>25</v>
      </c>
      <c r="F467" s="53" t="str">
        <f>IF(H467="","",Sheet1!AF467)</f>
        <v>09/10/2025</v>
      </c>
      <c r="G467" s="1" t="str">
        <f>IF(H467="","",Sheet1!AF467)</f>
        <v>09/10/2025</v>
      </c>
      <c r="H467" s="27">
        <v>9106045939</v>
      </c>
      <c r="I467" s="1" t="str">
        <f>IF(H467="","",Sheet1!AF467)</f>
        <v>09/10/2025</v>
      </c>
      <c r="J467" s="55" t="str">
        <f t="shared" si="70"/>
        <v>NKHT2510/00900081150</v>
      </c>
      <c r="L467" s="57" t="str">
        <f>IF(H467="","",Sheet1!AK467)</f>
        <v>K25TTM</v>
      </c>
      <c r="M467" s="57" t="str">
        <f>IF(H467="","",Sheet1!AE467)</f>
        <v>00081150</v>
      </c>
      <c r="N467" s="58" t="str">
        <f>IF(H467="","",Sheet1!AF467)</f>
        <v>09/10/2025</v>
      </c>
      <c r="O467" s="7" t="str">
        <f>IF(H467="","",Sheet1!AH467)</f>
        <v>WIN-DNG-01-009</v>
      </c>
      <c r="S467" s="55" t="str">
        <f>IF(H467="","",Sheet1!AL467)</f>
        <v>4157 WM+ DNG 119 Phạm Như Xương</v>
      </c>
      <c r="V467" s="55" t="str">
        <f>IF(H467="","",Sheet1!AL467)</f>
        <v>4157 WM+ DNG 119 Phạm Như Xương</v>
      </c>
      <c r="Y467" s="7" t="str">
        <f>IF(H467="","",Sheet1!AJ467)</f>
        <v>GM500</v>
      </c>
      <c r="AB467" s="60">
        <f t="shared" si="71"/>
        <v>5111</v>
      </c>
      <c r="AC467" s="60">
        <f t="shared" si="72"/>
        <v>131</v>
      </c>
      <c r="AE467" s="61">
        <f>IF(H467="","",Sheet1!U467)</f>
        <v>1</v>
      </c>
      <c r="AG467" s="7">
        <f>IF(H467="","",Sheet1!T467)</f>
        <v>111058</v>
      </c>
      <c r="AH467" s="62">
        <f t="shared" si="73"/>
        <v>111058</v>
      </c>
      <c r="AL467" s="64">
        <f t="shared" si="74"/>
        <v>8</v>
      </c>
      <c r="AN467" s="61">
        <f t="shared" si="75"/>
        <v>8884.64</v>
      </c>
      <c r="AO467" s="65">
        <f t="shared" si="76"/>
        <v>33311</v>
      </c>
      <c r="AQ467" s="66" t="str">
        <f t="shared" si="77"/>
        <v>K-hangtra</v>
      </c>
      <c r="AR467" s="66">
        <f t="shared" si="78"/>
        <v>156</v>
      </c>
      <c r="AS467" s="66">
        <f t="shared" si="79"/>
        <v>632</v>
      </c>
    </row>
    <row r="468" spans="3:45" x14ac:dyDescent="0.25">
      <c r="C468" s="53" t="str">
        <f>IF(H468="","",Sheet1!AI468)</f>
        <v>N</v>
      </c>
      <c r="D468" s="54" t="s">
        <v>4134</v>
      </c>
      <c r="E468" s="54" t="s">
        <v>25</v>
      </c>
      <c r="F468" s="53" t="str">
        <f>IF(H468="","",Sheet1!AF468)</f>
        <v>09/10/2025</v>
      </c>
      <c r="G468" s="1" t="str">
        <f>IF(H468="","",Sheet1!AF468)</f>
        <v>09/10/2025</v>
      </c>
      <c r="H468" s="27">
        <v>9106045922</v>
      </c>
      <c r="I468" s="1" t="str">
        <f>IF(H468="","",Sheet1!AF468)</f>
        <v>09/10/2025</v>
      </c>
      <c r="J468" s="55" t="str">
        <f t="shared" si="70"/>
        <v>NKHT2510/06100015886</v>
      </c>
      <c r="L468" s="57" t="str">
        <f>IF(H468="","",Sheet1!AK468)</f>
        <v>K25TTM</v>
      </c>
      <c r="M468" s="57" t="str">
        <f>IF(H468="","",Sheet1!AE468)</f>
        <v>00015886</v>
      </c>
      <c r="N468" s="58" t="str">
        <f>IF(H468="","",Sheet1!AF468)</f>
        <v>09/10/2025</v>
      </c>
      <c r="O468" s="7" t="str">
        <f>IF(H468="","",Sheet1!AH468)</f>
        <v>WIN-061</v>
      </c>
      <c r="S468" s="55" t="str">
        <f>IF(H468="","",Sheet1!AL468)</f>
        <v>2ATJ WM+ QNM Phong Lục Tây, Điện Thắng N</v>
      </c>
      <c r="V468" s="55" t="str">
        <f>IF(H468="","",Sheet1!AL468)</f>
        <v>2ATJ WM+ QNM Phong Lục Tây, Điện Thắng N</v>
      </c>
      <c r="Y468" s="7" t="str">
        <f>IF(H468="","",Sheet1!AJ468)</f>
        <v>CC300</v>
      </c>
      <c r="AB468" s="60">
        <f t="shared" si="71"/>
        <v>5111</v>
      </c>
      <c r="AC468" s="60">
        <f t="shared" si="72"/>
        <v>131</v>
      </c>
      <c r="AE468" s="61">
        <f>IF(H468="","",Sheet1!U468)</f>
        <v>1</v>
      </c>
      <c r="AG468" s="7">
        <f>IF(H468="","",Sheet1!T468)</f>
        <v>74250</v>
      </c>
      <c r="AH468" s="62">
        <f t="shared" si="73"/>
        <v>74250</v>
      </c>
      <c r="AL468" s="64">
        <f t="shared" si="74"/>
        <v>8</v>
      </c>
      <c r="AN468" s="61">
        <f t="shared" si="75"/>
        <v>5940</v>
      </c>
      <c r="AO468" s="65">
        <f t="shared" si="76"/>
        <v>33311</v>
      </c>
      <c r="AQ468" s="66" t="str">
        <f t="shared" si="77"/>
        <v>K-hangtra</v>
      </c>
      <c r="AR468" s="66">
        <f t="shared" si="78"/>
        <v>156</v>
      </c>
      <c r="AS468" s="66">
        <f t="shared" si="79"/>
        <v>632</v>
      </c>
    </row>
    <row r="469" spans="3:45" x14ac:dyDescent="0.25">
      <c r="C469" s="53" t="str">
        <f>IF(H469="","",Sheet1!AI469)</f>
        <v>B</v>
      </c>
      <c r="D469" s="54" t="s">
        <v>4134</v>
      </c>
      <c r="E469" s="54" t="s">
        <v>25</v>
      </c>
      <c r="F469" s="53" t="str">
        <f>IF(H469="","",Sheet1!AF469)</f>
        <v>09/10/2025</v>
      </c>
      <c r="G469" s="1" t="str">
        <f>IF(H469="","",Sheet1!AF469)</f>
        <v>09/10/2025</v>
      </c>
      <c r="H469" s="27">
        <v>9106045992</v>
      </c>
      <c r="I469" s="1" t="str">
        <f>IF(H469="","",Sheet1!AF469)</f>
        <v>09/10/2025</v>
      </c>
      <c r="J469" s="55" t="str">
        <f t="shared" si="70"/>
        <v>NKHT2510/02500035508</v>
      </c>
      <c r="L469" s="57" t="str">
        <f>IF(H469="","",Sheet1!AK469)</f>
        <v>K25TTM</v>
      </c>
      <c r="M469" s="57" t="str">
        <f>IF(H469="","",Sheet1!AE469)</f>
        <v>00035508</v>
      </c>
      <c r="N469" s="58" t="str">
        <f>IF(H469="","",Sheet1!AF469)</f>
        <v>09/10/2025</v>
      </c>
      <c r="O469" s="7" t="str">
        <f>IF(H469="","",Sheet1!AH469)</f>
        <v>WIN-025</v>
      </c>
      <c r="S469" s="55" t="str">
        <f>IF(H469="","",Sheet1!AL469)</f>
        <v>2AK5 WM+ HPG Cao Nhân, Thủy Nguyên</v>
      </c>
      <c r="V469" s="55" t="str">
        <f>IF(H469="","",Sheet1!AL469)</f>
        <v>2AK5 WM+ HPG Cao Nhân, Thủy Nguyên</v>
      </c>
      <c r="Y469" s="7" t="str">
        <f>IF(H469="","",Sheet1!AJ469)</f>
        <v>TH200</v>
      </c>
      <c r="AB469" s="60">
        <f t="shared" si="71"/>
        <v>5111</v>
      </c>
      <c r="AC469" s="60">
        <f t="shared" si="72"/>
        <v>131</v>
      </c>
      <c r="AE469" s="61">
        <f>IF(H469="","",Sheet1!U469)</f>
        <v>1</v>
      </c>
      <c r="AG469" s="7">
        <f>IF(H469="","",Sheet1!T469)</f>
        <v>45588</v>
      </c>
      <c r="AH469" s="62">
        <f t="shared" si="73"/>
        <v>45588</v>
      </c>
      <c r="AL469" s="64">
        <f t="shared" si="74"/>
        <v>8</v>
      </c>
      <c r="AN469" s="61">
        <f t="shared" si="75"/>
        <v>3647.04</v>
      </c>
      <c r="AO469" s="65">
        <f t="shared" si="76"/>
        <v>33311</v>
      </c>
      <c r="AQ469" s="66" t="str">
        <f t="shared" si="77"/>
        <v>K-hangtra</v>
      </c>
      <c r="AR469" s="66">
        <f t="shared" si="78"/>
        <v>156</v>
      </c>
      <c r="AS469" s="66">
        <f t="shared" si="79"/>
        <v>632</v>
      </c>
    </row>
    <row r="470" spans="3:45" x14ac:dyDescent="0.25">
      <c r="C470" s="53" t="str">
        <f>IF(H470="","",Sheet1!AI470)</f>
        <v>B</v>
      </c>
      <c r="D470" s="54" t="s">
        <v>4134</v>
      </c>
      <c r="E470" s="54" t="s">
        <v>25</v>
      </c>
      <c r="F470" s="53" t="str">
        <f>IF(H470="","",Sheet1!AF470)</f>
        <v>09/10/2025</v>
      </c>
      <c r="G470" s="1" t="str">
        <f>IF(H470="","",Sheet1!AF470)</f>
        <v>09/10/2025</v>
      </c>
      <c r="H470" s="27">
        <v>9106045992</v>
      </c>
      <c r="I470" s="1" t="str">
        <f>IF(H470="","",Sheet1!AF470)</f>
        <v>09/10/2025</v>
      </c>
      <c r="J470" s="55" t="str">
        <f t="shared" si="70"/>
        <v>NKHT2510/02500035508</v>
      </c>
      <c r="L470" s="57" t="str">
        <f>IF(H470="","",Sheet1!AK470)</f>
        <v>K25TTM</v>
      </c>
      <c r="M470" s="57" t="str">
        <f>IF(H470="","",Sheet1!AE470)</f>
        <v>00035508</v>
      </c>
      <c r="N470" s="58" t="str">
        <f>IF(H470="","",Sheet1!AF470)</f>
        <v>09/10/2025</v>
      </c>
      <c r="O470" s="7" t="str">
        <f>IF(H470="","",Sheet1!AH470)</f>
        <v>WIN-025</v>
      </c>
      <c r="S470" s="55" t="str">
        <f>IF(H470="","",Sheet1!AL470)</f>
        <v>2AK5 WM+ HPG Cao Nhân, Thủy Nguyên</v>
      </c>
      <c r="V470" s="55" t="str">
        <f>IF(H470="","",Sheet1!AL470)</f>
        <v>2AK5 WM+ HPG Cao Nhân, Thủy Nguyên</v>
      </c>
      <c r="Y470" s="7" t="str">
        <f>IF(H470="","",Sheet1!AJ470)</f>
        <v>GL250</v>
      </c>
      <c r="AB470" s="60">
        <f t="shared" si="71"/>
        <v>5111</v>
      </c>
      <c r="AC470" s="60">
        <f t="shared" si="72"/>
        <v>131</v>
      </c>
      <c r="AE470" s="61">
        <f>IF(H470="","",Sheet1!U470)</f>
        <v>2</v>
      </c>
      <c r="AG470" s="7">
        <f>IF(H470="","",Sheet1!T470)</f>
        <v>49500</v>
      </c>
      <c r="AH470" s="62">
        <f t="shared" si="73"/>
        <v>99000</v>
      </c>
      <c r="AL470" s="64">
        <f t="shared" si="74"/>
        <v>8</v>
      </c>
      <c r="AN470" s="61">
        <f t="shared" si="75"/>
        <v>7920</v>
      </c>
      <c r="AO470" s="65">
        <f t="shared" si="76"/>
        <v>33311</v>
      </c>
      <c r="AQ470" s="66" t="str">
        <f t="shared" si="77"/>
        <v>K-hangtra</v>
      </c>
      <c r="AR470" s="66">
        <f t="shared" si="78"/>
        <v>156</v>
      </c>
      <c r="AS470" s="66">
        <f t="shared" si="79"/>
        <v>632</v>
      </c>
    </row>
    <row r="471" spans="3:45" x14ac:dyDescent="0.25">
      <c r="C471" s="53" t="str">
        <f>IF(H471="","",Sheet1!AI471)</f>
        <v>B</v>
      </c>
      <c r="D471" s="54" t="s">
        <v>4134</v>
      </c>
      <c r="E471" s="54" t="s">
        <v>25</v>
      </c>
      <c r="F471" s="53" t="str">
        <f>IF(H471="","",Sheet1!AF471)</f>
        <v>09/10/2025</v>
      </c>
      <c r="G471" s="1" t="str">
        <f>IF(H471="","",Sheet1!AF471)</f>
        <v>09/10/2025</v>
      </c>
      <c r="H471" s="27">
        <v>9106045992</v>
      </c>
      <c r="I471" s="1" t="str">
        <f>IF(H471="","",Sheet1!AF471)</f>
        <v>09/10/2025</v>
      </c>
      <c r="J471" s="55" t="str">
        <f t="shared" si="70"/>
        <v>NKHT2510/02500035508</v>
      </c>
      <c r="L471" s="57" t="str">
        <f>IF(H471="","",Sheet1!AK471)</f>
        <v>K25TTM</v>
      </c>
      <c r="M471" s="57" t="str">
        <f>IF(H471="","",Sheet1!AE471)</f>
        <v>00035508</v>
      </c>
      <c r="N471" s="58" t="str">
        <f>IF(H471="","",Sheet1!AF471)</f>
        <v>09/10/2025</v>
      </c>
      <c r="O471" s="7" t="str">
        <f>IF(H471="","",Sheet1!AH471)</f>
        <v>WIN-025</v>
      </c>
      <c r="S471" s="55" t="str">
        <f>IF(H471="","",Sheet1!AL471)</f>
        <v>2AK5 WM+ HPG Cao Nhân, Thủy Nguyên</v>
      </c>
      <c r="V471" s="55" t="str">
        <f>IF(H471="","",Sheet1!AL471)</f>
        <v>2AK5 WM+ HPG Cao Nhân, Thủy Nguyên</v>
      </c>
      <c r="Y471" s="7" t="str">
        <f>IF(H471="","",Sheet1!AJ471)</f>
        <v>GSG250</v>
      </c>
      <c r="AB471" s="60">
        <f t="shared" si="71"/>
        <v>5111</v>
      </c>
      <c r="AC471" s="60">
        <f t="shared" si="72"/>
        <v>131</v>
      </c>
      <c r="AE471" s="61">
        <f>IF(H471="","",Sheet1!U471)</f>
        <v>3</v>
      </c>
      <c r="AG471" s="7">
        <f>IF(H471="","",Sheet1!T471)</f>
        <v>41328</v>
      </c>
      <c r="AH471" s="62">
        <f t="shared" si="73"/>
        <v>123984</v>
      </c>
      <c r="AL471" s="64">
        <f t="shared" si="74"/>
        <v>8</v>
      </c>
      <c r="AN471" s="61">
        <f t="shared" si="75"/>
        <v>9918.7199999999993</v>
      </c>
      <c r="AO471" s="65">
        <f t="shared" si="76"/>
        <v>33311</v>
      </c>
      <c r="AQ471" s="66" t="str">
        <f t="shared" si="77"/>
        <v>K-hangtra</v>
      </c>
      <c r="AR471" s="66">
        <f t="shared" si="78"/>
        <v>156</v>
      </c>
      <c r="AS471" s="66">
        <f t="shared" si="79"/>
        <v>632</v>
      </c>
    </row>
    <row r="472" spans="3:45" x14ac:dyDescent="0.25">
      <c r="C472" s="53" t="str">
        <f>IF(H472="","",Sheet1!AI472)</f>
        <v>B</v>
      </c>
      <c r="D472" s="54" t="s">
        <v>4134</v>
      </c>
      <c r="E472" s="54" t="s">
        <v>25</v>
      </c>
      <c r="F472" s="53" t="str">
        <f>IF(H472="","",Sheet1!AF472)</f>
        <v>09/10/2025</v>
      </c>
      <c r="G472" s="1" t="str">
        <f>IF(H472="","",Sheet1!AF472)</f>
        <v>09/10/2025</v>
      </c>
      <c r="H472" s="27">
        <v>9106045992</v>
      </c>
      <c r="I472" s="1" t="str">
        <f>IF(H472="","",Sheet1!AF472)</f>
        <v>09/10/2025</v>
      </c>
      <c r="J472" s="55" t="str">
        <f t="shared" si="70"/>
        <v>NKHT2510/02500035508</v>
      </c>
      <c r="L472" s="57" t="str">
        <f>IF(H472="","",Sheet1!AK472)</f>
        <v>K25TTM</v>
      </c>
      <c r="M472" s="57" t="str">
        <f>IF(H472="","",Sheet1!AE472)</f>
        <v>00035508</v>
      </c>
      <c r="N472" s="58" t="str">
        <f>IF(H472="","",Sheet1!AF472)</f>
        <v>09/10/2025</v>
      </c>
      <c r="O472" s="7" t="str">
        <f>IF(H472="","",Sheet1!AH472)</f>
        <v>WIN-025</v>
      </c>
      <c r="S472" s="55" t="str">
        <f>IF(H472="","",Sheet1!AL472)</f>
        <v>2AK5 WM+ HPG Cao Nhân, Thủy Nguyên</v>
      </c>
      <c r="V472" s="55" t="str">
        <f>IF(H472="","",Sheet1!AL472)</f>
        <v>2AK5 WM+ HPG Cao Nhân, Thủy Nguyên</v>
      </c>
      <c r="Y472" s="7" t="str">
        <f>IF(H472="","",Sheet1!AJ472)</f>
        <v>CC300</v>
      </c>
      <c r="AB472" s="60">
        <f t="shared" si="71"/>
        <v>5111</v>
      </c>
      <c r="AC472" s="60">
        <f t="shared" si="72"/>
        <v>131</v>
      </c>
      <c r="AE472" s="61">
        <f>IF(H472="","",Sheet1!U472)</f>
        <v>8</v>
      </c>
      <c r="AG472" s="7">
        <f>IF(H472="","",Sheet1!T472)</f>
        <v>74250</v>
      </c>
      <c r="AH472" s="62">
        <f t="shared" si="73"/>
        <v>594000</v>
      </c>
      <c r="AL472" s="64">
        <f t="shared" si="74"/>
        <v>8</v>
      </c>
      <c r="AN472" s="61">
        <f t="shared" si="75"/>
        <v>47520</v>
      </c>
      <c r="AO472" s="65">
        <f t="shared" si="76"/>
        <v>33311</v>
      </c>
      <c r="AQ472" s="66" t="str">
        <f t="shared" si="77"/>
        <v>K-hangtra</v>
      </c>
      <c r="AR472" s="66">
        <f t="shared" si="78"/>
        <v>156</v>
      </c>
      <c r="AS472" s="66">
        <f t="shared" si="79"/>
        <v>632</v>
      </c>
    </row>
    <row r="473" spans="3:45" x14ac:dyDescent="0.25">
      <c r="C473" s="53" t="str">
        <f>IF(H473="","",Sheet1!AI473)</f>
        <v>N</v>
      </c>
      <c r="D473" s="54" t="s">
        <v>4134</v>
      </c>
      <c r="E473" s="54" t="s">
        <v>25</v>
      </c>
      <c r="F473" s="53" t="str">
        <f>IF(H473="","",Sheet1!AF473)</f>
        <v>09/10/2025</v>
      </c>
      <c r="G473" s="1" t="str">
        <f>IF(H473="","",Sheet1!AF473)</f>
        <v>09/10/2025</v>
      </c>
      <c r="H473" s="27">
        <v>9106046017</v>
      </c>
      <c r="I473" s="1" t="str">
        <f>IF(H473="","",Sheet1!AF473)</f>
        <v>09/10/2025</v>
      </c>
      <c r="J473" s="55" t="str">
        <f t="shared" si="70"/>
        <v>NKHT2510/02400063937</v>
      </c>
      <c r="L473" s="57" t="str">
        <f>IF(H473="","",Sheet1!AK473)</f>
        <v>K25TTM</v>
      </c>
      <c r="M473" s="57" t="str">
        <f>IF(H473="","",Sheet1!AE473)</f>
        <v>00063937</v>
      </c>
      <c r="N473" s="58" t="str">
        <f>IF(H473="","",Sheet1!AF473)</f>
        <v>09/10/2025</v>
      </c>
      <c r="O473" s="7" t="str">
        <f>IF(H473="","",Sheet1!AH473)</f>
        <v>WIN-024</v>
      </c>
      <c r="S473" s="55" t="str">
        <f>IF(H473="","",Sheet1!AL473)</f>
        <v>6842 WM+ BDG 343 Quốc Lộ 1K</v>
      </c>
      <c r="V473" s="55" t="str">
        <f>IF(H473="","",Sheet1!AL473)</f>
        <v>6842 WM+ BDG 343 Quốc Lộ 1K</v>
      </c>
      <c r="Y473" s="7" t="str">
        <f>IF(H473="","",Sheet1!AJ473)</f>
        <v>CGM300</v>
      </c>
      <c r="AB473" s="60">
        <f t="shared" si="71"/>
        <v>5111</v>
      </c>
      <c r="AC473" s="60">
        <f t="shared" si="72"/>
        <v>131</v>
      </c>
      <c r="AE473" s="61">
        <f>IF(H473="","",Sheet1!U473)</f>
        <v>1</v>
      </c>
      <c r="AG473" s="7">
        <f>IF(H473="","",Sheet1!T473)</f>
        <v>73431</v>
      </c>
      <c r="AH473" s="62">
        <f t="shared" si="73"/>
        <v>73431</v>
      </c>
      <c r="AL473" s="64">
        <f t="shared" si="74"/>
        <v>8</v>
      </c>
      <c r="AN473" s="61">
        <f t="shared" si="75"/>
        <v>5874.4800000000005</v>
      </c>
      <c r="AO473" s="65">
        <f t="shared" si="76"/>
        <v>33311</v>
      </c>
      <c r="AQ473" s="66" t="str">
        <f t="shared" si="77"/>
        <v>K-hangtra</v>
      </c>
      <c r="AR473" s="66">
        <f t="shared" si="78"/>
        <v>156</v>
      </c>
      <c r="AS473" s="66">
        <f t="shared" si="79"/>
        <v>632</v>
      </c>
    </row>
    <row r="474" spans="3:45" x14ac:dyDescent="0.25">
      <c r="C474" s="53" t="str">
        <f>IF(H474="","",Sheet1!AI474)</f>
        <v>N</v>
      </c>
      <c r="D474" s="54" t="s">
        <v>4134</v>
      </c>
      <c r="E474" s="54" t="s">
        <v>25</v>
      </c>
      <c r="F474" s="53" t="str">
        <f>IF(H474="","",Sheet1!AF474)</f>
        <v>09/10/2025</v>
      </c>
      <c r="G474" s="1" t="str">
        <f>IF(H474="","",Sheet1!AF474)</f>
        <v>09/10/2025</v>
      </c>
      <c r="H474" s="27">
        <v>9106046017</v>
      </c>
      <c r="I474" s="1" t="str">
        <f>IF(H474="","",Sheet1!AF474)</f>
        <v>09/10/2025</v>
      </c>
      <c r="J474" s="55" t="str">
        <f t="shared" si="70"/>
        <v>NKHT2510/02400063937</v>
      </c>
      <c r="L474" s="57" t="str">
        <f>IF(H474="","",Sheet1!AK474)</f>
        <v>K25TTM</v>
      </c>
      <c r="M474" s="57" t="str">
        <f>IF(H474="","",Sheet1!AE474)</f>
        <v>00063937</v>
      </c>
      <c r="N474" s="58" t="str">
        <f>IF(H474="","",Sheet1!AF474)</f>
        <v>09/10/2025</v>
      </c>
      <c r="O474" s="7" t="str">
        <f>IF(H474="","",Sheet1!AH474)</f>
        <v>WIN-024</v>
      </c>
      <c r="S474" s="55" t="str">
        <f>IF(H474="","",Sheet1!AL474)</f>
        <v>6842 WM+ BDG 343 Quốc Lộ 1K</v>
      </c>
      <c r="V474" s="55" t="str">
        <f>IF(H474="","",Sheet1!AL474)</f>
        <v>6842 WM+ BDG 343 Quốc Lộ 1K</v>
      </c>
      <c r="Y474" s="7" t="str">
        <f>IF(H474="","",Sheet1!AJ474)</f>
        <v>GM500</v>
      </c>
      <c r="AB474" s="60">
        <f t="shared" si="71"/>
        <v>5111</v>
      </c>
      <c r="AC474" s="60">
        <f t="shared" si="72"/>
        <v>131</v>
      </c>
      <c r="AE474" s="61">
        <f>IF(H474="","",Sheet1!U474)</f>
        <v>1</v>
      </c>
      <c r="AG474" s="7">
        <f>IF(H474="","",Sheet1!T474)</f>
        <v>111058</v>
      </c>
      <c r="AH474" s="62">
        <f t="shared" si="73"/>
        <v>111058</v>
      </c>
      <c r="AL474" s="64">
        <f t="shared" si="74"/>
        <v>8</v>
      </c>
      <c r="AN474" s="61">
        <f t="shared" si="75"/>
        <v>8884.64</v>
      </c>
      <c r="AO474" s="65">
        <f t="shared" si="76"/>
        <v>33311</v>
      </c>
      <c r="AQ474" s="66" t="str">
        <f t="shared" si="77"/>
        <v>K-hangtra</v>
      </c>
      <c r="AR474" s="66">
        <f t="shared" si="78"/>
        <v>156</v>
      </c>
      <c r="AS474" s="66">
        <f t="shared" si="79"/>
        <v>632</v>
      </c>
    </row>
    <row r="475" spans="3:45" x14ac:dyDescent="0.25">
      <c r="C475" s="53" t="str">
        <f>IF(H475="","",Sheet1!AI475)</f>
        <v>N</v>
      </c>
      <c r="D475" s="54" t="s">
        <v>4134</v>
      </c>
      <c r="E475" s="54" t="s">
        <v>25</v>
      </c>
      <c r="F475" s="53" t="str">
        <f>IF(H475="","",Sheet1!AF475)</f>
        <v>09/10/2025</v>
      </c>
      <c r="G475" s="1" t="str">
        <f>IF(H475="","",Sheet1!AF475)</f>
        <v>09/10/2025</v>
      </c>
      <c r="H475" s="27">
        <v>9106046017</v>
      </c>
      <c r="I475" s="1" t="str">
        <f>IF(H475="","",Sheet1!AF475)</f>
        <v>09/10/2025</v>
      </c>
      <c r="J475" s="55" t="str">
        <f t="shared" si="70"/>
        <v>NKHT2510/02400063937</v>
      </c>
      <c r="L475" s="57" t="str">
        <f>IF(H475="","",Sheet1!AK475)</f>
        <v>K25TTM</v>
      </c>
      <c r="M475" s="57" t="str">
        <f>IF(H475="","",Sheet1!AE475)</f>
        <v>00063937</v>
      </c>
      <c r="N475" s="58" t="str">
        <f>IF(H475="","",Sheet1!AF475)</f>
        <v>09/10/2025</v>
      </c>
      <c r="O475" s="7" t="str">
        <f>IF(H475="","",Sheet1!AH475)</f>
        <v>WIN-024</v>
      </c>
      <c r="S475" s="55" t="str">
        <f>IF(H475="","",Sheet1!AL475)</f>
        <v>6842 WM+ BDG 343 Quốc Lộ 1K</v>
      </c>
      <c r="V475" s="55" t="str">
        <f>IF(H475="","",Sheet1!AL475)</f>
        <v>6842 WM+ BDG 343 Quốc Lộ 1K</v>
      </c>
      <c r="Y475" s="7" t="str">
        <f>IF(H475="","",Sheet1!AJ475)</f>
        <v>TH200</v>
      </c>
      <c r="AB475" s="60">
        <f t="shared" si="71"/>
        <v>5111</v>
      </c>
      <c r="AC475" s="60">
        <f t="shared" si="72"/>
        <v>131</v>
      </c>
      <c r="AE475" s="61">
        <f>IF(H475="","",Sheet1!U475)</f>
        <v>2</v>
      </c>
      <c r="AG475" s="7">
        <f>IF(H475="","",Sheet1!T475)</f>
        <v>45588</v>
      </c>
      <c r="AH475" s="62">
        <f t="shared" si="73"/>
        <v>91176</v>
      </c>
      <c r="AL475" s="64">
        <f t="shared" si="74"/>
        <v>8</v>
      </c>
      <c r="AN475" s="61">
        <f t="shared" si="75"/>
        <v>7294.08</v>
      </c>
      <c r="AO475" s="65">
        <f t="shared" si="76"/>
        <v>33311</v>
      </c>
      <c r="AQ475" s="66" t="str">
        <f t="shared" si="77"/>
        <v>K-hangtra</v>
      </c>
      <c r="AR475" s="66">
        <f t="shared" si="78"/>
        <v>156</v>
      </c>
      <c r="AS475" s="66">
        <f t="shared" si="79"/>
        <v>632</v>
      </c>
    </row>
    <row r="476" spans="3:45" x14ac:dyDescent="0.25">
      <c r="C476" s="53" t="str">
        <f>IF(H476="","",Sheet1!AI476)</f>
        <v>N</v>
      </c>
      <c r="D476" s="54" t="s">
        <v>4134</v>
      </c>
      <c r="E476" s="54" t="s">
        <v>25</v>
      </c>
      <c r="F476" s="53" t="str">
        <f>IF(H476="","",Sheet1!AF476)</f>
        <v>09/10/2025</v>
      </c>
      <c r="G476" s="1" t="str">
        <f>IF(H476="","",Sheet1!AF476)</f>
        <v>09/10/2025</v>
      </c>
      <c r="H476" s="27">
        <v>9106046017</v>
      </c>
      <c r="I476" s="1" t="str">
        <f>IF(H476="","",Sheet1!AF476)</f>
        <v>09/10/2025</v>
      </c>
      <c r="J476" s="55" t="str">
        <f t="shared" si="70"/>
        <v>NKHT2510/02400063937</v>
      </c>
      <c r="L476" s="57" t="str">
        <f>IF(H476="","",Sheet1!AK476)</f>
        <v>K25TTM</v>
      </c>
      <c r="M476" s="57" t="str">
        <f>IF(H476="","",Sheet1!AE476)</f>
        <v>00063937</v>
      </c>
      <c r="N476" s="58" t="str">
        <f>IF(H476="","",Sheet1!AF476)</f>
        <v>09/10/2025</v>
      </c>
      <c r="O476" s="7" t="str">
        <f>IF(H476="","",Sheet1!AH476)</f>
        <v>WIN-024</v>
      </c>
      <c r="S476" s="55" t="str">
        <f>IF(H476="","",Sheet1!AL476)</f>
        <v>6842 WM+ BDG 343 Quốc Lộ 1K</v>
      </c>
      <c r="V476" s="55" t="str">
        <f>IF(H476="","",Sheet1!AL476)</f>
        <v>6842 WM+ BDG 343 Quốc Lộ 1K</v>
      </c>
      <c r="Y476" s="7" t="str">
        <f>IF(H476="","",Sheet1!AJ476)</f>
        <v>CC300</v>
      </c>
      <c r="AB476" s="60">
        <f t="shared" si="71"/>
        <v>5111</v>
      </c>
      <c r="AC476" s="60">
        <f t="shared" si="72"/>
        <v>131</v>
      </c>
      <c r="AE476" s="61">
        <f>IF(H476="","",Sheet1!U476)</f>
        <v>1</v>
      </c>
      <c r="AG476" s="7">
        <f>IF(H476="","",Sheet1!T476)</f>
        <v>74250</v>
      </c>
      <c r="AH476" s="62">
        <f t="shared" si="73"/>
        <v>74250</v>
      </c>
      <c r="AL476" s="64">
        <f t="shared" si="74"/>
        <v>8</v>
      </c>
      <c r="AN476" s="61">
        <f t="shared" si="75"/>
        <v>5940</v>
      </c>
      <c r="AO476" s="65">
        <f t="shared" si="76"/>
        <v>33311</v>
      </c>
      <c r="AQ476" s="66" t="str">
        <f t="shared" si="77"/>
        <v>K-hangtra</v>
      </c>
      <c r="AR476" s="66">
        <f t="shared" si="78"/>
        <v>156</v>
      </c>
      <c r="AS476" s="66">
        <f t="shared" si="79"/>
        <v>632</v>
      </c>
    </row>
    <row r="477" spans="3:45" x14ac:dyDescent="0.25">
      <c r="C477" s="53" t="str">
        <f>IF(H477="","",Sheet1!AI477)</f>
        <v>N</v>
      </c>
      <c r="D477" s="54" t="s">
        <v>4134</v>
      </c>
      <c r="E477" s="54" t="s">
        <v>25</v>
      </c>
      <c r="F477" s="53" t="str">
        <f>IF(H477="","",Sheet1!AF477)</f>
        <v>09/10/2025</v>
      </c>
      <c r="G477" s="1" t="str">
        <f>IF(H477="","",Sheet1!AF477)</f>
        <v>09/10/2025</v>
      </c>
      <c r="H477" s="27">
        <v>9106046017</v>
      </c>
      <c r="I477" s="1" t="str">
        <f>IF(H477="","",Sheet1!AF477)</f>
        <v>09/10/2025</v>
      </c>
      <c r="J477" s="55" t="str">
        <f t="shared" si="70"/>
        <v>NKHT2510/02400063937</v>
      </c>
      <c r="L477" s="57" t="str">
        <f>IF(H477="","",Sheet1!AK477)</f>
        <v>K25TTM</v>
      </c>
      <c r="M477" s="57" t="str">
        <f>IF(H477="","",Sheet1!AE477)</f>
        <v>00063937</v>
      </c>
      <c r="N477" s="58" t="str">
        <f>IF(H477="","",Sheet1!AF477)</f>
        <v>09/10/2025</v>
      </c>
      <c r="O477" s="7" t="str">
        <f>IF(H477="","",Sheet1!AH477)</f>
        <v>WIN-024</v>
      </c>
      <c r="S477" s="55" t="str">
        <f>IF(H477="","",Sheet1!AL477)</f>
        <v>6842 WM+ BDG 343 Quốc Lộ 1K</v>
      </c>
      <c r="V477" s="55" t="str">
        <f>IF(H477="","",Sheet1!AL477)</f>
        <v>6842 WM+ BDG 343 Quốc Lộ 1K</v>
      </c>
      <c r="Y477" s="7" t="str">
        <f>IF(H477="","",Sheet1!AJ477)</f>
        <v>MNH250</v>
      </c>
      <c r="AB477" s="60">
        <f t="shared" si="71"/>
        <v>5111</v>
      </c>
      <c r="AC477" s="60">
        <f t="shared" si="72"/>
        <v>131</v>
      </c>
      <c r="AE477" s="61">
        <f>IF(H477="","",Sheet1!U477)</f>
        <v>1</v>
      </c>
      <c r="AG477" s="7">
        <f>IF(H477="","",Sheet1!T477)</f>
        <v>37720</v>
      </c>
      <c r="AH477" s="62">
        <f t="shared" si="73"/>
        <v>37720</v>
      </c>
      <c r="AL477" s="64">
        <f t="shared" si="74"/>
        <v>8</v>
      </c>
      <c r="AN477" s="61">
        <f t="shared" si="75"/>
        <v>3017.6</v>
      </c>
      <c r="AO477" s="65">
        <f t="shared" si="76"/>
        <v>33311</v>
      </c>
      <c r="AQ477" s="66" t="str">
        <f t="shared" si="77"/>
        <v>K-hangtra</v>
      </c>
      <c r="AR477" s="66">
        <f t="shared" si="78"/>
        <v>156</v>
      </c>
      <c r="AS477" s="66">
        <f t="shared" si="79"/>
        <v>632</v>
      </c>
    </row>
    <row r="478" spans="3:45" x14ac:dyDescent="0.25">
      <c r="C478" s="53" t="str">
        <f>IF(H478="","",Sheet1!AI478)</f>
        <v>N</v>
      </c>
      <c r="D478" s="54" t="s">
        <v>4134</v>
      </c>
      <c r="E478" s="54" t="s">
        <v>25</v>
      </c>
      <c r="F478" s="53" t="str">
        <f>IF(H478="","",Sheet1!AF478)</f>
        <v>09/10/2025</v>
      </c>
      <c r="G478" s="1" t="str">
        <f>IF(H478="","",Sheet1!AF478)</f>
        <v>09/10/2025</v>
      </c>
      <c r="H478" s="27">
        <v>9106046017</v>
      </c>
      <c r="I478" s="1" t="str">
        <f>IF(H478="","",Sheet1!AF478)</f>
        <v>09/10/2025</v>
      </c>
      <c r="J478" s="55" t="str">
        <f t="shared" si="70"/>
        <v>NKHT2510/02400063937</v>
      </c>
      <c r="L478" s="57" t="str">
        <f>IF(H478="","",Sheet1!AK478)</f>
        <v>K25TTM</v>
      </c>
      <c r="M478" s="57" t="str">
        <f>IF(H478="","",Sheet1!AE478)</f>
        <v>00063937</v>
      </c>
      <c r="N478" s="58" t="str">
        <f>IF(H478="","",Sheet1!AF478)</f>
        <v>09/10/2025</v>
      </c>
      <c r="O478" s="7" t="str">
        <f>IF(H478="","",Sheet1!AH478)</f>
        <v>WIN-024</v>
      </c>
      <c r="S478" s="55" t="str">
        <f>IF(H478="","",Sheet1!AL478)</f>
        <v>6842 WM+ BDG 343 Quốc Lộ 1K</v>
      </c>
      <c r="V478" s="55" t="str">
        <f>IF(H478="","",Sheet1!AL478)</f>
        <v>6842 WM+ BDG 343 Quốc Lộ 1K</v>
      </c>
      <c r="Y478" s="7" t="str">
        <f>IF(H478="","",Sheet1!AJ478)</f>
        <v>GTLX250G</v>
      </c>
      <c r="AB478" s="60">
        <f t="shared" si="71"/>
        <v>5111</v>
      </c>
      <c r="AC478" s="60">
        <f t="shared" si="72"/>
        <v>131</v>
      </c>
      <c r="AE478" s="61">
        <f>IF(H478="","",Sheet1!U478)</f>
        <v>1</v>
      </c>
      <c r="AG478" s="7">
        <f>IF(H478="","",Sheet1!T478)</f>
        <v>50182</v>
      </c>
      <c r="AH478" s="62">
        <f t="shared" si="73"/>
        <v>50182</v>
      </c>
      <c r="AL478" s="64">
        <f t="shared" si="74"/>
        <v>8</v>
      </c>
      <c r="AN478" s="61">
        <f t="shared" si="75"/>
        <v>4014.56</v>
      </c>
      <c r="AO478" s="65">
        <f t="shared" si="76"/>
        <v>33311</v>
      </c>
      <c r="AQ478" s="66" t="str">
        <f t="shared" si="77"/>
        <v>K-hangtra</v>
      </c>
      <c r="AR478" s="66">
        <f t="shared" si="78"/>
        <v>156</v>
      </c>
      <c r="AS478" s="66">
        <f t="shared" si="79"/>
        <v>632</v>
      </c>
    </row>
    <row r="479" spans="3:45" x14ac:dyDescent="0.25">
      <c r="C479" s="53" t="str">
        <f>IF(H479="","",Sheet1!AI479)</f>
        <v>B</v>
      </c>
      <c r="D479" s="54" t="s">
        <v>4134</v>
      </c>
      <c r="E479" s="54" t="s">
        <v>25</v>
      </c>
      <c r="F479" s="53" t="str">
        <f>IF(H479="","",Sheet1!AF479)</f>
        <v>09/10/2025</v>
      </c>
      <c r="G479" s="1" t="str">
        <f>IF(H479="","",Sheet1!AF479)</f>
        <v>09/10/2025</v>
      </c>
      <c r="H479" s="27">
        <v>9106046008</v>
      </c>
      <c r="I479" s="1" t="str">
        <f>IF(H479="","",Sheet1!AF479)</f>
        <v>09/10/2025</v>
      </c>
      <c r="J479" s="55" t="str">
        <f t="shared" si="70"/>
        <v>NKHT2510/02000033647</v>
      </c>
      <c r="L479" s="57" t="str">
        <f>IF(H479="","",Sheet1!AK479)</f>
        <v>K25TTM</v>
      </c>
      <c r="M479" s="57" t="str">
        <f>IF(H479="","",Sheet1!AE479)</f>
        <v>00033647</v>
      </c>
      <c r="N479" s="58" t="str">
        <f>IF(H479="","",Sheet1!AF479)</f>
        <v>09/10/2025</v>
      </c>
      <c r="O479" s="7" t="str">
        <f>IF(H479="","",Sheet1!AH479)</f>
        <v>WIN-020</v>
      </c>
      <c r="S479" s="55" t="str">
        <f>IF(H479="","",Sheet1!AL479)</f>
        <v>2BE5 WM+ THA Quốc lộ 47C, Thọ Phú</v>
      </c>
      <c r="V479" s="55" t="str">
        <f>IF(H479="","",Sheet1!AL479)</f>
        <v>2BE5 WM+ THA Quốc lộ 47C, Thọ Phú</v>
      </c>
      <c r="Y479" s="7" t="str">
        <f>IF(H479="","",Sheet1!AJ479)</f>
        <v>CGM300</v>
      </c>
      <c r="AB479" s="60">
        <f t="shared" si="71"/>
        <v>5111</v>
      </c>
      <c r="AC479" s="60">
        <f t="shared" si="72"/>
        <v>131</v>
      </c>
      <c r="AE479" s="61">
        <f>IF(H479="","",Sheet1!U479)</f>
        <v>2</v>
      </c>
      <c r="AG479" s="7">
        <f>IF(H479="","",Sheet1!T479)</f>
        <v>73431</v>
      </c>
      <c r="AH479" s="62">
        <f t="shared" si="73"/>
        <v>146862</v>
      </c>
      <c r="AL479" s="64">
        <f t="shared" si="74"/>
        <v>8</v>
      </c>
      <c r="AN479" s="61">
        <f t="shared" si="75"/>
        <v>11748.960000000001</v>
      </c>
      <c r="AO479" s="65">
        <f t="shared" si="76"/>
        <v>33311</v>
      </c>
      <c r="AQ479" s="66" t="str">
        <f t="shared" si="77"/>
        <v>K-hangtra</v>
      </c>
      <c r="AR479" s="66">
        <f t="shared" si="78"/>
        <v>156</v>
      </c>
      <c r="AS479" s="66">
        <f t="shared" si="79"/>
        <v>632</v>
      </c>
    </row>
    <row r="480" spans="3:45" x14ac:dyDescent="0.25">
      <c r="C480" s="53" t="str">
        <f>IF(H480="","",Sheet1!AI480)</f>
        <v>B</v>
      </c>
      <c r="D480" s="54" t="s">
        <v>4134</v>
      </c>
      <c r="E480" s="54" t="s">
        <v>25</v>
      </c>
      <c r="F480" s="53" t="str">
        <f>IF(H480="","",Sheet1!AF480)</f>
        <v>09/10/2025</v>
      </c>
      <c r="G480" s="1" t="str">
        <f>IF(H480="","",Sheet1!AF480)</f>
        <v>09/10/2025</v>
      </c>
      <c r="H480" s="27">
        <v>9106046029</v>
      </c>
      <c r="I480" s="1" t="str">
        <f>IF(H480="","",Sheet1!AF480)</f>
        <v>09/10/2025</v>
      </c>
      <c r="J480" s="55" t="str">
        <f t="shared" si="70"/>
        <v>NKHT2510/05800037484</v>
      </c>
      <c r="L480" s="57" t="str">
        <f>IF(H480="","",Sheet1!AK480)</f>
        <v>K25TTM</v>
      </c>
      <c r="M480" s="57" t="str">
        <f>IF(H480="","",Sheet1!AE480)</f>
        <v>00037484</v>
      </c>
      <c r="N480" s="58" t="str">
        <f>IF(H480="","",Sheet1!AF480)</f>
        <v>09/10/2025</v>
      </c>
      <c r="O480" s="7" t="str">
        <f>IF(H480="","",Sheet1!AH480)</f>
        <v>WIN-058</v>
      </c>
      <c r="S480" s="55" t="str">
        <f>IF(H480="","",Sheet1!AL480)</f>
        <v>2ATE WM+ NAN Thị Tứ, Tân Thành</v>
      </c>
      <c r="V480" s="55" t="str">
        <f>IF(H480="","",Sheet1!AL480)</f>
        <v>2ATE WM+ NAN Thị Tứ, Tân Thành</v>
      </c>
      <c r="Y480" s="7" t="str">
        <f>IF(H480="","",Sheet1!AJ480)</f>
        <v>GTLX250G</v>
      </c>
      <c r="AB480" s="60">
        <f t="shared" si="71"/>
        <v>5111</v>
      </c>
      <c r="AC480" s="60">
        <f t="shared" si="72"/>
        <v>131</v>
      </c>
      <c r="AE480" s="61">
        <f>IF(H480="","",Sheet1!U480)</f>
        <v>2</v>
      </c>
      <c r="AG480" s="7">
        <f>IF(H480="","",Sheet1!T480)</f>
        <v>50182</v>
      </c>
      <c r="AH480" s="62">
        <f t="shared" si="73"/>
        <v>100364</v>
      </c>
      <c r="AL480" s="64">
        <f t="shared" si="74"/>
        <v>8</v>
      </c>
      <c r="AN480" s="61">
        <f t="shared" si="75"/>
        <v>8029.12</v>
      </c>
      <c r="AO480" s="65">
        <f t="shared" si="76"/>
        <v>33311</v>
      </c>
      <c r="AQ480" s="66" t="str">
        <f t="shared" si="77"/>
        <v>K-hangtra</v>
      </c>
      <c r="AR480" s="66">
        <f t="shared" si="78"/>
        <v>156</v>
      </c>
      <c r="AS480" s="66">
        <f t="shared" si="79"/>
        <v>632</v>
      </c>
    </row>
    <row r="481" spans="3:45" x14ac:dyDescent="0.25">
      <c r="C481" s="53" t="str">
        <f>IF(H481="","",Sheet1!AI481)</f>
        <v>N</v>
      </c>
      <c r="D481" s="54" t="s">
        <v>4134</v>
      </c>
      <c r="E481" s="54" t="s">
        <v>25</v>
      </c>
      <c r="F481" s="53" t="str">
        <f>IF(H481="","",Sheet1!AF481)</f>
        <v>09/10/2025</v>
      </c>
      <c r="G481" s="1" t="str">
        <f>IF(H481="","",Sheet1!AF481)</f>
        <v>09/10/2025</v>
      </c>
      <c r="H481" s="27">
        <v>9106046088</v>
      </c>
      <c r="I481" s="1" t="str">
        <f>IF(H481="","",Sheet1!AF481)</f>
        <v>09/10/2025</v>
      </c>
      <c r="J481" s="55" t="str">
        <f t="shared" si="70"/>
        <v>NKHT2510/07700160359</v>
      </c>
      <c r="L481" s="57" t="str">
        <f>IF(H481="","",Sheet1!AK481)</f>
        <v>K25TTM</v>
      </c>
      <c r="M481" s="57" t="str">
        <f>IF(H481="","",Sheet1!AE481)</f>
        <v>00160359</v>
      </c>
      <c r="N481" s="58" t="str">
        <f>IF(H481="","",Sheet1!AF481)</f>
        <v>09/10/2025</v>
      </c>
      <c r="O481" s="7" t="str">
        <f>IF(H481="","",Sheet1!AH481)</f>
        <v>WIN5077</v>
      </c>
      <c r="S481" s="55" t="str">
        <f>IF(H481="","",Sheet1!AL481)</f>
        <v>5077 WM+ HCM 254/63 âu Cơ</v>
      </c>
      <c r="V481" s="55" t="str">
        <f>IF(H481="","",Sheet1!AL481)</f>
        <v>5077 WM+ HCM 254/63 âu Cơ</v>
      </c>
      <c r="Y481" s="7" t="str">
        <f>IF(H481="","",Sheet1!AJ481)</f>
        <v>MNH250</v>
      </c>
      <c r="AB481" s="60">
        <f t="shared" si="71"/>
        <v>5111</v>
      </c>
      <c r="AC481" s="60">
        <f t="shared" si="72"/>
        <v>131</v>
      </c>
      <c r="AE481" s="61">
        <f>IF(H481="","",Sheet1!U481)</f>
        <v>2</v>
      </c>
      <c r="AG481" s="7">
        <f>IF(H481="","",Sheet1!T481)</f>
        <v>37720</v>
      </c>
      <c r="AH481" s="62">
        <f t="shared" si="73"/>
        <v>75440</v>
      </c>
      <c r="AL481" s="64">
        <f t="shared" si="74"/>
        <v>8</v>
      </c>
      <c r="AN481" s="61">
        <f t="shared" si="75"/>
        <v>6035.2</v>
      </c>
      <c r="AO481" s="65">
        <f t="shared" si="76"/>
        <v>33311</v>
      </c>
      <c r="AQ481" s="66" t="str">
        <f t="shared" si="77"/>
        <v>K-hangtra</v>
      </c>
      <c r="AR481" s="66">
        <f t="shared" si="78"/>
        <v>156</v>
      </c>
      <c r="AS481" s="66">
        <f t="shared" si="79"/>
        <v>632</v>
      </c>
    </row>
    <row r="482" spans="3:45" x14ac:dyDescent="0.25">
      <c r="C482" s="53" t="str">
        <f>IF(H482="","",Sheet1!AI482)</f>
        <v>N</v>
      </c>
      <c r="D482" s="54" t="s">
        <v>4134</v>
      </c>
      <c r="E482" s="54" t="s">
        <v>25</v>
      </c>
      <c r="F482" s="53" t="str">
        <f>IF(H482="","",Sheet1!AF482)</f>
        <v>09/10/2025</v>
      </c>
      <c r="G482" s="1" t="str">
        <f>IF(H482="","",Sheet1!AF482)</f>
        <v>09/10/2025</v>
      </c>
      <c r="H482" s="27">
        <v>9106046088</v>
      </c>
      <c r="I482" s="1" t="str">
        <f>IF(H482="","",Sheet1!AF482)</f>
        <v>09/10/2025</v>
      </c>
      <c r="J482" s="55" t="str">
        <f t="shared" si="70"/>
        <v>NKHT2510/07700160359</v>
      </c>
      <c r="L482" s="57" t="str">
        <f>IF(H482="","",Sheet1!AK482)</f>
        <v>K25TTM</v>
      </c>
      <c r="M482" s="57" t="str">
        <f>IF(H482="","",Sheet1!AE482)</f>
        <v>00160359</v>
      </c>
      <c r="N482" s="58" t="str">
        <f>IF(H482="","",Sheet1!AF482)</f>
        <v>09/10/2025</v>
      </c>
      <c r="O482" s="7" t="str">
        <f>IF(H482="","",Sheet1!AH482)</f>
        <v>WIN5077</v>
      </c>
      <c r="S482" s="55" t="str">
        <f>IF(H482="","",Sheet1!AL482)</f>
        <v>5077 WM+ HCM 254/63 âu Cơ</v>
      </c>
      <c r="V482" s="55" t="str">
        <f>IF(H482="","",Sheet1!AL482)</f>
        <v>5077 WM+ HCM 254/63 âu Cơ</v>
      </c>
      <c r="Y482" s="7" t="str">
        <f>IF(H482="","",Sheet1!AJ482)</f>
        <v>TH200</v>
      </c>
      <c r="AB482" s="60">
        <f t="shared" si="71"/>
        <v>5111</v>
      </c>
      <c r="AC482" s="60">
        <f t="shared" si="72"/>
        <v>131</v>
      </c>
      <c r="AE482" s="61">
        <f>IF(H482="","",Sheet1!U482)</f>
        <v>2</v>
      </c>
      <c r="AG482" s="7">
        <f>IF(H482="","",Sheet1!T482)</f>
        <v>45588</v>
      </c>
      <c r="AH482" s="62">
        <f t="shared" si="73"/>
        <v>91176</v>
      </c>
      <c r="AL482" s="64">
        <f t="shared" si="74"/>
        <v>8</v>
      </c>
      <c r="AN482" s="61">
        <f t="shared" si="75"/>
        <v>7294.08</v>
      </c>
      <c r="AO482" s="65">
        <f t="shared" si="76"/>
        <v>33311</v>
      </c>
      <c r="AQ482" s="66" t="str">
        <f t="shared" si="77"/>
        <v>K-hangtra</v>
      </c>
      <c r="AR482" s="66">
        <f t="shared" si="78"/>
        <v>156</v>
      </c>
      <c r="AS482" s="66">
        <f t="shared" si="79"/>
        <v>632</v>
      </c>
    </row>
    <row r="483" spans="3:45" x14ac:dyDescent="0.25">
      <c r="C483" s="53" t="str">
        <f>IF(H483="","",Sheet1!AI483)</f>
        <v>N</v>
      </c>
      <c r="D483" s="54" t="s">
        <v>4134</v>
      </c>
      <c r="E483" s="54" t="s">
        <v>25</v>
      </c>
      <c r="F483" s="53" t="str">
        <f>IF(H483="","",Sheet1!AF483)</f>
        <v>09/10/2025</v>
      </c>
      <c r="G483" s="1" t="str">
        <f>IF(H483="","",Sheet1!AF483)</f>
        <v>09/10/2025</v>
      </c>
      <c r="H483" s="27">
        <v>9106046088</v>
      </c>
      <c r="I483" s="1" t="str">
        <f>IF(H483="","",Sheet1!AF483)</f>
        <v>09/10/2025</v>
      </c>
      <c r="J483" s="55" t="str">
        <f t="shared" si="70"/>
        <v>NKHT2510/07700160359</v>
      </c>
      <c r="L483" s="57" t="str">
        <f>IF(H483="","",Sheet1!AK483)</f>
        <v>K25TTM</v>
      </c>
      <c r="M483" s="57" t="str">
        <f>IF(H483="","",Sheet1!AE483)</f>
        <v>00160359</v>
      </c>
      <c r="N483" s="58" t="str">
        <f>IF(H483="","",Sheet1!AF483)</f>
        <v>09/10/2025</v>
      </c>
      <c r="O483" s="7" t="str">
        <f>IF(H483="","",Sheet1!AH483)</f>
        <v>WIN5077</v>
      </c>
      <c r="S483" s="55" t="str">
        <f>IF(H483="","",Sheet1!AL483)</f>
        <v>5077 WM+ HCM 254/63 âu Cơ</v>
      </c>
      <c r="V483" s="55" t="str">
        <f>IF(H483="","",Sheet1!AL483)</f>
        <v>5077 WM+ HCM 254/63 âu Cơ</v>
      </c>
      <c r="Y483" s="7" t="str">
        <f>IF(H483="","",Sheet1!AJ483)</f>
        <v>CC300</v>
      </c>
      <c r="AB483" s="60">
        <f t="shared" si="71"/>
        <v>5111</v>
      </c>
      <c r="AC483" s="60">
        <f t="shared" si="72"/>
        <v>131</v>
      </c>
      <c r="AE483" s="61">
        <f>IF(H483="","",Sheet1!U483)</f>
        <v>2</v>
      </c>
      <c r="AG483" s="7">
        <f>IF(H483="","",Sheet1!T483)</f>
        <v>74250</v>
      </c>
      <c r="AH483" s="62">
        <f t="shared" si="73"/>
        <v>148500</v>
      </c>
      <c r="AL483" s="64">
        <f t="shared" si="74"/>
        <v>8</v>
      </c>
      <c r="AN483" s="61">
        <f t="shared" si="75"/>
        <v>11880</v>
      </c>
      <c r="AO483" s="65">
        <f t="shared" si="76"/>
        <v>33311</v>
      </c>
      <c r="AQ483" s="66" t="str">
        <f t="shared" si="77"/>
        <v>K-hangtra</v>
      </c>
      <c r="AR483" s="66">
        <f t="shared" si="78"/>
        <v>156</v>
      </c>
      <c r="AS483" s="66">
        <f t="shared" si="79"/>
        <v>632</v>
      </c>
    </row>
    <row r="484" spans="3:45" x14ac:dyDescent="0.25">
      <c r="C484" s="53" t="str">
        <f>IF(H484="","",Sheet1!AI484)</f>
        <v>N</v>
      </c>
      <c r="D484" s="54" t="s">
        <v>4134</v>
      </c>
      <c r="E484" s="54" t="s">
        <v>25</v>
      </c>
      <c r="F484" s="53" t="str">
        <f>IF(H484="","",Sheet1!AF484)</f>
        <v>09/10/2025</v>
      </c>
      <c r="G484" s="1" t="str">
        <f>IF(H484="","",Sheet1!AF484)</f>
        <v>09/10/2025</v>
      </c>
      <c r="H484" s="27">
        <v>9106046088</v>
      </c>
      <c r="I484" s="1" t="str">
        <f>IF(H484="","",Sheet1!AF484)</f>
        <v>09/10/2025</v>
      </c>
      <c r="J484" s="55" t="str">
        <f t="shared" si="70"/>
        <v>NKHT2510/07700160359</v>
      </c>
      <c r="L484" s="57" t="str">
        <f>IF(H484="","",Sheet1!AK484)</f>
        <v>K25TTM</v>
      </c>
      <c r="M484" s="57" t="str">
        <f>IF(H484="","",Sheet1!AE484)</f>
        <v>00160359</v>
      </c>
      <c r="N484" s="58" t="str">
        <f>IF(H484="","",Sheet1!AF484)</f>
        <v>09/10/2025</v>
      </c>
      <c r="O484" s="7" t="str">
        <f>IF(H484="","",Sheet1!AH484)</f>
        <v>WIN5077</v>
      </c>
      <c r="S484" s="55" t="str">
        <f>IF(H484="","",Sheet1!AL484)</f>
        <v>5077 WM+ HCM 254/63 âu Cơ</v>
      </c>
      <c r="V484" s="55" t="str">
        <f>IF(H484="","",Sheet1!AL484)</f>
        <v>5077 WM+ HCM 254/63 âu Cơ</v>
      </c>
      <c r="Y484" s="7" t="str">
        <f>IF(H484="","",Sheet1!AJ484)</f>
        <v>CN300</v>
      </c>
      <c r="AB484" s="60">
        <f t="shared" si="71"/>
        <v>5111</v>
      </c>
      <c r="AC484" s="60">
        <f t="shared" si="72"/>
        <v>131</v>
      </c>
      <c r="AE484" s="61">
        <f>IF(H484="","",Sheet1!U484)</f>
        <v>1</v>
      </c>
      <c r="AG484" s="7">
        <f>IF(H484="","",Sheet1!T484)</f>
        <v>70950</v>
      </c>
      <c r="AH484" s="62">
        <f t="shared" si="73"/>
        <v>70950</v>
      </c>
      <c r="AL484" s="64">
        <f t="shared" si="74"/>
        <v>8</v>
      </c>
      <c r="AN484" s="61">
        <f t="shared" si="75"/>
        <v>5676</v>
      </c>
      <c r="AO484" s="65">
        <f t="shared" si="76"/>
        <v>33311</v>
      </c>
      <c r="AQ484" s="66" t="str">
        <f t="shared" si="77"/>
        <v>K-hangtra</v>
      </c>
      <c r="AR484" s="66">
        <f t="shared" si="78"/>
        <v>156</v>
      </c>
      <c r="AS484" s="66">
        <f t="shared" si="79"/>
        <v>632</v>
      </c>
    </row>
    <row r="485" spans="3:45" x14ac:dyDescent="0.25">
      <c r="C485" s="53" t="str">
        <f>IF(H485="","",Sheet1!AI485)</f>
        <v>N</v>
      </c>
      <c r="D485" s="54" t="s">
        <v>4134</v>
      </c>
      <c r="E485" s="54" t="s">
        <v>25</v>
      </c>
      <c r="F485" s="53" t="str">
        <f>IF(H485="","",Sheet1!AF485)</f>
        <v>09/10/2025</v>
      </c>
      <c r="G485" s="1" t="str">
        <f>IF(H485="","",Sheet1!AF485)</f>
        <v>09/10/2025</v>
      </c>
      <c r="H485" s="27">
        <v>9106046088</v>
      </c>
      <c r="I485" s="1" t="str">
        <f>IF(H485="","",Sheet1!AF485)</f>
        <v>09/10/2025</v>
      </c>
      <c r="J485" s="55" t="str">
        <f t="shared" si="70"/>
        <v>NKHT2510/07700160359</v>
      </c>
      <c r="L485" s="57" t="str">
        <f>IF(H485="","",Sheet1!AK485)</f>
        <v>K25TTM</v>
      </c>
      <c r="M485" s="57" t="str">
        <f>IF(H485="","",Sheet1!AE485)</f>
        <v>00160359</v>
      </c>
      <c r="N485" s="58" t="str">
        <f>IF(H485="","",Sheet1!AF485)</f>
        <v>09/10/2025</v>
      </c>
      <c r="O485" s="7" t="str">
        <f>IF(H485="","",Sheet1!AH485)</f>
        <v>WIN5077</v>
      </c>
      <c r="S485" s="55" t="str">
        <f>IF(H485="","",Sheet1!AL485)</f>
        <v>5077 WM+ HCM 254/63 âu Cơ</v>
      </c>
      <c r="V485" s="55" t="str">
        <f>IF(H485="","",Sheet1!AL485)</f>
        <v>5077 WM+ HCM 254/63 âu Cơ</v>
      </c>
      <c r="Y485" s="7" t="str">
        <f>IF(H485="","",Sheet1!AJ485)</f>
        <v>CGM300</v>
      </c>
      <c r="AB485" s="60">
        <f t="shared" si="71"/>
        <v>5111</v>
      </c>
      <c r="AC485" s="60">
        <f t="shared" si="72"/>
        <v>131</v>
      </c>
      <c r="AE485" s="61">
        <f>IF(H485="","",Sheet1!U485)</f>
        <v>1</v>
      </c>
      <c r="AG485" s="7">
        <f>IF(H485="","",Sheet1!T485)</f>
        <v>73431</v>
      </c>
      <c r="AH485" s="62">
        <f t="shared" si="73"/>
        <v>73431</v>
      </c>
      <c r="AL485" s="64">
        <f t="shared" si="74"/>
        <v>8</v>
      </c>
      <c r="AN485" s="61">
        <f t="shared" si="75"/>
        <v>5874.4800000000005</v>
      </c>
      <c r="AO485" s="65">
        <f t="shared" si="76"/>
        <v>33311</v>
      </c>
      <c r="AQ485" s="66" t="str">
        <f t="shared" si="77"/>
        <v>K-hangtra</v>
      </c>
      <c r="AR485" s="66">
        <f t="shared" si="78"/>
        <v>156</v>
      </c>
      <c r="AS485" s="66">
        <f t="shared" si="79"/>
        <v>632</v>
      </c>
    </row>
    <row r="486" spans="3:45" x14ac:dyDescent="0.25">
      <c r="C486" s="53" t="str">
        <f>IF(H486="","",Sheet1!AI486)</f>
        <v>B</v>
      </c>
      <c r="D486" s="54" t="s">
        <v>4134</v>
      </c>
      <c r="E486" s="54" t="s">
        <v>25</v>
      </c>
      <c r="F486" s="53" t="str">
        <f>IF(H486="","",Sheet1!AF486)</f>
        <v>09/10/2025</v>
      </c>
      <c r="G486" s="1" t="str">
        <f>IF(H486="","",Sheet1!AF486)</f>
        <v>09/10/2025</v>
      </c>
      <c r="H486" s="27">
        <v>9106046084</v>
      </c>
      <c r="I486" s="1" t="str">
        <f>IF(H486="","",Sheet1!AF486)</f>
        <v>09/10/2025</v>
      </c>
      <c r="J486" s="55" t="str">
        <f t="shared" si="70"/>
        <v>NKHT2510/05800037485</v>
      </c>
      <c r="L486" s="57" t="str">
        <f>IF(H486="","",Sheet1!AK486)</f>
        <v>K25TTM</v>
      </c>
      <c r="M486" s="57" t="str">
        <f>IF(H486="","",Sheet1!AE486)</f>
        <v>00037485</v>
      </c>
      <c r="N486" s="58" t="str">
        <f>IF(H486="","",Sheet1!AF486)</f>
        <v>09/10/2025</v>
      </c>
      <c r="O486" s="7" t="str">
        <f>IF(H486="","",Sheet1!AH486)</f>
        <v>WIN-058</v>
      </c>
      <c r="S486" s="55" t="str">
        <f>IF(H486="","",Sheet1!AL486)</f>
        <v>2B75 WM+ NAN Xóm 4, Hùng Châu</v>
      </c>
      <c r="V486" s="55" t="str">
        <f>IF(H486="","",Sheet1!AL486)</f>
        <v>2B75 WM+ NAN Xóm 4, Hùng Châu</v>
      </c>
      <c r="Y486" s="7" t="str">
        <f>IF(H486="","",Sheet1!AJ486)</f>
        <v>GL250</v>
      </c>
      <c r="AB486" s="60">
        <f t="shared" si="71"/>
        <v>5111</v>
      </c>
      <c r="AC486" s="60">
        <f t="shared" si="72"/>
        <v>131</v>
      </c>
      <c r="AE486" s="61">
        <f>IF(H486="","",Sheet1!U486)</f>
        <v>5</v>
      </c>
      <c r="AG486" s="7">
        <f>IF(H486="","",Sheet1!T486)</f>
        <v>49500</v>
      </c>
      <c r="AH486" s="62">
        <f t="shared" si="73"/>
        <v>247500</v>
      </c>
      <c r="AL486" s="64">
        <f t="shared" si="74"/>
        <v>8</v>
      </c>
      <c r="AN486" s="61">
        <f t="shared" si="75"/>
        <v>19800</v>
      </c>
      <c r="AO486" s="65">
        <f t="shared" si="76"/>
        <v>33311</v>
      </c>
      <c r="AQ486" s="66" t="str">
        <f t="shared" si="77"/>
        <v>K-hangtra</v>
      </c>
      <c r="AR486" s="66">
        <f t="shared" si="78"/>
        <v>156</v>
      </c>
      <c r="AS486" s="66">
        <f t="shared" si="79"/>
        <v>632</v>
      </c>
    </row>
    <row r="487" spans="3:45" x14ac:dyDescent="0.25">
      <c r="C487" s="53" t="str">
        <f>IF(H487="","",Sheet1!AI487)</f>
        <v>B</v>
      </c>
      <c r="D487" s="54" t="s">
        <v>4134</v>
      </c>
      <c r="E487" s="54" t="s">
        <v>25</v>
      </c>
      <c r="F487" s="53" t="str">
        <f>IF(H487="","",Sheet1!AF487)</f>
        <v>09/10/2025</v>
      </c>
      <c r="G487" s="1" t="str">
        <f>IF(H487="","",Sheet1!AF487)</f>
        <v>09/10/2025</v>
      </c>
      <c r="H487" s="27">
        <v>9106046075</v>
      </c>
      <c r="I487" s="1" t="str">
        <f>IF(H487="","",Sheet1!AF487)</f>
        <v>09/10/2025</v>
      </c>
      <c r="J487" s="55" t="str">
        <f t="shared" si="70"/>
        <v>NKHT2510/00700047638</v>
      </c>
      <c r="L487" s="57" t="str">
        <f>IF(H487="","",Sheet1!AK487)</f>
        <v>K25TTM</v>
      </c>
      <c r="M487" s="57" t="str">
        <f>IF(H487="","",Sheet1!AE487)</f>
        <v>00047638</v>
      </c>
      <c r="N487" s="58" t="str">
        <f>IF(H487="","",Sheet1!AF487)</f>
        <v>09/10/2025</v>
      </c>
      <c r="O487" s="7" t="str">
        <f>IF(H487="","",Sheet1!AH487)</f>
        <v>WIN-QNH-00-007</v>
      </c>
      <c r="S487" s="55" t="str">
        <f>IF(H487="","",Sheet1!AL487)</f>
        <v>5774 WM+ QNH 715 Khu Vĩnh Hòa</v>
      </c>
      <c r="V487" s="55" t="str">
        <f>IF(H487="","",Sheet1!AL487)</f>
        <v>5774 WM+ QNH 715 Khu Vĩnh Hòa</v>
      </c>
      <c r="Y487" s="7" t="str">
        <f>IF(H487="","",Sheet1!AJ487)</f>
        <v>GM500</v>
      </c>
      <c r="AB487" s="60">
        <f t="shared" si="71"/>
        <v>5111</v>
      </c>
      <c r="AC487" s="60">
        <f t="shared" si="72"/>
        <v>131</v>
      </c>
      <c r="AE487" s="61">
        <f>IF(H487="","",Sheet1!U487)</f>
        <v>10</v>
      </c>
      <c r="AG487" s="7">
        <f>IF(H487="","",Sheet1!T487)</f>
        <v>111058</v>
      </c>
      <c r="AH487" s="62">
        <f t="shared" si="73"/>
        <v>1110580</v>
      </c>
      <c r="AL487" s="64">
        <f t="shared" si="74"/>
        <v>8</v>
      </c>
      <c r="AN487" s="61">
        <f t="shared" si="75"/>
        <v>88846.400000000009</v>
      </c>
      <c r="AO487" s="65">
        <f t="shared" si="76"/>
        <v>33311</v>
      </c>
      <c r="AQ487" s="66" t="str">
        <f t="shared" si="77"/>
        <v>K-hangtra</v>
      </c>
      <c r="AR487" s="66">
        <f t="shared" si="78"/>
        <v>156</v>
      </c>
      <c r="AS487" s="66">
        <f t="shared" si="79"/>
        <v>632</v>
      </c>
    </row>
    <row r="488" spans="3:45" x14ac:dyDescent="0.25">
      <c r="C488" s="53" t="str">
        <f>IF(H488="","",Sheet1!AI488)</f>
        <v>N</v>
      </c>
      <c r="D488" s="54" t="s">
        <v>4134</v>
      </c>
      <c r="E488" s="54" t="s">
        <v>25</v>
      </c>
      <c r="F488" s="53" t="str">
        <f>IF(H488="","",Sheet1!AF488)</f>
        <v>09/10/2025</v>
      </c>
      <c r="G488" s="1" t="str">
        <f>IF(H488="","",Sheet1!AF488)</f>
        <v>09/10/2025</v>
      </c>
      <c r="H488" s="27">
        <v>9106046114</v>
      </c>
      <c r="I488" s="1" t="str">
        <f>IF(H488="","",Sheet1!AF488)</f>
        <v>09/10/2025</v>
      </c>
      <c r="J488" s="55" t="str">
        <f t="shared" si="70"/>
        <v>NKHT2510/00900081160</v>
      </c>
      <c r="L488" s="57" t="str">
        <f>IF(H488="","",Sheet1!AK488)</f>
        <v>K25TTM</v>
      </c>
      <c r="M488" s="57" t="str">
        <f>IF(H488="","",Sheet1!AE488)</f>
        <v>00081160</v>
      </c>
      <c r="N488" s="58" t="str">
        <f>IF(H488="","",Sheet1!AF488)</f>
        <v>09/10/2025</v>
      </c>
      <c r="O488" s="7" t="str">
        <f>IF(H488="","",Sheet1!AH488)</f>
        <v>WIN-DNG-01-009</v>
      </c>
      <c r="S488" s="55" t="str">
        <f>IF(H488="","",Sheet1!AL488)</f>
        <v>2B01 WM+ DNG 5 Lê Trọng Tấn</v>
      </c>
      <c r="V488" s="55" t="str">
        <f>IF(H488="","",Sheet1!AL488)</f>
        <v>2B01 WM+ DNG 5 Lê Trọng Tấn</v>
      </c>
      <c r="Y488" s="7" t="str">
        <f>IF(H488="","",Sheet1!AJ488)</f>
        <v>MNH250</v>
      </c>
      <c r="AB488" s="60">
        <f t="shared" si="71"/>
        <v>5111</v>
      </c>
      <c r="AC488" s="60">
        <f t="shared" si="72"/>
        <v>131</v>
      </c>
      <c r="AE488" s="61">
        <f>IF(H488="","",Sheet1!U488)</f>
        <v>2</v>
      </c>
      <c r="AG488" s="7">
        <f>IF(H488="","",Sheet1!T488)</f>
        <v>37720</v>
      </c>
      <c r="AH488" s="62">
        <f t="shared" si="73"/>
        <v>75440</v>
      </c>
      <c r="AL488" s="64">
        <f t="shared" si="74"/>
        <v>8</v>
      </c>
      <c r="AN488" s="61">
        <f t="shared" si="75"/>
        <v>6035.2</v>
      </c>
      <c r="AO488" s="65">
        <f t="shared" si="76"/>
        <v>33311</v>
      </c>
      <c r="AQ488" s="66" t="str">
        <f t="shared" si="77"/>
        <v>K-hangtra</v>
      </c>
      <c r="AR488" s="66">
        <f t="shared" si="78"/>
        <v>156</v>
      </c>
      <c r="AS488" s="66">
        <f t="shared" si="79"/>
        <v>632</v>
      </c>
    </row>
    <row r="489" spans="3:45" x14ac:dyDescent="0.25">
      <c r="C489" s="53" t="str">
        <f>IF(H489="","",Sheet1!AI489)</f>
        <v>N</v>
      </c>
      <c r="D489" s="54" t="s">
        <v>4134</v>
      </c>
      <c r="E489" s="54" t="s">
        <v>25</v>
      </c>
      <c r="F489" s="53" t="str">
        <f>IF(H489="","",Sheet1!AF489)</f>
        <v>09/10/2025</v>
      </c>
      <c r="G489" s="1" t="str">
        <f>IF(H489="","",Sheet1!AF489)</f>
        <v>09/10/2025</v>
      </c>
      <c r="H489" s="27">
        <v>9106046114</v>
      </c>
      <c r="I489" s="1" t="str">
        <f>IF(H489="","",Sheet1!AF489)</f>
        <v>09/10/2025</v>
      </c>
      <c r="J489" s="55" t="str">
        <f t="shared" si="70"/>
        <v>NKHT2510/00900081160</v>
      </c>
      <c r="L489" s="57" t="str">
        <f>IF(H489="","",Sheet1!AK489)</f>
        <v>K25TTM</v>
      </c>
      <c r="M489" s="57" t="str">
        <f>IF(H489="","",Sheet1!AE489)</f>
        <v>00081160</v>
      </c>
      <c r="N489" s="58" t="str">
        <f>IF(H489="","",Sheet1!AF489)</f>
        <v>09/10/2025</v>
      </c>
      <c r="O489" s="7" t="str">
        <f>IF(H489="","",Sheet1!AH489)</f>
        <v>WIN-DNG-01-009</v>
      </c>
      <c r="S489" s="55" t="str">
        <f>IF(H489="","",Sheet1!AL489)</f>
        <v>2B01 WM+ DNG 5 Lê Trọng Tấn</v>
      </c>
      <c r="V489" s="55" t="str">
        <f>IF(H489="","",Sheet1!AL489)</f>
        <v>2B01 WM+ DNG 5 Lê Trọng Tấn</v>
      </c>
      <c r="Y489" s="7" t="str">
        <f>IF(H489="","",Sheet1!AJ489)</f>
        <v>GTLX250G</v>
      </c>
      <c r="AB489" s="60">
        <f t="shared" si="71"/>
        <v>5111</v>
      </c>
      <c r="AC489" s="60">
        <f t="shared" si="72"/>
        <v>131</v>
      </c>
      <c r="AE489" s="61">
        <f>IF(H489="","",Sheet1!U489)</f>
        <v>2</v>
      </c>
      <c r="AG489" s="7">
        <f>IF(H489="","",Sheet1!T489)</f>
        <v>50182</v>
      </c>
      <c r="AH489" s="62">
        <f t="shared" si="73"/>
        <v>100364</v>
      </c>
      <c r="AL489" s="64">
        <f t="shared" si="74"/>
        <v>8</v>
      </c>
      <c r="AN489" s="61">
        <f t="shared" si="75"/>
        <v>8029.12</v>
      </c>
      <c r="AO489" s="65">
        <f t="shared" si="76"/>
        <v>33311</v>
      </c>
      <c r="AQ489" s="66" t="str">
        <f t="shared" si="77"/>
        <v>K-hangtra</v>
      </c>
      <c r="AR489" s="66">
        <f t="shared" si="78"/>
        <v>156</v>
      </c>
      <c r="AS489" s="66">
        <f t="shared" si="79"/>
        <v>632</v>
      </c>
    </row>
    <row r="490" spans="3:45" x14ac:dyDescent="0.25">
      <c r="C490" s="53" t="str">
        <f>IF(H490="","",Sheet1!AI490)</f>
        <v>N</v>
      </c>
      <c r="D490" s="54" t="s">
        <v>4134</v>
      </c>
      <c r="E490" s="54" t="s">
        <v>25</v>
      </c>
      <c r="F490" s="53" t="str">
        <f>IF(H490="","",Sheet1!AF490)</f>
        <v>09/10/2025</v>
      </c>
      <c r="G490" s="1" t="str">
        <f>IF(H490="","",Sheet1!AF490)</f>
        <v>09/10/2025</v>
      </c>
      <c r="H490" s="27">
        <v>9106046124</v>
      </c>
      <c r="I490" s="1" t="str">
        <f>IF(H490="","",Sheet1!AF490)</f>
        <v>09/10/2025</v>
      </c>
      <c r="J490" s="55" t="str">
        <f t="shared" si="70"/>
        <v>NKHT2510/61500160363</v>
      </c>
      <c r="L490" s="57" t="str">
        <f>IF(H490="","",Sheet1!AK490)</f>
        <v>K25TTM</v>
      </c>
      <c r="M490" s="57" t="str">
        <f>IF(H490="","",Sheet1!AE490)</f>
        <v>00160363</v>
      </c>
      <c r="N490" s="58" t="str">
        <f>IF(H490="","",Sheet1!AF490)</f>
        <v>09/10/2025</v>
      </c>
      <c r="O490" s="7" t="str">
        <f>IF(H490="","",Sheet1!AH490)</f>
        <v>WIN2615</v>
      </c>
      <c r="S490" s="55" t="str">
        <f>IF(H490="","",Sheet1!AL490)</f>
        <v>2615 WIN HCM Chung Cư Thái Sơn</v>
      </c>
      <c r="V490" s="55" t="str">
        <f>IF(H490="","",Sheet1!AL490)</f>
        <v>2615 WIN HCM Chung Cư Thái Sơn</v>
      </c>
      <c r="Y490" s="7" t="str">
        <f>IF(H490="","",Sheet1!AJ490)</f>
        <v>TH200</v>
      </c>
      <c r="AB490" s="60">
        <f t="shared" si="71"/>
        <v>5111</v>
      </c>
      <c r="AC490" s="60">
        <f t="shared" si="72"/>
        <v>131</v>
      </c>
      <c r="AE490" s="61">
        <f>IF(H490="","",Sheet1!U490)</f>
        <v>5</v>
      </c>
      <c r="AG490" s="7">
        <f>IF(H490="","",Sheet1!T490)</f>
        <v>45588</v>
      </c>
      <c r="AH490" s="62">
        <f t="shared" si="73"/>
        <v>227940</v>
      </c>
      <c r="AL490" s="64">
        <f t="shared" si="74"/>
        <v>8</v>
      </c>
      <c r="AN490" s="61">
        <f t="shared" si="75"/>
        <v>18235.2</v>
      </c>
      <c r="AO490" s="65">
        <f t="shared" si="76"/>
        <v>33311</v>
      </c>
      <c r="AQ490" s="66" t="str">
        <f t="shared" si="77"/>
        <v>K-hangtra</v>
      </c>
      <c r="AR490" s="66">
        <f t="shared" si="78"/>
        <v>156</v>
      </c>
      <c r="AS490" s="66">
        <f t="shared" si="79"/>
        <v>632</v>
      </c>
    </row>
    <row r="491" spans="3:45" x14ac:dyDescent="0.25">
      <c r="C491" s="53" t="str">
        <f>IF(H491="","",Sheet1!AI491)</f>
        <v>N</v>
      </c>
      <c r="D491" s="54" t="s">
        <v>4134</v>
      </c>
      <c r="E491" s="54" t="s">
        <v>25</v>
      </c>
      <c r="F491" s="53" t="str">
        <f>IF(H491="","",Sheet1!AF491)</f>
        <v>09/10/2025</v>
      </c>
      <c r="G491" s="1" t="str">
        <f>IF(H491="","",Sheet1!AF491)</f>
        <v>09/10/2025</v>
      </c>
      <c r="H491" s="27">
        <v>9106046124</v>
      </c>
      <c r="I491" s="1" t="str">
        <f>IF(H491="","",Sheet1!AF491)</f>
        <v>09/10/2025</v>
      </c>
      <c r="J491" s="55" t="str">
        <f t="shared" si="70"/>
        <v>NKHT2510/61500160363</v>
      </c>
      <c r="L491" s="57" t="str">
        <f>IF(H491="","",Sheet1!AK491)</f>
        <v>K25TTM</v>
      </c>
      <c r="M491" s="57" t="str">
        <f>IF(H491="","",Sheet1!AE491)</f>
        <v>00160363</v>
      </c>
      <c r="N491" s="58" t="str">
        <f>IF(H491="","",Sheet1!AF491)</f>
        <v>09/10/2025</v>
      </c>
      <c r="O491" s="7" t="str">
        <f>IF(H491="","",Sheet1!AH491)</f>
        <v>WIN2615</v>
      </c>
      <c r="S491" s="55" t="str">
        <f>IF(H491="","",Sheet1!AL491)</f>
        <v>2615 WIN HCM Chung Cư Thái Sơn</v>
      </c>
      <c r="V491" s="55" t="str">
        <f>IF(H491="","",Sheet1!AL491)</f>
        <v>2615 WIN HCM Chung Cư Thái Sơn</v>
      </c>
      <c r="Y491" s="7" t="str">
        <f>IF(H491="","",Sheet1!AJ491)</f>
        <v>GM500</v>
      </c>
      <c r="AB491" s="60">
        <f t="shared" si="71"/>
        <v>5111</v>
      </c>
      <c r="AC491" s="60">
        <f t="shared" si="72"/>
        <v>131</v>
      </c>
      <c r="AE491" s="61">
        <f>IF(H491="","",Sheet1!U491)</f>
        <v>1</v>
      </c>
      <c r="AG491" s="7">
        <f>IF(H491="","",Sheet1!T491)</f>
        <v>111058</v>
      </c>
      <c r="AH491" s="62">
        <f t="shared" si="73"/>
        <v>111058</v>
      </c>
      <c r="AL491" s="64">
        <f t="shared" si="74"/>
        <v>8</v>
      </c>
      <c r="AN491" s="61">
        <f t="shared" si="75"/>
        <v>8884.64</v>
      </c>
      <c r="AO491" s="65">
        <f t="shared" si="76"/>
        <v>33311</v>
      </c>
      <c r="AQ491" s="66" t="str">
        <f t="shared" si="77"/>
        <v>K-hangtra</v>
      </c>
      <c r="AR491" s="66">
        <f t="shared" si="78"/>
        <v>156</v>
      </c>
      <c r="AS491" s="66">
        <f t="shared" si="79"/>
        <v>632</v>
      </c>
    </row>
    <row r="492" spans="3:45" x14ac:dyDescent="0.25">
      <c r="C492" s="53" t="str">
        <f>IF(H492="","",Sheet1!AI492)</f>
        <v>N</v>
      </c>
      <c r="D492" s="54" t="s">
        <v>4134</v>
      </c>
      <c r="E492" s="54" t="s">
        <v>25</v>
      </c>
      <c r="F492" s="53" t="str">
        <f>IF(H492="","",Sheet1!AF492)</f>
        <v>09/10/2025</v>
      </c>
      <c r="G492" s="1" t="str">
        <f>IF(H492="","",Sheet1!AF492)</f>
        <v>09/10/2025</v>
      </c>
      <c r="H492" s="27">
        <v>9106046124</v>
      </c>
      <c r="I492" s="1" t="str">
        <f>IF(H492="","",Sheet1!AF492)</f>
        <v>09/10/2025</v>
      </c>
      <c r="J492" s="55" t="str">
        <f t="shared" si="70"/>
        <v>NKHT2510/61500160363</v>
      </c>
      <c r="L492" s="57" t="str">
        <f>IF(H492="","",Sheet1!AK492)</f>
        <v>K25TTM</v>
      </c>
      <c r="M492" s="57" t="str">
        <f>IF(H492="","",Sheet1!AE492)</f>
        <v>00160363</v>
      </c>
      <c r="N492" s="58" t="str">
        <f>IF(H492="","",Sheet1!AF492)</f>
        <v>09/10/2025</v>
      </c>
      <c r="O492" s="7" t="str">
        <f>IF(H492="","",Sheet1!AH492)</f>
        <v>WIN2615</v>
      </c>
      <c r="S492" s="55" t="str">
        <f>IF(H492="","",Sheet1!AL492)</f>
        <v>2615 WIN HCM Chung Cư Thái Sơn</v>
      </c>
      <c r="V492" s="55" t="str">
        <f>IF(H492="","",Sheet1!AL492)</f>
        <v>2615 WIN HCM Chung Cư Thái Sơn</v>
      </c>
      <c r="Y492" s="7" t="str">
        <f>IF(H492="","",Sheet1!AJ492)</f>
        <v>CN300</v>
      </c>
      <c r="AB492" s="60">
        <f t="shared" si="71"/>
        <v>5111</v>
      </c>
      <c r="AC492" s="60">
        <f t="shared" si="72"/>
        <v>131</v>
      </c>
      <c r="AE492" s="61">
        <f>IF(H492="","",Sheet1!U492)</f>
        <v>1</v>
      </c>
      <c r="AG492" s="7">
        <f>IF(H492="","",Sheet1!T492)</f>
        <v>70950</v>
      </c>
      <c r="AH492" s="62">
        <f t="shared" si="73"/>
        <v>70950</v>
      </c>
      <c r="AL492" s="64">
        <f t="shared" si="74"/>
        <v>8</v>
      </c>
      <c r="AN492" s="61">
        <f t="shared" si="75"/>
        <v>5676</v>
      </c>
      <c r="AO492" s="65">
        <f t="shared" si="76"/>
        <v>33311</v>
      </c>
      <c r="AQ492" s="66" t="str">
        <f t="shared" si="77"/>
        <v>K-hangtra</v>
      </c>
      <c r="AR492" s="66">
        <f t="shared" si="78"/>
        <v>156</v>
      </c>
      <c r="AS492" s="66">
        <f t="shared" si="79"/>
        <v>632</v>
      </c>
    </row>
    <row r="493" spans="3:45" x14ac:dyDescent="0.25">
      <c r="C493" s="53" t="str">
        <f>IF(H493="","",Sheet1!AI493)</f>
        <v>N</v>
      </c>
      <c r="D493" s="54" t="s">
        <v>4134</v>
      </c>
      <c r="E493" s="54" t="s">
        <v>25</v>
      </c>
      <c r="F493" s="53" t="str">
        <f>IF(H493="","",Sheet1!AF493)</f>
        <v>09/10/2025</v>
      </c>
      <c r="G493" s="1" t="str">
        <f>IF(H493="","",Sheet1!AF493)</f>
        <v>09/10/2025</v>
      </c>
      <c r="H493" s="27">
        <v>9106046124</v>
      </c>
      <c r="I493" s="1" t="str">
        <f>IF(H493="","",Sheet1!AF493)</f>
        <v>09/10/2025</v>
      </c>
      <c r="J493" s="55" t="str">
        <f t="shared" si="70"/>
        <v>NKHT2510/61500160363</v>
      </c>
      <c r="L493" s="57" t="str">
        <f>IF(H493="","",Sheet1!AK493)</f>
        <v>K25TTM</v>
      </c>
      <c r="M493" s="57" t="str">
        <f>IF(H493="","",Sheet1!AE493)</f>
        <v>00160363</v>
      </c>
      <c r="N493" s="58" t="str">
        <f>IF(H493="","",Sheet1!AF493)</f>
        <v>09/10/2025</v>
      </c>
      <c r="O493" s="7" t="str">
        <f>IF(H493="","",Sheet1!AH493)</f>
        <v>WIN2615</v>
      </c>
      <c r="S493" s="55" t="str">
        <f>IF(H493="","",Sheet1!AL493)</f>
        <v>2615 WIN HCM Chung Cư Thái Sơn</v>
      </c>
      <c r="V493" s="55" t="str">
        <f>IF(H493="","",Sheet1!AL493)</f>
        <v>2615 WIN HCM Chung Cư Thái Sơn</v>
      </c>
      <c r="Y493" s="7" t="str">
        <f>IF(H493="","",Sheet1!AJ493)</f>
        <v>GTLX250G</v>
      </c>
      <c r="AB493" s="60">
        <f t="shared" si="71"/>
        <v>5111</v>
      </c>
      <c r="AC493" s="60">
        <f t="shared" si="72"/>
        <v>131</v>
      </c>
      <c r="AE493" s="61">
        <f>IF(H493="","",Sheet1!U493)</f>
        <v>1</v>
      </c>
      <c r="AG493" s="7">
        <f>IF(H493="","",Sheet1!T493)</f>
        <v>50182</v>
      </c>
      <c r="AH493" s="62">
        <f t="shared" si="73"/>
        <v>50182</v>
      </c>
      <c r="AL493" s="64">
        <f t="shared" si="74"/>
        <v>8</v>
      </c>
      <c r="AN493" s="61">
        <f t="shared" si="75"/>
        <v>4014.56</v>
      </c>
      <c r="AO493" s="65">
        <f t="shared" si="76"/>
        <v>33311</v>
      </c>
      <c r="AQ493" s="66" t="str">
        <f t="shared" si="77"/>
        <v>K-hangtra</v>
      </c>
      <c r="AR493" s="66">
        <f t="shared" si="78"/>
        <v>156</v>
      </c>
      <c r="AS493" s="66">
        <f t="shared" si="79"/>
        <v>632</v>
      </c>
    </row>
    <row r="494" spans="3:45" x14ac:dyDescent="0.25">
      <c r="C494" s="53" t="str">
        <f>IF(H494="","",Sheet1!AI494)</f>
        <v>N</v>
      </c>
      <c r="D494" s="54" t="s">
        <v>4134</v>
      </c>
      <c r="E494" s="54" t="s">
        <v>25</v>
      </c>
      <c r="F494" s="53" t="str">
        <f>IF(H494="","",Sheet1!AF494)</f>
        <v>09/10/2025</v>
      </c>
      <c r="G494" s="1" t="str">
        <f>IF(H494="","",Sheet1!AF494)</f>
        <v>09/10/2025</v>
      </c>
      <c r="H494" s="27">
        <v>9106046124</v>
      </c>
      <c r="I494" s="1" t="str">
        <f>IF(H494="","",Sheet1!AF494)</f>
        <v>09/10/2025</v>
      </c>
      <c r="J494" s="55" t="str">
        <f t="shared" si="70"/>
        <v>NKHT2510/61500160363</v>
      </c>
      <c r="L494" s="57" t="str">
        <f>IF(H494="","",Sheet1!AK494)</f>
        <v>K25TTM</v>
      </c>
      <c r="M494" s="57" t="str">
        <f>IF(H494="","",Sheet1!AE494)</f>
        <v>00160363</v>
      </c>
      <c r="N494" s="58" t="str">
        <f>IF(H494="","",Sheet1!AF494)</f>
        <v>09/10/2025</v>
      </c>
      <c r="O494" s="7" t="str">
        <f>IF(H494="","",Sheet1!AH494)</f>
        <v>WIN2615</v>
      </c>
      <c r="S494" s="55" t="str">
        <f>IF(H494="","",Sheet1!AL494)</f>
        <v>2615 WIN HCM Chung Cư Thái Sơn</v>
      </c>
      <c r="V494" s="55" t="str">
        <f>IF(H494="","",Sheet1!AL494)</f>
        <v>2615 WIN HCM Chung Cư Thái Sơn</v>
      </c>
      <c r="Y494" s="7" t="str">
        <f>IF(H494="","",Sheet1!AJ494)</f>
        <v>CGM300</v>
      </c>
      <c r="AB494" s="60">
        <f t="shared" si="71"/>
        <v>5111</v>
      </c>
      <c r="AC494" s="60">
        <f t="shared" si="72"/>
        <v>131</v>
      </c>
      <c r="AE494" s="61">
        <f>IF(H494="","",Sheet1!U494)</f>
        <v>1</v>
      </c>
      <c r="AG494" s="7">
        <f>IF(H494="","",Sheet1!T494)</f>
        <v>73431</v>
      </c>
      <c r="AH494" s="62">
        <f t="shared" si="73"/>
        <v>73431</v>
      </c>
      <c r="AL494" s="64">
        <f t="shared" si="74"/>
        <v>8</v>
      </c>
      <c r="AN494" s="61">
        <f t="shared" si="75"/>
        <v>5874.4800000000005</v>
      </c>
      <c r="AO494" s="65">
        <f t="shared" si="76"/>
        <v>33311</v>
      </c>
      <c r="AQ494" s="66" t="str">
        <f t="shared" si="77"/>
        <v>K-hangtra</v>
      </c>
      <c r="AR494" s="66">
        <f t="shared" si="78"/>
        <v>156</v>
      </c>
      <c r="AS494" s="66">
        <f t="shared" si="79"/>
        <v>632</v>
      </c>
    </row>
    <row r="495" spans="3:45" x14ac:dyDescent="0.25">
      <c r="C495" s="53" t="str">
        <f>IF(H495="","",Sheet1!AI495)</f>
        <v>N</v>
      </c>
      <c r="D495" s="54" t="s">
        <v>4134</v>
      </c>
      <c r="E495" s="54" t="s">
        <v>25</v>
      </c>
      <c r="F495" s="53" t="str">
        <f>IF(H495="","",Sheet1!AF495)</f>
        <v>09/10/2025</v>
      </c>
      <c r="G495" s="1" t="str">
        <f>IF(H495="","",Sheet1!AF495)</f>
        <v>09/10/2025</v>
      </c>
      <c r="H495" s="27">
        <v>9106046124</v>
      </c>
      <c r="I495" s="1" t="str">
        <f>IF(H495="","",Sheet1!AF495)</f>
        <v>09/10/2025</v>
      </c>
      <c r="J495" s="55" t="str">
        <f t="shared" si="70"/>
        <v>NKHT2510/61500160363</v>
      </c>
      <c r="L495" s="57" t="str">
        <f>IF(H495="","",Sheet1!AK495)</f>
        <v>K25TTM</v>
      </c>
      <c r="M495" s="57" t="str">
        <f>IF(H495="","",Sheet1!AE495)</f>
        <v>00160363</v>
      </c>
      <c r="N495" s="58" t="str">
        <f>IF(H495="","",Sheet1!AF495)</f>
        <v>09/10/2025</v>
      </c>
      <c r="O495" s="7" t="str">
        <f>IF(H495="","",Sheet1!AH495)</f>
        <v>WIN2615</v>
      </c>
      <c r="S495" s="55" t="str">
        <f>IF(H495="","",Sheet1!AL495)</f>
        <v>2615 WIN HCM Chung Cư Thái Sơn</v>
      </c>
      <c r="V495" s="55" t="str">
        <f>IF(H495="","",Sheet1!AL495)</f>
        <v>2615 WIN HCM Chung Cư Thái Sơn</v>
      </c>
      <c r="Y495" s="7" t="str">
        <f>IF(H495="","",Sheet1!AJ495)</f>
        <v>MNH250</v>
      </c>
      <c r="AB495" s="60">
        <f t="shared" si="71"/>
        <v>5111</v>
      </c>
      <c r="AC495" s="60">
        <f t="shared" si="72"/>
        <v>131</v>
      </c>
      <c r="AE495" s="61">
        <f>IF(H495="","",Sheet1!U495)</f>
        <v>1</v>
      </c>
      <c r="AG495" s="7">
        <f>IF(H495="","",Sheet1!T495)</f>
        <v>37720</v>
      </c>
      <c r="AH495" s="62">
        <f t="shared" si="73"/>
        <v>37720</v>
      </c>
      <c r="AL495" s="64">
        <f t="shared" si="74"/>
        <v>8</v>
      </c>
      <c r="AN495" s="61">
        <f t="shared" si="75"/>
        <v>3017.6</v>
      </c>
      <c r="AO495" s="65">
        <f t="shared" si="76"/>
        <v>33311</v>
      </c>
      <c r="AQ495" s="66" t="str">
        <f t="shared" si="77"/>
        <v>K-hangtra</v>
      </c>
      <c r="AR495" s="66">
        <f t="shared" si="78"/>
        <v>156</v>
      </c>
      <c r="AS495" s="66">
        <f t="shared" si="79"/>
        <v>632</v>
      </c>
    </row>
    <row r="496" spans="3:45" x14ac:dyDescent="0.25">
      <c r="C496" s="53" t="str">
        <f>IF(H496="","",Sheet1!AI496)</f>
        <v>B</v>
      </c>
      <c r="D496" s="54" t="s">
        <v>4134</v>
      </c>
      <c r="E496" s="54" t="s">
        <v>25</v>
      </c>
      <c r="F496" s="53" t="str">
        <f>IF(H496="","",Sheet1!AF496)</f>
        <v>09/10/2025</v>
      </c>
      <c r="G496" s="1" t="str">
        <f>IF(H496="","",Sheet1!AF496)</f>
        <v>09/10/2025</v>
      </c>
      <c r="H496" s="27">
        <v>9106046204</v>
      </c>
      <c r="I496" s="1" t="str">
        <f>IF(H496="","",Sheet1!AF496)</f>
        <v>09/10/2025</v>
      </c>
      <c r="J496" s="55" t="str">
        <f t="shared" si="70"/>
        <v>NKHT2510/05800037489</v>
      </c>
      <c r="L496" s="57" t="str">
        <f>IF(H496="","",Sheet1!AK496)</f>
        <v>K25TTM</v>
      </c>
      <c r="M496" s="57" t="str">
        <f>IF(H496="","",Sheet1!AE496)</f>
        <v>00037489</v>
      </c>
      <c r="N496" s="58" t="str">
        <f>IF(H496="","",Sheet1!AF496)</f>
        <v>09/10/2025</v>
      </c>
      <c r="O496" s="7" t="str">
        <f>IF(H496="","",Sheet1!AH496)</f>
        <v>WIN-058</v>
      </c>
      <c r="S496" s="55" t="str">
        <f>IF(H496="","",Sheet1!AL496)</f>
        <v>5072 WM+ NAN 46 Hải Thượng Lãn Ông</v>
      </c>
      <c r="V496" s="55" t="str">
        <f>IF(H496="","",Sheet1!AL496)</f>
        <v>5072 WM+ NAN 46 Hải Thượng Lãn Ông</v>
      </c>
      <c r="Y496" s="7" t="str">
        <f>IF(H496="","",Sheet1!AJ496)</f>
        <v>GM500</v>
      </c>
      <c r="AB496" s="60">
        <f t="shared" si="71"/>
        <v>5111</v>
      </c>
      <c r="AC496" s="60">
        <f t="shared" si="72"/>
        <v>131</v>
      </c>
      <c r="AE496" s="61">
        <f>IF(H496="","",Sheet1!U496)</f>
        <v>1</v>
      </c>
      <c r="AG496" s="7">
        <f>IF(H496="","",Sheet1!T496)</f>
        <v>111058</v>
      </c>
      <c r="AH496" s="62">
        <f t="shared" si="73"/>
        <v>111058</v>
      </c>
      <c r="AL496" s="64">
        <f t="shared" si="74"/>
        <v>8</v>
      </c>
      <c r="AN496" s="61">
        <f t="shared" si="75"/>
        <v>8884.64</v>
      </c>
      <c r="AO496" s="65">
        <f t="shared" si="76"/>
        <v>33311</v>
      </c>
      <c r="AQ496" s="66" t="str">
        <f t="shared" si="77"/>
        <v>K-hangtra</v>
      </c>
      <c r="AR496" s="66">
        <f t="shared" si="78"/>
        <v>156</v>
      </c>
      <c r="AS496" s="66">
        <f t="shared" si="79"/>
        <v>632</v>
      </c>
    </row>
    <row r="497" spans="3:45" x14ac:dyDescent="0.25">
      <c r="C497" s="53" t="str">
        <f>IF(H497="","",Sheet1!AI497)</f>
        <v>B</v>
      </c>
      <c r="D497" s="54" t="s">
        <v>4134</v>
      </c>
      <c r="E497" s="54" t="s">
        <v>25</v>
      </c>
      <c r="F497" s="53" t="str">
        <f>IF(H497="","",Sheet1!AF497)</f>
        <v>09/10/2025</v>
      </c>
      <c r="G497" s="1" t="str">
        <f>IF(H497="","",Sheet1!AF497)</f>
        <v>09/10/2025</v>
      </c>
      <c r="H497" s="27">
        <v>9106046205</v>
      </c>
      <c r="I497" s="1" t="str">
        <f>IF(H497="","",Sheet1!AF497)</f>
        <v>09/10/2025</v>
      </c>
      <c r="J497" s="55" t="str">
        <f t="shared" si="70"/>
        <v>NKHT2510/02000482828</v>
      </c>
      <c r="L497" s="57" t="str">
        <f>IF(H497="","",Sheet1!AK497)</f>
        <v>K25TTM</v>
      </c>
      <c r="M497" s="57" t="str">
        <f>IF(H497="","",Sheet1!AE497)</f>
        <v>00482828</v>
      </c>
      <c r="N497" s="58" t="str">
        <f>IF(H497="","",Sheet1!AF497)</f>
        <v>09/10/2025</v>
      </c>
      <c r="O497" s="7" t="str">
        <f>IF(H497="","",Sheet1!AH497)</f>
        <v>WIN2020</v>
      </c>
      <c r="S497" s="55" t="str">
        <f>IF(H497="","",Sheet1!AL497)</f>
        <v>2020 WM+ HNI CT6 Định Công</v>
      </c>
      <c r="V497" s="55" t="str">
        <f>IF(H497="","",Sheet1!AL497)</f>
        <v>2020 WM+ HNI CT6 Định Công</v>
      </c>
      <c r="Y497" s="7" t="str">
        <f>IF(H497="","",Sheet1!AJ497)</f>
        <v>GM500</v>
      </c>
      <c r="AB497" s="60">
        <f t="shared" si="71"/>
        <v>5111</v>
      </c>
      <c r="AC497" s="60">
        <f t="shared" si="72"/>
        <v>131</v>
      </c>
      <c r="AE497" s="61">
        <f>IF(H497="","",Sheet1!U497)</f>
        <v>2</v>
      </c>
      <c r="AG497" s="7">
        <f>IF(H497="","",Sheet1!T497)</f>
        <v>111058</v>
      </c>
      <c r="AH497" s="62">
        <f t="shared" si="73"/>
        <v>222116</v>
      </c>
      <c r="AL497" s="64">
        <f t="shared" si="74"/>
        <v>8</v>
      </c>
      <c r="AN497" s="61">
        <f t="shared" si="75"/>
        <v>17769.28</v>
      </c>
      <c r="AO497" s="65">
        <f t="shared" si="76"/>
        <v>33311</v>
      </c>
      <c r="AQ497" s="66" t="str">
        <f t="shared" si="77"/>
        <v>K-hangtra</v>
      </c>
      <c r="AR497" s="66">
        <f t="shared" si="78"/>
        <v>156</v>
      </c>
      <c r="AS497" s="66">
        <f t="shared" si="79"/>
        <v>632</v>
      </c>
    </row>
    <row r="498" spans="3:45" x14ac:dyDescent="0.25">
      <c r="C498" s="53" t="str">
        <f>IF(H498="","",Sheet1!AI498)</f>
        <v>N</v>
      </c>
      <c r="D498" s="54" t="s">
        <v>4134</v>
      </c>
      <c r="E498" s="54" t="s">
        <v>25</v>
      </c>
      <c r="F498" s="53" t="str">
        <f>IF(H498="","",Sheet1!AF498)</f>
        <v>09/10/2025</v>
      </c>
      <c r="G498" s="1" t="str">
        <f>IF(H498="","",Sheet1!AF498)</f>
        <v>09/10/2025</v>
      </c>
      <c r="H498" s="27">
        <v>9106046278</v>
      </c>
      <c r="I498" s="1" t="str">
        <f>IF(H498="","",Sheet1!AF498)</f>
        <v>09/10/2025</v>
      </c>
      <c r="J498" s="55" t="str">
        <f t="shared" si="70"/>
        <v>NKHT2510/92600160370</v>
      </c>
      <c r="L498" s="57" t="str">
        <f>IF(H498="","",Sheet1!AK498)</f>
        <v>K25TTM</v>
      </c>
      <c r="M498" s="57" t="str">
        <f>IF(H498="","",Sheet1!AE498)</f>
        <v>00160370</v>
      </c>
      <c r="N498" s="58" t="str">
        <f>IF(H498="","",Sheet1!AF498)</f>
        <v>09/10/2025</v>
      </c>
      <c r="O498" s="7" t="str">
        <f>IF(H498="","",Sheet1!AH498)</f>
        <v>WIN3926</v>
      </c>
      <c r="S498" s="55" t="str">
        <f>IF(H498="","",Sheet1!AL498)</f>
        <v>3926 WM+ HCM 179 Trần Thanh Mại</v>
      </c>
      <c r="V498" s="55" t="str">
        <f>IF(H498="","",Sheet1!AL498)</f>
        <v>3926 WM+ HCM 179 Trần Thanh Mại</v>
      </c>
      <c r="Y498" s="7" t="str">
        <f>IF(H498="","",Sheet1!AJ498)</f>
        <v>TH200</v>
      </c>
      <c r="AB498" s="60">
        <f t="shared" si="71"/>
        <v>5111</v>
      </c>
      <c r="AC498" s="60">
        <f t="shared" si="72"/>
        <v>131</v>
      </c>
      <c r="AE498" s="61">
        <f>IF(H498="","",Sheet1!U498)</f>
        <v>3</v>
      </c>
      <c r="AG498" s="7">
        <f>IF(H498="","",Sheet1!T498)</f>
        <v>45588</v>
      </c>
      <c r="AH498" s="62">
        <f t="shared" si="73"/>
        <v>136764</v>
      </c>
      <c r="AL498" s="64">
        <f t="shared" si="74"/>
        <v>8</v>
      </c>
      <c r="AN498" s="61">
        <f t="shared" si="75"/>
        <v>10941.12</v>
      </c>
      <c r="AO498" s="65">
        <f t="shared" si="76"/>
        <v>33311</v>
      </c>
      <c r="AQ498" s="66" t="str">
        <f t="shared" si="77"/>
        <v>K-hangtra</v>
      </c>
      <c r="AR498" s="66">
        <f t="shared" si="78"/>
        <v>156</v>
      </c>
      <c r="AS498" s="66">
        <f t="shared" si="79"/>
        <v>632</v>
      </c>
    </row>
    <row r="499" spans="3:45" x14ac:dyDescent="0.25">
      <c r="C499" s="53" t="str">
        <f>IF(H499="","",Sheet1!AI499)</f>
        <v>N</v>
      </c>
      <c r="D499" s="54" t="s">
        <v>4134</v>
      </c>
      <c r="E499" s="54" t="s">
        <v>25</v>
      </c>
      <c r="F499" s="53" t="str">
        <f>IF(H499="","",Sheet1!AF499)</f>
        <v>09/10/2025</v>
      </c>
      <c r="G499" s="1" t="str">
        <f>IF(H499="","",Sheet1!AF499)</f>
        <v>09/10/2025</v>
      </c>
      <c r="H499" s="27">
        <v>9106046278</v>
      </c>
      <c r="I499" s="1" t="str">
        <f>IF(H499="","",Sheet1!AF499)</f>
        <v>09/10/2025</v>
      </c>
      <c r="J499" s="55" t="str">
        <f t="shared" si="70"/>
        <v>NKHT2510/92600160370</v>
      </c>
      <c r="L499" s="57" t="str">
        <f>IF(H499="","",Sheet1!AK499)</f>
        <v>K25TTM</v>
      </c>
      <c r="M499" s="57" t="str">
        <f>IF(H499="","",Sheet1!AE499)</f>
        <v>00160370</v>
      </c>
      <c r="N499" s="58" t="str">
        <f>IF(H499="","",Sheet1!AF499)</f>
        <v>09/10/2025</v>
      </c>
      <c r="O499" s="7" t="str">
        <f>IF(H499="","",Sheet1!AH499)</f>
        <v>WIN3926</v>
      </c>
      <c r="S499" s="55" t="str">
        <f>IF(H499="","",Sheet1!AL499)</f>
        <v>3926 WM+ HCM 179 Trần Thanh Mại</v>
      </c>
      <c r="V499" s="55" t="str">
        <f>IF(H499="","",Sheet1!AL499)</f>
        <v>3926 WM+ HCM 179 Trần Thanh Mại</v>
      </c>
      <c r="Y499" s="7" t="str">
        <f>IF(H499="","",Sheet1!AJ499)</f>
        <v>GXD500</v>
      </c>
      <c r="AB499" s="60">
        <f t="shared" si="71"/>
        <v>5111</v>
      </c>
      <c r="AC499" s="60">
        <f t="shared" si="72"/>
        <v>131</v>
      </c>
      <c r="AE499" s="61">
        <f>IF(H499="","",Sheet1!U499)</f>
        <v>2</v>
      </c>
      <c r="AG499" s="7">
        <f>IF(H499="","",Sheet1!T499)</f>
        <v>111606</v>
      </c>
      <c r="AH499" s="62">
        <f t="shared" si="73"/>
        <v>223212</v>
      </c>
      <c r="AL499" s="64">
        <f t="shared" si="74"/>
        <v>8</v>
      </c>
      <c r="AN499" s="61">
        <f t="shared" si="75"/>
        <v>17856.96</v>
      </c>
      <c r="AO499" s="65">
        <f t="shared" si="76"/>
        <v>33311</v>
      </c>
      <c r="AQ499" s="66" t="str">
        <f t="shared" si="77"/>
        <v>K-hangtra</v>
      </c>
      <c r="AR499" s="66">
        <f t="shared" si="78"/>
        <v>156</v>
      </c>
      <c r="AS499" s="66">
        <f t="shared" si="79"/>
        <v>632</v>
      </c>
    </row>
    <row r="500" spans="3:45" x14ac:dyDescent="0.25">
      <c r="C500" s="53" t="str">
        <f>IF(H500="","",Sheet1!AI500)</f>
        <v>N</v>
      </c>
      <c r="D500" s="54" t="s">
        <v>4134</v>
      </c>
      <c r="E500" s="54" t="s">
        <v>25</v>
      </c>
      <c r="F500" s="53" t="str">
        <f>IF(H500="","",Sheet1!AF500)</f>
        <v>09/10/2025</v>
      </c>
      <c r="G500" s="1" t="str">
        <f>IF(H500="","",Sheet1!AF500)</f>
        <v>09/10/2025</v>
      </c>
      <c r="H500" s="27">
        <v>9106046278</v>
      </c>
      <c r="I500" s="1" t="str">
        <f>IF(H500="","",Sheet1!AF500)</f>
        <v>09/10/2025</v>
      </c>
      <c r="J500" s="55" t="str">
        <f t="shared" si="70"/>
        <v>NKHT2510/92600160370</v>
      </c>
      <c r="L500" s="57" t="str">
        <f>IF(H500="","",Sheet1!AK500)</f>
        <v>K25TTM</v>
      </c>
      <c r="M500" s="57" t="str">
        <f>IF(H500="","",Sheet1!AE500)</f>
        <v>00160370</v>
      </c>
      <c r="N500" s="58" t="str">
        <f>IF(H500="","",Sheet1!AF500)</f>
        <v>09/10/2025</v>
      </c>
      <c r="O500" s="7" t="str">
        <f>IF(H500="","",Sheet1!AH500)</f>
        <v>WIN3926</v>
      </c>
      <c r="S500" s="55" t="str">
        <f>IF(H500="","",Sheet1!AL500)</f>
        <v>3926 WM+ HCM 179 Trần Thanh Mại</v>
      </c>
      <c r="V500" s="55" t="str">
        <f>IF(H500="","",Sheet1!AL500)</f>
        <v>3926 WM+ HCM 179 Trần Thanh Mại</v>
      </c>
      <c r="Y500" s="7" t="str">
        <f>IF(H500="","",Sheet1!AJ500)</f>
        <v>MNH250</v>
      </c>
      <c r="AB500" s="60">
        <f t="shared" si="71"/>
        <v>5111</v>
      </c>
      <c r="AC500" s="60">
        <f t="shared" si="72"/>
        <v>131</v>
      </c>
      <c r="AE500" s="61">
        <f>IF(H500="","",Sheet1!U500)</f>
        <v>2</v>
      </c>
      <c r="AG500" s="7">
        <f>IF(H500="","",Sheet1!T500)</f>
        <v>37720</v>
      </c>
      <c r="AH500" s="62">
        <f t="shared" si="73"/>
        <v>75440</v>
      </c>
      <c r="AL500" s="64">
        <f t="shared" si="74"/>
        <v>8</v>
      </c>
      <c r="AN500" s="61">
        <f t="shared" si="75"/>
        <v>6035.2</v>
      </c>
      <c r="AO500" s="65">
        <f t="shared" si="76"/>
        <v>33311</v>
      </c>
      <c r="AQ500" s="66" t="str">
        <f t="shared" si="77"/>
        <v>K-hangtra</v>
      </c>
      <c r="AR500" s="66">
        <f t="shared" si="78"/>
        <v>156</v>
      </c>
      <c r="AS500" s="66">
        <f t="shared" si="79"/>
        <v>632</v>
      </c>
    </row>
    <row r="501" spans="3:45" x14ac:dyDescent="0.25">
      <c r="C501" s="53" t="str">
        <f>IF(H501="","",Sheet1!AI501)</f>
        <v>B</v>
      </c>
      <c r="D501" s="54" t="s">
        <v>4134</v>
      </c>
      <c r="E501" s="54" t="s">
        <v>25</v>
      </c>
      <c r="F501" s="53" t="str">
        <f>IF(H501="","",Sheet1!AF501)</f>
        <v>09/10/2025</v>
      </c>
      <c r="G501" s="1" t="str">
        <f>IF(H501="","",Sheet1!AF501)</f>
        <v>09/10/2025</v>
      </c>
      <c r="H501" s="27">
        <v>9106046349</v>
      </c>
      <c r="I501" s="1" t="str">
        <f>IF(H501="","",Sheet1!AF501)</f>
        <v>09/10/2025</v>
      </c>
      <c r="J501" s="55" t="str">
        <f t="shared" si="70"/>
        <v>NKHT2510/06400008197</v>
      </c>
      <c r="L501" s="57" t="str">
        <f>IF(H501="","",Sheet1!AK501)</f>
        <v>K25TTM</v>
      </c>
      <c r="M501" s="57" t="str">
        <f>IF(H501="","",Sheet1!AE501)</f>
        <v>00008197</v>
      </c>
      <c r="N501" s="58" t="str">
        <f>IF(H501="","",Sheet1!AF501)</f>
        <v>09/10/2025</v>
      </c>
      <c r="O501" s="7" t="str">
        <f>IF(H501="","",Sheet1!AH501)</f>
        <v>WIN-064</v>
      </c>
      <c r="S501" s="55" t="str">
        <f>IF(H501="","",Sheet1!AL501)</f>
        <v>4978 WM+ NDH 182 Song Hào</v>
      </c>
      <c r="V501" s="55" t="str">
        <f>IF(H501="","",Sheet1!AL501)</f>
        <v>4978 WM+ NDH 182 Song Hào</v>
      </c>
      <c r="Y501" s="7" t="str">
        <f>IF(H501="","",Sheet1!AJ501)</f>
        <v>GM500</v>
      </c>
      <c r="AB501" s="60">
        <f t="shared" si="71"/>
        <v>5111</v>
      </c>
      <c r="AC501" s="60">
        <f t="shared" si="72"/>
        <v>131</v>
      </c>
      <c r="AE501" s="61">
        <f>IF(H501="","",Sheet1!U501)</f>
        <v>2</v>
      </c>
      <c r="AG501" s="7">
        <f>IF(H501="","",Sheet1!T501)</f>
        <v>111058</v>
      </c>
      <c r="AH501" s="62">
        <f t="shared" si="73"/>
        <v>222116</v>
      </c>
      <c r="AL501" s="64">
        <f t="shared" si="74"/>
        <v>8</v>
      </c>
      <c r="AN501" s="61">
        <f t="shared" si="75"/>
        <v>17769.28</v>
      </c>
      <c r="AO501" s="65">
        <f t="shared" si="76"/>
        <v>33311</v>
      </c>
      <c r="AQ501" s="66" t="str">
        <f t="shared" si="77"/>
        <v>K-hangtra</v>
      </c>
      <c r="AR501" s="66">
        <f t="shared" si="78"/>
        <v>156</v>
      </c>
      <c r="AS501" s="66">
        <f t="shared" si="79"/>
        <v>632</v>
      </c>
    </row>
    <row r="502" spans="3:45" x14ac:dyDescent="0.25">
      <c r="C502" s="53" t="str">
        <f>IF(H502="","",Sheet1!AI502)</f>
        <v>B</v>
      </c>
      <c r="D502" s="54" t="s">
        <v>4134</v>
      </c>
      <c r="E502" s="54" t="s">
        <v>25</v>
      </c>
      <c r="F502" s="53" t="str">
        <f>IF(H502="","",Sheet1!AF502)</f>
        <v>09/10/2025</v>
      </c>
      <c r="G502" s="1" t="str">
        <f>IF(H502="","",Sheet1!AF502)</f>
        <v>09/10/2025</v>
      </c>
      <c r="H502" s="27">
        <v>9106046350</v>
      </c>
      <c r="I502" s="1" t="str">
        <f>IF(H502="","",Sheet1!AF502)</f>
        <v>09/10/2025</v>
      </c>
      <c r="J502" s="55" t="str">
        <f t="shared" si="70"/>
        <v>NKHT2510/88300482872</v>
      </c>
      <c r="L502" s="57" t="str">
        <f>IF(H502="","",Sheet1!AK502)</f>
        <v>K25TTM</v>
      </c>
      <c r="M502" s="57" t="str">
        <f>IF(H502="","",Sheet1!AE502)</f>
        <v>00482872</v>
      </c>
      <c r="N502" s="58" t="str">
        <f>IF(H502="","",Sheet1!AF502)</f>
        <v>09/10/2025</v>
      </c>
      <c r="O502" s="7" t="str">
        <f>IF(H502="","",Sheet1!AH502)</f>
        <v>WIN6883</v>
      </c>
      <c r="S502" s="55" t="str">
        <f>IF(H502="","",Sheet1!AL502)</f>
        <v>6883 WM+ HNI 161 Phú Nhi, Sơn Tây</v>
      </c>
      <c r="V502" s="55" t="str">
        <f>IF(H502="","",Sheet1!AL502)</f>
        <v>6883 WM+ HNI 161 Phú Nhi, Sơn Tây</v>
      </c>
      <c r="Y502" s="7" t="str">
        <f>IF(H502="","",Sheet1!AJ502)</f>
        <v>CN300</v>
      </c>
      <c r="AB502" s="60">
        <f t="shared" si="71"/>
        <v>5111</v>
      </c>
      <c r="AC502" s="60">
        <f t="shared" si="72"/>
        <v>131</v>
      </c>
      <c r="AE502" s="61">
        <f>IF(H502="","",Sheet1!U502)</f>
        <v>1</v>
      </c>
      <c r="AG502" s="7">
        <f>IF(H502="","",Sheet1!T502)</f>
        <v>70950</v>
      </c>
      <c r="AH502" s="62">
        <f t="shared" si="73"/>
        <v>70950</v>
      </c>
      <c r="AL502" s="64">
        <f t="shared" si="74"/>
        <v>8</v>
      </c>
      <c r="AN502" s="61">
        <f t="shared" si="75"/>
        <v>5676</v>
      </c>
      <c r="AO502" s="65">
        <f t="shared" si="76"/>
        <v>33311</v>
      </c>
      <c r="AQ502" s="66" t="str">
        <f t="shared" si="77"/>
        <v>K-hangtra</v>
      </c>
      <c r="AR502" s="66">
        <f t="shared" si="78"/>
        <v>156</v>
      </c>
      <c r="AS502" s="66">
        <f t="shared" si="79"/>
        <v>632</v>
      </c>
    </row>
    <row r="503" spans="3:45" x14ac:dyDescent="0.25">
      <c r="C503" s="53" t="str">
        <f>IF(H503="","",Sheet1!AI503)</f>
        <v>B</v>
      </c>
      <c r="D503" s="54" t="s">
        <v>4134</v>
      </c>
      <c r="E503" s="54" t="s">
        <v>25</v>
      </c>
      <c r="F503" s="53" t="str">
        <f>IF(H503="","",Sheet1!AF503)</f>
        <v>10/10/2025</v>
      </c>
      <c r="G503" s="1" t="str">
        <f>IF(H503="","",Sheet1!AF503)</f>
        <v>10/10/2025</v>
      </c>
      <c r="H503" s="27">
        <v>9106046352</v>
      </c>
      <c r="I503" s="1" t="str">
        <f>IF(H503="","",Sheet1!AF503)</f>
        <v>10/10/2025</v>
      </c>
      <c r="J503" s="55" t="str">
        <f t="shared" si="70"/>
        <v>NKHT2510/65000483315</v>
      </c>
      <c r="L503" s="57" t="str">
        <f>IF(H503="","",Sheet1!AK503)</f>
        <v>K25TTM</v>
      </c>
      <c r="M503" s="57" t="str">
        <f>IF(H503="","",Sheet1!AE503)</f>
        <v>00483315</v>
      </c>
      <c r="N503" s="58" t="str">
        <f>IF(H503="","",Sheet1!AF503)</f>
        <v>10/10/2025</v>
      </c>
      <c r="O503" s="7" t="str">
        <f>IF(H503="","",Sheet1!AH503)</f>
        <v>WIN1650</v>
      </c>
      <c r="S503" s="55" t="str">
        <f>IF(H503="","",Sheet1!AL503)</f>
        <v>1650 WM HNI Trúc Khê</v>
      </c>
      <c r="V503" s="55" t="str">
        <f>IF(H503="","",Sheet1!AL503)</f>
        <v>1650 WM HNI Trúc Khê</v>
      </c>
      <c r="Y503" s="7" t="str">
        <f>IF(H503="","",Sheet1!AJ503)</f>
        <v>GXD500</v>
      </c>
      <c r="AB503" s="60">
        <f t="shared" si="71"/>
        <v>5111</v>
      </c>
      <c r="AC503" s="60">
        <f t="shared" si="72"/>
        <v>131</v>
      </c>
      <c r="AE503" s="61">
        <f>IF(H503="","",Sheet1!U503)</f>
        <v>1</v>
      </c>
      <c r="AG503" s="7">
        <f>IF(H503="","",Sheet1!T503)</f>
        <v>111606</v>
      </c>
      <c r="AH503" s="62">
        <f t="shared" si="73"/>
        <v>111606</v>
      </c>
      <c r="AL503" s="64">
        <f t="shared" si="74"/>
        <v>8</v>
      </c>
      <c r="AN503" s="61">
        <f t="shared" si="75"/>
        <v>8928.48</v>
      </c>
      <c r="AO503" s="65">
        <f t="shared" si="76"/>
        <v>33311</v>
      </c>
      <c r="AQ503" s="66" t="str">
        <f t="shared" si="77"/>
        <v>K-hangtra</v>
      </c>
      <c r="AR503" s="66">
        <f t="shared" si="78"/>
        <v>156</v>
      </c>
      <c r="AS503" s="66">
        <f t="shared" si="79"/>
        <v>632</v>
      </c>
    </row>
    <row r="504" spans="3:45" x14ac:dyDescent="0.25">
      <c r="C504" s="53" t="str">
        <f>IF(H504="","",Sheet1!AI504)</f>
        <v>B</v>
      </c>
      <c r="D504" s="54" t="s">
        <v>4134</v>
      </c>
      <c r="E504" s="54" t="s">
        <v>25</v>
      </c>
      <c r="F504" s="53" t="str">
        <f>IF(H504="","",Sheet1!AF504)</f>
        <v>10/10/2025</v>
      </c>
      <c r="G504" s="1" t="str">
        <f>IF(H504="","",Sheet1!AF504)</f>
        <v>10/10/2025</v>
      </c>
      <c r="H504" s="27">
        <v>9106046352</v>
      </c>
      <c r="I504" s="1" t="str">
        <f>IF(H504="","",Sheet1!AF504)</f>
        <v>10/10/2025</v>
      </c>
      <c r="J504" s="55" t="str">
        <f t="shared" si="70"/>
        <v>NKHT2510/65000483315</v>
      </c>
      <c r="L504" s="57" t="str">
        <f>IF(H504="","",Sheet1!AK504)</f>
        <v>K25TTM</v>
      </c>
      <c r="M504" s="57" t="str">
        <f>IF(H504="","",Sheet1!AE504)</f>
        <v>00483315</v>
      </c>
      <c r="N504" s="58" t="str">
        <f>IF(H504="","",Sheet1!AF504)</f>
        <v>10/10/2025</v>
      </c>
      <c r="O504" s="7" t="str">
        <f>IF(H504="","",Sheet1!AH504)</f>
        <v>WIN1650</v>
      </c>
      <c r="S504" s="55" t="str">
        <f>IF(H504="","",Sheet1!AL504)</f>
        <v>1650 WM HNI Trúc Khê</v>
      </c>
      <c r="V504" s="55" t="str">
        <f>IF(H504="","",Sheet1!AL504)</f>
        <v>1650 WM HNI Trúc Khê</v>
      </c>
      <c r="Y504" s="7" t="str">
        <f>IF(H504="","",Sheet1!AJ504)</f>
        <v>GM500</v>
      </c>
      <c r="AB504" s="60">
        <f t="shared" si="71"/>
        <v>5111</v>
      </c>
      <c r="AC504" s="60">
        <f t="shared" si="72"/>
        <v>131</v>
      </c>
      <c r="AE504" s="61">
        <f>IF(H504="","",Sheet1!U504)</f>
        <v>1</v>
      </c>
      <c r="AG504" s="7">
        <f>IF(H504="","",Sheet1!T504)</f>
        <v>111058</v>
      </c>
      <c r="AH504" s="62">
        <f t="shared" si="73"/>
        <v>111058</v>
      </c>
      <c r="AL504" s="64">
        <f t="shared" si="74"/>
        <v>8</v>
      </c>
      <c r="AN504" s="61">
        <f t="shared" si="75"/>
        <v>8884.64</v>
      </c>
      <c r="AO504" s="65">
        <f t="shared" si="76"/>
        <v>33311</v>
      </c>
      <c r="AQ504" s="66" t="str">
        <f t="shared" si="77"/>
        <v>K-hangtra</v>
      </c>
      <c r="AR504" s="66">
        <f t="shared" si="78"/>
        <v>156</v>
      </c>
      <c r="AS504" s="66">
        <f t="shared" si="79"/>
        <v>632</v>
      </c>
    </row>
    <row r="505" spans="3:45" x14ac:dyDescent="0.25">
      <c r="C505" s="53" t="str">
        <f>IF(H505="","",Sheet1!AI505)</f>
        <v>B</v>
      </c>
      <c r="D505" s="54" t="s">
        <v>4134</v>
      </c>
      <c r="E505" s="54" t="s">
        <v>25</v>
      </c>
      <c r="F505" s="53" t="str">
        <f>IF(H505="","",Sheet1!AF505)</f>
        <v>10/10/2025</v>
      </c>
      <c r="G505" s="1" t="str">
        <f>IF(H505="","",Sheet1!AF505)</f>
        <v>10/10/2025</v>
      </c>
      <c r="H505" s="27">
        <v>9106046352</v>
      </c>
      <c r="I505" s="1" t="str">
        <f>IF(H505="","",Sheet1!AF505)</f>
        <v>10/10/2025</v>
      </c>
      <c r="J505" s="55" t="str">
        <f t="shared" si="70"/>
        <v>NKHT2510/65000483315</v>
      </c>
      <c r="L505" s="57" t="str">
        <f>IF(H505="","",Sheet1!AK505)</f>
        <v>K25TTM</v>
      </c>
      <c r="M505" s="57" t="str">
        <f>IF(H505="","",Sheet1!AE505)</f>
        <v>00483315</v>
      </c>
      <c r="N505" s="58" t="str">
        <f>IF(H505="","",Sheet1!AF505)</f>
        <v>10/10/2025</v>
      </c>
      <c r="O505" s="7" t="str">
        <f>IF(H505="","",Sheet1!AH505)</f>
        <v>WIN1650</v>
      </c>
      <c r="S505" s="55" t="str">
        <f>IF(H505="","",Sheet1!AL505)</f>
        <v>1650 WM HNI Trúc Khê</v>
      </c>
      <c r="V505" s="55" t="str">
        <f>IF(H505="","",Sheet1!AL505)</f>
        <v>1650 WM HNI Trúc Khê</v>
      </c>
      <c r="Y505" s="7" t="str">
        <f>IF(H505="","",Sheet1!AJ505)</f>
        <v>MNH250</v>
      </c>
      <c r="AB505" s="60">
        <f t="shared" si="71"/>
        <v>5111</v>
      </c>
      <c r="AC505" s="60">
        <f t="shared" si="72"/>
        <v>131</v>
      </c>
      <c r="AE505" s="61">
        <f>IF(H505="","",Sheet1!U505)</f>
        <v>2</v>
      </c>
      <c r="AG505" s="7">
        <f>IF(H505="","",Sheet1!T505)</f>
        <v>37720</v>
      </c>
      <c r="AH505" s="62">
        <f t="shared" si="73"/>
        <v>75440</v>
      </c>
      <c r="AL505" s="64">
        <f t="shared" si="74"/>
        <v>8</v>
      </c>
      <c r="AN505" s="61">
        <f t="shared" si="75"/>
        <v>6035.2</v>
      </c>
      <c r="AO505" s="65">
        <f t="shared" si="76"/>
        <v>33311</v>
      </c>
      <c r="AQ505" s="66" t="str">
        <f t="shared" si="77"/>
        <v>K-hangtra</v>
      </c>
      <c r="AR505" s="66">
        <f t="shared" si="78"/>
        <v>156</v>
      </c>
      <c r="AS505" s="66">
        <f t="shared" si="79"/>
        <v>632</v>
      </c>
    </row>
    <row r="506" spans="3:45" x14ac:dyDescent="0.25">
      <c r="C506" s="53" t="str">
        <f>IF(H506="","",Sheet1!AI506)</f>
        <v>B</v>
      </c>
      <c r="D506" s="54" t="s">
        <v>4134</v>
      </c>
      <c r="E506" s="54" t="s">
        <v>25</v>
      </c>
      <c r="F506" s="53" t="str">
        <f>IF(H506="","",Sheet1!AF506)</f>
        <v>10/10/2025</v>
      </c>
      <c r="G506" s="1" t="str">
        <f>IF(H506="","",Sheet1!AF506)</f>
        <v>10/10/2025</v>
      </c>
      <c r="H506" s="27">
        <v>9106046352</v>
      </c>
      <c r="I506" s="1" t="str">
        <f>IF(H506="","",Sheet1!AF506)</f>
        <v>10/10/2025</v>
      </c>
      <c r="J506" s="55" t="str">
        <f t="shared" si="70"/>
        <v>NKHT2510/65000483315</v>
      </c>
      <c r="L506" s="57" t="str">
        <f>IF(H506="","",Sheet1!AK506)</f>
        <v>K25TTM</v>
      </c>
      <c r="M506" s="57" t="str">
        <f>IF(H506="","",Sheet1!AE506)</f>
        <v>00483315</v>
      </c>
      <c r="N506" s="58" t="str">
        <f>IF(H506="","",Sheet1!AF506)</f>
        <v>10/10/2025</v>
      </c>
      <c r="O506" s="7" t="str">
        <f>IF(H506="","",Sheet1!AH506)</f>
        <v>WIN1650</v>
      </c>
      <c r="S506" s="55" t="str">
        <f>IF(H506="","",Sheet1!AL506)</f>
        <v>1650 WM HNI Trúc Khê</v>
      </c>
      <c r="V506" s="55" t="str">
        <f>IF(H506="","",Sheet1!AL506)</f>
        <v>1650 WM HNI Trúc Khê</v>
      </c>
      <c r="Y506" s="7" t="str">
        <f>IF(H506="","",Sheet1!AJ506)</f>
        <v>CC300</v>
      </c>
      <c r="AB506" s="60">
        <f t="shared" si="71"/>
        <v>5111</v>
      </c>
      <c r="AC506" s="60">
        <f t="shared" si="72"/>
        <v>131</v>
      </c>
      <c r="AE506" s="61">
        <f>IF(H506="","",Sheet1!U506)</f>
        <v>1</v>
      </c>
      <c r="AG506" s="7">
        <f>IF(H506="","",Sheet1!T506)</f>
        <v>74250</v>
      </c>
      <c r="AH506" s="62">
        <f t="shared" si="73"/>
        <v>74250</v>
      </c>
      <c r="AL506" s="64">
        <f t="shared" si="74"/>
        <v>8</v>
      </c>
      <c r="AN506" s="61">
        <f t="shared" si="75"/>
        <v>5940</v>
      </c>
      <c r="AO506" s="65">
        <f t="shared" si="76"/>
        <v>33311</v>
      </c>
      <c r="AQ506" s="66" t="str">
        <f t="shared" si="77"/>
        <v>K-hangtra</v>
      </c>
      <c r="AR506" s="66">
        <f t="shared" si="78"/>
        <v>156</v>
      </c>
      <c r="AS506" s="66">
        <f t="shared" si="79"/>
        <v>632</v>
      </c>
    </row>
    <row r="507" spans="3:45" x14ac:dyDescent="0.25">
      <c r="C507" s="53" t="str">
        <f>IF(H507="","",Sheet1!AI507)</f>
        <v>B</v>
      </c>
      <c r="D507" s="54" t="s">
        <v>4134</v>
      </c>
      <c r="E507" s="54" t="s">
        <v>25</v>
      </c>
      <c r="F507" s="53" t="str">
        <f>IF(H507="","",Sheet1!AF507)</f>
        <v>10/10/2025</v>
      </c>
      <c r="G507" s="1" t="str">
        <f>IF(H507="","",Sheet1!AF507)</f>
        <v>10/10/2025</v>
      </c>
      <c r="H507" s="27">
        <v>9106046352</v>
      </c>
      <c r="I507" s="1" t="str">
        <f>IF(H507="","",Sheet1!AF507)</f>
        <v>10/10/2025</v>
      </c>
      <c r="J507" s="55" t="str">
        <f t="shared" si="70"/>
        <v>NKHT2510/65000483315</v>
      </c>
      <c r="L507" s="57" t="str">
        <f>IF(H507="","",Sheet1!AK507)</f>
        <v>K25TTM</v>
      </c>
      <c r="M507" s="57" t="str">
        <f>IF(H507="","",Sheet1!AE507)</f>
        <v>00483315</v>
      </c>
      <c r="N507" s="58" t="str">
        <f>IF(H507="","",Sheet1!AF507)</f>
        <v>10/10/2025</v>
      </c>
      <c r="O507" s="7" t="str">
        <f>IF(H507="","",Sheet1!AH507)</f>
        <v>WIN1650</v>
      </c>
      <c r="S507" s="55" t="str">
        <f>IF(H507="","",Sheet1!AL507)</f>
        <v>1650 WM HNI Trúc Khê</v>
      </c>
      <c r="V507" s="55" t="str">
        <f>IF(H507="","",Sheet1!AL507)</f>
        <v>1650 WM HNI Trúc Khê</v>
      </c>
      <c r="Y507" s="7" t="str">
        <f>IF(H507="","",Sheet1!AJ507)</f>
        <v>CN300</v>
      </c>
      <c r="AB507" s="60">
        <f t="shared" si="71"/>
        <v>5111</v>
      </c>
      <c r="AC507" s="60">
        <f t="shared" si="72"/>
        <v>131</v>
      </c>
      <c r="AE507" s="61">
        <f>IF(H507="","",Sheet1!U507)</f>
        <v>1</v>
      </c>
      <c r="AG507" s="7">
        <f>IF(H507="","",Sheet1!T507)</f>
        <v>70950</v>
      </c>
      <c r="AH507" s="62">
        <f t="shared" si="73"/>
        <v>70950</v>
      </c>
      <c r="AL507" s="64">
        <f t="shared" si="74"/>
        <v>8</v>
      </c>
      <c r="AN507" s="61">
        <f t="shared" si="75"/>
        <v>5676</v>
      </c>
      <c r="AO507" s="65">
        <f t="shared" si="76"/>
        <v>33311</v>
      </c>
      <c r="AQ507" s="66" t="str">
        <f t="shared" si="77"/>
        <v>K-hangtra</v>
      </c>
      <c r="AR507" s="66">
        <f t="shared" si="78"/>
        <v>156</v>
      </c>
      <c r="AS507" s="66">
        <f t="shared" si="79"/>
        <v>632</v>
      </c>
    </row>
    <row r="508" spans="3:45" x14ac:dyDescent="0.25">
      <c r="C508" s="53" t="str">
        <f>IF(H508="","",Sheet1!AI508)</f>
        <v>B</v>
      </c>
      <c r="D508" s="54" t="s">
        <v>4134</v>
      </c>
      <c r="E508" s="54" t="s">
        <v>25</v>
      </c>
      <c r="F508" s="53" t="str">
        <f>IF(H508="","",Sheet1!AF508)</f>
        <v>10/10/2025</v>
      </c>
      <c r="G508" s="1" t="str">
        <f>IF(H508="","",Sheet1!AF508)</f>
        <v>10/10/2025</v>
      </c>
      <c r="H508" s="27">
        <v>9106046352</v>
      </c>
      <c r="I508" s="1" t="str">
        <f>IF(H508="","",Sheet1!AF508)</f>
        <v>10/10/2025</v>
      </c>
      <c r="J508" s="55" t="str">
        <f t="shared" si="70"/>
        <v>NKHT2510/65000483315</v>
      </c>
      <c r="L508" s="57" t="str">
        <f>IF(H508="","",Sheet1!AK508)</f>
        <v>K25TTM</v>
      </c>
      <c r="M508" s="57" t="str">
        <f>IF(H508="","",Sheet1!AE508)</f>
        <v>00483315</v>
      </c>
      <c r="N508" s="58" t="str">
        <f>IF(H508="","",Sheet1!AF508)</f>
        <v>10/10/2025</v>
      </c>
      <c r="O508" s="7" t="str">
        <f>IF(H508="","",Sheet1!AH508)</f>
        <v>WIN1650</v>
      </c>
      <c r="S508" s="55" t="str">
        <f>IF(H508="","",Sheet1!AL508)</f>
        <v>1650 WM HNI Trúc Khê</v>
      </c>
      <c r="V508" s="55" t="str">
        <f>IF(H508="","",Sheet1!AL508)</f>
        <v>1650 WM HNI Trúc Khê</v>
      </c>
      <c r="Y508" s="7" t="str">
        <f>IF(H508="","",Sheet1!AJ508)</f>
        <v>GSG250</v>
      </c>
      <c r="AB508" s="60">
        <f t="shared" si="71"/>
        <v>5111</v>
      </c>
      <c r="AC508" s="60">
        <f t="shared" si="72"/>
        <v>131</v>
      </c>
      <c r="AE508" s="61">
        <f>IF(H508="","",Sheet1!U508)</f>
        <v>1</v>
      </c>
      <c r="AG508" s="7">
        <f>IF(H508="","",Sheet1!T508)</f>
        <v>41328</v>
      </c>
      <c r="AH508" s="62">
        <f t="shared" si="73"/>
        <v>41328</v>
      </c>
      <c r="AL508" s="64">
        <f t="shared" si="74"/>
        <v>8</v>
      </c>
      <c r="AN508" s="61">
        <f t="shared" si="75"/>
        <v>3306.2400000000002</v>
      </c>
      <c r="AO508" s="65">
        <f t="shared" si="76"/>
        <v>33311</v>
      </c>
      <c r="AQ508" s="66" t="str">
        <f t="shared" si="77"/>
        <v>K-hangtra</v>
      </c>
      <c r="AR508" s="66">
        <f t="shared" si="78"/>
        <v>156</v>
      </c>
      <c r="AS508" s="66">
        <f t="shared" si="79"/>
        <v>632</v>
      </c>
    </row>
    <row r="509" spans="3:45" x14ac:dyDescent="0.25">
      <c r="C509" s="53" t="str">
        <f>IF(H509="","",Sheet1!AI509)</f>
        <v>B</v>
      </c>
      <c r="D509" s="54" t="s">
        <v>4134</v>
      </c>
      <c r="E509" s="54" t="s">
        <v>25</v>
      </c>
      <c r="F509" s="53" t="str">
        <f>IF(H509="","",Sheet1!AF509)</f>
        <v>09/10/2025</v>
      </c>
      <c r="G509" s="1" t="str">
        <f>IF(H509="","",Sheet1!AF509)</f>
        <v>09/10/2025</v>
      </c>
      <c r="H509" s="27">
        <v>9106046336</v>
      </c>
      <c r="I509" s="1" t="str">
        <f>IF(H509="","",Sheet1!AF509)</f>
        <v>09/10/2025</v>
      </c>
      <c r="J509" s="55" t="str">
        <f t="shared" si="70"/>
        <v>NKHT2510/00100005814</v>
      </c>
      <c r="L509" s="57" t="str">
        <f>IF(H509="","",Sheet1!AK509)</f>
        <v>K25TTM</v>
      </c>
      <c r="M509" s="57" t="str">
        <f>IF(H509="","",Sheet1!AE509)</f>
        <v>00005814</v>
      </c>
      <c r="N509" s="58" t="str">
        <f>IF(H509="","",Sheet1!AF509)</f>
        <v>09/10/2025</v>
      </c>
      <c r="O509" s="7" t="str">
        <f>IF(H509="","",Sheet1!AH509)</f>
        <v>WIN-NBH-00-001</v>
      </c>
      <c r="S509" s="55" t="str">
        <f>IF(H509="","",Sheet1!AL509)</f>
        <v>5709 WM+ NBH 518 Nguyễn Công Trứ</v>
      </c>
      <c r="V509" s="55" t="str">
        <f>IF(H509="","",Sheet1!AL509)</f>
        <v>5709 WM+ NBH 518 Nguyễn Công Trứ</v>
      </c>
      <c r="Y509" s="7" t="str">
        <f>IF(H509="","",Sheet1!AJ509)</f>
        <v>GM500</v>
      </c>
      <c r="AB509" s="60">
        <f t="shared" si="71"/>
        <v>5111</v>
      </c>
      <c r="AC509" s="60">
        <f t="shared" si="72"/>
        <v>131</v>
      </c>
      <c r="AE509" s="61">
        <f>IF(H509="","",Sheet1!U509)</f>
        <v>1</v>
      </c>
      <c r="AG509" s="7">
        <f>IF(H509="","",Sheet1!T509)</f>
        <v>111058</v>
      </c>
      <c r="AH509" s="62">
        <f t="shared" si="73"/>
        <v>111058</v>
      </c>
      <c r="AL509" s="64">
        <f t="shared" si="74"/>
        <v>8</v>
      </c>
      <c r="AN509" s="61">
        <f t="shared" si="75"/>
        <v>8884.64</v>
      </c>
      <c r="AO509" s="65">
        <f t="shared" si="76"/>
        <v>33311</v>
      </c>
      <c r="AQ509" s="66" t="str">
        <f t="shared" si="77"/>
        <v>K-hangtra</v>
      </c>
      <c r="AR509" s="66">
        <f t="shared" si="78"/>
        <v>156</v>
      </c>
      <c r="AS509" s="66">
        <f t="shared" si="79"/>
        <v>632</v>
      </c>
    </row>
    <row r="510" spans="3:45" x14ac:dyDescent="0.25">
      <c r="C510" s="53" t="str">
        <f>IF(H510="","",Sheet1!AI510)</f>
        <v>B</v>
      </c>
      <c r="D510" s="54" t="s">
        <v>4134</v>
      </c>
      <c r="E510" s="54" t="s">
        <v>25</v>
      </c>
      <c r="F510" s="53" t="str">
        <f>IF(H510="","",Sheet1!AF510)</f>
        <v>09/10/2025</v>
      </c>
      <c r="G510" s="1" t="str">
        <f>IF(H510="","",Sheet1!AF510)</f>
        <v>09/10/2025</v>
      </c>
      <c r="H510" s="27">
        <v>9106046336</v>
      </c>
      <c r="I510" s="1" t="str">
        <f>IF(H510="","",Sheet1!AF510)</f>
        <v>09/10/2025</v>
      </c>
      <c r="J510" s="55" t="str">
        <f t="shared" si="70"/>
        <v>NKHT2510/00100005814</v>
      </c>
      <c r="L510" s="57" t="str">
        <f>IF(H510="","",Sheet1!AK510)</f>
        <v>K25TTM</v>
      </c>
      <c r="M510" s="57" t="str">
        <f>IF(H510="","",Sheet1!AE510)</f>
        <v>00005814</v>
      </c>
      <c r="N510" s="58" t="str">
        <f>IF(H510="","",Sheet1!AF510)</f>
        <v>09/10/2025</v>
      </c>
      <c r="O510" s="7" t="str">
        <f>IF(H510="","",Sheet1!AH510)</f>
        <v>WIN-NBH-00-001</v>
      </c>
      <c r="S510" s="55" t="str">
        <f>IF(H510="","",Sheet1!AL510)</f>
        <v>5709 WM+ NBH 518 Nguyễn Công Trứ</v>
      </c>
      <c r="V510" s="55" t="str">
        <f>IF(H510="","",Sheet1!AL510)</f>
        <v>5709 WM+ NBH 518 Nguyễn Công Trứ</v>
      </c>
      <c r="Y510" s="7" t="str">
        <f>IF(H510="","",Sheet1!AJ510)</f>
        <v>CN300</v>
      </c>
      <c r="AB510" s="60">
        <f t="shared" si="71"/>
        <v>5111</v>
      </c>
      <c r="AC510" s="60">
        <f t="shared" si="72"/>
        <v>131</v>
      </c>
      <c r="AE510" s="61">
        <f>IF(H510="","",Sheet1!U510)</f>
        <v>3</v>
      </c>
      <c r="AG510" s="7">
        <f>IF(H510="","",Sheet1!T510)</f>
        <v>70950</v>
      </c>
      <c r="AH510" s="62">
        <f t="shared" si="73"/>
        <v>212850</v>
      </c>
      <c r="AL510" s="64">
        <f t="shared" si="74"/>
        <v>8</v>
      </c>
      <c r="AN510" s="61">
        <f t="shared" si="75"/>
        <v>17028</v>
      </c>
      <c r="AO510" s="65">
        <f t="shared" si="76"/>
        <v>33311</v>
      </c>
      <c r="AQ510" s="66" t="str">
        <f t="shared" si="77"/>
        <v>K-hangtra</v>
      </c>
      <c r="AR510" s="66">
        <f t="shared" si="78"/>
        <v>156</v>
      </c>
      <c r="AS510" s="66">
        <f t="shared" si="79"/>
        <v>632</v>
      </c>
    </row>
    <row r="511" spans="3:45" x14ac:dyDescent="0.25">
      <c r="C511" s="53" t="str">
        <f>IF(H511="","",Sheet1!AI511)</f>
        <v>B</v>
      </c>
      <c r="D511" s="54" t="s">
        <v>4134</v>
      </c>
      <c r="E511" s="54" t="s">
        <v>25</v>
      </c>
      <c r="F511" s="53" t="str">
        <f>IF(H511="","",Sheet1!AF511)</f>
        <v>09/10/2025</v>
      </c>
      <c r="G511" s="1" t="str">
        <f>IF(H511="","",Sheet1!AF511)</f>
        <v>09/10/2025</v>
      </c>
      <c r="H511" s="27">
        <v>9106046336</v>
      </c>
      <c r="I511" s="1" t="str">
        <f>IF(H511="","",Sheet1!AF511)</f>
        <v>09/10/2025</v>
      </c>
      <c r="J511" s="55" t="str">
        <f t="shared" si="70"/>
        <v>NKHT2510/00100005814</v>
      </c>
      <c r="L511" s="57" t="str">
        <f>IF(H511="","",Sheet1!AK511)</f>
        <v>K25TTM</v>
      </c>
      <c r="M511" s="57" t="str">
        <f>IF(H511="","",Sheet1!AE511)</f>
        <v>00005814</v>
      </c>
      <c r="N511" s="58" t="str">
        <f>IF(H511="","",Sheet1!AF511)</f>
        <v>09/10/2025</v>
      </c>
      <c r="O511" s="7" t="str">
        <f>IF(H511="","",Sheet1!AH511)</f>
        <v>WIN-NBH-00-001</v>
      </c>
      <c r="S511" s="55" t="str">
        <f>IF(H511="","",Sheet1!AL511)</f>
        <v>5709 WM+ NBH 518 Nguyễn Công Trứ</v>
      </c>
      <c r="V511" s="55" t="str">
        <f>IF(H511="","",Sheet1!AL511)</f>
        <v>5709 WM+ NBH 518 Nguyễn Công Trứ</v>
      </c>
      <c r="Y511" s="7" t="str">
        <f>IF(H511="","",Sheet1!AJ511)</f>
        <v>CC300</v>
      </c>
      <c r="AB511" s="60">
        <f t="shared" si="71"/>
        <v>5111</v>
      </c>
      <c r="AC511" s="60">
        <f t="shared" si="72"/>
        <v>131</v>
      </c>
      <c r="AE511" s="61">
        <f>IF(H511="","",Sheet1!U511)</f>
        <v>2</v>
      </c>
      <c r="AG511" s="7">
        <f>IF(H511="","",Sheet1!T511)</f>
        <v>74250</v>
      </c>
      <c r="AH511" s="62">
        <f t="shared" si="73"/>
        <v>148500</v>
      </c>
      <c r="AL511" s="64">
        <f t="shared" si="74"/>
        <v>8</v>
      </c>
      <c r="AN511" s="61">
        <f t="shared" si="75"/>
        <v>11880</v>
      </c>
      <c r="AO511" s="65">
        <f t="shared" si="76"/>
        <v>33311</v>
      </c>
      <c r="AQ511" s="66" t="str">
        <f t="shared" si="77"/>
        <v>K-hangtra</v>
      </c>
      <c r="AR511" s="66">
        <f t="shared" si="78"/>
        <v>156</v>
      </c>
      <c r="AS511" s="66">
        <f t="shared" si="79"/>
        <v>632</v>
      </c>
    </row>
    <row r="512" spans="3:45" x14ac:dyDescent="0.25">
      <c r="C512" s="53" t="str">
        <f>IF(H512="","",Sheet1!AI512)</f>
        <v>B</v>
      </c>
      <c r="D512" s="54" t="s">
        <v>4134</v>
      </c>
      <c r="E512" s="54" t="s">
        <v>25</v>
      </c>
      <c r="F512" s="53" t="str">
        <f>IF(H512="","",Sheet1!AF512)</f>
        <v>09/10/2025</v>
      </c>
      <c r="G512" s="1" t="str">
        <f>IF(H512="","",Sheet1!AF512)</f>
        <v>09/10/2025</v>
      </c>
      <c r="H512" s="27">
        <v>9106046336</v>
      </c>
      <c r="I512" s="1" t="str">
        <f>IF(H512="","",Sheet1!AF512)</f>
        <v>09/10/2025</v>
      </c>
      <c r="J512" s="55" t="str">
        <f t="shared" si="70"/>
        <v>NKHT2510/00100005814</v>
      </c>
      <c r="L512" s="57" t="str">
        <f>IF(H512="","",Sheet1!AK512)</f>
        <v>K25TTM</v>
      </c>
      <c r="M512" s="57" t="str">
        <f>IF(H512="","",Sheet1!AE512)</f>
        <v>00005814</v>
      </c>
      <c r="N512" s="58" t="str">
        <f>IF(H512="","",Sheet1!AF512)</f>
        <v>09/10/2025</v>
      </c>
      <c r="O512" s="7" t="str">
        <f>IF(H512="","",Sheet1!AH512)</f>
        <v>WIN-NBH-00-001</v>
      </c>
      <c r="S512" s="55" t="str">
        <f>IF(H512="","",Sheet1!AL512)</f>
        <v>5709 WM+ NBH 518 Nguyễn Công Trứ</v>
      </c>
      <c r="V512" s="55" t="str">
        <f>IF(H512="","",Sheet1!AL512)</f>
        <v>5709 WM+ NBH 518 Nguyễn Công Trứ</v>
      </c>
      <c r="Y512" s="7" t="str">
        <f>IF(H512="","",Sheet1!AJ512)</f>
        <v>MNH250</v>
      </c>
      <c r="AB512" s="60">
        <f t="shared" si="71"/>
        <v>5111</v>
      </c>
      <c r="AC512" s="60">
        <f t="shared" si="72"/>
        <v>131</v>
      </c>
      <c r="AE512" s="61">
        <f>IF(H512="","",Sheet1!U512)</f>
        <v>2</v>
      </c>
      <c r="AG512" s="7">
        <f>IF(H512="","",Sheet1!T512)</f>
        <v>37720</v>
      </c>
      <c r="AH512" s="62">
        <f t="shared" si="73"/>
        <v>75440</v>
      </c>
      <c r="AL512" s="64">
        <f t="shared" si="74"/>
        <v>8</v>
      </c>
      <c r="AN512" s="61">
        <f t="shared" si="75"/>
        <v>6035.2</v>
      </c>
      <c r="AO512" s="65">
        <f t="shared" si="76"/>
        <v>33311</v>
      </c>
      <c r="AQ512" s="66" t="str">
        <f t="shared" si="77"/>
        <v>K-hangtra</v>
      </c>
      <c r="AR512" s="66">
        <f t="shared" si="78"/>
        <v>156</v>
      </c>
      <c r="AS512" s="66">
        <f t="shared" si="79"/>
        <v>632</v>
      </c>
    </row>
    <row r="513" spans="3:45" x14ac:dyDescent="0.25">
      <c r="C513" s="53" t="str">
        <f>IF(H513="","",Sheet1!AI513)</f>
        <v>B</v>
      </c>
      <c r="D513" s="54" t="s">
        <v>4134</v>
      </c>
      <c r="E513" s="54" t="s">
        <v>25</v>
      </c>
      <c r="F513" s="53" t="str">
        <f>IF(H513="","",Sheet1!AF513)</f>
        <v>09/10/2025</v>
      </c>
      <c r="G513" s="1" t="str">
        <f>IF(H513="","",Sheet1!AF513)</f>
        <v>09/10/2025</v>
      </c>
      <c r="H513" s="27">
        <v>9106046414</v>
      </c>
      <c r="I513" s="1" t="str">
        <f>IF(H513="","",Sheet1!AF513)</f>
        <v>09/10/2025</v>
      </c>
      <c r="J513" s="55" t="str">
        <f t="shared" si="70"/>
        <v>NKHT2510/79600482892</v>
      </c>
      <c r="L513" s="57" t="str">
        <f>IF(H513="","",Sheet1!AK513)</f>
        <v>K25TTM</v>
      </c>
      <c r="M513" s="57" t="str">
        <f>IF(H513="","",Sheet1!AE513)</f>
        <v>00482892</v>
      </c>
      <c r="N513" s="58" t="str">
        <f>IF(H513="","",Sheet1!AF513)</f>
        <v>09/10/2025</v>
      </c>
      <c r="O513" s="7" t="str">
        <f>IF(H513="","",Sheet1!AH513)</f>
        <v>WIN2796</v>
      </c>
      <c r="S513" s="55" t="str">
        <f>IF(H513="","",Sheet1!AL513)</f>
        <v>2796 WM+ HNI 8/1B Sài Đồng</v>
      </c>
      <c r="V513" s="55" t="str">
        <f>IF(H513="","",Sheet1!AL513)</f>
        <v>2796 WM+ HNI 8/1B Sài Đồng</v>
      </c>
      <c r="Y513" s="7" t="str">
        <f>IF(H513="","",Sheet1!AJ513)</f>
        <v>TH200</v>
      </c>
      <c r="AB513" s="60">
        <f t="shared" si="71"/>
        <v>5111</v>
      </c>
      <c r="AC513" s="60">
        <f t="shared" si="72"/>
        <v>131</v>
      </c>
      <c r="AE513" s="61">
        <f>IF(H513="","",Sheet1!U513)</f>
        <v>1</v>
      </c>
      <c r="AG513" s="7">
        <f>IF(H513="","",Sheet1!T513)</f>
        <v>45588</v>
      </c>
      <c r="AH513" s="62">
        <f t="shared" si="73"/>
        <v>45588</v>
      </c>
      <c r="AL513" s="64">
        <f t="shared" si="74"/>
        <v>8</v>
      </c>
      <c r="AN513" s="61">
        <f t="shared" si="75"/>
        <v>3647.04</v>
      </c>
      <c r="AO513" s="65">
        <f t="shared" si="76"/>
        <v>33311</v>
      </c>
      <c r="AQ513" s="66" t="str">
        <f t="shared" si="77"/>
        <v>K-hangtra</v>
      </c>
      <c r="AR513" s="66">
        <f t="shared" si="78"/>
        <v>156</v>
      </c>
      <c r="AS513" s="66">
        <f t="shared" si="79"/>
        <v>632</v>
      </c>
    </row>
    <row r="514" spans="3:45" x14ac:dyDescent="0.25">
      <c r="C514" s="53" t="str">
        <f>IF(H514="","",Sheet1!AI514)</f>
        <v>B</v>
      </c>
      <c r="D514" s="54" t="s">
        <v>4134</v>
      </c>
      <c r="E514" s="54" t="s">
        <v>25</v>
      </c>
      <c r="F514" s="53" t="str">
        <f>IF(H514="","",Sheet1!AF514)</f>
        <v>09/10/2025</v>
      </c>
      <c r="G514" s="1" t="str">
        <f>IF(H514="","",Sheet1!AF514)</f>
        <v>09/10/2025</v>
      </c>
      <c r="H514" s="27">
        <v>9106046458</v>
      </c>
      <c r="I514" s="1" t="str">
        <f>IF(H514="","",Sheet1!AF514)</f>
        <v>09/10/2025</v>
      </c>
      <c r="J514" s="55" t="str">
        <f t="shared" si="70"/>
        <v>NKHT2510/05600028979</v>
      </c>
      <c r="L514" s="57" t="str">
        <f>IF(H514="","",Sheet1!AK514)</f>
        <v>K25TTM</v>
      </c>
      <c r="M514" s="57" t="str">
        <f>IF(H514="","",Sheet1!AE514)</f>
        <v>00028979</v>
      </c>
      <c r="N514" s="58" t="str">
        <f>IF(H514="","",Sheet1!AF514)</f>
        <v>09/10/2025</v>
      </c>
      <c r="O514" s="7" t="str">
        <f>IF(H514="","",Sheet1!AH514)</f>
        <v>WIN-056</v>
      </c>
      <c r="S514" s="55" t="str">
        <f>IF(H514="","",Sheet1!AL514)</f>
        <v>5146 WM+ HYN Thôn Trương Xá</v>
      </c>
      <c r="V514" s="55" t="str">
        <f>IF(H514="","",Sheet1!AL514)</f>
        <v>5146 WM+ HYN Thôn Trương Xá</v>
      </c>
      <c r="Y514" s="7" t="str">
        <f>IF(H514="","",Sheet1!AJ514)</f>
        <v>GM500</v>
      </c>
      <c r="AB514" s="60">
        <f t="shared" si="71"/>
        <v>5111</v>
      </c>
      <c r="AC514" s="60">
        <f t="shared" si="72"/>
        <v>131</v>
      </c>
      <c r="AE514" s="61">
        <f>IF(H514="","",Sheet1!U514)</f>
        <v>2</v>
      </c>
      <c r="AG514" s="7">
        <f>IF(H514="","",Sheet1!T514)</f>
        <v>111058</v>
      </c>
      <c r="AH514" s="62">
        <f t="shared" si="73"/>
        <v>222116</v>
      </c>
      <c r="AL514" s="64">
        <f t="shared" si="74"/>
        <v>8</v>
      </c>
      <c r="AN514" s="61">
        <f t="shared" si="75"/>
        <v>17769.28</v>
      </c>
      <c r="AO514" s="65">
        <f t="shared" si="76"/>
        <v>33311</v>
      </c>
      <c r="AQ514" s="66" t="str">
        <f t="shared" si="77"/>
        <v>K-hangtra</v>
      </c>
      <c r="AR514" s="66">
        <f t="shared" si="78"/>
        <v>156</v>
      </c>
      <c r="AS514" s="66">
        <f t="shared" si="79"/>
        <v>632</v>
      </c>
    </row>
    <row r="515" spans="3:45" x14ac:dyDescent="0.25">
      <c r="C515" s="53" t="str">
        <f>IF(H515="","",Sheet1!AI515)</f>
        <v>B</v>
      </c>
      <c r="D515" s="54" t="s">
        <v>4134</v>
      </c>
      <c r="E515" s="54" t="s">
        <v>25</v>
      </c>
      <c r="F515" s="53" t="str">
        <f>IF(H515="","",Sheet1!AF515)</f>
        <v>09/10/2025</v>
      </c>
      <c r="G515" s="1" t="str">
        <f>IF(H515="","",Sheet1!AF515)</f>
        <v>09/10/2025</v>
      </c>
      <c r="H515" s="27">
        <v>9106046443</v>
      </c>
      <c r="I515" s="1" t="str">
        <f>IF(H515="","",Sheet1!AF515)</f>
        <v>09/10/2025</v>
      </c>
      <c r="J515" s="55" t="str">
        <f t="shared" ref="J515:J578" si="80">"NKHT25"&amp;TEXT(MONTH(I515),"00")&amp;"/"&amp;RIGHT(O515,3)&amp;M515</f>
        <v>NKHT2510/14400482903</v>
      </c>
      <c r="L515" s="57" t="str">
        <f>IF(H515="","",Sheet1!AK515)</f>
        <v>K25TTM</v>
      </c>
      <c r="M515" s="57" t="str">
        <f>IF(H515="","",Sheet1!AE515)</f>
        <v>00482903</v>
      </c>
      <c r="N515" s="58" t="str">
        <f>IF(H515="","",Sheet1!AF515)</f>
        <v>09/10/2025</v>
      </c>
      <c r="O515" s="7" t="str">
        <f>IF(H515="","",Sheet1!AH515)</f>
        <v>WIN4144</v>
      </c>
      <c r="S515" s="55" t="str">
        <f>IF(H515="","",Sheet1!AL515)</f>
        <v>4144 WM+ HNI SH 43 The K-Park</v>
      </c>
      <c r="V515" s="55" t="str">
        <f>IF(H515="","",Sheet1!AL515)</f>
        <v>4144 WM+ HNI SH 43 The K-Park</v>
      </c>
      <c r="Y515" s="7" t="str">
        <f>IF(H515="","",Sheet1!AJ515)</f>
        <v>GM500</v>
      </c>
      <c r="AB515" s="60">
        <f t="shared" ref="AB515:AB578" si="81">IF(H515="","",5111)</f>
        <v>5111</v>
      </c>
      <c r="AC515" s="60">
        <f t="shared" si="72"/>
        <v>131</v>
      </c>
      <c r="AE515" s="61">
        <f>IF(H515="","",Sheet1!U515)</f>
        <v>1</v>
      </c>
      <c r="AG515" s="7">
        <f>IF(H515="","",Sheet1!T515)</f>
        <v>111058</v>
      </c>
      <c r="AH515" s="62">
        <f t="shared" si="73"/>
        <v>111058</v>
      </c>
      <c r="AL515" s="64">
        <f t="shared" si="74"/>
        <v>8</v>
      </c>
      <c r="AN515" s="61">
        <f t="shared" si="75"/>
        <v>8884.64</v>
      </c>
      <c r="AO515" s="65">
        <f t="shared" si="76"/>
        <v>33311</v>
      </c>
      <c r="AQ515" s="66" t="str">
        <f t="shared" si="77"/>
        <v>K-hangtra</v>
      </c>
      <c r="AR515" s="66">
        <f t="shared" si="78"/>
        <v>156</v>
      </c>
      <c r="AS515" s="66">
        <f t="shared" si="79"/>
        <v>632</v>
      </c>
    </row>
    <row r="516" spans="3:45" x14ac:dyDescent="0.25">
      <c r="C516" s="53" t="str">
        <f>IF(H516="","",Sheet1!AI516)</f>
        <v>B</v>
      </c>
      <c r="D516" s="54" t="s">
        <v>4134</v>
      </c>
      <c r="E516" s="54" t="s">
        <v>25</v>
      </c>
      <c r="F516" s="53" t="str">
        <f>IF(H516="","",Sheet1!AF516)</f>
        <v>09/10/2025</v>
      </c>
      <c r="G516" s="1" t="str">
        <f>IF(H516="","",Sheet1!AF516)</f>
        <v>09/10/2025</v>
      </c>
      <c r="H516" s="27">
        <v>9106046443</v>
      </c>
      <c r="I516" s="1" t="str">
        <f>IF(H516="","",Sheet1!AF516)</f>
        <v>09/10/2025</v>
      </c>
      <c r="J516" s="55" t="str">
        <f t="shared" si="80"/>
        <v>NKHT2510/14400482903</v>
      </c>
      <c r="L516" s="57" t="str">
        <f>IF(H516="","",Sheet1!AK516)</f>
        <v>K25TTM</v>
      </c>
      <c r="M516" s="57" t="str">
        <f>IF(H516="","",Sheet1!AE516)</f>
        <v>00482903</v>
      </c>
      <c r="N516" s="58" t="str">
        <f>IF(H516="","",Sheet1!AF516)</f>
        <v>09/10/2025</v>
      </c>
      <c r="O516" s="7" t="str">
        <f>IF(H516="","",Sheet1!AH516)</f>
        <v>WIN4144</v>
      </c>
      <c r="S516" s="55" t="str">
        <f>IF(H516="","",Sheet1!AL516)</f>
        <v>4144 WM+ HNI SH 43 The K-Park</v>
      </c>
      <c r="V516" s="55" t="str">
        <f>IF(H516="","",Sheet1!AL516)</f>
        <v>4144 WM+ HNI SH 43 The K-Park</v>
      </c>
      <c r="Y516" s="7" t="str">
        <f>IF(H516="","",Sheet1!AJ516)</f>
        <v>TH200</v>
      </c>
      <c r="AB516" s="60">
        <f t="shared" si="81"/>
        <v>5111</v>
      </c>
      <c r="AC516" s="60">
        <f t="shared" ref="AC516:AC579" si="82">IF(H516="","",131)</f>
        <v>131</v>
      </c>
      <c r="AE516" s="61">
        <f>IF(H516="","",Sheet1!U516)</f>
        <v>1</v>
      </c>
      <c r="AG516" s="7">
        <f>IF(H516="","",Sheet1!T516)</f>
        <v>45588</v>
      </c>
      <c r="AH516" s="62">
        <f t="shared" ref="AH516:AH579" si="83">AE516*AG516</f>
        <v>45588</v>
      </c>
      <c r="AL516" s="64">
        <f t="shared" ref="AL516:AL579" si="84">IF(H516="","",8)</f>
        <v>8</v>
      </c>
      <c r="AN516" s="61">
        <f t="shared" ref="AN516:AN579" si="85">AH516*8%</f>
        <v>3647.04</v>
      </c>
      <c r="AO516" s="65">
        <f t="shared" ref="AO516:AO579" si="86">IF(H516="","",33311)</f>
        <v>33311</v>
      </c>
      <c r="AQ516" s="66" t="str">
        <f t="shared" ref="AQ516:AQ579" si="87">IF(H516="","","K-hangtra")</f>
        <v>K-hangtra</v>
      </c>
      <c r="AR516" s="66">
        <f t="shared" ref="AR516:AR579" si="88">IF(H516="","",156)</f>
        <v>156</v>
      </c>
      <c r="AS516" s="66">
        <f t="shared" ref="AS516:AS579" si="89">IF(H516="","",632)</f>
        <v>632</v>
      </c>
    </row>
    <row r="517" spans="3:45" x14ac:dyDescent="0.25">
      <c r="C517" s="53" t="str">
        <f>IF(H517="","",Sheet1!AI517)</f>
        <v>B</v>
      </c>
      <c r="D517" s="54" t="s">
        <v>4134</v>
      </c>
      <c r="E517" s="54" t="s">
        <v>25</v>
      </c>
      <c r="F517" s="53" t="str">
        <f>IF(H517="","",Sheet1!AF517)</f>
        <v>09/10/2025</v>
      </c>
      <c r="G517" s="1" t="str">
        <f>IF(H517="","",Sheet1!AF517)</f>
        <v>09/10/2025</v>
      </c>
      <c r="H517" s="27">
        <v>9106046499</v>
      </c>
      <c r="I517" s="1" t="str">
        <f>IF(H517="","",Sheet1!AF517)</f>
        <v>09/10/2025</v>
      </c>
      <c r="J517" s="55" t="str">
        <f t="shared" si="80"/>
        <v>NKHT2510/00300018280</v>
      </c>
      <c r="L517" s="57" t="str">
        <f>IF(H517="","",Sheet1!AK517)</f>
        <v>K25TTM</v>
      </c>
      <c r="M517" s="57" t="str">
        <f>IF(H517="","",Sheet1!AE517)</f>
        <v>00018280</v>
      </c>
      <c r="N517" s="58" t="str">
        <f>IF(H517="","",Sheet1!AF517)</f>
        <v>09/10/2025</v>
      </c>
      <c r="O517" s="7" t="str">
        <f>IF(H517="","",Sheet1!AH517)</f>
        <v>WIN-PTO-00-003</v>
      </c>
      <c r="S517" s="55" t="str">
        <f>IF(H517="","",Sheet1!AL517)</f>
        <v>2AY6 WM+ PTO Khu Trung Phương, Việt Trì</v>
      </c>
      <c r="V517" s="55" t="str">
        <f>IF(H517="","",Sheet1!AL517)</f>
        <v>2AY6 WM+ PTO Khu Trung Phương, Việt Trì</v>
      </c>
      <c r="Y517" s="7" t="str">
        <f>IF(H517="","",Sheet1!AJ517)</f>
        <v>GTLX250G</v>
      </c>
      <c r="AB517" s="60">
        <f t="shared" si="81"/>
        <v>5111</v>
      </c>
      <c r="AC517" s="60">
        <f t="shared" si="82"/>
        <v>131</v>
      </c>
      <c r="AE517" s="61">
        <f>IF(H517="","",Sheet1!U517)</f>
        <v>5</v>
      </c>
      <c r="AG517" s="7">
        <f>IF(H517="","",Sheet1!T517)</f>
        <v>50182</v>
      </c>
      <c r="AH517" s="62">
        <f t="shared" si="83"/>
        <v>250910</v>
      </c>
      <c r="AL517" s="64">
        <f t="shared" si="84"/>
        <v>8</v>
      </c>
      <c r="AN517" s="61">
        <f t="shared" si="85"/>
        <v>20072.8</v>
      </c>
      <c r="AO517" s="65">
        <f t="shared" si="86"/>
        <v>33311</v>
      </c>
      <c r="AQ517" s="66" t="str">
        <f t="shared" si="87"/>
        <v>K-hangtra</v>
      </c>
      <c r="AR517" s="66">
        <f t="shared" si="88"/>
        <v>156</v>
      </c>
      <c r="AS517" s="66">
        <f t="shared" si="89"/>
        <v>632</v>
      </c>
    </row>
    <row r="518" spans="3:45" x14ac:dyDescent="0.25">
      <c r="C518" s="53" t="str">
        <f>IF(H518="","",Sheet1!AI518)</f>
        <v>B</v>
      </c>
      <c r="D518" s="54" t="s">
        <v>4134</v>
      </c>
      <c r="E518" s="54" t="s">
        <v>25</v>
      </c>
      <c r="F518" s="53" t="str">
        <f>IF(H518="","",Sheet1!AF518)</f>
        <v>09/10/2025</v>
      </c>
      <c r="G518" s="1" t="str">
        <f>IF(H518="","",Sheet1!AF518)</f>
        <v>09/10/2025</v>
      </c>
      <c r="H518" s="27">
        <v>9106046499</v>
      </c>
      <c r="I518" s="1" t="str">
        <f>IF(H518="","",Sheet1!AF518)</f>
        <v>09/10/2025</v>
      </c>
      <c r="J518" s="55" t="str">
        <f t="shared" si="80"/>
        <v>NKHT2510/00300018280</v>
      </c>
      <c r="L518" s="57" t="str">
        <f>IF(H518="","",Sheet1!AK518)</f>
        <v>K25TTM</v>
      </c>
      <c r="M518" s="57" t="str">
        <f>IF(H518="","",Sheet1!AE518)</f>
        <v>00018280</v>
      </c>
      <c r="N518" s="58" t="str">
        <f>IF(H518="","",Sheet1!AF518)</f>
        <v>09/10/2025</v>
      </c>
      <c r="O518" s="7" t="str">
        <f>IF(H518="","",Sheet1!AH518)</f>
        <v>WIN-PTO-00-003</v>
      </c>
      <c r="S518" s="55" t="str">
        <f>IF(H518="","",Sheet1!AL518)</f>
        <v>2AY6 WM+ PTO Khu Trung Phương, Việt Trì</v>
      </c>
      <c r="V518" s="55" t="str">
        <f>IF(H518="","",Sheet1!AL518)</f>
        <v>2AY6 WM+ PTO Khu Trung Phương, Việt Trì</v>
      </c>
      <c r="Y518" s="7" t="str">
        <f>IF(H518="","",Sheet1!AJ518)</f>
        <v>GM500</v>
      </c>
      <c r="AB518" s="60">
        <f t="shared" si="81"/>
        <v>5111</v>
      </c>
      <c r="AC518" s="60">
        <f t="shared" si="82"/>
        <v>131</v>
      </c>
      <c r="AE518" s="61">
        <f>IF(H518="","",Sheet1!U518)</f>
        <v>2</v>
      </c>
      <c r="AG518" s="7">
        <f>IF(H518="","",Sheet1!T518)</f>
        <v>111058</v>
      </c>
      <c r="AH518" s="62">
        <f t="shared" si="83"/>
        <v>222116</v>
      </c>
      <c r="AL518" s="64">
        <f t="shared" si="84"/>
        <v>8</v>
      </c>
      <c r="AN518" s="61">
        <f t="shared" si="85"/>
        <v>17769.28</v>
      </c>
      <c r="AO518" s="65">
        <f t="shared" si="86"/>
        <v>33311</v>
      </c>
      <c r="AQ518" s="66" t="str">
        <f t="shared" si="87"/>
        <v>K-hangtra</v>
      </c>
      <c r="AR518" s="66">
        <f t="shared" si="88"/>
        <v>156</v>
      </c>
      <c r="AS518" s="66">
        <f t="shared" si="89"/>
        <v>632</v>
      </c>
    </row>
    <row r="519" spans="3:45" x14ac:dyDescent="0.25">
      <c r="C519" s="53" t="str">
        <f>IF(H519="","",Sheet1!AI519)</f>
        <v>B</v>
      </c>
      <c r="D519" s="54" t="s">
        <v>4134</v>
      </c>
      <c r="E519" s="54" t="s">
        <v>25</v>
      </c>
      <c r="F519" s="53" t="str">
        <f>IF(H519="","",Sheet1!AF519)</f>
        <v>09/10/2025</v>
      </c>
      <c r="G519" s="1" t="str">
        <f>IF(H519="","",Sheet1!AF519)</f>
        <v>09/10/2025</v>
      </c>
      <c r="H519" s="27">
        <v>9106046533</v>
      </c>
      <c r="I519" s="1" t="str">
        <f>IF(H519="","",Sheet1!AF519)</f>
        <v>09/10/2025</v>
      </c>
      <c r="J519" s="55" t="str">
        <f t="shared" si="80"/>
        <v>NKHT2510/27700482930</v>
      </c>
      <c r="L519" s="57" t="str">
        <f>IF(H519="","",Sheet1!AK519)</f>
        <v>K25TTM</v>
      </c>
      <c r="M519" s="57" t="str">
        <f>IF(H519="","",Sheet1!AE519)</f>
        <v>00482930</v>
      </c>
      <c r="N519" s="58" t="str">
        <f>IF(H519="","",Sheet1!AF519)</f>
        <v>09/10/2025</v>
      </c>
      <c r="O519" s="7" t="str">
        <f>IF(H519="","",Sheet1!AH519)</f>
        <v>WIN4277</v>
      </c>
      <c r="S519" s="55" t="str">
        <f>IF(H519="","",Sheet1!AL519)</f>
        <v>4277 WM+ HNI 67 đường 2 khu 2 Phú Minh</v>
      </c>
      <c r="V519" s="55" t="str">
        <f>IF(H519="","",Sheet1!AL519)</f>
        <v>4277 WM+ HNI 67 đường 2 khu 2 Phú Minh</v>
      </c>
      <c r="Y519" s="7" t="str">
        <f>IF(H519="","",Sheet1!AJ519)</f>
        <v>MNH250</v>
      </c>
      <c r="AB519" s="60">
        <f t="shared" si="81"/>
        <v>5111</v>
      </c>
      <c r="AC519" s="60">
        <f t="shared" si="82"/>
        <v>131</v>
      </c>
      <c r="AE519" s="61">
        <f>IF(H519="","",Sheet1!U519)</f>
        <v>2</v>
      </c>
      <c r="AG519" s="7">
        <f>IF(H519="","",Sheet1!T519)</f>
        <v>37720</v>
      </c>
      <c r="AH519" s="62">
        <f t="shared" si="83"/>
        <v>75440</v>
      </c>
      <c r="AL519" s="64">
        <f t="shared" si="84"/>
        <v>8</v>
      </c>
      <c r="AN519" s="61">
        <f t="shared" si="85"/>
        <v>6035.2</v>
      </c>
      <c r="AO519" s="65">
        <f t="shared" si="86"/>
        <v>33311</v>
      </c>
      <c r="AQ519" s="66" t="str">
        <f t="shared" si="87"/>
        <v>K-hangtra</v>
      </c>
      <c r="AR519" s="66">
        <f t="shared" si="88"/>
        <v>156</v>
      </c>
      <c r="AS519" s="66">
        <f t="shared" si="89"/>
        <v>632</v>
      </c>
    </row>
    <row r="520" spans="3:45" x14ac:dyDescent="0.25">
      <c r="C520" s="53" t="str">
        <f>IF(H520="","",Sheet1!AI520)</f>
        <v>N</v>
      </c>
      <c r="D520" s="54" t="s">
        <v>4134</v>
      </c>
      <c r="E520" s="54" t="s">
        <v>25</v>
      </c>
      <c r="F520" s="53" t="str">
        <f>IF(H520="","",Sheet1!AF520)</f>
        <v>09/10/2025</v>
      </c>
      <c r="G520" s="1" t="str">
        <f>IF(H520="","",Sheet1!AF520)</f>
        <v>09/10/2025</v>
      </c>
      <c r="H520" s="27">
        <v>9106046538</v>
      </c>
      <c r="I520" s="1" t="str">
        <f>IF(H520="","",Sheet1!AF520)</f>
        <v>09/10/2025</v>
      </c>
      <c r="J520" s="55" t="str">
        <f t="shared" si="80"/>
        <v>NKHT2510/24200160386</v>
      </c>
      <c r="L520" s="57" t="str">
        <f>IF(H520="","",Sheet1!AK520)</f>
        <v>K25TTM</v>
      </c>
      <c r="M520" s="57" t="str">
        <f>IF(H520="","",Sheet1!AE520)</f>
        <v>00160386</v>
      </c>
      <c r="N520" s="58" t="str">
        <f>IF(H520="","",Sheet1!AF520)</f>
        <v>09/10/2025</v>
      </c>
      <c r="O520" s="7" t="str">
        <f>IF(H520="","",Sheet1!AH520)</f>
        <v>WIN4242</v>
      </c>
      <c r="S520" s="55" t="str">
        <f>IF(H520="","",Sheet1!AL520)</f>
        <v>4242 WM+ HCM 344 Đất Mới</v>
      </c>
      <c r="V520" s="55" t="str">
        <f>IF(H520="","",Sheet1!AL520)</f>
        <v>4242 WM+ HCM 344 Đất Mới</v>
      </c>
      <c r="Y520" s="7" t="str">
        <f>IF(H520="","",Sheet1!AJ520)</f>
        <v>TH200</v>
      </c>
      <c r="AB520" s="60">
        <f t="shared" si="81"/>
        <v>5111</v>
      </c>
      <c r="AC520" s="60">
        <f t="shared" si="82"/>
        <v>131</v>
      </c>
      <c r="AE520" s="61">
        <f>IF(H520="","",Sheet1!U520)</f>
        <v>2</v>
      </c>
      <c r="AG520" s="7">
        <f>IF(H520="","",Sheet1!T520)</f>
        <v>45588</v>
      </c>
      <c r="AH520" s="62">
        <f t="shared" si="83"/>
        <v>91176</v>
      </c>
      <c r="AL520" s="64">
        <f t="shared" si="84"/>
        <v>8</v>
      </c>
      <c r="AN520" s="61">
        <f t="shared" si="85"/>
        <v>7294.08</v>
      </c>
      <c r="AO520" s="65">
        <f t="shared" si="86"/>
        <v>33311</v>
      </c>
      <c r="AQ520" s="66" t="str">
        <f t="shared" si="87"/>
        <v>K-hangtra</v>
      </c>
      <c r="AR520" s="66">
        <f t="shared" si="88"/>
        <v>156</v>
      </c>
      <c r="AS520" s="66">
        <f t="shared" si="89"/>
        <v>632</v>
      </c>
    </row>
    <row r="521" spans="3:45" x14ac:dyDescent="0.25">
      <c r="C521" s="53" t="str">
        <f>IF(H521="","",Sheet1!AI521)</f>
        <v>N</v>
      </c>
      <c r="D521" s="54" t="s">
        <v>4134</v>
      </c>
      <c r="E521" s="54" t="s">
        <v>25</v>
      </c>
      <c r="F521" s="53" t="str">
        <f>IF(H521="","",Sheet1!AF521)</f>
        <v>09/10/2025</v>
      </c>
      <c r="G521" s="1" t="str">
        <f>IF(H521="","",Sheet1!AF521)</f>
        <v>09/10/2025</v>
      </c>
      <c r="H521" s="27">
        <v>9106046538</v>
      </c>
      <c r="I521" s="1" t="str">
        <f>IF(H521="","",Sheet1!AF521)</f>
        <v>09/10/2025</v>
      </c>
      <c r="J521" s="55" t="str">
        <f t="shared" si="80"/>
        <v>NKHT2510/24200160386</v>
      </c>
      <c r="L521" s="57" t="str">
        <f>IF(H521="","",Sheet1!AK521)</f>
        <v>K25TTM</v>
      </c>
      <c r="M521" s="57" t="str">
        <f>IF(H521="","",Sheet1!AE521)</f>
        <v>00160386</v>
      </c>
      <c r="N521" s="58" t="str">
        <f>IF(H521="","",Sheet1!AF521)</f>
        <v>09/10/2025</v>
      </c>
      <c r="O521" s="7" t="str">
        <f>IF(H521="","",Sheet1!AH521)</f>
        <v>WIN4242</v>
      </c>
      <c r="S521" s="55" t="str">
        <f>IF(H521="","",Sheet1!AL521)</f>
        <v>4242 WM+ HCM 344 Đất Mới</v>
      </c>
      <c r="V521" s="55" t="str">
        <f>IF(H521="","",Sheet1!AL521)</f>
        <v>4242 WM+ HCM 344 Đất Mới</v>
      </c>
      <c r="Y521" s="7" t="str">
        <f>IF(H521="","",Sheet1!AJ521)</f>
        <v>CN300</v>
      </c>
      <c r="AB521" s="60">
        <f t="shared" si="81"/>
        <v>5111</v>
      </c>
      <c r="AC521" s="60">
        <f t="shared" si="82"/>
        <v>131</v>
      </c>
      <c r="AE521" s="61">
        <f>IF(H521="","",Sheet1!U521)</f>
        <v>1</v>
      </c>
      <c r="AG521" s="7">
        <f>IF(H521="","",Sheet1!T521)</f>
        <v>70950</v>
      </c>
      <c r="AH521" s="62">
        <f t="shared" si="83"/>
        <v>70950</v>
      </c>
      <c r="AL521" s="64">
        <f t="shared" si="84"/>
        <v>8</v>
      </c>
      <c r="AN521" s="61">
        <f t="shared" si="85"/>
        <v>5676</v>
      </c>
      <c r="AO521" s="65">
        <f t="shared" si="86"/>
        <v>33311</v>
      </c>
      <c r="AQ521" s="66" t="str">
        <f t="shared" si="87"/>
        <v>K-hangtra</v>
      </c>
      <c r="AR521" s="66">
        <f t="shared" si="88"/>
        <v>156</v>
      </c>
      <c r="AS521" s="66">
        <f t="shared" si="89"/>
        <v>632</v>
      </c>
    </row>
    <row r="522" spans="3:45" x14ac:dyDescent="0.25">
      <c r="C522" s="53" t="str">
        <f>IF(H522="","",Sheet1!AI522)</f>
        <v>N</v>
      </c>
      <c r="D522" s="54" t="s">
        <v>4134</v>
      </c>
      <c r="E522" s="54" t="s">
        <v>25</v>
      </c>
      <c r="F522" s="53" t="str">
        <f>IF(H522="","",Sheet1!AF522)</f>
        <v>09/10/2025</v>
      </c>
      <c r="G522" s="1" t="str">
        <f>IF(H522="","",Sheet1!AF522)</f>
        <v>09/10/2025</v>
      </c>
      <c r="H522" s="27">
        <v>9106046538</v>
      </c>
      <c r="I522" s="1" t="str">
        <f>IF(H522="","",Sheet1!AF522)</f>
        <v>09/10/2025</v>
      </c>
      <c r="J522" s="55" t="str">
        <f t="shared" si="80"/>
        <v>NKHT2510/24200160386</v>
      </c>
      <c r="L522" s="57" t="str">
        <f>IF(H522="","",Sheet1!AK522)</f>
        <v>K25TTM</v>
      </c>
      <c r="M522" s="57" t="str">
        <f>IF(H522="","",Sheet1!AE522)</f>
        <v>00160386</v>
      </c>
      <c r="N522" s="58" t="str">
        <f>IF(H522="","",Sheet1!AF522)</f>
        <v>09/10/2025</v>
      </c>
      <c r="O522" s="7" t="str">
        <f>IF(H522="","",Sheet1!AH522)</f>
        <v>WIN4242</v>
      </c>
      <c r="S522" s="55" t="str">
        <f>IF(H522="","",Sheet1!AL522)</f>
        <v>4242 WM+ HCM 344 Đất Mới</v>
      </c>
      <c r="V522" s="55" t="str">
        <f>IF(H522="","",Sheet1!AL522)</f>
        <v>4242 WM+ HCM 344 Đất Mới</v>
      </c>
      <c r="Y522" s="7" t="str">
        <f>IF(H522="","",Sheet1!AJ522)</f>
        <v>CC300</v>
      </c>
      <c r="AB522" s="60">
        <f t="shared" si="81"/>
        <v>5111</v>
      </c>
      <c r="AC522" s="60">
        <f t="shared" si="82"/>
        <v>131</v>
      </c>
      <c r="AE522" s="61">
        <f>IF(H522="","",Sheet1!U522)</f>
        <v>1</v>
      </c>
      <c r="AG522" s="7">
        <f>IF(H522="","",Sheet1!T522)</f>
        <v>74250</v>
      </c>
      <c r="AH522" s="62">
        <f t="shared" si="83"/>
        <v>74250</v>
      </c>
      <c r="AL522" s="64">
        <f t="shared" si="84"/>
        <v>8</v>
      </c>
      <c r="AN522" s="61">
        <f t="shared" si="85"/>
        <v>5940</v>
      </c>
      <c r="AO522" s="65">
        <f t="shared" si="86"/>
        <v>33311</v>
      </c>
      <c r="AQ522" s="66" t="str">
        <f t="shared" si="87"/>
        <v>K-hangtra</v>
      </c>
      <c r="AR522" s="66">
        <f t="shared" si="88"/>
        <v>156</v>
      </c>
      <c r="AS522" s="66">
        <f t="shared" si="89"/>
        <v>632</v>
      </c>
    </row>
    <row r="523" spans="3:45" x14ac:dyDescent="0.25">
      <c r="C523" s="53" t="str">
        <f>IF(H523="","",Sheet1!AI523)</f>
        <v>N</v>
      </c>
      <c r="D523" s="54" t="s">
        <v>4134</v>
      </c>
      <c r="E523" s="54" t="s">
        <v>25</v>
      </c>
      <c r="F523" s="53" t="str">
        <f>IF(H523="","",Sheet1!AF523)</f>
        <v>09/10/2025</v>
      </c>
      <c r="G523" s="1" t="str">
        <f>IF(H523="","",Sheet1!AF523)</f>
        <v>09/10/2025</v>
      </c>
      <c r="H523" s="27">
        <v>9106046538</v>
      </c>
      <c r="I523" s="1" t="str">
        <f>IF(H523="","",Sheet1!AF523)</f>
        <v>09/10/2025</v>
      </c>
      <c r="J523" s="55" t="str">
        <f t="shared" si="80"/>
        <v>NKHT2510/24200160386</v>
      </c>
      <c r="L523" s="57" t="str">
        <f>IF(H523="","",Sheet1!AK523)</f>
        <v>K25TTM</v>
      </c>
      <c r="M523" s="57" t="str">
        <f>IF(H523="","",Sheet1!AE523)</f>
        <v>00160386</v>
      </c>
      <c r="N523" s="58" t="str">
        <f>IF(H523="","",Sheet1!AF523)</f>
        <v>09/10/2025</v>
      </c>
      <c r="O523" s="7" t="str">
        <f>IF(H523="","",Sheet1!AH523)</f>
        <v>WIN4242</v>
      </c>
      <c r="S523" s="55" t="str">
        <f>IF(H523="","",Sheet1!AL523)</f>
        <v>4242 WM+ HCM 344 Đất Mới</v>
      </c>
      <c r="V523" s="55" t="str">
        <f>IF(H523="","",Sheet1!AL523)</f>
        <v>4242 WM+ HCM 344 Đất Mới</v>
      </c>
      <c r="Y523" s="7" t="str">
        <f>IF(H523="","",Sheet1!AJ523)</f>
        <v>GXD500</v>
      </c>
      <c r="AB523" s="60">
        <f t="shared" si="81"/>
        <v>5111</v>
      </c>
      <c r="AC523" s="60">
        <f t="shared" si="82"/>
        <v>131</v>
      </c>
      <c r="AE523" s="61">
        <f>IF(H523="","",Sheet1!U523)</f>
        <v>2</v>
      </c>
      <c r="AG523" s="7">
        <f>IF(H523="","",Sheet1!T523)</f>
        <v>111606</v>
      </c>
      <c r="AH523" s="62">
        <f t="shared" si="83"/>
        <v>223212</v>
      </c>
      <c r="AL523" s="64">
        <f t="shared" si="84"/>
        <v>8</v>
      </c>
      <c r="AN523" s="61">
        <f t="shared" si="85"/>
        <v>17856.96</v>
      </c>
      <c r="AO523" s="65">
        <f t="shared" si="86"/>
        <v>33311</v>
      </c>
      <c r="AQ523" s="66" t="str">
        <f t="shared" si="87"/>
        <v>K-hangtra</v>
      </c>
      <c r="AR523" s="66">
        <f t="shared" si="88"/>
        <v>156</v>
      </c>
      <c r="AS523" s="66">
        <f t="shared" si="89"/>
        <v>632</v>
      </c>
    </row>
    <row r="524" spans="3:45" x14ac:dyDescent="0.25">
      <c r="C524" s="53" t="str">
        <f>IF(H524="","",Sheet1!AI524)</f>
        <v>N</v>
      </c>
      <c r="D524" s="54" t="s">
        <v>4134</v>
      </c>
      <c r="E524" s="54" t="s">
        <v>25</v>
      </c>
      <c r="F524" s="53" t="str">
        <f>IF(H524="","",Sheet1!AF524)</f>
        <v>09/10/2025</v>
      </c>
      <c r="G524" s="1" t="str">
        <f>IF(H524="","",Sheet1!AF524)</f>
        <v>09/10/2025</v>
      </c>
      <c r="H524" s="27">
        <v>9106046538</v>
      </c>
      <c r="I524" s="1" t="str">
        <f>IF(H524="","",Sheet1!AF524)</f>
        <v>09/10/2025</v>
      </c>
      <c r="J524" s="55" t="str">
        <f t="shared" si="80"/>
        <v>NKHT2510/24200160386</v>
      </c>
      <c r="L524" s="57" t="str">
        <f>IF(H524="","",Sheet1!AK524)</f>
        <v>K25TTM</v>
      </c>
      <c r="M524" s="57" t="str">
        <f>IF(H524="","",Sheet1!AE524)</f>
        <v>00160386</v>
      </c>
      <c r="N524" s="58" t="str">
        <f>IF(H524="","",Sheet1!AF524)</f>
        <v>09/10/2025</v>
      </c>
      <c r="O524" s="7" t="str">
        <f>IF(H524="","",Sheet1!AH524)</f>
        <v>WIN4242</v>
      </c>
      <c r="S524" s="55" t="str">
        <f>IF(H524="","",Sheet1!AL524)</f>
        <v>4242 WM+ HCM 344 Đất Mới</v>
      </c>
      <c r="V524" s="55" t="str">
        <f>IF(H524="","",Sheet1!AL524)</f>
        <v>4242 WM+ HCM 344 Đất Mới</v>
      </c>
      <c r="Y524" s="7" t="str">
        <f>IF(H524="","",Sheet1!AJ524)</f>
        <v>GTLX250G</v>
      </c>
      <c r="AB524" s="60">
        <f t="shared" si="81"/>
        <v>5111</v>
      </c>
      <c r="AC524" s="60">
        <f t="shared" si="82"/>
        <v>131</v>
      </c>
      <c r="AE524" s="61">
        <f>IF(H524="","",Sheet1!U524)</f>
        <v>1</v>
      </c>
      <c r="AG524" s="7">
        <f>IF(H524="","",Sheet1!T524)</f>
        <v>50182</v>
      </c>
      <c r="AH524" s="62">
        <f t="shared" si="83"/>
        <v>50182</v>
      </c>
      <c r="AL524" s="64">
        <f t="shared" si="84"/>
        <v>8</v>
      </c>
      <c r="AN524" s="61">
        <f t="shared" si="85"/>
        <v>4014.56</v>
      </c>
      <c r="AO524" s="65">
        <f t="shared" si="86"/>
        <v>33311</v>
      </c>
      <c r="AQ524" s="66" t="str">
        <f t="shared" si="87"/>
        <v>K-hangtra</v>
      </c>
      <c r="AR524" s="66">
        <f t="shared" si="88"/>
        <v>156</v>
      </c>
      <c r="AS524" s="66">
        <f t="shared" si="89"/>
        <v>632</v>
      </c>
    </row>
    <row r="525" spans="3:45" x14ac:dyDescent="0.25">
      <c r="C525" s="53" t="str">
        <f>IF(H525="","",Sheet1!AI525)</f>
        <v>N</v>
      </c>
      <c r="D525" s="54" t="s">
        <v>4134</v>
      </c>
      <c r="E525" s="54" t="s">
        <v>25</v>
      </c>
      <c r="F525" s="53" t="str">
        <f>IF(H525="","",Sheet1!AF525)</f>
        <v>09/10/2025</v>
      </c>
      <c r="G525" s="1" t="str">
        <f>IF(H525="","",Sheet1!AF525)</f>
        <v>09/10/2025</v>
      </c>
      <c r="H525" s="27">
        <v>9106046538</v>
      </c>
      <c r="I525" s="1" t="str">
        <f>IF(H525="","",Sheet1!AF525)</f>
        <v>09/10/2025</v>
      </c>
      <c r="J525" s="55" t="str">
        <f t="shared" si="80"/>
        <v>NKHT2510/24200160386</v>
      </c>
      <c r="L525" s="57" t="str">
        <f>IF(H525="","",Sheet1!AK525)</f>
        <v>K25TTM</v>
      </c>
      <c r="M525" s="57" t="str">
        <f>IF(H525="","",Sheet1!AE525)</f>
        <v>00160386</v>
      </c>
      <c r="N525" s="58" t="str">
        <f>IF(H525="","",Sheet1!AF525)</f>
        <v>09/10/2025</v>
      </c>
      <c r="O525" s="7" t="str">
        <f>IF(H525="","",Sheet1!AH525)</f>
        <v>WIN4242</v>
      </c>
      <c r="S525" s="55" t="str">
        <f>IF(H525="","",Sheet1!AL525)</f>
        <v>4242 WM+ HCM 344 Đất Mới</v>
      </c>
      <c r="V525" s="55" t="str">
        <f>IF(H525="","",Sheet1!AL525)</f>
        <v>4242 WM+ HCM 344 Đất Mới</v>
      </c>
      <c r="Y525" s="7" t="str">
        <f>IF(H525="","",Sheet1!AJ525)</f>
        <v>MNH250</v>
      </c>
      <c r="AB525" s="60">
        <f t="shared" si="81"/>
        <v>5111</v>
      </c>
      <c r="AC525" s="60">
        <f t="shared" si="82"/>
        <v>131</v>
      </c>
      <c r="AE525" s="61">
        <f>IF(H525="","",Sheet1!U525)</f>
        <v>2</v>
      </c>
      <c r="AG525" s="7">
        <f>IF(H525="","",Sheet1!T525)</f>
        <v>37720</v>
      </c>
      <c r="AH525" s="62">
        <f t="shared" si="83"/>
        <v>75440</v>
      </c>
      <c r="AL525" s="64">
        <f t="shared" si="84"/>
        <v>8</v>
      </c>
      <c r="AN525" s="61">
        <f t="shared" si="85"/>
        <v>6035.2</v>
      </c>
      <c r="AO525" s="65">
        <f t="shared" si="86"/>
        <v>33311</v>
      </c>
      <c r="AQ525" s="66" t="str">
        <f t="shared" si="87"/>
        <v>K-hangtra</v>
      </c>
      <c r="AR525" s="66">
        <f t="shared" si="88"/>
        <v>156</v>
      </c>
      <c r="AS525" s="66">
        <f t="shared" si="89"/>
        <v>632</v>
      </c>
    </row>
    <row r="526" spans="3:45" x14ac:dyDescent="0.25">
      <c r="C526" s="53" t="str">
        <f>IF(H526="","",Sheet1!AI526)</f>
        <v>N</v>
      </c>
      <c r="D526" s="54" t="s">
        <v>4134</v>
      </c>
      <c r="E526" s="54" t="s">
        <v>25</v>
      </c>
      <c r="F526" s="53" t="str">
        <f>IF(H526="","",Sheet1!AF526)</f>
        <v>09/10/2025</v>
      </c>
      <c r="G526" s="1" t="str">
        <f>IF(H526="","",Sheet1!AF526)</f>
        <v>09/10/2025</v>
      </c>
      <c r="H526" s="27">
        <v>9106046540</v>
      </c>
      <c r="I526" s="1" t="str">
        <f>IF(H526="","",Sheet1!AF526)</f>
        <v>09/10/2025</v>
      </c>
      <c r="J526" s="55" t="str">
        <f t="shared" si="80"/>
        <v>NKHT2510/24200160387</v>
      </c>
      <c r="L526" s="57" t="str">
        <f>IF(H526="","",Sheet1!AK526)</f>
        <v>K25TTM</v>
      </c>
      <c r="M526" s="57" t="str">
        <f>IF(H526="","",Sheet1!AE526)</f>
        <v>00160387</v>
      </c>
      <c r="N526" s="58" t="str">
        <f>IF(H526="","",Sheet1!AF526)</f>
        <v>09/10/2025</v>
      </c>
      <c r="O526" s="7" t="str">
        <f>IF(H526="","",Sheet1!AH526)</f>
        <v>WIN4242</v>
      </c>
      <c r="S526" s="55" t="str">
        <f>IF(H526="","",Sheet1!AL526)</f>
        <v>4242 WM+ HCM 344 Đất Mới</v>
      </c>
      <c r="V526" s="55" t="str">
        <f>IF(H526="","",Sheet1!AL526)</f>
        <v>4242 WM+ HCM 344 Đất Mới</v>
      </c>
      <c r="Y526" s="7" t="str">
        <f>IF(H526="","",Sheet1!AJ526)</f>
        <v>GM500</v>
      </c>
      <c r="AB526" s="60">
        <f t="shared" si="81"/>
        <v>5111</v>
      </c>
      <c r="AC526" s="60">
        <f t="shared" si="82"/>
        <v>131</v>
      </c>
      <c r="AE526" s="61">
        <f>IF(H526="","",Sheet1!U526)</f>
        <v>1</v>
      </c>
      <c r="AG526" s="7">
        <f>IF(H526="","",Sheet1!T526)</f>
        <v>111058</v>
      </c>
      <c r="AH526" s="62">
        <f t="shared" si="83"/>
        <v>111058</v>
      </c>
      <c r="AL526" s="64">
        <f t="shared" si="84"/>
        <v>8</v>
      </c>
      <c r="AN526" s="61">
        <f t="shared" si="85"/>
        <v>8884.64</v>
      </c>
      <c r="AO526" s="65">
        <f t="shared" si="86"/>
        <v>33311</v>
      </c>
      <c r="AQ526" s="66" t="str">
        <f t="shared" si="87"/>
        <v>K-hangtra</v>
      </c>
      <c r="AR526" s="66">
        <f t="shared" si="88"/>
        <v>156</v>
      </c>
      <c r="AS526" s="66">
        <f t="shared" si="89"/>
        <v>632</v>
      </c>
    </row>
    <row r="527" spans="3:45" x14ac:dyDescent="0.25">
      <c r="C527" s="53" t="str">
        <f>IF(H527="","",Sheet1!AI527)</f>
        <v>N</v>
      </c>
      <c r="D527" s="54" t="s">
        <v>4134</v>
      </c>
      <c r="E527" s="54" t="s">
        <v>25</v>
      </c>
      <c r="F527" s="53" t="str">
        <f>IF(H527="","",Sheet1!AF527)</f>
        <v>09/10/2025</v>
      </c>
      <c r="G527" s="1" t="str">
        <f>IF(H527="","",Sheet1!AF527)</f>
        <v>09/10/2025</v>
      </c>
      <c r="H527" s="27">
        <v>9106046540</v>
      </c>
      <c r="I527" s="1" t="str">
        <f>IF(H527="","",Sheet1!AF527)</f>
        <v>09/10/2025</v>
      </c>
      <c r="J527" s="55" t="str">
        <f t="shared" si="80"/>
        <v>NKHT2510/24200160387</v>
      </c>
      <c r="L527" s="57" t="str">
        <f>IF(H527="","",Sheet1!AK527)</f>
        <v>K25TTM</v>
      </c>
      <c r="M527" s="57" t="str">
        <f>IF(H527="","",Sheet1!AE527)</f>
        <v>00160387</v>
      </c>
      <c r="N527" s="58" t="str">
        <f>IF(H527="","",Sheet1!AF527)</f>
        <v>09/10/2025</v>
      </c>
      <c r="O527" s="7" t="str">
        <f>IF(H527="","",Sheet1!AH527)</f>
        <v>WIN4242</v>
      </c>
      <c r="S527" s="55" t="str">
        <f>IF(H527="","",Sheet1!AL527)</f>
        <v>4242 WM+ HCM 344 Đất Mới</v>
      </c>
      <c r="V527" s="55" t="str">
        <f>IF(H527="","",Sheet1!AL527)</f>
        <v>4242 WM+ HCM 344 Đất Mới</v>
      </c>
      <c r="Y527" s="7" t="str">
        <f>IF(H527="","",Sheet1!AJ527)</f>
        <v>TH200</v>
      </c>
      <c r="AB527" s="60">
        <f t="shared" si="81"/>
        <v>5111</v>
      </c>
      <c r="AC527" s="60">
        <f t="shared" si="82"/>
        <v>131</v>
      </c>
      <c r="AE527" s="61">
        <f>IF(H527="","",Sheet1!U527)</f>
        <v>2</v>
      </c>
      <c r="AG527" s="7">
        <f>IF(H527="","",Sheet1!T527)</f>
        <v>45588</v>
      </c>
      <c r="AH527" s="62">
        <f t="shared" si="83"/>
        <v>91176</v>
      </c>
      <c r="AL527" s="64">
        <f t="shared" si="84"/>
        <v>8</v>
      </c>
      <c r="AN527" s="61">
        <f t="shared" si="85"/>
        <v>7294.08</v>
      </c>
      <c r="AO527" s="65">
        <f t="shared" si="86"/>
        <v>33311</v>
      </c>
      <c r="AQ527" s="66" t="str">
        <f t="shared" si="87"/>
        <v>K-hangtra</v>
      </c>
      <c r="AR527" s="66">
        <f t="shared" si="88"/>
        <v>156</v>
      </c>
      <c r="AS527" s="66">
        <f t="shared" si="89"/>
        <v>632</v>
      </c>
    </row>
    <row r="528" spans="3:45" x14ac:dyDescent="0.25">
      <c r="C528" s="53" t="str">
        <f>IF(H528="","",Sheet1!AI528)</f>
        <v>N</v>
      </c>
      <c r="D528" s="54" t="s">
        <v>4134</v>
      </c>
      <c r="E528" s="54" t="s">
        <v>25</v>
      </c>
      <c r="F528" s="53" t="str">
        <f>IF(H528="","",Sheet1!AF528)</f>
        <v>09/10/2025</v>
      </c>
      <c r="G528" s="1" t="str">
        <f>IF(H528="","",Sheet1!AF528)</f>
        <v>09/10/2025</v>
      </c>
      <c r="H528" s="27">
        <v>9106046540</v>
      </c>
      <c r="I528" s="1" t="str">
        <f>IF(H528="","",Sheet1!AF528)</f>
        <v>09/10/2025</v>
      </c>
      <c r="J528" s="55" t="str">
        <f t="shared" si="80"/>
        <v>NKHT2510/24200160387</v>
      </c>
      <c r="L528" s="57" t="str">
        <f>IF(H528="","",Sheet1!AK528)</f>
        <v>K25TTM</v>
      </c>
      <c r="M528" s="57" t="str">
        <f>IF(H528="","",Sheet1!AE528)</f>
        <v>00160387</v>
      </c>
      <c r="N528" s="58" t="str">
        <f>IF(H528="","",Sheet1!AF528)</f>
        <v>09/10/2025</v>
      </c>
      <c r="O528" s="7" t="str">
        <f>IF(H528="","",Sheet1!AH528)</f>
        <v>WIN4242</v>
      </c>
      <c r="S528" s="55" t="str">
        <f>IF(H528="","",Sheet1!AL528)</f>
        <v>4242 WM+ HCM 344 Đất Mới</v>
      </c>
      <c r="V528" s="55" t="str">
        <f>IF(H528="","",Sheet1!AL528)</f>
        <v>4242 WM+ HCM 344 Đất Mới</v>
      </c>
      <c r="Y528" s="7" t="str">
        <f>IF(H528="","",Sheet1!AJ528)</f>
        <v>CC300</v>
      </c>
      <c r="AB528" s="60">
        <f t="shared" si="81"/>
        <v>5111</v>
      </c>
      <c r="AC528" s="60">
        <f t="shared" si="82"/>
        <v>131</v>
      </c>
      <c r="AE528" s="61">
        <f>IF(H528="","",Sheet1!U528)</f>
        <v>2</v>
      </c>
      <c r="AG528" s="7">
        <f>IF(H528="","",Sheet1!T528)</f>
        <v>74250</v>
      </c>
      <c r="AH528" s="62">
        <f t="shared" si="83"/>
        <v>148500</v>
      </c>
      <c r="AL528" s="64">
        <f t="shared" si="84"/>
        <v>8</v>
      </c>
      <c r="AN528" s="61">
        <f t="shared" si="85"/>
        <v>11880</v>
      </c>
      <c r="AO528" s="65">
        <f t="shared" si="86"/>
        <v>33311</v>
      </c>
      <c r="AQ528" s="66" t="str">
        <f t="shared" si="87"/>
        <v>K-hangtra</v>
      </c>
      <c r="AR528" s="66">
        <f t="shared" si="88"/>
        <v>156</v>
      </c>
      <c r="AS528" s="66">
        <f t="shared" si="89"/>
        <v>632</v>
      </c>
    </row>
    <row r="529" spans="3:45" x14ac:dyDescent="0.25">
      <c r="C529" s="53" t="str">
        <f>IF(H529="","",Sheet1!AI529)</f>
        <v>N</v>
      </c>
      <c r="D529" s="54" t="s">
        <v>4134</v>
      </c>
      <c r="E529" s="54" t="s">
        <v>25</v>
      </c>
      <c r="F529" s="53" t="str">
        <f>IF(H529="","",Sheet1!AF529)</f>
        <v>09/10/2025</v>
      </c>
      <c r="G529" s="1" t="str">
        <f>IF(H529="","",Sheet1!AF529)</f>
        <v>09/10/2025</v>
      </c>
      <c r="H529" s="27">
        <v>9106046540</v>
      </c>
      <c r="I529" s="1" t="str">
        <f>IF(H529="","",Sheet1!AF529)</f>
        <v>09/10/2025</v>
      </c>
      <c r="J529" s="55" t="str">
        <f t="shared" si="80"/>
        <v>NKHT2510/24200160387</v>
      </c>
      <c r="L529" s="57" t="str">
        <f>IF(H529="","",Sheet1!AK529)</f>
        <v>K25TTM</v>
      </c>
      <c r="M529" s="57" t="str">
        <f>IF(H529="","",Sheet1!AE529)</f>
        <v>00160387</v>
      </c>
      <c r="N529" s="58" t="str">
        <f>IF(H529="","",Sheet1!AF529)</f>
        <v>09/10/2025</v>
      </c>
      <c r="O529" s="7" t="str">
        <f>IF(H529="","",Sheet1!AH529)</f>
        <v>WIN4242</v>
      </c>
      <c r="S529" s="55" t="str">
        <f>IF(H529="","",Sheet1!AL529)</f>
        <v>4242 WM+ HCM 344 Đất Mới</v>
      </c>
      <c r="V529" s="55" t="str">
        <f>IF(H529="","",Sheet1!AL529)</f>
        <v>4242 WM+ HCM 344 Đất Mới</v>
      </c>
      <c r="Y529" s="7" t="str">
        <f>IF(H529="","",Sheet1!AJ529)</f>
        <v>GXD500</v>
      </c>
      <c r="AB529" s="60">
        <f t="shared" si="81"/>
        <v>5111</v>
      </c>
      <c r="AC529" s="60">
        <f t="shared" si="82"/>
        <v>131</v>
      </c>
      <c r="AE529" s="61">
        <f>IF(H529="","",Sheet1!U529)</f>
        <v>1</v>
      </c>
      <c r="AG529" s="7">
        <f>IF(H529="","",Sheet1!T529)</f>
        <v>111606</v>
      </c>
      <c r="AH529" s="62">
        <f t="shared" si="83"/>
        <v>111606</v>
      </c>
      <c r="AL529" s="64">
        <f t="shared" si="84"/>
        <v>8</v>
      </c>
      <c r="AN529" s="61">
        <f t="shared" si="85"/>
        <v>8928.48</v>
      </c>
      <c r="AO529" s="65">
        <f t="shared" si="86"/>
        <v>33311</v>
      </c>
      <c r="AQ529" s="66" t="str">
        <f t="shared" si="87"/>
        <v>K-hangtra</v>
      </c>
      <c r="AR529" s="66">
        <f t="shared" si="88"/>
        <v>156</v>
      </c>
      <c r="AS529" s="66">
        <f t="shared" si="89"/>
        <v>632</v>
      </c>
    </row>
    <row r="530" spans="3:45" x14ac:dyDescent="0.25">
      <c r="C530" s="53" t="str">
        <f>IF(H530="","",Sheet1!AI530)</f>
        <v>N</v>
      </c>
      <c r="D530" s="54" t="s">
        <v>4134</v>
      </c>
      <c r="E530" s="54" t="s">
        <v>25</v>
      </c>
      <c r="F530" s="53" t="str">
        <f>IF(H530="","",Sheet1!AF530)</f>
        <v>09/10/2025</v>
      </c>
      <c r="G530" s="1" t="str">
        <f>IF(H530="","",Sheet1!AF530)</f>
        <v>09/10/2025</v>
      </c>
      <c r="H530" s="27">
        <v>9106046540</v>
      </c>
      <c r="I530" s="1" t="str">
        <f>IF(H530="","",Sheet1!AF530)</f>
        <v>09/10/2025</v>
      </c>
      <c r="J530" s="55" t="str">
        <f t="shared" si="80"/>
        <v>NKHT2510/24200160387</v>
      </c>
      <c r="L530" s="57" t="str">
        <f>IF(H530="","",Sheet1!AK530)</f>
        <v>K25TTM</v>
      </c>
      <c r="M530" s="57" t="str">
        <f>IF(H530="","",Sheet1!AE530)</f>
        <v>00160387</v>
      </c>
      <c r="N530" s="58" t="str">
        <f>IF(H530="","",Sheet1!AF530)</f>
        <v>09/10/2025</v>
      </c>
      <c r="O530" s="7" t="str">
        <f>IF(H530="","",Sheet1!AH530)</f>
        <v>WIN4242</v>
      </c>
      <c r="S530" s="55" t="str">
        <f>IF(H530="","",Sheet1!AL530)</f>
        <v>4242 WM+ HCM 344 Đất Mới</v>
      </c>
      <c r="V530" s="55" t="str">
        <f>IF(H530="","",Sheet1!AL530)</f>
        <v>4242 WM+ HCM 344 Đất Mới</v>
      </c>
      <c r="Y530" s="7" t="str">
        <f>IF(H530="","",Sheet1!AJ530)</f>
        <v>GTLX250G</v>
      </c>
      <c r="AB530" s="60">
        <f t="shared" si="81"/>
        <v>5111</v>
      </c>
      <c r="AC530" s="60">
        <f t="shared" si="82"/>
        <v>131</v>
      </c>
      <c r="AE530" s="61">
        <f>IF(H530="","",Sheet1!U530)</f>
        <v>2</v>
      </c>
      <c r="AG530" s="7">
        <f>IF(H530="","",Sheet1!T530)</f>
        <v>50182</v>
      </c>
      <c r="AH530" s="62">
        <f t="shared" si="83"/>
        <v>100364</v>
      </c>
      <c r="AL530" s="64">
        <f t="shared" si="84"/>
        <v>8</v>
      </c>
      <c r="AN530" s="61">
        <f t="shared" si="85"/>
        <v>8029.12</v>
      </c>
      <c r="AO530" s="65">
        <f t="shared" si="86"/>
        <v>33311</v>
      </c>
      <c r="AQ530" s="66" t="str">
        <f t="shared" si="87"/>
        <v>K-hangtra</v>
      </c>
      <c r="AR530" s="66">
        <f t="shared" si="88"/>
        <v>156</v>
      </c>
      <c r="AS530" s="66">
        <f t="shared" si="89"/>
        <v>632</v>
      </c>
    </row>
    <row r="531" spans="3:45" x14ac:dyDescent="0.25">
      <c r="C531" s="53" t="str">
        <f>IF(H531="","",Sheet1!AI531)</f>
        <v>N</v>
      </c>
      <c r="D531" s="54" t="s">
        <v>4134</v>
      </c>
      <c r="E531" s="54" t="s">
        <v>25</v>
      </c>
      <c r="F531" s="53" t="str">
        <f>IF(H531="","",Sheet1!AF531)</f>
        <v>09/10/2025</v>
      </c>
      <c r="G531" s="1" t="str">
        <f>IF(H531="","",Sheet1!AF531)</f>
        <v>09/10/2025</v>
      </c>
      <c r="H531" s="27">
        <v>9106046540</v>
      </c>
      <c r="I531" s="1" t="str">
        <f>IF(H531="","",Sheet1!AF531)</f>
        <v>09/10/2025</v>
      </c>
      <c r="J531" s="55" t="str">
        <f t="shared" si="80"/>
        <v>NKHT2510/24200160387</v>
      </c>
      <c r="L531" s="57" t="str">
        <f>IF(H531="","",Sheet1!AK531)</f>
        <v>K25TTM</v>
      </c>
      <c r="M531" s="57" t="str">
        <f>IF(H531="","",Sheet1!AE531)</f>
        <v>00160387</v>
      </c>
      <c r="N531" s="58" t="str">
        <f>IF(H531="","",Sheet1!AF531)</f>
        <v>09/10/2025</v>
      </c>
      <c r="O531" s="7" t="str">
        <f>IF(H531="","",Sheet1!AH531)</f>
        <v>WIN4242</v>
      </c>
      <c r="S531" s="55" t="str">
        <f>IF(H531="","",Sheet1!AL531)</f>
        <v>4242 WM+ HCM 344 Đất Mới</v>
      </c>
      <c r="V531" s="55" t="str">
        <f>IF(H531="","",Sheet1!AL531)</f>
        <v>4242 WM+ HCM 344 Đất Mới</v>
      </c>
      <c r="Y531" s="7" t="str">
        <f>IF(H531="","",Sheet1!AJ531)</f>
        <v>MNH250</v>
      </c>
      <c r="AB531" s="60">
        <f t="shared" si="81"/>
        <v>5111</v>
      </c>
      <c r="AC531" s="60">
        <f t="shared" si="82"/>
        <v>131</v>
      </c>
      <c r="AE531" s="61">
        <f>IF(H531="","",Sheet1!U531)</f>
        <v>1</v>
      </c>
      <c r="AG531" s="7">
        <f>IF(H531="","",Sheet1!T531)</f>
        <v>37720</v>
      </c>
      <c r="AH531" s="62">
        <f t="shared" si="83"/>
        <v>37720</v>
      </c>
      <c r="AL531" s="64">
        <f t="shared" si="84"/>
        <v>8</v>
      </c>
      <c r="AN531" s="61">
        <f t="shared" si="85"/>
        <v>3017.6</v>
      </c>
      <c r="AO531" s="65">
        <f t="shared" si="86"/>
        <v>33311</v>
      </c>
      <c r="AQ531" s="66" t="str">
        <f t="shared" si="87"/>
        <v>K-hangtra</v>
      </c>
      <c r="AR531" s="66">
        <f t="shared" si="88"/>
        <v>156</v>
      </c>
      <c r="AS531" s="66">
        <f t="shared" si="89"/>
        <v>632</v>
      </c>
    </row>
    <row r="532" spans="3:45" x14ac:dyDescent="0.25">
      <c r="C532" s="53" t="str">
        <f>IF(H532="","",Sheet1!AI532)</f>
        <v>N</v>
      </c>
      <c r="D532" s="54" t="s">
        <v>4134</v>
      </c>
      <c r="E532" s="54" t="s">
        <v>25</v>
      </c>
      <c r="F532" s="53" t="str">
        <f>IF(H532="","",Sheet1!AF532)</f>
        <v>09/10/2025</v>
      </c>
      <c r="G532" s="1" t="str">
        <f>IF(H532="","",Sheet1!AF532)</f>
        <v>09/10/2025</v>
      </c>
      <c r="H532" s="27">
        <v>9106046578</v>
      </c>
      <c r="I532" s="1" t="str">
        <f>IF(H532="","",Sheet1!AF532)</f>
        <v>09/10/2025</v>
      </c>
      <c r="J532" s="55" t="str">
        <f t="shared" si="80"/>
        <v>NKHT2510/00900081177</v>
      </c>
      <c r="L532" s="57" t="str">
        <f>IF(H532="","",Sheet1!AK532)</f>
        <v>K25TTM</v>
      </c>
      <c r="M532" s="57" t="str">
        <f>IF(H532="","",Sheet1!AE532)</f>
        <v>00081177</v>
      </c>
      <c r="N532" s="58" t="str">
        <f>IF(H532="","",Sheet1!AF532)</f>
        <v>09/10/2025</v>
      </c>
      <c r="O532" s="7" t="str">
        <f>IF(H532="","",Sheet1!AH532)</f>
        <v>WIN-DNG-01-009</v>
      </c>
      <c r="S532" s="55" t="str">
        <f>IF(H532="","",Sheet1!AL532)</f>
        <v>4496 WM+ DNG 103 Tô Hiệu</v>
      </c>
      <c r="V532" s="55" t="str">
        <f>IF(H532="","",Sheet1!AL532)</f>
        <v>4496 WM+ DNG 103 Tô Hiệu</v>
      </c>
      <c r="Y532" s="7" t="str">
        <f>IF(H532="","",Sheet1!AJ532)</f>
        <v>MNH250</v>
      </c>
      <c r="AB532" s="60">
        <f t="shared" si="81"/>
        <v>5111</v>
      </c>
      <c r="AC532" s="60">
        <f t="shared" si="82"/>
        <v>131</v>
      </c>
      <c r="AE532" s="61">
        <f>IF(H532="","",Sheet1!U532)</f>
        <v>1</v>
      </c>
      <c r="AG532" s="7">
        <f>IF(H532="","",Sheet1!T532)</f>
        <v>37720</v>
      </c>
      <c r="AH532" s="62">
        <f t="shared" si="83"/>
        <v>37720</v>
      </c>
      <c r="AL532" s="64">
        <f t="shared" si="84"/>
        <v>8</v>
      </c>
      <c r="AN532" s="61">
        <f t="shared" si="85"/>
        <v>3017.6</v>
      </c>
      <c r="AO532" s="65">
        <f t="shared" si="86"/>
        <v>33311</v>
      </c>
      <c r="AQ532" s="66" t="str">
        <f t="shared" si="87"/>
        <v>K-hangtra</v>
      </c>
      <c r="AR532" s="66">
        <f t="shared" si="88"/>
        <v>156</v>
      </c>
      <c r="AS532" s="66">
        <f t="shared" si="89"/>
        <v>632</v>
      </c>
    </row>
    <row r="533" spans="3:45" x14ac:dyDescent="0.25">
      <c r="C533" s="53" t="str">
        <f>IF(H533="","",Sheet1!AI533)</f>
        <v>B</v>
      </c>
      <c r="D533" s="54" t="s">
        <v>4134</v>
      </c>
      <c r="E533" s="54" t="s">
        <v>25</v>
      </c>
      <c r="F533" s="53" t="str">
        <f>IF(H533="","",Sheet1!AF533)</f>
        <v>09/10/2025</v>
      </c>
      <c r="G533" s="1" t="str">
        <f>IF(H533="","",Sheet1!AF533)</f>
        <v>09/10/2025</v>
      </c>
      <c r="H533" s="27">
        <v>9106046559</v>
      </c>
      <c r="I533" s="1" t="str">
        <f>IF(H533="","",Sheet1!AF533)</f>
        <v>09/10/2025</v>
      </c>
      <c r="J533" s="55" t="str">
        <f t="shared" si="80"/>
        <v>NKHT2510/01100482937</v>
      </c>
      <c r="L533" s="57" t="str">
        <f>IF(H533="","",Sheet1!AK533)</f>
        <v>K25TTM</v>
      </c>
      <c r="M533" s="57" t="str">
        <f>IF(H533="","",Sheet1!AE533)</f>
        <v>00482937</v>
      </c>
      <c r="N533" s="58" t="str">
        <f>IF(H533="","",Sheet1!AF533)</f>
        <v>09/10/2025</v>
      </c>
      <c r="O533" s="7" t="str">
        <f>IF(H533="","",Sheet1!AH533)</f>
        <v>WIN2011</v>
      </c>
      <c r="S533" s="55" t="str">
        <f>IF(H533="","",Sheet1!AL533)</f>
        <v>2011 WM+ HNI Almaz</v>
      </c>
      <c r="V533" s="55" t="str">
        <f>IF(H533="","",Sheet1!AL533)</f>
        <v>2011 WM+ HNI Almaz</v>
      </c>
      <c r="Y533" s="7" t="str">
        <f>IF(H533="","",Sheet1!AJ533)</f>
        <v>CGM300</v>
      </c>
      <c r="AB533" s="60">
        <f t="shared" si="81"/>
        <v>5111</v>
      </c>
      <c r="AC533" s="60">
        <f t="shared" si="82"/>
        <v>131</v>
      </c>
      <c r="AE533" s="61">
        <f>IF(H533="","",Sheet1!U533)</f>
        <v>1</v>
      </c>
      <c r="AG533" s="7">
        <f>IF(H533="","",Sheet1!T533)</f>
        <v>73431</v>
      </c>
      <c r="AH533" s="62">
        <f t="shared" si="83"/>
        <v>73431</v>
      </c>
      <c r="AL533" s="64">
        <f t="shared" si="84"/>
        <v>8</v>
      </c>
      <c r="AN533" s="61">
        <f t="shared" si="85"/>
        <v>5874.4800000000005</v>
      </c>
      <c r="AO533" s="65">
        <f t="shared" si="86"/>
        <v>33311</v>
      </c>
      <c r="AQ533" s="66" t="str">
        <f t="shared" si="87"/>
        <v>K-hangtra</v>
      </c>
      <c r="AR533" s="66">
        <f t="shared" si="88"/>
        <v>156</v>
      </c>
      <c r="AS533" s="66">
        <f t="shared" si="89"/>
        <v>632</v>
      </c>
    </row>
    <row r="534" spans="3:45" x14ac:dyDescent="0.25">
      <c r="C534" s="53" t="str">
        <f>IF(H534="","",Sheet1!AI534)</f>
        <v>N</v>
      </c>
      <c r="D534" s="54" t="s">
        <v>4134</v>
      </c>
      <c r="E534" s="54" t="s">
        <v>25</v>
      </c>
      <c r="F534" s="53" t="str">
        <f>IF(H534="","",Sheet1!AF534)</f>
        <v>09/10/2025</v>
      </c>
      <c r="G534" s="1" t="str">
        <f>IF(H534="","",Sheet1!AF534)</f>
        <v>09/10/2025</v>
      </c>
      <c r="H534" s="27">
        <v>9106046615</v>
      </c>
      <c r="I534" s="1" t="str">
        <f>IF(H534="","",Sheet1!AF534)</f>
        <v>09/10/2025</v>
      </c>
      <c r="J534" s="55" t="str">
        <f t="shared" si="80"/>
        <v>NKHT2510/00900081181</v>
      </c>
      <c r="L534" s="57" t="str">
        <f>IF(H534="","",Sheet1!AK534)</f>
        <v>K25TTM</v>
      </c>
      <c r="M534" s="57" t="str">
        <f>IF(H534="","",Sheet1!AE534)</f>
        <v>00081181</v>
      </c>
      <c r="N534" s="58" t="str">
        <f>IF(H534="","",Sheet1!AF534)</f>
        <v>09/10/2025</v>
      </c>
      <c r="O534" s="7" t="str">
        <f>IF(H534="","",Sheet1!AH534)</f>
        <v>WIN-DNG-01-009</v>
      </c>
      <c r="S534" s="55" t="str">
        <f>IF(H534="","",Sheet1!AL534)</f>
        <v>4359 WM+ DNG 119 Phạm Tứ (Lô 08-D18)</v>
      </c>
      <c r="V534" s="55" t="str">
        <f>IF(H534="","",Sheet1!AL534)</f>
        <v>4359 WM+ DNG 119 Phạm Tứ (Lô 08-D18)</v>
      </c>
      <c r="Y534" s="7" t="str">
        <f>IF(H534="","",Sheet1!AJ534)</f>
        <v>CN300</v>
      </c>
      <c r="AB534" s="60">
        <f t="shared" si="81"/>
        <v>5111</v>
      </c>
      <c r="AC534" s="60">
        <f t="shared" si="82"/>
        <v>131</v>
      </c>
      <c r="AE534" s="61">
        <f>IF(H534="","",Sheet1!U534)</f>
        <v>2</v>
      </c>
      <c r="AG534" s="7">
        <f>IF(H534="","",Sheet1!T534)</f>
        <v>70950</v>
      </c>
      <c r="AH534" s="62">
        <f t="shared" si="83"/>
        <v>141900</v>
      </c>
      <c r="AL534" s="64">
        <f t="shared" si="84"/>
        <v>8</v>
      </c>
      <c r="AN534" s="61">
        <f t="shared" si="85"/>
        <v>11352</v>
      </c>
      <c r="AO534" s="65">
        <f t="shared" si="86"/>
        <v>33311</v>
      </c>
      <c r="AQ534" s="66" t="str">
        <f t="shared" si="87"/>
        <v>K-hangtra</v>
      </c>
      <c r="AR534" s="66">
        <f t="shared" si="88"/>
        <v>156</v>
      </c>
      <c r="AS534" s="66">
        <f t="shared" si="89"/>
        <v>632</v>
      </c>
    </row>
    <row r="535" spans="3:45" x14ac:dyDescent="0.25">
      <c r="C535" s="53" t="str">
        <f>IF(H535="","",Sheet1!AI535)</f>
        <v>B</v>
      </c>
      <c r="D535" s="54" t="s">
        <v>4134</v>
      </c>
      <c r="E535" s="54" t="s">
        <v>25</v>
      </c>
      <c r="F535" s="53" t="str">
        <f>IF(H535="","",Sheet1!AF535)</f>
        <v>10/10/2025</v>
      </c>
      <c r="G535" s="1" t="str">
        <f>IF(H535="","",Sheet1!AF535)</f>
        <v>10/10/2025</v>
      </c>
      <c r="H535" s="27">
        <v>9106046730</v>
      </c>
      <c r="I535" s="1" t="str">
        <f>IF(H535="","",Sheet1!AF535)</f>
        <v>10/10/2025</v>
      </c>
      <c r="J535" s="55" t="str">
        <f t="shared" si="80"/>
        <v>NKHT2510/00300018305</v>
      </c>
      <c r="L535" s="57" t="str">
        <f>IF(H535="","",Sheet1!AK535)</f>
        <v>K25TTM</v>
      </c>
      <c r="M535" s="57" t="str">
        <f>IF(H535="","",Sheet1!AE535)</f>
        <v>00018305</v>
      </c>
      <c r="N535" s="58" t="str">
        <f>IF(H535="","",Sheet1!AF535)</f>
        <v>10/10/2025</v>
      </c>
      <c r="O535" s="7" t="str">
        <f>IF(H535="","",Sheet1!AH535)</f>
        <v>WIN-PTO-00-003</v>
      </c>
      <c r="S535" s="55" t="str">
        <f>IF(H535="","",Sheet1!AL535)</f>
        <v>1564 WM VCP PTO Việt Trì</v>
      </c>
      <c r="V535" s="55" t="str">
        <f>IF(H535="","",Sheet1!AL535)</f>
        <v>1564 WM VCP PTO Việt Trì</v>
      </c>
      <c r="Y535" s="7" t="str">
        <f>IF(H535="","",Sheet1!AJ535)</f>
        <v>CC300</v>
      </c>
      <c r="AB535" s="60">
        <f t="shared" si="81"/>
        <v>5111</v>
      </c>
      <c r="AC535" s="60">
        <f t="shared" si="82"/>
        <v>131</v>
      </c>
      <c r="AE535" s="61">
        <f>IF(H535="","",Sheet1!U535)</f>
        <v>1</v>
      </c>
      <c r="AG535" s="7">
        <f>IF(H535="","",Sheet1!T535)</f>
        <v>74250</v>
      </c>
      <c r="AH535" s="62">
        <f t="shared" si="83"/>
        <v>74250</v>
      </c>
      <c r="AL535" s="64">
        <f t="shared" si="84"/>
        <v>8</v>
      </c>
      <c r="AN535" s="61">
        <f t="shared" si="85"/>
        <v>5940</v>
      </c>
      <c r="AO535" s="65">
        <f t="shared" si="86"/>
        <v>33311</v>
      </c>
      <c r="AQ535" s="66" t="str">
        <f t="shared" si="87"/>
        <v>K-hangtra</v>
      </c>
      <c r="AR535" s="66">
        <f t="shared" si="88"/>
        <v>156</v>
      </c>
      <c r="AS535" s="66">
        <f t="shared" si="89"/>
        <v>632</v>
      </c>
    </row>
    <row r="536" spans="3:45" x14ac:dyDescent="0.25">
      <c r="C536" s="53" t="str">
        <f>IF(H536="","",Sheet1!AI536)</f>
        <v>B</v>
      </c>
      <c r="D536" s="54" t="s">
        <v>4134</v>
      </c>
      <c r="E536" s="54" t="s">
        <v>25</v>
      </c>
      <c r="F536" s="53" t="str">
        <f>IF(H536="","",Sheet1!AF536)</f>
        <v>10/10/2025</v>
      </c>
      <c r="G536" s="1" t="str">
        <f>IF(H536="","",Sheet1!AF536)</f>
        <v>10/10/2025</v>
      </c>
      <c r="H536" s="27">
        <v>9106046730</v>
      </c>
      <c r="I536" s="1" t="str">
        <f>IF(H536="","",Sheet1!AF536)</f>
        <v>10/10/2025</v>
      </c>
      <c r="J536" s="55" t="str">
        <f t="shared" si="80"/>
        <v>NKHT2510/00300018305</v>
      </c>
      <c r="L536" s="57" t="str">
        <f>IF(H536="","",Sheet1!AK536)</f>
        <v>K25TTM</v>
      </c>
      <c r="M536" s="57" t="str">
        <f>IF(H536="","",Sheet1!AE536)</f>
        <v>00018305</v>
      </c>
      <c r="N536" s="58" t="str">
        <f>IF(H536="","",Sheet1!AF536)</f>
        <v>10/10/2025</v>
      </c>
      <c r="O536" s="7" t="str">
        <f>IF(H536="","",Sheet1!AH536)</f>
        <v>WIN-PTO-00-003</v>
      </c>
      <c r="S536" s="55" t="str">
        <f>IF(H536="","",Sheet1!AL536)</f>
        <v>1564 WM VCP PTO Việt Trì</v>
      </c>
      <c r="V536" s="55" t="str">
        <f>IF(H536="","",Sheet1!AL536)</f>
        <v>1564 WM VCP PTO Việt Trì</v>
      </c>
      <c r="Y536" s="7" t="str">
        <f>IF(H536="","",Sheet1!AJ536)</f>
        <v>GTLX250G</v>
      </c>
      <c r="AB536" s="60">
        <f t="shared" si="81"/>
        <v>5111</v>
      </c>
      <c r="AC536" s="60">
        <f t="shared" si="82"/>
        <v>131</v>
      </c>
      <c r="AE536" s="61">
        <f>IF(H536="","",Sheet1!U536)</f>
        <v>2</v>
      </c>
      <c r="AG536" s="7">
        <f>IF(H536="","",Sheet1!T536)</f>
        <v>50182</v>
      </c>
      <c r="AH536" s="62">
        <f t="shared" si="83"/>
        <v>100364</v>
      </c>
      <c r="AL536" s="64">
        <f t="shared" si="84"/>
        <v>8</v>
      </c>
      <c r="AN536" s="61">
        <f t="shared" si="85"/>
        <v>8029.12</v>
      </c>
      <c r="AO536" s="65">
        <f t="shared" si="86"/>
        <v>33311</v>
      </c>
      <c r="AQ536" s="66" t="str">
        <f t="shared" si="87"/>
        <v>K-hangtra</v>
      </c>
      <c r="AR536" s="66">
        <f t="shared" si="88"/>
        <v>156</v>
      </c>
      <c r="AS536" s="66">
        <f t="shared" si="89"/>
        <v>632</v>
      </c>
    </row>
    <row r="537" spans="3:45" x14ac:dyDescent="0.25">
      <c r="C537" s="53" t="str">
        <f>IF(H537="","",Sheet1!AI537)</f>
        <v>B</v>
      </c>
      <c r="D537" s="54" t="s">
        <v>4134</v>
      </c>
      <c r="E537" s="54" t="s">
        <v>25</v>
      </c>
      <c r="F537" s="53" t="str">
        <f>IF(H537="","",Sheet1!AF537)</f>
        <v>09/10/2025</v>
      </c>
      <c r="G537" s="1" t="str">
        <f>IF(H537="","",Sheet1!AF537)</f>
        <v>09/10/2025</v>
      </c>
      <c r="H537" s="27">
        <v>9106046776</v>
      </c>
      <c r="I537" s="1" t="str">
        <f>IF(H537="","",Sheet1!AF537)</f>
        <v>09/10/2025</v>
      </c>
      <c r="J537" s="55" t="str">
        <f t="shared" si="80"/>
        <v>NKHT2510/00700047659</v>
      </c>
      <c r="L537" s="57" t="str">
        <f>IF(H537="","",Sheet1!AK537)</f>
        <v>K25TTM</v>
      </c>
      <c r="M537" s="57" t="str">
        <f>IF(H537="","",Sheet1!AE537)</f>
        <v>00047659</v>
      </c>
      <c r="N537" s="58" t="str">
        <f>IF(H537="","",Sheet1!AF537)</f>
        <v>09/10/2025</v>
      </c>
      <c r="O537" s="7" t="str">
        <f>IF(H537="","",Sheet1!AH537)</f>
        <v>WIN-QNH-00-007</v>
      </c>
      <c r="S537" s="55" t="str">
        <f>IF(H537="","",Sheet1!AL537)</f>
        <v>3479 WM+ QNH Khu 2 Thanh Sơn</v>
      </c>
      <c r="V537" s="55" t="str">
        <f>IF(H537="","",Sheet1!AL537)</f>
        <v>3479 WM+ QNH Khu 2 Thanh Sơn</v>
      </c>
      <c r="Y537" s="7" t="str">
        <f>IF(H537="","",Sheet1!AJ537)</f>
        <v>GM500</v>
      </c>
      <c r="AB537" s="60">
        <f t="shared" si="81"/>
        <v>5111</v>
      </c>
      <c r="AC537" s="60">
        <f t="shared" si="82"/>
        <v>131</v>
      </c>
      <c r="AE537" s="61">
        <f>IF(H537="","",Sheet1!U537)</f>
        <v>1</v>
      </c>
      <c r="AG537" s="7">
        <f>IF(H537="","",Sheet1!T537)</f>
        <v>111058</v>
      </c>
      <c r="AH537" s="62">
        <f t="shared" si="83"/>
        <v>111058</v>
      </c>
      <c r="AL537" s="64">
        <f t="shared" si="84"/>
        <v>8</v>
      </c>
      <c r="AN537" s="61">
        <f t="shared" si="85"/>
        <v>8884.64</v>
      </c>
      <c r="AO537" s="65">
        <f t="shared" si="86"/>
        <v>33311</v>
      </c>
      <c r="AQ537" s="66" t="str">
        <f t="shared" si="87"/>
        <v>K-hangtra</v>
      </c>
      <c r="AR537" s="66">
        <f t="shared" si="88"/>
        <v>156</v>
      </c>
      <c r="AS537" s="66">
        <f t="shared" si="89"/>
        <v>632</v>
      </c>
    </row>
    <row r="538" spans="3:45" x14ac:dyDescent="0.25">
      <c r="C538" s="53" t="str">
        <f>IF(H538="","",Sheet1!AI538)</f>
        <v>B</v>
      </c>
      <c r="D538" s="54" t="s">
        <v>4134</v>
      </c>
      <c r="E538" s="54" t="s">
        <v>25</v>
      </c>
      <c r="F538" s="53" t="str">
        <f>IF(H538="","",Sheet1!AF538)</f>
        <v>09/10/2025</v>
      </c>
      <c r="G538" s="1" t="str">
        <f>IF(H538="","",Sheet1!AF538)</f>
        <v>09/10/2025</v>
      </c>
      <c r="H538" s="27">
        <v>9106046803</v>
      </c>
      <c r="I538" s="1" t="str">
        <f>IF(H538="","",Sheet1!AF538)</f>
        <v>09/10/2025</v>
      </c>
      <c r="J538" s="55" t="str">
        <f t="shared" si="80"/>
        <v>NKHT2510/03500004035</v>
      </c>
      <c r="L538" s="57" t="str">
        <f>IF(H538="","",Sheet1!AK538)</f>
        <v>K25TTM</v>
      </c>
      <c r="M538" s="57" t="str">
        <f>IF(H538="","",Sheet1!AE538)</f>
        <v>00004035</v>
      </c>
      <c r="N538" s="58" t="str">
        <f>IF(H538="","",Sheet1!AF538)</f>
        <v>09/10/2025</v>
      </c>
      <c r="O538" s="7" t="str">
        <f>IF(H538="","",Sheet1!AH538)</f>
        <v>WIN-035</v>
      </c>
      <c r="S538" s="55" t="str">
        <f>IF(H538="","",Sheet1!AL538)</f>
        <v>4916 WM+ YBI 12 Lê Hồng Phong</v>
      </c>
      <c r="V538" s="55" t="str">
        <f>IF(H538="","",Sheet1!AL538)</f>
        <v>4916 WM+ YBI 12 Lê Hồng Phong</v>
      </c>
      <c r="Y538" s="7" t="str">
        <f>IF(H538="","",Sheet1!AJ538)</f>
        <v>GM500</v>
      </c>
      <c r="AB538" s="60">
        <f t="shared" si="81"/>
        <v>5111</v>
      </c>
      <c r="AC538" s="60">
        <f t="shared" si="82"/>
        <v>131</v>
      </c>
      <c r="AE538" s="61">
        <f>IF(H538="","",Sheet1!U538)</f>
        <v>2</v>
      </c>
      <c r="AG538" s="7">
        <f>IF(H538="","",Sheet1!T538)</f>
        <v>111058</v>
      </c>
      <c r="AH538" s="62">
        <f t="shared" si="83"/>
        <v>222116</v>
      </c>
      <c r="AL538" s="64">
        <f t="shared" si="84"/>
        <v>8</v>
      </c>
      <c r="AN538" s="61">
        <f t="shared" si="85"/>
        <v>17769.28</v>
      </c>
      <c r="AO538" s="65">
        <f t="shared" si="86"/>
        <v>33311</v>
      </c>
      <c r="AQ538" s="66" t="str">
        <f t="shared" si="87"/>
        <v>K-hangtra</v>
      </c>
      <c r="AR538" s="66">
        <f t="shared" si="88"/>
        <v>156</v>
      </c>
      <c r="AS538" s="66">
        <f t="shared" si="89"/>
        <v>632</v>
      </c>
    </row>
    <row r="539" spans="3:45" x14ac:dyDescent="0.25">
      <c r="C539" s="53" t="str">
        <f>IF(H539="","",Sheet1!AI539)</f>
        <v>B</v>
      </c>
      <c r="D539" s="54" t="s">
        <v>4134</v>
      </c>
      <c r="E539" s="54" t="s">
        <v>25</v>
      </c>
      <c r="F539" s="53" t="str">
        <f>IF(H539="","",Sheet1!AF539)</f>
        <v>09/10/2025</v>
      </c>
      <c r="G539" s="1" t="str">
        <f>IF(H539="","",Sheet1!AF539)</f>
        <v>09/10/2025</v>
      </c>
      <c r="H539" s="27">
        <v>9106046796</v>
      </c>
      <c r="I539" s="1" t="str">
        <f>IF(H539="","",Sheet1!AF539)</f>
        <v>09/10/2025</v>
      </c>
      <c r="J539" s="55" t="str">
        <f t="shared" si="80"/>
        <v>NKHT2510/AQL00483006</v>
      </c>
      <c r="L539" s="57" t="str">
        <f>IF(H539="","",Sheet1!AK539)</f>
        <v>K25TTM</v>
      </c>
      <c r="M539" s="57" t="str">
        <f>IF(H539="","",Sheet1!AE539)</f>
        <v>00483006</v>
      </c>
      <c r="N539" s="58" t="str">
        <f>IF(H539="","",Sheet1!AF539)</f>
        <v>09/10/2025</v>
      </c>
      <c r="O539" s="7" t="str">
        <f>IF(H539="","",Sheet1!AH539)</f>
        <v>WIN2AQL</v>
      </c>
      <c r="S539" s="55" t="str">
        <f>IF(H539="","",Sheet1!AL539)</f>
        <v>2AQL WM+ HNI Xuân Dương, Kim Lũ</v>
      </c>
      <c r="V539" s="55" t="str">
        <f>IF(H539="","",Sheet1!AL539)</f>
        <v>2AQL WM+ HNI Xuân Dương, Kim Lũ</v>
      </c>
      <c r="Y539" s="7" t="str">
        <f>IF(H539="","",Sheet1!AJ539)</f>
        <v>GTLX250G</v>
      </c>
      <c r="AB539" s="60">
        <f t="shared" si="81"/>
        <v>5111</v>
      </c>
      <c r="AC539" s="60">
        <f t="shared" si="82"/>
        <v>131</v>
      </c>
      <c r="AE539" s="61">
        <f>IF(H539="","",Sheet1!U539)</f>
        <v>3</v>
      </c>
      <c r="AG539" s="7">
        <f>IF(H539="","",Sheet1!T539)</f>
        <v>50182</v>
      </c>
      <c r="AH539" s="62">
        <f t="shared" si="83"/>
        <v>150546</v>
      </c>
      <c r="AL539" s="64">
        <f t="shared" si="84"/>
        <v>8</v>
      </c>
      <c r="AN539" s="61">
        <f t="shared" si="85"/>
        <v>12043.68</v>
      </c>
      <c r="AO539" s="65">
        <f t="shared" si="86"/>
        <v>33311</v>
      </c>
      <c r="AQ539" s="66" t="str">
        <f t="shared" si="87"/>
        <v>K-hangtra</v>
      </c>
      <c r="AR539" s="66">
        <f t="shared" si="88"/>
        <v>156</v>
      </c>
      <c r="AS539" s="66">
        <f t="shared" si="89"/>
        <v>632</v>
      </c>
    </row>
    <row r="540" spans="3:45" x14ac:dyDescent="0.25">
      <c r="C540" s="53" t="str">
        <f>IF(H540="","",Sheet1!AI540)</f>
        <v>N</v>
      </c>
      <c r="D540" s="54" t="s">
        <v>4134</v>
      </c>
      <c r="E540" s="54" t="s">
        <v>25</v>
      </c>
      <c r="F540" s="53" t="str">
        <f>IF(H540="","",Sheet1!AF540)</f>
        <v>09/10/2025</v>
      </c>
      <c r="G540" s="1" t="str">
        <f>IF(H540="","",Sheet1!AF540)</f>
        <v>09/10/2025</v>
      </c>
      <c r="H540" s="27">
        <v>9106046947</v>
      </c>
      <c r="I540" s="1" t="str">
        <f>IF(H540="","",Sheet1!AF540)</f>
        <v>09/10/2025</v>
      </c>
      <c r="J540" s="55" t="str">
        <f t="shared" si="80"/>
        <v>NKHT2510/01600026071</v>
      </c>
      <c r="L540" s="57" t="str">
        <f>IF(H540="","",Sheet1!AK540)</f>
        <v>K25TTM</v>
      </c>
      <c r="M540" s="57" t="str">
        <f>IF(H540="","",Sheet1!AE540)</f>
        <v>00026071</v>
      </c>
      <c r="N540" s="58" t="str">
        <f>IF(H540="","",Sheet1!AF540)</f>
        <v>09/10/2025</v>
      </c>
      <c r="O540" s="7" t="str">
        <f>IF(H540="","",Sheet1!AH540)</f>
        <v>WIN-CTO-01-016</v>
      </c>
      <c r="S540" s="55" t="str">
        <f>IF(H540="","",Sheet1!AL540)</f>
        <v>5232 WM+ CTO 303 Nguyễn Văn Linh</v>
      </c>
      <c r="V540" s="55" t="str">
        <f>IF(H540="","",Sheet1!AL540)</f>
        <v>5232 WM+ CTO 303 Nguyễn Văn Linh</v>
      </c>
      <c r="Y540" s="7" t="str">
        <f>IF(H540="","",Sheet1!AJ540)</f>
        <v>GM500</v>
      </c>
      <c r="AB540" s="60">
        <f t="shared" si="81"/>
        <v>5111</v>
      </c>
      <c r="AC540" s="60">
        <f t="shared" si="82"/>
        <v>131</v>
      </c>
      <c r="AE540" s="61">
        <f>IF(H540="","",Sheet1!U540)</f>
        <v>5</v>
      </c>
      <c r="AG540" s="7">
        <f>IF(H540="","",Sheet1!T540)</f>
        <v>111058</v>
      </c>
      <c r="AH540" s="62">
        <f t="shared" si="83"/>
        <v>555290</v>
      </c>
      <c r="AL540" s="64">
        <f t="shared" si="84"/>
        <v>8</v>
      </c>
      <c r="AN540" s="61">
        <f t="shared" si="85"/>
        <v>44423.200000000004</v>
      </c>
      <c r="AO540" s="65">
        <f t="shared" si="86"/>
        <v>33311</v>
      </c>
      <c r="AQ540" s="66" t="str">
        <f t="shared" si="87"/>
        <v>K-hangtra</v>
      </c>
      <c r="AR540" s="66">
        <f t="shared" si="88"/>
        <v>156</v>
      </c>
      <c r="AS540" s="66">
        <f t="shared" si="89"/>
        <v>632</v>
      </c>
    </row>
    <row r="541" spans="3:45" x14ac:dyDescent="0.25">
      <c r="C541" s="53" t="str">
        <f>IF(H541="","",Sheet1!AI541)</f>
        <v>N</v>
      </c>
      <c r="D541" s="54" t="s">
        <v>4134</v>
      </c>
      <c r="E541" s="54" t="s">
        <v>25</v>
      </c>
      <c r="F541" s="53" t="str">
        <f>IF(H541="","",Sheet1!AF541)</f>
        <v>09/10/2025</v>
      </c>
      <c r="G541" s="1" t="str">
        <f>IF(H541="","",Sheet1!AF541)</f>
        <v>09/10/2025</v>
      </c>
      <c r="H541" s="27">
        <v>9106046987</v>
      </c>
      <c r="I541" s="1" t="str">
        <f>IF(H541="","",Sheet1!AF541)</f>
        <v>09/10/2025</v>
      </c>
      <c r="J541" s="55" t="str">
        <f t="shared" si="80"/>
        <v>NKHT2510/04200010091</v>
      </c>
      <c r="L541" s="57" t="str">
        <f>IF(H541="","",Sheet1!AK541)</f>
        <v>K25TTM</v>
      </c>
      <c r="M541" s="57" t="str">
        <f>IF(H541="","",Sheet1!AE541)</f>
        <v>00010091</v>
      </c>
      <c r="N541" s="58" t="str">
        <f>IF(H541="","",Sheet1!AF541)</f>
        <v>09/10/2025</v>
      </c>
      <c r="O541" s="7" t="str">
        <f>IF(H541="","",Sheet1!AH541)</f>
        <v>WIN-042</v>
      </c>
      <c r="S541" s="55" t="str">
        <f>IF(H541="","",Sheet1!AL541)</f>
        <v>2AJP WM+ QNI 70 Nguyễn Thị Minh Khai</v>
      </c>
      <c r="V541" s="55" t="str">
        <f>IF(H541="","",Sheet1!AL541)</f>
        <v>2AJP WM+ QNI 70 Nguyễn Thị Minh Khai</v>
      </c>
      <c r="Y541" s="7" t="str">
        <f>IF(H541="","",Sheet1!AJ541)</f>
        <v>CGM300</v>
      </c>
      <c r="AB541" s="60">
        <f t="shared" si="81"/>
        <v>5111</v>
      </c>
      <c r="AC541" s="60">
        <f t="shared" si="82"/>
        <v>131</v>
      </c>
      <c r="AE541" s="61">
        <f>IF(H541="","",Sheet1!U541)</f>
        <v>3</v>
      </c>
      <c r="AG541" s="7">
        <f>IF(H541="","",Sheet1!T541)</f>
        <v>73431</v>
      </c>
      <c r="AH541" s="62">
        <f t="shared" si="83"/>
        <v>220293</v>
      </c>
      <c r="AL541" s="64">
        <f t="shared" si="84"/>
        <v>8</v>
      </c>
      <c r="AN541" s="61">
        <f t="shared" si="85"/>
        <v>17623.439999999999</v>
      </c>
      <c r="AO541" s="65">
        <f t="shared" si="86"/>
        <v>33311</v>
      </c>
      <c r="AQ541" s="66" t="str">
        <f t="shared" si="87"/>
        <v>K-hangtra</v>
      </c>
      <c r="AR541" s="66">
        <f t="shared" si="88"/>
        <v>156</v>
      </c>
      <c r="AS541" s="66">
        <f t="shared" si="89"/>
        <v>632</v>
      </c>
    </row>
    <row r="542" spans="3:45" x14ac:dyDescent="0.25">
      <c r="C542" s="53" t="str">
        <f>IF(H542="","",Sheet1!AI542)</f>
        <v>N</v>
      </c>
      <c r="D542" s="54" t="s">
        <v>4134</v>
      </c>
      <c r="E542" s="54" t="s">
        <v>25</v>
      </c>
      <c r="F542" s="53" t="str">
        <f>IF(H542="","",Sheet1!AF542)</f>
        <v>09/10/2025</v>
      </c>
      <c r="G542" s="1" t="str">
        <f>IF(H542="","",Sheet1!AF542)</f>
        <v>09/10/2025</v>
      </c>
      <c r="H542" s="27">
        <v>9106047027</v>
      </c>
      <c r="I542" s="1" t="str">
        <f>IF(H542="","",Sheet1!AF542)</f>
        <v>09/10/2025</v>
      </c>
      <c r="J542" s="55" t="str">
        <f t="shared" si="80"/>
        <v>NKHT2510/02200008353</v>
      </c>
      <c r="L542" s="57" t="str">
        <f>IF(H542="","",Sheet1!AK542)</f>
        <v>K25TTM</v>
      </c>
      <c r="M542" s="57" t="str">
        <f>IF(H542="","",Sheet1!AE542)</f>
        <v>00008353</v>
      </c>
      <c r="N542" s="58" t="str">
        <f>IF(H542="","",Sheet1!AF542)</f>
        <v>09/10/2025</v>
      </c>
      <c r="O542" s="7" t="str">
        <f>IF(H542="","",Sheet1!AH542)</f>
        <v>WIN-022</v>
      </c>
      <c r="S542" s="55" t="str">
        <f>IF(H542="","",Sheet1!AL542)</f>
        <v>2BC0 WM+ GLI Thôn Phương Phi, Cát Tiến</v>
      </c>
      <c r="V542" s="55" t="str">
        <f>IF(H542="","",Sheet1!AL542)</f>
        <v>2BC0 WM+ GLI Thôn Phương Phi, Cát Tiến</v>
      </c>
      <c r="Y542" s="7" t="str">
        <f>IF(H542="","",Sheet1!AJ542)</f>
        <v>GSG250</v>
      </c>
      <c r="AB542" s="60">
        <f t="shared" si="81"/>
        <v>5111</v>
      </c>
      <c r="AC542" s="60">
        <f t="shared" si="82"/>
        <v>131</v>
      </c>
      <c r="AE542" s="61">
        <f>IF(H542="","",Sheet1!U542)</f>
        <v>2</v>
      </c>
      <c r="AG542" s="7">
        <f>IF(H542="","",Sheet1!T542)</f>
        <v>41328</v>
      </c>
      <c r="AH542" s="62">
        <f t="shared" si="83"/>
        <v>82656</v>
      </c>
      <c r="AL542" s="64">
        <f t="shared" si="84"/>
        <v>8</v>
      </c>
      <c r="AN542" s="61">
        <f t="shared" si="85"/>
        <v>6612.4800000000005</v>
      </c>
      <c r="AO542" s="65">
        <f t="shared" si="86"/>
        <v>33311</v>
      </c>
      <c r="AQ542" s="66" t="str">
        <f t="shared" si="87"/>
        <v>K-hangtra</v>
      </c>
      <c r="AR542" s="66">
        <f t="shared" si="88"/>
        <v>156</v>
      </c>
      <c r="AS542" s="66">
        <f t="shared" si="89"/>
        <v>632</v>
      </c>
    </row>
    <row r="543" spans="3:45" x14ac:dyDescent="0.25">
      <c r="C543" s="53" t="str">
        <f>IF(H543="","",Sheet1!AI543)</f>
        <v>N</v>
      </c>
      <c r="D543" s="54" t="s">
        <v>4134</v>
      </c>
      <c r="E543" s="54" t="s">
        <v>25</v>
      </c>
      <c r="F543" s="53" t="str">
        <f>IF(H543="","",Sheet1!AF543)</f>
        <v>09/10/2025</v>
      </c>
      <c r="G543" s="1" t="str">
        <f>IF(H543="","",Sheet1!AF543)</f>
        <v>09/10/2025</v>
      </c>
      <c r="H543" s="27">
        <v>9106047027</v>
      </c>
      <c r="I543" s="1" t="str">
        <f>IF(H543="","",Sheet1!AF543)</f>
        <v>09/10/2025</v>
      </c>
      <c r="J543" s="55" t="str">
        <f t="shared" si="80"/>
        <v>NKHT2510/02200008353</v>
      </c>
      <c r="L543" s="57" t="str">
        <f>IF(H543="","",Sheet1!AK543)</f>
        <v>K25TTM</v>
      </c>
      <c r="M543" s="57" t="str">
        <f>IF(H543="","",Sheet1!AE543)</f>
        <v>00008353</v>
      </c>
      <c r="N543" s="58" t="str">
        <f>IF(H543="","",Sheet1!AF543)</f>
        <v>09/10/2025</v>
      </c>
      <c r="O543" s="7" t="str">
        <f>IF(H543="","",Sheet1!AH543)</f>
        <v>WIN-022</v>
      </c>
      <c r="S543" s="55" t="str">
        <f>IF(H543="","",Sheet1!AL543)</f>
        <v>2BC0 WM+ GLI Thôn Phương Phi, Cát Tiến</v>
      </c>
      <c r="V543" s="55" t="str">
        <f>IF(H543="","",Sheet1!AL543)</f>
        <v>2BC0 WM+ GLI Thôn Phương Phi, Cát Tiến</v>
      </c>
      <c r="Y543" s="7" t="str">
        <f>IF(H543="","",Sheet1!AJ543)</f>
        <v>GL250</v>
      </c>
      <c r="AB543" s="60">
        <f t="shared" si="81"/>
        <v>5111</v>
      </c>
      <c r="AC543" s="60">
        <f t="shared" si="82"/>
        <v>131</v>
      </c>
      <c r="AE543" s="61">
        <f>IF(H543="","",Sheet1!U543)</f>
        <v>2</v>
      </c>
      <c r="AG543" s="7">
        <f>IF(H543="","",Sheet1!T543)</f>
        <v>49500</v>
      </c>
      <c r="AH543" s="62">
        <f t="shared" si="83"/>
        <v>99000</v>
      </c>
      <c r="AL543" s="64">
        <f t="shared" si="84"/>
        <v>8</v>
      </c>
      <c r="AN543" s="61">
        <f t="shared" si="85"/>
        <v>7920</v>
      </c>
      <c r="AO543" s="65">
        <f t="shared" si="86"/>
        <v>33311</v>
      </c>
      <c r="AQ543" s="66" t="str">
        <f t="shared" si="87"/>
        <v>K-hangtra</v>
      </c>
      <c r="AR543" s="66">
        <f t="shared" si="88"/>
        <v>156</v>
      </c>
      <c r="AS543" s="66">
        <f t="shared" si="89"/>
        <v>632</v>
      </c>
    </row>
    <row r="544" spans="3:45" x14ac:dyDescent="0.25">
      <c r="C544" s="53" t="str">
        <f>IF(H544="","",Sheet1!AI544)</f>
        <v>B</v>
      </c>
      <c r="D544" s="54" t="s">
        <v>4134</v>
      </c>
      <c r="E544" s="54" t="s">
        <v>25</v>
      </c>
      <c r="F544" s="53" t="str">
        <f>IF(H544="","",Sheet1!AF544)</f>
        <v>09/10/2025</v>
      </c>
      <c r="G544" s="1" t="str">
        <f>IF(H544="","",Sheet1!AF544)</f>
        <v>09/10/2025</v>
      </c>
      <c r="H544" s="27">
        <v>9106047037</v>
      </c>
      <c r="I544" s="1" t="str">
        <f>IF(H544="","",Sheet1!AF544)</f>
        <v>09/10/2025</v>
      </c>
      <c r="J544" s="55" t="str">
        <f t="shared" si="80"/>
        <v>NKHT2510/A7200483068</v>
      </c>
      <c r="L544" s="57" t="str">
        <f>IF(H544="","",Sheet1!AK544)</f>
        <v>K25TTM</v>
      </c>
      <c r="M544" s="57" t="str">
        <f>IF(H544="","",Sheet1!AE544)</f>
        <v>00483068</v>
      </c>
      <c r="N544" s="58" t="str">
        <f>IF(H544="","",Sheet1!AF544)</f>
        <v>09/10/2025</v>
      </c>
      <c r="O544" s="7" t="str">
        <f>IF(H544="","",Sheet1!AH544)</f>
        <v>WIN2A72</v>
      </c>
      <c r="S544" s="55" t="str">
        <f>IF(H544="","",Sheet1!AL544)</f>
        <v>2A72 WM+ HNI Thôn Bến, Thạch Thất</v>
      </c>
      <c r="V544" s="55" t="str">
        <f>IF(H544="","",Sheet1!AL544)</f>
        <v>2A72 WM+ HNI Thôn Bến, Thạch Thất</v>
      </c>
      <c r="Y544" s="7" t="str">
        <f>IF(H544="","",Sheet1!AJ544)</f>
        <v>GM500</v>
      </c>
      <c r="AB544" s="60">
        <f t="shared" si="81"/>
        <v>5111</v>
      </c>
      <c r="AC544" s="60">
        <f t="shared" si="82"/>
        <v>131</v>
      </c>
      <c r="AE544" s="61">
        <f>IF(H544="","",Sheet1!U544)</f>
        <v>2</v>
      </c>
      <c r="AG544" s="7">
        <f>IF(H544="","",Sheet1!T544)</f>
        <v>111058</v>
      </c>
      <c r="AH544" s="62">
        <f t="shared" si="83"/>
        <v>222116</v>
      </c>
      <c r="AL544" s="64">
        <f t="shared" si="84"/>
        <v>8</v>
      </c>
      <c r="AN544" s="61">
        <f t="shared" si="85"/>
        <v>17769.28</v>
      </c>
      <c r="AO544" s="65">
        <f t="shared" si="86"/>
        <v>33311</v>
      </c>
      <c r="AQ544" s="66" t="str">
        <f t="shared" si="87"/>
        <v>K-hangtra</v>
      </c>
      <c r="AR544" s="66">
        <f t="shared" si="88"/>
        <v>156</v>
      </c>
      <c r="AS544" s="66">
        <f t="shared" si="89"/>
        <v>632</v>
      </c>
    </row>
    <row r="545" spans="3:45" x14ac:dyDescent="0.25">
      <c r="C545" s="53" t="str">
        <f>IF(H545="","",Sheet1!AI545)</f>
        <v>B</v>
      </c>
      <c r="D545" s="54" t="s">
        <v>4134</v>
      </c>
      <c r="E545" s="54" t="s">
        <v>25</v>
      </c>
      <c r="F545" s="53" t="str">
        <f>IF(H545="","",Sheet1!AF545)</f>
        <v>09/10/2025</v>
      </c>
      <c r="G545" s="1" t="str">
        <f>IF(H545="","",Sheet1!AF545)</f>
        <v>09/10/2025</v>
      </c>
      <c r="H545" s="27">
        <v>9106047122</v>
      </c>
      <c r="I545" s="1" t="str">
        <f>IF(H545="","",Sheet1!AF545)</f>
        <v>09/10/2025</v>
      </c>
      <c r="J545" s="55" t="str">
        <f t="shared" si="80"/>
        <v>NKHT2510/05800037528</v>
      </c>
      <c r="L545" s="57" t="str">
        <f>IF(H545="","",Sheet1!AK545)</f>
        <v>K25TTM</v>
      </c>
      <c r="M545" s="57" t="str">
        <f>IF(H545="","",Sheet1!AE545)</f>
        <v>00037528</v>
      </c>
      <c r="N545" s="58" t="str">
        <f>IF(H545="","",Sheet1!AF545)</f>
        <v>09/10/2025</v>
      </c>
      <c r="O545" s="7" t="str">
        <f>IF(H545="","",Sheet1!AH545)</f>
        <v>WIN-058</v>
      </c>
      <c r="S545" s="55" t="str">
        <f>IF(H545="","",Sheet1!AL545)</f>
        <v>2AG0 WM+ NAN Khối 4, TT Yên Thành</v>
      </c>
      <c r="V545" s="55" t="str">
        <f>IF(H545="","",Sheet1!AL545)</f>
        <v>2AG0 WM+ NAN Khối 4, TT Yên Thành</v>
      </c>
      <c r="Y545" s="7" t="str">
        <f>IF(H545="","",Sheet1!AJ545)</f>
        <v>GM500</v>
      </c>
      <c r="AB545" s="60">
        <f t="shared" si="81"/>
        <v>5111</v>
      </c>
      <c r="AC545" s="60">
        <f t="shared" si="82"/>
        <v>131</v>
      </c>
      <c r="AE545" s="61">
        <f>IF(H545="","",Sheet1!U545)</f>
        <v>1</v>
      </c>
      <c r="AG545" s="7">
        <f>IF(H545="","",Sheet1!T545)</f>
        <v>111058</v>
      </c>
      <c r="AH545" s="62">
        <f t="shared" si="83"/>
        <v>111058</v>
      </c>
      <c r="AL545" s="64">
        <f t="shared" si="84"/>
        <v>8</v>
      </c>
      <c r="AN545" s="61">
        <f t="shared" si="85"/>
        <v>8884.64</v>
      </c>
      <c r="AO545" s="65">
        <f t="shared" si="86"/>
        <v>33311</v>
      </c>
      <c r="AQ545" s="66" t="str">
        <f t="shared" si="87"/>
        <v>K-hangtra</v>
      </c>
      <c r="AR545" s="66">
        <f t="shared" si="88"/>
        <v>156</v>
      </c>
      <c r="AS545" s="66">
        <f t="shared" si="89"/>
        <v>632</v>
      </c>
    </row>
    <row r="546" spans="3:45" x14ac:dyDescent="0.25">
      <c r="C546" s="53" t="str">
        <f>IF(H546="","",Sheet1!AI546)</f>
        <v>N</v>
      </c>
      <c r="D546" s="54" t="s">
        <v>4134</v>
      </c>
      <c r="E546" s="54" t="s">
        <v>25</v>
      </c>
      <c r="F546" s="53" t="str">
        <f>IF(H546="","",Sheet1!AF546)</f>
        <v>09/10/2025</v>
      </c>
      <c r="G546" s="1" t="str">
        <f>IF(H546="","",Sheet1!AF546)</f>
        <v>09/10/2025</v>
      </c>
      <c r="H546" s="27">
        <v>9106047203</v>
      </c>
      <c r="I546" s="1" t="str">
        <f>IF(H546="","",Sheet1!AF546)</f>
        <v>09/10/2025</v>
      </c>
      <c r="J546" s="55" t="str">
        <f t="shared" si="80"/>
        <v>NKHT2510/00900081223</v>
      </c>
      <c r="L546" s="57" t="str">
        <f>IF(H546="","",Sheet1!AK546)</f>
        <v>K25TTM</v>
      </c>
      <c r="M546" s="57" t="str">
        <f>IF(H546="","",Sheet1!AE546)</f>
        <v>00081223</v>
      </c>
      <c r="N546" s="58" t="str">
        <f>IF(H546="","",Sheet1!AF546)</f>
        <v>09/10/2025</v>
      </c>
      <c r="O546" s="7" t="str">
        <f>IF(H546="","",Sheet1!AH546)</f>
        <v>WIN-DNG-01-009</v>
      </c>
      <c r="S546" s="55" t="str">
        <f>IF(H546="","",Sheet1!AL546)</f>
        <v>3739 WIN DNG 76B-76C Bà Huyện Thanh Quan</v>
      </c>
      <c r="V546" s="55" t="str">
        <f>IF(H546="","",Sheet1!AL546)</f>
        <v>3739 WIN DNG 76B-76C Bà Huyện Thanh Quan</v>
      </c>
      <c r="Y546" s="7" t="str">
        <f>IF(H546="","",Sheet1!AJ546)</f>
        <v>GM500</v>
      </c>
      <c r="AB546" s="60">
        <f t="shared" si="81"/>
        <v>5111</v>
      </c>
      <c r="AC546" s="60">
        <f t="shared" si="82"/>
        <v>131</v>
      </c>
      <c r="AE546" s="61">
        <f>IF(H546="","",Sheet1!U546)</f>
        <v>2</v>
      </c>
      <c r="AG546" s="7">
        <f>IF(H546="","",Sheet1!T546)</f>
        <v>111058</v>
      </c>
      <c r="AH546" s="62">
        <f t="shared" si="83"/>
        <v>222116</v>
      </c>
      <c r="AL546" s="64">
        <f t="shared" si="84"/>
        <v>8</v>
      </c>
      <c r="AN546" s="61">
        <f t="shared" si="85"/>
        <v>17769.28</v>
      </c>
      <c r="AO546" s="65">
        <f t="shared" si="86"/>
        <v>33311</v>
      </c>
      <c r="AQ546" s="66" t="str">
        <f t="shared" si="87"/>
        <v>K-hangtra</v>
      </c>
      <c r="AR546" s="66">
        <f t="shared" si="88"/>
        <v>156</v>
      </c>
      <c r="AS546" s="66">
        <f t="shared" si="89"/>
        <v>632</v>
      </c>
    </row>
    <row r="547" spans="3:45" x14ac:dyDescent="0.25">
      <c r="C547" s="53" t="str">
        <f>IF(H547="","",Sheet1!AI547)</f>
        <v>N</v>
      </c>
      <c r="D547" s="54" t="s">
        <v>4134</v>
      </c>
      <c r="E547" s="54" t="s">
        <v>25</v>
      </c>
      <c r="F547" s="53" t="str">
        <f>IF(H547="","",Sheet1!AF547)</f>
        <v>09/10/2025</v>
      </c>
      <c r="G547" s="1" t="str">
        <f>IF(H547="","",Sheet1!AF547)</f>
        <v>09/10/2025</v>
      </c>
      <c r="H547" s="27">
        <v>9106047233</v>
      </c>
      <c r="I547" s="1" t="str">
        <f>IF(H547="","",Sheet1!AF547)</f>
        <v>09/10/2025</v>
      </c>
      <c r="J547" s="55" t="str">
        <f t="shared" si="80"/>
        <v>NKHT2510/07100009643</v>
      </c>
      <c r="L547" s="57" t="str">
        <f>IF(H547="","",Sheet1!AK547)</f>
        <v>K25TTM</v>
      </c>
      <c r="M547" s="57" t="str">
        <f>IF(H547="","",Sheet1!AE547)</f>
        <v>00009643</v>
      </c>
      <c r="N547" s="58" t="str">
        <f>IF(H547="","",Sheet1!AF547)</f>
        <v>09/10/2025</v>
      </c>
      <c r="O547" s="7" t="str">
        <f>IF(H547="","",Sheet1!AH547)</f>
        <v>WIN-071</v>
      </c>
      <c r="S547" s="55" t="str">
        <f>IF(H547="","",Sheet1!AL547)</f>
        <v>2AMS WM+ BDH 286 Quang Trung</v>
      </c>
      <c r="V547" s="55" t="str">
        <f>IF(H547="","",Sheet1!AL547)</f>
        <v>2AMS WM+ BDH 286 Quang Trung</v>
      </c>
      <c r="Y547" s="7" t="str">
        <f>IF(H547="","",Sheet1!AJ547)</f>
        <v>CGM300</v>
      </c>
      <c r="AB547" s="60">
        <f t="shared" si="81"/>
        <v>5111</v>
      </c>
      <c r="AC547" s="60">
        <f t="shared" si="82"/>
        <v>131</v>
      </c>
      <c r="AE547" s="61">
        <f>IF(H547="","",Sheet1!U547)</f>
        <v>1</v>
      </c>
      <c r="AG547" s="7">
        <f>IF(H547="","",Sheet1!T547)</f>
        <v>73431</v>
      </c>
      <c r="AH547" s="62">
        <f t="shared" si="83"/>
        <v>73431</v>
      </c>
      <c r="AL547" s="64">
        <f t="shared" si="84"/>
        <v>8</v>
      </c>
      <c r="AN547" s="61">
        <f t="shared" si="85"/>
        <v>5874.4800000000005</v>
      </c>
      <c r="AO547" s="65">
        <f t="shared" si="86"/>
        <v>33311</v>
      </c>
      <c r="AQ547" s="66" t="str">
        <f t="shared" si="87"/>
        <v>K-hangtra</v>
      </c>
      <c r="AR547" s="66">
        <f t="shared" si="88"/>
        <v>156</v>
      </c>
      <c r="AS547" s="66">
        <f t="shared" si="89"/>
        <v>632</v>
      </c>
    </row>
    <row r="548" spans="3:45" x14ac:dyDescent="0.25">
      <c r="C548" s="53" t="str">
        <f>IF(H548="","",Sheet1!AI548)</f>
        <v>B</v>
      </c>
      <c r="D548" s="54" t="s">
        <v>4134</v>
      </c>
      <c r="E548" s="54" t="s">
        <v>25</v>
      </c>
      <c r="F548" s="53" t="str">
        <f>IF(H548="","",Sheet1!AF548)</f>
        <v>09/10/2025</v>
      </c>
      <c r="G548" s="1" t="str">
        <f>IF(H548="","",Sheet1!AF548)</f>
        <v>09/10/2025</v>
      </c>
      <c r="H548" s="27">
        <v>9106047251</v>
      </c>
      <c r="I548" s="1" t="str">
        <f>IF(H548="","",Sheet1!AF548)</f>
        <v>09/10/2025</v>
      </c>
      <c r="J548" s="55" t="str">
        <f t="shared" si="80"/>
        <v>NKHT2510/05800037535</v>
      </c>
      <c r="L548" s="57" t="str">
        <f>IF(H548="","",Sheet1!AK548)</f>
        <v>K25TTM</v>
      </c>
      <c r="M548" s="57" t="str">
        <f>IF(H548="","",Sheet1!AE548)</f>
        <v>00037535</v>
      </c>
      <c r="N548" s="58" t="str">
        <f>IF(H548="","",Sheet1!AF548)</f>
        <v>09/10/2025</v>
      </c>
      <c r="O548" s="7" t="str">
        <f>IF(H548="","",Sheet1!AH548)</f>
        <v>WIN-058</v>
      </c>
      <c r="S548" s="55" t="str">
        <f>IF(H548="","",Sheet1!AL548)</f>
        <v>2BH1 WM+ NAN 129 Mai Lão Bạng</v>
      </c>
      <c r="V548" s="55" t="str">
        <f>IF(H548="","",Sheet1!AL548)</f>
        <v>2BH1 WM+ NAN 129 Mai Lão Bạng</v>
      </c>
      <c r="Y548" s="7" t="str">
        <f>IF(H548="","",Sheet1!AJ548)</f>
        <v>CC300</v>
      </c>
      <c r="AB548" s="60">
        <f t="shared" si="81"/>
        <v>5111</v>
      </c>
      <c r="AC548" s="60">
        <f t="shared" si="82"/>
        <v>131</v>
      </c>
      <c r="AE548" s="61">
        <f>IF(H548="","",Sheet1!U548)</f>
        <v>1</v>
      </c>
      <c r="AG548" s="7">
        <f>IF(H548="","",Sheet1!T548)</f>
        <v>74250</v>
      </c>
      <c r="AH548" s="62">
        <f t="shared" si="83"/>
        <v>74250</v>
      </c>
      <c r="AL548" s="64">
        <f t="shared" si="84"/>
        <v>8</v>
      </c>
      <c r="AN548" s="61">
        <f t="shared" si="85"/>
        <v>5940</v>
      </c>
      <c r="AO548" s="65">
        <f t="shared" si="86"/>
        <v>33311</v>
      </c>
      <c r="AQ548" s="66" t="str">
        <f t="shared" si="87"/>
        <v>K-hangtra</v>
      </c>
      <c r="AR548" s="66">
        <f t="shared" si="88"/>
        <v>156</v>
      </c>
      <c r="AS548" s="66">
        <f t="shared" si="89"/>
        <v>632</v>
      </c>
    </row>
    <row r="549" spans="3:45" x14ac:dyDescent="0.25">
      <c r="C549" s="53" t="str">
        <f>IF(H549="","",Sheet1!AI549)</f>
        <v>B</v>
      </c>
      <c r="D549" s="54" t="s">
        <v>4134</v>
      </c>
      <c r="E549" s="54" t="s">
        <v>25</v>
      </c>
      <c r="F549" s="53" t="str">
        <f>IF(H549="","",Sheet1!AF549)</f>
        <v>09/10/2025</v>
      </c>
      <c r="G549" s="1" t="str">
        <f>IF(H549="","",Sheet1!AF549)</f>
        <v>09/10/2025</v>
      </c>
      <c r="H549" s="27">
        <v>9106047272</v>
      </c>
      <c r="I549" s="1" t="str">
        <f>IF(H549="","",Sheet1!AF549)</f>
        <v>09/10/2025</v>
      </c>
      <c r="J549" s="55" t="str">
        <f t="shared" si="80"/>
        <v>NKHT2510/00400015002</v>
      </c>
      <c r="L549" s="57" t="str">
        <f>IF(H549="","",Sheet1!AK549)</f>
        <v>K25TTM</v>
      </c>
      <c r="M549" s="57" t="str">
        <f>IF(H549="","",Sheet1!AE549)</f>
        <v>00015002</v>
      </c>
      <c r="N549" s="58" t="str">
        <f>IF(H549="","",Sheet1!AF549)</f>
        <v>09/10/2025</v>
      </c>
      <c r="O549" s="7" t="str">
        <f>IF(H549="","",Sheet1!AH549)</f>
        <v>WIN-HTH-00-004</v>
      </c>
      <c r="S549" s="55" t="str">
        <f>IF(H549="","",Sheet1!AL549)</f>
        <v>5737 WM+ HTH 9 Nguyễn Thiếp, TT Nghèn</v>
      </c>
      <c r="V549" s="55" t="str">
        <f>IF(H549="","",Sheet1!AL549)</f>
        <v>5737 WM+ HTH 9 Nguyễn Thiếp, TT Nghèn</v>
      </c>
      <c r="Y549" s="7" t="str">
        <f>IF(H549="","",Sheet1!AJ549)</f>
        <v>CC300</v>
      </c>
      <c r="AB549" s="60">
        <f t="shared" si="81"/>
        <v>5111</v>
      </c>
      <c r="AC549" s="60">
        <f t="shared" si="82"/>
        <v>131</v>
      </c>
      <c r="AE549" s="61">
        <f>IF(H549="","",Sheet1!U549)</f>
        <v>2</v>
      </c>
      <c r="AG549" s="7">
        <f>IF(H549="","",Sheet1!T549)</f>
        <v>74250</v>
      </c>
      <c r="AH549" s="62">
        <f t="shared" si="83"/>
        <v>148500</v>
      </c>
      <c r="AL549" s="64">
        <f t="shared" si="84"/>
        <v>8</v>
      </c>
      <c r="AN549" s="61">
        <f t="shared" si="85"/>
        <v>11880</v>
      </c>
      <c r="AO549" s="65">
        <f t="shared" si="86"/>
        <v>33311</v>
      </c>
      <c r="AQ549" s="66" t="str">
        <f t="shared" si="87"/>
        <v>K-hangtra</v>
      </c>
      <c r="AR549" s="66">
        <f t="shared" si="88"/>
        <v>156</v>
      </c>
      <c r="AS549" s="66">
        <f t="shared" si="89"/>
        <v>632</v>
      </c>
    </row>
    <row r="550" spans="3:45" x14ac:dyDescent="0.25">
      <c r="C550" s="53" t="str">
        <f>IF(H550="","",Sheet1!AI550)</f>
        <v>B</v>
      </c>
      <c r="D550" s="54" t="s">
        <v>4134</v>
      </c>
      <c r="E550" s="54" t="s">
        <v>25</v>
      </c>
      <c r="F550" s="53" t="str">
        <f>IF(H550="","",Sheet1!AF550)</f>
        <v>09/10/2025</v>
      </c>
      <c r="G550" s="1" t="str">
        <f>IF(H550="","",Sheet1!AF550)</f>
        <v>09/10/2025</v>
      </c>
      <c r="H550" s="27">
        <v>9106047273</v>
      </c>
      <c r="I550" s="1" t="str">
        <f>IF(H550="","",Sheet1!AF550)</f>
        <v>09/10/2025</v>
      </c>
      <c r="J550" s="55" t="str">
        <f t="shared" si="80"/>
        <v>NKHT2510/00400015003</v>
      </c>
      <c r="L550" s="57" t="str">
        <f>IF(H550="","",Sheet1!AK550)</f>
        <v>K25TTM</v>
      </c>
      <c r="M550" s="57" t="str">
        <f>IF(H550="","",Sheet1!AE550)</f>
        <v>00015003</v>
      </c>
      <c r="N550" s="58" t="str">
        <f>IF(H550="","",Sheet1!AF550)</f>
        <v>09/10/2025</v>
      </c>
      <c r="O550" s="7" t="str">
        <f>IF(H550="","",Sheet1!AH550)</f>
        <v>WIN-HTH-00-004</v>
      </c>
      <c r="S550" s="55" t="str">
        <f>IF(H550="","",Sheet1!AL550)</f>
        <v>5737 WM+ HTH 9 Nguyễn Thiếp, TT Nghèn</v>
      </c>
      <c r="V550" s="55" t="str">
        <f>IF(H550="","",Sheet1!AL550)</f>
        <v>5737 WM+ HTH 9 Nguyễn Thiếp, TT Nghèn</v>
      </c>
      <c r="Y550" s="7" t="str">
        <f>IF(H550="","",Sheet1!AJ550)</f>
        <v>MNH250</v>
      </c>
      <c r="AB550" s="60">
        <f t="shared" si="81"/>
        <v>5111</v>
      </c>
      <c r="AC550" s="60">
        <f t="shared" si="82"/>
        <v>131</v>
      </c>
      <c r="AE550" s="61">
        <f>IF(H550="","",Sheet1!U550)</f>
        <v>2</v>
      </c>
      <c r="AG550" s="7">
        <f>IF(H550="","",Sheet1!T550)</f>
        <v>37720</v>
      </c>
      <c r="AH550" s="62">
        <f t="shared" si="83"/>
        <v>75440</v>
      </c>
      <c r="AL550" s="64">
        <f t="shared" si="84"/>
        <v>8</v>
      </c>
      <c r="AN550" s="61">
        <f t="shared" si="85"/>
        <v>6035.2</v>
      </c>
      <c r="AO550" s="65">
        <f t="shared" si="86"/>
        <v>33311</v>
      </c>
      <c r="AQ550" s="66" t="str">
        <f t="shared" si="87"/>
        <v>K-hangtra</v>
      </c>
      <c r="AR550" s="66">
        <f t="shared" si="88"/>
        <v>156</v>
      </c>
      <c r="AS550" s="66">
        <f t="shared" si="89"/>
        <v>632</v>
      </c>
    </row>
    <row r="551" spans="3:45" x14ac:dyDescent="0.25">
      <c r="C551" s="53" t="str">
        <f>IF(H551="","",Sheet1!AI551)</f>
        <v>B</v>
      </c>
      <c r="D551" s="54" t="s">
        <v>4134</v>
      </c>
      <c r="E551" s="54" t="s">
        <v>25</v>
      </c>
      <c r="F551" s="53" t="str">
        <f>IF(H551="","",Sheet1!AF551)</f>
        <v>09/10/2025</v>
      </c>
      <c r="G551" s="1" t="str">
        <f>IF(H551="","",Sheet1!AF551)</f>
        <v>09/10/2025</v>
      </c>
      <c r="H551" s="27">
        <v>9106047273</v>
      </c>
      <c r="I551" s="1" t="str">
        <f>IF(H551="","",Sheet1!AF551)</f>
        <v>09/10/2025</v>
      </c>
      <c r="J551" s="55" t="str">
        <f t="shared" si="80"/>
        <v>NKHT2510/00400015003</v>
      </c>
      <c r="L551" s="57" t="str">
        <f>IF(H551="","",Sheet1!AK551)</f>
        <v>K25TTM</v>
      </c>
      <c r="M551" s="57" t="str">
        <f>IF(H551="","",Sheet1!AE551)</f>
        <v>00015003</v>
      </c>
      <c r="N551" s="58" t="str">
        <f>IF(H551="","",Sheet1!AF551)</f>
        <v>09/10/2025</v>
      </c>
      <c r="O551" s="7" t="str">
        <f>IF(H551="","",Sheet1!AH551)</f>
        <v>WIN-HTH-00-004</v>
      </c>
      <c r="S551" s="55" t="str">
        <f>IF(H551="","",Sheet1!AL551)</f>
        <v>5737 WM+ HTH 9 Nguyễn Thiếp, TT Nghèn</v>
      </c>
      <c r="V551" s="55" t="str">
        <f>IF(H551="","",Sheet1!AL551)</f>
        <v>5737 WM+ HTH 9 Nguyễn Thiếp, TT Nghèn</v>
      </c>
      <c r="Y551" s="7" t="str">
        <f>IF(H551="","",Sheet1!AJ551)</f>
        <v>TH200</v>
      </c>
      <c r="AB551" s="60">
        <f t="shared" si="81"/>
        <v>5111</v>
      </c>
      <c r="AC551" s="60">
        <f t="shared" si="82"/>
        <v>131</v>
      </c>
      <c r="AE551" s="61">
        <f>IF(H551="","",Sheet1!U551)</f>
        <v>2</v>
      </c>
      <c r="AG551" s="7">
        <f>IF(H551="","",Sheet1!T551)</f>
        <v>45588</v>
      </c>
      <c r="AH551" s="62">
        <f t="shared" si="83"/>
        <v>91176</v>
      </c>
      <c r="AL551" s="64">
        <f t="shared" si="84"/>
        <v>8</v>
      </c>
      <c r="AN551" s="61">
        <f t="shared" si="85"/>
        <v>7294.08</v>
      </c>
      <c r="AO551" s="65">
        <f t="shared" si="86"/>
        <v>33311</v>
      </c>
      <c r="AQ551" s="66" t="str">
        <f t="shared" si="87"/>
        <v>K-hangtra</v>
      </c>
      <c r="AR551" s="66">
        <f t="shared" si="88"/>
        <v>156</v>
      </c>
      <c r="AS551" s="66">
        <f t="shared" si="89"/>
        <v>632</v>
      </c>
    </row>
    <row r="552" spans="3:45" x14ac:dyDescent="0.25">
      <c r="C552" s="53" t="str">
        <f>IF(H552="","",Sheet1!AI552)</f>
        <v>N</v>
      </c>
      <c r="D552" s="54" t="s">
        <v>4134</v>
      </c>
      <c r="E552" s="54" t="s">
        <v>25</v>
      </c>
      <c r="F552" s="53" t="str">
        <f>IF(H552="","",Sheet1!AF552)</f>
        <v>09/10/2025</v>
      </c>
      <c r="G552" s="1" t="str">
        <f>IF(H552="","",Sheet1!AF552)</f>
        <v>09/10/2025</v>
      </c>
      <c r="H552" s="27">
        <v>9106047311</v>
      </c>
      <c r="I552" s="1" t="str">
        <f>IF(H552="","",Sheet1!AF552)</f>
        <v>09/10/2025</v>
      </c>
      <c r="J552" s="55" t="str">
        <f t="shared" si="80"/>
        <v>NKHT2510/00800004696</v>
      </c>
      <c r="L552" s="57" t="str">
        <f>IF(H552="","",Sheet1!AK552)</f>
        <v>K25TTM</v>
      </c>
      <c r="M552" s="57" t="str">
        <f>IF(H552="","",Sheet1!AE552)</f>
        <v>00004696</v>
      </c>
      <c r="N552" s="58" t="str">
        <f>IF(H552="","",Sheet1!AF552)</f>
        <v>09/10/2025</v>
      </c>
      <c r="O552" s="7" t="str">
        <f>IF(H552="","",Sheet1!AH552)</f>
        <v>WIN-LDG-01-008</v>
      </c>
      <c r="S552" s="55" t="str">
        <f>IF(H552="","",Sheet1!AL552)</f>
        <v>6657 WM+ LDG 32 Thống Nhất</v>
      </c>
      <c r="V552" s="55" t="str">
        <f>IF(H552="","",Sheet1!AL552)</f>
        <v>6657 WM+ LDG 32 Thống Nhất</v>
      </c>
      <c r="Y552" s="7" t="str">
        <f>IF(H552="","",Sheet1!AJ552)</f>
        <v>GM500</v>
      </c>
      <c r="AB552" s="60">
        <f t="shared" si="81"/>
        <v>5111</v>
      </c>
      <c r="AC552" s="60">
        <f t="shared" si="82"/>
        <v>131</v>
      </c>
      <c r="AE552" s="61">
        <f>IF(H552="","",Sheet1!U552)</f>
        <v>2</v>
      </c>
      <c r="AG552" s="7">
        <f>IF(H552="","",Sheet1!T552)</f>
        <v>111058</v>
      </c>
      <c r="AH552" s="62">
        <f t="shared" si="83"/>
        <v>222116</v>
      </c>
      <c r="AL552" s="64">
        <f t="shared" si="84"/>
        <v>8</v>
      </c>
      <c r="AN552" s="61">
        <f t="shared" si="85"/>
        <v>17769.28</v>
      </c>
      <c r="AO552" s="65">
        <f t="shared" si="86"/>
        <v>33311</v>
      </c>
      <c r="AQ552" s="66" t="str">
        <f t="shared" si="87"/>
        <v>K-hangtra</v>
      </c>
      <c r="AR552" s="66">
        <f t="shared" si="88"/>
        <v>156</v>
      </c>
      <c r="AS552" s="66">
        <f t="shared" si="89"/>
        <v>632</v>
      </c>
    </row>
    <row r="553" spans="3:45" x14ac:dyDescent="0.25">
      <c r="C553" s="53" t="str">
        <f>IF(H553="","",Sheet1!AI553)</f>
        <v>N</v>
      </c>
      <c r="D553" s="54" t="s">
        <v>4134</v>
      </c>
      <c r="E553" s="54" t="s">
        <v>25</v>
      </c>
      <c r="F553" s="53" t="str">
        <f>IF(H553="","",Sheet1!AF553)</f>
        <v>09/10/2025</v>
      </c>
      <c r="G553" s="1" t="str">
        <f>IF(H553="","",Sheet1!AF553)</f>
        <v>09/10/2025</v>
      </c>
      <c r="H553" s="27">
        <v>9106047335</v>
      </c>
      <c r="I553" s="1" t="str">
        <f>IF(H553="","",Sheet1!AF553)</f>
        <v>09/10/2025</v>
      </c>
      <c r="J553" s="55" t="str">
        <f t="shared" si="80"/>
        <v>NKHT2510/00900081229</v>
      </c>
      <c r="L553" s="57" t="str">
        <f>IF(H553="","",Sheet1!AK553)</f>
        <v>K25TTM</v>
      </c>
      <c r="M553" s="57" t="str">
        <f>IF(H553="","",Sheet1!AE553)</f>
        <v>00081229</v>
      </c>
      <c r="N553" s="58" t="str">
        <f>IF(H553="","",Sheet1!AF553)</f>
        <v>09/10/2025</v>
      </c>
      <c r="O553" s="7" t="str">
        <f>IF(H553="","",Sheet1!AH553)</f>
        <v>WIN-DNG-01-009</v>
      </c>
      <c r="S553" s="55" t="str">
        <f>IF(H553="","",Sheet1!AL553)</f>
        <v>5421 WM+ DNG 124 Nguyễn Đức Trung</v>
      </c>
      <c r="V553" s="55" t="str">
        <f>IF(H553="","",Sheet1!AL553)</f>
        <v>5421 WM+ DNG 124 Nguyễn Đức Trung</v>
      </c>
      <c r="Y553" s="7" t="str">
        <f>IF(H553="","",Sheet1!AJ553)</f>
        <v>CC300</v>
      </c>
      <c r="AB553" s="60">
        <f t="shared" si="81"/>
        <v>5111</v>
      </c>
      <c r="AC553" s="60">
        <f t="shared" si="82"/>
        <v>131</v>
      </c>
      <c r="AE553" s="61">
        <f>IF(H553="","",Sheet1!U553)</f>
        <v>1</v>
      </c>
      <c r="AG553" s="7">
        <f>IF(H553="","",Sheet1!T553)</f>
        <v>74250</v>
      </c>
      <c r="AH553" s="62">
        <f t="shared" si="83"/>
        <v>74250</v>
      </c>
      <c r="AL553" s="64">
        <f t="shared" si="84"/>
        <v>8</v>
      </c>
      <c r="AN553" s="61">
        <f t="shared" si="85"/>
        <v>5940</v>
      </c>
      <c r="AO553" s="65">
        <f t="shared" si="86"/>
        <v>33311</v>
      </c>
      <c r="AQ553" s="66" t="str">
        <f t="shared" si="87"/>
        <v>K-hangtra</v>
      </c>
      <c r="AR553" s="66">
        <f t="shared" si="88"/>
        <v>156</v>
      </c>
      <c r="AS553" s="66">
        <f t="shared" si="89"/>
        <v>632</v>
      </c>
    </row>
    <row r="554" spans="3:45" x14ac:dyDescent="0.25">
      <c r="C554" s="53" t="str">
        <f>IF(H554="","",Sheet1!AI554)</f>
        <v>N</v>
      </c>
      <c r="D554" s="54" t="s">
        <v>4134</v>
      </c>
      <c r="E554" s="54" t="s">
        <v>25</v>
      </c>
      <c r="F554" s="53" t="str">
        <f>IF(H554="","",Sheet1!AF554)</f>
        <v>09/10/2025</v>
      </c>
      <c r="G554" s="1" t="str">
        <f>IF(H554="","",Sheet1!AF554)</f>
        <v>09/10/2025</v>
      </c>
      <c r="H554" s="27">
        <v>9106047350</v>
      </c>
      <c r="I554" s="1" t="str">
        <f>IF(H554="","",Sheet1!AF554)</f>
        <v>09/10/2025</v>
      </c>
      <c r="J554" s="55" t="str">
        <f t="shared" si="80"/>
        <v>NKHT2510/00900081232</v>
      </c>
      <c r="L554" s="57" t="str">
        <f>IF(H554="","",Sheet1!AK554)</f>
        <v>K25TTM</v>
      </c>
      <c r="M554" s="57" t="str">
        <f>IF(H554="","",Sheet1!AE554)</f>
        <v>00081232</v>
      </c>
      <c r="N554" s="58" t="str">
        <f>IF(H554="","",Sheet1!AF554)</f>
        <v>09/10/2025</v>
      </c>
      <c r="O554" s="7" t="str">
        <f>IF(H554="","",Sheet1!AH554)</f>
        <v>WIN-DNG-01-009</v>
      </c>
      <c r="S554" s="55" t="str">
        <f>IF(H554="","",Sheet1!AL554)</f>
        <v>3672 WM+ DNG 357 Ông Ích Khiêm</v>
      </c>
      <c r="V554" s="55" t="str">
        <f>IF(H554="","",Sheet1!AL554)</f>
        <v>3672 WM+ DNG 357 Ông Ích Khiêm</v>
      </c>
      <c r="Y554" s="7" t="str">
        <f>IF(H554="","",Sheet1!AJ554)</f>
        <v>GTLX250G</v>
      </c>
      <c r="AB554" s="60">
        <f t="shared" si="81"/>
        <v>5111</v>
      </c>
      <c r="AC554" s="60">
        <f t="shared" si="82"/>
        <v>131</v>
      </c>
      <c r="AE554" s="61">
        <f>IF(H554="","",Sheet1!U554)</f>
        <v>1</v>
      </c>
      <c r="AG554" s="7">
        <f>IF(H554="","",Sheet1!T554)</f>
        <v>50182</v>
      </c>
      <c r="AH554" s="62">
        <f t="shared" si="83"/>
        <v>50182</v>
      </c>
      <c r="AL554" s="64">
        <f t="shared" si="84"/>
        <v>8</v>
      </c>
      <c r="AN554" s="61">
        <f t="shared" si="85"/>
        <v>4014.56</v>
      </c>
      <c r="AO554" s="65">
        <f t="shared" si="86"/>
        <v>33311</v>
      </c>
      <c r="AQ554" s="66" t="str">
        <f t="shared" si="87"/>
        <v>K-hangtra</v>
      </c>
      <c r="AR554" s="66">
        <f t="shared" si="88"/>
        <v>156</v>
      </c>
      <c r="AS554" s="66">
        <f t="shared" si="89"/>
        <v>632</v>
      </c>
    </row>
    <row r="555" spans="3:45" x14ac:dyDescent="0.25">
      <c r="C555" s="53" t="str">
        <f>IF(H555="","",Sheet1!AI555)</f>
        <v>B</v>
      </c>
      <c r="D555" s="54" t="s">
        <v>4134</v>
      </c>
      <c r="E555" s="54" t="s">
        <v>25</v>
      </c>
      <c r="F555" s="53" t="str">
        <f>IF(H555="","",Sheet1!AF555)</f>
        <v>09/10/2025</v>
      </c>
      <c r="G555" s="1" t="str">
        <f>IF(H555="","",Sheet1!AF555)</f>
        <v>09/10/2025</v>
      </c>
      <c r="H555" s="27">
        <v>9106047442</v>
      </c>
      <c r="I555" s="1" t="str">
        <f>IF(H555="","",Sheet1!AF555)</f>
        <v>09/10/2025</v>
      </c>
      <c r="J555" s="55" t="str">
        <f t="shared" si="80"/>
        <v>NKHT2510/00100005818</v>
      </c>
      <c r="L555" s="57" t="str">
        <f>IF(H555="","",Sheet1!AK555)</f>
        <v>K25TTM</v>
      </c>
      <c r="M555" s="57" t="str">
        <f>IF(H555="","",Sheet1!AE555)</f>
        <v>00005818</v>
      </c>
      <c r="N555" s="58" t="str">
        <f>IF(H555="","",Sheet1!AF555)</f>
        <v>09/10/2025</v>
      </c>
      <c r="O555" s="7" t="str">
        <f>IF(H555="","",Sheet1!AH555)</f>
        <v>WIN-NBH-00-001</v>
      </c>
      <c r="S555" s="55" t="str">
        <f>IF(H555="","",Sheet1!AL555)</f>
        <v>6603 WM+ NBH Phố 3, TT Yên Ninh</v>
      </c>
      <c r="V555" s="55" t="str">
        <f>IF(H555="","",Sheet1!AL555)</f>
        <v>6603 WM+ NBH Phố 3, TT Yên Ninh</v>
      </c>
      <c r="Y555" s="7" t="str">
        <f>IF(H555="","",Sheet1!AJ555)</f>
        <v>TH200</v>
      </c>
      <c r="AB555" s="60">
        <f t="shared" si="81"/>
        <v>5111</v>
      </c>
      <c r="AC555" s="60">
        <f t="shared" si="82"/>
        <v>131</v>
      </c>
      <c r="AE555" s="61">
        <f>IF(H555="","",Sheet1!U555)</f>
        <v>3</v>
      </c>
      <c r="AG555" s="7">
        <f>IF(H555="","",Sheet1!T555)</f>
        <v>45588</v>
      </c>
      <c r="AH555" s="62">
        <f t="shared" si="83"/>
        <v>136764</v>
      </c>
      <c r="AL555" s="64">
        <f t="shared" si="84"/>
        <v>8</v>
      </c>
      <c r="AN555" s="61">
        <f t="shared" si="85"/>
        <v>10941.12</v>
      </c>
      <c r="AO555" s="65">
        <f t="shared" si="86"/>
        <v>33311</v>
      </c>
      <c r="AQ555" s="66" t="str">
        <f t="shared" si="87"/>
        <v>K-hangtra</v>
      </c>
      <c r="AR555" s="66">
        <f t="shared" si="88"/>
        <v>156</v>
      </c>
      <c r="AS555" s="66">
        <f t="shared" si="89"/>
        <v>632</v>
      </c>
    </row>
    <row r="556" spans="3:45" x14ac:dyDescent="0.25">
      <c r="C556" s="53" t="str">
        <f>IF(H556="","",Sheet1!AI556)</f>
        <v>N</v>
      </c>
      <c r="D556" s="54" t="s">
        <v>4134</v>
      </c>
      <c r="E556" s="54" t="s">
        <v>25</v>
      </c>
      <c r="F556" s="53" t="str">
        <f>IF(H556="","",Sheet1!AF556)</f>
        <v>10/10/2025</v>
      </c>
      <c r="G556" s="1" t="str">
        <f>IF(H556="","",Sheet1!AF556)</f>
        <v>10/10/2025</v>
      </c>
      <c r="H556" s="27">
        <v>9106047444</v>
      </c>
      <c r="I556" s="1" t="str">
        <f>IF(H556="","",Sheet1!AF556)</f>
        <v>10/10/2025</v>
      </c>
      <c r="J556" s="55" t="str">
        <f t="shared" si="80"/>
        <v>NKHT2510/00800004709</v>
      </c>
      <c r="L556" s="57" t="str">
        <f>IF(H556="","",Sheet1!AK556)</f>
        <v>K25TTM</v>
      </c>
      <c r="M556" s="57" t="str">
        <f>IF(H556="","",Sheet1!AE556)</f>
        <v>00004709</v>
      </c>
      <c r="N556" s="58" t="str">
        <f>IF(H556="","",Sheet1!AF556)</f>
        <v>10/10/2025</v>
      </c>
      <c r="O556" s="7" t="str">
        <f>IF(H556="","",Sheet1!AH556)</f>
        <v>WIN-LDG-01-008</v>
      </c>
      <c r="S556" s="55" t="str">
        <f>IF(H556="","",Sheet1!AL556)</f>
        <v>1707 WM LDG Đức Trọng</v>
      </c>
      <c r="V556" s="55" t="str">
        <f>IF(H556="","",Sheet1!AL556)</f>
        <v>1707 WM LDG Đức Trọng</v>
      </c>
      <c r="Y556" s="7" t="str">
        <f>IF(H556="","",Sheet1!AJ556)</f>
        <v>GTLX250G</v>
      </c>
      <c r="AB556" s="60">
        <f t="shared" si="81"/>
        <v>5111</v>
      </c>
      <c r="AC556" s="60">
        <f t="shared" si="82"/>
        <v>131</v>
      </c>
      <c r="AE556" s="61">
        <f>IF(H556="","",Sheet1!U556)</f>
        <v>2</v>
      </c>
      <c r="AG556" s="7">
        <f>IF(H556="","",Sheet1!T556)</f>
        <v>50182</v>
      </c>
      <c r="AH556" s="62">
        <f t="shared" si="83"/>
        <v>100364</v>
      </c>
      <c r="AL556" s="64">
        <f t="shared" si="84"/>
        <v>8</v>
      </c>
      <c r="AN556" s="61">
        <f t="shared" si="85"/>
        <v>8029.12</v>
      </c>
      <c r="AO556" s="65">
        <f t="shared" si="86"/>
        <v>33311</v>
      </c>
      <c r="AQ556" s="66" t="str">
        <f t="shared" si="87"/>
        <v>K-hangtra</v>
      </c>
      <c r="AR556" s="66">
        <f t="shared" si="88"/>
        <v>156</v>
      </c>
      <c r="AS556" s="66">
        <f t="shared" si="89"/>
        <v>632</v>
      </c>
    </row>
    <row r="557" spans="3:45" x14ac:dyDescent="0.25">
      <c r="C557" s="53" t="str">
        <f>IF(H557="","",Sheet1!AI557)</f>
        <v>N</v>
      </c>
      <c r="D557" s="54" t="s">
        <v>4134</v>
      </c>
      <c r="E557" s="54" t="s">
        <v>25</v>
      </c>
      <c r="F557" s="53" t="str">
        <f>IF(H557="","",Sheet1!AF557)</f>
        <v>10/10/2025</v>
      </c>
      <c r="G557" s="1" t="str">
        <f>IF(H557="","",Sheet1!AF557)</f>
        <v>10/10/2025</v>
      </c>
      <c r="H557" s="27">
        <v>9106047444</v>
      </c>
      <c r="I557" s="1" t="str">
        <f>IF(H557="","",Sheet1!AF557)</f>
        <v>10/10/2025</v>
      </c>
      <c r="J557" s="55" t="str">
        <f t="shared" si="80"/>
        <v>NKHT2510/00800004709</v>
      </c>
      <c r="L557" s="57" t="str">
        <f>IF(H557="","",Sheet1!AK557)</f>
        <v>K25TTM</v>
      </c>
      <c r="M557" s="57" t="str">
        <f>IF(H557="","",Sheet1!AE557)</f>
        <v>00004709</v>
      </c>
      <c r="N557" s="58" t="str">
        <f>IF(H557="","",Sheet1!AF557)</f>
        <v>10/10/2025</v>
      </c>
      <c r="O557" s="7" t="str">
        <f>IF(H557="","",Sheet1!AH557)</f>
        <v>WIN-LDG-01-008</v>
      </c>
      <c r="S557" s="55" t="str">
        <f>IF(H557="","",Sheet1!AL557)</f>
        <v>1707 WM LDG Đức Trọng</v>
      </c>
      <c r="V557" s="55" t="str">
        <f>IF(H557="","",Sheet1!AL557)</f>
        <v>1707 WM LDG Đức Trọng</v>
      </c>
      <c r="Y557" s="7" t="str">
        <f>IF(H557="","",Sheet1!AJ557)</f>
        <v>TH200</v>
      </c>
      <c r="AB557" s="60">
        <f t="shared" si="81"/>
        <v>5111</v>
      </c>
      <c r="AC557" s="60">
        <f t="shared" si="82"/>
        <v>131</v>
      </c>
      <c r="AE557" s="61">
        <f>IF(H557="","",Sheet1!U557)</f>
        <v>4</v>
      </c>
      <c r="AG557" s="7">
        <f>IF(H557="","",Sheet1!T557)</f>
        <v>45588</v>
      </c>
      <c r="AH557" s="62">
        <f t="shared" si="83"/>
        <v>182352</v>
      </c>
      <c r="AL557" s="64">
        <f t="shared" si="84"/>
        <v>8</v>
      </c>
      <c r="AN557" s="61">
        <f t="shared" si="85"/>
        <v>14588.16</v>
      </c>
      <c r="AO557" s="65">
        <f t="shared" si="86"/>
        <v>33311</v>
      </c>
      <c r="AQ557" s="66" t="str">
        <f t="shared" si="87"/>
        <v>K-hangtra</v>
      </c>
      <c r="AR557" s="66">
        <f t="shared" si="88"/>
        <v>156</v>
      </c>
      <c r="AS557" s="66">
        <f t="shared" si="89"/>
        <v>632</v>
      </c>
    </row>
    <row r="558" spans="3:45" x14ac:dyDescent="0.25">
      <c r="C558" s="53" t="str">
        <f>IF(H558="","",Sheet1!AI558)</f>
        <v>B</v>
      </c>
      <c r="D558" s="54" t="s">
        <v>4134</v>
      </c>
      <c r="E558" s="54" t="s">
        <v>25</v>
      </c>
      <c r="F558" s="53" t="str">
        <f>IF(H558="","",Sheet1!AF558)</f>
        <v>09/10/2025</v>
      </c>
      <c r="G558" s="1" t="str">
        <f>IF(H558="","",Sheet1!AF558)</f>
        <v>09/10/2025</v>
      </c>
      <c r="H558" s="27">
        <v>9106047560</v>
      </c>
      <c r="I558" s="1" t="str">
        <f>IF(H558="","",Sheet1!AF558)</f>
        <v>09/10/2025</v>
      </c>
      <c r="J558" s="55" t="str">
        <f t="shared" si="80"/>
        <v>NKHT2510/00700047676</v>
      </c>
      <c r="L558" s="57" t="str">
        <f>IF(H558="","",Sheet1!AK558)</f>
        <v>K25TTM</v>
      </c>
      <c r="M558" s="57" t="str">
        <f>IF(H558="","",Sheet1!AE558)</f>
        <v>00047676</v>
      </c>
      <c r="N558" s="58" t="str">
        <f>IF(H558="","",Sheet1!AF558)</f>
        <v>09/10/2025</v>
      </c>
      <c r="O558" s="7" t="str">
        <f>IF(H558="","",Sheet1!AH558)</f>
        <v>WIN-QNH-00-007</v>
      </c>
      <c r="S558" s="55" t="str">
        <f>IF(H558="","",Sheet1!AL558)</f>
        <v>3251 WM+ QNH 618 Hà Lầm</v>
      </c>
      <c r="V558" s="55" t="str">
        <f>IF(H558="","",Sheet1!AL558)</f>
        <v>3251 WM+ QNH 618 Hà Lầm</v>
      </c>
      <c r="Y558" s="7" t="str">
        <f>IF(H558="","",Sheet1!AJ558)</f>
        <v>CN300</v>
      </c>
      <c r="AB558" s="60">
        <f t="shared" si="81"/>
        <v>5111</v>
      </c>
      <c r="AC558" s="60">
        <f t="shared" si="82"/>
        <v>131</v>
      </c>
      <c r="AE558" s="61">
        <f>IF(H558="","",Sheet1!U558)</f>
        <v>3</v>
      </c>
      <c r="AG558" s="7">
        <f>IF(H558="","",Sheet1!T558)</f>
        <v>70950</v>
      </c>
      <c r="AH558" s="62">
        <f t="shared" si="83"/>
        <v>212850</v>
      </c>
      <c r="AL558" s="64">
        <f t="shared" si="84"/>
        <v>8</v>
      </c>
      <c r="AN558" s="61">
        <f t="shared" si="85"/>
        <v>17028</v>
      </c>
      <c r="AO558" s="65">
        <f t="shared" si="86"/>
        <v>33311</v>
      </c>
      <c r="AQ558" s="66" t="str">
        <f t="shared" si="87"/>
        <v>K-hangtra</v>
      </c>
      <c r="AR558" s="66">
        <f t="shared" si="88"/>
        <v>156</v>
      </c>
      <c r="AS558" s="66">
        <f t="shared" si="89"/>
        <v>632</v>
      </c>
    </row>
    <row r="559" spans="3:45" x14ac:dyDescent="0.25">
      <c r="C559" s="53" t="str">
        <f>IF(H559="","",Sheet1!AI559)</f>
        <v>N</v>
      </c>
      <c r="D559" s="54" t="s">
        <v>4134</v>
      </c>
      <c r="E559" s="54" t="s">
        <v>25</v>
      </c>
      <c r="F559" s="53" t="str">
        <f>IF(H559="","",Sheet1!AF559)</f>
        <v>09/10/2025</v>
      </c>
      <c r="G559" s="1" t="str">
        <f>IF(H559="","",Sheet1!AF559)</f>
        <v>09/10/2025</v>
      </c>
      <c r="H559" s="27">
        <v>9106047685</v>
      </c>
      <c r="I559" s="1" t="str">
        <f>IF(H559="","",Sheet1!AF559)</f>
        <v>09/10/2025</v>
      </c>
      <c r="J559" s="55" t="str">
        <f t="shared" si="80"/>
        <v>NKHT2510/07100009654</v>
      </c>
      <c r="L559" s="57" t="str">
        <f>IF(H559="","",Sheet1!AK559)</f>
        <v>K25TTM</v>
      </c>
      <c r="M559" s="57" t="str">
        <f>IF(H559="","",Sheet1!AE559)</f>
        <v>00009654</v>
      </c>
      <c r="N559" s="58" t="str">
        <f>IF(H559="","",Sheet1!AF559)</f>
        <v>09/10/2025</v>
      </c>
      <c r="O559" s="7" t="str">
        <f>IF(H559="","",Sheet1!AH559)</f>
        <v>WIN-071</v>
      </c>
      <c r="S559" s="55" t="str">
        <f>IF(H559="","",Sheet1!AL559)</f>
        <v>2AEQ WM+ BDH 262 Quang Trung</v>
      </c>
      <c r="V559" s="55" t="str">
        <f>IF(H559="","",Sheet1!AL559)</f>
        <v>2AEQ WM+ BDH 262 Quang Trung</v>
      </c>
      <c r="Y559" s="7" t="str">
        <f>IF(H559="","",Sheet1!AJ559)</f>
        <v>GSG250</v>
      </c>
      <c r="AB559" s="60">
        <f t="shared" si="81"/>
        <v>5111</v>
      </c>
      <c r="AC559" s="60">
        <f t="shared" si="82"/>
        <v>131</v>
      </c>
      <c r="AE559" s="61">
        <f>IF(H559="","",Sheet1!U559)</f>
        <v>1</v>
      </c>
      <c r="AG559" s="7">
        <f>IF(H559="","",Sheet1!T559)</f>
        <v>41328</v>
      </c>
      <c r="AH559" s="62">
        <f t="shared" si="83"/>
        <v>41328</v>
      </c>
      <c r="AL559" s="64">
        <f t="shared" si="84"/>
        <v>8</v>
      </c>
      <c r="AN559" s="61">
        <f t="shared" si="85"/>
        <v>3306.2400000000002</v>
      </c>
      <c r="AO559" s="65">
        <f t="shared" si="86"/>
        <v>33311</v>
      </c>
      <c r="AQ559" s="66" t="str">
        <f t="shared" si="87"/>
        <v>K-hangtra</v>
      </c>
      <c r="AR559" s="66">
        <f t="shared" si="88"/>
        <v>156</v>
      </c>
      <c r="AS559" s="66">
        <f t="shared" si="89"/>
        <v>632</v>
      </c>
    </row>
    <row r="560" spans="3:45" x14ac:dyDescent="0.25">
      <c r="C560" s="53" t="str">
        <f>IF(H560="","",Sheet1!AI560)</f>
        <v>N</v>
      </c>
      <c r="D560" s="54" t="s">
        <v>4134</v>
      </c>
      <c r="E560" s="54" t="s">
        <v>25</v>
      </c>
      <c r="F560" s="53" t="str">
        <f>IF(H560="","",Sheet1!AF560)</f>
        <v>09/10/2025</v>
      </c>
      <c r="G560" s="1" t="str">
        <f>IF(H560="","",Sheet1!AF560)</f>
        <v>09/10/2025</v>
      </c>
      <c r="H560" s="27">
        <v>9106047710</v>
      </c>
      <c r="I560" s="1" t="str">
        <f>IF(H560="","",Sheet1!AF560)</f>
        <v>09/10/2025</v>
      </c>
      <c r="J560" s="55" t="str">
        <f t="shared" si="80"/>
        <v>NKHT2510/42200160481</v>
      </c>
      <c r="L560" s="57" t="str">
        <f>IF(H560="","",Sheet1!AK560)</f>
        <v>K25TTM</v>
      </c>
      <c r="M560" s="57" t="str">
        <f>IF(H560="","",Sheet1!AE560)</f>
        <v>00160481</v>
      </c>
      <c r="N560" s="58" t="str">
        <f>IF(H560="","",Sheet1!AF560)</f>
        <v>09/10/2025</v>
      </c>
      <c r="O560" s="7" t="str">
        <f>IF(H560="","",Sheet1!AH560)</f>
        <v>WIN3422</v>
      </c>
      <c r="S560" s="55" t="str">
        <f>IF(H560="","",Sheet1!AL560)</f>
        <v>3422 WIN HCM 419 Ba Đình</v>
      </c>
      <c r="V560" s="55" t="str">
        <f>IF(H560="","",Sheet1!AL560)</f>
        <v>3422 WIN HCM 419 Ba Đình</v>
      </c>
      <c r="Y560" s="7" t="str">
        <f>IF(H560="","",Sheet1!AJ560)</f>
        <v>GTLX250G</v>
      </c>
      <c r="AB560" s="60">
        <f t="shared" si="81"/>
        <v>5111</v>
      </c>
      <c r="AC560" s="60">
        <f t="shared" si="82"/>
        <v>131</v>
      </c>
      <c r="AE560" s="61">
        <f>IF(H560="","",Sheet1!U560)</f>
        <v>5</v>
      </c>
      <c r="AG560" s="7">
        <f>IF(H560="","",Sheet1!T560)</f>
        <v>50182</v>
      </c>
      <c r="AH560" s="62">
        <f t="shared" si="83"/>
        <v>250910</v>
      </c>
      <c r="AL560" s="64">
        <f t="shared" si="84"/>
        <v>8</v>
      </c>
      <c r="AN560" s="61">
        <f t="shared" si="85"/>
        <v>20072.8</v>
      </c>
      <c r="AO560" s="65">
        <f t="shared" si="86"/>
        <v>33311</v>
      </c>
      <c r="AQ560" s="66" t="str">
        <f t="shared" si="87"/>
        <v>K-hangtra</v>
      </c>
      <c r="AR560" s="66">
        <f t="shared" si="88"/>
        <v>156</v>
      </c>
      <c r="AS560" s="66">
        <f t="shared" si="89"/>
        <v>632</v>
      </c>
    </row>
    <row r="561" spans="3:45" x14ac:dyDescent="0.25">
      <c r="C561" s="53" t="str">
        <f>IF(H561="","",Sheet1!AI561)</f>
        <v>N</v>
      </c>
      <c r="D561" s="54" t="s">
        <v>4134</v>
      </c>
      <c r="E561" s="54" t="s">
        <v>25</v>
      </c>
      <c r="F561" s="53" t="str">
        <f>IF(H561="","",Sheet1!AF561)</f>
        <v>09/10/2025</v>
      </c>
      <c r="G561" s="1" t="str">
        <f>IF(H561="","",Sheet1!AF561)</f>
        <v>09/10/2025</v>
      </c>
      <c r="H561" s="27">
        <v>9106047710</v>
      </c>
      <c r="I561" s="1" t="str">
        <f>IF(H561="","",Sheet1!AF561)</f>
        <v>09/10/2025</v>
      </c>
      <c r="J561" s="55" t="str">
        <f t="shared" si="80"/>
        <v>NKHT2510/42200160481</v>
      </c>
      <c r="L561" s="57" t="str">
        <f>IF(H561="","",Sheet1!AK561)</f>
        <v>K25TTM</v>
      </c>
      <c r="M561" s="57" t="str">
        <f>IF(H561="","",Sheet1!AE561)</f>
        <v>00160481</v>
      </c>
      <c r="N561" s="58" t="str">
        <f>IF(H561="","",Sheet1!AF561)</f>
        <v>09/10/2025</v>
      </c>
      <c r="O561" s="7" t="str">
        <f>IF(H561="","",Sheet1!AH561)</f>
        <v>WIN3422</v>
      </c>
      <c r="S561" s="55" t="str">
        <f>IF(H561="","",Sheet1!AL561)</f>
        <v>3422 WIN HCM 419 Ba Đình</v>
      </c>
      <c r="V561" s="55" t="str">
        <f>IF(H561="","",Sheet1!AL561)</f>
        <v>3422 WIN HCM 419 Ba Đình</v>
      </c>
      <c r="Y561" s="7" t="str">
        <f>IF(H561="","",Sheet1!AJ561)</f>
        <v>CN300</v>
      </c>
      <c r="AB561" s="60">
        <f t="shared" si="81"/>
        <v>5111</v>
      </c>
      <c r="AC561" s="60">
        <f t="shared" si="82"/>
        <v>131</v>
      </c>
      <c r="AE561" s="61">
        <f>IF(H561="","",Sheet1!U561)</f>
        <v>2</v>
      </c>
      <c r="AG561" s="7">
        <f>IF(H561="","",Sheet1!T561)</f>
        <v>70950</v>
      </c>
      <c r="AH561" s="62">
        <f t="shared" si="83"/>
        <v>141900</v>
      </c>
      <c r="AL561" s="64">
        <f t="shared" si="84"/>
        <v>8</v>
      </c>
      <c r="AN561" s="61">
        <f t="shared" si="85"/>
        <v>11352</v>
      </c>
      <c r="AO561" s="65">
        <f t="shared" si="86"/>
        <v>33311</v>
      </c>
      <c r="AQ561" s="66" t="str">
        <f t="shared" si="87"/>
        <v>K-hangtra</v>
      </c>
      <c r="AR561" s="66">
        <f t="shared" si="88"/>
        <v>156</v>
      </c>
      <c r="AS561" s="66">
        <f t="shared" si="89"/>
        <v>632</v>
      </c>
    </row>
    <row r="562" spans="3:45" x14ac:dyDescent="0.25">
      <c r="C562" s="53" t="str">
        <f>IF(H562="","",Sheet1!AI562)</f>
        <v>B</v>
      </c>
      <c r="D562" s="54" t="s">
        <v>4134</v>
      </c>
      <c r="E562" s="54" t="s">
        <v>25</v>
      </c>
      <c r="F562" s="53" t="str">
        <f>IF(H562="","",Sheet1!AF562)</f>
        <v>09/10/2025</v>
      </c>
      <c r="G562" s="1" t="str">
        <f>IF(H562="","",Sheet1!AF562)</f>
        <v>09/10/2025</v>
      </c>
      <c r="H562" s="27">
        <v>9106047711</v>
      </c>
      <c r="I562" s="1" t="str">
        <f>IF(H562="","",Sheet1!AF562)</f>
        <v>09/10/2025</v>
      </c>
      <c r="J562" s="55" t="str">
        <f t="shared" si="80"/>
        <v>NKHT2510/71600483250</v>
      </c>
      <c r="L562" s="57" t="str">
        <f>IF(H562="","",Sheet1!AK562)</f>
        <v>K25TTM</v>
      </c>
      <c r="M562" s="57" t="str">
        <f>IF(H562="","",Sheet1!AE562)</f>
        <v>00483250</v>
      </c>
      <c r="N562" s="58" t="str">
        <f>IF(H562="","",Sheet1!AF562)</f>
        <v>09/10/2025</v>
      </c>
      <c r="O562" s="7" t="str">
        <f>IF(H562="","",Sheet1!AH562)</f>
        <v>WIN3716</v>
      </c>
      <c r="S562" s="55" t="str">
        <f>IF(H562="","",Sheet1!AL562)</f>
        <v>3716 WM+ HNI CT2-105 KĐT Văn Khê</v>
      </c>
      <c r="V562" s="55" t="str">
        <f>IF(H562="","",Sheet1!AL562)</f>
        <v>3716 WM+ HNI CT2-105 KĐT Văn Khê</v>
      </c>
      <c r="Y562" s="7" t="str">
        <f>IF(H562="","",Sheet1!AJ562)</f>
        <v>GM500</v>
      </c>
      <c r="AB562" s="60">
        <f t="shared" si="81"/>
        <v>5111</v>
      </c>
      <c r="AC562" s="60">
        <f t="shared" si="82"/>
        <v>131</v>
      </c>
      <c r="AE562" s="61">
        <f>IF(H562="","",Sheet1!U562)</f>
        <v>3</v>
      </c>
      <c r="AG562" s="7">
        <f>IF(H562="","",Sheet1!T562)</f>
        <v>111058</v>
      </c>
      <c r="AH562" s="62">
        <f t="shared" si="83"/>
        <v>333174</v>
      </c>
      <c r="AL562" s="64">
        <f t="shared" si="84"/>
        <v>8</v>
      </c>
      <c r="AN562" s="61">
        <f t="shared" si="85"/>
        <v>26653.920000000002</v>
      </c>
      <c r="AO562" s="65">
        <f t="shared" si="86"/>
        <v>33311</v>
      </c>
      <c r="AQ562" s="66" t="str">
        <f t="shared" si="87"/>
        <v>K-hangtra</v>
      </c>
      <c r="AR562" s="66">
        <f t="shared" si="88"/>
        <v>156</v>
      </c>
      <c r="AS562" s="66">
        <f t="shared" si="89"/>
        <v>632</v>
      </c>
    </row>
    <row r="563" spans="3:45" x14ac:dyDescent="0.25">
      <c r="C563" s="53" t="str">
        <f>IF(H563="","",Sheet1!AI563)</f>
        <v>B</v>
      </c>
      <c r="D563" s="54" t="s">
        <v>4134</v>
      </c>
      <c r="E563" s="54" t="s">
        <v>25</v>
      </c>
      <c r="F563" s="53" t="str">
        <f>IF(H563="","",Sheet1!AF563)</f>
        <v>09/10/2025</v>
      </c>
      <c r="G563" s="1" t="str">
        <f>IF(H563="","",Sheet1!AF563)</f>
        <v>09/10/2025</v>
      </c>
      <c r="H563" s="27">
        <v>9106047712</v>
      </c>
      <c r="I563" s="1" t="str">
        <f>IF(H563="","",Sheet1!AF563)</f>
        <v>09/10/2025</v>
      </c>
      <c r="J563" s="55" t="str">
        <f t="shared" si="80"/>
        <v>NKHT2510/71600483251</v>
      </c>
      <c r="L563" s="57" t="str">
        <f>IF(H563="","",Sheet1!AK563)</f>
        <v>K25TTM</v>
      </c>
      <c r="M563" s="57" t="str">
        <f>IF(H563="","",Sheet1!AE563)</f>
        <v>00483251</v>
      </c>
      <c r="N563" s="58" t="str">
        <f>IF(H563="","",Sheet1!AF563)</f>
        <v>09/10/2025</v>
      </c>
      <c r="O563" s="7" t="str">
        <f>IF(H563="","",Sheet1!AH563)</f>
        <v>WIN3716</v>
      </c>
      <c r="S563" s="55" t="str">
        <f>IF(H563="","",Sheet1!AL563)</f>
        <v>3716 WM+ HNI CT2-105 KĐT Văn Khê</v>
      </c>
      <c r="V563" s="55" t="str">
        <f>IF(H563="","",Sheet1!AL563)</f>
        <v>3716 WM+ HNI CT2-105 KĐT Văn Khê</v>
      </c>
      <c r="Y563" s="7" t="str">
        <f>IF(H563="","",Sheet1!AJ563)</f>
        <v>GM500</v>
      </c>
      <c r="AB563" s="60">
        <f t="shared" si="81"/>
        <v>5111</v>
      </c>
      <c r="AC563" s="60">
        <f t="shared" si="82"/>
        <v>131</v>
      </c>
      <c r="AE563" s="61">
        <f>IF(H563="","",Sheet1!U563)</f>
        <v>1</v>
      </c>
      <c r="AG563" s="7">
        <f>IF(H563="","",Sheet1!T563)</f>
        <v>111058</v>
      </c>
      <c r="AH563" s="62">
        <f t="shared" si="83"/>
        <v>111058</v>
      </c>
      <c r="AL563" s="64">
        <f t="shared" si="84"/>
        <v>8</v>
      </c>
      <c r="AN563" s="61">
        <f t="shared" si="85"/>
        <v>8884.64</v>
      </c>
      <c r="AO563" s="65">
        <f t="shared" si="86"/>
        <v>33311</v>
      </c>
      <c r="AQ563" s="66" t="str">
        <f t="shared" si="87"/>
        <v>K-hangtra</v>
      </c>
      <c r="AR563" s="66">
        <f t="shared" si="88"/>
        <v>156</v>
      </c>
      <c r="AS563" s="66">
        <f t="shared" si="89"/>
        <v>632</v>
      </c>
    </row>
    <row r="564" spans="3:45" x14ac:dyDescent="0.25">
      <c r="C564" s="53" t="str">
        <f>IF(H564="","",Sheet1!AI564)</f>
        <v>N</v>
      </c>
      <c r="D564" s="54" t="s">
        <v>4134</v>
      </c>
      <c r="E564" s="54" t="s">
        <v>25</v>
      </c>
      <c r="F564" s="53" t="str">
        <f>IF(H564="","",Sheet1!AF564)</f>
        <v>10/10/2025</v>
      </c>
      <c r="G564" s="1" t="str">
        <f>IF(H564="","",Sheet1!AF564)</f>
        <v>10/10/2025</v>
      </c>
      <c r="H564" s="27">
        <v>9106047662</v>
      </c>
      <c r="I564" s="1" t="str">
        <f>IF(H564="","",Sheet1!AF564)</f>
        <v>10/10/2025</v>
      </c>
      <c r="J564" s="55" t="str">
        <f t="shared" si="80"/>
        <v>NKHT2510/04200010102</v>
      </c>
      <c r="L564" s="57" t="str">
        <f>IF(H564="","",Sheet1!AK564)</f>
        <v>K25TTM</v>
      </c>
      <c r="M564" s="57" t="str">
        <f>IF(H564="","",Sheet1!AE564)</f>
        <v>00010102</v>
      </c>
      <c r="N564" s="58" t="str">
        <f>IF(H564="","",Sheet1!AF564)</f>
        <v>10/10/2025</v>
      </c>
      <c r="O564" s="7" t="str">
        <f>IF(H564="","",Sheet1!AH564)</f>
        <v>WIN-042</v>
      </c>
      <c r="S564" s="55" t="str">
        <f>IF(H564="","",Sheet1!AL564)</f>
        <v>2A91 WM+ QNI Thu Xà, Tư Nghĩa</v>
      </c>
      <c r="V564" s="55" t="str">
        <f>IF(H564="","",Sheet1!AL564)</f>
        <v>2A91 WM+ QNI Thu Xà, Tư Nghĩa</v>
      </c>
      <c r="Y564" s="7" t="str">
        <f>IF(H564="","",Sheet1!AJ564)</f>
        <v>GTLX250G</v>
      </c>
      <c r="AB564" s="60">
        <f t="shared" si="81"/>
        <v>5111</v>
      </c>
      <c r="AC564" s="60">
        <f t="shared" si="82"/>
        <v>131</v>
      </c>
      <c r="AE564" s="61">
        <f>IF(H564="","",Sheet1!U564)</f>
        <v>2</v>
      </c>
      <c r="AG564" s="7">
        <f>IF(H564="","",Sheet1!T564)</f>
        <v>50182</v>
      </c>
      <c r="AH564" s="62">
        <f t="shared" si="83"/>
        <v>100364</v>
      </c>
      <c r="AL564" s="64">
        <f t="shared" si="84"/>
        <v>8</v>
      </c>
      <c r="AN564" s="61">
        <f t="shared" si="85"/>
        <v>8029.12</v>
      </c>
      <c r="AO564" s="65">
        <f t="shared" si="86"/>
        <v>33311</v>
      </c>
      <c r="AQ564" s="66" t="str">
        <f t="shared" si="87"/>
        <v>K-hangtra</v>
      </c>
      <c r="AR564" s="66">
        <f t="shared" si="88"/>
        <v>156</v>
      </c>
      <c r="AS564" s="66">
        <f t="shared" si="89"/>
        <v>632</v>
      </c>
    </row>
    <row r="565" spans="3:45" x14ac:dyDescent="0.25">
      <c r="C565" s="53" t="str">
        <f>IF(H565="","",Sheet1!AI565)</f>
        <v>N</v>
      </c>
      <c r="D565" s="54" t="s">
        <v>4134</v>
      </c>
      <c r="E565" s="54" t="s">
        <v>25</v>
      </c>
      <c r="F565" s="53" t="str">
        <f>IF(H565="","",Sheet1!AF565)</f>
        <v>10/10/2025</v>
      </c>
      <c r="G565" s="1" t="str">
        <f>IF(H565="","",Sheet1!AF565)</f>
        <v>10/10/2025</v>
      </c>
      <c r="H565" s="27">
        <v>9106047662</v>
      </c>
      <c r="I565" s="1" t="str">
        <f>IF(H565="","",Sheet1!AF565)</f>
        <v>10/10/2025</v>
      </c>
      <c r="J565" s="55" t="str">
        <f t="shared" si="80"/>
        <v>NKHT2510/04200010102</v>
      </c>
      <c r="L565" s="57" t="str">
        <f>IF(H565="","",Sheet1!AK565)</f>
        <v>K25TTM</v>
      </c>
      <c r="M565" s="57" t="str">
        <f>IF(H565="","",Sheet1!AE565)</f>
        <v>00010102</v>
      </c>
      <c r="N565" s="58" t="str">
        <f>IF(H565="","",Sheet1!AF565)</f>
        <v>10/10/2025</v>
      </c>
      <c r="O565" s="7" t="str">
        <f>IF(H565="","",Sheet1!AH565)</f>
        <v>WIN-042</v>
      </c>
      <c r="S565" s="55" t="str">
        <f>IF(H565="","",Sheet1!AL565)</f>
        <v>2A91 WM+ QNI Thu Xà, Tư Nghĩa</v>
      </c>
      <c r="V565" s="55" t="str">
        <f>IF(H565="","",Sheet1!AL565)</f>
        <v>2A91 WM+ QNI Thu Xà, Tư Nghĩa</v>
      </c>
      <c r="Y565" s="7" t="str">
        <f>IF(H565="","",Sheet1!AJ565)</f>
        <v>TH200</v>
      </c>
      <c r="AB565" s="60">
        <f t="shared" si="81"/>
        <v>5111</v>
      </c>
      <c r="AC565" s="60">
        <f t="shared" si="82"/>
        <v>131</v>
      </c>
      <c r="AE565" s="61">
        <f>IF(H565="","",Sheet1!U565)</f>
        <v>1</v>
      </c>
      <c r="AG565" s="7">
        <f>IF(H565="","",Sheet1!T565)</f>
        <v>45588</v>
      </c>
      <c r="AH565" s="62">
        <f t="shared" si="83"/>
        <v>45588</v>
      </c>
      <c r="AL565" s="64">
        <f t="shared" si="84"/>
        <v>8</v>
      </c>
      <c r="AN565" s="61">
        <f t="shared" si="85"/>
        <v>3647.04</v>
      </c>
      <c r="AO565" s="65">
        <f t="shared" si="86"/>
        <v>33311</v>
      </c>
      <c r="AQ565" s="66" t="str">
        <f t="shared" si="87"/>
        <v>K-hangtra</v>
      </c>
      <c r="AR565" s="66">
        <f t="shared" si="88"/>
        <v>156</v>
      </c>
      <c r="AS565" s="66">
        <f t="shared" si="89"/>
        <v>632</v>
      </c>
    </row>
    <row r="566" spans="3:45" x14ac:dyDescent="0.25">
      <c r="C566" s="53" t="str">
        <f>IF(H566="","",Sheet1!AI566)</f>
        <v>N</v>
      </c>
      <c r="D566" s="54" t="s">
        <v>4134</v>
      </c>
      <c r="E566" s="54" t="s">
        <v>25</v>
      </c>
      <c r="F566" s="53" t="str">
        <f>IF(H566="","",Sheet1!AF566)</f>
        <v>10/10/2025</v>
      </c>
      <c r="G566" s="1" t="str">
        <f>IF(H566="","",Sheet1!AF566)</f>
        <v>10/10/2025</v>
      </c>
      <c r="H566" s="27">
        <v>9106047892</v>
      </c>
      <c r="I566" s="1" t="str">
        <f>IF(H566="","",Sheet1!AF566)</f>
        <v>10/10/2025</v>
      </c>
      <c r="J566" s="55" t="str">
        <f t="shared" si="80"/>
        <v>NKHT2510/05700006451</v>
      </c>
      <c r="L566" s="57" t="str">
        <f>IF(H566="","",Sheet1!AK566)</f>
        <v>K25TTM</v>
      </c>
      <c r="M566" s="57" t="str">
        <f>IF(H566="","",Sheet1!AE566)</f>
        <v>00006451</v>
      </c>
      <c r="N566" s="58" t="str">
        <f>IF(H566="","",Sheet1!AF566)</f>
        <v>10/10/2025</v>
      </c>
      <c r="O566" s="7" t="str">
        <f>IF(H566="","",Sheet1!AH566)</f>
        <v>WIN-057</v>
      </c>
      <c r="S566" s="55" t="str">
        <f>IF(H566="","",Sheet1!AL566)</f>
        <v>4868 WM+ KGG 14 Trần Quang Khải</v>
      </c>
      <c r="V566" s="55" t="str">
        <f>IF(H566="","",Sheet1!AL566)</f>
        <v>4868 WM+ KGG 14 Trần Quang Khải</v>
      </c>
      <c r="Y566" s="7" t="str">
        <f>IF(H566="","",Sheet1!AJ566)</f>
        <v>GM500</v>
      </c>
      <c r="AB566" s="60">
        <f t="shared" si="81"/>
        <v>5111</v>
      </c>
      <c r="AC566" s="60">
        <f t="shared" si="82"/>
        <v>131</v>
      </c>
      <c r="AE566" s="61">
        <f>IF(H566="","",Sheet1!U566)</f>
        <v>1</v>
      </c>
      <c r="AG566" s="7">
        <f>IF(H566="","",Sheet1!T566)</f>
        <v>111058</v>
      </c>
      <c r="AH566" s="62">
        <f t="shared" si="83"/>
        <v>111058</v>
      </c>
      <c r="AL566" s="64">
        <f t="shared" si="84"/>
        <v>8</v>
      </c>
      <c r="AN566" s="61">
        <f t="shared" si="85"/>
        <v>8884.64</v>
      </c>
      <c r="AO566" s="65">
        <f t="shared" si="86"/>
        <v>33311</v>
      </c>
      <c r="AQ566" s="66" t="str">
        <f t="shared" si="87"/>
        <v>K-hangtra</v>
      </c>
      <c r="AR566" s="66">
        <f t="shared" si="88"/>
        <v>156</v>
      </c>
      <c r="AS566" s="66">
        <f t="shared" si="89"/>
        <v>632</v>
      </c>
    </row>
    <row r="567" spans="3:45" x14ac:dyDescent="0.25">
      <c r="C567" s="53" t="str">
        <f>IF(H567="","",Sheet1!AI567)</f>
        <v>N</v>
      </c>
      <c r="D567" s="54" t="s">
        <v>4134</v>
      </c>
      <c r="E567" s="54" t="s">
        <v>25</v>
      </c>
      <c r="F567" s="53" t="str">
        <f>IF(H567="","",Sheet1!AF567)</f>
        <v>10/10/2025</v>
      </c>
      <c r="G567" s="1" t="str">
        <f>IF(H567="","",Sheet1!AF567)</f>
        <v>10/10/2025</v>
      </c>
      <c r="H567" s="27">
        <v>9106047979</v>
      </c>
      <c r="I567" s="1" t="str">
        <f>IF(H567="","",Sheet1!AF567)</f>
        <v>10/10/2025</v>
      </c>
      <c r="J567" s="55" t="str">
        <f t="shared" si="80"/>
        <v>NKHT2510/02800010216</v>
      </c>
      <c r="L567" s="57" t="str">
        <f>IF(H567="","",Sheet1!AK567)</f>
        <v>K25TTM</v>
      </c>
      <c r="M567" s="57" t="str">
        <f>IF(H567="","",Sheet1!AE567)</f>
        <v>00010216</v>
      </c>
      <c r="N567" s="58" t="str">
        <f>IF(H567="","",Sheet1!AF567)</f>
        <v>10/10/2025</v>
      </c>
      <c r="O567" s="7" t="str">
        <f>IF(H567="","",Sheet1!AH567)</f>
        <v>WIN-028</v>
      </c>
      <c r="S567" s="55" t="str">
        <f>IF(H567="","",Sheet1!AL567)</f>
        <v>4346 WM+ KHA 21 Nguyễn Đức Cảnh</v>
      </c>
      <c r="V567" s="55" t="str">
        <f>IF(H567="","",Sheet1!AL567)</f>
        <v>4346 WM+ KHA 21 Nguyễn Đức Cảnh</v>
      </c>
      <c r="Y567" s="7" t="str">
        <f>IF(H567="","",Sheet1!AJ567)</f>
        <v>CGM300</v>
      </c>
      <c r="AB567" s="60">
        <f t="shared" si="81"/>
        <v>5111</v>
      </c>
      <c r="AC567" s="60">
        <f t="shared" si="82"/>
        <v>131</v>
      </c>
      <c r="AE567" s="61">
        <f>IF(H567="","",Sheet1!U567)</f>
        <v>1</v>
      </c>
      <c r="AG567" s="7">
        <f>IF(H567="","",Sheet1!T567)</f>
        <v>73431</v>
      </c>
      <c r="AH567" s="62">
        <f t="shared" si="83"/>
        <v>73431</v>
      </c>
      <c r="AL567" s="64">
        <f t="shared" si="84"/>
        <v>8</v>
      </c>
      <c r="AN567" s="61">
        <f t="shared" si="85"/>
        <v>5874.4800000000005</v>
      </c>
      <c r="AO567" s="65">
        <f t="shared" si="86"/>
        <v>33311</v>
      </c>
      <c r="AQ567" s="66" t="str">
        <f t="shared" si="87"/>
        <v>K-hangtra</v>
      </c>
      <c r="AR567" s="66">
        <f t="shared" si="88"/>
        <v>156</v>
      </c>
      <c r="AS567" s="66">
        <f t="shared" si="89"/>
        <v>632</v>
      </c>
    </row>
    <row r="568" spans="3:45" x14ac:dyDescent="0.25">
      <c r="C568" s="53" t="str">
        <f>IF(H568="","",Sheet1!AI568)</f>
        <v>B</v>
      </c>
      <c r="D568" s="54" t="s">
        <v>4134</v>
      </c>
      <c r="E568" s="54" t="s">
        <v>25</v>
      </c>
      <c r="F568" s="53" t="str">
        <f>IF(H568="","",Sheet1!AF568)</f>
        <v>10/10/2025</v>
      </c>
      <c r="G568" s="1" t="str">
        <f>IF(H568="","",Sheet1!AF568)</f>
        <v>10/10/2025</v>
      </c>
      <c r="H568" s="27">
        <v>9106047997</v>
      </c>
      <c r="I568" s="1" t="str">
        <f>IF(H568="","",Sheet1!AF568)</f>
        <v>10/10/2025</v>
      </c>
      <c r="J568" s="55" t="str">
        <f t="shared" si="80"/>
        <v>NKHT2510/05800037589</v>
      </c>
      <c r="L568" s="57" t="str">
        <f>IF(H568="","",Sheet1!AK568)</f>
        <v>K25TTM</v>
      </c>
      <c r="M568" s="57" t="str">
        <f>IF(H568="","",Sheet1!AE568)</f>
        <v>00037589</v>
      </c>
      <c r="N568" s="58" t="str">
        <f>IF(H568="","",Sheet1!AF568)</f>
        <v>10/10/2025</v>
      </c>
      <c r="O568" s="7" t="str">
        <f>IF(H568="","",Sheet1!AH568)</f>
        <v>WIN-058</v>
      </c>
      <c r="S568" s="55" t="str">
        <f>IF(H568="","",Sheet1!AL568)</f>
        <v>2AI6 WM+ NAN 400 Phạm Nguyễn Du</v>
      </c>
      <c r="V568" s="55" t="str">
        <f>IF(H568="","",Sheet1!AL568)</f>
        <v>2AI6 WM+ NAN 400 Phạm Nguyễn Du</v>
      </c>
      <c r="Y568" s="7" t="str">
        <f>IF(H568="","",Sheet1!AJ568)</f>
        <v>CC300</v>
      </c>
      <c r="AB568" s="60">
        <f t="shared" si="81"/>
        <v>5111</v>
      </c>
      <c r="AC568" s="60">
        <f t="shared" si="82"/>
        <v>131</v>
      </c>
      <c r="AE568" s="61">
        <f>IF(H568="","",Sheet1!U568)</f>
        <v>1</v>
      </c>
      <c r="AG568" s="7">
        <f>IF(H568="","",Sheet1!T568)</f>
        <v>74250</v>
      </c>
      <c r="AH568" s="62">
        <f t="shared" si="83"/>
        <v>74250</v>
      </c>
      <c r="AL568" s="64">
        <f t="shared" si="84"/>
        <v>8</v>
      </c>
      <c r="AN568" s="61">
        <f t="shared" si="85"/>
        <v>5940</v>
      </c>
      <c r="AO568" s="65">
        <f t="shared" si="86"/>
        <v>33311</v>
      </c>
      <c r="AQ568" s="66" t="str">
        <f t="shared" si="87"/>
        <v>K-hangtra</v>
      </c>
      <c r="AR568" s="66">
        <f t="shared" si="88"/>
        <v>156</v>
      </c>
      <c r="AS568" s="66">
        <f t="shared" si="89"/>
        <v>632</v>
      </c>
    </row>
    <row r="569" spans="3:45" x14ac:dyDescent="0.25">
      <c r="C569" s="53" t="str">
        <f>IF(H569="","",Sheet1!AI569)</f>
        <v>B</v>
      </c>
      <c r="D569" s="54" t="s">
        <v>4134</v>
      </c>
      <c r="E569" s="54" t="s">
        <v>25</v>
      </c>
      <c r="F569" s="53" t="str">
        <f>IF(H569="","",Sheet1!AF569)</f>
        <v>10/10/2025</v>
      </c>
      <c r="G569" s="1" t="str">
        <f>IF(H569="","",Sheet1!AF569)</f>
        <v>10/10/2025</v>
      </c>
      <c r="H569" s="27">
        <v>9106047997</v>
      </c>
      <c r="I569" s="1" t="str">
        <f>IF(H569="","",Sheet1!AF569)</f>
        <v>10/10/2025</v>
      </c>
      <c r="J569" s="55" t="str">
        <f t="shared" si="80"/>
        <v>NKHT2510/05800037589</v>
      </c>
      <c r="L569" s="57" t="str">
        <f>IF(H569="","",Sheet1!AK569)</f>
        <v>K25TTM</v>
      </c>
      <c r="M569" s="57" t="str">
        <f>IF(H569="","",Sheet1!AE569)</f>
        <v>00037589</v>
      </c>
      <c r="N569" s="58" t="str">
        <f>IF(H569="","",Sheet1!AF569)</f>
        <v>10/10/2025</v>
      </c>
      <c r="O569" s="7" t="str">
        <f>IF(H569="","",Sheet1!AH569)</f>
        <v>WIN-058</v>
      </c>
      <c r="S569" s="55" t="str">
        <f>IF(H569="","",Sheet1!AL569)</f>
        <v>2AI6 WM+ NAN 400 Phạm Nguyễn Du</v>
      </c>
      <c r="V569" s="55" t="str">
        <f>IF(H569="","",Sheet1!AL569)</f>
        <v>2AI6 WM+ NAN 400 Phạm Nguyễn Du</v>
      </c>
      <c r="Y569" s="7" t="str">
        <f>IF(H569="","",Sheet1!AJ569)</f>
        <v>MNH250</v>
      </c>
      <c r="AB569" s="60">
        <f t="shared" si="81"/>
        <v>5111</v>
      </c>
      <c r="AC569" s="60">
        <f t="shared" si="82"/>
        <v>131</v>
      </c>
      <c r="AE569" s="61">
        <f>IF(H569="","",Sheet1!U569)</f>
        <v>2</v>
      </c>
      <c r="AG569" s="7">
        <f>IF(H569="","",Sheet1!T569)</f>
        <v>37720</v>
      </c>
      <c r="AH569" s="62">
        <f t="shared" si="83"/>
        <v>75440</v>
      </c>
      <c r="AL569" s="64">
        <f t="shared" si="84"/>
        <v>8</v>
      </c>
      <c r="AN569" s="61">
        <f t="shared" si="85"/>
        <v>6035.2</v>
      </c>
      <c r="AO569" s="65">
        <f t="shared" si="86"/>
        <v>33311</v>
      </c>
      <c r="AQ569" s="66" t="str">
        <f t="shared" si="87"/>
        <v>K-hangtra</v>
      </c>
      <c r="AR569" s="66">
        <f t="shared" si="88"/>
        <v>156</v>
      </c>
      <c r="AS569" s="66">
        <f t="shared" si="89"/>
        <v>632</v>
      </c>
    </row>
    <row r="570" spans="3:45" x14ac:dyDescent="0.25">
      <c r="C570" s="53" t="str">
        <f>IF(H570="","",Sheet1!AI570)</f>
        <v>B</v>
      </c>
      <c r="D570" s="54" t="s">
        <v>4134</v>
      </c>
      <c r="E570" s="54" t="s">
        <v>25</v>
      </c>
      <c r="F570" s="53" t="str">
        <f>IF(H570="","",Sheet1!AF570)</f>
        <v>10/10/2025</v>
      </c>
      <c r="G570" s="1" t="str">
        <f>IF(H570="","",Sheet1!AF570)</f>
        <v>10/10/2025</v>
      </c>
      <c r="H570" s="27">
        <v>9106047989</v>
      </c>
      <c r="I570" s="1" t="str">
        <f>IF(H570="","",Sheet1!AF570)</f>
        <v>10/10/2025</v>
      </c>
      <c r="J570" s="55" t="str">
        <f t="shared" si="80"/>
        <v>NKHT2510/03500004038</v>
      </c>
      <c r="L570" s="57" t="str">
        <f>IF(H570="","",Sheet1!AK570)</f>
        <v>K25TTM</v>
      </c>
      <c r="M570" s="57" t="str">
        <f>IF(H570="","",Sheet1!AE570)</f>
        <v>00004038</v>
      </c>
      <c r="N570" s="58" t="str">
        <f>IF(H570="","",Sheet1!AF570)</f>
        <v>10/10/2025</v>
      </c>
      <c r="O570" s="7" t="str">
        <f>IF(H570="","",Sheet1!AH570)</f>
        <v>WIN-035</v>
      </c>
      <c r="S570" s="55" t="str">
        <f>IF(H570="","",Sheet1!AL570)</f>
        <v>2A43 WM+ YBI Đoàn Kết, Yên Bình</v>
      </c>
      <c r="V570" s="55" t="str">
        <f>IF(H570="","",Sheet1!AL570)</f>
        <v>2A43 WM+ YBI Đoàn Kết, Yên Bình</v>
      </c>
      <c r="Y570" s="7" t="str">
        <f>IF(H570="","",Sheet1!AJ570)</f>
        <v>MNH250</v>
      </c>
      <c r="AB570" s="60">
        <f t="shared" si="81"/>
        <v>5111</v>
      </c>
      <c r="AC570" s="60">
        <f t="shared" si="82"/>
        <v>131</v>
      </c>
      <c r="AE570" s="61">
        <f>IF(H570="","",Sheet1!U570)</f>
        <v>1</v>
      </c>
      <c r="AG570" s="7">
        <f>IF(H570="","",Sheet1!T570)</f>
        <v>37720</v>
      </c>
      <c r="AH570" s="62">
        <f t="shared" si="83"/>
        <v>37720</v>
      </c>
      <c r="AL570" s="64">
        <f t="shared" si="84"/>
        <v>8</v>
      </c>
      <c r="AN570" s="61">
        <f t="shared" si="85"/>
        <v>3017.6</v>
      </c>
      <c r="AO570" s="65">
        <f t="shared" si="86"/>
        <v>33311</v>
      </c>
      <c r="AQ570" s="66" t="str">
        <f t="shared" si="87"/>
        <v>K-hangtra</v>
      </c>
      <c r="AR570" s="66">
        <f t="shared" si="88"/>
        <v>156</v>
      </c>
      <c r="AS570" s="66">
        <f t="shared" si="89"/>
        <v>632</v>
      </c>
    </row>
    <row r="571" spans="3:45" x14ac:dyDescent="0.25">
      <c r="C571" s="53" t="str">
        <f>IF(H571="","",Sheet1!AI571)</f>
        <v>B</v>
      </c>
      <c r="D571" s="54" t="s">
        <v>4134</v>
      </c>
      <c r="E571" s="54" t="s">
        <v>25</v>
      </c>
      <c r="F571" s="53" t="str">
        <f>IF(H571="","",Sheet1!AF571)</f>
        <v>10/10/2025</v>
      </c>
      <c r="G571" s="1" t="str">
        <f>IF(H571="","",Sheet1!AF571)</f>
        <v>10/10/2025</v>
      </c>
      <c r="H571" s="27">
        <v>9106047996</v>
      </c>
      <c r="I571" s="1" t="str">
        <f>IF(H571="","",Sheet1!AF571)</f>
        <v>10/10/2025</v>
      </c>
      <c r="J571" s="55" t="str">
        <f t="shared" si="80"/>
        <v>NKHT2510/03500004039</v>
      </c>
      <c r="L571" s="57" t="str">
        <f>IF(H571="","",Sheet1!AK571)</f>
        <v>K25TTM</v>
      </c>
      <c r="M571" s="57" t="str">
        <f>IF(H571="","",Sheet1!AE571)</f>
        <v>00004039</v>
      </c>
      <c r="N571" s="58" t="str">
        <f>IF(H571="","",Sheet1!AF571)</f>
        <v>10/10/2025</v>
      </c>
      <c r="O571" s="7" t="str">
        <f>IF(H571="","",Sheet1!AH571)</f>
        <v>WIN-035</v>
      </c>
      <c r="S571" s="55" t="str">
        <f>IF(H571="","",Sheet1!AL571)</f>
        <v>2A43 WM+ YBI Đoàn Kết, Yên Bình</v>
      </c>
      <c r="V571" s="55" t="str">
        <f>IF(H571="","",Sheet1!AL571)</f>
        <v>2A43 WM+ YBI Đoàn Kết, Yên Bình</v>
      </c>
      <c r="Y571" s="7" t="str">
        <f>IF(H571="","",Sheet1!AJ571)</f>
        <v>GM500</v>
      </c>
      <c r="AB571" s="60">
        <f t="shared" si="81"/>
        <v>5111</v>
      </c>
      <c r="AC571" s="60">
        <f t="shared" si="82"/>
        <v>131</v>
      </c>
      <c r="AE571" s="61">
        <f>IF(H571="","",Sheet1!U571)</f>
        <v>1</v>
      </c>
      <c r="AG571" s="7">
        <f>IF(H571="","",Sheet1!T571)</f>
        <v>111058</v>
      </c>
      <c r="AH571" s="62">
        <f t="shared" si="83"/>
        <v>111058</v>
      </c>
      <c r="AL571" s="64">
        <f t="shared" si="84"/>
        <v>8</v>
      </c>
      <c r="AN571" s="61">
        <f t="shared" si="85"/>
        <v>8884.64</v>
      </c>
      <c r="AO571" s="65">
        <f t="shared" si="86"/>
        <v>33311</v>
      </c>
      <c r="AQ571" s="66" t="str">
        <f t="shared" si="87"/>
        <v>K-hangtra</v>
      </c>
      <c r="AR571" s="66">
        <f t="shared" si="88"/>
        <v>156</v>
      </c>
      <c r="AS571" s="66">
        <f t="shared" si="89"/>
        <v>632</v>
      </c>
    </row>
    <row r="572" spans="3:45" x14ac:dyDescent="0.25">
      <c r="C572" s="53" t="str">
        <f>IF(H572="","",Sheet1!AI572)</f>
        <v>N</v>
      </c>
      <c r="D572" s="54" t="s">
        <v>4134</v>
      </c>
      <c r="E572" s="54" t="s">
        <v>25</v>
      </c>
      <c r="F572" s="53" t="str">
        <f>IF(H572="","",Sheet1!AF572)</f>
        <v>10/10/2025</v>
      </c>
      <c r="G572" s="1" t="str">
        <f>IF(H572="","",Sheet1!AF572)</f>
        <v>10/10/2025</v>
      </c>
      <c r="H572" s="27">
        <v>9106048023</v>
      </c>
      <c r="I572" s="1" t="str">
        <f>IF(H572="","",Sheet1!AF572)</f>
        <v>10/10/2025</v>
      </c>
      <c r="J572" s="55" t="str">
        <f t="shared" si="80"/>
        <v>NKHT2510/06100015937</v>
      </c>
      <c r="L572" s="57" t="str">
        <f>IF(H572="","",Sheet1!AK572)</f>
        <v>K25TTM</v>
      </c>
      <c r="M572" s="57" t="str">
        <f>IF(H572="","",Sheet1!AE572)</f>
        <v>00015937</v>
      </c>
      <c r="N572" s="58" t="str">
        <f>IF(H572="","",Sheet1!AF572)</f>
        <v>10/10/2025</v>
      </c>
      <c r="O572" s="7" t="str">
        <f>IF(H572="","",Sheet1!AH572)</f>
        <v>WIN-061</v>
      </c>
      <c r="S572" s="55" t="str">
        <f>IF(H572="","",Sheet1!AL572)</f>
        <v>6107 WM+ QNM 97 Phan Châu Trinh, TP Tam</v>
      </c>
      <c r="V572" s="55" t="str">
        <f>IF(H572="","",Sheet1!AL572)</f>
        <v>6107 WM+ QNM 97 Phan Châu Trinh, TP Tam</v>
      </c>
      <c r="Y572" s="7" t="str">
        <f>IF(H572="","",Sheet1!AJ572)</f>
        <v>CGM300</v>
      </c>
      <c r="AB572" s="60">
        <f t="shared" si="81"/>
        <v>5111</v>
      </c>
      <c r="AC572" s="60">
        <f t="shared" si="82"/>
        <v>131</v>
      </c>
      <c r="AE572" s="61">
        <f>IF(H572="","",Sheet1!U572)</f>
        <v>1</v>
      </c>
      <c r="AG572" s="7">
        <f>IF(H572="","",Sheet1!T572)</f>
        <v>73431</v>
      </c>
      <c r="AH572" s="62">
        <f t="shared" si="83"/>
        <v>73431</v>
      </c>
      <c r="AL572" s="64">
        <f t="shared" si="84"/>
        <v>8</v>
      </c>
      <c r="AN572" s="61">
        <f t="shared" si="85"/>
        <v>5874.4800000000005</v>
      </c>
      <c r="AO572" s="65">
        <f t="shared" si="86"/>
        <v>33311</v>
      </c>
      <c r="AQ572" s="66" t="str">
        <f t="shared" si="87"/>
        <v>K-hangtra</v>
      </c>
      <c r="AR572" s="66">
        <f t="shared" si="88"/>
        <v>156</v>
      </c>
      <c r="AS572" s="66">
        <f t="shared" si="89"/>
        <v>632</v>
      </c>
    </row>
    <row r="573" spans="3:45" x14ac:dyDescent="0.25">
      <c r="C573" s="53" t="str">
        <f>IF(H573="","",Sheet1!AI573)</f>
        <v>B</v>
      </c>
      <c r="D573" s="54" t="s">
        <v>4134</v>
      </c>
      <c r="E573" s="54" t="s">
        <v>25</v>
      </c>
      <c r="F573" s="53" t="str">
        <f>IF(H573="","",Sheet1!AF573)</f>
        <v>10/10/2025</v>
      </c>
      <c r="G573" s="1" t="str">
        <f>IF(H573="","",Sheet1!AF573)</f>
        <v>10/10/2025</v>
      </c>
      <c r="H573" s="27">
        <v>9106048059</v>
      </c>
      <c r="I573" s="1" t="str">
        <f>IF(H573="","",Sheet1!AF573)</f>
        <v>10/10/2025</v>
      </c>
      <c r="J573" s="55" t="str">
        <f t="shared" si="80"/>
        <v>NKHT2510/05600029007</v>
      </c>
      <c r="L573" s="57" t="str">
        <f>IF(H573="","",Sheet1!AK573)</f>
        <v>K25TTM</v>
      </c>
      <c r="M573" s="57" t="str">
        <f>IF(H573="","",Sheet1!AE573)</f>
        <v>00029007</v>
      </c>
      <c r="N573" s="58" t="str">
        <f>IF(H573="","",Sheet1!AF573)</f>
        <v>10/10/2025</v>
      </c>
      <c r="O573" s="7" t="str">
        <f>IF(H573="","",Sheet1!AH573)</f>
        <v>WIN-056</v>
      </c>
      <c r="S573" s="55" t="str">
        <f>IF(H573="","",Sheet1!AL573)</f>
        <v>5852 WM+ HYN Lạc Hồng</v>
      </c>
      <c r="V573" s="55" t="str">
        <f>IF(H573="","",Sheet1!AL573)</f>
        <v>5852 WM+ HYN Lạc Hồng</v>
      </c>
      <c r="Y573" s="7" t="str">
        <f>IF(H573="","",Sheet1!AJ573)</f>
        <v>GM500</v>
      </c>
      <c r="AB573" s="60">
        <f t="shared" si="81"/>
        <v>5111</v>
      </c>
      <c r="AC573" s="60">
        <f t="shared" si="82"/>
        <v>131</v>
      </c>
      <c r="AE573" s="61">
        <f>IF(H573="","",Sheet1!U573)</f>
        <v>1</v>
      </c>
      <c r="AG573" s="7">
        <f>IF(H573="","",Sheet1!T573)</f>
        <v>111058</v>
      </c>
      <c r="AH573" s="62">
        <f t="shared" si="83"/>
        <v>111058</v>
      </c>
      <c r="AL573" s="64">
        <f t="shared" si="84"/>
        <v>8</v>
      </c>
      <c r="AN573" s="61">
        <f t="shared" si="85"/>
        <v>8884.64</v>
      </c>
      <c r="AO573" s="65">
        <f t="shared" si="86"/>
        <v>33311</v>
      </c>
      <c r="AQ573" s="66" t="str">
        <f t="shared" si="87"/>
        <v>K-hangtra</v>
      </c>
      <c r="AR573" s="66">
        <f t="shared" si="88"/>
        <v>156</v>
      </c>
      <c r="AS573" s="66">
        <f t="shared" si="89"/>
        <v>632</v>
      </c>
    </row>
    <row r="574" spans="3:45" x14ac:dyDescent="0.25">
      <c r="C574" s="53" t="str">
        <f>IF(H574="","",Sheet1!AI574)</f>
        <v>B</v>
      </c>
      <c r="D574" s="54" t="s">
        <v>4134</v>
      </c>
      <c r="E574" s="54" t="s">
        <v>25</v>
      </c>
      <c r="F574" s="53" t="str">
        <f>IF(H574="","",Sheet1!AF574)</f>
        <v>10/10/2025</v>
      </c>
      <c r="G574" s="1" t="str">
        <f>IF(H574="","",Sheet1!AF574)</f>
        <v>10/10/2025</v>
      </c>
      <c r="H574" s="27">
        <v>9106048051</v>
      </c>
      <c r="I574" s="1" t="str">
        <f>IF(H574="","",Sheet1!AF574)</f>
        <v>10/10/2025</v>
      </c>
      <c r="J574" s="55" t="str">
        <f t="shared" si="80"/>
        <v>NKHT2510/02500035568</v>
      </c>
      <c r="L574" s="57" t="str">
        <f>IF(H574="","",Sheet1!AK574)</f>
        <v>K25TTM</v>
      </c>
      <c r="M574" s="57" t="str">
        <f>IF(H574="","",Sheet1!AE574)</f>
        <v>00035568</v>
      </c>
      <c r="N574" s="58" t="str">
        <f>IF(H574="","",Sheet1!AF574)</f>
        <v>10/10/2025</v>
      </c>
      <c r="O574" s="7" t="str">
        <f>IF(H574="","",Sheet1!AH574)</f>
        <v>WIN-025</v>
      </c>
      <c r="S574" s="55" t="str">
        <f>IF(H574="","",Sheet1!AL574)</f>
        <v>6071 WM+ HPG Lộc Trù, Tiên Lãng</v>
      </c>
      <c r="V574" s="55" t="str">
        <f>IF(H574="","",Sheet1!AL574)</f>
        <v>6071 WM+ HPG Lộc Trù, Tiên Lãng</v>
      </c>
      <c r="Y574" s="7" t="str">
        <f>IF(H574="","",Sheet1!AJ574)</f>
        <v>GL250</v>
      </c>
      <c r="AB574" s="60">
        <f t="shared" si="81"/>
        <v>5111</v>
      </c>
      <c r="AC574" s="60">
        <f t="shared" si="82"/>
        <v>131</v>
      </c>
      <c r="AE574" s="61">
        <f>IF(H574="","",Sheet1!U574)</f>
        <v>4</v>
      </c>
      <c r="AG574" s="7">
        <f>IF(H574="","",Sheet1!T574)</f>
        <v>49500</v>
      </c>
      <c r="AH574" s="62">
        <f t="shared" si="83"/>
        <v>198000</v>
      </c>
      <c r="AL574" s="64">
        <f t="shared" si="84"/>
        <v>8</v>
      </c>
      <c r="AN574" s="61">
        <f t="shared" si="85"/>
        <v>15840</v>
      </c>
      <c r="AO574" s="65">
        <f t="shared" si="86"/>
        <v>33311</v>
      </c>
      <c r="AQ574" s="66" t="str">
        <f t="shared" si="87"/>
        <v>K-hangtra</v>
      </c>
      <c r="AR574" s="66">
        <f t="shared" si="88"/>
        <v>156</v>
      </c>
      <c r="AS574" s="66">
        <f t="shared" si="89"/>
        <v>632</v>
      </c>
    </row>
    <row r="575" spans="3:45" x14ac:dyDescent="0.25">
      <c r="C575" s="53" t="str">
        <f>IF(H575="","",Sheet1!AI575)</f>
        <v>B</v>
      </c>
      <c r="D575" s="54" t="s">
        <v>4134</v>
      </c>
      <c r="E575" s="54" t="s">
        <v>25</v>
      </c>
      <c r="F575" s="53" t="str">
        <f>IF(H575="","",Sheet1!AF575)</f>
        <v>10/10/2025</v>
      </c>
      <c r="G575" s="1" t="str">
        <f>IF(H575="","",Sheet1!AF575)</f>
        <v>10/10/2025</v>
      </c>
      <c r="H575" s="27">
        <v>9106048051</v>
      </c>
      <c r="I575" s="1" t="str">
        <f>IF(H575="","",Sheet1!AF575)</f>
        <v>10/10/2025</v>
      </c>
      <c r="J575" s="55" t="str">
        <f t="shared" si="80"/>
        <v>NKHT2510/02500035568</v>
      </c>
      <c r="L575" s="57" t="str">
        <f>IF(H575="","",Sheet1!AK575)</f>
        <v>K25TTM</v>
      </c>
      <c r="M575" s="57" t="str">
        <f>IF(H575="","",Sheet1!AE575)</f>
        <v>00035568</v>
      </c>
      <c r="N575" s="58" t="str">
        <f>IF(H575="","",Sheet1!AF575)</f>
        <v>10/10/2025</v>
      </c>
      <c r="O575" s="7" t="str">
        <f>IF(H575="","",Sheet1!AH575)</f>
        <v>WIN-025</v>
      </c>
      <c r="S575" s="55" t="str">
        <f>IF(H575="","",Sheet1!AL575)</f>
        <v>6071 WM+ HPG Lộc Trù, Tiên Lãng</v>
      </c>
      <c r="V575" s="55" t="str">
        <f>IF(H575="","",Sheet1!AL575)</f>
        <v>6071 WM+ HPG Lộc Trù, Tiên Lãng</v>
      </c>
      <c r="Y575" s="7" t="str">
        <f>IF(H575="","",Sheet1!AJ575)</f>
        <v>GTLX250G</v>
      </c>
      <c r="AB575" s="60">
        <f t="shared" si="81"/>
        <v>5111</v>
      </c>
      <c r="AC575" s="60">
        <f t="shared" si="82"/>
        <v>131</v>
      </c>
      <c r="AE575" s="61">
        <f>IF(H575="","",Sheet1!U575)</f>
        <v>4</v>
      </c>
      <c r="AG575" s="7">
        <f>IF(H575="","",Sheet1!T575)</f>
        <v>50182</v>
      </c>
      <c r="AH575" s="62">
        <f t="shared" si="83"/>
        <v>200728</v>
      </c>
      <c r="AL575" s="64">
        <f t="shared" si="84"/>
        <v>8</v>
      </c>
      <c r="AN575" s="61">
        <f t="shared" si="85"/>
        <v>16058.24</v>
      </c>
      <c r="AO575" s="65">
        <f t="shared" si="86"/>
        <v>33311</v>
      </c>
      <c r="AQ575" s="66" t="str">
        <f t="shared" si="87"/>
        <v>K-hangtra</v>
      </c>
      <c r="AR575" s="66">
        <f t="shared" si="88"/>
        <v>156</v>
      </c>
      <c r="AS575" s="66">
        <f t="shared" si="89"/>
        <v>632</v>
      </c>
    </row>
    <row r="576" spans="3:45" x14ac:dyDescent="0.25">
      <c r="C576" s="53" t="str">
        <f>IF(H576="","",Sheet1!AI576)</f>
        <v>N</v>
      </c>
      <c r="D576" s="54" t="s">
        <v>4134</v>
      </c>
      <c r="E576" s="54" t="s">
        <v>25</v>
      </c>
      <c r="F576" s="53" t="str">
        <f>IF(H576="","",Sheet1!AF576)</f>
        <v>10/10/2025</v>
      </c>
      <c r="G576" s="1" t="str">
        <f>IF(H576="","",Sheet1!AF576)</f>
        <v>10/10/2025</v>
      </c>
      <c r="H576" s="27">
        <v>9106048034</v>
      </c>
      <c r="I576" s="1" t="str">
        <f>IF(H576="","",Sheet1!AF576)</f>
        <v>10/10/2025</v>
      </c>
      <c r="J576" s="55" t="str">
        <f t="shared" si="80"/>
        <v>NKHT2510/02100008877</v>
      </c>
      <c r="L576" s="57" t="str">
        <f>IF(H576="","",Sheet1!AK576)</f>
        <v>K25TTM</v>
      </c>
      <c r="M576" s="57" t="str">
        <f>IF(H576="","",Sheet1!AE576)</f>
        <v>00008877</v>
      </c>
      <c r="N576" s="58" t="str">
        <f>IF(H576="","",Sheet1!AF576)</f>
        <v>10/10/2025</v>
      </c>
      <c r="O576" s="7" t="str">
        <f>IF(H576="","",Sheet1!AH576)</f>
        <v>WIN-021</v>
      </c>
      <c r="S576" s="55" t="str">
        <f>IF(H576="","",Sheet1!AL576)</f>
        <v>2AZF WM+ TTH 1 Mai Lượng</v>
      </c>
      <c r="V576" s="55" t="str">
        <f>IF(H576="","",Sheet1!AL576)</f>
        <v>2AZF WM+ TTH 1 Mai Lượng</v>
      </c>
      <c r="Y576" s="7" t="str">
        <f>IF(H576="","",Sheet1!AJ576)</f>
        <v>CC300</v>
      </c>
      <c r="AB576" s="60">
        <f t="shared" si="81"/>
        <v>5111</v>
      </c>
      <c r="AC576" s="60">
        <f t="shared" si="82"/>
        <v>131</v>
      </c>
      <c r="AE576" s="61">
        <f>IF(H576="","",Sheet1!U576)</f>
        <v>2</v>
      </c>
      <c r="AG576" s="7">
        <f>IF(H576="","",Sheet1!T576)</f>
        <v>74250</v>
      </c>
      <c r="AH576" s="62">
        <f t="shared" si="83"/>
        <v>148500</v>
      </c>
      <c r="AL576" s="64">
        <f t="shared" si="84"/>
        <v>8</v>
      </c>
      <c r="AN576" s="61">
        <f t="shared" si="85"/>
        <v>11880</v>
      </c>
      <c r="AO576" s="65">
        <f t="shared" si="86"/>
        <v>33311</v>
      </c>
      <c r="AQ576" s="66" t="str">
        <f t="shared" si="87"/>
        <v>K-hangtra</v>
      </c>
      <c r="AR576" s="66">
        <f t="shared" si="88"/>
        <v>156</v>
      </c>
      <c r="AS576" s="66">
        <f t="shared" si="89"/>
        <v>632</v>
      </c>
    </row>
    <row r="577" spans="3:45" x14ac:dyDescent="0.25">
      <c r="C577" s="53" t="str">
        <f>IF(H577="","",Sheet1!AI577)</f>
        <v>N</v>
      </c>
      <c r="D577" s="54" t="s">
        <v>4134</v>
      </c>
      <c r="E577" s="54" t="s">
        <v>25</v>
      </c>
      <c r="F577" s="53" t="str">
        <f>IF(H577="","",Sheet1!AF577)</f>
        <v>10/10/2025</v>
      </c>
      <c r="G577" s="1" t="str">
        <f>IF(H577="","",Sheet1!AF577)</f>
        <v>10/10/2025</v>
      </c>
      <c r="H577" s="27">
        <v>9106048034</v>
      </c>
      <c r="I577" s="1" t="str">
        <f>IF(H577="","",Sheet1!AF577)</f>
        <v>10/10/2025</v>
      </c>
      <c r="J577" s="55" t="str">
        <f t="shared" si="80"/>
        <v>NKHT2510/02100008877</v>
      </c>
      <c r="L577" s="57" t="str">
        <f>IF(H577="","",Sheet1!AK577)</f>
        <v>K25TTM</v>
      </c>
      <c r="M577" s="57" t="str">
        <f>IF(H577="","",Sheet1!AE577)</f>
        <v>00008877</v>
      </c>
      <c r="N577" s="58" t="str">
        <f>IF(H577="","",Sheet1!AF577)</f>
        <v>10/10/2025</v>
      </c>
      <c r="O577" s="7" t="str">
        <f>IF(H577="","",Sheet1!AH577)</f>
        <v>WIN-021</v>
      </c>
      <c r="S577" s="55" t="str">
        <f>IF(H577="","",Sheet1!AL577)</f>
        <v>2AZF WM+ TTH 1 Mai Lượng</v>
      </c>
      <c r="V577" s="55" t="str">
        <f>IF(H577="","",Sheet1!AL577)</f>
        <v>2AZF WM+ TTH 1 Mai Lượng</v>
      </c>
      <c r="Y577" s="7" t="str">
        <f>IF(H577="","",Sheet1!AJ577)</f>
        <v>GXD500</v>
      </c>
      <c r="AB577" s="60">
        <f t="shared" si="81"/>
        <v>5111</v>
      </c>
      <c r="AC577" s="60">
        <f t="shared" si="82"/>
        <v>131</v>
      </c>
      <c r="AE577" s="61">
        <f>IF(H577="","",Sheet1!U577)</f>
        <v>1</v>
      </c>
      <c r="AG577" s="7">
        <f>IF(H577="","",Sheet1!T577)</f>
        <v>111606</v>
      </c>
      <c r="AH577" s="62">
        <f t="shared" si="83"/>
        <v>111606</v>
      </c>
      <c r="AL577" s="64">
        <f t="shared" si="84"/>
        <v>8</v>
      </c>
      <c r="AN577" s="61">
        <f t="shared" si="85"/>
        <v>8928.48</v>
      </c>
      <c r="AO577" s="65">
        <f t="shared" si="86"/>
        <v>33311</v>
      </c>
      <c r="AQ577" s="66" t="str">
        <f t="shared" si="87"/>
        <v>K-hangtra</v>
      </c>
      <c r="AR577" s="66">
        <f t="shared" si="88"/>
        <v>156</v>
      </c>
      <c r="AS577" s="66">
        <f t="shared" si="89"/>
        <v>632</v>
      </c>
    </row>
    <row r="578" spans="3:45" x14ac:dyDescent="0.25">
      <c r="C578" s="53" t="str">
        <f>IF(H578="","",Sheet1!AI578)</f>
        <v>B</v>
      </c>
      <c r="D578" s="54" t="s">
        <v>4134</v>
      </c>
      <c r="E578" s="54" t="s">
        <v>25</v>
      </c>
      <c r="F578" s="53" t="str">
        <f>IF(H578="","",Sheet1!AF578)</f>
        <v>10/10/2025</v>
      </c>
      <c r="G578" s="1" t="str">
        <f>IF(H578="","",Sheet1!AF578)</f>
        <v>10/10/2025</v>
      </c>
      <c r="H578" s="27">
        <v>9106048167</v>
      </c>
      <c r="I578" s="1" t="str">
        <f>IF(H578="","",Sheet1!AF578)</f>
        <v>10/10/2025</v>
      </c>
      <c r="J578" s="55" t="str">
        <f t="shared" si="80"/>
        <v>NKHT2510/02500035577</v>
      </c>
      <c r="L578" s="57" t="str">
        <f>IF(H578="","",Sheet1!AK578)</f>
        <v>K25TTM</v>
      </c>
      <c r="M578" s="57" t="str">
        <f>IF(H578="","",Sheet1!AE578)</f>
        <v>00035577</v>
      </c>
      <c r="N578" s="58" t="str">
        <f>IF(H578="","",Sheet1!AF578)</f>
        <v>10/10/2025</v>
      </c>
      <c r="O578" s="7" t="str">
        <f>IF(H578="","",Sheet1!AH578)</f>
        <v>WIN-025</v>
      </c>
      <c r="S578" s="55" t="str">
        <f>IF(H578="","",Sheet1!AL578)</f>
        <v>2BF0 WM+ HPG CH-TM3T-06 Quang Vinh</v>
      </c>
      <c r="V578" s="55" t="str">
        <f>IF(H578="","",Sheet1!AL578)</f>
        <v>2BF0 WM+ HPG CH-TM3T-06 Quang Vinh</v>
      </c>
      <c r="Y578" s="7" t="str">
        <f>IF(H578="","",Sheet1!AJ578)</f>
        <v>CN300</v>
      </c>
      <c r="AB578" s="60">
        <f t="shared" si="81"/>
        <v>5111</v>
      </c>
      <c r="AC578" s="60">
        <f t="shared" si="82"/>
        <v>131</v>
      </c>
      <c r="AE578" s="61">
        <f>IF(H578="","",Sheet1!U578)</f>
        <v>5</v>
      </c>
      <c r="AG578" s="7">
        <f>IF(H578="","",Sheet1!T578)</f>
        <v>70950</v>
      </c>
      <c r="AH578" s="62">
        <f t="shared" si="83"/>
        <v>354750</v>
      </c>
      <c r="AL578" s="64">
        <f t="shared" si="84"/>
        <v>8</v>
      </c>
      <c r="AN578" s="61">
        <f t="shared" si="85"/>
        <v>28380</v>
      </c>
      <c r="AO578" s="65">
        <f t="shared" si="86"/>
        <v>33311</v>
      </c>
      <c r="AQ578" s="66" t="str">
        <f t="shared" si="87"/>
        <v>K-hangtra</v>
      </c>
      <c r="AR578" s="66">
        <f t="shared" si="88"/>
        <v>156</v>
      </c>
      <c r="AS578" s="66">
        <f t="shared" si="89"/>
        <v>632</v>
      </c>
    </row>
    <row r="579" spans="3:45" x14ac:dyDescent="0.25">
      <c r="C579" s="53" t="str">
        <f>IF(H579="","",Sheet1!AI579)</f>
        <v>N</v>
      </c>
      <c r="D579" s="54" t="s">
        <v>4134</v>
      </c>
      <c r="E579" s="54" t="s">
        <v>25</v>
      </c>
      <c r="F579" s="53" t="str">
        <f>IF(H579="","",Sheet1!AF579)</f>
        <v>10/10/2025</v>
      </c>
      <c r="G579" s="1" t="str">
        <f>IF(H579="","",Sheet1!AF579)</f>
        <v>10/10/2025</v>
      </c>
      <c r="H579" s="27">
        <v>9106048144</v>
      </c>
      <c r="I579" s="1" t="str">
        <f>IF(H579="","",Sheet1!AF579)</f>
        <v>10/10/2025</v>
      </c>
      <c r="J579" s="55" t="str">
        <f t="shared" ref="J579:J642" si="90">"NKHT25"&amp;TEXT(MONTH(I579),"00")&amp;"/"&amp;RIGHT(O579,3)&amp;M579</f>
        <v>NKHT2510/00800004715</v>
      </c>
      <c r="L579" s="57" t="str">
        <f>IF(H579="","",Sheet1!AK579)</f>
        <v>K25TTM</v>
      </c>
      <c r="M579" s="57" t="str">
        <f>IF(H579="","",Sheet1!AE579)</f>
        <v>00004715</v>
      </c>
      <c r="N579" s="58" t="str">
        <f>IF(H579="","",Sheet1!AF579)</f>
        <v>10/10/2025</v>
      </c>
      <c r="O579" s="7" t="str">
        <f>IF(H579="","",Sheet1!AH579)</f>
        <v>WIN-LDG-01-008</v>
      </c>
      <c r="S579" s="55" t="str">
        <f>IF(H579="","",Sheet1!AL579)</f>
        <v>6080 WM+ LDG 14 Nguyễn Công Trứ</v>
      </c>
      <c r="V579" s="55" t="str">
        <f>IF(H579="","",Sheet1!AL579)</f>
        <v>6080 WM+ LDG 14 Nguyễn Công Trứ</v>
      </c>
      <c r="Y579" s="7" t="str">
        <f>IF(H579="","",Sheet1!AJ579)</f>
        <v>GM500</v>
      </c>
      <c r="AB579" s="60">
        <f t="shared" ref="AB579:AB642" si="91">IF(H579="","",5111)</f>
        <v>5111</v>
      </c>
      <c r="AC579" s="60">
        <f t="shared" si="82"/>
        <v>131</v>
      </c>
      <c r="AE579" s="61">
        <f>IF(H579="","",Sheet1!U579)</f>
        <v>1</v>
      </c>
      <c r="AG579" s="7">
        <f>IF(H579="","",Sheet1!T579)</f>
        <v>111058</v>
      </c>
      <c r="AH579" s="62">
        <f t="shared" si="83"/>
        <v>111058</v>
      </c>
      <c r="AL579" s="64">
        <f t="shared" si="84"/>
        <v>8</v>
      </c>
      <c r="AN579" s="61">
        <f t="shared" si="85"/>
        <v>8884.64</v>
      </c>
      <c r="AO579" s="65">
        <f t="shared" si="86"/>
        <v>33311</v>
      </c>
      <c r="AQ579" s="66" t="str">
        <f t="shared" si="87"/>
        <v>K-hangtra</v>
      </c>
      <c r="AR579" s="66">
        <f t="shared" si="88"/>
        <v>156</v>
      </c>
      <c r="AS579" s="66">
        <f t="shared" si="89"/>
        <v>632</v>
      </c>
    </row>
    <row r="580" spans="3:45" x14ac:dyDescent="0.25">
      <c r="C580" s="53" t="str">
        <f>IF(H580="","",Sheet1!AI580)</f>
        <v>B</v>
      </c>
      <c r="D580" s="54" t="s">
        <v>4134</v>
      </c>
      <c r="E580" s="54" t="s">
        <v>25</v>
      </c>
      <c r="F580" s="53" t="str">
        <f>IF(H580="","",Sheet1!AF580)</f>
        <v>10/10/2025</v>
      </c>
      <c r="G580" s="1" t="str">
        <f>IF(H580="","",Sheet1!AF580)</f>
        <v>10/10/2025</v>
      </c>
      <c r="H580" s="27">
        <v>9106048170</v>
      </c>
      <c r="I580" s="1" t="str">
        <f>IF(H580="","",Sheet1!AF580)</f>
        <v>10/10/2025</v>
      </c>
      <c r="J580" s="55" t="str">
        <f t="shared" si="90"/>
        <v>NKHT2510/05800037594</v>
      </c>
      <c r="L580" s="57" t="str">
        <f>IF(H580="","",Sheet1!AK580)</f>
        <v>K25TTM</v>
      </c>
      <c r="M580" s="57" t="str">
        <f>IF(H580="","",Sheet1!AE580)</f>
        <v>00037594</v>
      </c>
      <c r="N580" s="58" t="str">
        <f>IF(H580="","",Sheet1!AF580)</f>
        <v>10/10/2025</v>
      </c>
      <c r="O580" s="7" t="str">
        <f>IF(H580="","",Sheet1!AH580)</f>
        <v>WIN-058</v>
      </c>
      <c r="S580" s="55" t="str">
        <f>IF(H580="","",Sheet1!AL580)</f>
        <v>4979 WM+ NAN 45 Nguyễn Sinh Sắc</v>
      </c>
      <c r="V580" s="55" t="str">
        <f>IF(H580="","",Sheet1!AL580)</f>
        <v>4979 WM+ NAN 45 Nguyễn Sinh Sắc</v>
      </c>
      <c r="Y580" s="7" t="str">
        <f>IF(H580="","",Sheet1!AJ580)</f>
        <v>GM500</v>
      </c>
      <c r="AB580" s="60">
        <f t="shared" si="91"/>
        <v>5111</v>
      </c>
      <c r="AC580" s="60">
        <f t="shared" ref="AC580:AC643" si="92">IF(H580="","",131)</f>
        <v>131</v>
      </c>
      <c r="AE580" s="61">
        <f>IF(H580="","",Sheet1!U580)</f>
        <v>1</v>
      </c>
      <c r="AG580" s="7">
        <f>IF(H580="","",Sheet1!T580)</f>
        <v>111058</v>
      </c>
      <c r="AH580" s="62">
        <f t="shared" ref="AH580:AH643" si="93">AE580*AG580</f>
        <v>111058</v>
      </c>
      <c r="AL580" s="64">
        <f t="shared" ref="AL580:AL643" si="94">IF(H580="","",8)</f>
        <v>8</v>
      </c>
      <c r="AN580" s="61">
        <f t="shared" ref="AN580:AN643" si="95">AH580*8%</f>
        <v>8884.64</v>
      </c>
      <c r="AO580" s="65">
        <f t="shared" ref="AO580:AO643" si="96">IF(H580="","",33311)</f>
        <v>33311</v>
      </c>
      <c r="AQ580" s="66" t="str">
        <f t="shared" ref="AQ580:AQ643" si="97">IF(H580="","","K-hangtra")</f>
        <v>K-hangtra</v>
      </c>
      <c r="AR580" s="66">
        <f t="shared" ref="AR580:AR643" si="98">IF(H580="","",156)</f>
        <v>156</v>
      </c>
      <c r="AS580" s="66">
        <f t="shared" ref="AS580:AS643" si="99">IF(H580="","",632)</f>
        <v>632</v>
      </c>
    </row>
    <row r="581" spans="3:45" x14ac:dyDescent="0.25">
      <c r="C581" s="53" t="str">
        <f>IF(H581="","",Sheet1!AI581)</f>
        <v>N</v>
      </c>
      <c r="D581" s="54" t="s">
        <v>4134</v>
      </c>
      <c r="E581" s="54" t="s">
        <v>25</v>
      </c>
      <c r="F581" s="53" t="str">
        <f>IF(H581="","",Sheet1!AF581)</f>
        <v>10/10/2025</v>
      </c>
      <c r="G581" s="1" t="str">
        <f>IF(H581="","",Sheet1!AF581)</f>
        <v>10/10/2025</v>
      </c>
      <c r="H581" s="27">
        <v>9106048155</v>
      </c>
      <c r="I581" s="1" t="str">
        <f>IF(H581="","",Sheet1!AF581)</f>
        <v>10/10/2025</v>
      </c>
      <c r="J581" s="55" t="str">
        <f t="shared" si="90"/>
        <v>NKHT2510/01400003445</v>
      </c>
      <c r="L581" s="57" t="str">
        <f>IF(H581="","",Sheet1!AK581)</f>
        <v>K25TTM</v>
      </c>
      <c r="M581" s="57" t="str">
        <f>IF(H581="","",Sheet1!AE581)</f>
        <v>00003445</v>
      </c>
      <c r="N581" s="58" t="str">
        <f>IF(H581="","",Sheet1!AF581)</f>
        <v>10/10/2025</v>
      </c>
      <c r="O581" s="7" t="str">
        <f>IF(H581="","",Sheet1!AH581)</f>
        <v>WIN-KTM-01-014</v>
      </c>
      <c r="S581" s="55" t="str">
        <f>IF(H581="","",Sheet1!AL581)</f>
        <v>6638 WM+ KTM 51 Nguyễn Văn Linh</v>
      </c>
      <c r="V581" s="55" t="str">
        <f>IF(H581="","",Sheet1!AL581)</f>
        <v>6638 WM+ KTM 51 Nguyễn Văn Linh</v>
      </c>
      <c r="Y581" s="7" t="str">
        <f>IF(H581="","",Sheet1!AJ581)</f>
        <v>CC300</v>
      </c>
      <c r="AB581" s="60">
        <f t="shared" si="91"/>
        <v>5111</v>
      </c>
      <c r="AC581" s="60">
        <f t="shared" si="92"/>
        <v>131</v>
      </c>
      <c r="AE581" s="61">
        <f>IF(H581="","",Sheet1!U581)</f>
        <v>1</v>
      </c>
      <c r="AG581" s="7">
        <f>IF(H581="","",Sheet1!T581)</f>
        <v>74250</v>
      </c>
      <c r="AH581" s="62">
        <f t="shared" si="93"/>
        <v>74250</v>
      </c>
      <c r="AL581" s="64">
        <f t="shared" si="94"/>
        <v>8</v>
      </c>
      <c r="AN581" s="61">
        <f t="shared" si="95"/>
        <v>5940</v>
      </c>
      <c r="AO581" s="65">
        <f t="shared" si="96"/>
        <v>33311</v>
      </c>
      <c r="AQ581" s="66" t="str">
        <f t="shared" si="97"/>
        <v>K-hangtra</v>
      </c>
      <c r="AR581" s="66">
        <f t="shared" si="98"/>
        <v>156</v>
      </c>
      <c r="AS581" s="66">
        <f t="shared" si="99"/>
        <v>632</v>
      </c>
    </row>
    <row r="582" spans="3:45" x14ac:dyDescent="0.25">
      <c r="C582" s="53" t="str">
        <f>IF(H582="","",Sheet1!AI582)</f>
        <v>B</v>
      </c>
      <c r="D582" s="54" t="s">
        <v>4134</v>
      </c>
      <c r="E582" s="54" t="s">
        <v>25</v>
      </c>
      <c r="F582" s="53" t="str">
        <f>IF(H582="","",Sheet1!AF582)</f>
        <v>10/10/2025</v>
      </c>
      <c r="G582" s="1" t="str">
        <f>IF(H582="","",Sheet1!AF582)</f>
        <v>10/10/2025</v>
      </c>
      <c r="H582" s="27">
        <v>9106048250</v>
      </c>
      <c r="I582" s="1" t="str">
        <f>IF(H582="","",Sheet1!AF582)</f>
        <v>10/10/2025</v>
      </c>
      <c r="J582" s="55" t="str">
        <f t="shared" si="90"/>
        <v>NKHT2510/02500035579</v>
      </c>
      <c r="L582" s="57" t="str">
        <f>IF(H582="","",Sheet1!AK582)</f>
        <v>K25TTM</v>
      </c>
      <c r="M582" s="57" t="str">
        <f>IF(H582="","",Sheet1!AE582)</f>
        <v>00035579</v>
      </c>
      <c r="N582" s="58" t="str">
        <f>IF(H582="","",Sheet1!AF582)</f>
        <v>10/10/2025</v>
      </c>
      <c r="O582" s="7" t="str">
        <f>IF(H582="","",Sheet1!AH582)</f>
        <v>WIN-025</v>
      </c>
      <c r="S582" s="55" t="str">
        <f>IF(H582="","",Sheet1!AL582)</f>
        <v>3909 WM+ HPG 24A An Đà</v>
      </c>
      <c r="V582" s="55" t="str">
        <f>IF(H582="","",Sheet1!AL582)</f>
        <v>3909 WM+ HPG 24A An Đà</v>
      </c>
      <c r="Y582" s="7" t="str">
        <f>IF(H582="","",Sheet1!AJ582)</f>
        <v>CN300</v>
      </c>
      <c r="AB582" s="60">
        <f t="shared" si="91"/>
        <v>5111</v>
      </c>
      <c r="AC582" s="60">
        <f t="shared" si="92"/>
        <v>131</v>
      </c>
      <c r="AE582" s="61">
        <f>IF(H582="","",Sheet1!U582)</f>
        <v>2</v>
      </c>
      <c r="AG582" s="7">
        <f>IF(H582="","",Sheet1!T582)</f>
        <v>70950</v>
      </c>
      <c r="AH582" s="62">
        <f t="shared" si="93"/>
        <v>141900</v>
      </c>
      <c r="AL582" s="64">
        <f t="shared" si="94"/>
        <v>8</v>
      </c>
      <c r="AN582" s="61">
        <f t="shared" si="95"/>
        <v>11352</v>
      </c>
      <c r="AO582" s="65">
        <f t="shared" si="96"/>
        <v>33311</v>
      </c>
      <c r="AQ582" s="66" t="str">
        <f t="shared" si="97"/>
        <v>K-hangtra</v>
      </c>
      <c r="AR582" s="66">
        <f t="shared" si="98"/>
        <v>156</v>
      </c>
      <c r="AS582" s="66">
        <f t="shared" si="99"/>
        <v>632</v>
      </c>
    </row>
    <row r="583" spans="3:45" x14ac:dyDescent="0.25">
      <c r="C583" s="53" t="str">
        <f>IF(H583="","",Sheet1!AI583)</f>
        <v>B</v>
      </c>
      <c r="D583" s="54" t="s">
        <v>4134</v>
      </c>
      <c r="E583" s="54" t="s">
        <v>25</v>
      </c>
      <c r="F583" s="53" t="str">
        <f>IF(H583="","",Sheet1!AF583)</f>
        <v>10/10/2025</v>
      </c>
      <c r="G583" s="1" t="str">
        <f>IF(H583="","",Sheet1!AF583)</f>
        <v>10/10/2025</v>
      </c>
      <c r="H583" s="27">
        <v>9106048342</v>
      </c>
      <c r="I583" s="1" t="str">
        <f>IF(H583="","",Sheet1!AF583)</f>
        <v>10/10/2025</v>
      </c>
      <c r="J583" s="55" t="str">
        <f t="shared" si="90"/>
        <v>NKHT2510/02900011396</v>
      </c>
      <c r="L583" s="57" t="str">
        <f>IF(H583="","",Sheet1!AK583)</f>
        <v>K25TTM</v>
      </c>
      <c r="M583" s="57" t="str">
        <f>IF(H583="","",Sheet1!AE583)</f>
        <v>00011396</v>
      </c>
      <c r="N583" s="58" t="str">
        <f>IF(H583="","",Sheet1!AF583)</f>
        <v>10/10/2025</v>
      </c>
      <c r="O583" s="7" t="str">
        <f>IF(H583="","",Sheet1!AH583)</f>
        <v>WIN-029</v>
      </c>
      <c r="S583" s="55" t="str">
        <f>IF(H583="","",Sheet1!AL583)</f>
        <v>2B35 WM+ VPC Trại Mới, TT Đại Đình</v>
      </c>
      <c r="V583" s="55" t="str">
        <f>IF(H583="","",Sheet1!AL583)</f>
        <v>2B35 WM+ VPC Trại Mới, TT Đại Đình</v>
      </c>
      <c r="Y583" s="7" t="str">
        <f>IF(H583="","",Sheet1!AJ583)</f>
        <v>MNH250</v>
      </c>
      <c r="AB583" s="60">
        <f t="shared" si="91"/>
        <v>5111</v>
      </c>
      <c r="AC583" s="60">
        <f t="shared" si="92"/>
        <v>131</v>
      </c>
      <c r="AE583" s="61">
        <f>IF(H583="","",Sheet1!U583)</f>
        <v>1</v>
      </c>
      <c r="AG583" s="7">
        <f>IF(H583="","",Sheet1!T583)</f>
        <v>37720</v>
      </c>
      <c r="AH583" s="62">
        <f t="shared" si="93"/>
        <v>37720</v>
      </c>
      <c r="AL583" s="64">
        <f t="shared" si="94"/>
        <v>8</v>
      </c>
      <c r="AN583" s="61">
        <f t="shared" si="95"/>
        <v>3017.6</v>
      </c>
      <c r="AO583" s="65">
        <f t="shared" si="96"/>
        <v>33311</v>
      </c>
      <c r="AQ583" s="66" t="str">
        <f t="shared" si="97"/>
        <v>K-hangtra</v>
      </c>
      <c r="AR583" s="66">
        <f t="shared" si="98"/>
        <v>156</v>
      </c>
      <c r="AS583" s="66">
        <f t="shared" si="99"/>
        <v>632</v>
      </c>
    </row>
    <row r="584" spans="3:45" x14ac:dyDescent="0.25">
      <c r="C584" s="53" t="str">
        <f>IF(H584="","",Sheet1!AI584)</f>
        <v>B</v>
      </c>
      <c r="D584" s="54" t="s">
        <v>4134</v>
      </c>
      <c r="E584" s="54" t="s">
        <v>25</v>
      </c>
      <c r="F584" s="53" t="str">
        <f>IF(H584="","",Sheet1!AF584)</f>
        <v>10/10/2025</v>
      </c>
      <c r="G584" s="1" t="str">
        <f>IF(H584="","",Sheet1!AF584)</f>
        <v>10/10/2025</v>
      </c>
      <c r="H584" s="27">
        <v>9106048377</v>
      </c>
      <c r="I584" s="1" t="str">
        <f>IF(H584="","",Sheet1!AF584)</f>
        <v>10/10/2025</v>
      </c>
      <c r="J584" s="55" t="str">
        <f t="shared" si="90"/>
        <v>NKHT2510/02000033715</v>
      </c>
      <c r="L584" s="57" t="str">
        <f>IF(H584="","",Sheet1!AK584)</f>
        <v>K25TTM</v>
      </c>
      <c r="M584" s="57" t="str">
        <f>IF(H584="","",Sheet1!AE584)</f>
        <v>00033715</v>
      </c>
      <c r="N584" s="58" t="str">
        <f>IF(H584="","",Sheet1!AF584)</f>
        <v>10/10/2025</v>
      </c>
      <c r="O584" s="7" t="str">
        <f>IF(H584="","",Sheet1!AH584)</f>
        <v>WIN-020</v>
      </c>
      <c r="S584" s="55" t="str">
        <f>IF(H584="","",Sheet1!AL584)</f>
        <v>2AHA WM+ THA HH9-51 Vinhomes Star City</v>
      </c>
      <c r="V584" s="55" t="str">
        <f>IF(H584="","",Sheet1!AL584)</f>
        <v>2AHA WM+ THA HH9-51 Vinhomes Star City</v>
      </c>
      <c r="Y584" s="7" t="str">
        <f>IF(H584="","",Sheet1!AJ584)</f>
        <v>CC300</v>
      </c>
      <c r="AB584" s="60">
        <f t="shared" si="91"/>
        <v>5111</v>
      </c>
      <c r="AC584" s="60">
        <f t="shared" si="92"/>
        <v>131</v>
      </c>
      <c r="AE584" s="61">
        <f>IF(H584="","",Sheet1!U584)</f>
        <v>2</v>
      </c>
      <c r="AG584" s="7">
        <f>IF(H584="","",Sheet1!T584)</f>
        <v>74250</v>
      </c>
      <c r="AH584" s="62">
        <f t="shared" si="93"/>
        <v>148500</v>
      </c>
      <c r="AL584" s="64">
        <f t="shared" si="94"/>
        <v>8</v>
      </c>
      <c r="AN584" s="61">
        <f t="shared" si="95"/>
        <v>11880</v>
      </c>
      <c r="AO584" s="65">
        <f t="shared" si="96"/>
        <v>33311</v>
      </c>
      <c r="AQ584" s="66" t="str">
        <f t="shared" si="97"/>
        <v>K-hangtra</v>
      </c>
      <c r="AR584" s="66">
        <f t="shared" si="98"/>
        <v>156</v>
      </c>
      <c r="AS584" s="66">
        <f t="shared" si="99"/>
        <v>632</v>
      </c>
    </row>
    <row r="585" spans="3:45" x14ac:dyDescent="0.25">
      <c r="C585" s="53" t="str">
        <f>IF(H585="","",Sheet1!AI585)</f>
        <v>B</v>
      </c>
      <c r="D585" s="54" t="s">
        <v>4134</v>
      </c>
      <c r="E585" s="54" t="s">
        <v>25</v>
      </c>
      <c r="F585" s="53" t="str">
        <f>IF(H585="","",Sheet1!AF585)</f>
        <v>10/10/2025</v>
      </c>
      <c r="G585" s="1" t="str">
        <f>IF(H585="","",Sheet1!AF585)</f>
        <v>10/10/2025</v>
      </c>
      <c r="H585" s="27">
        <v>9106048405</v>
      </c>
      <c r="I585" s="1" t="str">
        <f>IF(H585="","",Sheet1!AF585)</f>
        <v>10/10/2025</v>
      </c>
      <c r="J585" s="55" t="str">
        <f t="shared" si="90"/>
        <v>NKHT2510/00700047703</v>
      </c>
      <c r="L585" s="57" t="str">
        <f>IF(H585="","",Sheet1!AK585)</f>
        <v>K25TTM</v>
      </c>
      <c r="M585" s="57" t="str">
        <f>IF(H585="","",Sheet1!AE585)</f>
        <v>00047703</v>
      </c>
      <c r="N585" s="58" t="str">
        <f>IF(H585="","",Sheet1!AF585)</f>
        <v>10/10/2025</v>
      </c>
      <c r="O585" s="7" t="str">
        <f>IF(H585="","",Sheet1!AH585)</f>
        <v>WIN-QNH-00-007</v>
      </c>
      <c r="S585" s="55" t="str">
        <f>IF(H585="","",Sheet1!AL585)</f>
        <v>5872 WM+ QNH Đông Trung, Đông Xá</v>
      </c>
      <c r="V585" s="55" t="str">
        <f>IF(H585="","",Sheet1!AL585)</f>
        <v>5872 WM+ QNH Đông Trung, Đông Xá</v>
      </c>
      <c r="Y585" s="7" t="str">
        <f>IF(H585="","",Sheet1!AJ585)</f>
        <v>CC300</v>
      </c>
      <c r="AB585" s="60">
        <f t="shared" si="91"/>
        <v>5111</v>
      </c>
      <c r="AC585" s="60">
        <f t="shared" si="92"/>
        <v>131</v>
      </c>
      <c r="AE585" s="61">
        <f>IF(H585="","",Sheet1!U585)</f>
        <v>1</v>
      </c>
      <c r="AG585" s="7">
        <f>IF(H585="","",Sheet1!T585)</f>
        <v>74250</v>
      </c>
      <c r="AH585" s="62">
        <f t="shared" si="93"/>
        <v>74250</v>
      </c>
      <c r="AL585" s="64">
        <f t="shared" si="94"/>
        <v>8</v>
      </c>
      <c r="AN585" s="61">
        <f t="shared" si="95"/>
        <v>5940</v>
      </c>
      <c r="AO585" s="65">
        <f t="shared" si="96"/>
        <v>33311</v>
      </c>
      <c r="AQ585" s="66" t="str">
        <f t="shared" si="97"/>
        <v>K-hangtra</v>
      </c>
      <c r="AR585" s="66">
        <f t="shared" si="98"/>
        <v>156</v>
      </c>
      <c r="AS585" s="66">
        <f t="shared" si="99"/>
        <v>632</v>
      </c>
    </row>
    <row r="586" spans="3:45" x14ac:dyDescent="0.25">
      <c r="C586" s="53" t="str">
        <f>IF(H586="","",Sheet1!AI586)</f>
        <v>B</v>
      </c>
      <c r="D586" s="54" t="s">
        <v>4134</v>
      </c>
      <c r="E586" s="54" t="s">
        <v>25</v>
      </c>
      <c r="F586" s="53" t="str">
        <f>IF(H586="","",Sheet1!AF586)</f>
        <v>10/10/2025</v>
      </c>
      <c r="G586" s="1" t="str">
        <f>IF(H586="","",Sheet1!AF586)</f>
        <v>10/10/2025</v>
      </c>
      <c r="H586" s="27">
        <v>9106048405</v>
      </c>
      <c r="I586" s="1" t="str">
        <f>IF(H586="","",Sheet1!AF586)</f>
        <v>10/10/2025</v>
      </c>
      <c r="J586" s="55" t="str">
        <f t="shared" si="90"/>
        <v>NKHT2510/00700047703</v>
      </c>
      <c r="L586" s="57" t="str">
        <f>IF(H586="","",Sheet1!AK586)</f>
        <v>K25TTM</v>
      </c>
      <c r="M586" s="57" t="str">
        <f>IF(H586="","",Sheet1!AE586)</f>
        <v>00047703</v>
      </c>
      <c r="N586" s="58" t="str">
        <f>IF(H586="","",Sheet1!AF586)</f>
        <v>10/10/2025</v>
      </c>
      <c r="O586" s="7" t="str">
        <f>IF(H586="","",Sheet1!AH586)</f>
        <v>WIN-QNH-00-007</v>
      </c>
      <c r="S586" s="55" t="str">
        <f>IF(H586="","",Sheet1!AL586)</f>
        <v>5872 WM+ QNH Đông Trung, Đông Xá</v>
      </c>
      <c r="V586" s="55" t="str">
        <f>IF(H586="","",Sheet1!AL586)</f>
        <v>5872 WM+ QNH Đông Trung, Đông Xá</v>
      </c>
      <c r="Y586" s="7" t="str">
        <f>IF(H586="","",Sheet1!AJ586)</f>
        <v>MNH250</v>
      </c>
      <c r="AB586" s="60">
        <f t="shared" si="91"/>
        <v>5111</v>
      </c>
      <c r="AC586" s="60">
        <f t="shared" si="92"/>
        <v>131</v>
      </c>
      <c r="AE586" s="61">
        <f>IF(H586="","",Sheet1!U586)</f>
        <v>1</v>
      </c>
      <c r="AG586" s="7">
        <f>IF(H586="","",Sheet1!T586)</f>
        <v>37720</v>
      </c>
      <c r="AH586" s="62">
        <f t="shared" si="93"/>
        <v>37720</v>
      </c>
      <c r="AL586" s="64">
        <f t="shared" si="94"/>
        <v>8</v>
      </c>
      <c r="AN586" s="61">
        <f t="shared" si="95"/>
        <v>3017.6</v>
      </c>
      <c r="AO586" s="65">
        <f t="shared" si="96"/>
        <v>33311</v>
      </c>
      <c r="AQ586" s="66" t="str">
        <f t="shared" si="97"/>
        <v>K-hangtra</v>
      </c>
      <c r="AR586" s="66">
        <f t="shared" si="98"/>
        <v>156</v>
      </c>
      <c r="AS586" s="66">
        <f t="shared" si="99"/>
        <v>632</v>
      </c>
    </row>
    <row r="587" spans="3:45" x14ac:dyDescent="0.25">
      <c r="C587" s="53" t="str">
        <f>IF(H587="","",Sheet1!AI587)</f>
        <v>N</v>
      </c>
      <c r="D587" s="54" t="s">
        <v>4134</v>
      </c>
      <c r="E587" s="54" t="s">
        <v>25</v>
      </c>
      <c r="F587" s="53" t="str">
        <f>IF(H587="","",Sheet1!AF587)</f>
        <v>10/10/2025</v>
      </c>
      <c r="G587" s="1" t="str">
        <f>IF(H587="","",Sheet1!AF587)</f>
        <v>10/10/2025</v>
      </c>
      <c r="H587" s="27">
        <v>9106048429</v>
      </c>
      <c r="I587" s="1" t="str">
        <f>IF(H587="","",Sheet1!AF587)</f>
        <v>10/10/2025</v>
      </c>
      <c r="J587" s="55" t="str">
        <f t="shared" si="90"/>
        <v>NKHT2510/06100015944</v>
      </c>
      <c r="L587" s="57" t="str">
        <f>IF(H587="","",Sheet1!AK587)</f>
        <v>K25TTM</v>
      </c>
      <c r="M587" s="57" t="str">
        <f>IF(H587="","",Sheet1!AE587)</f>
        <v>00015944</v>
      </c>
      <c r="N587" s="58" t="str">
        <f>IF(H587="","",Sheet1!AF587)</f>
        <v>10/10/2025</v>
      </c>
      <c r="O587" s="7" t="str">
        <f>IF(H587="","",Sheet1!AH587)</f>
        <v>WIN-061</v>
      </c>
      <c r="S587" s="55" t="str">
        <f>IF(H587="","",Sheet1!AL587)</f>
        <v>5860 WM+ QNM 274 Trần Nhân Tông, Điện Bà</v>
      </c>
      <c r="V587" s="55" t="str">
        <f>IF(H587="","",Sheet1!AL587)</f>
        <v>5860 WM+ QNM 274 Trần Nhân Tông, Điện Bà</v>
      </c>
      <c r="Y587" s="7" t="str">
        <f>IF(H587="","",Sheet1!AJ587)</f>
        <v>GM500</v>
      </c>
      <c r="AB587" s="60">
        <f t="shared" si="91"/>
        <v>5111</v>
      </c>
      <c r="AC587" s="60">
        <f t="shared" si="92"/>
        <v>131</v>
      </c>
      <c r="AE587" s="61">
        <f>IF(H587="","",Sheet1!U587)</f>
        <v>1</v>
      </c>
      <c r="AG587" s="7">
        <f>IF(H587="","",Sheet1!T587)</f>
        <v>111058</v>
      </c>
      <c r="AH587" s="62">
        <f t="shared" si="93"/>
        <v>111058</v>
      </c>
      <c r="AL587" s="64">
        <f t="shared" si="94"/>
        <v>8</v>
      </c>
      <c r="AN587" s="61">
        <f t="shared" si="95"/>
        <v>8884.64</v>
      </c>
      <c r="AO587" s="65">
        <f t="shared" si="96"/>
        <v>33311</v>
      </c>
      <c r="AQ587" s="66" t="str">
        <f t="shared" si="97"/>
        <v>K-hangtra</v>
      </c>
      <c r="AR587" s="66">
        <f t="shared" si="98"/>
        <v>156</v>
      </c>
      <c r="AS587" s="66">
        <f t="shared" si="99"/>
        <v>632</v>
      </c>
    </row>
    <row r="588" spans="3:45" x14ac:dyDescent="0.25">
      <c r="C588" s="53" t="str">
        <f>IF(H588="","",Sheet1!AI588)</f>
        <v>N</v>
      </c>
      <c r="D588" s="54" t="s">
        <v>4134</v>
      </c>
      <c r="E588" s="54" t="s">
        <v>25</v>
      </c>
      <c r="F588" s="53" t="str">
        <f>IF(H588="","",Sheet1!AF588)</f>
        <v>10/10/2025</v>
      </c>
      <c r="G588" s="1" t="str">
        <f>IF(H588="","",Sheet1!AF588)</f>
        <v>10/10/2025</v>
      </c>
      <c r="H588" s="27">
        <v>9106048433</v>
      </c>
      <c r="I588" s="1" t="str">
        <f>IF(H588="","",Sheet1!AF588)</f>
        <v>10/10/2025</v>
      </c>
      <c r="J588" s="55" t="str">
        <f t="shared" si="90"/>
        <v>NKHT2510/04700015032</v>
      </c>
      <c r="L588" s="57" t="str">
        <f>IF(H588="","",Sheet1!AK588)</f>
        <v>K25TTM</v>
      </c>
      <c r="M588" s="57" t="str">
        <f>IF(H588="","",Sheet1!AE588)</f>
        <v>00015032</v>
      </c>
      <c r="N588" s="58" t="str">
        <f>IF(H588="","",Sheet1!AF588)</f>
        <v>10/10/2025</v>
      </c>
      <c r="O588" s="7" t="str">
        <f>IF(H588="","",Sheet1!AH588)</f>
        <v>WIN-047</v>
      </c>
      <c r="S588" s="55" t="str">
        <f>IF(H588="","",Sheet1!AL588)</f>
        <v>5494 WM+ VTU Đất trống giáo xứ Thánh Pho</v>
      </c>
      <c r="V588" s="55" t="str">
        <f>IF(H588="","",Sheet1!AL588)</f>
        <v>5494 WM+ VTU Đất trống giáo xứ Thánh Pho</v>
      </c>
      <c r="Y588" s="7" t="str">
        <f>IF(H588="","",Sheet1!AJ588)</f>
        <v>GTLX250G</v>
      </c>
      <c r="AB588" s="60">
        <f t="shared" si="91"/>
        <v>5111</v>
      </c>
      <c r="AC588" s="60">
        <f t="shared" si="92"/>
        <v>131</v>
      </c>
      <c r="AE588" s="61">
        <f>IF(H588="","",Sheet1!U588)</f>
        <v>3</v>
      </c>
      <c r="AG588" s="7">
        <f>IF(H588="","",Sheet1!T588)</f>
        <v>50182</v>
      </c>
      <c r="AH588" s="62">
        <f t="shared" si="93"/>
        <v>150546</v>
      </c>
      <c r="AL588" s="64">
        <f t="shared" si="94"/>
        <v>8</v>
      </c>
      <c r="AN588" s="61">
        <f t="shared" si="95"/>
        <v>12043.68</v>
      </c>
      <c r="AO588" s="65">
        <f t="shared" si="96"/>
        <v>33311</v>
      </c>
      <c r="AQ588" s="66" t="str">
        <f t="shared" si="97"/>
        <v>K-hangtra</v>
      </c>
      <c r="AR588" s="66">
        <f t="shared" si="98"/>
        <v>156</v>
      </c>
      <c r="AS588" s="66">
        <f t="shared" si="99"/>
        <v>632</v>
      </c>
    </row>
    <row r="589" spans="3:45" x14ac:dyDescent="0.25">
      <c r="C589" s="53" t="str">
        <f>IF(H589="","",Sheet1!AI589)</f>
        <v>N</v>
      </c>
      <c r="D589" s="54" t="s">
        <v>4134</v>
      </c>
      <c r="E589" s="54" t="s">
        <v>25</v>
      </c>
      <c r="F589" s="53" t="str">
        <f>IF(H589="","",Sheet1!AF589)</f>
        <v>10/10/2025</v>
      </c>
      <c r="G589" s="1" t="str">
        <f>IF(H589="","",Sheet1!AF589)</f>
        <v>10/10/2025</v>
      </c>
      <c r="H589" s="27">
        <v>9106048433</v>
      </c>
      <c r="I589" s="1" t="str">
        <f>IF(H589="","",Sheet1!AF589)</f>
        <v>10/10/2025</v>
      </c>
      <c r="J589" s="55" t="str">
        <f t="shared" si="90"/>
        <v>NKHT2510/04700015032</v>
      </c>
      <c r="L589" s="57" t="str">
        <f>IF(H589="","",Sheet1!AK589)</f>
        <v>K25TTM</v>
      </c>
      <c r="M589" s="57" t="str">
        <f>IF(H589="","",Sheet1!AE589)</f>
        <v>00015032</v>
      </c>
      <c r="N589" s="58" t="str">
        <f>IF(H589="","",Sheet1!AF589)</f>
        <v>10/10/2025</v>
      </c>
      <c r="O589" s="7" t="str">
        <f>IF(H589="","",Sheet1!AH589)</f>
        <v>WIN-047</v>
      </c>
      <c r="S589" s="55" t="str">
        <f>IF(H589="","",Sheet1!AL589)</f>
        <v>5494 WM+ VTU Đất trống giáo xứ Thánh Pho</v>
      </c>
      <c r="V589" s="55" t="str">
        <f>IF(H589="","",Sheet1!AL589)</f>
        <v>5494 WM+ VTU Đất trống giáo xứ Thánh Pho</v>
      </c>
      <c r="Y589" s="7" t="str">
        <f>IF(H589="","",Sheet1!AJ589)</f>
        <v>GM500</v>
      </c>
      <c r="AB589" s="60">
        <f t="shared" si="91"/>
        <v>5111</v>
      </c>
      <c r="AC589" s="60">
        <f t="shared" si="92"/>
        <v>131</v>
      </c>
      <c r="AE589" s="61">
        <f>IF(H589="","",Sheet1!U589)</f>
        <v>2</v>
      </c>
      <c r="AG589" s="7">
        <f>IF(H589="","",Sheet1!T589)</f>
        <v>111058</v>
      </c>
      <c r="AH589" s="62">
        <f t="shared" si="93"/>
        <v>222116</v>
      </c>
      <c r="AL589" s="64">
        <f t="shared" si="94"/>
        <v>8</v>
      </c>
      <c r="AN589" s="61">
        <f t="shared" si="95"/>
        <v>17769.28</v>
      </c>
      <c r="AO589" s="65">
        <f t="shared" si="96"/>
        <v>33311</v>
      </c>
      <c r="AQ589" s="66" t="str">
        <f t="shared" si="97"/>
        <v>K-hangtra</v>
      </c>
      <c r="AR589" s="66">
        <f t="shared" si="98"/>
        <v>156</v>
      </c>
      <c r="AS589" s="66">
        <f t="shared" si="99"/>
        <v>632</v>
      </c>
    </row>
    <row r="590" spans="3:45" x14ac:dyDescent="0.25">
      <c r="C590" s="53" t="str">
        <f>IF(H590="","",Sheet1!AI590)</f>
        <v>N</v>
      </c>
      <c r="D590" s="54" t="s">
        <v>4134</v>
      </c>
      <c r="E590" s="54" t="s">
        <v>25</v>
      </c>
      <c r="F590" s="53" t="str">
        <f>IF(H590="","",Sheet1!AF590)</f>
        <v>10/10/2025</v>
      </c>
      <c r="G590" s="1" t="str">
        <f>IF(H590="","",Sheet1!AF590)</f>
        <v>10/10/2025</v>
      </c>
      <c r="H590" s="27">
        <v>9106048516</v>
      </c>
      <c r="I590" s="1" t="str">
        <f>IF(H590="","",Sheet1!AF590)</f>
        <v>10/10/2025</v>
      </c>
      <c r="J590" s="55" t="str">
        <f t="shared" si="90"/>
        <v>NKHT2510/00900081342</v>
      </c>
      <c r="L590" s="57" t="str">
        <f>IF(H590="","",Sheet1!AK590)</f>
        <v>K25TTM</v>
      </c>
      <c r="M590" s="57" t="str">
        <f>IF(H590="","",Sheet1!AE590)</f>
        <v>00081342</v>
      </c>
      <c r="N590" s="58" t="str">
        <f>IF(H590="","",Sheet1!AF590)</f>
        <v>10/10/2025</v>
      </c>
      <c r="O590" s="7" t="str">
        <f>IF(H590="","",Sheet1!AH590)</f>
        <v>WIN-DNG-01-009</v>
      </c>
      <c r="S590" s="55" t="str">
        <f>IF(H590="","",Sheet1!AL590)</f>
        <v>4807 WM+ DNG 92 Mai Thúc Lân</v>
      </c>
      <c r="V590" s="55" t="str">
        <f>IF(H590="","",Sheet1!AL590)</f>
        <v>4807 WM+ DNG 92 Mai Thúc Lân</v>
      </c>
      <c r="Y590" s="7" t="str">
        <f>IF(H590="","",Sheet1!AJ590)</f>
        <v>GXD500</v>
      </c>
      <c r="AB590" s="60">
        <f t="shared" si="91"/>
        <v>5111</v>
      </c>
      <c r="AC590" s="60">
        <f t="shared" si="92"/>
        <v>131</v>
      </c>
      <c r="AE590" s="61">
        <f>IF(H590="","",Sheet1!U590)</f>
        <v>1</v>
      </c>
      <c r="AG590" s="7">
        <f>IF(H590="","",Sheet1!T590)</f>
        <v>111606</v>
      </c>
      <c r="AH590" s="62">
        <f t="shared" si="93"/>
        <v>111606</v>
      </c>
      <c r="AL590" s="64">
        <f t="shared" si="94"/>
        <v>8</v>
      </c>
      <c r="AN590" s="61">
        <f t="shared" si="95"/>
        <v>8928.48</v>
      </c>
      <c r="AO590" s="65">
        <f t="shared" si="96"/>
        <v>33311</v>
      </c>
      <c r="AQ590" s="66" t="str">
        <f t="shared" si="97"/>
        <v>K-hangtra</v>
      </c>
      <c r="AR590" s="66">
        <f t="shared" si="98"/>
        <v>156</v>
      </c>
      <c r="AS590" s="66">
        <f t="shared" si="99"/>
        <v>632</v>
      </c>
    </row>
    <row r="591" spans="3:45" x14ac:dyDescent="0.25">
      <c r="C591" s="53" t="str">
        <f>IF(H591="","",Sheet1!AI591)</f>
        <v>N</v>
      </c>
      <c r="D591" s="54" t="s">
        <v>4134</v>
      </c>
      <c r="E591" s="54" t="s">
        <v>25</v>
      </c>
      <c r="F591" s="53" t="str">
        <f>IF(H591="","",Sheet1!AF591)</f>
        <v>10/10/2025</v>
      </c>
      <c r="G591" s="1" t="str">
        <f>IF(H591="","",Sheet1!AF591)</f>
        <v>10/10/2025</v>
      </c>
      <c r="H591" s="27">
        <v>9106048516</v>
      </c>
      <c r="I591" s="1" t="str">
        <f>IF(H591="","",Sheet1!AF591)</f>
        <v>10/10/2025</v>
      </c>
      <c r="J591" s="55" t="str">
        <f t="shared" si="90"/>
        <v>NKHT2510/00900081342</v>
      </c>
      <c r="L591" s="57" t="str">
        <f>IF(H591="","",Sheet1!AK591)</f>
        <v>K25TTM</v>
      </c>
      <c r="M591" s="57" t="str">
        <f>IF(H591="","",Sheet1!AE591)</f>
        <v>00081342</v>
      </c>
      <c r="N591" s="58" t="str">
        <f>IF(H591="","",Sheet1!AF591)</f>
        <v>10/10/2025</v>
      </c>
      <c r="O591" s="7" t="str">
        <f>IF(H591="","",Sheet1!AH591)</f>
        <v>WIN-DNG-01-009</v>
      </c>
      <c r="S591" s="55" t="str">
        <f>IF(H591="","",Sheet1!AL591)</f>
        <v>4807 WM+ DNG 92 Mai Thúc Lân</v>
      </c>
      <c r="V591" s="55" t="str">
        <f>IF(H591="","",Sheet1!AL591)</f>
        <v>4807 WM+ DNG 92 Mai Thúc Lân</v>
      </c>
      <c r="Y591" s="7" t="str">
        <f>IF(H591="","",Sheet1!AJ591)</f>
        <v>GM500</v>
      </c>
      <c r="AB591" s="60">
        <f t="shared" si="91"/>
        <v>5111</v>
      </c>
      <c r="AC591" s="60">
        <f t="shared" si="92"/>
        <v>131</v>
      </c>
      <c r="AE591" s="61">
        <f>IF(H591="","",Sheet1!U591)</f>
        <v>1</v>
      </c>
      <c r="AG591" s="7">
        <f>IF(H591="","",Sheet1!T591)</f>
        <v>111058</v>
      </c>
      <c r="AH591" s="62">
        <f t="shared" si="93"/>
        <v>111058</v>
      </c>
      <c r="AL591" s="64">
        <f t="shared" si="94"/>
        <v>8</v>
      </c>
      <c r="AN591" s="61">
        <f t="shared" si="95"/>
        <v>8884.64</v>
      </c>
      <c r="AO591" s="65">
        <f t="shared" si="96"/>
        <v>33311</v>
      </c>
      <c r="AQ591" s="66" t="str">
        <f t="shared" si="97"/>
        <v>K-hangtra</v>
      </c>
      <c r="AR591" s="66">
        <f t="shared" si="98"/>
        <v>156</v>
      </c>
      <c r="AS591" s="66">
        <f t="shared" si="99"/>
        <v>632</v>
      </c>
    </row>
    <row r="592" spans="3:45" x14ac:dyDescent="0.25">
      <c r="C592" s="53" t="str">
        <f>IF(H592="","",Sheet1!AI592)</f>
        <v>N</v>
      </c>
      <c r="D592" s="54" t="s">
        <v>4134</v>
      </c>
      <c r="E592" s="54" t="s">
        <v>25</v>
      </c>
      <c r="F592" s="53" t="str">
        <f>IF(H592="","",Sheet1!AF592)</f>
        <v>10/10/2025</v>
      </c>
      <c r="G592" s="1" t="str">
        <f>IF(H592="","",Sheet1!AF592)</f>
        <v>10/10/2025</v>
      </c>
      <c r="H592" s="27">
        <v>9106048516</v>
      </c>
      <c r="I592" s="1" t="str">
        <f>IF(H592="","",Sheet1!AF592)</f>
        <v>10/10/2025</v>
      </c>
      <c r="J592" s="55" t="str">
        <f t="shared" si="90"/>
        <v>NKHT2510/00900081342</v>
      </c>
      <c r="L592" s="57" t="str">
        <f>IF(H592="","",Sheet1!AK592)</f>
        <v>K25TTM</v>
      </c>
      <c r="M592" s="57" t="str">
        <f>IF(H592="","",Sheet1!AE592)</f>
        <v>00081342</v>
      </c>
      <c r="N592" s="58" t="str">
        <f>IF(H592="","",Sheet1!AF592)</f>
        <v>10/10/2025</v>
      </c>
      <c r="O592" s="7" t="str">
        <f>IF(H592="","",Sheet1!AH592)</f>
        <v>WIN-DNG-01-009</v>
      </c>
      <c r="S592" s="55" t="str">
        <f>IF(H592="","",Sheet1!AL592)</f>
        <v>4807 WM+ DNG 92 Mai Thúc Lân</v>
      </c>
      <c r="V592" s="55" t="str">
        <f>IF(H592="","",Sheet1!AL592)</f>
        <v>4807 WM+ DNG 92 Mai Thúc Lân</v>
      </c>
      <c r="Y592" s="7" t="str">
        <f>IF(H592="","",Sheet1!AJ592)</f>
        <v>GTLX250G</v>
      </c>
      <c r="AB592" s="60">
        <f t="shared" si="91"/>
        <v>5111</v>
      </c>
      <c r="AC592" s="60">
        <f t="shared" si="92"/>
        <v>131</v>
      </c>
      <c r="AE592" s="61">
        <f>IF(H592="","",Sheet1!U592)</f>
        <v>1</v>
      </c>
      <c r="AG592" s="7">
        <f>IF(H592="","",Sheet1!T592)</f>
        <v>50182</v>
      </c>
      <c r="AH592" s="62">
        <f t="shared" si="93"/>
        <v>50182</v>
      </c>
      <c r="AL592" s="64">
        <f t="shared" si="94"/>
        <v>8</v>
      </c>
      <c r="AN592" s="61">
        <f t="shared" si="95"/>
        <v>4014.56</v>
      </c>
      <c r="AO592" s="65">
        <f t="shared" si="96"/>
        <v>33311</v>
      </c>
      <c r="AQ592" s="66" t="str">
        <f t="shared" si="97"/>
        <v>K-hangtra</v>
      </c>
      <c r="AR592" s="66">
        <f t="shared" si="98"/>
        <v>156</v>
      </c>
      <c r="AS592" s="66">
        <f t="shared" si="99"/>
        <v>632</v>
      </c>
    </row>
    <row r="593" spans="3:45" x14ac:dyDescent="0.25">
      <c r="C593" s="53" t="str">
        <f>IF(H593="","",Sheet1!AI593)</f>
        <v>B</v>
      </c>
      <c r="D593" s="54" t="s">
        <v>4134</v>
      </c>
      <c r="E593" s="54" t="s">
        <v>25</v>
      </c>
      <c r="F593" s="53" t="str">
        <f>IF(H593="","",Sheet1!AF593)</f>
        <v>10/10/2025</v>
      </c>
      <c r="G593" s="1" t="str">
        <f>IF(H593="","",Sheet1!AF593)</f>
        <v>10/10/2025</v>
      </c>
      <c r="H593" s="27">
        <v>9106048535</v>
      </c>
      <c r="I593" s="1" t="str">
        <f>IF(H593="","",Sheet1!AF593)</f>
        <v>10/10/2025</v>
      </c>
      <c r="J593" s="55" t="str">
        <f t="shared" si="90"/>
        <v>NKHT2510/00700047706</v>
      </c>
      <c r="L593" s="57" t="str">
        <f>IF(H593="","",Sheet1!AK593)</f>
        <v>K25TTM</v>
      </c>
      <c r="M593" s="57" t="str">
        <f>IF(H593="","",Sheet1!AE593)</f>
        <v>00047706</v>
      </c>
      <c r="N593" s="58" t="str">
        <f>IF(H593="","",Sheet1!AF593)</f>
        <v>10/10/2025</v>
      </c>
      <c r="O593" s="7" t="str">
        <f>IF(H593="","",Sheet1!AH593)</f>
        <v>WIN-QNH-00-007</v>
      </c>
      <c r="S593" s="55" t="str">
        <f>IF(H593="","",Sheet1!AL593)</f>
        <v>2AEP WM+ QNH Cửa Tràng, Tiền An</v>
      </c>
      <c r="V593" s="55" t="str">
        <f>IF(H593="","",Sheet1!AL593)</f>
        <v>2AEP WM+ QNH Cửa Tràng, Tiền An</v>
      </c>
      <c r="Y593" s="7" t="str">
        <f>IF(H593="","",Sheet1!AJ593)</f>
        <v>CC300</v>
      </c>
      <c r="AB593" s="60">
        <f t="shared" si="91"/>
        <v>5111</v>
      </c>
      <c r="AC593" s="60">
        <f t="shared" si="92"/>
        <v>131</v>
      </c>
      <c r="AE593" s="61">
        <f>IF(H593="","",Sheet1!U593)</f>
        <v>3</v>
      </c>
      <c r="AG593" s="7">
        <f>IF(H593="","",Sheet1!T593)</f>
        <v>74250</v>
      </c>
      <c r="AH593" s="62">
        <f t="shared" si="93"/>
        <v>222750</v>
      </c>
      <c r="AL593" s="64">
        <f t="shared" si="94"/>
        <v>8</v>
      </c>
      <c r="AN593" s="61">
        <f t="shared" si="95"/>
        <v>17820</v>
      </c>
      <c r="AO593" s="65">
        <f t="shared" si="96"/>
        <v>33311</v>
      </c>
      <c r="AQ593" s="66" t="str">
        <f t="shared" si="97"/>
        <v>K-hangtra</v>
      </c>
      <c r="AR593" s="66">
        <f t="shared" si="98"/>
        <v>156</v>
      </c>
      <c r="AS593" s="66">
        <f t="shared" si="99"/>
        <v>632</v>
      </c>
    </row>
    <row r="594" spans="3:45" x14ac:dyDescent="0.25">
      <c r="C594" s="53" t="str">
        <f>IF(H594="","",Sheet1!AI594)</f>
        <v>N</v>
      </c>
      <c r="D594" s="54" t="s">
        <v>4134</v>
      </c>
      <c r="E594" s="54" t="s">
        <v>25</v>
      </c>
      <c r="F594" s="53" t="str">
        <f>IF(H594="","",Sheet1!AF594)</f>
        <v>10/10/2025</v>
      </c>
      <c r="G594" s="1" t="str">
        <f>IF(H594="","",Sheet1!AF594)</f>
        <v>10/10/2025</v>
      </c>
      <c r="H594" s="27">
        <v>9106048622</v>
      </c>
      <c r="I594" s="1" t="str">
        <f>IF(H594="","",Sheet1!AF594)</f>
        <v>10/10/2025</v>
      </c>
      <c r="J594" s="55" t="str">
        <f t="shared" si="90"/>
        <v>NKHT2510/67300160613</v>
      </c>
      <c r="L594" s="57" t="str">
        <f>IF(H594="","",Sheet1!AK594)</f>
        <v>K25TTM</v>
      </c>
      <c r="M594" s="57" t="str">
        <f>IF(H594="","",Sheet1!AE594)</f>
        <v>00160613</v>
      </c>
      <c r="N594" s="58" t="str">
        <f>IF(H594="","",Sheet1!AF594)</f>
        <v>10/10/2025</v>
      </c>
      <c r="O594" s="7" t="str">
        <f>IF(H594="","",Sheet1!AH594)</f>
        <v>WIN6673</v>
      </c>
      <c r="S594" s="55" t="str">
        <f>IF(H594="","",Sheet1!AL594)</f>
        <v>6673 WM+ HCM SH3-6, CC HQC Plaza</v>
      </c>
      <c r="V594" s="55" t="str">
        <f>IF(H594="","",Sheet1!AL594)</f>
        <v>6673 WM+ HCM SH3-6, CC HQC Plaza</v>
      </c>
      <c r="Y594" s="7" t="str">
        <f>IF(H594="","",Sheet1!AJ594)</f>
        <v>GM500</v>
      </c>
      <c r="AB594" s="60">
        <f t="shared" si="91"/>
        <v>5111</v>
      </c>
      <c r="AC594" s="60">
        <f t="shared" si="92"/>
        <v>131</v>
      </c>
      <c r="AE594" s="61">
        <f>IF(H594="","",Sheet1!U594)</f>
        <v>1</v>
      </c>
      <c r="AG594" s="7">
        <f>IF(H594="","",Sheet1!T594)</f>
        <v>111058</v>
      </c>
      <c r="AH594" s="62">
        <f t="shared" si="93"/>
        <v>111058</v>
      </c>
      <c r="AL594" s="64">
        <f t="shared" si="94"/>
        <v>8</v>
      </c>
      <c r="AN594" s="61">
        <f t="shared" si="95"/>
        <v>8884.64</v>
      </c>
      <c r="AO594" s="65">
        <f t="shared" si="96"/>
        <v>33311</v>
      </c>
      <c r="AQ594" s="66" t="str">
        <f t="shared" si="97"/>
        <v>K-hangtra</v>
      </c>
      <c r="AR594" s="66">
        <f t="shared" si="98"/>
        <v>156</v>
      </c>
      <c r="AS594" s="66">
        <f t="shared" si="99"/>
        <v>632</v>
      </c>
    </row>
    <row r="595" spans="3:45" x14ac:dyDescent="0.25">
      <c r="C595" s="53" t="str">
        <f>IF(H595="","",Sheet1!AI595)</f>
        <v>N</v>
      </c>
      <c r="D595" s="54" t="s">
        <v>4134</v>
      </c>
      <c r="E595" s="54" t="s">
        <v>25</v>
      </c>
      <c r="F595" s="53" t="str">
        <f>IF(H595="","",Sheet1!AF595)</f>
        <v>10/10/2025</v>
      </c>
      <c r="G595" s="1" t="str">
        <f>IF(H595="","",Sheet1!AF595)</f>
        <v>10/10/2025</v>
      </c>
      <c r="H595" s="27">
        <v>9106048622</v>
      </c>
      <c r="I595" s="1" t="str">
        <f>IF(H595="","",Sheet1!AF595)</f>
        <v>10/10/2025</v>
      </c>
      <c r="J595" s="55" t="str">
        <f t="shared" si="90"/>
        <v>NKHT2510/67300160613</v>
      </c>
      <c r="L595" s="57" t="str">
        <f>IF(H595="","",Sheet1!AK595)</f>
        <v>K25TTM</v>
      </c>
      <c r="M595" s="57" t="str">
        <f>IF(H595="","",Sheet1!AE595)</f>
        <v>00160613</v>
      </c>
      <c r="N595" s="58" t="str">
        <f>IF(H595="","",Sheet1!AF595)</f>
        <v>10/10/2025</v>
      </c>
      <c r="O595" s="7" t="str">
        <f>IF(H595="","",Sheet1!AH595)</f>
        <v>WIN6673</v>
      </c>
      <c r="S595" s="55" t="str">
        <f>IF(H595="","",Sheet1!AL595)</f>
        <v>6673 WM+ HCM SH3-6, CC HQC Plaza</v>
      </c>
      <c r="V595" s="55" t="str">
        <f>IF(H595="","",Sheet1!AL595)</f>
        <v>6673 WM+ HCM SH3-6, CC HQC Plaza</v>
      </c>
      <c r="Y595" s="7" t="str">
        <f>IF(H595="","",Sheet1!AJ595)</f>
        <v>CN300</v>
      </c>
      <c r="AB595" s="60">
        <f t="shared" si="91"/>
        <v>5111</v>
      </c>
      <c r="AC595" s="60">
        <f t="shared" si="92"/>
        <v>131</v>
      </c>
      <c r="AE595" s="61">
        <f>IF(H595="","",Sheet1!U595)</f>
        <v>2</v>
      </c>
      <c r="AG595" s="7">
        <f>IF(H595="","",Sheet1!T595)</f>
        <v>70950</v>
      </c>
      <c r="AH595" s="62">
        <f t="shared" si="93"/>
        <v>141900</v>
      </c>
      <c r="AL595" s="64">
        <f t="shared" si="94"/>
        <v>8</v>
      </c>
      <c r="AN595" s="61">
        <f t="shared" si="95"/>
        <v>11352</v>
      </c>
      <c r="AO595" s="65">
        <f t="shared" si="96"/>
        <v>33311</v>
      </c>
      <c r="AQ595" s="66" t="str">
        <f t="shared" si="97"/>
        <v>K-hangtra</v>
      </c>
      <c r="AR595" s="66">
        <f t="shared" si="98"/>
        <v>156</v>
      </c>
      <c r="AS595" s="66">
        <f t="shared" si="99"/>
        <v>632</v>
      </c>
    </row>
    <row r="596" spans="3:45" x14ac:dyDescent="0.25">
      <c r="C596" s="53" t="str">
        <f>IF(H596="","",Sheet1!AI596)</f>
        <v>B</v>
      </c>
      <c r="D596" s="54" t="s">
        <v>4134</v>
      </c>
      <c r="E596" s="54" t="s">
        <v>25</v>
      </c>
      <c r="F596" s="53" t="str">
        <f>IF(H596="","",Sheet1!AF596)</f>
        <v>10/10/2025</v>
      </c>
      <c r="G596" s="1" t="str">
        <f>IF(H596="","",Sheet1!AF596)</f>
        <v>10/10/2025</v>
      </c>
      <c r="H596" s="27">
        <v>9106048630</v>
      </c>
      <c r="I596" s="1" t="str">
        <f>IF(H596="","",Sheet1!AF596)</f>
        <v>10/10/2025</v>
      </c>
      <c r="J596" s="55" t="str">
        <f t="shared" si="90"/>
        <v>NKHT2510/06400008211</v>
      </c>
      <c r="L596" s="57" t="str">
        <f>IF(H596="","",Sheet1!AK596)</f>
        <v>K25TTM</v>
      </c>
      <c r="M596" s="57" t="str">
        <f>IF(H596="","",Sheet1!AE596)</f>
        <v>00008211</v>
      </c>
      <c r="N596" s="58" t="str">
        <f>IF(H596="","",Sheet1!AF596)</f>
        <v>10/10/2025</v>
      </c>
      <c r="O596" s="7" t="str">
        <f>IF(H596="","",Sheet1!AH596)</f>
        <v>WIN-064</v>
      </c>
      <c r="S596" s="55" t="str">
        <f>IF(H596="","",Sheet1!AL596)</f>
        <v>2AKO WM+ NDH 216 Triệu Việt Vương</v>
      </c>
      <c r="V596" s="55" t="str">
        <f>IF(H596="","",Sheet1!AL596)</f>
        <v>2AKO WM+ NDH 216 Triệu Việt Vương</v>
      </c>
      <c r="Y596" s="7" t="str">
        <f>IF(H596="","",Sheet1!AJ596)</f>
        <v>MNH250</v>
      </c>
      <c r="AB596" s="60">
        <f t="shared" si="91"/>
        <v>5111</v>
      </c>
      <c r="AC596" s="60">
        <f t="shared" si="92"/>
        <v>131</v>
      </c>
      <c r="AE596" s="61">
        <f>IF(H596="","",Sheet1!U596)</f>
        <v>5</v>
      </c>
      <c r="AG596" s="7">
        <f>IF(H596="","",Sheet1!T596)</f>
        <v>37720</v>
      </c>
      <c r="AH596" s="62">
        <f t="shared" si="93"/>
        <v>188600</v>
      </c>
      <c r="AL596" s="64">
        <f t="shared" si="94"/>
        <v>8</v>
      </c>
      <c r="AN596" s="61">
        <f t="shared" si="95"/>
        <v>15088</v>
      </c>
      <c r="AO596" s="65">
        <f t="shared" si="96"/>
        <v>33311</v>
      </c>
      <c r="AQ596" s="66" t="str">
        <f t="shared" si="97"/>
        <v>K-hangtra</v>
      </c>
      <c r="AR596" s="66">
        <f t="shared" si="98"/>
        <v>156</v>
      </c>
      <c r="AS596" s="66">
        <f t="shared" si="99"/>
        <v>632</v>
      </c>
    </row>
    <row r="597" spans="3:45" x14ac:dyDescent="0.25">
      <c r="C597" s="53" t="str">
        <f>IF(H597="","",Sheet1!AI597)</f>
        <v>B</v>
      </c>
      <c r="D597" s="54" t="s">
        <v>4134</v>
      </c>
      <c r="E597" s="54" t="s">
        <v>25</v>
      </c>
      <c r="F597" s="53" t="str">
        <f>IF(H597="","",Sheet1!AF597)</f>
        <v>10/10/2025</v>
      </c>
      <c r="G597" s="1" t="str">
        <f>IF(H597="","",Sheet1!AF597)</f>
        <v>10/10/2025</v>
      </c>
      <c r="H597" s="27">
        <v>9106048660</v>
      </c>
      <c r="I597" s="1" t="str">
        <f>IF(H597="","",Sheet1!AF597)</f>
        <v>10/10/2025</v>
      </c>
      <c r="J597" s="55" t="str">
        <f t="shared" si="90"/>
        <v>NKHT2510/04400014403</v>
      </c>
      <c r="L597" s="57" t="str">
        <f>IF(H597="","",Sheet1!AK597)</f>
        <v>K25TTM</v>
      </c>
      <c r="M597" s="57" t="str">
        <f>IF(H597="","",Sheet1!AE597)</f>
        <v>00014403</v>
      </c>
      <c r="N597" s="58" t="str">
        <f>IF(H597="","",Sheet1!AF597)</f>
        <v>10/10/2025</v>
      </c>
      <c r="O597" s="7" t="str">
        <f>IF(H597="","",Sheet1!AH597)</f>
        <v>WIN-044</v>
      </c>
      <c r="S597" s="55" t="str">
        <f>IF(H597="","",Sheet1!AL597)</f>
        <v>3432 WM+TBH 19 Hai Bà Trưng</v>
      </c>
      <c r="V597" s="55" t="str">
        <f>IF(H597="","",Sheet1!AL597)</f>
        <v>3432 WM+TBH 19 Hai Bà Trưng</v>
      </c>
      <c r="Y597" s="7" t="str">
        <f>IF(H597="","",Sheet1!AJ597)</f>
        <v>GM500</v>
      </c>
      <c r="AB597" s="60">
        <f t="shared" si="91"/>
        <v>5111</v>
      </c>
      <c r="AC597" s="60">
        <f t="shared" si="92"/>
        <v>131</v>
      </c>
      <c r="AE597" s="61">
        <f>IF(H597="","",Sheet1!U597)</f>
        <v>2</v>
      </c>
      <c r="AG597" s="7">
        <f>IF(H597="","",Sheet1!T597)</f>
        <v>111058</v>
      </c>
      <c r="AH597" s="62">
        <f t="shared" si="93"/>
        <v>222116</v>
      </c>
      <c r="AL597" s="64">
        <f t="shared" si="94"/>
        <v>8</v>
      </c>
      <c r="AN597" s="61">
        <f t="shared" si="95"/>
        <v>17769.28</v>
      </c>
      <c r="AO597" s="65">
        <f t="shared" si="96"/>
        <v>33311</v>
      </c>
      <c r="AQ597" s="66" t="str">
        <f t="shared" si="97"/>
        <v>K-hangtra</v>
      </c>
      <c r="AR597" s="66">
        <f t="shared" si="98"/>
        <v>156</v>
      </c>
      <c r="AS597" s="66">
        <f t="shared" si="99"/>
        <v>632</v>
      </c>
    </row>
    <row r="598" spans="3:45" x14ac:dyDescent="0.25">
      <c r="C598" s="53" t="str">
        <f>IF(H598="","",Sheet1!AI598)</f>
        <v>N</v>
      </c>
      <c r="D598" s="54" t="s">
        <v>4134</v>
      </c>
      <c r="E598" s="54" t="s">
        <v>25</v>
      </c>
      <c r="F598" s="53" t="str">
        <f>IF(H598="","",Sheet1!AF598)</f>
        <v>10/10/2025</v>
      </c>
      <c r="G598" s="1" t="str">
        <f>IF(H598="","",Sheet1!AF598)</f>
        <v>10/10/2025</v>
      </c>
      <c r="H598" s="27">
        <v>9106048688</v>
      </c>
      <c r="I598" s="1" t="str">
        <f>IF(H598="","",Sheet1!AF598)</f>
        <v>10/10/2025</v>
      </c>
      <c r="J598" s="55" t="str">
        <f t="shared" si="90"/>
        <v>NKHT2510/04700015039</v>
      </c>
      <c r="L598" s="57" t="str">
        <f>IF(H598="","",Sheet1!AK598)</f>
        <v>K25TTM</v>
      </c>
      <c r="M598" s="57" t="str">
        <f>IF(H598="","",Sheet1!AE598)</f>
        <v>00015039</v>
      </c>
      <c r="N598" s="58" t="str">
        <f>IF(H598="","",Sheet1!AF598)</f>
        <v>10/10/2025</v>
      </c>
      <c r="O598" s="7" t="str">
        <f>IF(H598="","",Sheet1!AH598)</f>
        <v>WIN-047</v>
      </c>
      <c r="S598" s="55" t="str">
        <f>IF(H598="","",Sheet1!AL598)</f>
        <v>5384 WM+ VTU 83 Nguyễn Cư Trinh</v>
      </c>
      <c r="V598" s="55" t="str">
        <f>IF(H598="","",Sheet1!AL598)</f>
        <v>5384 WM+ VTU 83 Nguyễn Cư Trinh</v>
      </c>
      <c r="Y598" s="7" t="str">
        <f>IF(H598="","",Sheet1!AJ598)</f>
        <v>CC300</v>
      </c>
      <c r="AB598" s="60">
        <f t="shared" si="91"/>
        <v>5111</v>
      </c>
      <c r="AC598" s="60">
        <f t="shared" si="92"/>
        <v>131</v>
      </c>
      <c r="AE598" s="61">
        <f>IF(H598="","",Sheet1!U598)</f>
        <v>1</v>
      </c>
      <c r="AG598" s="7">
        <f>IF(H598="","",Sheet1!T598)</f>
        <v>74250</v>
      </c>
      <c r="AH598" s="62">
        <f t="shared" si="93"/>
        <v>74250</v>
      </c>
      <c r="AL598" s="64">
        <f t="shared" si="94"/>
        <v>8</v>
      </c>
      <c r="AN598" s="61">
        <f t="shared" si="95"/>
        <v>5940</v>
      </c>
      <c r="AO598" s="65">
        <f t="shared" si="96"/>
        <v>33311</v>
      </c>
      <c r="AQ598" s="66" t="str">
        <f t="shared" si="97"/>
        <v>K-hangtra</v>
      </c>
      <c r="AR598" s="66">
        <f t="shared" si="98"/>
        <v>156</v>
      </c>
      <c r="AS598" s="66">
        <f t="shared" si="99"/>
        <v>632</v>
      </c>
    </row>
    <row r="599" spans="3:45" x14ac:dyDescent="0.25">
      <c r="C599" s="53" t="str">
        <f>IF(H599="","",Sheet1!AI599)</f>
        <v>N</v>
      </c>
      <c r="D599" s="54" t="s">
        <v>4134</v>
      </c>
      <c r="E599" s="54" t="s">
        <v>25</v>
      </c>
      <c r="F599" s="53" t="str">
        <f>IF(H599="","",Sheet1!AF599)</f>
        <v>10/10/2025</v>
      </c>
      <c r="G599" s="1" t="str">
        <f>IF(H599="","",Sheet1!AF599)</f>
        <v>10/10/2025</v>
      </c>
      <c r="H599" s="27">
        <v>9106048688</v>
      </c>
      <c r="I599" s="1" t="str">
        <f>IF(H599="","",Sheet1!AF599)</f>
        <v>10/10/2025</v>
      </c>
      <c r="J599" s="55" t="str">
        <f t="shared" si="90"/>
        <v>NKHT2510/04700015039</v>
      </c>
      <c r="L599" s="57" t="str">
        <f>IF(H599="","",Sheet1!AK599)</f>
        <v>K25TTM</v>
      </c>
      <c r="M599" s="57" t="str">
        <f>IF(H599="","",Sheet1!AE599)</f>
        <v>00015039</v>
      </c>
      <c r="N599" s="58" t="str">
        <f>IF(H599="","",Sheet1!AF599)</f>
        <v>10/10/2025</v>
      </c>
      <c r="O599" s="7" t="str">
        <f>IF(H599="","",Sheet1!AH599)</f>
        <v>WIN-047</v>
      </c>
      <c r="S599" s="55" t="str">
        <f>IF(H599="","",Sheet1!AL599)</f>
        <v>5384 WM+ VTU 83 Nguyễn Cư Trinh</v>
      </c>
      <c r="V599" s="55" t="str">
        <f>IF(H599="","",Sheet1!AL599)</f>
        <v>5384 WM+ VTU 83 Nguyễn Cư Trinh</v>
      </c>
      <c r="Y599" s="7" t="str">
        <f>IF(H599="","",Sheet1!AJ599)</f>
        <v>GTLX250G</v>
      </c>
      <c r="AB599" s="60">
        <f t="shared" si="91"/>
        <v>5111</v>
      </c>
      <c r="AC599" s="60">
        <f t="shared" si="92"/>
        <v>131</v>
      </c>
      <c r="AE599" s="61">
        <f>IF(H599="","",Sheet1!U599)</f>
        <v>4</v>
      </c>
      <c r="AG599" s="7">
        <f>IF(H599="","",Sheet1!T599)</f>
        <v>50182</v>
      </c>
      <c r="AH599" s="62">
        <f t="shared" si="93"/>
        <v>200728</v>
      </c>
      <c r="AL599" s="64">
        <f t="shared" si="94"/>
        <v>8</v>
      </c>
      <c r="AN599" s="61">
        <f t="shared" si="95"/>
        <v>16058.24</v>
      </c>
      <c r="AO599" s="65">
        <f t="shared" si="96"/>
        <v>33311</v>
      </c>
      <c r="AQ599" s="66" t="str">
        <f t="shared" si="97"/>
        <v>K-hangtra</v>
      </c>
      <c r="AR599" s="66">
        <f t="shared" si="98"/>
        <v>156</v>
      </c>
      <c r="AS599" s="66">
        <f t="shared" si="99"/>
        <v>632</v>
      </c>
    </row>
    <row r="600" spans="3:45" x14ac:dyDescent="0.25">
      <c r="C600" s="53" t="str">
        <f>IF(H600="","",Sheet1!AI600)</f>
        <v>B</v>
      </c>
      <c r="D600" s="54" t="s">
        <v>4134</v>
      </c>
      <c r="E600" s="54" t="s">
        <v>25</v>
      </c>
      <c r="F600" s="53" t="str">
        <f>IF(H600="","",Sheet1!AF600)</f>
        <v>10/10/2025</v>
      </c>
      <c r="G600" s="1" t="str">
        <f>IF(H600="","",Sheet1!AF600)</f>
        <v>10/10/2025</v>
      </c>
      <c r="H600" s="27">
        <v>9106048746</v>
      </c>
      <c r="I600" s="1" t="str">
        <f>IF(H600="","",Sheet1!AF600)</f>
        <v>10/10/2025</v>
      </c>
      <c r="J600" s="55" t="str">
        <f t="shared" si="90"/>
        <v>NKHT2510/24300483662</v>
      </c>
      <c r="L600" s="57" t="str">
        <f>IF(H600="","",Sheet1!AK600)</f>
        <v>K25TTM</v>
      </c>
      <c r="M600" s="57" t="str">
        <f>IF(H600="","",Sheet1!AE600)</f>
        <v>00483662</v>
      </c>
      <c r="N600" s="58" t="str">
        <f>IF(H600="","",Sheet1!AF600)</f>
        <v>10/10/2025</v>
      </c>
      <c r="O600" s="7" t="str">
        <f>IF(H600="","",Sheet1!AH600)</f>
        <v>WIN4243</v>
      </c>
      <c r="S600" s="55" t="str">
        <f>IF(H600="","",Sheet1!AL600)</f>
        <v>4243 WM+ HNI 106 CT2 KĐT Văn Khê</v>
      </c>
      <c r="V600" s="55" t="str">
        <f>IF(H600="","",Sheet1!AL600)</f>
        <v>4243 WM+ HNI 106 CT2 KĐT Văn Khê</v>
      </c>
      <c r="Y600" s="7" t="str">
        <f>IF(H600="","",Sheet1!AJ600)</f>
        <v>CN300</v>
      </c>
      <c r="AB600" s="60">
        <f t="shared" si="91"/>
        <v>5111</v>
      </c>
      <c r="AC600" s="60">
        <f t="shared" si="92"/>
        <v>131</v>
      </c>
      <c r="AE600" s="61">
        <f>IF(H600="","",Sheet1!U600)</f>
        <v>1</v>
      </c>
      <c r="AG600" s="7">
        <f>IF(H600="","",Sheet1!T600)</f>
        <v>70950</v>
      </c>
      <c r="AH600" s="62">
        <f t="shared" si="93"/>
        <v>70950</v>
      </c>
      <c r="AL600" s="64">
        <f t="shared" si="94"/>
        <v>8</v>
      </c>
      <c r="AN600" s="61">
        <f t="shared" si="95"/>
        <v>5676</v>
      </c>
      <c r="AO600" s="65">
        <f t="shared" si="96"/>
        <v>33311</v>
      </c>
      <c r="AQ600" s="66" t="str">
        <f t="shared" si="97"/>
        <v>K-hangtra</v>
      </c>
      <c r="AR600" s="66">
        <f t="shared" si="98"/>
        <v>156</v>
      </c>
      <c r="AS600" s="66">
        <f t="shared" si="99"/>
        <v>632</v>
      </c>
    </row>
    <row r="601" spans="3:45" x14ac:dyDescent="0.25">
      <c r="C601" s="53" t="str">
        <f>IF(H601="","",Sheet1!AI601)</f>
        <v>B</v>
      </c>
      <c r="D601" s="54" t="s">
        <v>4134</v>
      </c>
      <c r="E601" s="54" t="s">
        <v>25</v>
      </c>
      <c r="F601" s="53" t="str">
        <f>IF(H601="","",Sheet1!AF601)</f>
        <v>10/10/2025</v>
      </c>
      <c r="G601" s="1" t="str">
        <f>IF(H601="","",Sheet1!AF601)</f>
        <v>10/10/2025</v>
      </c>
      <c r="H601" s="27">
        <v>9106048746</v>
      </c>
      <c r="I601" s="1" t="str">
        <f>IF(H601="","",Sheet1!AF601)</f>
        <v>10/10/2025</v>
      </c>
      <c r="J601" s="55" t="str">
        <f t="shared" si="90"/>
        <v>NKHT2510/24300483662</v>
      </c>
      <c r="L601" s="57" t="str">
        <f>IF(H601="","",Sheet1!AK601)</f>
        <v>K25TTM</v>
      </c>
      <c r="M601" s="57" t="str">
        <f>IF(H601="","",Sheet1!AE601)</f>
        <v>00483662</v>
      </c>
      <c r="N601" s="58" t="str">
        <f>IF(H601="","",Sheet1!AF601)</f>
        <v>10/10/2025</v>
      </c>
      <c r="O601" s="7" t="str">
        <f>IF(H601="","",Sheet1!AH601)</f>
        <v>WIN4243</v>
      </c>
      <c r="S601" s="55" t="str">
        <f>IF(H601="","",Sheet1!AL601)</f>
        <v>4243 WM+ HNI 106 CT2 KĐT Văn Khê</v>
      </c>
      <c r="V601" s="55" t="str">
        <f>IF(H601="","",Sheet1!AL601)</f>
        <v>4243 WM+ HNI 106 CT2 KĐT Văn Khê</v>
      </c>
      <c r="Y601" s="7" t="str">
        <f>IF(H601="","",Sheet1!AJ601)</f>
        <v>TH200</v>
      </c>
      <c r="AB601" s="60">
        <f t="shared" si="91"/>
        <v>5111</v>
      </c>
      <c r="AC601" s="60">
        <f t="shared" si="92"/>
        <v>131</v>
      </c>
      <c r="AE601" s="61">
        <f>IF(H601="","",Sheet1!U601)</f>
        <v>1</v>
      </c>
      <c r="AG601" s="7">
        <f>IF(H601="","",Sheet1!T601)</f>
        <v>45588</v>
      </c>
      <c r="AH601" s="62">
        <f t="shared" si="93"/>
        <v>45588</v>
      </c>
      <c r="AL601" s="64">
        <f t="shared" si="94"/>
        <v>8</v>
      </c>
      <c r="AN601" s="61">
        <f t="shared" si="95"/>
        <v>3647.04</v>
      </c>
      <c r="AO601" s="65">
        <f t="shared" si="96"/>
        <v>33311</v>
      </c>
      <c r="AQ601" s="66" t="str">
        <f t="shared" si="97"/>
        <v>K-hangtra</v>
      </c>
      <c r="AR601" s="66">
        <f t="shared" si="98"/>
        <v>156</v>
      </c>
      <c r="AS601" s="66">
        <f t="shared" si="99"/>
        <v>632</v>
      </c>
    </row>
    <row r="602" spans="3:45" x14ac:dyDescent="0.25">
      <c r="C602" s="53" t="str">
        <f>IF(H602="","",Sheet1!AI602)</f>
        <v>B</v>
      </c>
      <c r="D602" s="54" t="s">
        <v>4134</v>
      </c>
      <c r="E602" s="54" t="s">
        <v>25</v>
      </c>
      <c r="F602" s="53" t="str">
        <f>IF(H602="","",Sheet1!AF602)</f>
        <v>10/10/2025</v>
      </c>
      <c r="G602" s="1" t="str">
        <f>IF(H602="","",Sheet1!AF602)</f>
        <v>10/10/2025</v>
      </c>
      <c r="H602" s="27">
        <v>9106048781</v>
      </c>
      <c r="I602" s="1" t="str">
        <f>IF(H602="","",Sheet1!AF602)</f>
        <v>10/10/2025</v>
      </c>
      <c r="J602" s="55" t="str">
        <f t="shared" si="90"/>
        <v>NKHT2510/04400014405</v>
      </c>
      <c r="L602" s="57" t="str">
        <f>IF(H602="","",Sheet1!AK602)</f>
        <v>K25TTM</v>
      </c>
      <c r="M602" s="57" t="str">
        <f>IF(H602="","",Sheet1!AE602)</f>
        <v>00014405</v>
      </c>
      <c r="N602" s="58" t="str">
        <f>IF(H602="","",Sheet1!AF602)</f>
        <v>10/10/2025</v>
      </c>
      <c r="O602" s="7" t="str">
        <f>IF(H602="","",Sheet1!AH602)</f>
        <v>WIN-044</v>
      </c>
      <c r="S602" s="55" t="str">
        <f>IF(H602="","",Sheet1!AL602)</f>
        <v>2AHU WM+ TBH An Ký Trung, Quỳnh Minh</v>
      </c>
      <c r="V602" s="55" t="str">
        <f>IF(H602="","",Sheet1!AL602)</f>
        <v>2AHU WM+ TBH An Ký Trung, Quỳnh Minh</v>
      </c>
      <c r="Y602" s="7" t="str">
        <f>IF(H602="","",Sheet1!AJ602)</f>
        <v>GM500</v>
      </c>
      <c r="AB602" s="60">
        <f t="shared" si="91"/>
        <v>5111</v>
      </c>
      <c r="AC602" s="60">
        <f t="shared" si="92"/>
        <v>131</v>
      </c>
      <c r="AE602" s="61">
        <f>IF(H602="","",Sheet1!U602)</f>
        <v>1</v>
      </c>
      <c r="AG602" s="7">
        <f>IF(H602="","",Sheet1!T602)</f>
        <v>111058</v>
      </c>
      <c r="AH602" s="62">
        <f t="shared" si="93"/>
        <v>111058</v>
      </c>
      <c r="AL602" s="64">
        <f t="shared" si="94"/>
        <v>8</v>
      </c>
      <c r="AN602" s="61">
        <f t="shared" si="95"/>
        <v>8884.64</v>
      </c>
      <c r="AO602" s="65">
        <f t="shared" si="96"/>
        <v>33311</v>
      </c>
      <c r="AQ602" s="66" t="str">
        <f t="shared" si="97"/>
        <v>K-hangtra</v>
      </c>
      <c r="AR602" s="66">
        <f t="shared" si="98"/>
        <v>156</v>
      </c>
      <c r="AS602" s="66">
        <f t="shared" si="99"/>
        <v>632</v>
      </c>
    </row>
    <row r="603" spans="3:45" x14ac:dyDescent="0.25">
      <c r="C603" s="53" t="str">
        <f>IF(H603="","",Sheet1!AI603)</f>
        <v>B</v>
      </c>
      <c r="D603" s="54" t="s">
        <v>4134</v>
      </c>
      <c r="E603" s="54" t="s">
        <v>25</v>
      </c>
      <c r="F603" s="53" t="str">
        <f>IF(H603="","",Sheet1!AF603)</f>
        <v>10/10/2025</v>
      </c>
      <c r="G603" s="1" t="str">
        <f>IF(H603="","",Sheet1!AF603)</f>
        <v>10/10/2025</v>
      </c>
      <c r="H603" s="27">
        <v>9106048783</v>
      </c>
      <c r="I603" s="1" t="str">
        <f>IF(H603="","",Sheet1!AF603)</f>
        <v>10/10/2025</v>
      </c>
      <c r="J603" s="55" t="str">
        <f t="shared" si="90"/>
        <v>NKHT2510/95200483674</v>
      </c>
      <c r="L603" s="57" t="str">
        <f>IF(H603="","",Sheet1!AK603)</f>
        <v>K25TTM</v>
      </c>
      <c r="M603" s="57" t="str">
        <f>IF(H603="","",Sheet1!AE603)</f>
        <v>00483674</v>
      </c>
      <c r="N603" s="58" t="str">
        <f>IF(H603="","",Sheet1!AF603)</f>
        <v>10/10/2025</v>
      </c>
      <c r="O603" s="7" t="str">
        <f>IF(H603="","",Sheet1!AH603)</f>
        <v>WIN5952</v>
      </c>
      <c r="S603" s="55" t="str">
        <f>IF(H603="","",Sheet1!AL603)</f>
        <v>5952 WM+ HNI Phú Sơn, Ba Vì</v>
      </c>
      <c r="V603" s="55" t="str">
        <f>IF(H603="","",Sheet1!AL603)</f>
        <v>5952 WM+ HNI Phú Sơn, Ba Vì</v>
      </c>
      <c r="Y603" s="7" t="str">
        <f>IF(H603="","",Sheet1!AJ603)</f>
        <v>GM500</v>
      </c>
      <c r="AB603" s="60">
        <f t="shared" si="91"/>
        <v>5111</v>
      </c>
      <c r="AC603" s="60">
        <f t="shared" si="92"/>
        <v>131</v>
      </c>
      <c r="AE603" s="61">
        <f>IF(H603="","",Sheet1!U603)</f>
        <v>3</v>
      </c>
      <c r="AG603" s="7">
        <f>IF(H603="","",Sheet1!T603)</f>
        <v>111058</v>
      </c>
      <c r="AH603" s="62">
        <f t="shared" si="93"/>
        <v>333174</v>
      </c>
      <c r="AL603" s="64">
        <f t="shared" si="94"/>
        <v>8</v>
      </c>
      <c r="AN603" s="61">
        <f t="shared" si="95"/>
        <v>26653.920000000002</v>
      </c>
      <c r="AO603" s="65">
        <f t="shared" si="96"/>
        <v>33311</v>
      </c>
      <c r="AQ603" s="66" t="str">
        <f t="shared" si="97"/>
        <v>K-hangtra</v>
      </c>
      <c r="AR603" s="66">
        <f t="shared" si="98"/>
        <v>156</v>
      </c>
      <c r="AS603" s="66">
        <f t="shared" si="99"/>
        <v>632</v>
      </c>
    </row>
    <row r="604" spans="3:45" x14ac:dyDescent="0.25">
      <c r="C604" s="53" t="str">
        <f>IF(H604="","",Sheet1!AI604)</f>
        <v>N</v>
      </c>
      <c r="D604" s="54" t="s">
        <v>4134</v>
      </c>
      <c r="E604" s="54" t="s">
        <v>25</v>
      </c>
      <c r="F604" s="53" t="str">
        <f>IF(H604="","",Sheet1!AF604)</f>
        <v>10/10/2025</v>
      </c>
      <c r="G604" s="1" t="str">
        <f>IF(H604="","",Sheet1!AF604)</f>
        <v>10/10/2025</v>
      </c>
      <c r="H604" s="27">
        <v>9106048848</v>
      </c>
      <c r="I604" s="1" t="str">
        <f>IF(H604="","",Sheet1!AF604)</f>
        <v>10/10/2025</v>
      </c>
      <c r="J604" s="55" t="str">
        <f t="shared" si="90"/>
        <v>NKHT2510/00900081363</v>
      </c>
      <c r="L604" s="57" t="str">
        <f>IF(H604="","",Sheet1!AK604)</f>
        <v>K25TTM</v>
      </c>
      <c r="M604" s="57" t="str">
        <f>IF(H604="","",Sheet1!AE604)</f>
        <v>00081363</v>
      </c>
      <c r="N604" s="58" t="str">
        <f>IF(H604="","",Sheet1!AF604)</f>
        <v>10/10/2025</v>
      </c>
      <c r="O604" s="7" t="str">
        <f>IF(H604="","",Sheet1!AH604)</f>
        <v>WIN-DNG-01-009</v>
      </c>
      <c r="S604" s="55" t="str">
        <f>IF(H604="","",Sheet1!AL604)</f>
        <v>2AIB WM+ DNG 266 Âu Cơ</v>
      </c>
      <c r="V604" s="55" t="str">
        <f>IF(H604="","",Sheet1!AL604)</f>
        <v>2AIB WM+ DNG 266 Âu Cơ</v>
      </c>
      <c r="Y604" s="7" t="str">
        <f>IF(H604="","",Sheet1!AJ604)</f>
        <v>GXD500</v>
      </c>
      <c r="AB604" s="60">
        <f t="shared" si="91"/>
        <v>5111</v>
      </c>
      <c r="AC604" s="60">
        <f t="shared" si="92"/>
        <v>131</v>
      </c>
      <c r="AE604" s="61">
        <f>IF(H604="","",Sheet1!U604)</f>
        <v>1</v>
      </c>
      <c r="AG604" s="7">
        <f>IF(H604="","",Sheet1!T604)</f>
        <v>111606</v>
      </c>
      <c r="AH604" s="62">
        <f t="shared" si="93"/>
        <v>111606</v>
      </c>
      <c r="AL604" s="64">
        <f t="shared" si="94"/>
        <v>8</v>
      </c>
      <c r="AN604" s="61">
        <f t="shared" si="95"/>
        <v>8928.48</v>
      </c>
      <c r="AO604" s="65">
        <f t="shared" si="96"/>
        <v>33311</v>
      </c>
      <c r="AQ604" s="66" t="str">
        <f t="shared" si="97"/>
        <v>K-hangtra</v>
      </c>
      <c r="AR604" s="66">
        <f t="shared" si="98"/>
        <v>156</v>
      </c>
      <c r="AS604" s="66">
        <f t="shared" si="99"/>
        <v>632</v>
      </c>
    </row>
    <row r="605" spans="3:45" x14ac:dyDescent="0.25">
      <c r="C605" s="53" t="str">
        <f>IF(H605="","",Sheet1!AI605)</f>
        <v>N</v>
      </c>
      <c r="D605" s="54" t="s">
        <v>4134</v>
      </c>
      <c r="E605" s="54" t="s">
        <v>25</v>
      </c>
      <c r="F605" s="53" t="str">
        <f>IF(H605="","",Sheet1!AF605)</f>
        <v>10/10/2025</v>
      </c>
      <c r="G605" s="1" t="str">
        <f>IF(H605="","",Sheet1!AF605)</f>
        <v>10/10/2025</v>
      </c>
      <c r="H605" s="27">
        <v>9106048892</v>
      </c>
      <c r="I605" s="1" t="str">
        <f>IF(H605="","",Sheet1!AF605)</f>
        <v>10/10/2025</v>
      </c>
      <c r="J605" s="55" t="str">
        <f t="shared" si="90"/>
        <v>NKHT2510/02200008380</v>
      </c>
      <c r="L605" s="57" t="str">
        <f>IF(H605="","",Sheet1!AK605)</f>
        <v>K25TTM</v>
      </c>
      <c r="M605" s="57" t="str">
        <f>IF(H605="","",Sheet1!AE605)</f>
        <v>00008380</v>
      </c>
      <c r="N605" s="58" t="str">
        <f>IF(H605="","",Sheet1!AF605)</f>
        <v>10/10/2025</v>
      </c>
      <c r="O605" s="7" t="str">
        <f>IF(H605="","",Sheet1!AH605)</f>
        <v>WIN-022</v>
      </c>
      <c r="S605" s="55" t="str">
        <f>IF(H605="","",Sheet1!AL605)</f>
        <v>2AEF WM+ GLI Trần Hưng Đạo, Krông Pa</v>
      </c>
      <c r="V605" s="55" t="str">
        <f>IF(H605="","",Sheet1!AL605)</f>
        <v>2AEF WM+ GLI Trần Hưng Đạo, Krông Pa</v>
      </c>
      <c r="Y605" s="7" t="str">
        <f>IF(H605="","",Sheet1!AJ605)</f>
        <v>GM500</v>
      </c>
      <c r="AB605" s="60">
        <f t="shared" si="91"/>
        <v>5111</v>
      </c>
      <c r="AC605" s="60">
        <f t="shared" si="92"/>
        <v>131</v>
      </c>
      <c r="AE605" s="61">
        <f>IF(H605="","",Sheet1!U605)</f>
        <v>1</v>
      </c>
      <c r="AG605" s="7">
        <f>IF(H605="","",Sheet1!T605)</f>
        <v>111058</v>
      </c>
      <c r="AH605" s="62">
        <f t="shared" si="93"/>
        <v>111058</v>
      </c>
      <c r="AL605" s="64">
        <f t="shared" si="94"/>
        <v>8</v>
      </c>
      <c r="AN605" s="61">
        <f t="shared" si="95"/>
        <v>8884.64</v>
      </c>
      <c r="AO605" s="65">
        <f t="shared" si="96"/>
        <v>33311</v>
      </c>
      <c r="AQ605" s="66" t="str">
        <f t="shared" si="97"/>
        <v>K-hangtra</v>
      </c>
      <c r="AR605" s="66">
        <f t="shared" si="98"/>
        <v>156</v>
      </c>
      <c r="AS605" s="66">
        <f t="shared" si="99"/>
        <v>632</v>
      </c>
    </row>
    <row r="606" spans="3:45" x14ac:dyDescent="0.25">
      <c r="C606" s="53" t="str">
        <f>IF(H606="","",Sheet1!AI606)</f>
        <v>B</v>
      </c>
      <c r="D606" s="54" t="s">
        <v>4134</v>
      </c>
      <c r="E606" s="54" t="s">
        <v>25</v>
      </c>
      <c r="F606" s="53" t="str">
        <f>IF(H606="","",Sheet1!AF606)</f>
        <v>10/10/2025</v>
      </c>
      <c r="G606" s="1" t="str">
        <f>IF(H606="","",Sheet1!AF606)</f>
        <v>10/10/2025</v>
      </c>
      <c r="H606" s="27">
        <v>9106048894</v>
      </c>
      <c r="I606" s="1" t="str">
        <f>IF(H606="","",Sheet1!AF606)</f>
        <v>10/10/2025</v>
      </c>
      <c r="J606" s="55" t="str">
        <f t="shared" si="90"/>
        <v>NKHT2510/47600483720</v>
      </c>
      <c r="L606" s="57" t="str">
        <f>IF(H606="","",Sheet1!AK606)</f>
        <v>K25TTM</v>
      </c>
      <c r="M606" s="57" t="str">
        <f>IF(H606="","",Sheet1!AE606)</f>
        <v>00483720</v>
      </c>
      <c r="N606" s="58" t="str">
        <f>IF(H606="","",Sheet1!AF606)</f>
        <v>10/10/2025</v>
      </c>
      <c r="O606" s="7" t="str">
        <f>IF(H606="","",Sheet1!AH606)</f>
        <v>WIN6476</v>
      </c>
      <c r="S606" s="55" t="str">
        <f>IF(H606="","",Sheet1!AL606)</f>
        <v>6476 WM+ HNI Bạch Trữ, Mê Linh</v>
      </c>
      <c r="V606" s="55" t="str">
        <f>IF(H606="","",Sheet1!AL606)</f>
        <v>6476 WM+ HNI Bạch Trữ, Mê Linh</v>
      </c>
      <c r="Y606" s="7" t="str">
        <f>IF(H606="","",Sheet1!AJ606)</f>
        <v>MNH250</v>
      </c>
      <c r="AB606" s="60">
        <f t="shared" si="91"/>
        <v>5111</v>
      </c>
      <c r="AC606" s="60">
        <f t="shared" si="92"/>
        <v>131</v>
      </c>
      <c r="AE606" s="61">
        <f>IF(H606="","",Sheet1!U606)</f>
        <v>2</v>
      </c>
      <c r="AG606" s="7">
        <f>IF(H606="","",Sheet1!T606)</f>
        <v>37720</v>
      </c>
      <c r="AH606" s="62">
        <f t="shared" si="93"/>
        <v>75440</v>
      </c>
      <c r="AL606" s="64">
        <f t="shared" si="94"/>
        <v>8</v>
      </c>
      <c r="AN606" s="61">
        <f t="shared" si="95"/>
        <v>6035.2</v>
      </c>
      <c r="AO606" s="65">
        <f t="shared" si="96"/>
        <v>33311</v>
      </c>
      <c r="AQ606" s="66" t="str">
        <f t="shared" si="97"/>
        <v>K-hangtra</v>
      </c>
      <c r="AR606" s="66">
        <f t="shared" si="98"/>
        <v>156</v>
      </c>
      <c r="AS606" s="66">
        <f t="shared" si="99"/>
        <v>632</v>
      </c>
    </row>
    <row r="607" spans="3:45" x14ac:dyDescent="0.25">
      <c r="C607" s="53" t="str">
        <f>IF(H607="","",Sheet1!AI607)</f>
        <v>N</v>
      </c>
      <c r="D607" s="54" t="s">
        <v>4134</v>
      </c>
      <c r="E607" s="54" t="s">
        <v>25</v>
      </c>
      <c r="F607" s="53" t="str">
        <f>IF(H607="","",Sheet1!AF607)</f>
        <v>10/10/2025</v>
      </c>
      <c r="G607" s="1" t="str">
        <f>IF(H607="","",Sheet1!AF607)</f>
        <v>10/10/2025</v>
      </c>
      <c r="H607" s="27">
        <v>9106049008</v>
      </c>
      <c r="I607" s="1" t="str">
        <f>IF(H607="","",Sheet1!AF607)</f>
        <v>10/10/2025</v>
      </c>
      <c r="J607" s="55" t="str">
        <f t="shared" si="90"/>
        <v>NKHT2510/04200010124</v>
      </c>
      <c r="L607" s="57" t="str">
        <f>IF(H607="","",Sheet1!AK607)</f>
        <v>K25TTM</v>
      </c>
      <c r="M607" s="57" t="str">
        <f>IF(H607="","",Sheet1!AE607)</f>
        <v>00010124</v>
      </c>
      <c r="N607" s="58" t="str">
        <f>IF(H607="","",Sheet1!AF607)</f>
        <v>10/10/2025</v>
      </c>
      <c r="O607" s="7" t="str">
        <f>IF(H607="","",Sheet1!AH607)</f>
        <v>WIN-042</v>
      </c>
      <c r="S607" s="55" t="str">
        <f>IF(H607="","",Sheet1!AL607)</f>
        <v>6183 WM+ QNI 658 Nguyễn Văn Linh</v>
      </c>
      <c r="V607" s="55" t="str">
        <f>IF(H607="","",Sheet1!AL607)</f>
        <v>6183 WM+ QNI 658 Nguyễn Văn Linh</v>
      </c>
      <c r="Y607" s="7" t="str">
        <f>IF(H607="","",Sheet1!AJ607)</f>
        <v>GL250</v>
      </c>
      <c r="AB607" s="60">
        <f t="shared" si="91"/>
        <v>5111</v>
      </c>
      <c r="AC607" s="60">
        <f t="shared" si="92"/>
        <v>131</v>
      </c>
      <c r="AE607" s="61">
        <f>IF(H607="","",Sheet1!U607)</f>
        <v>2</v>
      </c>
      <c r="AG607" s="7">
        <f>IF(H607="","",Sheet1!T607)</f>
        <v>49500</v>
      </c>
      <c r="AH607" s="62">
        <f t="shared" si="93"/>
        <v>99000</v>
      </c>
      <c r="AL607" s="64">
        <f t="shared" si="94"/>
        <v>8</v>
      </c>
      <c r="AN607" s="61">
        <f t="shared" si="95"/>
        <v>7920</v>
      </c>
      <c r="AO607" s="65">
        <f t="shared" si="96"/>
        <v>33311</v>
      </c>
      <c r="AQ607" s="66" t="str">
        <f t="shared" si="97"/>
        <v>K-hangtra</v>
      </c>
      <c r="AR607" s="66">
        <f t="shared" si="98"/>
        <v>156</v>
      </c>
      <c r="AS607" s="66">
        <f t="shared" si="99"/>
        <v>632</v>
      </c>
    </row>
    <row r="608" spans="3:45" x14ac:dyDescent="0.25">
      <c r="C608" s="53" t="str">
        <f>IF(H608="","",Sheet1!AI608)</f>
        <v>B</v>
      </c>
      <c r="D608" s="54" t="s">
        <v>4134</v>
      </c>
      <c r="E608" s="54" t="s">
        <v>25</v>
      </c>
      <c r="F608" s="53" t="str">
        <f>IF(H608="","",Sheet1!AF608)</f>
        <v>10/10/2025</v>
      </c>
      <c r="G608" s="1" t="str">
        <f>IF(H608="","",Sheet1!AF608)</f>
        <v>10/10/2025</v>
      </c>
      <c r="H608" s="27">
        <v>9106049038</v>
      </c>
      <c r="I608" s="1" t="str">
        <f>IF(H608="","",Sheet1!AF608)</f>
        <v>10/10/2025</v>
      </c>
      <c r="J608" s="55" t="str">
        <f t="shared" si="90"/>
        <v>NKHT2510/32300483783</v>
      </c>
      <c r="L608" s="57" t="str">
        <f>IF(H608="","",Sheet1!AK608)</f>
        <v>K25TTM</v>
      </c>
      <c r="M608" s="57" t="str">
        <f>IF(H608="","",Sheet1!AE608)</f>
        <v>00483783</v>
      </c>
      <c r="N608" s="58" t="str">
        <f>IF(H608="","",Sheet1!AF608)</f>
        <v>10/10/2025</v>
      </c>
      <c r="O608" s="7" t="str">
        <f>IF(H608="","",Sheet1!AH608)</f>
        <v>WIN2323</v>
      </c>
      <c r="S608" s="55" t="str">
        <f>IF(H608="","",Sheet1!AL608)</f>
        <v>2323 WM+ HNI 69 Hồng Mai</v>
      </c>
      <c r="V608" s="55" t="str">
        <f>IF(H608="","",Sheet1!AL608)</f>
        <v>2323 WM+ HNI 69 Hồng Mai</v>
      </c>
      <c r="Y608" s="7" t="str">
        <f>IF(H608="","",Sheet1!AJ608)</f>
        <v>CC300</v>
      </c>
      <c r="AB608" s="60">
        <f t="shared" si="91"/>
        <v>5111</v>
      </c>
      <c r="AC608" s="60">
        <f t="shared" si="92"/>
        <v>131</v>
      </c>
      <c r="AE608" s="61">
        <f>IF(H608="","",Sheet1!U608)</f>
        <v>1</v>
      </c>
      <c r="AG608" s="7">
        <f>IF(H608="","",Sheet1!T608)</f>
        <v>74250</v>
      </c>
      <c r="AH608" s="62">
        <f t="shared" si="93"/>
        <v>74250</v>
      </c>
      <c r="AL608" s="64">
        <f t="shared" si="94"/>
        <v>8</v>
      </c>
      <c r="AN608" s="61">
        <f t="shared" si="95"/>
        <v>5940</v>
      </c>
      <c r="AO608" s="65">
        <f t="shared" si="96"/>
        <v>33311</v>
      </c>
      <c r="AQ608" s="66" t="str">
        <f t="shared" si="97"/>
        <v>K-hangtra</v>
      </c>
      <c r="AR608" s="66">
        <f t="shared" si="98"/>
        <v>156</v>
      </c>
      <c r="AS608" s="66">
        <f t="shared" si="99"/>
        <v>632</v>
      </c>
    </row>
    <row r="609" spans="3:45" x14ac:dyDescent="0.25">
      <c r="C609" s="53" t="str">
        <f>IF(H609="","",Sheet1!AI609)</f>
        <v>B</v>
      </c>
      <c r="D609" s="54" t="s">
        <v>4134</v>
      </c>
      <c r="E609" s="54" t="s">
        <v>25</v>
      </c>
      <c r="F609" s="53" t="str">
        <f>IF(H609="","",Sheet1!AF609)</f>
        <v>10/10/2025</v>
      </c>
      <c r="G609" s="1" t="str">
        <f>IF(H609="","",Sheet1!AF609)</f>
        <v>10/10/2025</v>
      </c>
      <c r="H609" s="27">
        <v>9106049038</v>
      </c>
      <c r="I609" s="1" t="str">
        <f>IF(H609="","",Sheet1!AF609)</f>
        <v>10/10/2025</v>
      </c>
      <c r="J609" s="55" t="str">
        <f t="shared" si="90"/>
        <v>NKHT2510/32300483783</v>
      </c>
      <c r="L609" s="57" t="str">
        <f>IF(H609="","",Sheet1!AK609)</f>
        <v>K25TTM</v>
      </c>
      <c r="M609" s="57" t="str">
        <f>IF(H609="","",Sheet1!AE609)</f>
        <v>00483783</v>
      </c>
      <c r="N609" s="58" t="str">
        <f>IF(H609="","",Sheet1!AF609)</f>
        <v>10/10/2025</v>
      </c>
      <c r="O609" s="7" t="str">
        <f>IF(H609="","",Sheet1!AH609)</f>
        <v>WIN2323</v>
      </c>
      <c r="S609" s="55" t="str">
        <f>IF(H609="","",Sheet1!AL609)</f>
        <v>2323 WM+ HNI 69 Hồng Mai</v>
      </c>
      <c r="V609" s="55" t="str">
        <f>IF(H609="","",Sheet1!AL609)</f>
        <v>2323 WM+ HNI 69 Hồng Mai</v>
      </c>
      <c r="Y609" s="7" t="str">
        <f>IF(H609="","",Sheet1!AJ609)</f>
        <v>GM500</v>
      </c>
      <c r="AB609" s="60">
        <f t="shared" si="91"/>
        <v>5111</v>
      </c>
      <c r="AC609" s="60">
        <f t="shared" si="92"/>
        <v>131</v>
      </c>
      <c r="AE609" s="61">
        <f>IF(H609="","",Sheet1!U609)</f>
        <v>3</v>
      </c>
      <c r="AG609" s="7">
        <f>IF(H609="","",Sheet1!T609)</f>
        <v>111058</v>
      </c>
      <c r="AH609" s="62">
        <f t="shared" si="93"/>
        <v>333174</v>
      </c>
      <c r="AL609" s="64">
        <f t="shared" si="94"/>
        <v>8</v>
      </c>
      <c r="AN609" s="61">
        <f t="shared" si="95"/>
        <v>26653.920000000002</v>
      </c>
      <c r="AO609" s="65">
        <f t="shared" si="96"/>
        <v>33311</v>
      </c>
      <c r="AQ609" s="66" t="str">
        <f t="shared" si="97"/>
        <v>K-hangtra</v>
      </c>
      <c r="AR609" s="66">
        <f t="shared" si="98"/>
        <v>156</v>
      </c>
      <c r="AS609" s="66">
        <f t="shared" si="99"/>
        <v>632</v>
      </c>
    </row>
    <row r="610" spans="3:45" x14ac:dyDescent="0.25">
      <c r="C610" s="53" t="str">
        <f>IF(H610="","",Sheet1!AI610)</f>
        <v>B</v>
      </c>
      <c r="D610" s="54" t="s">
        <v>4134</v>
      </c>
      <c r="E610" s="54" t="s">
        <v>25</v>
      </c>
      <c r="F610" s="53" t="str">
        <f>IF(H610="","",Sheet1!AF610)</f>
        <v>10/10/2025</v>
      </c>
      <c r="G610" s="1" t="str">
        <f>IF(H610="","",Sheet1!AF610)</f>
        <v>10/10/2025</v>
      </c>
      <c r="H610" s="27">
        <v>9106049038</v>
      </c>
      <c r="I610" s="1" t="str">
        <f>IF(H610="","",Sheet1!AF610)</f>
        <v>10/10/2025</v>
      </c>
      <c r="J610" s="55" t="str">
        <f t="shared" si="90"/>
        <v>NKHT2510/32300483783</v>
      </c>
      <c r="L610" s="57" t="str">
        <f>IF(H610="","",Sheet1!AK610)</f>
        <v>K25TTM</v>
      </c>
      <c r="M610" s="57" t="str">
        <f>IF(H610="","",Sheet1!AE610)</f>
        <v>00483783</v>
      </c>
      <c r="N610" s="58" t="str">
        <f>IF(H610="","",Sheet1!AF610)</f>
        <v>10/10/2025</v>
      </c>
      <c r="O610" s="7" t="str">
        <f>IF(H610="","",Sheet1!AH610)</f>
        <v>WIN2323</v>
      </c>
      <c r="S610" s="55" t="str">
        <f>IF(H610="","",Sheet1!AL610)</f>
        <v>2323 WM+ HNI 69 Hồng Mai</v>
      </c>
      <c r="V610" s="55" t="str">
        <f>IF(H610="","",Sheet1!AL610)</f>
        <v>2323 WM+ HNI 69 Hồng Mai</v>
      </c>
      <c r="Y610" s="7" t="str">
        <f>IF(H610="","",Sheet1!AJ610)</f>
        <v>GTLX250G</v>
      </c>
      <c r="AB610" s="60">
        <f t="shared" si="91"/>
        <v>5111</v>
      </c>
      <c r="AC610" s="60">
        <f t="shared" si="92"/>
        <v>131</v>
      </c>
      <c r="AE610" s="61">
        <f>IF(H610="","",Sheet1!U610)</f>
        <v>2</v>
      </c>
      <c r="AG610" s="7">
        <f>IF(H610="","",Sheet1!T610)</f>
        <v>50182</v>
      </c>
      <c r="AH610" s="62">
        <f t="shared" si="93"/>
        <v>100364</v>
      </c>
      <c r="AL610" s="64">
        <f t="shared" si="94"/>
        <v>8</v>
      </c>
      <c r="AN610" s="61">
        <f t="shared" si="95"/>
        <v>8029.12</v>
      </c>
      <c r="AO610" s="65">
        <f t="shared" si="96"/>
        <v>33311</v>
      </c>
      <c r="AQ610" s="66" t="str">
        <f t="shared" si="97"/>
        <v>K-hangtra</v>
      </c>
      <c r="AR610" s="66">
        <f t="shared" si="98"/>
        <v>156</v>
      </c>
      <c r="AS610" s="66">
        <f t="shared" si="99"/>
        <v>632</v>
      </c>
    </row>
    <row r="611" spans="3:45" x14ac:dyDescent="0.25">
      <c r="C611" s="53" t="str">
        <f>IF(H611="","",Sheet1!AI611)</f>
        <v>B</v>
      </c>
      <c r="D611" s="54" t="s">
        <v>4134</v>
      </c>
      <c r="E611" s="54" t="s">
        <v>25</v>
      </c>
      <c r="F611" s="53" t="str">
        <f>IF(H611="","",Sheet1!AF611)</f>
        <v>10/10/2025</v>
      </c>
      <c r="G611" s="1" t="str">
        <f>IF(H611="","",Sheet1!AF611)</f>
        <v>10/10/2025</v>
      </c>
      <c r="H611" s="27">
        <v>9106049038</v>
      </c>
      <c r="I611" s="1" t="str">
        <f>IF(H611="","",Sheet1!AF611)</f>
        <v>10/10/2025</v>
      </c>
      <c r="J611" s="55" t="str">
        <f t="shared" si="90"/>
        <v>NKHT2510/32300483783</v>
      </c>
      <c r="L611" s="57" t="str">
        <f>IF(H611="","",Sheet1!AK611)</f>
        <v>K25TTM</v>
      </c>
      <c r="M611" s="57" t="str">
        <f>IF(H611="","",Sheet1!AE611)</f>
        <v>00483783</v>
      </c>
      <c r="N611" s="58" t="str">
        <f>IF(H611="","",Sheet1!AF611)</f>
        <v>10/10/2025</v>
      </c>
      <c r="O611" s="7" t="str">
        <f>IF(H611="","",Sheet1!AH611)</f>
        <v>WIN2323</v>
      </c>
      <c r="S611" s="55" t="str">
        <f>IF(H611="","",Sheet1!AL611)</f>
        <v>2323 WM+ HNI 69 Hồng Mai</v>
      </c>
      <c r="V611" s="55" t="str">
        <f>IF(H611="","",Sheet1!AL611)</f>
        <v>2323 WM+ HNI 69 Hồng Mai</v>
      </c>
      <c r="Y611" s="7" t="str">
        <f>IF(H611="","",Sheet1!AJ611)</f>
        <v>MNH250</v>
      </c>
      <c r="AB611" s="60">
        <f t="shared" si="91"/>
        <v>5111</v>
      </c>
      <c r="AC611" s="60">
        <f t="shared" si="92"/>
        <v>131</v>
      </c>
      <c r="AE611" s="61">
        <f>IF(H611="","",Sheet1!U611)</f>
        <v>4</v>
      </c>
      <c r="AG611" s="7">
        <f>IF(H611="","",Sheet1!T611)</f>
        <v>37720</v>
      </c>
      <c r="AH611" s="62">
        <f t="shared" si="93"/>
        <v>150880</v>
      </c>
      <c r="AL611" s="64">
        <f t="shared" si="94"/>
        <v>8</v>
      </c>
      <c r="AN611" s="61">
        <f t="shared" si="95"/>
        <v>12070.4</v>
      </c>
      <c r="AO611" s="65">
        <f t="shared" si="96"/>
        <v>33311</v>
      </c>
      <c r="AQ611" s="66" t="str">
        <f t="shared" si="97"/>
        <v>K-hangtra</v>
      </c>
      <c r="AR611" s="66">
        <f t="shared" si="98"/>
        <v>156</v>
      </c>
      <c r="AS611" s="66">
        <f t="shared" si="99"/>
        <v>632</v>
      </c>
    </row>
    <row r="612" spans="3:45" x14ac:dyDescent="0.25">
      <c r="C612" s="53" t="str">
        <f>IF(H612="","",Sheet1!AI612)</f>
        <v>B</v>
      </c>
      <c r="D612" s="54" t="s">
        <v>4134</v>
      </c>
      <c r="E612" s="54" t="s">
        <v>25</v>
      </c>
      <c r="F612" s="53" t="str">
        <f>IF(H612="","",Sheet1!AF612)</f>
        <v>10/10/2025</v>
      </c>
      <c r="G612" s="1" t="str">
        <f>IF(H612="","",Sheet1!AF612)</f>
        <v>10/10/2025</v>
      </c>
      <c r="H612" s="27">
        <v>9106049039</v>
      </c>
      <c r="I612" s="1" t="str">
        <f>IF(H612="","",Sheet1!AF612)</f>
        <v>10/10/2025</v>
      </c>
      <c r="J612" s="55" t="str">
        <f t="shared" si="90"/>
        <v>NKHT2510/32300483784</v>
      </c>
      <c r="L612" s="57" t="str">
        <f>IF(H612="","",Sheet1!AK612)</f>
        <v>K25TTM</v>
      </c>
      <c r="M612" s="57" t="str">
        <f>IF(H612="","",Sheet1!AE612)</f>
        <v>00483784</v>
      </c>
      <c r="N612" s="58" t="str">
        <f>IF(H612="","",Sheet1!AF612)</f>
        <v>10/10/2025</v>
      </c>
      <c r="O612" s="7" t="str">
        <f>IF(H612="","",Sheet1!AH612)</f>
        <v>WIN2323</v>
      </c>
      <c r="S612" s="55" t="str">
        <f>IF(H612="","",Sheet1!AL612)</f>
        <v>2323 WM+ HNI 69 Hồng Mai</v>
      </c>
      <c r="V612" s="55" t="str">
        <f>IF(H612="","",Sheet1!AL612)</f>
        <v>2323 WM+ HNI 69 Hồng Mai</v>
      </c>
      <c r="Y612" s="7" t="str">
        <f>IF(H612="","",Sheet1!AJ612)</f>
        <v>MNH250</v>
      </c>
      <c r="AB612" s="60">
        <f t="shared" si="91"/>
        <v>5111</v>
      </c>
      <c r="AC612" s="60">
        <f t="shared" si="92"/>
        <v>131</v>
      </c>
      <c r="AE612" s="61">
        <f>IF(H612="","",Sheet1!U612)</f>
        <v>1</v>
      </c>
      <c r="AG612" s="7">
        <f>IF(H612="","",Sheet1!T612)</f>
        <v>37720</v>
      </c>
      <c r="AH612" s="62">
        <f t="shared" si="93"/>
        <v>37720</v>
      </c>
      <c r="AL612" s="64">
        <f t="shared" si="94"/>
        <v>8</v>
      </c>
      <c r="AN612" s="61">
        <f t="shared" si="95"/>
        <v>3017.6</v>
      </c>
      <c r="AO612" s="65">
        <f t="shared" si="96"/>
        <v>33311</v>
      </c>
      <c r="AQ612" s="66" t="str">
        <f t="shared" si="97"/>
        <v>K-hangtra</v>
      </c>
      <c r="AR612" s="66">
        <f t="shared" si="98"/>
        <v>156</v>
      </c>
      <c r="AS612" s="66">
        <f t="shared" si="99"/>
        <v>632</v>
      </c>
    </row>
    <row r="613" spans="3:45" x14ac:dyDescent="0.25">
      <c r="C613" s="53" t="str">
        <f>IF(H613="","",Sheet1!AI613)</f>
        <v>B</v>
      </c>
      <c r="D613" s="54" t="s">
        <v>4134</v>
      </c>
      <c r="E613" s="54" t="s">
        <v>25</v>
      </c>
      <c r="F613" s="53" t="str">
        <f>IF(H613="","",Sheet1!AF613)</f>
        <v>10/10/2025</v>
      </c>
      <c r="G613" s="1" t="str">
        <f>IF(H613="","",Sheet1!AF613)</f>
        <v>10/10/2025</v>
      </c>
      <c r="H613" s="27">
        <v>9106049039</v>
      </c>
      <c r="I613" s="1" t="str">
        <f>IF(H613="","",Sheet1!AF613)</f>
        <v>10/10/2025</v>
      </c>
      <c r="J613" s="55" t="str">
        <f t="shared" si="90"/>
        <v>NKHT2510/32300483784</v>
      </c>
      <c r="L613" s="57" t="str">
        <f>IF(H613="","",Sheet1!AK613)</f>
        <v>K25TTM</v>
      </c>
      <c r="M613" s="57" t="str">
        <f>IF(H613="","",Sheet1!AE613)</f>
        <v>00483784</v>
      </c>
      <c r="N613" s="58" t="str">
        <f>IF(H613="","",Sheet1!AF613)</f>
        <v>10/10/2025</v>
      </c>
      <c r="O613" s="7" t="str">
        <f>IF(H613="","",Sheet1!AH613)</f>
        <v>WIN2323</v>
      </c>
      <c r="S613" s="55" t="str">
        <f>IF(H613="","",Sheet1!AL613)</f>
        <v>2323 WM+ HNI 69 Hồng Mai</v>
      </c>
      <c r="V613" s="55" t="str">
        <f>IF(H613="","",Sheet1!AL613)</f>
        <v>2323 WM+ HNI 69 Hồng Mai</v>
      </c>
      <c r="Y613" s="7" t="str">
        <f>IF(H613="","",Sheet1!AJ613)</f>
        <v>GTLX250G</v>
      </c>
      <c r="AB613" s="60">
        <f t="shared" si="91"/>
        <v>5111</v>
      </c>
      <c r="AC613" s="60">
        <f t="shared" si="92"/>
        <v>131</v>
      </c>
      <c r="AE613" s="61">
        <f>IF(H613="","",Sheet1!U613)</f>
        <v>3</v>
      </c>
      <c r="AG613" s="7">
        <f>IF(H613="","",Sheet1!T613)</f>
        <v>50182</v>
      </c>
      <c r="AH613" s="62">
        <f t="shared" si="93"/>
        <v>150546</v>
      </c>
      <c r="AL613" s="64">
        <f t="shared" si="94"/>
        <v>8</v>
      </c>
      <c r="AN613" s="61">
        <f t="shared" si="95"/>
        <v>12043.68</v>
      </c>
      <c r="AO613" s="65">
        <f t="shared" si="96"/>
        <v>33311</v>
      </c>
      <c r="AQ613" s="66" t="str">
        <f t="shared" si="97"/>
        <v>K-hangtra</v>
      </c>
      <c r="AR613" s="66">
        <f t="shared" si="98"/>
        <v>156</v>
      </c>
      <c r="AS613" s="66">
        <f t="shared" si="99"/>
        <v>632</v>
      </c>
    </row>
    <row r="614" spans="3:45" x14ac:dyDescent="0.25">
      <c r="C614" s="53" t="str">
        <f>IF(H614="","",Sheet1!AI614)</f>
        <v>B</v>
      </c>
      <c r="D614" s="54" t="s">
        <v>4134</v>
      </c>
      <c r="E614" s="54" t="s">
        <v>25</v>
      </c>
      <c r="F614" s="53" t="str">
        <f>IF(H614="","",Sheet1!AF614)</f>
        <v>10/10/2025</v>
      </c>
      <c r="G614" s="1" t="str">
        <f>IF(H614="","",Sheet1!AF614)</f>
        <v>10/10/2025</v>
      </c>
      <c r="H614" s="27">
        <v>9106049039</v>
      </c>
      <c r="I614" s="1" t="str">
        <f>IF(H614="","",Sheet1!AF614)</f>
        <v>10/10/2025</v>
      </c>
      <c r="J614" s="55" t="str">
        <f t="shared" si="90"/>
        <v>NKHT2510/32300483784</v>
      </c>
      <c r="L614" s="57" t="str">
        <f>IF(H614="","",Sheet1!AK614)</f>
        <v>K25TTM</v>
      </c>
      <c r="M614" s="57" t="str">
        <f>IF(H614="","",Sheet1!AE614)</f>
        <v>00483784</v>
      </c>
      <c r="N614" s="58" t="str">
        <f>IF(H614="","",Sheet1!AF614)</f>
        <v>10/10/2025</v>
      </c>
      <c r="O614" s="7" t="str">
        <f>IF(H614="","",Sheet1!AH614)</f>
        <v>WIN2323</v>
      </c>
      <c r="S614" s="55" t="str">
        <f>IF(H614="","",Sheet1!AL614)</f>
        <v>2323 WM+ HNI 69 Hồng Mai</v>
      </c>
      <c r="V614" s="55" t="str">
        <f>IF(H614="","",Sheet1!AL614)</f>
        <v>2323 WM+ HNI 69 Hồng Mai</v>
      </c>
      <c r="Y614" s="7" t="str">
        <f>IF(H614="","",Sheet1!AJ614)</f>
        <v>CN300</v>
      </c>
      <c r="AB614" s="60">
        <f t="shared" si="91"/>
        <v>5111</v>
      </c>
      <c r="AC614" s="60">
        <f t="shared" si="92"/>
        <v>131</v>
      </c>
      <c r="AE614" s="61">
        <f>IF(H614="","",Sheet1!U614)</f>
        <v>3</v>
      </c>
      <c r="AG614" s="7">
        <f>IF(H614="","",Sheet1!T614)</f>
        <v>70950</v>
      </c>
      <c r="AH614" s="62">
        <f t="shared" si="93"/>
        <v>212850</v>
      </c>
      <c r="AL614" s="64">
        <f t="shared" si="94"/>
        <v>8</v>
      </c>
      <c r="AN614" s="61">
        <f t="shared" si="95"/>
        <v>17028</v>
      </c>
      <c r="AO614" s="65">
        <f t="shared" si="96"/>
        <v>33311</v>
      </c>
      <c r="AQ614" s="66" t="str">
        <f t="shared" si="97"/>
        <v>K-hangtra</v>
      </c>
      <c r="AR614" s="66">
        <f t="shared" si="98"/>
        <v>156</v>
      </c>
      <c r="AS614" s="66">
        <f t="shared" si="99"/>
        <v>632</v>
      </c>
    </row>
    <row r="615" spans="3:45" x14ac:dyDescent="0.25">
      <c r="C615" s="53" t="str">
        <f>IF(H615="","",Sheet1!AI615)</f>
        <v>B</v>
      </c>
      <c r="D615" s="54" t="s">
        <v>4134</v>
      </c>
      <c r="E615" s="54" t="s">
        <v>25</v>
      </c>
      <c r="F615" s="53" t="str">
        <f>IF(H615="","",Sheet1!AF615)</f>
        <v>10/10/2025</v>
      </c>
      <c r="G615" s="1" t="str">
        <f>IF(H615="","",Sheet1!AF615)</f>
        <v>10/10/2025</v>
      </c>
      <c r="H615" s="27">
        <v>9106049070</v>
      </c>
      <c r="I615" s="1" t="str">
        <f>IF(H615="","",Sheet1!AF615)</f>
        <v>10/10/2025</v>
      </c>
      <c r="J615" s="55" t="str">
        <f t="shared" si="90"/>
        <v>NKHT2510/61700483798</v>
      </c>
      <c r="L615" s="57" t="str">
        <f>IF(H615="","",Sheet1!AK615)</f>
        <v>K25TTM</v>
      </c>
      <c r="M615" s="57" t="str">
        <f>IF(H615="","",Sheet1!AE615)</f>
        <v>00483798</v>
      </c>
      <c r="N615" s="58" t="str">
        <f>IF(H615="","",Sheet1!AF615)</f>
        <v>10/10/2025</v>
      </c>
      <c r="O615" s="7" t="str">
        <f>IF(H615="","",Sheet1!AH615)</f>
        <v>WIN3617</v>
      </c>
      <c r="S615" s="55" t="str">
        <f>IF(H615="","",Sheet1!AL615)</f>
        <v>3617 WM+ HNI Phố Vân Trì</v>
      </c>
      <c r="V615" s="55" t="str">
        <f>IF(H615="","",Sheet1!AL615)</f>
        <v>3617 WM+ HNI Phố Vân Trì</v>
      </c>
      <c r="Y615" s="7" t="str">
        <f>IF(H615="","",Sheet1!AJ615)</f>
        <v>GSG250</v>
      </c>
      <c r="AB615" s="60">
        <f t="shared" si="91"/>
        <v>5111</v>
      </c>
      <c r="AC615" s="60">
        <f t="shared" si="92"/>
        <v>131</v>
      </c>
      <c r="AE615" s="61">
        <f>IF(H615="","",Sheet1!U615)</f>
        <v>2</v>
      </c>
      <c r="AG615" s="7">
        <f>IF(H615="","",Sheet1!T615)</f>
        <v>41328</v>
      </c>
      <c r="AH615" s="62">
        <f t="shared" si="93"/>
        <v>82656</v>
      </c>
      <c r="AL615" s="64">
        <f t="shared" si="94"/>
        <v>8</v>
      </c>
      <c r="AN615" s="61">
        <f t="shared" si="95"/>
        <v>6612.4800000000005</v>
      </c>
      <c r="AO615" s="65">
        <f t="shared" si="96"/>
        <v>33311</v>
      </c>
      <c r="AQ615" s="66" t="str">
        <f t="shared" si="97"/>
        <v>K-hangtra</v>
      </c>
      <c r="AR615" s="66">
        <f t="shared" si="98"/>
        <v>156</v>
      </c>
      <c r="AS615" s="66">
        <f t="shared" si="99"/>
        <v>632</v>
      </c>
    </row>
    <row r="616" spans="3:45" x14ac:dyDescent="0.25">
      <c r="C616" s="53" t="str">
        <f>IF(H616="","",Sheet1!AI616)</f>
        <v>B</v>
      </c>
      <c r="D616" s="54" t="s">
        <v>4134</v>
      </c>
      <c r="E616" s="54" t="s">
        <v>25</v>
      </c>
      <c r="F616" s="53" t="str">
        <f>IF(H616="","",Sheet1!AF616)</f>
        <v>10/10/2025</v>
      </c>
      <c r="G616" s="1" t="str">
        <f>IF(H616="","",Sheet1!AF616)</f>
        <v>10/10/2025</v>
      </c>
      <c r="H616" s="27">
        <v>9106049070</v>
      </c>
      <c r="I616" s="1" t="str">
        <f>IF(H616="","",Sheet1!AF616)</f>
        <v>10/10/2025</v>
      </c>
      <c r="J616" s="55" t="str">
        <f t="shared" si="90"/>
        <v>NKHT2510/61700483798</v>
      </c>
      <c r="L616" s="57" t="str">
        <f>IF(H616="","",Sheet1!AK616)</f>
        <v>K25TTM</v>
      </c>
      <c r="M616" s="57" t="str">
        <f>IF(H616="","",Sheet1!AE616)</f>
        <v>00483798</v>
      </c>
      <c r="N616" s="58" t="str">
        <f>IF(H616="","",Sheet1!AF616)</f>
        <v>10/10/2025</v>
      </c>
      <c r="O616" s="7" t="str">
        <f>IF(H616="","",Sheet1!AH616)</f>
        <v>WIN3617</v>
      </c>
      <c r="S616" s="55" t="str">
        <f>IF(H616="","",Sheet1!AL616)</f>
        <v>3617 WM+ HNI Phố Vân Trì</v>
      </c>
      <c r="V616" s="55" t="str">
        <f>IF(H616="","",Sheet1!AL616)</f>
        <v>3617 WM+ HNI Phố Vân Trì</v>
      </c>
      <c r="Y616" s="7" t="str">
        <f>IF(H616="","",Sheet1!AJ616)</f>
        <v>GM500</v>
      </c>
      <c r="AB616" s="60">
        <f t="shared" si="91"/>
        <v>5111</v>
      </c>
      <c r="AC616" s="60">
        <f t="shared" si="92"/>
        <v>131</v>
      </c>
      <c r="AE616" s="61">
        <f>IF(H616="","",Sheet1!U616)</f>
        <v>2</v>
      </c>
      <c r="AG616" s="7">
        <f>IF(H616="","",Sheet1!T616)</f>
        <v>111058</v>
      </c>
      <c r="AH616" s="62">
        <f t="shared" si="93"/>
        <v>222116</v>
      </c>
      <c r="AL616" s="64">
        <f t="shared" si="94"/>
        <v>8</v>
      </c>
      <c r="AN616" s="61">
        <f t="shared" si="95"/>
        <v>17769.28</v>
      </c>
      <c r="AO616" s="65">
        <f t="shared" si="96"/>
        <v>33311</v>
      </c>
      <c r="AQ616" s="66" t="str">
        <f t="shared" si="97"/>
        <v>K-hangtra</v>
      </c>
      <c r="AR616" s="66">
        <f t="shared" si="98"/>
        <v>156</v>
      </c>
      <c r="AS616" s="66">
        <f t="shared" si="99"/>
        <v>632</v>
      </c>
    </row>
    <row r="617" spans="3:45" x14ac:dyDescent="0.25">
      <c r="C617" s="53" t="str">
        <f>IF(H617="","",Sheet1!AI617)</f>
        <v>B</v>
      </c>
      <c r="D617" s="54" t="s">
        <v>4134</v>
      </c>
      <c r="E617" s="54" t="s">
        <v>25</v>
      </c>
      <c r="F617" s="53" t="str">
        <f>IF(H617="","",Sheet1!AF617)</f>
        <v>10/10/2025</v>
      </c>
      <c r="G617" s="1" t="str">
        <f>IF(H617="","",Sheet1!AF617)</f>
        <v>10/10/2025</v>
      </c>
      <c r="H617" s="27">
        <v>9106049061</v>
      </c>
      <c r="I617" s="1" t="str">
        <f>IF(H617="","",Sheet1!AF617)</f>
        <v>10/10/2025</v>
      </c>
      <c r="J617" s="55" t="str">
        <f t="shared" si="90"/>
        <v>NKHT2510/35700483795</v>
      </c>
      <c r="L617" s="57" t="str">
        <f>IF(H617="","",Sheet1!AK617)</f>
        <v>K25TTM</v>
      </c>
      <c r="M617" s="57" t="str">
        <f>IF(H617="","",Sheet1!AE617)</f>
        <v>00483795</v>
      </c>
      <c r="N617" s="58" t="str">
        <f>IF(H617="","",Sheet1!AF617)</f>
        <v>10/10/2025</v>
      </c>
      <c r="O617" s="7" t="str">
        <f>IF(H617="","",Sheet1!AH617)</f>
        <v>WIN2357</v>
      </c>
      <c r="S617" s="55" t="str">
        <f>IF(H617="","",Sheet1!AL617)</f>
        <v>2357 WM+ HNI 103 Thanh Đàm</v>
      </c>
      <c r="V617" s="55" t="str">
        <f>IF(H617="","",Sheet1!AL617)</f>
        <v>2357 WM+ HNI 103 Thanh Đàm</v>
      </c>
      <c r="Y617" s="7" t="str">
        <f>IF(H617="","",Sheet1!AJ617)</f>
        <v>GM500</v>
      </c>
      <c r="AB617" s="60">
        <f t="shared" si="91"/>
        <v>5111</v>
      </c>
      <c r="AC617" s="60">
        <f t="shared" si="92"/>
        <v>131</v>
      </c>
      <c r="AE617" s="61">
        <f>IF(H617="","",Sheet1!U617)</f>
        <v>2</v>
      </c>
      <c r="AG617" s="7">
        <f>IF(H617="","",Sheet1!T617)</f>
        <v>111058</v>
      </c>
      <c r="AH617" s="62">
        <f t="shared" si="93"/>
        <v>222116</v>
      </c>
      <c r="AL617" s="64">
        <f t="shared" si="94"/>
        <v>8</v>
      </c>
      <c r="AN617" s="61">
        <f t="shared" si="95"/>
        <v>17769.28</v>
      </c>
      <c r="AO617" s="65">
        <f t="shared" si="96"/>
        <v>33311</v>
      </c>
      <c r="AQ617" s="66" t="str">
        <f t="shared" si="97"/>
        <v>K-hangtra</v>
      </c>
      <c r="AR617" s="66">
        <f t="shared" si="98"/>
        <v>156</v>
      </c>
      <c r="AS617" s="66">
        <f t="shared" si="99"/>
        <v>632</v>
      </c>
    </row>
    <row r="618" spans="3:45" x14ac:dyDescent="0.25">
      <c r="C618" s="53" t="str">
        <f>IF(H618="","",Sheet1!AI618)</f>
        <v>B</v>
      </c>
      <c r="D618" s="54" t="s">
        <v>4134</v>
      </c>
      <c r="E618" s="54" t="s">
        <v>25</v>
      </c>
      <c r="F618" s="53" t="str">
        <f>IF(H618="","",Sheet1!AF618)</f>
        <v>10/10/2025</v>
      </c>
      <c r="G618" s="1" t="str">
        <f>IF(H618="","",Sheet1!AF618)</f>
        <v>10/10/2025</v>
      </c>
      <c r="H618" s="27">
        <v>9106049061</v>
      </c>
      <c r="I618" s="1" t="str">
        <f>IF(H618="","",Sheet1!AF618)</f>
        <v>10/10/2025</v>
      </c>
      <c r="J618" s="55" t="str">
        <f t="shared" si="90"/>
        <v>NKHT2510/35700483795</v>
      </c>
      <c r="L618" s="57" t="str">
        <f>IF(H618="","",Sheet1!AK618)</f>
        <v>K25TTM</v>
      </c>
      <c r="M618" s="57" t="str">
        <f>IF(H618="","",Sheet1!AE618)</f>
        <v>00483795</v>
      </c>
      <c r="N618" s="58" t="str">
        <f>IF(H618="","",Sheet1!AF618)</f>
        <v>10/10/2025</v>
      </c>
      <c r="O618" s="7" t="str">
        <f>IF(H618="","",Sheet1!AH618)</f>
        <v>WIN2357</v>
      </c>
      <c r="S618" s="55" t="str">
        <f>IF(H618="","",Sheet1!AL618)</f>
        <v>2357 WM+ HNI 103 Thanh Đàm</v>
      </c>
      <c r="V618" s="55" t="str">
        <f>IF(H618="","",Sheet1!AL618)</f>
        <v>2357 WM+ HNI 103 Thanh Đàm</v>
      </c>
      <c r="Y618" s="7" t="str">
        <f>IF(H618="","",Sheet1!AJ618)</f>
        <v>TH200</v>
      </c>
      <c r="AB618" s="60">
        <f t="shared" si="91"/>
        <v>5111</v>
      </c>
      <c r="AC618" s="60">
        <f t="shared" si="92"/>
        <v>131</v>
      </c>
      <c r="AE618" s="61">
        <f>IF(H618="","",Sheet1!U618)</f>
        <v>1</v>
      </c>
      <c r="AG618" s="7">
        <f>IF(H618="","",Sheet1!T618)</f>
        <v>45588</v>
      </c>
      <c r="AH618" s="62">
        <f t="shared" si="93"/>
        <v>45588</v>
      </c>
      <c r="AL618" s="64">
        <f t="shared" si="94"/>
        <v>8</v>
      </c>
      <c r="AN618" s="61">
        <f t="shared" si="95"/>
        <v>3647.04</v>
      </c>
      <c r="AO618" s="65">
        <f t="shared" si="96"/>
        <v>33311</v>
      </c>
      <c r="AQ618" s="66" t="str">
        <f t="shared" si="97"/>
        <v>K-hangtra</v>
      </c>
      <c r="AR618" s="66">
        <f t="shared" si="98"/>
        <v>156</v>
      </c>
      <c r="AS618" s="66">
        <f t="shared" si="99"/>
        <v>632</v>
      </c>
    </row>
    <row r="619" spans="3:45" x14ac:dyDescent="0.25">
      <c r="C619" s="53" t="str">
        <f>IF(H619="","",Sheet1!AI619)</f>
        <v>B</v>
      </c>
      <c r="D619" s="54" t="s">
        <v>4134</v>
      </c>
      <c r="E619" s="54" t="s">
        <v>25</v>
      </c>
      <c r="F619" s="53" t="str">
        <f>IF(H619="","",Sheet1!AF619)</f>
        <v>10/10/2025</v>
      </c>
      <c r="G619" s="1" t="str">
        <f>IF(H619="","",Sheet1!AF619)</f>
        <v>10/10/2025</v>
      </c>
      <c r="H619" s="27">
        <v>9106049061</v>
      </c>
      <c r="I619" s="1" t="str">
        <f>IF(H619="","",Sheet1!AF619)</f>
        <v>10/10/2025</v>
      </c>
      <c r="J619" s="55" t="str">
        <f t="shared" si="90"/>
        <v>NKHT2510/35700483795</v>
      </c>
      <c r="L619" s="57" t="str">
        <f>IF(H619="","",Sheet1!AK619)</f>
        <v>K25TTM</v>
      </c>
      <c r="M619" s="57" t="str">
        <f>IF(H619="","",Sheet1!AE619)</f>
        <v>00483795</v>
      </c>
      <c r="N619" s="58" t="str">
        <f>IF(H619="","",Sheet1!AF619)</f>
        <v>10/10/2025</v>
      </c>
      <c r="O619" s="7" t="str">
        <f>IF(H619="","",Sheet1!AH619)</f>
        <v>WIN2357</v>
      </c>
      <c r="S619" s="55" t="str">
        <f>IF(H619="","",Sheet1!AL619)</f>
        <v>2357 WM+ HNI 103 Thanh Đàm</v>
      </c>
      <c r="V619" s="55" t="str">
        <f>IF(H619="","",Sheet1!AL619)</f>
        <v>2357 WM+ HNI 103 Thanh Đàm</v>
      </c>
      <c r="Y619" s="7" t="str">
        <f>IF(H619="","",Sheet1!AJ619)</f>
        <v>GTLX250G</v>
      </c>
      <c r="AB619" s="60">
        <f t="shared" si="91"/>
        <v>5111</v>
      </c>
      <c r="AC619" s="60">
        <f t="shared" si="92"/>
        <v>131</v>
      </c>
      <c r="AE619" s="61">
        <f>IF(H619="","",Sheet1!U619)</f>
        <v>3</v>
      </c>
      <c r="AG619" s="7">
        <f>IF(H619="","",Sheet1!T619)</f>
        <v>50182</v>
      </c>
      <c r="AH619" s="62">
        <f t="shared" si="93"/>
        <v>150546</v>
      </c>
      <c r="AL619" s="64">
        <f t="shared" si="94"/>
        <v>8</v>
      </c>
      <c r="AN619" s="61">
        <f t="shared" si="95"/>
        <v>12043.68</v>
      </c>
      <c r="AO619" s="65">
        <f t="shared" si="96"/>
        <v>33311</v>
      </c>
      <c r="AQ619" s="66" t="str">
        <f t="shared" si="97"/>
        <v>K-hangtra</v>
      </c>
      <c r="AR619" s="66">
        <f t="shared" si="98"/>
        <v>156</v>
      </c>
      <c r="AS619" s="66">
        <f t="shared" si="99"/>
        <v>632</v>
      </c>
    </row>
    <row r="620" spans="3:45" x14ac:dyDescent="0.25">
      <c r="C620" s="53" t="str">
        <f>IF(H620="","",Sheet1!AI620)</f>
        <v>B</v>
      </c>
      <c r="D620" s="54" t="s">
        <v>4134</v>
      </c>
      <c r="E620" s="54" t="s">
        <v>25</v>
      </c>
      <c r="F620" s="53" t="str">
        <f>IF(H620="","",Sheet1!AF620)</f>
        <v>10/10/2025</v>
      </c>
      <c r="G620" s="1" t="str">
        <f>IF(H620="","",Sheet1!AF620)</f>
        <v>10/10/2025</v>
      </c>
      <c r="H620" s="27">
        <v>9106049080</v>
      </c>
      <c r="I620" s="1" t="str">
        <f>IF(H620="","",Sheet1!AF620)</f>
        <v>10/10/2025</v>
      </c>
      <c r="J620" s="55" t="str">
        <f t="shared" si="90"/>
        <v>NKHT2510/06600483804</v>
      </c>
      <c r="L620" s="57" t="str">
        <f>IF(H620="","",Sheet1!AK620)</f>
        <v>K25TTM</v>
      </c>
      <c r="M620" s="57" t="str">
        <f>IF(H620="","",Sheet1!AE620)</f>
        <v>00483804</v>
      </c>
      <c r="N620" s="58" t="str">
        <f>IF(H620="","",Sheet1!AF620)</f>
        <v>10/10/2025</v>
      </c>
      <c r="O620" s="7" t="str">
        <f>IF(H620="","",Sheet1!AH620)</f>
        <v>WIN4066</v>
      </c>
      <c r="S620" s="55" t="str">
        <f>IF(H620="","",Sheet1!AL620)</f>
        <v>4066 WM+ HNI 1 ngõ 206 Cổ Linh</v>
      </c>
      <c r="V620" s="55" t="str">
        <f>IF(H620="","",Sheet1!AL620)</f>
        <v>4066 WM+ HNI 1 ngõ 206 Cổ Linh</v>
      </c>
      <c r="Y620" s="7" t="str">
        <f>IF(H620="","",Sheet1!AJ620)</f>
        <v>GM500</v>
      </c>
      <c r="AB620" s="60">
        <f t="shared" si="91"/>
        <v>5111</v>
      </c>
      <c r="AC620" s="60">
        <f t="shared" si="92"/>
        <v>131</v>
      </c>
      <c r="AE620" s="61">
        <f>IF(H620="","",Sheet1!U620)</f>
        <v>3</v>
      </c>
      <c r="AG620" s="7">
        <f>IF(H620="","",Sheet1!T620)</f>
        <v>111058</v>
      </c>
      <c r="AH620" s="62">
        <f t="shared" si="93"/>
        <v>333174</v>
      </c>
      <c r="AL620" s="64">
        <f t="shared" si="94"/>
        <v>8</v>
      </c>
      <c r="AN620" s="61">
        <f t="shared" si="95"/>
        <v>26653.920000000002</v>
      </c>
      <c r="AO620" s="65">
        <f t="shared" si="96"/>
        <v>33311</v>
      </c>
      <c r="AQ620" s="66" t="str">
        <f t="shared" si="97"/>
        <v>K-hangtra</v>
      </c>
      <c r="AR620" s="66">
        <f t="shared" si="98"/>
        <v>156</v>
      </c>
      <c r="AS620" s="66">
        <f t="shared" si="99"/>
        <v>632</v>
      </c>
    </row>
    <row r="621" spans="3:45" x14ac:dyDescent="0.25">
      <c r="C621" s="53" t="str">
        <f>IF(H621="","",Sheet1!AI621)</f>
        <v>B</v>
      </c>
      <c r="D621" s="54" t="s">
        <v>4134</v>
      </c>
      <c r="E621" s="54" t="s">
        <v>25</v>
      </c>
      <c r="F621" s="53" t="str">
        <f>IF(H621="","",Sheet1!AF621)</f>
        <v>10/10/2025</v>
      </c>
      <c r="G621" s="1" t="str">
        <f>IF(H621="","",Sheet1!AF621)</f>
        <v>10/10/2025</v>
      </c>
      <c r="H621" s="27">
        <v>9106049076</v>
      </c>
      <c r="I621" s="1" t="str">
        <f>IF(H621="","",Sheet1!AF621)</f>
        <v>10/10/2025</v>
      </c>
      <c r="J621" s="55" t="str">
        <f t="shared" si="90"/>
        <v>NKHT2510/AQC00483801</v>
      </c>
      <c r="L621" s="57" t="str">
        <f>IF(H621="","",Sheet1!AK621)</f>
        <v>K25TTM</v>
      </c>
      <c r="M621" s="57" t="str">
        <f>IF(H621="","",Sheet1!AE621)</f>
        <v>00483801</v>
      </c>
      <c r="N621" s="58" t="str">
        <f>IF(H621="","",Sheet1!AF621)</f>
        <v>10/10/2025</v>
      </c>
      <c r="O621" s="7" t="str">
        <f>IF(H621="","",Sheet1!AH621)</f>
        <v>WIN2AQC</v>
      </c>
      <c r="S621" s="55" t="str">
        <f>IF(H621="","",Sheet1!AL621)</f>
        <v>2AQC WM+ HNI Tân Hội, Tân Tiến</v>
      </c>
      <c r="V621" s="55" t="str">
        <f>IF(H621="","",Sheet1!AL621)</f>
        <v>2AQC WM+ HNI Tân Hội, Tân Tiến</v>
      </c>
      <c r="Y621" s="7" t="str">
        <f>IF(H621="","",Sheet1!AJ621)</f>
        <v>GM500</v>
      </c>
      <c r="AB621" s="60">
        <f t="shared" si="91"/>
        <v>5111</v>
      </c>
      <c r="AC621" s="60">
        <f t="shared" si="92"/>
        <v>131</v>
      </c>
      <c r="AE621" s="61">
        <f>IF(H621="","",Sheet1!U621)</f>
        <v>2</v>
      </c>
      <c r="AG621" s="7">
        <f>IF(H621="","",Sheet1!T621)</f>
        <v>111058</v>
      </c>
      <c r="AH621" s="62">
        <f t="shared" si="93"/>
        <v>222116</v>
      </c>
      <c r="AL621" s="64">
        <f t="shared" si="94"/>
        <v>8</v>
      </c>
      <c r="AN621" s="61">
        <f t="shared" si="95"/>
        <v>17769.28</v>
      </c>
      <c r="AO621" s="65">
        <f t="shared" si="96"/>
        <v>33311</v>
      </c>
      <c r="AQ621" s="66" t="str">
        <f t="shared" si="97"/>
        <v>K-hangtra</v>
      </c>
      <c r="AR621" s="66">
        <f t="shared" si="98"/>
        <v>156</v>
      </c>
      <c r="AS621" s="66">
        <f t="shared" si="99"/>
        <v>632</v>
      </c>
    </row>
    <row r="622" spans="3:45" x14ac:dyDescent="0.25">
      <c r="C622" s="53" t="str">
        <f>IF(H622="","",Sheet1!AI622)</f>
        <v>N</v>
      </c>
      <c r="D622" s="54" t="s">
        <v>4134</v>
      </c>
      <c r="E622" s="54" t="s">
        <v>25</v>
      </c>
      <c r="F622" s="53" t="str">
        <f>IF(H622="","",Sheet1!AF622)</f>
        <v>10/10/2025</v>
      </c>
      <c r="G622" s="1" t="str">
        <f>IF(H622="","",Sheet1!AF622)</f>
        <v>10/10/2025</v>
      </c>
      <c r="H622" s="27">
        <v>9106049107</v>
      </c>
      <c r="I622" s="1" t="str">
        <f>IF(H622="","",Sheet1!AF622)</f>
        <v>10/10/2025</v>
      </c>
      <c r="J622" s="55" t="str">
        <f t="shared" si="90"/>
        <v>NKHT2510/00900081383</v>
      </c>
      <c r="L622" s="57" t="str">
        <f>IF(H622="","",Sheet1!AK622)</f>
        <v>K25TTM</v>
      </c>
      <c r="M622" s="57" t="str">
        <f>IF(H622="","",Sheet1!AE622)</f>
        <v>00081383</v>
      </c>
      <c r="N622" s="58" t="str">
        <f>IF(H622="","",Sheet1!AF622)</f>
        <v>10/10/2025</v>
      </c>
      <c r="O622" s="7" t="str">
        <f>IF(H622="","",Sheet1!AH622)</f>
        <v>WIN-DNG-01-009</v>
      </c>
      <c r="S622" s="55" t="str">
        <f>IF(H622="","",Sheet1!AL622)</f>
        <v>2AUI WM+ QNM 439B Hai Bà Trưng</v>
      </c>
      <c r="V622" s="55" t="str">
        <f>IF(H622="","",Sheet1!AL622)</f>
        <v>2AUI WM+ QNM 439B Hai Bà Trưng</v>
      </c>
      <c r="Y622" s="7" t="str">
        <f>IF(H622="","",Sheet1!AJ622)</f>
        <v>CC300</v>
      </c>
      <c r="AB622" s="60">
        <f t="shared" si="91"/>
        <v>5111</v>
      </c>
      <c r="AC622" s="60">
        <f t="shared" si="92"/>
        <v>131</v>
      </c>
      <c r="AE622" s="61">
        <f>IF(H622="","",Sheet1!U622)</f>
        <v>4</v>
      </c>
      <c r="AG622" s="7">
        <f>IF(H622="","",Sheet1!T622)</f>
        <v>74250</v>
      </c>
      <c r="AH622" s="62">
        <f t="shared" si="93"/>
        <v>297000</v>
      </c>
      <c r="AL622" s="64">
        <f t="shared" si="94"/>
        <v>8</v>
      </c>
      <c r="AN622" s="61">
        <f t="shared" si="95"/>
        <v>23760</v>
      </c>
      <c r="AO622" s="65">
        <f t="shared" si="96"/>
        <v>33311</v>
      </c>
      <c r="AQ622" s="66" t="str">
        <f t="shared" si="97"/>
        <v>K-hangtra</v>
      </c>
      <c r="AR622" s="66">
        <f t="shared" si="98"/>
        <v>156</v>
      </c>
      <c r="AS622" s="66">
        <f t="shared" si="99"/>
        <v>632</v>
      </c>
    </row>
    <row r="623" spans="3:45" x14ac:dyDescent="0.25">
      <c r="C623" s="53" t="str">
        <f>IF(H623="","",Sheet1!AI623)</f>
        <v>B</v>
      </c>
      <c r="D623" s="54" t="s">
        <v>4134</v>
      </c>
      <c r="E623" s="54" t="s">
        <v>25</v>
      </c>
      <c r="F623" s="53" t="str">
        <f>IF(H623="","",Sheet1!AF623)</f>
        <v>10/10/2025</v>
      </c>
      <c r="G623" s="1" t="str">
        <f>IF(H623="","",Sheet1!AF623)</f>
        <v>10/10/2025</v>
      </c>
      <c r="H623" s="27">
        <v>9106049124</v>
      </c>
      <c r="I623" s="1" t="str">
        <f>IF(H623="","",Sheet1!AF623)</f>
        <v>10/10/2025</v>
      </c>
      <c r="J623" s="55" t="str">
        <f t="shared" si="90"/>
        <v>NKHT2510/05900010897</v>
      </c>
      <c r="L623" s="57" t="str">
        <f>IF(H623="","",Sheet1!AK623)</f>
        <v>K25TTM</v>
      </c>
      <c r="M623" s="57" t="str">
        <f>IF(H623="","",Sheet1!AE623)</f>
        <v>00010897</v>
      </c>
      <c r="N623" s="58" t="str">
        <f>IF(H623="","",Sheet1!AF623)</f>
        <v>10/10/2025</v>
      </c>
      <c r="O623" s="7" t="str">
        <f>IF(H623="","",Sheet1!AH623)</f>
        <v>WIN-059</v>
      </c>
      <c r="S623" s="55" t="str">
        <f>IF(H623="","",Sheet1!AL623)</f>
        <v>1610 WM VCP TNN Thái Nguyên</v>
      </c>
      <c r="V623" s="55" t="str">
        <f>IF(H623="","",Sheet1!AL623)</f>
        <v>1610 WM VCP TNN Thái Nguyên</v>
      </c>
      <c r="Y623" s="7" t="str">
        <f>IF(H623="","",Sheet1!AJ623)</f>
        <v>GL250</v>
      </c>
      <c r="AB623" s="60">
        <f t="shared" si="91"/>
        <v>5111</v>
      </c>
      <c r="AC623" s="60">
        <f t="shared" si="92"/>
        <v>131</v>
      </c>
      <c r="AE623" s="61">
        <f>IF(H623="","",Sheet1!U623)</f>
        <v>4</v>
      </c>
      <c r="AG623" s="7">
        <f>IF(H623="","",Sheet1!T623)</f>
        <v>49500</v>
      </c>
      <c r="AH623" s="62">
        <f t="shared" si="93"/>
        <v>198000</v>
      </c>
      <c r="AL623" s="64">
        <f t="shared" si="94"/>
        <v>8</v>
      </c>
      <c r="AN623" s="61">
        <f t="shared" si="95"/>
        <v>15840</v>
      </c>
      <c r="AO623" s="65">
        <f t="shared" si="96"/>
        <v>33311</v>
      </c>
      <c r="AQ623" s="66" t="str">
        <f t="shared" si="97"/>
        <v>K-hangtra</v>
      </c>
      <c r="AR623" s="66">
        <f t="shared" si="98"/>
        <v>156</v>
      </c>
      <c r="AS623" s="66">
        <f t="shared" si="99"/>
        <v>632</v>
      </c>
    </row>
    <row r="624" spans="3:45" x14ac:dyDescent="0.25">
      <c r="C624" s="53" t="str">
        <f>IF(H624="","",Sheet1!AI624)</f>
        <v>B</v>
      </c>
      <c r="D624" s="54" t="s">
        <v>4134</v>
      </c>
      <c r="E624" s="54" t="s">
        <v>25</v>
      </c>
      <c r="F624" s="53" t="str">
        <f>IF(H624="","",Sheet1!AF624)</f>
        <v>10/10/2025</v>
      </c>
      <c r="G624" s="1" t="str">
        <f>IF(H624="","",Sheet1!AF624)</f>
        <v>10/10/2025</v>
      </c>
      <c r="H624" s="27">
        <v>9106049124</v>
      </c>
      <c r="I624" s="1" t="str">
        <f>IF(H624="","",Sheet1!AF624)</f>
        <v>10/10/2025</v>
      </c>
      <c r="J624" s="55" t="str">
        <f t="shared" si="90"/>
        <v>NKHT2510/05900010897</v>
      </c>
      <c r="L624" s="57" t="str">
        <f>IF(H624="","",Sheet1!AK624)</f>
        <v>K25TTM</v>
      </c>
      <c r="M624" s="57" t="str">
        <f>IF(H624="","",Sheet1!AE624)</f>
        <v>00010897</v>
      </c>
      <c r="N624" s="58" t="str">
        <f>IF(H624="","",Sheet1!AF624)</f>
        <v>10/10/2025</v>
      </c>
      <c r="O624" s="7" t="str">
        <f>IF(H624="","",Sheet1!AH624)</f>
        <v>WIN-059</v>
      </c>
      <c r="S624" s="55" t="str">
        <f>IF(H624="","",Sheet1!AL624)</f>
        <v>1610 WM VCP TNN Thái Nguyên</v>
      </c>
      <c r="V624" s="55" t="str">
        <f>IF(H624="","",Sheet1!AL624)</f>
        <v>1610 WM VCP TNN Thái Nguyên</v>
      </c>
      <c r="Y624" s="7" t="str">
        <f>IF(H624="","",Sheet1!AJ624)</f>
        <v>GSG250</v>
      </c>
      <c r="AB624" s="60">
        <f t="shared" si="91"/>
        <v>5111</v>
      </c>
      <c r="AC624" s="60">
        <f t="shared" si="92"/>
        <v>131</v>
      </c>
      <c r="AE624" s="61">
        <f>IF(H624="","",Sheet1!U624)</f>
        <v>4</v>
      </c>
      <c r="AG624" s="7">
        <f>IF(H624="","",Sheet1!T624)</f>
        <v>41328</v>
      </c>
      <c r="AH624" s="62">
        <f t="shared" si="93"/>
        <v>165312</v>
      </c>
      <c r="AL624" s="64">
        <f t="shared" si="94"/>
        <v>8</v>
      </c>
      <c r="AN624" s="61">
        <f t="shared" si="95"/>
        <v>13224.960000000001</v>
      </c>
      <c r="AO624" s="65">
        <f t="shared" si="96"/>
        <v>33311</v>
      </c>
      <c r="AQ624" s="66" t="str">
        <f t="shared" si="97"/>
        <v>K-hangtra</v>
      </c>
      <c r="AR624" s="66">
        <f t="shared" si="98"/>
        <v>156</v>
      </c>
      <c r="AS624" s="66">
        <f t="shared" si="99"/>
        <v>632</v>
      </c>
    </row>
    <row r="625" spans="3:45" x14ac:dyDescent="0.25">
      <c r="C625" s="53" t="str">
        <f>IF(H625="","",Sheet1!AI625)</f>
        <v>B</v>
      </c>
      <c r="D625" s="54" t="s">
        <v>4134</v>
      </c>
      <c r="E625" s="54" t="s">
        <v>25</v>
      </c>
      <c r="F625" s="53" t="str">
        <f>IF(H625="","",Sheet1!AF625)</f>
        <v>10/10/2025</v>
      </c>
      <c r="G625" s="1" t="str">
        <f>IF(H625="","",Sheet1!AF625)</f>
        <v>10/10/2025</v>
      </c>
      <c r="H625" s="27">
        <v>9106049124</v>
      </c>
      <c r="I625" s="1" t="str">
        <f>IF(H625="","",Sheet1!AF625)</f>
        <v>10/10/2025</v>
      </c>
      <c r="J625" s="55" t="str">
        <f t="shared" si="90"/>
        <v>NKHT2510/05900010897</v>
      </c>
      <c r="L625" s="57" t="str">
        <f>IF(H625="","",Sheet1!AK625)</f>
        <v>K25TTM</v>
      </c>
      <c r="M625" s="57" t="str">
        <f>IF(H625="","",Sheet1!AE625)</f>
        <v>00010897</v>
      </c>
      <c r="N625" s="58" t="str">
        <f>IF(H625="","",Sheet1!AF625)</f>
        <v>10/10/2025</v>
      </c>
      <c r="O625" s="7" t="str">
        <f>IF(H625="","",Sheet1!AH625)</f>
        <v>WIN-059</v>
      </c>
      <c r="S625" s="55" t="str">
        <f>IF(H625="","",Sheet1!AL625)</f>
        <v>1610 WM VCP TNN Thái Nguyên</v>
      </c>
      <c r="V625" s="55" t="str">
        <f>IF(H625="","",Sheet1!AL625)</f>
        <v>1610 WM VCP TNN Thái Nguyên</v>
      </c>
      <c r="Y625" s="7" t="str">
        <f>IF(H625="","",Sheet1!AJ625)</f>
        <v>CN300</v>
      </c>
      <c r="AB625" s="60">
        <f t="shared" si="91"/>
        <v>5111</v>
      </c>
      <c r="AC625" s="60">
        <f t="shared" si="92"/>
        <v>131</v>
      </c>
      <c r="AE625" s="61">
        <f>IF(H625="","",Sheet1!U625)</f>
        <v>8</v>
      </c>
      <c r="AG625" s="7">
        <f>IF(H625="","",Sheet1!T625)</f>
        <v>70950</v>
      </c>
      <c r="AH625" s="62">
        <f t="shared" si="93"/>
        <v>567600</v>
      </c>
      <c r="AL625" s="64">
        <f t="shared" si="94"/>
        <v>8</v>
      </c>
      <c r="AN625" s="61">
        <f t="shared" si="95"/>
        <v>45408</v>
      </c>
      <c r="AO625" s="65">
        <f t="shared" si="96"/>
        <v>33311</v>
      </c>
      <c r="AQ625" s="66" t="str">
        <f t="shared" si="97"/>
        <v>K-hangtra</v>
      </c>
      <c r="AR625" s="66">
        <f t="shared" si="98"/>
        <v>156</v>
      </c>
      <c r="AS625" s="66">
        <f t="shared" si="99"/>
        <v>632</v>
      </c>
    </row>
    <row r="626" spans="3:45" x14ac:dyDescent="0.25">
      <c r="C626" s="53" t="str">
        <f>IF(H626="","",Sheet1!AI626)</f>
        <v>B</v>
      </c>
      <c r="D626" s="54" t="s">
        <v>4134</v>
      </c>
      <c r="E626" s="54" t="s">
        <v>25</v>
      </c>
      <c r="F626" s="53" t="str">
        <f>IF(H626="","",Sheet1!AF626)</f>
        <v>10/10/2025</v>
      </c>
      <c r="G626" s="1" t="str">
        <f>IF(H626="","",Sheet1!AF626)</f>
        <v>10/10/2025</v>
      </c>
      <c r="H626" s="27">
        <v>9106049086</v>
      </c>
      <c r="I626" s="1" t="str">
        <f>IF(H626="","",Sheet1!AF626)</f>
        <v>10/10/2025</v>
      </c>
      <c r="J626" s="55" t="str">
        <f t="shared" si="90"/>
        <v>NKHT2510/02500035610</v>
      </c>
      <c r="L626" s="57" t="str">
        <f>IF(H626="","",Sheet1!AK626)</f>
        <v>K25TTM</v>
      </c>
      <c r="M626" s="57" t="str">
        <f>IF(H626="","",Sheet1!AE626)</f>
        <v>00035610</v>
      </c>
      <c r="N626" s="58" t="str">
        <f>IF(H626="","",Sheet1!AF626)</f>
        <v>10/10/2025</v>
      </c>
      <c r="O626" s="7" t="str">
        <f>IF(H626="","",Sheet1!AH626)</f>
        <v>WIN-025</v>
      </c>
      <c r="S626" s="55" t="str">
        <f>IF(H626="","",Sheet1!AL626)</f>
        <v>4794 WM+ HPG MĐ 352_Xóm 7 X.Thiên Hương</v>
      </c>
      <c r="V626" s="55" t="str">
        <f>IF(H626="","",Sheet1!AL626)</f>
        <v>4794 WM+ HPG MĐ 352_Xóm 7 X.Thiên Hương</v>
      </c>
      <c r="Y626" s="7" t="str">
        <f>IF(H626="","",Sheet1!AJ626)</f>
        <v>GM500</v>
      </c>
      <c r="AB626" s="60">
        <f t="shared" si="91"/>
        <v>5111</v>
      </c>
      <c r="AC626" s="60">
        <f t="shared" si="92"/>
        <v>131</v>
      </c>
      <c r="AE626" s="61">
        <f>IF(H626="","",Sheet1!U626)</f>
        <v>2</v>
      </c>
      <c r="AG626" s="7">
        <f>IF(H626="","",Sheet1!T626)</f>
        <v>111058</v>
      </c>
      <c r="AH626" s="62">
        <f t="shared" si="93"/>
        <v>222116</v>
      </c>
      <c r="AL626" s="64">
        <f t="shared" si="94"/>
        <v>8</v>
      </c>
      <c r="AN626" s="61">
        <f t="shared" si="95"/>
        <v>17769.28</v>
      </c>
      <c r="AO626" s="65">
        <f t="shared" si="96"/>
        <v>33311</v>
      </c>
      <c r="AQ626" s="66" t="str">
        <f t="shared" si="97"/>
        <v>K-hangtra</v>
      </c>
      <c r="AR626" s="66">
        <f t="shared" si="98"/>
        <v>156</v>
      </c>
      <c r="AS626" s="66">
        <f t="shared" si="99"/>
        <v>632</v>
      </c>
    </row>
    <row r="627" spans="3:45" x14ac:dyDescent="0.25">
      <c r="C627" s="53" t="str">
        <f>IF(H627="","",Sheet1!AI627)</f>
        <v>B</v>
      </c>
      <c r="D627" s="54" t="s">
        <v>4134</v>
      </c>
      <c r="E627" s="54" t="s">
        <v>25</v>
      </c>
      <c r="F627" s="53" t="str">
        <f>IF(H627="","",Sheet1!AF627)</f>
        <v>10/10/2025</v>
      </c>
      <c r="G627" s="1" t="str">
        <f>IF(H627="","",Sheet1!AF627)</f>
        <v>10/10/2025</v>
      </c>
      <c r="H627" s="27">
        <v>9106049086</v>
      </c>
      <c r="I627" s="1" t="str">
        <f>IF(H627="","",Sheet1!AF627)</f>
        <v>10/10/2025</v>
      </c>
      <c r="J627" s="55" t="str">
        <f t="shared" si="90"/>
        <v>NKHT2510/02500035610</v>
      </c>
      <c r="L627" s="57" t="str">
        <f>IF(H627="","",Sheet1!AK627)</f>
        <v>K25TTM</v>
      </c>
      <c r="M627" s="57" t="str">
        <f>IF(H627="","",Sheet1!AE627)</f>
        <v>00035610</v>
      </c>
      <c r="N627" s="58" t="str">
        <f>IF(H627="","",Sheet1!AF627)</f>
        <v>10/10/2025</v>
      </c>
      <c r="O627" s="7" t="str">
        <f>IF(H627="","",Sheet1!AH627)</f>
        <v>WIN-025</v>
      </c>
      <c r="S627" s="55" t="str">
        <f>IF(H627="","",Sheet1!AL627)</f>
        <v>4794 WM+ HPG MĐ 352_Xóm 7 X.Thiên Hương</v>
      </c>
      <c r="V627" s="55" t="str">
        <f>IF(H627="","",Sheet1!AL627)</f>
        <v>4794 WM+ HPG MĐ 352_Xóm 7 X.Thiên Hương</v>
      </c>
      <c r="Y627" s="7" t="str">
        <f>IF(H627="","",Sheet1!AJ627)</f>
        <v>CC300</v>
      </c>
      <c r="AB627" s="60">
        <f t="shared" si="91"/>
        <v>5111</v>
      </c>
      <c r="AC627" s="60">
        <f t="shared" si="92"/>
        <v>131</v>
      </c>
      <c r="AE627" s="61">
        <f>IF(H627="","",Sheet1!U627)</f>
        <v>3</v>
      </c>
      <c r="AG627" s="7">
        <f>IF(H627="","",Sheet1!T627)</f>
        <v>74250</v>
      </c>
      <c r="AH627" s="62">
        <f t="shared" si="93"/>
        <v>222750</v>
      </c>
      <c r="AL627" s="64">
        <f t="shared" si="94"/>
        <v>8</v>
      </c>
      <c r="AN627" s="61">
        <f t="shared" si="95"/>
        <v>17820</v>
      </c>
      <c r="AO627" s="65">
        <f t="shared" si="96"/>
        <v>33311</v>
      </c>
      <c r="AQ627" s="66" t="str">
        <f t="shared" si="97"/>
        <v>K-hangtra</v>
      </c>
      <c r="AR627" s="66">
        <f t="shared" si="98"/>
        <v>156</v>
      </c>
      <c r="AS627" s="66">
        <f t="shared" si="99"/>
        <v>632</v>
      </c>
    </row>
    <row r="628" spans="3:45" x14ac:dyDescent="0.25">
      <c r="C628" s="53" t="str">
        <f>IF(H628="","",Sheet1!AI628)</f>
        <v>B</v>
      </c>
      <c r="D628" s="54" t="s">
        <v>4134</v>
      </c>
      <c r="E628" s="54" t="s">
        <v>25</v>
      </c>
      <c r="F628" s="53" t="str">
        <f>IF(H628="","",Sheet1!AF628)</f>
        <v>10/10/2025</v>
      </c>
      <c r="G628" s="1" t="str">
        <f>IF(H628="","",Sheet1!AF628)</f>
        <v>10/10/2025</v>
      </c>
      <c r="H628" s="27">
        <v>9106049167</v>
      </c>
      <c r="I628" s="1" t="str">
        <f>IF(H628="","",Sheet1!AF628)</f>
        <v>10/10/2025</v>
      </c>
      <c r="J628" s="55" t="str">
        <f t="shared" si="90"/>
        <v>NKHT2510/06500009752</v>
      </c>
      <c r="L628" s="57" t="str">
        <f>IF(H628="","",Sheet1!AK628)</f>
        <v>K25TTM</v>
      </c>
      <c r="M628" s="57" t="str">
        <f>IF(H628="","",Sheet1!AE628)</f>
        <v>00009752</v>
      </c>
      <c r="N628" s="58" t="str">
        <f>IF(H628="","",Sheet1!AF628)</f>
        <v>10/10/2025</v>
      </c>
      <c r="O628" s="7" t="str">
        <f>IF(H628="","",Sheet1!AH628)</f>
        <v>WIN-065</v>
      </c>
      <c r="S628" s="55" t="str">
        <f>IF(H628="","",Sheet1!AL628)</f>
        <v>5683 WM+ BGG 61 Đường 19/5, Hiệp Hòa</v>
      </c>
      <c r="V628" s="55" t="str">
        <f>IF(H628="","",Sheet1!AL628)</f>
        <v>5683 WM+ BGG 61 Đường 19/5, Hiệp Hòa</v>
      </c>
      <c r="Y628" s="7" t="str">
        <f>IF(H628="","",Sheet1!AJ628)</f>
        <v>TH200</v>
      </c>
      <c r="AB628" s="60">
        <f t="shared" si="91"/>
        <v>5111</v>
      </c>
      <c r="AC628" s="60">
        <f t="shared" si="92"/>
        <v>131</v>
      </c>
      <c r="AE628" s="61">
        <f>IF(H628="","",Sheet1!U628)</f>
        <v>2</v>
      </c>
      <c r="AG628" s="7">
        <f>IF(H628="","",Sheet1!T628)</f>
        <v>45588</v>
      </c>
      <c r="AH628" s="62">
        <f t="shared" si="93"/>
        <v>91176</v>
      </c>
      <c r="AL628" s="64">
        <f t="shared" si="94"/>
        <v>8</v>
      </c>
      <c r="AN628" s="61">
        <f t="shared" si="95"/>
        <v>7294.08</v>
      </c>
      <c r="AO628" s="65">
        <f t="shared" si="96"/>
        <v>33311</v>
      </c>
      <c r="AQ628" s="66" t="str">
        <f t="shared" si="97"/>
        <v>K-hangtra</v>
      </c>
      <c r="AR628" s="66">
        <f t="shared" si="98"/>
        <v>156</v>
      </c>
      <c r="AS628" s="66">
        <f t="shared" si="99"/>
        <v>632</v>
      </c>
    </row>
    <row r="629" spans="3:45" x14ac:dyDescent="0.25">
      <c r="C629" s="53" t="str">
        <f>IF(H629="","",Sheet1!AI629)</f>
        <v>B</v>
      </c>
      <c r="D629" s="54" t="s">
        <v>4134</v>
      </c>
      <c r="E629" s="54" t="s">
        <v>25</v>
      </c>
      <c r="F629" s="53" t="str">
        <f>IF(H629="","",Sheet1!AF629)</f>
        <v>10/10/2025</v>
      </c>
      <c r="G629" s="1" t="str">
        <f>IF(H629="","",Sheet1!AF629)</f>
        <v>10/10/2025</v>
      </c>
      <c r="H629" s="27">
        <v>9106049170</v>
      </c>
      <c r="I629" s="1" t="str">
        <f>IF(H629="","",Sheet1!AF629)</f>
        <v>10/10/2025</v>
      </c>
      <c r="J629" s="55" t="str">
        <f t="shared" si="90"/>
        <v>NKHT2510/06500009753</v>
      </c>
      <c r="L629" s="57" t="str">
        <f>IF(H629="","",Sheet1!AK629)</f>
        <v>K25TTM</v>
      </c>
      <c r="M629" s="57" t="str">
        <f>IF(H629="","",Sheet1!AE629)</f>
        <v>00009753</v>
      </c>
      <c r="N629" s="58" t="str">
        <f>IF(H629="","",Sheet1!AF629)</f>
        <v>10/10/2025</v>
      </c>
      <c r="O629" s="7" t="str">
        <f>IF(H629="","",Sheet1!AH629)</f>
        <v>WIN-065</v>
      </c>
      <c r="S629" s="55" t="str">
        <f>IF(H629="","",Sheet1!AL629)</f>
        <v>5683 WM+ BGG 61 Đường 19/5, Hiệp Hòa</v>
      </c>
      <c r="V629" s="55" t="str">
        <f>IF(H629="","",Sheet1!AL629)</f>
        <v>5683 WM+ BGG 61 Đường 19/5, Hiệp Hòa</v>
      </c>
      <c r="Y629" s="7" t="str">
        <f>IF(H629="","",Sheet1!AJ629)</f>
        <v>CC300</v>
      </c>
      <c r="AB629" s="60">
        <f t="shared" si="91"/>
        <v>5111</v>
      </c>
      <c r="AC629" s="60">
        <f t="shared" si="92"/>
        <v>131</v>
      </c>
      <c r="AE629" s="61">
        <f>IF(H629="","",Sheet1!U629)</f>
        <v>2</v>
      </c>
      <c r="AG629" s="7">
        <f>IF(H629="","",Sheet1!T629)</f>
        <v>74250</v>
      </c>
      <c r="AH629" s="62">
        <f t="shared" si="93"/>
        <v>148500</v>
      </c>
      <c r="AL629" s="64">
        <f t="shared" si="94"/>
        <v>8</v>
      </c>
      <c r="AN629" s="61">
        <f t="shared" si="95"/>
        <v>11880</v>
      </c>
      <c r="AO629" s="65">
        <f t="shared" si="96"/>
        <v>33311</v>
      </c>
      <c r="AQ629" s="66" t="str">
        <f t="shared" si="97"/>
        <v>K-hangtra</v>
      </c>
      <c r="AR629" s="66">
        <f t="shared" si="98"/>
        <v>156</v>
      </c>
      <c r="AS629" s="66">
        <f t="shared" si="99"/>
        <v>632</v>
      </c>
    </row>
    <row r="630" spans="3:45" x14ac:dyDescent="0.25">
      <c r="C630" s="53" t="str">
        <f>IF(H630="","",Sheet1!AI630)</f>
        <v>B</v>
      </c>
      <c r="D630" s="54" t="s">
        <v>4134</v>
      </c>
      <c r="E630" s="54" t="s">
        <v>25</v>
      </c>
      <c r="F630" s="53" t="str">
        <f>IF(H630="","",Sheet1!AF630)</f>
        <v>10/10/2025</v>
      </c>
      <c r="G630" s="1" t="str">
        <f>IF(H630="","",Sheet1!AF630)</f>
        <v>10/10/2025</v>
      </c>
      <c r="H630" s="27">
        <v>9106049170</v>
      </c>
      <c r="I630" s="1" t="str">
        <f>IF(H630="","",Sheet1!AF630)</f>
        <v>10/10/2025</v>
      </c>
      <c r="J630" s="55" t="str">
        <f t="shared" si="90"/>
        <v>NKHT2510/06500009753</v>
      </c>
      <c r="L630" s="57" t="str">
        <f>IF(H630="","",Sheet1!AK630)</f>
        <v>K25TTM</v>
      </c>
      <c r="M630" s="57" t="str">
        <f>IF(H630="","",Sheet1!AE630)</f>
        <v>00009753</v>
      </c>
      <c r="N630" s="58" t="str">
        <f>IF(H630="","",Sheet1!AF630)</f>
        <v>10/10/2025</v>
      </c>
      <c r="O630" s="7" t="str">
        <f>IF(H630="","",Sheet1!AH630)</f>
        <v>WIN-065</v>
      </c>
      <c r="S630" s="55" t="str">
        <f>IF(H630="","",Sheet1!AL630)</f>
        <v>5683 WM+ BGG 61 Đường 19/5, Hiệp Hòa</v>
      </c>
      <c r="V630" s="55" t="str">
        <f>IF(H630="","",Sheet1!AL630)</f>
        <v>5683 WM+ BGG 61 Đường 19/5, Hiệp Hòa</v>
      </c>
      <c r="Y630" s="7" t="str">
        <f>IF(H630="","",Sheet1!AJ630)</f>
        <v>GTLX250G</v>
      </c>
      <c r="AB630" s="60">
        <f t="shared" si="91"/>
        <v>5111</v>
      </c>
      <c r="AC630" s="60">
        <f t="shared" si="92"/>
        <v>131</v>
      </c>
      <c r="AE630" s="61">
        <f>IF(H630="","",Sheet1!U630)</f>
        <v>4</v>
      </c>
      <c r="AG630" s="7">
        <f>IF(H630="","",Sheet1!T630)</f>
        <v>50182</v>
      </c>
      <c r="AH630" s="62">
        <f t="shared" si="93"/>
        <v>200728</v>
      </c>
      <c r="AL630" s="64">
        <f t="shared" si="94"/>
        <v>8</v>
      </c>
      <c r="AN630" s="61">
        <f t="shared" si="95"/>
        <v>16058.24</v>
      </c>
      <c r="AO630" s="65">
        <f t="shared" si="96"/>
        <v>33311</v>
      </c>
      <c r="AQ630" s="66" t="str">
        <f t="shared" si="97"/>
        <v>K-hangtra</v>
      </c>
      <c r="AR630" s="66">
        <f t="shared" si="98"/>
        <v>156</v>
      </c>
      <c r="AS630" s="66">
        <f t="shared" si="99"/>
        <v>632</v>
      </c>
    </row>
    <row r="631" spans="3:45" x14ac:dyDescent="0.25">
      <c r="C631" s="53" t="str">
        <f>IF(H631="","",Sheet1!AI631)</f>
        <v>N</v>
      </c>
      <c r="D631" s="54" t="s">
        <v>4134</v>
      </c>
      <c r="E631" s="54" t="s">
        <v>25</v>
      </c>
      <c r="F631" s="53" t="str">
        <f>IF(H631="","",Sheet1!AF631)</f>
        <v>10/10/2025</v>
      </c>
      <c r="G631" s="1" t="str">
        <f>IF(H631="","",Sheet1!AF631)</f>
        <v>10/10/2025</v>
      </c>
      <c r="H631" s="27">
        <v>9106049176</v>
      </c>
      <c r="I631" s="1" t="str">
        <f>IF(H631="","",Sheet1!AF631)</f>
        <v>10/10/2025</v>
      </c>
      <c r="J631" s="55" t="str">
        <f t="shared" si="90"/>
        <v>NKHT2510/07000160674</v>
      </c>
      <c r="L631" s="57" t="str">
        <f>IF(H631="","",Sheet1!AK631)</f>
        <v>K25TTM</v>
      </c>
      <c r="M631" s="57" t="str">
        <f>IF(H631="","",Sheet1!AE631)</f>
        <v>00160674</v>
      </c>
      <c r="N631" s="58" t="str">
        <f>IF(H631="","",Sheet1!AF631)</f>
        <v>10/10/2025</v>
      </c>
      <c r="O631" s="7" t="str">
        <f>IF(H631="","",Sheet1!AH631)</f>
        <v>WIN6070</v>
      </c>
      <c r="S631" s="55" t="str">
        <f>IF(H631="","",Sheet1!AL631)</f>
        <v>6070 WM+ HCM 726 Phạm Thế Hiển</v>
      </c>
      <c r="V631" s="55" t="str">
        <f>IF(H631="","",Sheet1!AL631)</f>
        <v>6070 WM+ HCM 726 Phạm Thế Hiển</v>
      </c>
      <c r="Y631" s="7" t="str">
        <f>IF(H631="","",Sheet1!AJ631)</f>
        <v>CGM300</v>
      </c>
      <c r="AB631" s="60">
        <f t="shared" si="91"/>
        <v>5111</v>
      </c>
      <c r="AC631" s="60">
        <f t="shared" si="92"/>
        <v>131</v>
      </c>
      <c r="AE631" s="61">
        <f>IF(H631="","",Sheet1!U631)</f>
        <v>1</v>
      </c>
      <c r="AG631" s="7">
        <f>IF(H631="","",Sheet1!T631)</f>
        <v>73431</v>
      </c>
      <c r="AH631" s="62">
        <f t="shared" si="93"/>
        <v>73431</v>
      </c>
      <c r="AL631" s="64">
        <f t="shared" si="94"/>
        <v>8</v>
      </c>
      <c r="AN631" s="61">
        <f t="shared" si="95"/>
        <v>5874.4800000000005</v>
      </c>
      <c r="AO631" s="65">
        <f t="shared" si="96"/>
        <v>33311</v>
      </c>
      <c r="AQ631" s="66" t="str">
        <f t="shared" si="97"/>
        <v>K-hangtra</v>
      </c>
      <c r="AR631" s="66">
        <f t="shared" si="98"/>
        <v>156</v>
      </c>
      <c r="AS631" s="66">
        <f t="shared" si="99"/>
        <v>632</v>
      </c>
    </row>
    <row r="632" spans="3:45" x14ac:dyDescent="0.25">
      <c r="C632" s="53" t="str">
        <f>IF(H632="","",Sheet1!AI632)</f>
        <v>N</v>
      </c>
      <c r="D632" s="54" t="s">
        <v>4134</v>
      </c>
      <c r="E632" s="54" t="s">
        <v>25</v>
      </c>
      <c r="F632" s="53" t="str">
        <f>IF(H632="","",Sheet1!AF632)</f>
        <v>10/10/2025</v>
      </c>
      <c r="G632" s="1" t="str">
        <f>IF(H632="","",Sheet1!AF632)</f>
        <v>10/10/2025</v>
      </c>
      <c r="H632" s="27">
        <v>9106049176</v>
      </c>
      <c r="I632" s="1" t="str">
        <f>IF(H632="","",Sheet1!AF632)</f>
        <v>10/10/2025</v>
      </c>
      <c r="J632" s="55" t="str">
        <f t="shared" si="90"/>
        <v>NKHT2510/07000160674</v>
      </c>
      <c r="L632" s="57" t="str">
        <f>IF(H632="","",Sheet1!AK632)</f>
        <v>K25TTM</v>
      </c>
      <c r="M632" s="57" t="str">
        <f>IF(H632="","",Sheet1!AE632)</f>
        <v>00160674</v>
      </c>
      <c r="N632" s="58" t="str">
        <f>IF(H632="","",Sheet1!AF632)</f>
        <v>10/10/2025</v>
      </c>
      <c r="O632" s="7" t="str">
        <f>IF(H632="","",Sheet1!AH632)</f>
        <v>WIN6070</v>
      </c>
      <c r="S632" s="55" t="str">
        <f>IF(H632="","",Sheet1!AL632)</f>
        <v>6070 WM+ HCM 726 Phạm Thế Hiển</v>
      </c>
      <c r="V632" s="55" t="str">
        <f>IF(H632="","",Sheet1!AL632)</f>
        <v>6070 WM+ HCM 726 Phạm Thế Hiển</v>
      </c>
      <c r="Y632" s="7" t="str">
        <f>IF(H632="","",Sheet1!AJ632)</f>
        <v>TH200</v>
      </c>
      <c r="AB632" s="60">
        <f t="shared" si="91"/>
        <v>5111</v>
      </c>
      <c r="AC632" s="60">
        <f t="shared" si="92"/>
        <v>131</v>
      </c>
      <c r="AE632" s="61">
        <f>IF(H632="","",Sheet1!U632)</f>
        <v>1</v>
      </c>
      <c r="AG632" s="7">
        <f>IF(H632="","",Sheet1!T632)</f>
        <v>45588</v>
      </c>
      <c r="AH632" s="62">
        <f t="shared" si="93"/>
        <v>45588</v>
      </c>
      <c r="AL632" s="64">
        <f t="shared" si="94"/>
        <v>8</v>
      </c>
      <c r="AN632" s="61">
        <f t="shared" si="95"/>
        <v>3647.04</v>
      </c>
      <c r="AO632" s="65">
        <f t="shared" si="96"/>
        <v>33311</v>
      </c>
      <c r="AQ632" s="66" t="str">
        <f t="shared" si="97"/>
        <v>K-hangtra</v>
      </c>
      <c r="AR632" s="66">
        <f t="shared" si="98"/>
        <v>156</v>
      </c>
      <c r="AS632" s="66">
        <f t="shared" si="99"/>
        <v>632</v>
      </c>
    </row>
    <row r="633" spans="3:45" x14ac:dyDescent="0.25">
      <c r="C633" s="53" t="str">
        <f>IF(H633="","",Sheet1!AI633)</f>
        <v>N</v>
      </c>
      <c r="D633" s="54" t="s">
        <v>4134</v>
      </c>
      <c r="E633" s="54" t="s">
        <v>25</v>
      </c>
      <c r="F633" s="53" t="str">
        <f>IF(H633="","",Sheet1!AF633)</f>
        <v>10/10/2025</v>
      </c>
      <c r="G633" s="1" t="str">
        <f>IF(H633="","",Sheet1!AF633)</f>
        <v>10/10/2025</v>
      </c>
      <c r="H633" s="27">
        <v>9106049176</v>
      </c>
      <c r="I633" s="1" t="str">
        <f>IF(H633="","",Sheet1!AF633)</f>
        <v>10/10/2025</v>
      </c>
      <c r="J633" s="55" t="str">
        <f t="shared" si="90"/>
        <v>NKHT2510/07000160674</v>
      </c>
      <c r="L633" s="57" t="str">
        <f>IF(H633="","",Sheet1!AK633)</f>
        <v>K25TTM</v>
      </c>
      <c r="M633" s="57" t="str">
        <f>IF(H633="","",Sheet1!AE633)</f>
        <v>00160674</v>
      </c>
      <c r="N633" s="58" t="str">
        <f>IF(H633="","",Sheet1!AF633)</f>
        <v>10/10/2025</v>
      </c>
      <c r="O633" s="7" t="str">
        <f>IF(H633="","",Sheet1!AH633)</f>
        <v>WIN6070</v>
      </c>
      <c r="S633" s="55" t="str">
        <f>IF(H633="","",Sheet1!AL633)</f>
        <v>6070 WM+ HCM 726 Phạm Thế Hiển</v>
      </c>
      <c r="V633" s="55" t="str">
        <f>IF(H633="","",Sheet1!AL633)</f>
        <v>6070 WM+ HCM 726 Phạm Thế Hiển</v>
      </c>
      <c r="Y633" s="7" t="str">
        <f>IF(H633="","",Sheet1!AJ633)</f>
        <v>GTLX250G</v>
      </c>
      <c r="AB633" s="60">
        <f t="shared" si="91"/>
        <v>5111</v>
      </c>
      <c r="AC633" s="60">
        <f t="shared" si="92"/>
        <v>131</v>
      </c>
      <c r="AE633" s="61">
        <f>IF(H633="","",Sheet1!U633)</f>
        <v>1</v>
      </c>
      <c r="AG633" s="7">
        <f>IF(H633="","",Sheet1!T633)</f>
        <v>50182</v>
      </c>
      <c r="AH633" s="62">
        <f t="shared" si="93"/>
        <v>50182</v>
      </c>
      <c r="AL633" s="64">
        <f t="shared" si="94"/>
        <v>8</v>
      </c>
      <c r="AN633" s="61">
        <f t="shared" si="95"/>
        <v>4014.56</v>
      </c>
      <c r="AO633" s="65">
        <f t="shared" si="96"/>
        <v>33311</v>
      </c>
      <c r="AQ633" s="66" t="str">
        <f t="shared" si="97"/>
        <v>K-hangtra</v>
      </c>
      <c r="AR633" s="66">
        <f t="shared" si="98"/>
        <v>156</v>
      </c>
      <c r="AS633" s="66">
        <f t="shared" si="99"/>
        <v>632</v>
      </c>
    </row>
    <row r="634" spans="3:45" x14ac:dyDescent="0.25">
      <c r="C634" s="53" t="str">
        <f>IF(H634="","",Sheet1!AI634)</f>
        <v>N</v>
      </c>
      <c r="D634" s="54" t="s">
        <v>4134</v>
      </c>
      <c r="E634" s="54" t="s">
        <v>25</v>
      </c>
      <c r="F634" s="53" t="str">
        <f>IF(H634="","",Sheet1!AF634)</f>
        <v>10/10/2025</v>
      </c>
      <c r="G634" s="1" t="str">
        <f>IF(H634="","",Sheet1!AF634)</f>
        <v>10/10/2025</v>
      </c>
      <c r="H634" s="27">
        <v>9106049176</v>
      </c>
      <c r="I634" s="1" t="str">
        <f>IF(H634="","",Sheet1!AF634)</f>
        <v>10/10/2025</v>
      </c>
      <c r="J634" s="55" t="str">
        <f t="shared" si="90"/>
        <v>NKHT2510/07000160674</v>
      </c>
      <c r="L634" s="57" t="str">
        <f>IF(H634="","",Sheet1!AK634)</f>
        <v>K25TTM</v>
      </c>
      <c r="M634" s="57" t="str">
        <f>IF(H634="","",Sheet1!AE634)</f>
        <v>00160674</v>
      </c>
      <c r="N634" s="58" t="str">
        <f>IF(H634="","",Sheet1!AF634)</f>
        <v>10/10/2025</v>
      </c>
      <c r="O634" s="7" t="str">
        <f>IF(H634="","",Sheet1!AH634)</f>
        <v>WIN6070</v>
      </c>
      <c r="S634" s="55" t="str">
        <f>IF(H634="","",Sheet1!AL634)</f>
        <v>6070 WM+ HCM 726 Phạm Thế Hiển</v>
      </c>
      <c r="V634" s="55" t="str">
        <f>IF(H634="","",Sheet1!AL634)</f>
        <v>6070 WM+ HCM 726 Phạm Thế Hiển</v>
      </c>
      <c r="Y634" s="7" t="str">
        <f>IF(H634="","",Sheet1!AJ634)</f>
        <v>GM500</v>
      </c>
      <c r="AB634" s="60">
        <f t="shared" si="91"/>
        <v>5111</v>
      </c>
      <c r="AC634" s="60">
        <f t="shared" si="92"/>
        <v>131</v>
      </c>
      <c r="AE634" s="61">
        <f>IF(H634="","",Sheet1!U634)</f>
        <v>1</v>
      </c>
      <c r="AG634" s="7">
        <f>IF(H634="","",Sheet1!T634)</f>
        <v>111058</v>
      </c>
      <c r="AH634" s="62">
        <f t="shared" si="93"/>
        <v>111058</v>
      </c>
      <c r="AL634" s="64">
        <f t="shared" si="94"/>
        <v>8</v>
      </c>
      <c r="AN634" s="61">
        <f t="shared" si="95"/>
        <v>8884.64</v>
      </c>
      <c r="AO634" s="65">
        <f t="shared" si="96"/>
        <v>33311</v>
      </c>
      <c r="AQ634" s="66" t="str">
        <f t="shared" si="97"/>
        <v>K-hangtra</v>
      </c>
      <c r="AR634" s="66">
        <f t="shared" si="98"/>
        <v>156</v>
      </c>
      <c r="AS634" s="66">
        <f t="shared" si="99"/>
        <v>632</v>
      </c>
    </row>
    <row r="635" spans="3:45" x14ac:dyDescent="0.25">
      <c r="C635" s="53" t="str">
        <f>IF(H635="","",Sheet1!AI635)</f>
        <v>B</v>
      </c>
      <c r="D635" s="54" t="s">
        <v>4134</v>
      </c>
      <c r="E635" s="54" t="s">
        <v>25</v>
      </c>
      <c r="F635" s="53" t="str">
        <f>IF(H635="","",Sheet1!AF635)</f>
        <v>10/10/2025</v>
      </c>
      <c r="G635" s="1" t="str">
        <f>IF(H635="","",Sheet1!AF635)</f>
        <v>10/10/2025</v>
      </c>
      <c r="H635" s="27">
        <v>9106049239</v>
      </c>
      <c r="I635" s="1" t="str">
        <f>IF(H635="","",Sheet1!AF635)</f>
        <v>10/10/2025</v>
      </c>
      <c r="J635" s="55" t="str">
        <f t="shared" si="90"/>
        <v>NKHT2510/02000033729</v>
      </c>
      <c r="L635" s="57" t="str">
        <f>IF(H635="","",Sheet1!AK635)</f>
        <v>K25TTM</v>
      </c>
      <c r="M635" s="57" t="str">
        <f>IF(H635="","",Sheet1!AE635)</f>
        <v>00033729</v>
      </c>
      <c r="N635" s="58" t="str">
        <f>IF(H635="","",Sheet1!AF635)</f>
        <v>10/10/2025</v>
      </c>
      <c r="O635" s="7" t="str">
        <f>IF(H635="","",Sheet1!AH635)</f>
        <v>WIN-020</v>
      </c>
      <c r="S635" s="55" t="str">
        <f>IF(H635="","",Sheet1!AL635)</f>
        <v>4175 WM+ THA 102 Lê Lai</v>
      </c>
      <c r="V635" s="55" t="str">
        <f>IF(H635="","",Sheet1!AL635)</f>
        <v>4175 WM+ THA 102 Lê Lai</v>
      </c>
      <c r="Y635" s="7" t="str">
        <f>IF(H635="","",Sheet1!AJ635)</f>
        <v>GM500</v>
      </c>
      <c r="AB635" s="60">
        <f t="shared" si="91"/>
        <v>5111</v>
      </c>
      <c r="AC635" s="60">
        <f t="shared" si="92"/>
        <v>131</v>
      </c>
      <c r="AE635" s="61">
        <f>IF(H635="","",Sheet1!U635)</f>
        <v>3</v>
      </c>
      <c r="AG635" s="7">
        <f>IF(H635="","",Sheet1!T635)</f>
        <v>111058</v>
      </c>
      <c r="AH635" s="62">
        <f t="shared" si="93"/>
        <v>333174</v>
      </c>
      <c r="AL635" s="64">
        <f t="shared" si="94"/>
        <v>8</v>
      </c>
      <c r="AN635" s="61">
        <f t="shared" si="95"/>
        <v>26653.920000000002</v>
      </c>
      <c r="AO635" s="65">
        <f t="shared" si="96"/>
        <v>33311</v>
      </c>
      <c r="AQ635" s="66" t="str">
        <f t="shared" si="97"/>
        <v>K-hangtra</v>
      </c>
      <c r="AR635" s="66">
        <f t="shared" si="98"/>
        <v>156</v>
      </c>
      <c r="AS635" s="66">
        <f t="shared" si="99"/>
        <v>632</v>
      </c>
    </row>
    <row r="636" spans="3:45" x14ac:dyDescent="0.25">
      <c r="C636" s="53" t="str">
        <f>IF(H636="","",Sheet1!AI636)</f>
        <v>B</v>
      </c>
      <c r="D636" s="54" t="s">
        <v>4134</v>
      </c>
      <c r="E636" s="54" t="s">
        <v>25</v>
      </c>
      <c r="F636" s="53" t="str">
        <f>IF(H636="","",Sheet1!AF636)</f>
        <v>10/10/2025</v>
      </c>
      <c r="G636" s="1" t="str">
        <f>IF(H636="","",Sheet1!AF636)</f>
        <v>10/10/2025</v>
      </c>
      <c r="H636" s="27">
        <v>9106049239</v>
      </c>
      <c r="I636" s="1" t="str">
        <f>IF(H636="","",Sheet1!AF636)</f>
        <v>10/10/2025</v>
      </c>
      <c r="J636" s="55" t="str">
        <f t="shared" si="90"/>
        <v>NKHT2510/02000033729</v>
      </c>
      <c r="L636" s="57" t="str">
        <f>IF(H636="","",Sheet1!AK636)</f>
        <v>K25TTM</v>
      </c>
      <c r="M636" s="57" t="str">
        <f>IF(H636="","",Sheet1!AE636)</f>
        <v>00033729</v>
      </c>
      <c r="N636" s="58" t="str">
        <f>IF(H636="","",Sheet1!AF636)</f>
        <v>10/10/2025</v>
      </c>
      <c r="O636" s="7" t="str">
        <f>IF(H636="","",Sheet1!AH636)</f>
        <v>WIN-020</v>
      </c>
      <c r="S636" s="55" t="str">
        <f>IF(H636="","",Sheet1!AL636)</f>
        <v>4175 WM+ THA 102 Lê Lai</v>
      </c>
      <c r="V636" s="55" t="str">
        <f>IF(H636="","",Sheet1!AL636)</f>
        <v>4175 WM+ THA 102 Lê Lai</v>
      </c>
      <c r="Y636" s="7" t="str">
        <f>IF(H636="","",Sheet1!AJ636)</f>
        <v>TH200</v>
      </c>
      <c r="AB636" s="60">
        <f t="shared" si="91"/>
        <v>5111</v>
      </c>
      <c r="AC636" s="60">
        <f t="shared" si="92"/>
        <v>131</v>
      </c>
      <c r="AE636" s="61">
        <f>IF(H636="","",Sheet1!U636)</f>
        <v>6</v>
      </c>
      <c r="AG636" s="7">
        <f>IF(H636="","",Sheet1!T636)</f>
        <v>45588</v>
      </c>
      <c r="AH636" s="62">
        <f t="shared" si="93"/>
        <v>273528</v>
      </c>
      <c r="AL636" s="64">
        <f t="shared" si="94"/>
        <v>8</v>
      </c>
      <c r="AN636" s="61">
        <f t="shared" si="95"/>
        <v>21882.240000000002</v>
      </c>
      <c r="AO636" s="65">
        <f t="shared" si="96"/>
        <v>33311</v>
      </c>
      <c r="AQ636" s="66" t="str">
        <f t="shared" si="97"/>
        <v>K-hangtra</v>
      </c>
      <c r="AR636" s="66">
        <f t="shared" si="98"/>
        <v>156</v>
      </c>
      <c r="AS636" s="66">
        <f t="shared" si="99"/>
        <v>632</v>
      </c>
    </row>
    <row r="637" spans="3:45" x14ac:dyDescent="0.25">
      <c r="C637" s="53" t="str">
        <f>IF(H637="","",Sheet1!AI637)</f>
        <v>B</v>
      </c>
      <c r="D637" s="54" t="s">
        <v>4134</v>
      </c>
      <c r="E637" s="54" t="s">
        <v>25</v>
      </c>
      <c r="F637" s="53" t="str">
        <f>IF(H637="","",Sheet1!AF637)</f>
        <v>10/10/2025</v>
      </c>
      <c r="G637" s="1" t="str">
        <f>IF(H637="","",Sheet1!AF637)</f>
        <v>10/10/2025</v>
      </c>
      <c r="H637" s="27">
        <v>9106049239</v>
      </c>
      <c r="I637" s="1" t="str">
        <f>IF(H637="","",Sheet1!AF637)</f>
        <v>10/10/2025</v>
      </c>
      <c r="J637" s="55" t="str">
        <f t="shared" si="90"/>
        <v>NKHT2510/02000033729</v>
      </c>
      <c r="L637" s="57" t="str">
        <f>IF(H637="","",Sheet1!AK637)</f>
        <v>K25TTM</v>
      </c>
      <c r="M637" s="57" t="str">
        <f>IF(H637="","",Sheet1!AE637)</f>
        <v>00033729</v>
      </c>
      <c r="N637" s="58" t="str">
        <f>IF(H637="","",Sheet1!AF637)</f>
        <v>10/10/2025</v>
      </c>
      <c r="O637" s="7" t="str">
        <f>IF(H637="","",Sheet1!AH637)</f>
        <v>WIN-020</v>
      </c>
      <c r="S637" s="55" t="str">
        <f>IF(H637="","",Sheet1!AL637)</f>
        <v>4175 WM+ THA 102 Lê Lai</v>
      </c>
      <c r="V637" s="55" t="str">
        <f>IF(H637="","",Sheet1!AL637)</f>
        <v>4175 WM+ THA 102 Lê Lai</v>
      </c>
      <c r="Y637" s="7" t="str">
        <f>IF(H637="","",Sheet1!AJ637)</f>
        <v>CN300</v>
      </c>
      <c r="AB637" s="60">
        <f t="shared" si="91"/>
        <v>5111</v>
      </c>
      <c r="AC637" s="60">
        <f t="shared" si="92"/>
        <v>131</v>
      </c>
      <c r="AE637" s="61">
        <f>IF(H637="","",Sheet1!U637)</f>
        <v>4</v>
      </c>
      <c r="AG637" s="7">
        <f>IF(H637="","",Sheet1!T637)</f>
        <v>70950</v>
      </c>
      <c r="AH637" s="62">
        <f t="shared" si="93"/>
        <v>283800</v>
      </c>
      <c r="AL637" s="64">
        <f t="shared" si="94"/>
        <v>8</v>
      </c>
      <c r="AN637" s="61">
        <f t="shared" si="95"/>
        <v>22704</v>
      </c>
      <c r="AO637" s="65">
        <f t="shared" si="96"/>
        <v>33311</v>
      </c>
      <c r="AQ637" s="66" t="str">
        <f t="shared" si="97"/>
        <v>K-hangtra</v>
      </c>
      <c r="AR637" s="66">
        <f t="shared" si="98"/>
        <v>156</v>
      </c>
      <c r="AS637" s="66">
        <f t="shared" si="99"/>
        <v>632</v>
      </c>
    </row>
    <row r="638" spans="3:45" x14ac:dyDescent="0.25">
      <c r="C638" s="53" t="str">
        <f>IF(H638="","",Sheet1!AI638)</f>
        <v>B</v>
      </c>
      <c r="D638" s="54" t="s">
        <v>4134</v>
      </c>
      <c r="E638" s="54" t="s">
        <v>25</v>
      </c>
      <c r="F638" s="53" t="str">
        <f>IF(H638="","",Sheet1!AF638)</f>
        <v>10/10/2025</v>
      </c>
      <c r="G638" s="1" t="str">
        <f>IF(H638="","",Sheet1!AF638)</f>
        <v>10/10/2025</v>
      </c>
      <c r="H638" s="27">
        <v>9106049239</v>
      </c>
      <c r="I638" s="1" t="str">
        <f>IF(H638="","",Sheet1!AF638)</f>
        <v>10/10/2025</v>
      </c>
      <c r="J638" s="55" t="str">
        <f t="shared" si="90"/>
        <v>NKHT2510/02000033729</v>
      </c>
      <c r="L638" s="57" t="str">
        <f>IF(H638="","",Sheet1!AK638)</f>
        <v>K25TTM</v>
      </c>
      <c r="M638" s="57" t="str">
        <f>IF(H638="","",Sheet1!AE638)</f>
        <v>00033729</v>
      </c>
      <c r="N638" s="58" t="str">
        <f>IF(H638="","",Sheet1!AF638)</f>
        <v>10/10/2025</v>
      </c>
      <c r="O638" s="7" t="str">
        <f>IF(H638="","",Sheet1!AH638)</f>
        <v>WIN-020</v>
      </c>
      <c r="S638" s="55" t="str">
        <f>IF(H638="","",Sheet1!AL638)</f>
        <v>4175 WM+ THA 102 Lê Lai</v>
      </c>
      <c r="V638" s="55" t="str">
        <f>IF(H638="","",Sheet1!AL638)</f>
        <v>4175 WM+ THA 102 Lê Lai</v>
      </c>
      <c r="Y638" s="7" t="str">
        <f>IF(H638="","",Sheet1!AJ638)</f>
        <v>CC300</v>
      </c>
      <c r="AB638" s="60">
        <f t="shared" si="91"/>
        <v>5111</v>
      </c>
      <c r="AC638" s="60">
        <f t="shared" si="92"/>
        <v>131</v>
      </c>
      <c r="AE638" s="61">
        <f>IF(H638="","",Sheet1!U638)</f>
        <v>5</v>
      </c>
      <c r="AG638" s="7">
        <f>IF(H638="","",Sheet1!T638)</f>
        <v>74250</v>
      </c>
      <c r="AH638" s="62">
        <f t="shared" si="93"/>
        <v>371250</v>
      </c>
      <c r="AL638" s="64">
        <f t="shared" si="94"/>
        <v>8</v>
      </c>
      <c r="AN638" s="61">
        <f t="shared" si="95"/>
        <v>29700</v>
      </c>
      <c r="AO638" s="65">
        <f t="shared" si="96"/>
        <v>33311</v>
      </c>
      <c r="AQ638" s="66" t="str">
        <f t="shared" si="97"/>
        <v>K-hangtra</v>
      </c>
      <c r="AR638" s="66">
        <f t="shared" si="98"/>
        <v>156</v>
      </c>
      <c r="AS638" s="66">
        <f t="shared" si="99"/>
        <v>632</v>
      </c>
    </row>
    <row r="639" spans="3:45" x14ac:dyDescent="0.25">
      <c r="C639" s="53" t="str">
        <f>IF(H639="","",Sheet1!AI639)</f>
        <v>B</v>
      </c>
      <c r="D639" s="54" t="s">
        <v>4134</v>
      </c>
      <c r="E639" s="54" t="s">
        <v>25</v>
      </c>
      <c r="F639" s="53" t="str">
        <f>IF(H639="","",Sheet1!AF639)</f>
        <v>10/10/2025</v>
      </c>
      <c r="G639" s="1" t="str">
        <f>IF(H639="","",Sheet1!AF639)</f>
        <v>10/10/2025</v>
      </c>
      <c r="H639" s="27">
        <v>9106049239</v>
      </c>
      <c r="I639" s="1" t="str">
        <f>IF(H639="","",Sheet1!AF639)</f>
        <v>10/10/2025</v>
      </c>
      <c r="J639" s="55" t="str">
        <f t="shared" si="90"/>
        <v>NKHT2510/02000033729</v>
      </c>
      <c r="L639" s="57" t="str">
        <f>IF(H639="","",Sheet1!AK639)</f>
        <v>K25TTM</v>
      </c>
      <c r="M639" s="57" t="str">
        <f>IF(H639="","",Sheet1!AE639)</f>
        <v>00033729</v>
      </c>
      <c r="N639" s="58" t="str">
        <f>IF(H639="","",Sheet1!AF639)</f>
        <v>10/10/2025</v>
      </c>
      <c r="O639" s="7" t="str">
        <f>IF(H639="","",Sheet1!AH639)</f>
        <v>WIN-020</v>
      </c>
      <c r="S639" s="55" t="str">
        <f>IF(H639="","",Sheet1!AL639)</f>
        <v>4175 WM+ THA 102 Lê Lai</v>
      </c>
      <c r="V639" s="55" t="str">
        <f>IF(H639="","",Sheet1!AL639)</f>
        <v>4175 WM+ THA 102 Lê Lai</v>
      </c>
      <c r="Y639" s="7" t="str">
        <f>IF(H639="","",Sheet1!AJ639)</f>
        <v>GTLX250G</v>
      </c>
      <c r="AB639" s="60">
        <f t="shared" si="91"/>
        <v>5111</v>
      </c>
      <c r="AC639" s="60">
        <f t="shared" si="92"/>
        <v>131</v>
      </c>
      <c r="AE639" s="61">
        <f>IF(H639="","",Sheet1!U639)</f>
        <v>3</v>
      </c>
      <c r="AG639" s="7">
        <f>IF(H639="","",Sheet1!T639)</f>
        <v>50182</v>
      </c>
      <c r="AH639" s="62">
        <f t="shared" si="93"/>
        <v>150546</v>
      </c>
      <c r="AL639" s="64">
        <f t="shared" si="94"/>
        <v>8</v>
      </c>
      <c r="AN639" s="61">
        <f t="shared" si="95"/>
        <v>12043.68</v>
      </c>
      <c r="AO639" s="65">
        <f t="shared" si="96"/>
        <v>33311</v>
      </c>
      <c r="AQ639" s="66" t="str">
        <f t="shared" si="97"/>
        <v>K-hangtra</v>
      </c>
      <c r="AR639" s="66">
        <f t="shared" si="98"/>
        <v>156</v>
      </c>
      <c r="AS639" s="66">
        <f t="shared" si="99"/>
        <v>632</v>
      </c>
    </row>
    <row r="640" spans="3:45" x14ac:dyDescent="0.25">
      <c r="C640" s="53" t="str">
        <f>IF(H640="","",Sheet1!AI640)</f>
        <v>B</v>
      </c>
      <c r="D640" s="54" t="s">
        <v>4134</v>
      </c>
      <c r="E640" s="54" t="s">
        <v>25</v>
      </c>
      <c r="F640" s="53" t="str">
        <f>IF(H640="","",Sheet1!AF640)</f>
        <v>10/10/2025</v>
      </c>
      <c r="G640" s="1" t="str">
        <f>IF(H640="","",Sheet1!AF640)</f>
        <v>10/10/2025</v>
      </c>
      <c r="H640" s="27">
        <v>9106049239</v>
      </c>
      <c r="I640" s="1" t="str">
        <f>IF(H640="","",Sheet1!AF640)</f>
        <v>10/10/2025</v>
      </c>
      <c r="J640" s="55" t="str">
        <f t="shared" si="90"/>
        <v>NKHT2510/02000033729</v>
      </c>
      <c r="L640" s="57" t="str">
        <f>IF(H640="","",Sheet1!AK640)</f>
        <v>K25TTM</v>
      </c>
      <c r="M640" s="57" t="str">
        <f>IF(H640="","",Sheet1!AE640)</f>
        <v>00033729</v>
      </c>
      <c r="N640" s="58" t="str">
        <f>IF(H640="","",Sheet1!AF640)</f>
        <v>10/10/2025</v>
      </c>
      <c r="O640" s="7" t="str">
        <f>IF(H640="","",Sheet1!AH640)</f>
        <v>WIN-020</v>
      </c>
      <c r="S640" s="55" t="str">
        <f>IF(H640="","",Sheet1!AL640)</f>
        <v>4175 WM+ THA 102 Lê Lai</v>
      </c>
      <c r="V640" s="55" t="str">
        <f>IF(H640="","",Sheet1!AL640)</f>
        <v>4175 WM+ THA 102 Lê Lai</v>
      </c>
      <c r="Y640" s="7" t="str">
        <f>IF(H640="","",Sheet1!AJ640)</f>
        <v>GM500</v>
      </c>
      <c r="AB640" s="60">
        <f t="shared" si="91"/>
        <v>5111</v>
      </c>
      <c r="AC640" s="60">
        <f t="shared" si="92"/>
        <v>131</v>
      </c>
      <c r="AE640" s="61">
        <f>IF(H640="","",Sheet1!U640)</f>
        <v>1</v>
      </c>
      <c r="AG640" s="7">
        <f>IF(H640="","",Sheet1!T640)</f>
        <v>111058</v>
      </c>
      <c r="AH640" s="62">
        <f t="shared" si="93"/>
        <v>111058</v>
      </c>
      <c r="AL640" s="64">
        <f t="shared" si="94"/>
        <v>8</v>
      </c>
      <c r="AN640" s="61">
        <f t="shared" si="95"/>
        <v>8884.64</v>
      </c>
      <c r="AO640" s="65">
        <f t="shared" si="96"/>
        <v>33311</v>
      </c>
      <c r="AQ640" s="66" t="str">
        <f t="shared" si="97"/>
        <v>K-hangtra</v>
      </c>
      <c r="AR640" s="66">
        <f t="shared" si="98"/>
        <v>156</v>
      </c>
      <c r="AS640" s="66">
        <f t="shared" si="99"/>
        <v>632</v>
      </c>
    </row>
    <row r="641" spans="3:45" x14ac:dyDescent="0.25">
      <c r="C641" s="53" t="str">
        <f>IF(H641="","",Sheet1!AI641)</f>
        <v>N</v>
      </c>
      <c r="D641" s="54" t="s">
        <v>4134</v>
      </c>
      <c r="E641" s="54" t="s">
        <v>25</v>
      </c>
      <c r="F641" s="53" t="str">
        <f>IF(H641="","",Sheet1!AF641)</f>
        <v>10/10/2025</v>
      </c>
      <c r="G641" s="1" t="str">
        <f>IF(H641="","",Sheet1!AF641)</f>
        <v>10/10/2025</v>
      </c>
      <c r="H641" s="27">
        <v>9106049347</v>
      </c>
      <c r="I641" s="1" t="str">
        <f>IF(H641="","",Sheet1!AF641)</f>
        <v>10/10/2025</v>
      </c>
      <c r="J641" s="55" t="str">
        <f t="shared" si="90"/>
        <v>NKHT2510/04700015046</v>
      </c>
      <c r="L641" s="57" t="str">
        <f>IF(H641="","",Sheet1!AK641)</f>
        <v>K25TTM</v>
      </c>
      <c r="M641" s="57" t="str">
        <f>IF(H641="","",Sheet1!AE641)</f>
        <v>00015046</v>
      </c>
      <c r="N641" s="58" t="str">
        <f>IF(H641="","",Sheet1!AF641)</f>
        <v>10/10/2025</v>
      </c>
      <c r="O641" s="7" t="str">
        <f>IF(H641="","",Sheet1!AH641)</f>
        <v>WIN-047</v>
      </c>
      <c r="S641" s="55" t="str">
        <f>IF(H641="","",Sheet1!AL641)</f>
        <v>6519 WM+ VTU 146 Nguyễn Thanh Đằng</v>
      </c>
      <c r="V641" s="55" t="str">
        <f>IF(H641="","",Sheet1!AL641)</f>
        <v>6519 WM+ VTU 146 Nguyễn Thanh Đằng</v>
      </c>
      <c r="Y641" s="7" t="str">
        <f>IF(H641="","",Sheet1!AJ641)</f>
        <v>GL250</v>
      </c>
      <c r="AB641" s="60">
        <f t="shared" si="91"/>
        <v>5111</v>
      </c>
      <c r="AC641" s="60">
        <f t="shared" si="92"/>
        <v>131</v>
      </c>
      <c r="AE641" s="61">
        <f>IF(H641="","",Sheet1!U641)</f>
        <v>1</v>
      </c>
      <c r="AG641" s="7">
        <f>IF(H641="","",Sheet1!T641)</f>
        <v>49500</v>
      </c>
      <c r="AH641" s="62">
        <f t="shared" si="93"/>
        <v>49500</v>
      </c>
      <c r="AL641" s="64">
        <f t="shared" si="94"/>
        <v>8</v>
      </c>
      <c r="AN641" s="61">
        <f t="shared" si="95"/>
        <v>3960</v>
      </c>
      <c r="AO641" s="65">
        <f t="shared" si="96"/>
        <v>33311</v>
      </c>
      <c r="AQ641" s="66" t="str">
        <f t="shared" si="97"/>
        <v>K-hangtra</v>
      </c>
      <c r="AR641" s="66">
        <f t="shared" si="98"/>
        <v>156</v>
      </c>
      <c r="AS641" s="66">
        <f t="shared" si="99"/>
        <v>632</v>
      </c>
    </row>
    <row r="642" spans="3:45" x14ac:dyDescent="0.25">
      <c r="C642" s="53" t="str">
        <f>IF(H642="","",Sheet1!AI642)</f>
        <v>N</v>
      </c>
      <c r="D642" s="54" t="s">
        <v>4134</v>
      </c>
      <c r="E642" s="54" t="s">
        <v>25</v>
      </c>
      <c r="F642" s="53" t="str">
        <f>IF(H642="","",Sheet1!AF642)</f>
        <v>10/10/2025</v>
      </c>
      <c r="G642" s="1" t="str">
        <f>IF(H642="","",Sheet1!AF642)</f>
        <v>10/10/2025</v>
      </c>
      <c r="H642" s="27">
        <v>9106049324</v>
      </c>
      <c r="I642" s="1" t="str">
        <f>IF(H642="","",Sheet1!AF642)</f>
        <v>10/10/2025</v>
      </c>
      <c r="J642" s="55" t="str">
        <f t="shared" si="90"/>
        <v>NKHT2510/27200160692</v>
      </c>
      <c r="L642" s="57" t="str">
        <f>IF(H642="","",Sheet1!AK642)</f>
        <v>K25TTM</v>
      </c>
      <c r="M642" s="57" t="str">
        <f>IF(H642="","",Sheet1!AE642)</f>
        <v>00160692</v>
      </c>
      <c r="N642" s="58" t="str">
        <f>IF(H642="","",Sheet1!AF642)</f>
        <v>10/10/2025</v>
      </c>
      <c r="O642" s="7" t="str">
        <f>IF(H642="","",Sheet1!AH642)</f>
        <v>WIN6272</v>
      </c>
      <c r="S642" s="55" t="str">
        <f>IF(H642="","",Sheet1!AL642)</f>
        <v>6272 WM+ HCM 151 Nguyễn Duy Trinh</v>
      </c>
      <c r="V642" s="55" t="str">
        <f>IF(H642="","",Sheet1!AL642)</f>
        <v>6272 WM+ HCM 151 Nguyễn Duy Trinh</v>
      </c>
      <c r="Y642" s="7" t="str">
        <f>IF(H642="","",Sheet1!AJ642)</f>
        <v>TH200</v>
      </c>
      <c r="AB642" s="60">
        <f t="shared" si="91"/>
        <v>5111</v>
      </c>
      <c r="AC642" s="60">
        <f t="shared" si="92"/>
        <v>131</v>
      </c>
      <c r="AE642" s="61">
        <f>IF(H642="","",Sheet1!U642)</f>
        <v>3</v>
      </c>
      <c r="AG642" s="7">
        <f>IF(H642="","",Sheet1!T642)</f>
        <v>45588</v>
      </c>
      <c r="AH642" s="62">
        <f t="shared" si="93"/>
        <v>136764</v>
      </c>
      <c r="AL642" s="64">
        <f t="shared" si="94"/>
        <v>8</v>
      </c>
      <c r="AN642" s="61">
        <f t="shared" si="95"/>
        <v>10941.12</v>
      </c>
      <c r="AO642" s="65">
        <f t="shared" si="96"/>
        <v>33311</v>
      </c>
      <c r="AQ642" s="66" t="str">
        <f t="shared" si="97"/>
        <v>K-hangtra</v>
      </c>
      <c r="AR642" s="66">
        <f t="shared" si="98"/>
        <v>156</v>
      </c>
      <c r="AS642" s="66">
        <f t="shared" si="99"/>
        <v>632</v>
      </c>
    </row>
    <row r="643" spans="3:45" x14ac:dyDescent="0.25">
      <c r="C643" s="53" t="str">
        <f>IF(H643="","",Sheet1!AI643)</f>
        <v>N</v>
      </c>
      <c r="D643" s="54" t="s">
        <v>4134</v>
      </c>
      <c r="E643" s="54" t="s">
        <v>25</v>
      </c>
      <c r="F643" s="53" t="str">
        <f>IF(H643="","",Sheet1!AF643)</f>
        <v>10/10/2025</v>
      </c>
      <c r="G643" s="1" t="str">
        <f>IF(H643="","",Sheet1!AF643)</f>
        <v>10/10/2025</v>
      </c>
      <c r="H643" s="27">
        <v>9106049324</v>
      </c>
      <c r="I643" s="1" t="str">
        <f>IF(H643="","",Sheet1!AF643)</f>
        <v>10/10/2025</v>
      </c>
      <c r="J643" s="55" t="str">
        <f t="shared" ref="J643:J706" si="100">"NKHT25"&amp;TEXT(MONTH(I643),"00")&amp;"/"&amp;RIGHT(O643,3)&amp;M643</f>
        <v>NKHT2510/27200160692</v>
      </c>
      <c r="L643" s="57" t="str">
        <f>IF(H643="","",Sheet1!AK643)</f>
        <v>K25TTM</v>
      </c>
      <c r="M643" s="57" t="str">
        <f>IF(H643="","",Sheet1!AE643)</f>
        <v>00160692</v>
      </c>
      <c r="N643" s="58" t="str">
        <f>IF(H643="","",Sheet1!AF643)</f>
        <v>10/10/2025</v>
      </c>
      <c r="O643" s="7" t="str">
        <f>IF(H643="","",Sheet1!AH643)</f>
        <v>WIN6272</v>
      </c>
      <c r="S643" s="55" t="str">
        <f>IF(H643="","",Sheet1!AL643)</f>
        <v>6272 WM+ HCM 151 Nguyễn Duy Trinh</v>
      </c>
      <c r="V643" s="55" t="str">
        <f>IF(H643="","",Sheet1!AL643)</f>
        <v>6272 WM+ HCM 151 Nguyễn Duy Trinh</v>
      </c>
      <c r="Y643" s="7" t="str">
        <f>IF(H643="","",Sheet1!AJ643)</f>
        <v>GTLX250G</v>
      </c>
      <c r="AB643" s="60">
        <f t="shared" ref="AB643:AB706" si="101">IF(H643="","",5111)</f>
        <v>5111</v>
      </c>
      <c r="AC643" s="60">
        <f t="shared" si="92"/>
        <v>131</v>
      </c>
      <c r="AE643" s="61">
        <f>IF(H643="","",Sheet1!U643)</f>
        <v>1</v>
      </c>
      <c r="AG643" s="7">
        <f>IF(H643="","",Sheet1!T643)</f>
        <v>50182</v>
      </c>
      <c r="AH643" s="62">
        <f t="shared" si="93"/>
        <v>50182</v>
      </c>
      <c r="AL643" s="64">
        <f t="shared" si="94"/>
        <v>8</v>
      </c>
      <c r="AN643" s="61">
        <f t="shared" si="95"/>
        <v>4014.56</v>
      </c>
      <c r="AO643" s="65">
        <f t="shared" si="96"/>
        <v>33311</v>
      </c>
      <c r="AQ643" s="66" t="str">
        <f t="shared" si="97"/>
        <v>K-hangtra</v>
      </c>
      <c r="AR643" s="66">
        <f t="shared" si="98"/>
        <v>156</v>
      </c>
      <c r="AS643" s="66">
        <f t="shared" si="99"/>
        <v>632</v>
      </c>
    </row>
    <row r="644" spans="3:45" x14ac:dyDescent="0.25">
      <c r="C644" s="53" t="str">
        <f>IF(H644="","",Sheet1!AI644)</f>
        <v>N</v>
      </c>
      <c r="D644" s="54" t="s">
        <v>4134</v>
      </c>
      <c r="E644" s="54" t="s">
        <v>25</v>
      </c>
      <c r="F644" s="53" t="str">
        <f>IF(H644="","",Sheet1!AF644)</f>
        <v>10/10/2025</v>
      </c>
      <c r="G644" s="1" t="str">
        <f>IF(H644="","",Sheet1!AF644)</f>
        <v>10/10/2025</v>
      </c>
      <c r="H644" s="27">
        <v>9106049324</v>
      </c>
      <c r="I644" s="1" t="str">
        <f>IF(H644="","",Sheet1!AF644)</f>
        <v>10/10/2025</v>
      </c>
      <c r="J644" s="55" t="str">
        <f t="shared" si="100"/>
        <v>NKHT2510/27200160692</v>
      </c>
      <c r="L644" s="57" t="str">
        <f>IF(H644="","",Sheet1!AK644)</f>
        <v>K25TTM</v>
      </c>
      <c r="M644" s="57" t="str">
        <f>IF(H644="","",Sheet1!AE644)</f>
        <v>00160692</v>
      </c>
      <c r="N644" s="58" t="str">
        <f>IF(H644="","",Sheet1!AF644)</f>
        <v>10/10/2025</v>
      </c>
      <c r="O644" s="7" t="str">
        <f>IF(H644="","",Sheet1!AH644)</f>
        <v>WIN6272</v>
      </c>
      <c r="S644" s="55" t="str">
        <f>IF(H644="","",Sheet1!AL644)</f>
        <v>6272 WM+ HCM 151 Nguyễn Duy Trinh</v>
      </c>
      <c r="V644" s="55" t="str">
        <f>IF(H644="","",Sheet1!AL644)</f>
        <v>6272 WM+ HCM 151 Nguyễn Duy Trinh</v>
      </c>
      <c r="Y644" s="7" t="str">
        <f>IF(H644="","",Sheet1!AJ644)</f>
        <v>GL250</v>
      </c>
      <c r="AB644" s="60">
        <f t="shared" si="101"/>
        <v>5111</v>
      </c>
      <c r="AC644" s="60">
        <f t="shared" ref="AC644:AC707" si="102">IF(H644="","",131)</f>
        <v>131</v>
      </c>
      <c r="AE644" s="61">
        <f>IF(H644="","",Sheet1!U644)</f>
        <v>1</v>
      </c>
      <c r="AG644" s="7">
        <f>IF(H644="","",Sheet1!T644)</f>
        <v>49500</v>
      </c>
      <c r="AH644" s="62">
        <f t="shared" ref="AH644:AH707" si="103">AE644*AG644</f>
        <v>49500</v>
      </c>
      <c r="AL644" s="64">
        <f t="shared" ref="AL644:AL707" si="104">IF(H644="","",8)</f>
        <v>8</v>
      </c>
      <c r="AN644" s="61">
        <f t="shared" ref="AN644:AN707" si="105">AH644*8%</f>
        <v>3960</v>
      </c>
      <c r="AO644" s="65">
        <f t="shared" ref="AO644:AO707" si="106">IF(H644="","",33311)</f>
        <v>33311</v>
      </c>
      <c r="AQ644" s="66" t="str">
        <f t="shared" ref="AQ644:AQ707" si="107">IF(H644="","","K-hangtra")</f>
        <v>K-hangtra</v>
      </c>
      <c r="AR644" s="66">
        <f t="shared" ref="AR644:AR707" si="108">IF(H644="","",156)</f>
        <v>156</v>
      </c>
      <c r="AS644" s="66">
        <f t="shared" ref="AS644:AS707" si="109">IF(H644="","",632)</f>
        <v>632</v>
      </c>
    </row>
    <row r="645" spans="3:45" x14ac:dyDescent="0.25">
      <c r="C645" s="53" t="str">
        <f>IF(H645="","",Sheet1!AI645)</f>
        <v>N</v>
      </c>
      <c r="D645" s="54" t="s">
        <v>4134</v>
      </c>
      <c r="E645" s="54" t="s">
        <v>25</v>
      </c>
      <c r="F645" s="53" t="str">
        <f>IF(H645="","",Sheet1!AF645)</f>
        <v>10/10/2025</v>
      </c>
      <c r="G645" s="1" t="str">
        <f>IF(H645="","",Sheet1!AF645)</f>
        <v>10/10/2025</v>
      </c>
      <c r="H645" s="27">
        <v>9106049324</v>
      </c>
      <c r="I645" s="1" t="str">
        <f>IF(H645="","",Sheet1!AF645)</f>
        <v>10/10/2025</v>
      </c>
      <c r="J645" s="55" t="str">
        <f t="shared" si="100"/>
        <v>NKHT2510/27200160692</v>
      </c>
      <c r="L645" s="57" t="str">
        <f>IF(H645="","",Sheet1!AK645)</f>
        <v>K25TTM</v>
      </c>
      <c r="M645" s="57" t="str">
        <f>IF(H645="","",Sheet1!AE645)</f>
        <v>00160692</v>
      </c>
      <c r="N645" s="58" t="str">
        <f>IF(H645="","",Sheet1!AF645)</f>
        <v>10/10/2025</v>
      </c>
      <c r="O645" s="7" t="str">
        <f>IF(H645="","",Sheet1!AH645)</f>
        <v>WIN6272</v>
      </c>
      <c r="S645" s="55" t="str">
        <f>IF(H645="","",Sheet1!AL645)</f>
        <v>6272 WM+ HCM 151 Nguyễn Duy Trinh</v>
      </c>
      <c r="V645" s="55" t="str">
        <f>IF(H645="","",Sheet1!AL645)</f>
        <v>6272 WM+ HCM 151 Nguyễn Duy Trinh</v>
      </c>
      <c r="Y645" s="7" t="str">
        <f>IF(H645="","",Sheet1!AJ645)</f>
        <v>CC300</v>
      </c>
      <c r="AB645" s="60">
        <f t="shared" si="101"/>
        <v>5111</v>
      </c>
      <c r="AC645" s="60">
        <f t="shared" si="102"/>
        <v>131</v>
      </c>
      <c r="AE645" s="61">
        <f>IF(H645="","",Sheet1!U645)</f>
        <v>1</v>
      </c>
      <c r="AG645" s="7">
        <f>IF(H645="","",Sheet1!T645)</f>
        <v>74250</v>
      </c>
      <c r="AH645" s="62">
        <f t="shared" si="103"/>
        <v>74250</v>
      </c>
      <c r="AL645" s="64">
        <f t="shared" si="104"/>
        <v>8</v>
      </c>
      <c r="AN645" s="61">
        <f t="shared" si="105"/>
        <v>5940</v>
      </c>
      <c r="AO645" s="65">
        <f t="shared" si="106"/>
        <v>33311</v>
      </c>
      <c r="AQ645" s="66" t="str">
        <f t="shared" si="107"/>
        <v>K-hangtra</v>
      </c>
      <c r="AR645" s="66">
        <f t="shared" si="108"/>
        <v>156</v>
      </c>
      <c r="AS645" s="66">
        <f t="shared" si="109"/>
        <v>632</v>
      </c>
    </row>
    <row r="646" spans="3:45" x14ac:dyDescent="0.25">
      <c r="C646" s="53" t="str">
        <f>IF(H646="","",Sheet1!AI646)</f>
        <v>N</v>
      </c>
      <c r="D646" s="54" t="s">
        <v>4134</v>
      </c>
      <c r="E646" s="54" t="s">
        <v>25</v>
      </c>
      <c r="F646" s="53" t="str">
        <f>IF(H646="","",Sheet1!AF646)</f>
        <v>10/10/2025</v>
      </c>
      <c r="G646" s="1" t="str">
        <f>IF(H646="","",Sheet1!AF646)</f>
        <v>10/10/2025</v>
      </c>
      <c r="H646" s="27">
        <v>9106049324</v>
      </c>
      <c r="I646" s="1" t="str">
        <f>IF(H646="","",Sheet1!AF646)</f>
        <v>10/10/2025</v>
      </c>
      <c r="J646" s="55" t="str">
        <f t="shared" si="100"/>
        <v>NKHT2510/27200160692</v>
      </c>
      <c r="L646" s="57" t="str">
        <f>IF(H646="","",Sheet1!AK646)</f>
        <v>K25TTM</v>
      </c>
      <c r="M646" s="57" t="str">
        <f>IF(H646="","",Sheet1!AE646)</f>
        <v>00160692</v>
      </c>
      <c r="N646" s="58" t="str">
        <f>IF(H646="","",Sheet1!AF646)</f>
        <v>10/10/2025</v>
      </c>
      <c r="O646" s="7" t="str">
        <f>IF(H646="","",Sheet1!AH646)</f>
        <v>WIN6272</v>
      </c>
      <c r="S646" s="55" t="str">
        <f>IF(H646="","",Sheet1!AL646)</f>
        <v>6272 WM+ HCM 151 Nguyễn Duy Trinh</v>
      </c>
      <c r="V646" s="55" t="str">
        <f>IF(H646="","",Sheet1!AL646)</f>
        <v>6272 WM+ HCM 151 Nguyễn Duy Trinh</v>
      </c>
      <c r="Y646" s="7" t="str">
        <f>IF(H646="","",Sheet1!AJ646)</f>
        <v>GM500</v>
      </c>
      <c r="AB646" s="60">
        <f t="shared" si="101"/>
        <v>5111</v>
      </c>
      <c r="AC646" s="60">
        <f t="shared" si="102"/>
        <v>131</v>
      </c>
      <c r="AE646" s="61">
        <f>IF(H646="","",Sheet1!U646)</f>
        <v>2</v>
      </c>
      <c r="AG646" s="7">
        <f>IF(H646="","",Sheet1!T646)</f>
        <v>111058</v>
      </c>
      <c r="AH646" s="62">
        <f t="shared" si="103"/>
        <v>222116</v>
      </c>
      <c r="AL646" s="64">
        <f t="shared" si="104"/>
        <v>8</v>
      </c>
      <c r="AN646" s="61">
        <f t="shared" si="105"/>
        <v>17769.28</v>
      </c>
      <c r="AO646" s="65">
        <f t="shared" si="106"/>
        <v>33311</v>
      </c>
      <c r="AQ646" s="66" t="str">
        <f t="shared" si="107"/>
        <v>K-hangtra</v>
      </c>
      <c r="AR646" s="66">
        <f t="shared" si="108"/>
        <v>156</v>
      </c>
      <c r="AS646" s="66">
        <f t="shared" si="109"/>
        <v>632</v>
      </c>
    </row>
    <row r="647" spans="3:45" x14ac:dyDescent="0.25">
      <c r="C647" s="53" t="str">
        <f>IF(H647="","",Sheet1!AI647)</f>
        <v>N</v>
      </c>
      <c r="D647" s="54" t="s">
        <v>4134</v>
      </c>
      <c r="E647" s="54" t="s">
        <v>25</v>
      </c>
      <c r="F647" s="53" t="str">
        <f>IF(H647="","",Sheet1!AF647)</f>
        <v>10/10/2025</v>
      </c>
      <c r="G647" s="1" t="str">
        <f>IF(H647="","",Sheet1!AF647)</f>
        <v>10/10/2025</v>
      </c>
      <c r="H647" s="27">
        <v>9106049324</v>
      </c>
      <c r="I647" s="1" t="str">
        <f>IF(H647="","",Sheet1!AF647)</f>
        <v>10/10/2025</v>
      </c>
      <c r="J647" s="55" t="str">
        <f t="shared" si="100"/>
        <v>NKHT2510/27200160692</v>
      </c>
      <c r="L647" s="57" t="str">
        <f>IF(H647="","",Sheet1!AK647)</f>
        <v>K25TTM</v>
      </c>
      <c r="M647" s="57" t="str">
        <f>IF(H647="","",Sheet1!AE647)</f>
        <v>00160692</v>
      </c>
      <c r="N647" s="58" t="str">
        <f>IF(H647="","",Sheet1!AF647)</f>
        <v>10/10/2025</v>
      </c>
      <c r="O647" s="7" t="str">
        <f>IF(H647="","",Sheet1!AH647)</f>
        <v>WIN6272</v>
      </c>
      <c r="S647" s="55" t="str">
        <f>IF(H647="","",Sheet1!AL647)</f>
        <v>6272 WM+ HCM 151 Nguyễn Duy Trinh</v>
      </c>
      <c r="V647" s="55" t="str">
        <f>IF(H647="","",Sheet1!AL647)</f>
        <v>6272 WM+ HCM 151 Nguyễn Duy Trinh</v>
      </c>
      <c r="Y647" s="7" t="str">
        <f>IF(H647="","",Sheet1!AJ647)</f>
        <v>GXD500</v>
      </c>
      <c r="AB647" s="60">
        <f t="shared" si="101"/>
        <v>5111</v>
      </c>
      <c r="AC647" s="60">
        <f t="shared" si="102"/>
        <v>131</v>
      </c>
      <c r="AE647" s="61">
        <f>IF(H647="","",Sheet1!U647)</f>
        <v>3</v>
      </c>
      <c r="AG647" s="7">
        <f>IF(H647="","",Sheet1!T647)</f>
        <v>111606</v>
      </c>
      <c r="AH647" s="62">
        <f t="shared" si="103"/>
        <v>334818</v>
      </c>
      <c r="AL647" s="64">
        <f t="shared" si="104"/>
        <v>8</v>
      </c>
      <c r="AN647" s="61">
        <f t="shared" si="105"/>
        <v>26785.440000000002</v>
      </c>
      <c r="AO647" s="65">
        <f t="shared" si="106"/>
        <v>33311</v>
      </c>
      <c r="AQ647" s="66" t="str">
        <f t="shared" si="107"/>
        <v>K-hangtra</v>
      </c>
      <c r="AR647" s="66">
        <f t="shared" si="108"/>
        <v>156</v>
      </c>
      <c r="AS647" s="66">
        <f t="shared" si="109"/>
        <v>632</v>
      </c>
    </row>
    <row r="648" spans="3:45" x14ac:dyDescent="0.25">
      <c r="C648" s="53" t="str">
        <f>IF(H648="","",Sheet1!AI648)</f>
        <v>N</v>
      </c>
      <c r="D648" s="54" t="s">
        <v>4134</v>
      </c>
      <c r="E648" s="54" t="s">
        <v>25</v>
      </c>
      <c r="F648" s="53" t="str">
        <f>IF(H648="","",Sheet1!AF648)</f>
        <v>10/10/2025</v>
      </c>
      <c r="G648" s="1" t="str">
        <f>IF(H648="","",Sheet1!AF648)</f>
        <v>10/10/2025</v>
      </c>
      <c r="H648" s="27">
        <v>9106049447</v>
      </c>
      <c r="I648" s="1" t="str">
        <f>IF(H648="","",Sheet1!AF648)</f>
        <v>10/10/2025</v>
      </c>
      <c r="J648" s="55" t="str">
        <f t="shared" si="100"/>
        <v>NKHT2510/75500160708</v>
      </c>
      <c r="L648" s="57" t="str">
        <f>IF(H648="","",Sheet1!AK648)</f>
        <v>K25TTM</v>
      </c>
      <c r="M648" s="57" t="str">
        <f>IF(H648="","",Sheet1!AE648)</f>
        <v>00160708</v>
      </c>
      <c r="N648" s="58" t="str">
        <f>IF(H648="","",Sheet1!AF648)</f>
        <v>10/10/2025</v>
      </c>
      <c r="O648" s="7" t="str">
        <f>IF(H648="","",Sheet1!AH648)</f>
        <v>WIN5755</v>
      </c>
      <c r="S648" s="55" t="str">
        <f>IF(H648="","",Sheet1!AL648)</f>
        <v>5755 WIN HCM CC Green River, Shop 8.2</v>
      </c>
      <c r="V648" s="55" t="str">
        <f>IF(H648="","",Sheet1!AL648)</f>
        <v>5755 WIN HCM CC Green River, Shop 8.2</v>
      </c>
      <c r="Y648" s="7" t="str">
        <f>IF(H648="","",Sheet1!AJ648)</f>
        <v>CGM300</v>
      </c>
      <c r="AB648" s="60">
        <f t="shared" si="101"/>
        <v>5111</v>
      </c>
      <c r="AC648" s="60">
        <f t="shared" si="102"/>
        <v>131</v>
      </c>
      <c r="AE648" s="61">
        <f>IF(H648="","",Sheet1!U648)</f>
        <v>1</v>
      </c>
      <c r="AG648" s="7">
        <f>IF(H648="","",Sheet1!T648)</f>
        <v>73431</v>
      </c>
      <c r="AH648" s="62">
        <f t="shared" si="103"/>
        <v>73431</v>
      </c>
      <c r="AL648" s="64">
        <f t="shared" si="104"/>
        <v>8</v>
      </c>
      <c r="AN648" s="61">
        <f t="shared" si="105"/>
        <v>5874.4800000000005</v>
      </c>
      <c r="AO648" s="65">
        <f t="shared" si="106"/>
        <v>33311</v>
      </c>
      <c r="AQ648" s="66" t="str">
        <f t="shared" si="107"/>
        <v>K-hangtra</v>
      </c>
      <c r="AR648" s="66">
        <f t="shared" si="108"/>
        <v>156</v>
      </c>
      <c r="AS648" s="66">
        <f t="shared" si="109"/>
        <v>632</v>
      </c>
    </row>
    <row r="649" spans="3:45" x14ac:dyDescent="0.25">
      <c r="C649" s="53" t="str">
        <f>IF(H649="","",Sheet1!AI649)</f>
        <v>N</v>
      </c>
      <c r="D649" s="54" t="s">
        <v>4134</v>
      </c>
      <c r="E649" s="54" t="s">
        <v>25</v>
      </c>
      <c r="F649" s="53" t="str">
        <f>IF(H649="","",Sheet1!AF649)</f>
        <v>10/10/2025</v>
      </c>
      <c r="G649" s="1" t="str">
        <f>IF(H649="","",Sheet1!AF649)</f>
        <v>10/10/2025</v>
      </c>
      <c r="H649" s="27">
        <v>9106049447</v>
      </c>
      <c r="I649" s="1" t="str">
        <f>IF(H649="","",Sheet1!AF649)</f>
        <v>10/10/2025</v>
      </c>
      <c r="J649" s="55" t="str">
        <f t="shared" si="100"/>
        <v>NKHT2510/75500160708</v>
      </c>
      <c r="L649" s="57" t="str">
        <f>IF(H649="","",Sheet1!AK649)</f>
        <v>K25TTM</v>
      </c>
      <c r="M649" s="57" t="str">
        <f>IF(H649="","",Sheet1!AE649)</f>
        <v>00160708</v>
      </c>
      <c r="N649" s="58" t="str">
        <f>IF(H649="","",Sheet1!AF649)</f>
        <v>10/10/2025</v>
      </c>
      <c r="O649" s="7" t="str">
        <f>IF(H649="","",Sheet1!AH649)</f>
        <v>WIN5755</v>
      </c>
      <c r="S649" s="55" t="str">
        <f>IF(H649="","",Sheet1!AL649)</f>
        <v>5755 WIN HCM CC Green River, Shop 8.2</v>
      </c>
      <c r="V649" s="55" t="str">
        <f>IF(H649="","",Sheet1!AL649)</f>
        <v>5755 WIN HCM CC Green River, Shop 8.2</v>
      </c>
      <c r="Y649" s="7" t="str">
        <f>IF(H649="","",Sheet1!AJ649)</f>
        <v>TH200</v>
      </c>
      <c r="AB649" s="60">
        <f t="shared" si="101"/>
        <v>5111</v>
      </c>
      <c r="AC649" s="60">
        <f t="shared" si="102"/>
        <v>131</v>
      </c>
      <c r="AE649" s="61">
        <f>IF(H649="","",Sheet1!U649)</f>
        <v>1</v>
      </c>
      <c r="AG649" s="7">
        <f>IF(H649="","",Sheet1!T649)</f>
        <v>45588</v>
      </c>
      <c r="AH649" s="62">
        <f t="shared" si="103"/>
        <v>45588</v>
      </c>
      <c r="AL649" s="64">
        <f t="shared" si="104"/>
        <v>8</v>
      </c>
      <c r="AN649" s="61">
        <f t="shared" si="105"/>
        <v>3647.04</v>
      </c>
      <c r="AO649" s="65">
        <f t="shared" si="106"/>
        <v>33311</v>
      </c>
      <c r="AQ649" s="66" t="str">
        <f t="shared" si="107"/>
        <v>K-hangtra</v>
      </c>
      <c r="AR649" s="66">
        <f t="shared" si="108"/>
        <v>156</v>
      </c>
      <c r="AS649" s="66">
        <f t="shared" si="109"/>
        <v>632</v>
      </c>
    </row>
    <row r="650" spans="3:45" x14ac:dyDescent="0.25">
      <c r="C650" s="53" t="str">
        <f>IF(H650="","",Sheet1!AI650)</f>
        <v>N</v>
      </c>
      <c r="D650" s="54" t="s">
        <v>4134</v>
      </c>
      <c r="E650" s="54" t="s">
        <v>25</v>
      </c>
      <c r="F650" s="53" t="str">
        <f>IF(H650="","",Sheet1!AF650)</f>
        <v>10/10/2025</v>
      </c>
      <c r="G650" s="1" t="str">
        <f>IF(H650="","",Sheet1!AF650)</f>
        <v>10/10/2025</v>
      </c>
      <c r="H650" s="27">
        <v>9106049447</v>
      </c>
      <c r="I650" s="1" t="str">
        <f>IF(H650="","",Sheet1!AF650)</f>
        <v>10/10/2025</v>
      </c>
      <c r="J650" s="55" t="str">
        <f t="shared" si="100"/>
        <v>NKHT2510/75500160708</v>
      </c>
      <c r="L650" s="57" t="str">
        <f>IF(H650="","",Sheet1!AK650)</f>
        <v>K25TTM</v>
      </c>
      <c r="M650" s="57" t="str">
        <f>IF(H650="","",Sheet1!AE650)</f>
        <v>00160708</v>
      </c>
      <c r="N650" s="58" t="str">
        <f>IF(H650="","",Sheet1!AF650)</f>
        <v>10/10/2025</v>
      </c>
      <c r="O650" s="7" t="str">
        <f>IF(H650="","",Sheet1!AH650)</f>
        <v>WIN5755</v>
      </c>
      <c r="S650" s="55" t="str">
        <f>IF(H650="","",Sheet1!AL650)</f>
        <v>5755 WIN HCM CC Green River, Shop 8.2</v>
      </c>
      <c r="V650" s="55" t="str">
        <f>IF(H650="","",Sheet1!AL650)</f>
        <v>5755 WIN HCM CC Green River, Shop 8.2</v>
      </c>
      <c r="Y650" s="7" t="str">
        <f>IF(H650="","",Sheet1!AJ650)</f>
        <v>GXD500</v>
      </c>
      <c r="AB650" s="60">
        <f t="shared" si="101"/>
        <v>5111</v>
      </c>
      <c r="AC650" s="60">
        <f t="shared" si="102"/>
        <v>131</v>
      </c>
      <c r="AE650" s="61">
        <f>IF(H650="","",Sheet1!U650)</f>
        <v>1</v>
      </c>
      <c r="AG650" s="7">
        <f>IF(H650="","",Sheet1!T650)</f>
        <v>111606</v>
      </c>
      <c r="AH650" s="62">
        <f t="shared" si="103"/>
        <v>111606</v>
      </c>
      <c r="AL650" s="64">
        <f t="shared" si="104"/>
        <v>8</v>
      </c>
      <c r="AN650" s="61">
        <f t="shared" si="105"/>
        <v>8928.48</v>
      </c>
      <c r="AO650" s="65">
        <f t="shared" si="106"/>
        <v>33311</v>
      </c>
      <c r="AQ650" s="66" t="str">
        <f t="shared" si="107"/>
        <v>K-hangtra</v>
      </c>
      <c r="AR650" s="66">
        <f t="shared" si="108"/>
        <v>156</v>
      </c>
      <c r="AS650" s="66">
        <f t="shared" si="109"/>
        <v>632</v>
      </c>
    </row>
    <row r="651" spans="3:45" x14ac:dyDescent="0.25">
      <c r="C651" s="53" t="str">
        <f>IF(H651="","",Sheet1!AI651)</f>
        <v>N</v>
      </c>
      <c r="D651" s="54" t="s">
        <v>4134</v>
      </c>
      <c r="E651" s="54" t="s">
        <v>25</v>
      </c>
      <c r="F651" s="53" t="str">
        <f>IF(H651="","",Sheet1!AF651)</f>
        <v>10/10/2025</v>
      </c>
      <c r="G651" s="1" t="str">
        <f>IF(H651="","",Sheet1!AF651)</f>
        <v>10/10/2025</v>
      </c>
      <c r="H651" s="27">
        <v>9106049447</v>
      </c>
      <c r="I651" s="1" t="str">
        <f>IF(H651="","",Sheet1!AF651)</f>
        <v>10/10/2025</v>
      </c>
      <c r="J651" s="55" t="str">
        <f t="shared" si="100"/>
        <v>NKHT2510/75500160708</v>
      </c>
      <c r="L651" s="57" t="str">
        <f>IF(H651="","",Sheet1!AK651)</f>
        <v>K25TTM</v>
      </c>
      <c r="M651" s="57" t="str">
        <f>IF(H651="","",Sheet1!AE651)</f>
        <v>00160708</v>
      </c>
      <c r="N651" s="58" t="str">
        <f>IF(H651="","",Sheet1!AF651)</f>
        <v>10/10/2025</v>
      </c>
      <c r="O651" s="7" t="str">
        <f>IF(H651="","",Sheet1!AH651)</f>
        <v>WIN5755</v>
      </c>
      <c r="S651" s="55" t="str">
        <f>IF(H651="","",Sheet1!AL651)</f>
        <v>5755 WIN HCM CC Green River, Shop 8.2</v>
      </c>
      <c r="V651" s="55" t="str">
        <f>IF(H651="","",Sheet1!AL651)</f>
        <v>5755 WIN HCM CC Green River, Shop 8.2</v>
      </c>
      <c r="Y651" s="7" t="str">
        <f>IF(H651="","",Sheet1!AJ651)</f>
        <v>CC300</v>
      </c>
      <c r="AB651" s="60">
        <f t="shared" si="101"/>
        <v>5111</v>
      </c>
      <c r="AC651" s="60">
        <f t="shared" si="102"/>
        <v>131</v>
      </c>
      <c r="AE651" s="61">
        <f>IF(H651="","",Sheet1!U651)</f>
        <v>1</v>
      </c>
      <c r="AG651" s="7">
        <f>IF(H651="","",Sheet1!T651)</f>
        <v>74250</v>
      </c>
      <c r="AH651" s="62">
        <f t="shared" si="103"/>
        <v>74250</v>
      </c>
      <c r="AL651" s="64">
        <f t="shared" si="104"/>
        <v>8</v>
      </c>
      <c r="AN651" s="61">
        <f t="shared" si="105"/>
        <v>5940</v>
      </c>
      <c r="AO651" s="65">
        <f t="shared" si="106"/>
        <v>33311</v>
      </c>
      <c r="AQ651" s="66" t="str">
        <f t="shared" si="107"/>
        <v>K-hangtra</v>
      </c>
      <c r="AR651" s="66">
        <f t="shared" si="108"/>
        <v>156</v>
      </c>
      <c r="AS651" s="66">
        <f t="shared" si="109"/>
        <v>632</v>
      </c>
    </row>
    <row r="652" spans="3:45" x14ac:dyDescent="0.25">
      <c r="C652" s="53" t="str">
        <f>IF(H652="","",Sheet1!AI652)</f>
        <v>N</v>
      </c>
      <c r="D652" s="54" t="s">
        <v>4134</v>
      </c>
      <c r="E652" s="54" t="s">
        <v>25</v>
      </c>
      <c r="F652" s="53" t="str">
        <f>IF(H652="","",Sheet1!AF652)</f>
        <v>10/10/2025</v>
      </c>
      <c r="G652" s="1" t="str">
        <f>IF(H652="","",Sheet1!AF652)</f>
        <v>10/10/2025</v>
      </c>
      <c r="H652" s="27">
        <v>9106049447</v>
      </c>
      <c r="I652" s="1" t="str">
        <f>IF(H652="","",Sheet1!AF652)</f>
        <v>10/10/2025</v>
      </c>
      <c r="J652" s="55" t="str">
        <f t="shared" si="100"/>
        <v>NKHT2510/75500160708</v>
      </c>
      <c r="L652" s="57" t="str">
        <f>IF(H652="","",Sheet1!AK652)</f>
        <v>K25TTM</v>
      </c>
      <c r="M652" s="57" t="str">
        <f>IF(H652="","",Sheet1!AE652)</f>
        <v>00160708</v>
      </c>
      <c r="N652" s="58" t="str">
        <f>IF(H652="","",Sheet1!AF652)</f>
        <v>10/10/2025</v>
      </c>
      <c r="O652" s="7" t="str">
        <f>IF(H652="","",Sheet1!AH652)</f>
        <v>WIN5755</v>
      </c>
      <c r="S652" s="55" t="str">
        <f>IF(H652="","",Sheet1!AL652)</f>
        <v>5755 WIN HCM CC Green River, Shop 8.2</v>
      </c>
      <c r="V652" s="55" t="str">
        <f>IF(H652="","",Sheet1!AL652)</f>
        <v>5755 WIN HCM CC Green River, Shop 8.2</v>
      </c>
      <c r="Y652" s="7" t="str">
        <f>IF(H652="","",Sheet1!AJ652)</f>
        <v>GTLX250G</v>
      </c>
      <c r="AB652" s="60">
        <f t="shared" si="101"/>
        <v>5111</v>
      </c>
      <c r="AC652" s="60">
        <f t="shared" si="102"/>
        <v>131</v>
      </c>
      <c r="AE652" s="61">
        <f>IF(H652="","",Sheet1!U652)</f>
        <v>2</v>
      </c>
      <c r="AG652" s="7">
        <f>IF(H652="","",Sheet1!T652)</f>
        <v>50182</v>
      </c>
      <c r="AH652" s="62">
        <f t="shared" si="103"/>
        <v>100364</v>
      </c>
      <c r="AL652" s="64">
        <f t="shared" si="104"/>
        <v>8</v>
      </c>
      <c r="AN652" s="61">
        <f t="shared" si="105"/>
        <v>8029.12</v>
      </c>
      <c r="AO652" s="65">
        <f t="shared" si="106"/>
        <v>33311</v>
      </c>
      <c r="AQ652" s="66" t="str">
        <f t="shared" si="107"/>
        <v>K-hangtra</v>
      </c>
      <c r="AR652" s="66">
        <f t="shared" si="108"/>
        <v>156</v>
      </c>
      <c r="AS652" s="66">
        <f t="shared" si="109"/>
        <v>632</v>
      </c>
    </row>
    <row r="653" spans="3:45" x14ac:dyDescent="0.25">
      <c r="C653" s="53" t="str">
        <f>IF(H653="","",Sheet1!AI653)</f>
        <v>N</v>
      </c>
      <c r="D653" s="54" t="s">
        <v>4134</v>
      </c>
      <c r="E653" s="54" t="s">
        <v>25</v>
      </c>
      <c r="F653" s="53" t="str">
        <f>IF(H653="","",Sheet1!AF653)</f>
        <v>10/10/2025</v>
      </c>
      <c r="G653" s="1" t="str">
        <f>IF(H653="","",Sheet1!AF653)</f>
        <v>10/10/2025</v>
      </c>
      <c r="H653" s="27">
        <v>9106049447</v>
      </c>
      <c r="I653" s="1" t="str">
        <f>IF(H653="","",Sheet1!AF653)</f>
        <v>10/10/2025</v>
      </c>
      <c r="J653" s="55" t="str">
        <f t="shared" si="100"/>
        <v>NKHT2510/75500160708</v>
      </c>
      <c r="L653" s="57" t="str">
        <f>IF(H653="","",Sheet1!AK653)</f>
        <v>K25TTM</v>
      </c>
      <c r="M653" s="57" t="str">
        <f>IF(H653="","",Sheet1!AE653)</f>
        <v>00160708</v>
      </c>
      <c r="N653" s="58" t="str">
        <f>IF(H653="","",Sheet1!AF653)</f>
        <v>10/10/2025</v>
      </c>
      <c r="O653" s="7" t="str">
        <f>IF(H653="","",Sheet1!AH653)</f>
        <v>WIN5755</v>
      </c>
      <c r="S653" s="55" t="str">
        <f>IF(H653="","",Sheet1!AL653)</f>
        <v>5755 WIN HCM CC Green River, Shop 8.2</v>
      </c>
      <c r="V653" s="55" t="str">
        <f>IF(H653="","",Sheet1!AL653)</f>
        <v>5755 WIN HCM CC Green River, Shop 8.2</v>
      </c>
      <c r="Y653" s="7" t="str">
        <f>IF(H653="","",Sheet1!AJ653)</f>
        <v>CN300</v>
      </c>
      <c r="AB653" s="60">
        <f t="shared" si="101"/>
        <v>5111</v>
      </c>
      <c r="AC653" s="60">
        <f t="shared" si="102"/>
        <v>131</v>
      </c>
      <c r="AE653" s="61">
        <f>IF(H653="","",Sheet1!U653)</f>
        <v>2</v>
      </c>
      <c r="AG653" s="7">
        <f>IF(H653="","",Sheet1!T653)</f>
        <v>70950</v>
      </c>
      <c r="AH653" s="62">
        <f t="shared" si="103"/>
        <v>141900</v>
      </c>
      <c r="AL653" s="64">
        <f t="shared" si="104"/>
        <v>8</v>
      </c>
      <c r="AN653" s="61">
        <f t="shared" si="105"/>
        <v>11352</v>
      </c>
      <c r="AO653" s="65">
        <f t="shared" si="106"/>
        <v>33311</v>
      </c>
      <c r="AQ653" s="66" t="str">
        <f t="shared" si="107"/>
        <v>K-hangtra</v>
      </c>
      <c r="AR653" s="66">
        <f t="shared" si="108"/>
        <v>156</v>
      </c>
      <c r="AS653" s="66">
        <f t="shared" si="109"/>
        <v>632</v>
      </c>
    </row>
    <row r="654" spans="3:45" x14ac:dyDescent="0.25">
      <c r="C654" s="53" t="str">
        <f>IF(H654="","",Sheet1!AI654)</f>
        <v>N</v>
      </c>
      <c r="D654" s="54" t="s">
        <v>4134</v>
      </c>
      <c r="E654" s="54" t="s">
        <v>25</v>
      </c>
      <c r="F654" s="53" t="str">
        <f>IF(H654="","",Sheet1!AF654)</f>
        <v>10/10/2025</v>
      </c>
      <c r="G654" s="1" t="str">
        <f>IF(H654="","",Sheet1!AF654)</f>
        <v>10/10/2025</v>
      </c>
      <c r="H654" s="27">
        <v>9106049439</v>
      </c>
      <c r="I654" s="1" t="str">
        <f>IF(H654="","",Sheet1!AF654)</f>
        <v>10/10/2025</v>
      </c>
      <c r="J654" s="55" t="str">
        <f t="shared" si="100"/>
        <v>NKHT2510/04700015047</v>
      </c>
      <c r="L654" s="57" t="str">
        <f>IF(H654="","",Sheet1!AK654)</f>
        <v>K25TTM</v>
      </c>
      <c r="M654" s="57" t="str">
        <f>IF(H654="","",Sheet1!AE654)</f>
        <v>00015047</v>
      </c>
      <c r="N654" s="58" t="str">
        <f>IF(H654="","",Sheet1!AF654)</f>
        <v>10/10/2025</v>
      </c>
      <c r="O654" s="7" t="str">
        <f>IF(H654="","",Sheet1!AH654)</f>
        <v>WIN-047</v>
      </c>
      <c r="S654" s="55" t="str">
        <f>IF(H654="","",Sheet1!AL654)</f>
        <v>6404 WM+ VTU 171 Nguyễn Tất Thành</v>
      </c>
      <c r="V654" s="55" t="str">
        <f>IF(H654="","",Sheet1!AL654)</f>
        <v>6404 WM+ VTU 171 Nguyễn Tất Thành</v>
      </c>
      <c r="Y654" s="7" t="str">
        <f>IF(H654="","",Sheet1!AJ654)</f>
        <v>CC300</v>
      </c>
      <c r="AB654" s="60">
        <f t="shared" si="101"/>
        <v>5111</v>
      </c>
      <c r="AC654" s="60">
        <f t="shared" si="102"/>
        <v>131</v>
      </c>
      <c r="AE654" s="61">
        <f>IF(H654="","",Sheet1!U654)</f>
        <v>1</v>
      </c>
      <c r="AG654" s="7">
        <f>IF(H654="","",Sheet1!T654)</f>
        <v>74250</v>
      </c>
      <c r="AH654" s="62">
        <f t="shared" si="103"/>
        <v>74250</v>
      </c>
      <c r="AL654" s="64">
        <f t="shared" si="104"/>
        <v>8</v>
      </c>
      <c r="AN654" s="61">
        <f t="shared" si="105"/>
        <v>5940</v>
      </c>
      <c r="AO654" s="65">
        <f t="shared" si="106"/>
        <v>33311</v>
      </c>
      <c r="AQ654" s="66" t="str">
        <f t="shared" si="107"/>
        <v>K-hangtra</v>
      </c>
      <c r="AR654" s="66">
        <f t="shared" si="108"/>
        <v>156</v>
      </c>
      <c r="AS654" s="66">
        <f t="shared" si="109"/>
        <v>632</v>
      </c>
    </row>
    <row r="655" spans="3:45" x14ac:dyDescent="0.25">
      <c r="C655" s="53" t="str">
        <f>IF(H655="","",Sheet1!AI655)</f>
        <v>N</v>
      </c>
      <c r="D655" s="54" t="s">
        <v>4134</v>
      </c>
      <c r="E655" s="54" t="s">
        <v>25</v>
      </c>
      <c r="F655" s="53" t="str">
        <f>IF(H655="","",Sheet1!AF655)</f>
        <v>10/10/2025</v>
      </c>
      <c r="G655" s="1" t="str">
        <f>IF(H655="","",Sheet1!AF655)</f>
        <v>10/10/2025</v>
      </c>
      <c r="H655" s="27">
        <v>9106049439</v>
      </c>
      <c r="I655" s="1" t="str">
        <f>IF(H655="","",Sheet1!AF655)</f>
        <v>10/10/2025</v>
      </c>
      <c r="J655" s="55" t="str">
        <f t="shared" si="100"/>
        <v>NKHT2510/04700015047</v>
      </c>
      <c r="L655" s="57" t="str">
        <f>IF(H655="","",Sheet1!AK655)</f>
        <v>K25TTM</v>
      </c>
      <c r="M655" s="57" t="str">
        <f>IF(H655="","",Sheet1!AE655)</f>
        <v>00015047</v>
      </c>
      <c r="N655" s="58" t="str">
        <f>IF(H655="","",Sheet1!AF655)</f>
        <v>10/10/2025</v>
      </c>
      <c r="O655" s="7" t="str">
        <f>IF(H655="","",Sheet1!AH655)</f>
        <v>WIN-047</v>
      </c>
      <c r="S655" s="55" t="str">
        <f>IF(H655="","",Sheet1!AL655)</f>
        <v>6404 WM+ VTU 171 Nguyễn Tất Thành</v>
      </c>
      <c r="V655" s="55" t="str">
        <f>IF(H655="","",Sheet1!AL655)</f>
        <v>6404 WM+ VTU 171 Nguyễn Tất Thành</v>
      </c>
      <c r="Y655" s="7" t="str">
        <f>IF(H655="","",Sheet1!AJ655)</f>
        <v>GL250</v>
      </c>
      <c r="AB655" s="60">
        <f t="shared" si="101"/>
        <v>5111</v>
      </c>
      <c r="AC655" s="60">
        <f t="shared" si="102"/>
        <v>131</v>
      </c>
      <c r="AE655" s="61">
        <f>IF(H655="","",Sheet1!U655)</f>
        <v>1</v>
      </c>
      <c r="AG655" s="7">
        <f>IF(H655="","",Sheet1!T655)</f>
        <v>49500</v>
      </c>
      <c r="AH655" s="62">
        <f t="shared" si="103"/>
        <v>49500</v>
      </c>
      <c r="AL655" s="64">
        <f t="shared" si="104"/>
        <v>8</v>
      </c>
      <c r="AN655" s="61">
        <f t="shared" si="105"/>
        <v>3960</v>
      </c>
      <c r="AO655" s="65">
        <f t="shared" si="106"/>
        <v>33311</v>
      </c>
      <c r="AQ655" s="66" t="str">
        <f t="shared" si="107"/>
        <v>K-hangtra</v>
      </c>
      <c r="AR655" s="66">
        <f t="shared" si="108"/>
        <v>156</v>
      </c>
      <c r="AS655" s="66">
        <f t="shared" si="109"/>
        <v>632</v>
      </c>
    </row>
    <row r="656" spans="3:45" x14ac:dyDescent="0.25">
      <c r="C656" s="53" t="str">
        <f>IF(H656="","",Sheet1!AI656)</f>
        <v>B</v>
      </c>
      <c r="D656" s="54" t="s">
        <v>4134</v>
      </c>
      <c r="E656" s="54" t="s">
        <v>25</v>
      </c>
      <c r="F656" s="53" t="str">
        <f>IF(H656="","",Sheet1!AF656)</f>
        <v>10/10/2025</v>
      </c>
      <c r="G656" s="1" t="str">
        <f>IF(H656="","",Sheet1!AF656)</f>
        <v>10/10/2025</v>
      </c>
      <c r="H656" s="27">
        <v>9106049458</v>
      </c>
      <c r="I656" s="1" t="str">
        <f>IF(H656="","",Sheet1!AF656)</f>
        <v>10/10/2025</v>
      </c>
      <c r="J656" s="55" t="str">
        <f t="shared" si="100"/>
        <v>NKHT2510/77600483937</v>
      </c>
      <c r="L656" s="57" t="str">
        <f>IF(H656="","",Sheet1!AK656)</f>
        <v>K25TTM</v>
      </c>
      <c r="M656" s="57" t="str">
        <f>IF(H656="","",Sheet1!AE656)</f>
        <v>00483937</v>
      </c>
      <c r="N656" s="58" t="str">
        <f>IF(H656="","",Sheet1!AF656)</f>
        <v>10/10/2025</v>
      </c>
      <c r="O656" s="7" t="str">
        <f>IF(H656="","",Sheet1!AH656)</f>
        <v>WIN3776</v>
      </c>
      <c r="S656" s="55" t="str">
        <f>IF(H656="","",Sheet1!AL656)</f>
        <v>3776 WM+ HNI 11 Dốc Vân, Mai Lâm</v>
      </c>
      <c r="V656" s="55" t="str">
        <f>IF(H656="","",Sheet1!AL656)</f>
        <v>3776 WM+ HNI 11 Dốc Vân, Mai Lâm</v>
      </c>
      <c r="Y656" s="7" t="str">
        <f>IF(H656="","",Sheet1!AJ656)</f>
        <v>GM500</v>
      </c>
      <c r="AB656" s="60">
        <f t="shared" si="101"/>
        <v>5111</v>
      </c>
      <c r="AC656" s="60">
        <f t="shared" si="102"/>
        <v>131</v>
      </c>
      <c r="AE656" s="61">
        <f>IF(H656="","",Sheet1!U656)</f>
        <v>2</v>
      </c>
      <c r="AG656" s="7">
        <f>IF(H656="","",Sheet1!T656)</f>
        <v>111058</v>
      </c>
      <c r="AH656" s="62">
        <f t="shared" si="103"/>
        <v>222116</v>
      </c>
      <c r="AL656" s="64">
        <f t="shared" si="104"/>
        <v>8</v>
      </c>
      <c r="AN656" s="61">
        <f t="shared" si="105"/>
        <v>17769.28</v>
      </c>
      <c r="AO656" s="65">
        <f t="shared" si="106"/>
        <v>33311</v>
      </c>
      <c r="AQ656" s="66" t="str">
        <f t="shared" si="107"/>
        <v>K-hangtra</v>
      </c>
      <c r="AR656" s="66">
        <f t="shared" si="108"/>
        <v>156</v>
      </c>
      <c r="AS656" s="66">
        <f t="shared" si="109"/>
        <v>632</v>
      </c>
    </row>
    <row r="657" spans="3:45" x14ac:dyDescent="0.25">
      <c r="C657" s="53" t="str">
        <f>IF(H657="","",Sheet1!AI657)</f>
        <v>B</v>
      </c>
      <c r="D657" s="54" t="s">
        <v>4134</v>
      </c>
      <c r="E657" s="54" t="s">
        <v>25</v>
      </c>
      <c r="F657" s="53" t="str">
        <f>IF(H657="","",Sheet1!AF657)</f>
        <v>10/10/2025</v>
      </c>
      <c r="G657" s="1" t="str">
        <f>IF(H657="","",Sheet1!AF657)</f>
        <v>10/10/2025</v>
      </c>
      <c r="H657" s="27">
        <v>9106049458</v>
      </c>
      <c r="I657" s="1" t="str">
        <f>IF(H657="","",Sheet1!AF657)</f>
        <v>10/10/2025</v>
      </c>
      <c r="J657" s="55" t="str">
        <f t="shared" si="100"/>
        <v>NKHT2510/77600483937</v>
      </c>
      <c r="L657" s="57" t="str">
        <f>IF(H657="","",Sheet1!AK657)</f>
        <v>K25TTM</v>
      </c>
      <c r="M657" s="57" t="str">
        <f>IF(H657="","",Sheet1!AE657)</f>
        <v>00483937</v>
      </c>
      <c r="N657" s="58" t="str">
        <f>IF(H657="","",Sheet1!AF657)</f>
        <v>10/10/2025</v>
      </c>
      <c r="O657" s="7" t="str">
        <f>IF(H657="","",Sheet1!AH657)</f>
        <v>WIN3776</v>
      </c>
      <c r="S657" s="55" t="str">
        <f>IF(H657="","",Sheet1!AL657)</f>
        <v>3776 WM+ HNI 11 Dốc Vân, Mai Lâm</v>
      </c>
      <c r="V657" s="55" t="str">
        <f>IF(H657="","",Sheet1!AL657)</f>
        <v>3776 WM+ HNI 11 Dốc Vân, Mai Lâm</v>
      </c>
      <c r="Y657" s="7" t="str">
        <f>IF(H657="","",Sheet1!AJ657)</f>
        <v>CGM300</v>
      </c>
      <c r="AB657" s="60">
        <f t="shared" si="101"/>
        <v>5111</v>
      </c>
      <c r="AC657" s="60">
        <f t="shared" si="102"/>
        <v>131</v>
      </c>
      <c r="AE657" s="61">
        <f>IF(H657="","",Sheet1!U657)</f>
        <v>1</v>
      </c>
      <c r="AG657" s="7">
        <f>IF(H657="","",Sheet1!T657)</f>
        <v>73431</v>
      </c>
      <c r="AH657" s="62">
        <f t="shared" si="103"/>
        <v>73431</v>
      </c>
      <c r="AL657" s="64">
        <f t="shared" si="104"/>
        <v>8</v>
      </c>
      <c r="AN657" s="61">
        <f t="shared" si="105"/>
        <v>5874.4800000000005</v>
      </c>
      <c r="AO657" s="65">
        <f t="shared" si="106"/>
        <v>33311</v>
      </c>
      <c r="AQ657" s="66" t="str">
        <f t="shared" si="107"/>
        <v>K-hangtra</v>
      </c>
      <c r="AR657" s="66">
        <f t="shared" si="108"/>
        <v>156</v>
      </c>
      <c r="AS657" s="66">
        <f t="shared" si="109"/>
        <v>632</v>
      </c>
    </row>
    <row r="658" spans="3:45" x14ac:dyDescent="0.25">
      <c r="C658" s="53" t="str">
        <f>IF(H658="","",Sheet1!AI658)</f>
        <v>B</v>
      </c>
      <c r="D658" s="54" t="s">
        <v>4134</v>
      </c>
      <c r="E658" s="54" t="s">
        <v>25</v>
      </c>
      <c r="F658" s="53" t="str">
        <f>IF(H658="","",Sheet1!AF658)</f>
        <v>10/10/2025</v>
      </c>
      <c r="G658" s="1" t="str">
        <f>IF(H658="","",Sheet1!AF658)</f>
        <v>10/10/2025</v>
      </c>
      <c r="H658" s="27">
        <v>9106049458</v>
      </c>
      <c r="I658" s="1" t="str">
        <f>IF(H658="","",Sheet1!AF658)</f>
        <v>10/10/2025</v>
      </c>
      <c r="J658" s="55" t="str">
        <f t="shared" si="100"/>
        <v>NKHT2510/77600483937</v>
      </c>
      <c r="L658" s="57" t="str">
        <f>IF(H658="","",Sheet1!AK658)</f>
        <v>K25TTM</v>
      </c>
      <c r="M658" s="57" t="str">
        <f>IF(H658="","",Sheet1!AE658)</f>
        <v>00483937</v>
      </c>
      <c r="N658" s="58" t="str">
        <f>IF(H658="","",Sheet1!AF658)</f>
        <v>10/10/2025</v>
      </c>
      <c r="O658" s="7" t="str">
        <f>IF(H658="","",Sheet1!AH658)</f>
        <v>WIN3776</v>
      </c>
      <c r="S658" s="55" t="str">
        <f>IF(H658="","",Sheet1!AL658)</f>
        <v>3776 WM+ HNI 11 Dốc Vân, Mai Lâm</v>
      </c>
      <c r="V658" s="55" t="str">
        <f>IF(H658="","",Sheet1!AL658)</f>
        <v>3776 WM+ HNI 11 Dốc Vân, Mai Lâm</v>
      </c>
      <c r="Y658" s="7" t="str">
        <f>IF(H658="","",Sheet1!AJ658)</f>
        <v>GL250</v>
      </c>
      <c r="AB658" s="60">
        <f t="shared" si="101"/>
        <v>5111</v>
      </c>
      <c r="AC658" s="60">
        <f t="shared" si="102"/>
        <v>131</v>
      </c>
      <c r="AE658" s="61">
        <f>IF(H658="","",Sheet1!U658)</f>
        <v>1</v>
      </c>
      <c r="AG658" s="7">
        <f>IF(H658="","",Sheet1!T658)</f>
        <v>49500</v>
      </c>
      <c r="AH658" s="62">
        <f t="shared" si="103"/>
        <v>49500</v>
      </c>
      <c r="AL658" s="64">
        <f t="shared" si="104"/>
        <v>8</v>
      </c>
      <c r="AN658" s="61">
        <f t="shared" si="105"/>
        <v>3960</v>
      </c>
      <c r="AO658" s="65">
        <f t="shared" si="106"/>
        <v>33311</v>
      </c>
      <c r="AQ658" s="66" t="str">
        <f t="shared" si="107"/>
        <v>K-hangtra</v>
      </c>
      <c r="AR658" s="66">
        <f t="shared" si="108"/>
        <v>156</v>
      </c>
      <c r="AS658" s="66">
        <f t="shared" si="109"/>
        <v>632</v>
      </c>
    </row>
    <row r="659" spans="3:45" x14ac:dyDescent="0.25">
      <c r="C659" s="53" t="str">
        <f>IF(H659="","",Sheet1!AI659)</f>
        <v>B</v>
      </c>
      <c r="D659" s="54" t="s">
        <v>4134</v>
      </c>
      <c r="E659" s="54" t="s">
        <v>25</v>
      </c>
      <c r="F659" s="53" t="str">
        <f>IF(H659="","",Sheet1!AF659)</f>
        <v>10/10/2025</v>
      </c>
      <c r="G659" s="1" t="str">
        <f>IF(H659="","",Sheet1!AF659)</f>
        <v>10/10/2025</v>
      </c>
      <c r="H659" s="27">
        <v>9106049458</v>
      </c>
      <c r="I659" s="1" t="str">
        <f>IF(H659="","",Sheet1!AF659)</f>
        <v>10/10/2025</v>
      </c>
      <c r="J659" s="55" t="str">
        <f t="shared" si="100"/>
        <v>NKHT2510/77600483937</v>
      </c>
      <c r="L659" s="57" t="str">
        <f>IF(H659="","",Sheet1!AK659)</f>
        <v>K25TTM</v>
      </c>
      <c r="M659" s="57" t="str">
        <f>IF(H659="","",Sheet1!AE659)</f>
        <v>00483937</v>
      </c>
      <c r="N659" s="58" t="str">
        <f>IF(H659="","",Sheet1!AF659)</f>
        <v>10/10/2025</v>
      </c>
      <c r="O659" s="7" t="str">
        <f>IF(H659="","",Sheet1!AH659)</f>
        <v>WIN3776</v>
      </c>
      <c r="S659" s="55" t="str">
        <f>IF(H659="","",Sheet1!AL659)</f>
        <v>3776 WM+ HNI 11 Dốc Vân, Mai Lâm</v>
      </c>
      <c r="V659" s="55" t="str">
        <f>IF(H659="","",Sheet1!AL659)</f>
        <v>3776 WM+ HNI 11 Dốc Vân, Mai Lâm</v>
      </c>
      <c r="Y659" s="7" t="str">
        <f>IF(H659="","",Sheet1!AJ659)</f>
        <v>GSG250</v>
      </c>
      <c r="AB659" s="60">
        <f t="shared" si="101"/>
        <v>5111</v>
      </c>
      <c r="AC659" s="60">
        <f t="shared" si="102"/>
        <v>131</v>
      </c>
      <c r="AE659" s="61">
        <f>IF(H659="","",Sheet1!U659)</f>
        <v>2</v>
      </c>
      <c r="AG659" s="7">
        <f>IF(H659="","",Sheet1!T659)</f>
        <v>41328</v>
      </c>
      <c r="AH659" s="62">
        <f t="shared" si="103"/>
        <v>82656</v>
      </c>
      <c r="AL659" s="64">
        <f t="shared" si="104"/>
        <v>8</v>
      </c>
      <c r="AN659" s="61">
        <f t="shared" si="105"/>
        <v>6612.4800000000005</v>
      </c>
      <c r="AO659" s="65">
        <f t="shared" si="106"/>
        <v>33311</v>
      </c>
      <c r="AQ659" s="66" t="str">
        <f t="shared" si="107"/>
        <v>K-hangtra</v>
      </c>
      <c r="AR659" s="66">
        <f t="shared" si="108"/>
        <v>156</v>
      </c>
      <c r="AS659" s="66">
        <f t="shared" si="109"/>
        <v>632</v>
      </c>
    </row>
    <row r="660" spans="3:45" x14ac:dyDescent="0.25">
      <c r="C660" s="53" t="str">
        <f>IF(H660="","",Sheet1!AI660)</f>
        <v>B</v>
      </c>
      <c r="D660" s="54" t="s">
        <v>4134</v>
      </c>
      <c r="E660" s="54" t="s">
        <v>25</v>
      </c>
      <c r="F660" s="53" t="str">
        <f>IF(H660="","",Sheet1!AF660)</f>
        <v>10/10/2025</v>
      </c>
      <c r="G660" s="1" t="str">
        <f>IF(H660="","",Sheet1!AF660)</f>
        <v>10/10/2025</v>
      </c>
      <c r="H660" s="27">
        <v>9106049416</v>
      </c>
      <c r="I660" s="1" t="str">
        <f>IF(H660="","",Sheet1!AF660)</f>
        <v>10/10/2025</v>
      </c>
      <c r="J660" s="55" t="str">
        <f t="shared" si="100"/>
        <v>NKHT2510/03100018822</v>
      </c>
      <c r="L660" s="57" t="str">
        <f>IF(H660="","",Sheet1!AK660)</f>
        <v>K25TTM</v>
      </c>
      <c r="M660" s="57" t="str">
        <f>IF(H660="","",Sheet1!AE660)</f>
        <v>00018822</v>
      </c>
      <c r="N660" s="58" t="str">
        <f>IF(H660="","",Sheet1!AF660)</f>
        <v>10/10/2025</v>
      </c>
      <c r="O660" s="7" t="str">
        <f>IF(H660="","",Sheet1!AH660)</f>
        <v>WIN-031</v>
      </c>
      <c r="S660" s="55" t="str">
        <f>IF(H660="","",Sheet1!AL660)</f>
        <v>3524 WM+ BNH 203 Nguyễn Văn Cừ</v>
      </c>
      <c r="V660" s="55" t="str">
        <f>IF(H660="","",Sheet1!AL660)</f>
        <v>3524 WM+ BNH 203 Nguyễn Văn Cừ</v>
      </c>
      <c r="Y660" s="7" t="str">
        <f>IF(H660="","",Sheet1!AJ660)</f>
        <v>GTLX250G</v>
      </c>
      <c r="AB660" s="60">
        <f t="shared" si="101"/>
        <v>5111</v>
      </c>
      <c r="AC660" s="60">
        <f t="shared" si="102"/>
        <v>131</v>
      </c>
      <c r="AE660" s="61">
        <f>IF(H660="","",Sheet1!U660)</f>
        <v>1</v>
      </c>
      <c r="AG660" s="7">
        <f>IF(H660="","",Sheet1!T660)</f>
        <v>50182</v>
      </c>
      <c r="AH660" s="62">
        <f t="shared" si="103"/>
        <v>50182</v>
      </c>
      <c r="AL660" s="64">
        <f t="shared" si="104"/>
        <v>8</v>
      </c>
      <c r="AN660" s="61">
        <f t="shared" si="105"/>
        <v>4014.56</v>
      </c>
      <c r="AO660" s="65">
        <f t="shared" si="106"/>
        <v>33311</v>
      </c>
      <c r="AQ660" s="66" t="str">
        <f t="shared" si="107"/>
        <v>K-hangtra</v>
      </c>
      <c r="AR660" s="66">
        <f t="shared" si="108"/>
        <v>156</v>
      </c>
      <c r="AS660" s="66">
        <f t="shared" si="109"/>
        <v>632</v>
      </c>
    </row>
    <row r="661" spans="3:45" x14ac:dyDescent="0.25">
      <c r="C661" s="53" t="str">
        <f>IF(H661="","",Sheet1!AI661)</f>
        <v>N</v>
      </c>
      <c r="D661" s="54" t="s">
        <v>4134</v>
      </c>
      <c r="E661" s="54" t="s">
        <v>25</v>
      </c>
      <c r="F661" s="53" t="str">
        <f>IF(H661="","",Sheet1!AF661)</f>
        <v>10/10/2025</v>
      </c>
      <c r="G661" s="1" t="str">
        <f>IF(H661="","",Sheet1!AF661)</f>
        <v>10/10/2025</v>
      </c>
      <c r="H661" s="27">
        <v>9106049495</v>
      </c>
      <c r="I661" s="1" t="str">
        <f>IF(H661="","",Sheet1!AF661)</f>
        <v>10/10/2025</v>
      </c>
      <c r="J661" s="55" t="str">
        <f t="shared" si="100"/>
        <v>NKHT2510/04200010128</v>
      </c>
      <c r="L661" s="57" t="str">
        <f>IF(H661="","",Sheet1!AK661)</f>
        <v>K25TTM</v>
      </c>
      <c r="M661" s="57" t="str">
        <f>IF(H661="","",Sheet1!AE661)</f>
        <v>00010128</v>
      </c>
      <c r="N661" s="58" t="str">
        <f>IF(H661="","",Sheet1!AF661)</f>
        <v>10/10/2025</v>
      </c>
      <c r="O661" s="7" t="str">
        <f>IF(H661="","",Sheet1!AH661)</f>
        <v>WIN-042</v>
      </c>
      <c r="S661" s="55" t="str">
        <f>IF(H661="","",Sheet1!AL661)</f>
        <v>5229 WM+ QNI 107 Phan Chu Trinh</v>
      </c>
      <c r="V661" s="55" t="str">
        <f>IF(H661="","",Sheet1!AL661)</f>
        <v>5229 WM+ QNI 107 Phan Chu Trinh</v>
      </c>
      <c r="Y661" s="7" t="str">
        <f>IF(H661="","",Sheet1!AJ661)</f>
        <v>GL250</v>
      </c>
      <c r="AB661" s="60">
        <f t="shared" si="101"/>
        <v>5111</v>
      </c>
      <c r="AC661" s="60">
        <f t="shared" si="102"/>
        <v>131</v>
      </c>
      <c r="AE661" s="61">
        <f>IF(H661="","",Sheet1!U661)</f>
        <v>1</v>
      </c>
      <c r="AG661" s="7">
        <f>IF(H661="","",Sheet1!T661)</f>
        <v>49500</v>
      </c>
      <c r="AH661" s="62">
        <f t="shared" si="103"/>
        <v>49500</v>
      </c>
      <c r="AL661" s="64">
        <f t="shared" si="104"/>
        <v>8</v>
      </c>
      <c r="AN661" s="61">
        <f t="shared" si="105"/>
        <v>3960</v>
      </c>
      <c r="AO661" s="65">
        <f t="shared" si="106"/>
        <v>33311</v>
      </c>
      <c r="AQ661" s="66" t="str">
        <f t="shared" si="107"/>
        <v>K-hangtra</v>
      </c>
      <c r="AR661" s="66">
        <f t="shared" si="108"/>
        <v>156</v>
      </c>
      <c r="AS661" s="66">
        <f t="shared" si="109"/>
        <v>632</v>
      </c>
    </row>
    <row r="662" spans="3:45" x14ac:dyDescent="0.25">
      <c r="C662" s="53" t="str">
        <f>IF(H662="","",Sheet1!AI662)</f>
        <v>N</v>
      </c>
      <c r="D662" s="54" t="s">
        <v>4134</v>
      </c>
      <c r="E662" s="54" t="s">
        <v>25</v>
      </c>
      <c r="F662" s="53" t="str">
        <f>IF(H662="","",Sheet1!AF662)</f>
        <v>10/10/2025</v>
      </c>
      <c r="G662" s="1" t="str">
        <f>IF(H662="","",Sheet1!AF662)</f>
        <v>10/10/2025</v>
      </c>
      <c r="H662" s="27">
        <v>9106049531</v>
      </c>
      <c r="I662" s="1" t="str">
        <f>IF(H662="","",Sheet1!AF662)</f>
        <v>10/10/2025</v>
      </c>
      <c r="J662" s="55" t="str">
        <f t="shared" si="100"/>
        <v>NKHT2510/15700160723</v>
      </c>
      <c r="L662" s="57" t="str">
        <f>IF(H662="","",Sheet1!AK662)</f>
        <v>K25TTM</v>
      </c>
      <c r="M662" s="57" t="str">
        <f>IF(H662="","",Sheet1!AE662)</f>
        <v>00160723</v>
      </c>
      <c r="N662" s="58" t="str">
        <f>IF(H662="","",Sheet1!AF662)</f>
        <v>10/10/2025</v>
      </c>
      <c r="O662" s="7" t="str">
        <f>IF(H662="","",Sheet1!AH662)</f>
        <v>WIN3157</v>
      </c>
      <c r="S662" s="55" t="str">
        <f>IF(H662="","",Sheet1!AL662)</f>
        <v>3157 WM+ HCM 537 Nguyễn Duy Trinh</v>
      </c>
      <c r="V662" s="55" t="str">
        <f>IF(H662="","",Sheet1!AL662)</f>
        <v>3157 WM+ HCM 537 Nguyễn Duy Trinh</v>
      </c>
      <c r="Y662" s="7" t="str">
        <f>IF(H662="","",Sheet1!AJ662)</f>
        <v>CGM300</v>
      </c>
      <c r="AB662" s="60">
        <f t="shared" si="101"/>
        <v>5111</v>
      </c>
      <c r="AC662" s="60">
        <f t="shared" si="102"/>
        <v>131</v>
      </c>
      <c r="AE662" s="61">
        <f>IF(H662="","",Sheet1!U662)</f>
        <v>3</v>
      </c>
      <c r="AG662" s="7">
        <f>IF(H662="","",Sheet1!T662)</f>
        <v>73431</v>
      </c>
      <c r="AH662" s="62">
        <f t="shared" si="103"/>
        <v>220293</v>
      </c>
      <c r="AL662" s="64">
        <f t="shared" si="104"/>
        <v>8</v>
      </c>
      <c r="AN662" s="61">
        <f t="shared" si="105"/>
        <v>17623.439999999999</v>
      </c>
      <c r="AO662" s="65">
        <f t="shared" si="106"/>
        <v>33311</v>
      </c>
      <c r="AQ662" s="66" t="str">
        <f t="shared" si="107"/>
        <v>K-hangtra</v>
      </c>
      <c r="AR662" s="66">
        <f t="shared" si="108"/>
        <v>156</v>
      </c>
      <c r="AS662" s="66">
        <f t="shared" si="109"/>
        <v>632</v>
      </c>
    </row>
    <row r="663" spans="3:45" x14ac:dyDescent="0.25">
      <c r="C663" s="53" t="str">
        <f>IF(H663="","",Sheet1!AI663)</f>
        <v>N</v>
      </c>
      <c r="D663" s="54" t="s">
        <v>4134</v>
      </c>
      <c r="E663" s="54" t="s">
        <v>25</v>
      </c>
      <c r="F663" s="53" t="str">
        <f>IF(H663="","",Sheet1!AF663)</f>
        <v>10/10/2025</v>
      </c>
      <c r="G663" s="1" t="str">
        <f>IF(H663="","",Sheet1!AF663)</f>
        <v>10/10/2025</v>
      </c>
      <c r="H663" s="27">
        <v>9106049531</v>
      </c>
      <c r="I663" s="1" t="str">
        <f>IF(H663="","",Sheet1!AF663)</f>
        <v>10/10/2025</v>
      </c>
      <c r="J663" s="55" t="str">
        <f t="shared" si="100"/>
        <v>NKHT2510/15700160723</v>
      </c>
      <c r="L663" s="57" t="str">
        <f>IF(H663="","",Sheet1!AK663)</f>
        <v>K25TTM</v>
      </c>
      <c r="M663" s="57" t="str">
        <f>IF(H663="","",Sheet1!AE663)</f>
        <v>00160723</v>
      </c>
      <c r="N663" s="58" t="str">
        <f>IF(H663="","",Sheet1!AF663)</f>
        <v>10/10/2025</v>
      </c>
      <c r="O663" s="7" t="str">
        <f>IF(H663="","",Sheet1!AH663)</f>
        <v>WIN3157</v>
      </c>
      <c r="S663" s="55" t="str">
        <f>IF(H663="","",Sheet1!AL663)</f>
        <v>3157 WM+ HCM 537 Nguyễn Duy Trinh</v>
      </c>
      <c r="V663" s="55" t="str">
        <f>IF(H663="","",Sheet1!AL663)</f>
        <v>3157 WM+ HCM 537 Nguyễn Duy Trinh</v>
      </c>
      <c r="Y663" s="7" t="str">
        <f>IF(H663="","",Sheet1!AJ663)</f>
        <v>GM500</v>
      </c>
      <c r="AB663" s="60">
        <f t="shared" si="101"/>
        <v>5111</v>
      </c>
      <c r="AC663" s="60">
        <f t="shared" si="102"/>
        <v>131</v>
      </c>
      <c r="AE663" s="61">
        <f>IF(H663="","",Sheet1!U663)</f>
        <v>4</v>
      </c>
      <c r="AG663" s="7">
        <f>IF(H663="","",Sheet1!T663)</f>
        <v>111058</v>
      </c>
      <c r="AH663" s="62">
        <f t="shared" si="103"/>
        <v>444232</v>
      </c>
      <c r="AL663" s="64">
        <f t="shared" si="104"/>
        <v>8</v>
      </c>
      <c r="AN663" s="61">
        <f t="shared" si="105"/>
        <v>35538.559999999998</v>
      </c>
      <c r="AO663" s="65">
        <f t="shared" si="106"/>
        <v>33311</v>
      </c>
      <c r="AQ663" s="66" t="str">
        <f t="shared" si="107"/>
        <v>K-hangtra</v>
      </c>
      <c r="AR663" s="66">
        <f t="shared" si="108"/>
        <v>156</v>
      </c>
      <c r="AS663" s="66">
        <f t="shared" si="109"/>
        <v>632</v>
      </c>
    </row>
    <row r="664" spans="3:45" x14ac:dyDescent="0.25">
      <c r="C664" s="53" t="str">
        <f>IF(H664="","",Sheet1!AI664)</f>
        <v>N</v>
      </c>
      <c r="D664" s="54" t="s">
        <v>4134</v>
      </c>
      <c r="E664" s="54" t="s">
        <v>25</v>
      </c>
      <c r="F664" s="53" t="str">
        <f>IF(H664="","",Sheet1!AF664)</f>
        <v>10/10/2025</v>
      </c>
      <c r="G664" s="1" t="str">
        <f>IF(H664="","",Sheet1!AF664)</f>
        <v>10/10/2025</v>
      </c>
      <c r="H664" s="27">
        <v>9106049531</v>
      </c>
      <c r="I664" s="1" t="str">
        <f>IF(H664="","",Sheet1!AF664)</f>
        <v>10/10/2025</v>
      </c>
      <c r="J664" s="55" t="str">
        <f t="shared" si="100"/>
        <v>NKHT2510/15700160723</v>
      </c>
      <c r="L664" s="57" t="str">
        <f>IF(H664="","",Sheet1!AK664)</f>
        <v>K25TTM</v>
      </c>
      <c r="M664" s="57" t="str">
        <f>IF(H664="","",Sheet1!AE664)</f>
        <v>00160723</v>
      </c>
      <c r="N664" s="58" t="str">
        <f>IF(H664="","",Sheet1!AF664)</f>
        <v>10/10/2025</v>
      </c>
      <c r="O664" s="7" t="str">
        <f>IF(H664="","",Sheet1!AH664)</f>
        <v>WIN3157</v>
      </c>
      <c r="S664" s="55" t="str">
        <f>IF(H664="","",Sheet1!AL664)</f>
        <v>3157 WM+ HCM 537 Nguyễn Duy Trinh</v>
      </c>
      <c r="V664" s="55" t="str">
        <f>IF(H664="","",Sheet1!AL664)</f>
        <v>3157 WM+ HCM 537 Nguyễn Duy Trinh</v>
      </c>
      <c r="Y664" s="7" t="str">
        <f>IF(H664="","",Sheet1!AJ664)</f>
        <v>TH200</v>
      </c>
      <c r="AB664" s="60">
        <f t="shared" si="101"/>
        <v>5111</v>
      </c>
      <c r="AC664" s="60">
        <f t="shared" si="102"/>
        <v>131</v>
      </c>
      <c r="AE664" s="61">
        <f>IF(H664="","",Sheet1!U664)</f>
        <v>2</v>
      </c>
      <c r="AG664" s="7">
        <f>IF(H664="","",Sheet1!T664)</f>
        <v>45588</v>
      </c>
      <c r="AH664" s="62">
        <f t="shared" si="103"/>
        <v>91176</v>
      </c>
      <c r="AL664" s="64">
        <f t="shared" si="104"/>
        <v>8</v>
      </c>
      <c r="AN664" s="61">
        <f t="shared" si="105"/>
        <v>7294.08</v>
      </c>
      <c r="AO664" s="65">
        <f t="shared" si="106"/>
        <v>33311</v>
      </c>
      <c r="AQ664" s="66" t="str">
        <f t="shared" si="107"/>
        <v>K-hangtra</v>
      </c>
      <c r="AR664" s="66">
        <f t="shared" si="108"/>
        <v>156</v>
      </c>
      <c r="AS664" s="66">
        <f t="shared" si="109"/>
        <v>632</v>
      </c>
    </row>
    <row r="665" spans="3:45" x14ac:dyDescent="0.25">
      <c r="C665" s="53" t="str">
        <f>IF(H665="","",Sheet1!AI665)</f>
        <v>N</v>
      </c>
      <c r="D665" s="54" t="s">
        <v>4134</v>
      </c>
      <c r="E665" s="54" t="s">
        <v>25</v>
      </c>
      <c r="F665" s="53" t="str">
        <f>IF(H665="","",Sheet1!AF665)</f>
        <v>10/10/2025</v>
      </c>
      <c r="G665" s="1" t="str">
        <f>IF(H665="","",Sheet1!AF665)</f>
        <v>10/10/2025</v>
      </c>
      <c r="H665" s="27">
        <v>9106049531</v>
      </c>
      <c r="I665" s="1" t="str">
        <f>IF(H665="","",Sheet1!AF665)</f>
        <v>10/10/2025</v>
      </c>
      <c r="J665" s="55" t="str">
        <f t="shared" si="100"/>
        <v>NKHT2510/15700160723</v>
      </c>
      <c r="L665" s="57" t="str">
        <f>IF(H665="","",Sheet1!AK665)</f>
        <v>K25TTM</v>
      </c>
      <c r="M665" s="57" t="str">
        <f>IF(H665="","",Sheet1!AE665)</f>
        <v>00160723</v>
      </c>
      <c r="N665" s="58" t="str">
        <f>IF(H665="","",Sheet1!AF665)</f>
        <v>10/10/2025</v>
      </c>
      <c r="O665" s="7" t="str">
        <f>IF(H665="","",Sheet1!AH665)</f>
        <v>WIN3157</v>
      </c>
      <c r="S665" s="55" t="str">
        <f>IF(H665="","",Sheet1!AL665)</f>
        <v>3157 WM+ HCM 537 Nguyễn Duy Trinh</v>
      </c>
      <c r="V665" s="55" t="str">
        <f>IF(H665="","",Sheet1!AL665)</f>
        <v>3157 WM+ HCM 537 Nguyễn Duy Trinh</v>
      </c>
      <c r="Y665" s="7" t="str">
        <f>IF(H665="","",Sheet1!AJ665)</f>
        <v>GL250</v>
      </c>
      <c r="AB665" s="60">
        <f t="shared" si="101"/>
        <v>5111</v>
      </c>
      <c r="AC665" s="60">
        <f t="shared" si="102"/>
        <v>131</v>
      </c>
      <c r="AE665" s="61">
        <f>IF(H665="","",Sheet1!U665)</f>
        <v>2</v>
      </c>
      <c r="AG665" s="7">
        <f>IF(H665="","",Sheet1!T665)</f>
        <v>49500</v>
      </c>
      <c r="AH665" s="62">
        <f t="shared" si="103"/>
        <v>99000</v>
      </c>
      <c r="AL665" s="64">
        <f t="shared" si="104"/>
        <v>8</v>
      </c>
      <c r="AN665" s="61">
        <f t="shared" si="105"/>
        <v>7920</v>
      </c>
      <c r="AO665" s="65">
        <f t="shared" si="106"/>
        <v>33311</v>
      </c>
      <c r="AQ665" s="66" t="str">
        <f t="shared" si="107"/>
        <v>K-hangtra</v>
      </c>
      <c r="AR665" s="66">
        <f t="shared" si="108"/>
        <v>156</v>
      </c>
      <c r="AS665" s="66">
        <f t="shared" si="109"/>
        <v>632</v>
      </c>
    </row>
    <row r="666" spans="3:45" x14ac:dyDescent="0.25">
      <c r="C666" s="53" t="str">
        <f>IF(H666="","",Sheet1!AI666)</f>
        <v>N</v>
      </c>
      <c r="D666" s="54" t="s">
        <v>4134</v>
      </c>
      <c r="E666" s="54" t="s">
        <v>25</v>
      </c>
      <c r="F666" s="53" t="str">
        <f>IF(H666="","",Sheet1!AF666)</f>
        <v>10/10/2025</v>
      </c>
      <c r="G666" s="1" t="str">
        <f>IF(H666="","",Sheet1!AF666)</f>
        <v>10/10/2025</v>
      </c>
      <c r="H666" s="27">
        <v>9106049531</v>
      </c>
      <c r="I666" s="1" t="str">
        <f>IF(H666="","",Sheet1!AF666)</f>
        <v>10/10/2025</v>
      </c>
      <c r="J666" s="55" t="str">
        <f t="shared" si="100"/>
        <v>NKHT2510/15700160723</v>
      </c>
      <c r="L666" s="57" t="str">
        <f>IF(H666="","",Sheet1!AK666)</f>
        <v>K25TTM</v>
      </c>
      <c r="M666" s="57" t="str">
        <f>IF(H666="","",Sheet1!AE666)</f>
        <v>00160723</v>
      </c>
      <c r="N666" s="58" t="str">
        <f>IF(H666="","",Sheet1!AF666)</f>
        <v>10/10/2025</v>
      </c>
      <c r="O666" s="7" t="str">
        <f>IF(H666="","",Sheet1!AH666)</f>
        <v>WIN3157</v>
      </c>
      <c r="S666" s="55" t="str">
        <f>IF(H666="","",Sheet1!AL666)</f>
        <v>3157 WM+ HCM 537 Nguyễn Duy Trinh</v>
      </c>
      <c r="V666" s="55" t="str">
        <f>IF(H666="","",Sheet1!AL666)</f>
        <v>3157 WM+ HCM 537 Nguyễn Duy Trinh</v>
      </c>
      <c r="Y666" s="7" t="str">
        <f>IF(H666="","",Sheet1!AJ666)</f>
        <v>CN300</v>
      </c>
      <c r="AB666" s="60">
        <f t="shared" si="101"/>
        <v>5111</v>
      </c>
      <c r="AC666" s="60">
        <f t="shared" si="102"/>
        <v>131</v>
      </c>
      <c r="AE666" s="61">
        <f>IF(H666="","",Sheet1!U666)</f>
        <v>3</v>
      </c>
      <c r="AG666" s="7">
        <f>IF(H666="","",Sheet1!T666)</f>
        <v>70950</v>
      </c>
      <c r="AH666" s="62">
        <f t="shared" si="103"/>
        <v>212850</v>
      </c>
      <c r="AL666" s="64">
        <f t="shared" si="104"/>
        <v>8</v>
      </c>
      <c r="AN666" s="61">
        <f t="shared" si="105"/>
        <v>17028</v>
      </c>
      <c r="AO666" s="65">
        <f t="shared" si="106"/>
        <v>33311</v>
      </c>
      <c r="AQ666" s="66" t="str">
        <f t="shared" si="107"/>
        <v>K-hangtra</v>
      </c>
      <c r="AR666" s="66">
        <f t="shared" si="108"/>
        <v>156</v>
      </c>
      <c r="AS666" s="66">
        <f t="shared" si="109"/>
        <v>632</v>
      </c>
    </row>
    <row r="667" spans="3:45" x14ac:dyDescent="0.25">
      <c r="C667" s="53" t="str">
        <f>IF(H667="","",Sheet1!AI667)</f>
        <v>N</v>
      </c>
      <c r="D667" s="54" t="s">
        <v>4134</v>
      </c>
      <c r="E667" s="54" t="s">
        <v>25</v>
      </c>
      <c r="F667" s="53" t="str">
        <f>IF(H667="","",Sheet1!AF667)</f>
        <v>10/10/2025</v>
      </c>
      <c r="G667" s="1" t="str">
        <f>IF(H667="","",Sheet1!AF667)</f>
        <v>10/10/2025</v>
      </c>
      <c r="H667" s="27">
        <v>9106049531</v>
      </c>
      <c r="I667" s="1" t="str">
        <f>IF(H667="","",Sheet1!AF667)</f>
        <v>10/10/2025</v>
      </c>
      <c r="J667" s="55" t="str">
        <f t="shared" si="100"/>
        <v>NKHT2510/15700160723</v>
      </c>
      <c r="L667" s="57" t="str">
        <f>IF(H667="","",Sheet1!AK667)</f>
        <v>K25TTM</v>
      </c>
      <c r="M667" s="57" t="str">
        <f>IF(H667="","",Sheet1!AE667)</f>
        <v>00160723</v>
      </c>
      <c r="N667" s="58" t="str">
        <f>IF(H667="","",Sheet1!AF667)</f>
        <v>10/10/2025</v>
      </c>
      <c r="O667" s="7" t="str">
        <f>IF(H667="","",Sheet1!AH667)</f>
        <v>WIN3157</v>
      </c>
      <c r="S667" s="55" t="str">
        <f>IF(H667="","",Sheet1!AL667)</f>
        <v>3157 WM+ HCM 537 Nguyễn Duy Trinh</v>
      </c>
      <c r="V667" s="55" t="str">
        <f>IF(H667="","",Sheet1!AL667)</f>
        <v>3157 WM+ HCM 537 Nguyễn Duy Trinh</v>
      </c>
      <c r="Y667" s="7" t="str">
        <f>IF(H667="","",Sheet1!AJ667)</f>
        <v>CC300</v>
      </c>
      <c r="AB667" s="60">
        <f t="shared" si="101"/>
        <v>5111</v>
      </c>
      <c r="AC667" s="60">
        <f t="shared" si="102"/>
        <v>131</v>
      </c>
      <c r="AE667" s="61">
        <f>IF(H667="","",Sheet1!U667)</f>
        <v>3</v>
      </c>
      <c r="AG667" s="7">
        <f>IF(H667="","",Sheet1!T667)</f>
        <v>74250</v>
      </c>
      <c r="AH667" s="62">
        <f t="shared" si="103"/>
        <v>222750</v>
      </c>
      <c r="AL667" s="64">
        <f t="shared" si="104"/>
        <v>8</v>
      </c>
      <c r="AN667" s="61">
        <f t="shared" si="105"/>
        <v>17820</v>
      </c>
      <c r="AO667" s="65">
        <f t="shared" si="106"/>
        <v>33311</v>
      </c>
      <c r="AQ667" s="66" t="str">
        <f t="shared" si="107"/>
        <v>K-hangtra</v>
      </c>
      <c r="AR667" s="66">
        <f t="shared" si="108"/>
        <v>156</v>
      </c>
      <c r="AS667" s="66">
        <f t="shared" si="109"/>
        <v>632</v>
      </c>
    </row>
    <row r="668" spans="3:45" x14ac:dyDescent="0.25">
      <c r="C668" s="53" t="str">
        <f>IF(H668="","",Sheet1!AI668)</f>
        <v>N</v>
      </c>
      <c r="D668" s="54" t="s">
        <v>4134</v>
      </c>
      <c r="E668" s="54" t="s">
        <v>25</v>
      </c>
      <c r="F668" s="53" t="str">
        <f>IF(H668="","",Sheet1!AF668)</f>
        <v>10/10/2025</v>
      </c>
      <c r="G668" s="1" t="str">
        <f>IF(H668="","",Sheet1!AF668)</f>
        <v>10/10/2025</v>
      </c>
      <c r="H668" s="27">
        <v>9106049531</v>
      </c>
      <c r="I668" s="1" t="str">
        <f>IF(H668="","",Sheet1!AF668)</f>
        <v>10/10/2025</v>
      </c>
      <c r="J668" s="55" t="str">
        <f t="shared" si="100"/>
        <v>NKHT2510/15700160723</v>
      </c>
      <c r="L668" s="57" t="str">
        <f>IF(H668="","",Sheet1!AK668)</f>
        <v>K25TTM</v>
      </c>
      <c r="M668" s="57" t="str">
        <f>IF(H668="","",Sheet1!AE668)</f>
        <v>00160723</v>
      </c>
      <c r="N668" s="58" t="str">
        <f>IF(H668="","",Sheet1!AF668)</f>
        <v>10/10/2025</v>
      </c>
      <c r="O668" s="7" t="str">
        <f>IF(H668="","",Sheet1!AH668)</f>
        <v>WIN3157</v>
      </c>
      <c r="S668" s="55" t="str">
        <f>IF(H668="","",Sheet1!AL668)</f>
        <v>3157 WM+ HCM 537 Nguyễn Duy Trinh</v>
      </c>
      <c r="V668" s="55" t="str">
        <f>IF(H668="","",Sheet1!AL668)</f>
        <v>3157 WM+ HCM 537 Nguyễn Duy Trinh</v>
      </c>
      <c r="Y668" s="7" t="str">
        <f>IF(H668="","",Sheet1!AJ668)</f>
        <v>MNH250</v>
      </c>
      <c r="AB668" s="60">
        <f t="shared" si="101"/>
        <v>5111</v>
      </c>
      <c r="AC668" s="60">
        <f t="shared" si="102"/>
        <v>131</v>
      </c>
      <c r="AE668" s="61">
        <f>IF(H668="","",Sheet1!U668)</f>
        <v>3</v>
      </c>
      <c r="AG668" s="7">
        <f>IF(H668="","",Sheet1!T668)</f>
        <v>37720</v>
      </c>
      <c r="AH668" s="62">
        <f t="shared" si="103"/>
        <v>113160</v>
      </c>
      <c r="AL668" s="64">
        <f t="shared" si="104"/>
        <v>8</v>
      </c>
      <c r="AN668" s="61">
        <f t="shared" si="105"/>
        <v>9052.8000000000011</v>
      </c>
      <c r="AO668" s="65">
        <f t="shared" si="106"/>
        <v>33311</v>
      </c>
      <c r="AQ668" s="66" t="str">
        <f t="shared" si="107"/>
        <v>K-hangtra</v>
      </c>
      <c r="AR668" s="66">
        <f t="shared" si="108"/>
        <v>156</v>
      </c>
      <c r="AS668" s="66">
        <f t="shared" si="109"/>
        <v>632</v>
      </c>
    </row>
    <row r="669" spans="3:45" x14ac:dyDescent="0.25">
      <c r="C669" s="53" t="str">
        <f>IF(H669="","",Sheet1!AI669)</f>
        <v>N</v>
      </c>
      <c r="D669" s="54" t="s">
        <v>4134</v>
      </c>
      <c r="E669" s="54" t="s">
        <v>25</v>
      </c>
      <c r="F669" s="53" t="str">
        <f>IF(H669="","",Sheet1!AF669)</f>
        <v>10/10/2025</v>
      </c>
      <c r="G669" s="1" t="str">
        <f>IF(H669="","",Sheet1!AF669)</f>
        <v>10/10/2025</v>
      </c>
      <c r="H669" s="27">
        <v>9106049536</v>
      </c>
      <c r="I669" s="1" t="str">
        <f>IF(H669="","",Sheet1!AF669)</f>
        <v>10/10/2025</v>
      </c>
      <c r="J669" s="55" t="str">
        <f t="shared" si="100"/>
        <v>NKHT2510/04200010129</v>
      </c>
      <c r="L669" s="57" t="str">
        <f>IF(H669="","",Sheet1!AK669)</f>
        <v>K25TTM</v>
      </c>
      <c r="M669" s="57" t="str">
        <f>IF(H669="","",Sheet1!AE669)</f>
        <v>00010129</v>
      </c>
      <c r="N669" s="58" t="str">
        <f>IF(H669="","",Sheet1!AF669)</f>
        <v>10/10/2025</v>
      </c>
      <c r="O669" s="7" t="str">
        <f>IF(H669="","",Sheet1!AH669)</f>
        <v>WIN-042</v>
      </c>
      <c r="S669" s="55" t="str">
        <f>IF(H669="","",Sheet1!AL669)</f>
        <v>5229 WM+ QNI 107 Phan Chu Trinh</v>
      </c>
      <c r="V669" s="55" t="str">
        <f>IF(H669="","",Sheet1!AL669)</f>
        <v>5229 WM+ QNI 107 Phan Chu Trinh</v>
      </c>
      <c r="Y669" s="7" t="str">
        <f>IF(H669="","",Sheet1!AJ669)</f>
        <v>MNH250</v>
      </c>
      <c r="AB669" s="60">
        <f t="shared" si="101"/>
        <v>5111</v>
      </c>
      <c r="AC669" s="60">
        <f t="shared" si="102"/>
        <v>131</v>
      </c>
      <c r="AE669" s="61">
        <f>IF(H669="","",Sheet1!U669)</f>
        <v>1</v>
      </c>
      <c r="AG669" s="7">
        <f>IF(H669="","",Sheet1!T669)</f>
        <v>37720</v>
      </c>
      <c r="AH669" s="62">
        <f t="shared" si="103"/>
        <v>37720</v>
      </c>
      <c r="AL669" s="64">
        <f t="shared" si="104"/>
        <v>8</v>
      </c>
      <c r="AN669" s="61">
        <f t="shared" si="105"/>
        <v>3017.6</v>
      </c>
      <c r="AO669" s="65">
        <f t="shared" si="106"/>
        <v>33311</v>
      </c>
      <c r="AQ669" s="66" t="str">
        <f t="shared" si="107"/>
        <v>K-hangtra</v>
      </c>
      <c r="AR669" s="66">
        <f t="shared" si="108"/>
        <v>156</v>
      </c>
      <c r="AS669" s="66">
        <f t="shared" si="109"/>
        <v>632</v>
      </c>
    </row>
    <row r="670" spans="3:45" x14ac:dyDescent="0.25">
      <c r="C670" s="53" t="str">
        <f>IF(H670="","",Sheet1!AI670)</f>
        <v>N</v>
      </c>
      <c r="D670" s="54" t="s">
        <v>4134</v>
      </c>
      <c r="E670" s="54" t="s">
        <v>25</v>
      </c>
      <c r="F670" s="53" t="str">
        <f>IF(H670="","",Sheet1!AF670)</f>
        <v>10/10/2025</v>
      </c>
      <c r="G670" s="1" t="str">
        <f>IF(H670="","",Sheet1!AF670)</f>
        <v>10/10/2025</v>
      </c>
      <c r="H670" s="27">
        <v>9106049525</v>
      </c>
      <c r="I670" s="1" t="str">
        <f>IF(H670="","",Sheet1!AF670)</f>
        <v>10/10/2025</v>
      </c>
      <c r="J670" s="55" t="str">
        <f t="shared" si="100"/>
        <v>NKHT2510/04700015048</v>
      </c>
      <c r="L670" s="57" t="str">
        <f>IF(H670="","",Sheet1!AK670)</f>
        <v>K25TTM</v>
      </c>
      <c r="M670" s="57" t="str">
        <f>IF(H670="","",Sheet1!AE670)</f>
        <v>00015048</v>
      </c>
      <c r="N670" s="58" t="str">
        <f>IF(H670="","",Sheet1!AF670)</f>
        <v>10/10/2025</v>
      </c>
      <c r="O670" s="7" t="str">
        <f>IF(H670="","",Sheet1!AH670)</f>
        <v>WIN-047</v>
      </c>
      <c r="S670" s="55" t="str">
        <f>IF(H670="","",Sheet1!AL670)</f>
        <v>6191 WM+ VTU 234 Nguyễn Văn Linh</v>
      </c>
      <c r="V670" s="55" t="str">
        <f>IF(H670="","",Sheet1!AL670)</f>
        <v>6191 WM+ VTU 234 Nguyễn Văn Linh</v>
      </c>
      <c r="Y670" s="7" t="str">
        <f>IF(H670="","",Sheet1!AJ670)</f>
        <v>GTLX250G</v>
      </c>
      <c r="AB670" s="60">
        <f t="shared" si="101"/>
        <v>5111</v>
      </c>
      <c r="AC670" s="60">
        <f t="shared" si="102"/>
        <v>131</v>
      </c>
      <c r="AE670" s="61">
        <f>IF(H670="","",Sheet1!U670)</f>
        <v>2</v>
      </c>
      <c r="AG670" s="7">
        <f>IF(H670="","",Sheet1!T670)</f>
        <v>50182</v>
      </c>
      <c r="AH670" s="62">
        <f t="shared" si="103"/>
        <v>100364</v>
      </c>
      <c r="AL670" s="64">
        <f t="shared" si="104"/>
        <v>8</v>
      </c>
      <c r="AN670" s="61">
        <f t="shared" si="105"/>
        <v>8029.12</v>
      </c>
      <c r="AO670" s="65">
        <f t="shared" si="106"/>
        <v>33311</v>
      </c>
      <c r="AQ670" s="66" t="str">
        <f t="shared" si="107"/>
        <v>K-hangtra</v>
      </c>
      <c r="AR670" s="66">
        <f t="shared" si="108"/>
        <v>156</v>
      </c>
      <c r="AS670" s="66">
        <f t="shared" si="109"/>
        <v>632</v>
      </c>
    </row>
    <row r="671" spans="3:45" x14ac:dyDescent="0.25">
      <c r="C671" s="53" t="str">
        <f>IF(H671="","",Sheet1!AI671)</f>
        <v>B</v>
      </c>
      <c r="D671" s="54" t="s">
        <v>4134</v>
      </c>
      <c r="E671" s="54" t="s">
        <v>25</v>
      </c>
      <c r="F671" s="53" t="str">
        <f>IF(H671="","",Sheet1!AF671)</f>
        <v>10/10/2025</v>
      </c>
      <c r="G671" s="1" t="str">
        <f>IF(H671="","",Sheet1!AF671)</f>
        <v>10/10/2025</v>
      </c>
      <c r="H671" s="27">
        <v>9106049569</v>
      </c>
      <c r="I671" s="1" t="str">
        <f>IF(H671="","",Sheet1!AF671)</f>
        <v>10/10/2025</v>
      </c>
      <c r="J671" s="55" t="str">
        <f t="shared" si="100"/>
        <v>NKHT2510/80400483972</v>
      </c>
      <c r="L671" s="57" t="str">
        <f>IF(H671="","",Sheet1!AK671)</f>
        <v>K25TTM</v>
      </c>
      <c r="M671" s="57" t="str">
        <f>IF(H671="","",Sheet1!AE671)</f>
        <v>00483972</v>
      </c>
      <c r="N671" s="58" t="str">
        <f>IF(H671="","",Sheet1!AF671)</f>
        <v>10/10/2025</v>
      </c>
      <c r="O671" s="7" t="str">
        <f>IF(H671="","",Sheet1!AH671)</f>
        <v>WIN5804</v>
      </c>
      <c r="S671" s="55" t="str">
        <f>IF(H671="","",Sheet1!AL671)</f>
        <v>5804 WM+ HNI Tân Dân, Phú Xuyên</v>
      </c>
      <c r="V671" s="55" t="str">
        <f>IF(H671="","",Sheet1!AL671)</f>
        <v>5804 WM+ HNI Tân Dân, Phú Xuyên</v>
      </c>
      <c r="Y671" s="7" t="str">
        <f>IF(H671="","",Sheet1!AJ671)</f>
        <v>GM500</v>
      </c>
      <c r="AB671" s="60">
        <f t="shared" si="101"/>
        <v>5111</v>
      </c>
      <c r="AC671" s="60">
        <f t="shared" si="102"/>
        <v>131</v>
      </c>
      <c r="AE671" s="61">
        <f>IF(H671="","",Sheet1!U671)</f>
        <v>2</v>
      </c>
      <c r="AG671" s="7">
        <f>IF(H671="","",Sheet1!T671)</f>
        <v>111058</v>
      </c>
      <c r="AH671" s="62">
        <f t="shared" si="103"/>
        <v>222116</v>
      </c>
      <c r="AL671" s="64">
        <f t="shared" si="104"/>
        <v>8</v>
      </c>
      <c r="AN671" s="61">
        <f t="shared" si="105"/>
        <v>17769.28</v>
      </c>
      <c r="AO671" s="65">
        <f t="shared" si="106"/>
        <v>33311</v>
      </c>
      <c r="AQ671" s="66" t="str">
        <f t="shared" si="107"/>
        <v>K-hangtra</v>
      </c>
      <c r="AR671" s="66">
        <f t="shared" si="108"/>
        <v>156</v>
      </c>
      <c r="AS671" s="66">
        <f t="shared" si="109"/>
        <v>632</v>
      </c>
    </row>
    <row r="672" spans="3:45" x14ac:dyDescent="0.25">
      <c r="C672" s="53" t="str">
        <f>IF(H672="","",Sheet1!AI672)</f>
        <v>B</v>
      </c>
      <c r="D672" s="54" t="s">
        <v>4134</v>
      </c>
      <c r="E672" s="54" t="s">
        <v>25</v>
      </c>
      <c r="F672" s="53" t="str">
        <f>IF(H672="","",Sheet1!AF672)</f>
        <v>10/10/2025</v>
      </c>
      <c r="G672" s="1" t="str">
        <f>IF(H672="","",Sheet1!AF672)</f>
        <v>10/10/2025</v>
      </c>
      <c r="H672" s="27">
        <v>9106049569</v>
      </c>
      <c r="I672" s="1" t="str">
        <f>IF(H672="","",Sheet1!AF672)</f>
        <v>10/10/2025</v>
      </c>
      <c r="J672" s="55" t="str">
        <f t="shared" si="100"/>
        <v>NKHT2510/80400483972</v>
      </c>
      <c r="L672" s="57" t="str">
        <f>IF(H672="","",Sheet1!AK672)</f>
        <v>K25TTM</v>
      </c>
      <c r="M672" s="57" t="str">
        <f>IF(H672="","",Sheet1!AE672)</f>
        <v>00483972</v>
      </c>
      <c r="N672" s="58" t="str">
        <f>IF(H672="","",Sheet1!AF672)</f>
        <v>10/10/2025</v>
      </c>
      <c r="O672" s="7" t="str">
        <f>IF(H672="","",Sheet1!AH672)</f>
        <v>WIN5804</v>
      </c>
      <c r="S672" s="55" t="str">
        <f>IF(H672="","",Sheet1!AL672)</f>
        <v>5804 WM+ HNI Tân Dân, Phú Xuyên</v>
      </c>
      <c r="V672" s="55" t="str">
        <f>IF(H672="","",Sheet1!AL672)</f>
        <v>5804 WM+ HNI Tân Dân, Phú Xuyên</v>
      </c>
      <c r="Y672" s="7" t="str">
        <f>IF(H672="","",Sheet1!AJ672)</f>
        <v>TH200</v>
      </c>
      <c r="AB672" s="60">
        <f t="shared" si="101"/>
        <v>5111</v>
      </c>
      <c r="AC672" s="60">
        <f t="shared" si="102"/>
        <v>131</v>
      </c>
      <c r="AE672" s="61">
        <f>IF(H672="","",Sheet1!U672)</f>
        <v>1</v>
      </c>
      <c r="AG672" s="7">
        <f>IF(H672="","",Sheet1!T672)</f>
        <v>45588</v>
      </c>
      <c r="AH672" s="62">
        <f t="shared" si="103"/>
        <v>45588</v>
      </c>
      <c r="AL672" s="64">
        <f t="shared" si="104"/>
        <v>8</v>
      </c>
      <c r="AN672" s="61">
        <f t="shared" si="105"/>
        <v>3647.04</v>
      </c>
      <c r="AO672" s="65">
        <f t="shared" si="106"/>
        <v>33311</v>
      </c>
      <c r="AQ672" s="66" t="str">
        <f t="shared" si="107"/>
        <v>K-hangtra</v>
      </c>
      <c r="AR672" s="66">
        <f t="shared" si="108"/>
        <v>156</v>
      </c>
      <c r="AS672" s="66">
        <f t="shared" si="109"/>
        <v>632</v>
      </c>
    </row>
    <row r="673" spans="3:45" x14ac:dyDescent="0.25">
      <c r="C673" s="53" t="str">
        <f>IF(H673="","",Sheet1!AI673)</f>
        <v>B</v>
      </c>
      <c r="D673" s="54" t="s">
        <v>4134</v>
      </c>
      <c r="E673" s="54" t="s">
        <v>25</v>
      </c>
      <c r="F673" s="53" t="str">
        <f>IF(H673="","",Sheet1!AF673)</f>
        <v>10/10/2025</v>
      </c>
      <c r="G673" s="1" t="str">
        <f>IF(H673="","",Sheet1!AF673)</f>
        <v>10/10/2025</v>
      </c>
      <c r="H673" s="27">
        <v>9106049574</v>
      </c>
      <c r="I673" s="1" t="str">
        <f>IF(H673="","",Sheet1!AF673)</f>
        <v>10/10/2025</v>
      </c>
      <c r="J673" s="55" t="str">
        <f t="shared" si="100"/>
        <v>NKHT2510/03100018824</v>
      </c>
      <c r="L673" s="57" t="str">
        <f>IF(H673="","",Sheet1!AK673)</f>
        <v>K25TTM</v>
      </c>
      <c r="M673" s="57" t="str">
        <f>IF(H673="","",Sheet1!AE673)</f>
        <v>00018824</v>
      </c>
      <c r="N673" s="58" t="str">
        <f>IF(H673="","",Sheet1!AF673)</f>
        <v>10/10/2025</v>
      </c>
      <c r="O673" s="7" t="str">
        <f>IF(H673="","",Sheet1!AH673)</f>
        <v>WIN-031</v>
      </c>
      <c r="S673" s="55" t="str">
        <f>IF(H673="","",Sheet1!AL673)</f>
        <v>2AP4 WM+ BNH Do Nha, Quế Võ</v>
      </c>
      <c r="V673" s="55" t="str">
        <f>IF(H673="","",Sheet1!AL673)</f>
        <v>2AP4 WM+ BNH Do Nha, Quế Võ</v>
      </c>
      <c r="Y673" s="7" t="str">
        <f>IF(H673="","",Sheet1!AJ673)</f>
        <v>MNH250</v>
      </c>
      <c r="AB673" s="60">
        <f t="shared" si="101"/>
        <v>5111</v>
      </c>
      <c r="AC673" s="60">
        <f t="shared" si="102"/>
        <v>131</v>
      </c>
      <c r="AE673" s="61">
        <f>IF(H673="","",Sheet1!U673)</f>
        <v>1</v>
      </c>
      <c r="AG673" s="7">
        <f>IF(H673="","",Sheet1!T673)</f>
        <v>37720</v>
      </c>
      <c r="AH673" s="62">
        <f t="shared" si="103"/>
        <v>37720</v>
      </c>
      <c r="AL673" s="64">
        <f t="shared" si="104"/>
        <v>8</v>
      </c>
      <c r="AN673" s="61">
        <f t="shared" si="105"/>
        <v>3017.6</v>
      </c>
      <c r="AO673" s="65">
        <f t="shared" si="106"/>
        <v>33311</v>
      </c>
      <c r="AQ673" s="66" t="str">
        <f t="shared" si="107"/>
        <v>K-hangtra</v>
      </c>
      <c r="AR673" s="66">
        <f t="shared" si="108"/>
        <v>156</v>
      </c>
      <c r="AS673" s="66">
        <f t="shared" si="109"/>
        <v>632</v>
      </c>
    </row>
    <row r="674" spans="3:45" x14ac:dyDescent="0.25">
      <c r="C674" s="53" t="str">
        <f>IF(H674="","",Sheet1!AI674)</f>
        <v>B</v>
      </c>
      <c r="D674" s="54" t="s">
        <v>4134</v>
      </c>
      <c r="E674" s="54" t="s">
        <v>25</v>
      </c>
      <c r="F674" s="53" t="str">
        <f>IF(H674="","",Sheet1!AF674)</f>
        <v>10/10/2025</v>
      </c>
      <c r="G674" s="1" t="str">
        <f>IF(H674="","",Sheet1!AF674)</f>
        <v>10/10/2025</v>
      </c>
      <c r="H674" s="27">
        <v>9106049556</v>
      </c>
      <c r="I674" s="1" t="str">
        <f>IF(H674="","",Sheet1!AF674)</f>
        <v>10/10/2025</v>
      </c>
      <c r="J674" s="55" t="str">
        <f t="shared" si="100"/>
        <v>NKHT2510/03500004043</v>
      </c>
      <c r="L674" s="57" t="str">
        <f>IF(H674="","",Sheet1!AK674)</f>
        <v>K25TTM</v>
      </c>
      <c r="M674" s="57" t="str">
        <f>IF(H674="","",Sheet1!AE674)</f>
        <v>00004043</v>
      </c>
      <c r="N674" s="58" t="str">
        <f>IF(H674="","",Sheet1!AF674)</f>
        <v>10/10/2025</v>
      </c>
      <c r="O674" s="7" t="str">
        <f>IF(H674="","",Sheet1!AH674)</f>
        <v>WIN-035</v>
      </c>
      <c r="S674" s="55" t="str">
        <f>IF(H674="","",Sheet1!AL674)</f>
        <v>6471 WM+ YBI TDP. Trung Tâm, Văn Chấn</v>
      </c>
      <c r="V674" s="55" t="str">
        <f>IF(H674="","",Sheet1!AL674)</f>
        <v>6471 WM+ YBI TDP. Trung Tâm, Văn Chấn</v>
      </c>
      <c r="Y674" s="7" t="str">
        <f>IF(H674="","",Sheet1!AJ674)</f>
        <v>CGM300</v>
      </c>
      <c r="AB674" s="60">
        <f t="shared" si="101"/>
        <v>5111</v>
      </c>
      <c r="AC674" s="60">
        <f t="shared" si="102"/>
        <v>131</v>
      </c>
      <c r="AE674" s="61">
        <f>IF(H674="","",Sheet1!U674)</f>
        <v>1</v>
      </c>
      <c r="AG674" s="7">
        <f>IF(H674="","",Sheet1!T674)</f>
        <v>73431</v>
      </c>
      <c r="AH674" s="62">
        <f t="shared" si="103"/>
        <v>73431</v>
      </c>
      <c r="AL674" s="64">
        <f t="shared" si="104"/>
        <v>8</v>
      </c>
      <c r="AN674" s="61">
        <f t="shared" si="105"/>
        <v>5874.4800000000005</v>
      </c>
      <c r="AO674" s="65">
        <f t="shared" si="106"/>
        <v>33311</v>
      </c>
      <c r="AQ674" s="66" t="str">
        <f t="shared" si="107"/>
        <v>K-hangtra</v>
      </c>
      <c r="AR674" s="66">
        <f t="shared" si="108"/>
        <v>156</v>
      </c>
      <c r="AS674" s="66">
        <f t="shared" si="109"/>
        <v>632</v>
      </c>
    </row>
    <row r="675" spans="3:45" x14ac:dyDescent="0.25">
      <c r="C675" s="53" t="str">
        <f>IF(H675="","",Sheet1!AI675)</f>
        <v>N</v>
      </c>
      <c r="D675" s="54" t="s">
        <v>4134</v>
      </c>
      <c r="E675" s="54" t="s">
        <v>25</v>
      </c>
      <c r="F675" s="53" t="str">
        <f>IF(H675="","",Sheet1!AF675)</f>
        <v>10/10/2025</v>
      </c>
      <c r="G675" s="1" t="str">
        <f>IF(H675="","",Sheet1!AF675)</f>
        <v>10/10/2025</v>
      </c>
      <c r="H675" s="27">
        <v>9106049600</v>
      </c>
      <c r="I675" s="1" t="str">
        <f>IF(H675="","",Sheet1!AF675)</f>
        <v>10/10/2025</v>
      </c>
      <c r="J675" s="55" t="str">
        <f t="shared" si="100"/>
        <v>NKHT2510/47800160738</v>
      </c>
      <c r="L675" s="57" t="str">
        <f>IF(H675="","",Sheet1!AK675)</f>
        <v>K25TTM</v>
      </c>
      <c r="M675" s="57" t="str">
        <f>IF(H675="","",Sheet1!AE675)</f>
        <v>00160738</v>
      </c>
      <c r="N675" s="58" t="str">
        <f>IF(H675="","",Sheet1!AF675)</f>
        <v>10/10/2025</v>
      </c>
      <c r="O675" s="7" t="str">
        <f>IF(H675="","",Sheet1!AH675)</f>
        <v>WIN6478</v>
      </c>
      <c r="S675" s="55" t="str">
        <f>IF(H675="","",Sheet1!AL675)</f>
        <v>6478 WM+ HCM 2398 Phạm Thế Hiển</v>
      </c>
      <c r="V675" s="55" t="str">
        <f>IF(H675="","",Sheet1!AL675)</f>
        <v>6478 WM+ HCM 2398 Phạm Thế Hiển</v>
      </c>
      <c r="Y675" s="7" t="str">
        <f>IF(H675="","",Sheet1!AJ675)</f>
        <v>CGM300</v>
      </c>
      <c r="AB675" s="60">
        <f t="shared" si="101"/>
        <v>5111</v>
      </c>
      <c r="AC675" s="60">
        <f t="shared" si="102"/>
        <v>131</v>
      </c>
      <c r="AE675" s="61">
        <f>IF(H675="","",Sheet1!U675)</f>
        <v>4</v>
      </c>
      <c r="AG675" s="7">
        <f>IF(H675="","",Sheet1!T675)</f>
        <v>73431</v>
      </c>
      <c r="AH675" s="62">
        <f t="shared" si="103"/>
        <v>293724</v>
      </c>
      <c r="AL675" s="64">
        <f t="shared" si="104"/>
        <v>8</v>
      </c>
      <c r="AN675" s="61">
        <f t="shared" si="105"/>
        <v>23497.920000000002</v>
      </c>
      <c r="AO675" s="65">
        <f t="shared" si="106"/>
        <v>33311</v>
      </c>
      <c r="AQ675" s="66" t="str">
        <f t="shared" si="107"/>
        <v>K-hangtra</v>
      </c>
      <c r="AR675" s="66">
        <f t="shared" si="108"/>
        <v>156</v>
      </c>
      <c r="AS675" s="66">
        <f t="shared" si="109"/>
        <v>632</v>
      </c>
    </row>
    <row r="676" spans="3:45" x14ac:dyDescent="0.25">
      <c r="C676" s="53" t="str">
        <f>IF(H676="","",Sheet1!AI676)</f>
        <v>N</v>
      </c>
      <c r="D676" s="54" t="s">
        <v>4134</v>
      </c>
      <c r="E676" s="54" t="s">
        <v>25</v>
      </c>
      <c r="F676" s="53" t="str">
        <f>IF(H676="","",Sheet1!AF676)</f>
        <v>10/10/2025</v>
      </c>
      <c r="G676" s="1" t="str">
        <f>IF(H676="","",Sheet1!AF676)</f>
        <v>10/10/2025</v>
      </c>
      <c r="H676" s="27">
        <v>9106049600</v>
      </c>
      <c r="I676" s="1" t="str">
        <f>IF(H676="","",Sheet1!AF676)</f>
        <v>10/10/2025</v>
      </c>
      <c r="J676" s="55" t="str">
        <f t="shared" si="100"/>
        <v>NKHT2510/47800160738</v>
      </c>
      <c r="L676" s="57" t="str">
        <f>IF(H676="","",Sheet1!AK676)</f>
        <v>K25TTM</v>
      </c>
      <c r="M676" s="57" t="str">
        <f>IF(H676="","",Sheet1!AE676)</f>
        <v>00160738</v>
      </c>
      <c r="N676" s="58" t="str">
        <f>IF(H676="","",Sheet1!AF676)</f>
        <v>10/10/2025</v>
      </c>
      <c r="O676" s="7" t="str">
        <f>IF(H676="","",Sheet1!AH676)</f>
        <v>WIN6478</v>
      </c>
      <c r="S676" s="55" t="str">
        <f>IF(H676="","",Sheet1!AL676)</f>
        <v>6478 WM+ HCM 2398 Phạm Thế Hiển</v>
      </c>
      <c r="V676" s="55" t="str">
        <f>IF(H676="","",Sheet1!AL676)</f>
        <v>6478 WM+ HCM 2398 Phạm Thế Hiển</v>
      </c>
      <c r="Y676" s="7" t="str">
        <f>IF(H676="","",Sheet1!AJ676)</f>
        <v>GM500</v>
      </c>
      <c r="AB676" s="60">
        <f t="shared" si="101"/>
        <v>5111</v>
      </c>
      <c r="AC676" s="60">
        <f t="shared" si="102"/>
        <v>131</v>
      </c>
      <c r="AE676" s="61">
        <f>IF(H676="","",Sheet1!U676)</f>
        <v>2</v>
      </c>
      <c r="AG676" s="7">
        <f>IF(H676="","",Sheet1!T676)</f>
        <v>111058</v>
      </c>
      <c r="AH676" s="62">
        <f t="shared" si="103"/>
        <v>222116</v>
      </c>
      <c r="AL676" s="64">
        <f t="shared" si="104"/>
        <v>8</v>
      </c>
      <c r="AN676" s="61">
        <f t="shared" si="105"/>
        <v>17769.28</v>
      </c>
      <c r="AO676" s="65">
        <f t="shared" si="106"/>
        <v>33311</v>
      </c>
      <c r="AQ676" s="66" t="str">
        <f t="shared" si="107"/>
        <v>K-hangtra</v>
      </c>
      <c r="AR676" s="66">
        <f t="shared" si="108"/>
        <v>156</v>
      </c>
      <c r="AS676" s="66">
        <f t="shared" si="109"/>
        <v>632</v>
      </c>
    </row>
    <row r="677" spans="3:45" x14ac:dyDescent="0.25">
      <c r="C677" s="53" t="str">
        <f>IF(H677="","",Sheet1!AI677)</f>
        <v>N</v>
      </c>
      <c r="D677" s="54" t="s">
        <v>4134</v>
      </c>
      <c r="E677" s="54" t="s">
        <v>25</v>
      </c>
      <c r="F677" s="53" t="str">
        <f>IF(H677="","",Sheet1!AF677)</f>
        <v>10/10/2025</v>
      </c>
      <c r="G677" s="1" t="str">
        <f>IF(H677="","",Sheet1!AF677)</f>
        <v>10/10/2025</v>
      </c>
      <c r="H677" s="27">
        <v>9106049600</v>
      </c>
      <c r="I677" s="1" t="str">
        <f>IF(H677="","",Sheet1!AF677)</f>
        <v>10/10/2025</v>
      </c>
      <c r="J677" s="55" t="str">
        <f t="shared" si="100"/>
        <v>NKHT2510/47800160738</v>
      </c>
      <c r="L677" s="57" t="str">
        <f>IF(H677="","",Sheet1!AK677)</f>
        <v>K25TTM</v>
      </c>
      <c r="M677" s="57" t="str">
        <f>IF(H677="","",Sheet1!AE677)</f>
        <v>00160738</v>
      </c>
      <c r="N677" s="58" t="str">
        <f>IF(H677="","",Sheet1!AF677)</f>
        <v>10/10/2025</v>
      </c>
      <c r="O677" s="7" t="str">
        <f>IF(H677="","",Sheet1!AH677)</f>
        <v>WIN6478</v>
      </c>
      <c r="S677" s="55" t="str">
        <f>IF(H677="","",Sheet1!AL677)</f>
        <v>6478 WM+ HCM 2398 Phạm Thế Hiển</v>
      </c>
      <c r="V677" s="55" t="str">
        <f>IF(H677="","",Sheet1!AL677)</f>
        <v>6478 WM+ HCM 2398 Phạm Thế Hiển</v>
      </c>
      <c r="Y677" s="7" t="str">
        <f>IF(H677="","",Sheet1!AJ677)</f>
        <v>TH200</v>
      </c>
      <c r="AB677" s="60">
        <f t="shared" si="101"/>
        <v>5111</v>
      </c>
      <c r="AC677" s="60">
        <f t="shared" si="102"/>
        <v>131</v>
      </c>
      <c r="AE677" s="61">
        <f>IF(H677="","",Sheet1!U677)</f>
        <v>3</v>
      </c>
      <c r="AG677" s="7">
        <f>IF(H677="","",Sheet1!T677)</f>
        <v>45588</v>
      </c>
      <c r="AH677" s="62">
        <f t="shared" si="103"/>
        <v>136764</v>
      </c>
      <c r="AL677" s="64">
        <f t="shared" si="104"/>
        <v>8</v>
      </c>
      <c r="AN677" s="61">
        <f t="shared" si="105"/>
        <v>10941.12</v>
      </c>
      <c r="AO677" s="65">
        <f t="shared" si="106"/>
        <v>33311</v>
      </c>
      <c r="AQ677" s="66" t="str">
        <f t="shared" si="107"/>
        <v>K-hangtra</v>
      </c>
      <c r="AR677" s="66">
        <f t="shared" si="108"/>
        <v>156</v>
      </c>
      <c r="AS677" s="66">
        <f t="shared" si="109"/>
        <v>632</v>
      </c>
    </row>
    <row r="678" spans="3:45" x14ac:dyDescent="0.25">
      <c r="C678" s="53" t="str">
        <f>IF(H678="","",Sheet1!AI678)</f>
        <v>N</v>
      </c>
      <c r="D678" s="54" t="s">
        <v>4134</v>
      </c>
      <c r="E678" s="54" t="s">
        <v>25</v>
      </c>
      <c r="F678" s="53" t="str">
        <f>IF(H678="","",Sheet1!AF678)</f>
        <v>10/10/2025</v>
      </c>
      <c r="G678" s="1" t="str">
        <f>IF(H678="","",Sheet1!AF678)</f>
        <v>10/10/2025</v>
      </c>
      <c r="H678" s="27">
        <v>9106049600</v>
      </c>
      <c r="I678" s="1" t="str">
        <f>IF(H678="","",Sheet1!AF678)</f>
        <v>10/10/2025</v>
      </c>
      <c r="J678" s="55" t="str">
        <f t="shared" si="100"/>
        <v>NKHT2510/47800160738</v>
      </c>
      <c r="L678" s="57" t="str">
        <f>IF(H678="","",Sheet1!AK678)</f>
        <v>K25TTM</v>
      </c>
      <c r="M678" s="57" t="str">
        <f>IF(H678="","",Sheet1!AE678)</f>
        <v>00160738</v>
      </c>
      <c r="N678" s="58" t="str">
        <f>IF(H678="","",Sheet1!AF678)</f>
        <v>10/10/2025</v>
      </c>
      <c r="O678" s="7" t="str">
        <f>IF(H678="","",Sheet1!AH678)</f>
        <v>WIN6478</v>
      </c>
      <c r="S678" s="55" t="str">
        <f>IF(H678="","",Sheet1!AL678)</f>
        <v>6478 WM+ HCM 2398 Phạm Thế Hiển</v>
      </c>
      <c r="V678" s="55" t="str">
        <f>IF(H678="","",Sheet1!AL678)</f>
        <v>6478 WM+ HCM 2398 Phạm Thế Hiển</v>
      </c>
      <c r="Y678" s="7" t="str">
        <f>IF(H678="","",Sheet1!AJ678)</f>
        <v>GL250</v>
      </c>
      <c r="AB678" s="60">
        <f t="shared" si="101"/>
        <v>5111</v>
      </c>
      <c r="AC678" s="60">
        <f t="shared" si="102"/>
        <v>131</v>
      </c>
      <c r="AE678" s="61">
        <f>IF(H678="","",Sheet1!U678)</f>
        <v>3</v>
      </c>
      <c r="AG678" s="7">
        <f>IF(H678="","",Sheet1!T678)</f>
        <v>49500</v>
      </c>
      <c r="AH678" s="62">
        <f t="shared" si="103"/>
        <v>148500</v>
      </c>
      <c r="AL678" s="64">
        <f t="shared" si="104"/>
        <v>8</v>
      </c>
      <c r="AN678" s="61">
        <f t="shared" si="105"/>
        <v>11880</v>
      </c>
      <c r="AO678" s="65">
        <f t="shared" si="106"/>
        <v>33311</v>
      </c>
      <c r="AQ678" s="66" t="str">
        <f t="shared" si="107"/>
        <v>K-hangtra</v>
      </c>
      <c r="AR678" s="66">
        <f t="shared" si="108"/>
        <v>156</v>
      </c>
      <c r="AS678" s="66">
        <f t="shared" si="109"/>
        <v>632</v>
      </c>
    </row>
    <row r="679" spans="3:45" x14ac:dyDescent="0.25">
      <c r="C679" s="53" t="str">
        <f>IF(H679="","",Sheet1!AI679)</f>
        <v>N</v>
      </c>
      <c r="D679" s="54" t="s">
        <v>4134</v>
      </c>
      <c r="E679" s="54" t="s">
        <v>25</v>
      </c>
      <c r="F679" s="53" t="str">
        <f>IF(H679="","",Sheet1!AF679)</f>
        <v>10/10/2025</v>
      </c>
      <c r="G679" s="1" t="str">
        <f>IF(H679="","",Sheet1!AF679)</f>
        <v>10/10/2025</v>
      </c>
      <c r="H679" s="27">
        <v>9106049600</v>
      </c>
      <c r="I679" s="1" t="str">
        <f>IF(H679="","",Sheet1!AF679)</f>
        <v>10/10/2025</v>
      </c>
      <c r="J679" s="55" t="str">
        <f t="shared" si="100"/>
        <v>NKHT2510/47800160738</v>
      </c>
      <c r="L679" s="57" t="str">
        <f>IF(H679="","",Sheet1!AK679)</f>
        <v>K25TTM</v>
      </c>
      <c r="M679" s="57" t="str">
        <f>IF(H679="","",Sheet1!AE679)</f>
        <v>00160738</v>
      </c>
      <c r="N679" s="58" t="str">
        <f>IF(H679="","",Sheet1!AF679)</f>
        <v>10/10/2025</v>
      </c>
      <c r="O679" s="7" t="str">
        <f>IF(H679="","",Sheet1!AH679)</f>
        <v>WIN6478</v>
      </c>
      <c r="S679" s="55" t="str">
        <f>IF(H679="","",Sheet1!AL679)</f>
        <v>6478 WM+ HCM 2398 Phạm Thế Hiển</v>
      </c>
      <c r="V679" s="55" t="str">
        <f>IF(H679="","",Sheet1!AL679)</f>
        <v>6478 WM+ HCM 2398 Phạm Thế Hiển</v>
      </c>
      <c r="Y679" s="7" t="str">
        <f>IF(H679="","",Sheet1!AJ679)</f>
        <v>CN300</v>
      </c>
      <c r="AB679" s="60">
        <f t="shared" si="101"/>
        <v>5111</v>
      </c>
      <c r="AC679" s="60">
        <f t="shared" si="102"/>
        <v>131</v>
      </c>
      <c r="AE679" s="61">
        <f>IF(H679="","",Sheet1!U679)</f>
        <v>1</v>
      </c>
      <c r="AG679" s="7">
        <f>IF(H679="","",Sheet1!T679)</f>
        <v>70950</v>
      </c>
      <c r="AH679" s="62">
        <f t="shared" si="103"/>
        <v>70950</v>
      </c>
      <c r="AL679" s="64">
        <f t="shared" si="104"/>
        <v>8</v>
      </c>
      <c r="AN679" s="61">
        <f t="shared" si="105"/>
        <v>5676</v>
      </c>
      <c r="AO679" s="65">
        <f t="shared" si="106"/>
        <v>33311</v>
      </c>
      <c r="AQ679" s="66" t="str">
        <f t="shared" si="107"/>
        <v>K-hangtra</v>
      </c>
      <c r="AR679" s="66">
        <f t="shared" si="108"/>
        <v>156</v>
      </c>
      <c r="AS679" s="66">
        <f t="shared" si="109"/>
        <v>632</v>
      </c>
    </row>
    <row r="680" spans="3:45" x14ac:dyDescent="0.25">
      <c r="C680" s="53" t="str">
        <f>IF(H680="","",Sheet1!AI680)</f>
        <v>N</v>
      </c>
      <c r="D680" s="54" t="s">
        <v>4134</v>
      </c>
      <c r="E680" s="54" t="s">
        <v>25</v>
      </c>
      <c r="F680" s="53" t="str">
        <f>IF(H680="","",Sheet1!AF680)</f>
        <v>10/10/2025</v>
      </c>
      <c r="G680" s="1" t="str">
        <f>IF(H680="","",Sheet1!AF680)</f>
        <v>10/10/2025</v>
      </c>
      <c r="H680" s="27">
        <v>9106049600</v>
      </c>
      <c r="I680" s="1" t="str">
        <f>IF(H680="","",Sheet1!AF680)</f>
        <v>10/10/2025</v>
      </c>
      <c r="J680" s="55" t="str">
        <f t="shared" si="100"/>
        <v>NKHT2510/47800160738</v>
      </c>
      <c r="L680" s="57" t="str">
        <f>IF(H680="","",Sheet1!AK680)</f>
        <v>K25TTM</v>
      </c>
      <c r="M680" s="57" t="str">
        <f>IF(H680="","",Sheet1!AE680)</f>
        <v>00160738</v>
      </c>
      <c r="N680" s="58" t="str">
        <f>IF(H680="","",Sheet1!AF680)</f>
        <v>10/10/2025</v>
      </c>
      <c r="O680" s="7" t="str">
        <f>IF(H680="","",Sheet1!AH680)</f>
        <v>WIN6478</v>
      </c>
      <c r="S680" s="55" t="str">
        <f>IF(H680="","",Sheet1!AL680)</f>
        <v>6478 WM+ HCM 2398 Phạm Thế Hiển</v>
      </c>
      <c r="V680" s="55" t="str">
        <f>IF(H680="","",Sheet1!AL680)</f>
        <v>6478 WM+ HCM 2398 Phạm Thế Hiển</v>
      </c>
      <c r="Y680" s="7" t="str">
        <f>IF(H680="","",Sheet1!AJ680)</f>
        <v>MNH250</v>
      </c>
      <c r="AB680" s="60">
        <f t="shared" si="101"/>
        <v>5111</v>
      </c>
      <c r="AC680" s="60">
        <f t="shared" si="102"/>
        <v>131</v>
      </c>
      <c r="AE680" s="61">
        <f>IF(H680="","",Sheet1!U680)</f>
        <v>3</v>
      </c>
      <c r="AG680" s="7">
        <f>IF(H680="","",Sheet1!T680)</f>
        <v>37720</v>
      </c>
      <c r="AH680" s="62">
        <f t="shared" si="103"/>
        <v>113160</v>
      </c>
      <c r="AL680" s="64">
        <f t="shared" si="104"/>
        <v>8</v>
      </c>
      <c r="AN680" s="61">
        <f t="shared" si="105"/>
        <v>9052.8000000000011</v>
      </c>
      <c r="AO680" s="65">
        <f t="shared" si="106"/>
        <v>33311</v>
      </c>
      <c r="AQ680" s="66" t="str">
        <f t="shared" si="107"/>
        <v>K-hangtra</v>
      </c>
      <c r="AR680" s="66">
        <f t="shared" si="108"/>
        <v>156</v>
      </c>
      <c r="AS680" s="66">
        <f t="shared" si="109"/>
        <v>632</v>
      </c>
    </row>
    <row r="681" spans="3:45" x14ac:dyDescent="0.25">
      <c r="C681" s="53" t="str">
        <f>IF(H681="","",Sheet1!AI681)</f>
        <v>N</v>
      </c>
      <c r="D681" s="54" t="s">
        <v>4134</v>
      </c>
      <c r="E681" s="54" t="s">
        <v>25</v>
      </c>
      <c r="F681" s="53" t="str">
        <f>IF(H681="","",Sheet1!AF681)</f>
        <v>10/10/2025</v>
      </c>
      <c r="G681" s="1" t="str">
        <f>IF(H681="","",Sheet1!AF681)</f>
        <v>10/10/2025</v>
      </c>
      <c r="H681" s="27">
        <v>9106049628</v>
      </c>
      <c r="I681" s="1" t="str">
        <f>IF(H681="","",Sheet1!AF681)</f>
        <v>10/10/2025</v>
      </c>
      <c r="J681" s="55" t="str">
        <f t="shared" si="100"/>
        <v>NKHT2510/25900160743</v>
      </c>
      <c r="L681" s="57" t="str">
        <f>IF(H681="","",Sheet1!AK681)</f>
        <v>K25TTM</v>
      </c>
      <c r="M681" s="57" t="str">
        <f>IF(H681="","",Sheet1!AE681)</f>
        <v>00160743</v>
      </c>
      <c r="N681" s="58" t="str">
        <f>IF(H681="","",Sheet1!AF681)</f>
        <v>10/10/2025</v>
      </c>
      <c r="O681" s="7" t="str">
        <f>IF(H681="","",Sheet1!AH681)</f>
        <v>WIN6259</v>
      </c>
      <c r="S681" s="55" t="str">
        <f>IF(H681="","",Sheet1!AL681)</f>
        <v>6259 WM+ HCM T1-0.02, Calla Garden</v>
      </c>
      <c r="V681" s="55" t="str">
        <f>IF(H681="","",Sheet1!AL681)</f>
        <v>6259 WM+ HCM T1-0.02, Calla Garden</v>
      </c>
      <c r="Y681" s="7" t="str">
        <f>IF(H681="","",Sheet1!AJ681)</f>
        <v>CC300</v>
      </c>
      <c r="AB681" s="60">
        <f t="shared" si="101"/>
        <v>5111</v>
      </c>
      <c r="AC681" s="60">
        <f t="shared" si="102"/>
        <v>131</v>
      </c>
      <c r="AE681" s="61">
        <f>IF(H681="","",Sheet1!U681)</f>
        <v>1</v>
      </c>
      <c r="AG681" s="7">
        <f>IF(H681="","",Sheet1!T681)</f>
        <v>74250</v>
      </c>
      <c r="AH681" s="62">
        <f t="shared" si="103"/>
        <v>74250</v>
      </c>
      <c r="AL681" s="64">
        <f t="shared" si="104"/>
        <v>8</v>
      </c>
      <c r="AN681" s="61">
        <f t="shared" si="105"/>
        <v>5940</v>
      </c>
      <c r="AO681" s="65">
        <f t="shared" si="106"/>
        <v>33311</v>
      </c>
      <c r="AQ681" s="66" t="str">
        <f t="shared" si="107"/>
        <v>K-hangtra</v>
      </c>
      <c r="AR681" s="66">
        <f t="shared" si="108"/>
        <v>156</v>
      </c>
      <c r="AS681" s="66">
        <f t="shared" si="109"/>
        <v>632</v>
      </c>
    </row>
    <row r="682" spans="3:45" x14ac:dyDescent="0.25">
      <c r="C682" s="53" t="str">
        <f>IF(H682="","",Sheet1!AI682)</f>
        <v>N</v>
      </c>
      <c r="D682" s="54" t="s">
        <v>4134</v>
      </c>
      <c r="E682" s="54" t="s">
        <v>25</v>
      </c>
      <c r="F682" s="53" t="str">
        <f>IF(H682="","",Sheet1!AF682)</f>
        <v>10/10/2025</v>
      </c>
      <c r="G682" s="1" t="str">
        <f>IF(H682="","",Sheet1!AF682)</f>
        <v>10/10/2025</v>
      </c>
      <c r="H682" s="27">
        <v>9106049628</v>
      </c>
      <c r="I682" s="1" t="str">
        <f>IF(H682="","",Sheet1!AF682)</f>
        <v>10/10/2025</v>
      </c>
      <c r="J682" s="55" t="str">
        <f t="shared" si="100"/>
        <v>NKHT2510/25900160743</v>
      </c>
      <c r="L682" s="57" t="str">
        <f>IF(H682="","",Sheet1!AK682)</f>
        <v>K25TTM</v>
      </c>
      <c r="M682" s="57" t="str">
        <f>IF(H682="","",Sheet1!AE682)</f>
        <v>00160743</v>
      </c>
      <c r="N682" s="58" t="str">
        <f>IF(H682="","",Sheet1!AF682)</f>
        <v>10/10/2025</v>
      </c>
      <c r="O682" s="7" t="str">
        <f>IF(H682="","",Sheet1!AH682)</f>
        <v>WIN6259</v>
      </c>
      <c r="S682" s="55" t="str">
        <f>IF(H682="","",Sheet1!AL682)</f>
        <v>6259 WM+ HCM T1-0.02, Calla Garden</v>
      </c>
      <c r="V682" s="55" t="str">
        <f>IF(H682="","",Sheet1!AL682)</f>
        <v>6259 WM+ HCM T1-0.02, Calla Garden</v>
      </c>
      <c r="Y682" s="7" t="str">
        <f>IF(H682="","",Sheet1!AJ682)</f>
        <v>CGM300</v>
      </c>
      <c r="AB682" s="60">
        <f t="shared" si="101"/>
        <v>5111</v>
      </c>
      <c r="AC682" s="60">
        <f t="shared" si="102"/>
        <v>131</v>
      </c>
      <c r="AE682" s="61">
        <f>IF(H682="","",Sheet1!U682)</f>
        <v>1</v>
      </c>
      <c r="AG682" s="7">
        <f>IF(H682="","",Sheet1!T682)</f>
        <v>73431</v>
      </c>
      <c r="AH682" s="62">
        <f t="shared" si="103"/>
        <v>73431</v>
      </c>
      <c r="AL682" s="64">
        <f t="shared" si="104"/>
        <v>8</v>
      </c>
      <c r="AN682" s="61">
        <f t="shared" si="105"/>
        <v>5874.4800000000005</v>
      </c>
      <c r="AO682" s="65">
        <f t="shared" si="106"/>
        <v>33311</v>
      </c>
      <c r="AQ682" s="66" t="str">
        <f t="shared" si="107"/>
        <v>K-hangtra</v>
      </c>
      <c r="AR682" s="66">
        <f t="shared" si="108"/>
        <v>156</v>
      </c>
      <c r="AS682" s="66">
        <f t="shared" si="109"/>
        <v>632</v>
      </c>
    </row>
    <row r="683" spans="3:45" x14ac:dyDescent="0.25">
      <c r="C683" s="53" t="str">
        <f>IF(H683="","",Sheet1!AI683)</f>
        <v>B</v>
      </c>
      <c r="D683" s="54" t="s">
        <v>4134</v>
      </c>
      <c r="E683" s="54" t="s">
        <v>25</v>
      </c>
      <c r="F683" s="53" t="str">
        <f>IF(H683="","",Sheet1!AF683)</f>
        <v>10/10/2025</v>
      </c>
      <c r="G683" s="1" t="str">
        <f>IF(H683="","",Sheet1!AF683)</f>
        <v>10/10/2025</v>
      </c>
      <c r="H683" s="27">
        <v>9106049658</v>
      </c>
      <c r="I683" s="1" t="str">
        <f>IF(H683="","",Sheet1!AF683)</f>
        <v>10/10/2025</v>
      </c>
      <c r="J683" s="55" t="str">
        <f t="shared" si="100"/>
        <v>NKHT2510/02000033738</v>
      </c>
      <c r="L683" s="57" t="str">
        <f>IF(H683="","",Sheet1!AK683)</f>
        <v>K25TTM</v>
      </c>
      <c r="M683" s="57" t="str">
        <f>IF(H683="","",Sheet1!AE683)</f>
        <v>00033738</v>
      </c>
      <c r="N683" s="58" t="str">
        <f>IF(H683="","",Sheet1!AF683)</f>
        <v>10/10/2025</v>
      </c>
      <c r="O683" s="7" t="str">
        <f>IF(H683="","",Sheet1!AH683)</f>
        <v>WIN-020</v>
      </c>
      <c r="S683" s="55" t="str">
        <f>IF(H683="","",Sheet1!AL683)</f>
        <v>6533 WM+ THA Khu 3 TT Lam Sơn</v>
      </c>
      <c r="V683" s="55" t="str">
        <f>IF(H683="","",Sheet1!AL683)</f>
        <v>6533 WM+ THA Khu 3 TT Lam Sơn</v>
      </c>
      <c r="Y683" s="7" t="str">
        <f>IF(H683="","",Sheet1!AJ683)</f>
        <v>GM500</v>
      </c>
      <c r="AB683" s="60">
        <f t="shared" si="101"/>
        <v>5111</v>
      </c>
      <c r="AC683" s="60">
        <f t="shared" si="102"/>
        <v>131</v>
      </c>
      <c r="AE683" s="61">
        <f>IF(H683="","",Sheet1!U683)</f>
        <v>3</v>
      </c>
      <c r="AG683" s="7">
        <f>IF(H683="","",Sheet1!T683)</f>
        <v>111058</v>
      </c>
      <c r="AH683" s="62">
        <f t="shared" si="103"/>
        <v>333174</v>
      </c>
      <c r="AL683" s="64">
        <f t="shared" si="104"/>
        <v>8</v>
      </c>
      <c r="AN683" s="61">
        <f t="shared" si="105"/>
        <v>26653.920000000002</v>
      </c>
      <c r="AO683" s="65">
        <f t="shared" si="106"/>
        <v>33311</v>
      </c>
      <c r="AQ683" s="66" t="str">
        <f t="shared" si="107"/>
        <v>K-hangtra</v>
      </c>
      <c r="AR683" s="66">
        <f t="shared" si="108"/>
        <v>156</v>
      </c>
      <c r="AS683" s="66">
        <f t="shared" si="109"/>
        <v>632</v>
      </c>
    </row>
    <row r="684" spans="3:45" x14ac:dyDescent="0.25">
      <c r="C684" s="53" t="str">
        <f>IF(H684="","",Sheet1!AI684)</f>
        <v>N</v>
      </c>
      <c r="D684" s="54" t="s">
        <v>4134</v>
      </c>
      <c r="E684" s="54" t="s">
        <v>25</v>
      </c>
      <c r="F684" s="53" t="str">
        <f>IF(H684="","",Sheet1!AF684)</f>
        <v>10/10/2025</v>
      </c>
      <c r="G684" s="1" t="str">
        <f>IF(H684="","",Sheet1!AF684)</f>
        <v>10/10/2025</v>
      </c>
      <c r="H684" s="27">
        <v>9106049613</v>
      </c>
      <c r="I684" s="1" t="str">
        <f>IF(H684="","",Sheet1!AF684)</f>
        <v>10/10/2025</v>
      </c>
      <c r="J684" s="55" t="str">
        <f t="shared" si="100"/>
        <v>NKHT2510/46900160741</v>
      </c>
      <c r="L684" s="57" t="str">
        <f>IF(H684="","",Sheet1!AK684)</f>
        <v>K25TTM</v>
      </c>
      <c r="M684" s="57" t="str">
        <f>IF(H684="","",Sheet1!AE684)</f>
        <v>00160741</v>
      </c>
      <c r="N684" s="58" t="str">
        <f>IF(H684="","",Sheet1!AF684)</f>
        <v>10/10/2025</v>
      </c>
      <c r="O684" s="7" t="str">
        <f>IF(H684="","",Sheet1!AH684)</f>
        <v>WIN3469</v>
      </c>
      <c r="S684" s="55" t="str">
        <f>IF(H684="","",Sheet1!AL684)</f>
        <v>3469 WM+ HCM 109 Đường 39</v>
      </c>
      <c r="V684" s="55" t="str">
        <f>IF(H684="","",Sheet1!AL684)</f>
        <v>3469 WM+ HCM 109 Đường 39</v>
      </c>
      <c r="Y684" s="7" t="str">
        <f>IF(H684="","",Sheet1!AJ684)</f>
        <v>MNH250</v>
      </c>
      <c r="AB684" s="60">
        <f t="shared" si="101"/>
        <v>5111</v>
      </c>
      <c r="AC684" s="60">
        <f t="shared" si="102"/>
        <v>131</v>
      </c>
      <c r="AE684" s="61">
        <f>IF(H684="","",Sheet1!U684)</f>
        <v>1</v>
      </c>
      <c r="AG684" s="7">
        <f>IF(H684="","",Sheet1!T684)</f>
        <v>37720</v>
      </c>
      <c r="AH684" s="62">
        <f t="shared" si="103"/>
        <v>37720</v>
      </c>
      <c r="AL684" s="64">
        <f t="shared" si="104"/>
        <v>8</v>
      </c>
      <c r="AN684" s="61">
        <f t="shared" si="105"/>
        <v>3017.6</v>
      </c>
      <c r="AO684" s="65">
        <f t="shared" si="106"/>
        <v>33311</v>
      </c>
      <c r="AQ684" s="66" t="str">
        <f t="shared" si="107"/>
        <v>K-hangtra</v>
      </c>
      <c r="AR684" s="66">
        <f t="shared" si="108"/>
        <v>156</v>
      </c>
      <c r="AS684" s="66">
        <f t="shared" si="109"/>
        <v>632</v>
      </c>
    </row>
    <row r="685" spans="3:45" x14ac:dyDescent="0.25">
      <c r="C685" s="53" t="str">
        <f>IF(H685="","",Sheet1!AI685)</f>
        <v>N</v>
      </c>
      <c r="D685" s="54" t="s">
        <v>4134</v>
      </c>
      <c r="E685" s="54" t="s">
        <v>25</v>
      </c>
      <c r="F685" s="53" t="str">
        <f>IF(H685="","",Sheet1!AF685)</f>
        <v>10/10/2025</v>
      </c>
      <c r="G685" s="1" t="str">
        <f>IF(H685="","",Sheet1!AF685)</f>
        <v>10/10/2025</v>
      </c>
      <c r="H685" s="27">
        <v>9106049613</v>
      </c>
      <c r="I685" s="1" t="str">
        <f>IF(H685="","",Sheet1!AF685)</f>
        <v>10/10/2025</v>
      </c>
      <c r="J685" s="55" t="str">
        <f t="shared" si="100"/>
        <v>NKHT2510/46900160741</v>
      </c>
      <c r="L685" s="57" t="str">
        <f>IF(H685="","",Sheet1!AK685)</f>
        <v>K25TTM</v>
      </c>
      <c r="M685" s="57" t="str">
        <f>IF(H685="","",Sheet1!AE685)</f>
        <v>00160741</v>
      </c>
      <c r="N685" s="58" t="str">
        <f>IF(H685="","",Sheet1!AF685)</f>
        <v>10/10/2025</v>
      </c>
      <c r="O685" s="7" t="str">
        <f>IF(H685="","",Sheet1!AH685)</f>
        <v>WIN3469</v>
      </c>
      <c r="S685" s="55" t="str">
        <f>IF(H685="","",Sheet1!AL685)</f>
        <v>3469 WM+ HCM 109 Đường 39</v>
      </c>
      <c r="V685" s="55" t="str">
        <f>IF(H685="","",Sheet1!AL685)</f>
        <v>3469 WM+ HCM 109 Đường 39</v>
      </c>
      <c r="Y685" s="7" t="str">
        <f>IF(H685="","",Sheet1!AJ685)</f>
        <v>GM500</v>
      </c>
      <c r="AB685" s="60">
        <f t="shared" si="101"/>
        <v>5111</v>
      </c>
      <c r="AC685" s="60">
        <f t="shared" si="102"/>
        <v>131</v>
      </c>
      <c r="AE685" s="61">
        <f>IF(H685="","",Sheet1!U685)</f>
        <v>2</v>
      </c>
      <c r="AG685" s="7">
        <f>IF(H685="","",Sheet1!T685)</f>
        <v>111058</v>
      </c>
      <c r="AH685" s="62">
        <f t="shared" si="103"/>
        <v>222116</v>
      </c>
      <c r="AL685" s="64">
        <f t="shared" si="104"/>
        <v>8</v>
      </c>
      <c r="AN685" s="61">
        <f t="shared" si="105"/>
        <v>17769.28</v>
      </c>
      <c r="AO685" s="65">
        <f t="shared" si="106"/>
        <v>33311</v>
      </c>
      <c r="AQ685" s="66" t="str">
        <f t="shared" si="107"/>
        <v>K-hangtra</v>
      </c>
      <c r="AR685" s="66">
        <f t="shared" si="108"/>
        <v>156</v>
      </c>
      <c r="AS685" s="66">
        <f t="shared" si="109"/>
        <v>632</v>
      </c>
    </row>
    <row r="686" spans="3:45" x14ac:dyDescent="0.25">
      <c r="C686" s="53" t="str">
        <f>IF(H686="","",Sheet1!AI686)</f>
        <v>N</v>
      </c>
      <c r="D686" s="54" t="s">
        <v>4134</v>
      </c>
      <c r="E686" s="54" t="s">
        <v>25</v>
      </c>
      <c r="F686" s="53" t="str">
        <f>IF(H686="","",Sheet1!AF686)</f>
        <v>10/10/2025</v>
      </c>
      <c r="G686" s="1" t="str">
        <f>IF(H686="","",Sheet1!AF686)</f>
        <v>10/10/2025</v>
      </c>
      <c r="H686" s="27">
        <v>9106049613</v>
      </c>
      <c r="I686" s="1" t="str">
        <f>IF(H686="","",Sheet1!AF686)</f>
        <v>10/10/2025</v>
      </c>
      <c r="J686" s="55" t="str">
        <f t="shared" si="100"/>
        <v>NKHT2510/46900160741</v>
      </c>
      <c r="L686" s="57" t="str">
        <f>IF(H686="","",Sheet1!AK686)</f>
        <v>K25TTM</v>
      </c>
      <c r="M686" s="57" t="str">
        <f>IF(H686="","",Sheet1!AE686)</f>
        <v>00160741</v>
      </c>
      <c r="N686" s="58" t="str">
        <f>IF(H686="","",Sheet1!AF686)</f>
        <v>10/10/2025</v>
      </c>
      <c r="O686" s="7" t="str">
        <f>IF(H686="","",Sheet1!AH686)</f>
        <v>WIN3469</v>
      </c>
      <c r="S686" s="55" t="str">
        <f>IF(H686="","",Sheet1!AL686)</f>
        <v>3469 WM+ HCM 109 Đường 39</v>
      </c>
      <c r="V686" s="55" t="str">
        <f>IF(H686="","",Sheet1!AL686)</f>
        <v>3469 WM+ HCM 109 Đường 39</v>
      </c>
      <c r="Y686" s="7" t="str">
        <f>IF(H686="","",Sheet1!AJ686)</f>
        <v>GTLX250G</v>
      </c>
      <c r="AB686" s="60">
        <f t="shared" si="101"/>
        <v>5111</v>
      </c>
      <c r="AC686" s="60">
        <f t="shared" si="102"/>
        <v>131</v>
      </c>
      <c r="AE686" s="61">
        <f>IF(H686="","",Sheet1!U686)</f>
        <v>3</v>
      </c>
      <c r="AG686" s="7">
        <f>IF(H686="","",Sheet1!T686)</f>
        <v>50182</v>
      </c>
      <c r="AH686" s="62">
        <f t="shared" si="103"/>
        <v>150546</v>
      </c>
      <c r="AL686" s="64">
        <f t="shared" si="104"/>
        <v>8</v>
      </c>
      <c r="AN686" s="61">
        <f t="shared" si="105"/>
        <v>12043.68</v>
      </c>
      <c r="AO686" s="65">
        <f t="shared" si="106"/>
        <v>33311</v>
      </c>
      <c r="AQ686" s="66" t="str">
        <f t="shared" si="107"/>
        <v>K-hangtra</v>
      </c>
      <c r="AR686" s="66">
        <f t="shared" si="108"/>
        <v>156</v>
      </c>
      <c r="AS686" s="66">
        <f t="shared" si="109"/>
        <v>632</v>
      </c>
    </row>
    <row r="687" spans="3:45" x14ac:dyDescent="0.25">
      <c r="C687" s="53" t="str">
        <f>IF(H687="","",Sheet1!AI687)</f>
        <v>N</v>
      </c>
      <c r="D687" s="54" t="s">
        <v>4134</v>
      </c>
      <c r="E687" s="54" t="s">
        <v>25</v>
      </c>
      <c r="F687" s="53" t="str">
        <f>IF(H687="","",Sheet1!AF687)</f>
        <v>10/10/2025</v>
      </c>
      <c r="G687" s="1" t="str">
        <f>IF(H687="","",Sheet1!AF687)</f>
        <v>10/10/2025</v>
      </c>
      <c r="H687" s="27">
        <v>9106049613</v>
      </c>
      <c r="I687" s="1" t="str">
        <f>IF(H687="","",Sheet1!AF687)</f>
        <v>10/10/2025</v>
      </c>
      <c r="J687" s="55" t="str">
        <f t="shared" si="100"/>
        <v>NKHT2510/46900160741</v>
      </c>
      <c r="L687" s="57" t="str">
        <f>IF(H687="","",Sheet1!AK687)</f>
        <v>K25TTM</v>
      </c>
      <c r="M687" s="57" t="str">
        <f>IF(H687="","",Sheet1!AE687)</f>
        <v>00160741</v>
      </c>
      <c r="N687" s="58" t="str">
        <f>IF(H687="","",Sheet1!AF687)</f>
        <v>10/10/2025</v>
      </c>
      <c r="O687" s="7" t="str">
        <f>IF(H687="","",Sheet1!AH687)</f>
        <v>WIN3469</v>
      </c>
      <c r="S687" s="55" t="str">
        <f>IF(H687="","",Sheet1!AL687)</f>
        <v>3469 WM+ HCM 109 Đường 39</v>
      </c>
      <c r="V687" s="55" t="str">
        <f>IF(H687="","",Sheet1!AL687)</f>
        <v>3469 WM+ HCM 109 Đường 39</v>
      </c>
      <c r="Y687" s="7" t="str">
        <f>IF(H687="","",Sheet1!AJ687)</f>
        <v>CC300</v>
      </c>
      <c r="AB687" s="60">
        <f t="shared" si="101"/>
        <v>5111</v>
      </c>
      <c r="AC687" s="60">
        <f t="shared" si="102"/>
        <v>131</v>
      </c>
      <c r="AE687" s="61">
        <f>IF(H687="","",Sheet1!U687)</f>
        <v>2</v>
      </c>
      <c r="AG687" s="7">
        <f>IF(H687="","",Sheet1!T687)</f>
        <v>74250</v>
      </c>
      <c r="AH687" s="62">
        <f t="shared" si="103"/>
        <v>148500</v>
      </c>
      <c r="AL687" s="64">
        <f t="shared" si="104"/>
        <v>8</v>
      </c>
      <c r="AN687" s="61">
        <f t="shared" si="105"/>
        <v>11880</v>
      </c>
      <c r="AO687" s="65">
        <f t="shared" si="106"/>
        <v>33311</v>
      </c>
      <c r="AQ687" s="66" t="str">
        <f t="shared" si="107"/>
        <v>K-hangtra</v>
      </c>
      <c r="AR687" s="66">
        <f t="shared" si="108"/>
        <v>156</v>
      </c>
      <c r="AS687" s="66">
        <f t="shared" si="109"/>
        <v>632</v>
      </c>
    </row>
    <row r="688" spans="3:45" x14ac:dyDescent="0.25">
      <c r="C688" s="53" t="str">
        <f>IF(H688="","",Sheet1!AI688)</f>
        <v>N</v>
      </c>
      <c r="D688" s="54" t="s">
        <v>4134</v>
      </c>
      <c r="E688" s="54" t="s">
        <v>25</v>
      </c>
      <c r="F688" s="53" t="str">
        <f>IF(H688="","",Sheet1!AF688)</f>
        <v>10/10/2025</v>
      </c>
      <c r="G688" s="1" t="str">
        <f>IF(H688="","",Sheet1!AF688)</f>
        <v>10/10/2025</v>
      </c>
      <c r="H688" s="27">
        <v>9106049705</v>
      </c>
      <c r="I688" s="1" t="str">
        <f>IF(H688="","",Sheet1!AF688)</f>
        <v>10/10/2025</v>
      </c>
      <c r="J688" s="55" t="str">
        <f t="shared" si="100"/>
        <v>NKHT2510/98300160760</v>
      </c>
      <c r="L688" s="57" t="str">
        <f>IF(H688="","",Sheet1!AK688)</f>
        <v>K25TTM</v>
      </c>
      <c r="M688" s="57" t="str">
        <f>IF(H688="","",Sheet1!AE688)</f>
        <v>00160760</v>
      </c>
      <c r="N688" s="58" t="str">
        <f>IF(H688="","",Sheet1!AF688)</f>
        <v>10/10/2025</v>
      </c>
      <c r="O688" s="7" t="str">
        <f>IF(H688="","",Sheet1!AH688)</f>
        <v>WIN3983</v>
      </c>
      <c r="S688" s="55" t="str">
        <f>IF(H688="","",Sheet1!AL688)</f>
        <v>3983 WIN HCM 2672A Đường Phạm Thế Hiển</v>
      </c>
      <c r="V688" s="55" t="str">
        <f>IF(H688="","",Sheet1!AL688)</f>
        <v>3983 WIN HCM 2672A Đường Phạm Thế Hiển</v>
      </c>
      <c r="Y688" s="7" t="str">
        <f>IF(H688="","",Sheet1!AJ688)</f>
        <v>CC300</v>
      </c>
      <c r="AB688" s="60">
        <f t="shared" si="101"/>
        <v>5111</v>
      </c>
      <c r="AC688" s="60">
        <f t="shared" si="102"/>
        <v>131</v>
      </c>
      <c r="AE688" s="61">
        <f>IF(H688="","",Sheet1!U688)</f>
        <v>3</v>
      </c>
      <c r="AG688" s="7">
        <f>IF(H688="","",Sheet1!T688)</f>
        <v>74250</v>
      </c>
      <c r="AH688" s="62">
        <f t="shared" si="103"/>
        <v>222750</v>
      </c>
      <c r="AL688" s="64">
        <f t="shared" si="104"/>
        <v>8</v>
      </c>
      <c r="AN688" s="61">
        <f t="shared" si="105"/>
        <v>17820</v>
      </c>
      <c r="AO688" s="65">
        <f t="shared" si="106"/>
        <v>33311</v>
      </c>
      <c r="AQ688" s="66" t="str">
        <f t="shared" si="107"/>
        <v>K-hangtra</v>
      </c>
      <c r="AR688" s="66">
        <f t="shared" si="108"/>
        <v>156</v>
      </c>
      <c r="AS688" s="66">
        <f t="shared" si="109"/>
        <v>632</v>
      </c>
    </row>
    <row r="689" spans="3:45" x14ac:dyDescent="0.25">
      <c r="C689" s="53" t="str">
        <f>IF(H689="","",Sheet1!AI689)</f>
        <v>B</v>
      </c>
      <c r="D689" s="54" t="s">
        <v>4134</v>
      </c>
      <c r="E689" s="54" t="s">
        <v>25</v>
      </c>
      <c r="F689" s="53" t="str">
        <f>IF(H689="","",Sheet1!AF689)</f>
        <v>10/10/2025</v>
      </c>
      <c r="G689" s="1" t="str">
        <f>IF(H689="","",Sheet1!AF689)</f>
        <v>10/10/2025</v>
      </c>
      <c r="H689" s="27">
        <v>9106049731</v>
      </c>
      <c r="I689" s="1" t="str">
        <f>IF(H689="","",Sheet1!AF689)</f>
        <v>10/10/2025</v>
      </c>
      <c r="J689" s="55" t="str">
        <f t="shared" si="100"/>
        <v>NKHT2510/00300018333</v>
      </c>
      <c r="L689" s="57" t="str">
        <f>IF(H689="","",Sheet1!AK689)</f>
        <v>K25TTM</v>
      </c>
      <c r="M689" s="57" t="str">
        <f>IF(H689="","",Sheet1!AE689)</f>
        <v>00018333</v>
      </c>
      <c r="N689" s="58" t="str">
        <f>IF(H689="","",Sheet1!AF689)</f>
        <v>10/10/2025</v>
      </c>
      <c r="O689" s="7" t="str">
        <f>IF(H689="","",Sheet1!AH689)</f>
        <v>WIN-PTO-00-003</v>
      </c>
      <c r="S689" s="55" t="str">
        <f>IF(H689="","",Sheet1!AL689)</f>
        <v>5947 WM+ PTO Khu 8 Thanh Ba</v>
      </c>
      <c r="V689" s="55" t="str">
        <f>IF(H689="","",Sheet1!AL689)</f>
        <v>5947 WM+ PTO Khu 8 Thanh Ba</v>
      </c>
      <c r="Y689" s="7" t="str">
        <f>IF(H689="","",Sheet1!AJ689)</f>
        <v>GM500</v>
      </c>
      <c r="AB689" s="60">
        <f t="shared" si="101"/>
        <v>5111</v>
      </c>
      <c r="AC689" s="60">
        <f t="shared" si="102"/>
        <v>131</v>
      </c>
      <c r="AE689" s="61">
        <f>IF(H689="","",Sheet1!U689)</f>
        <v>1</v>
      </c>
      <c r="AG689" s="7">
        <f>IF(H689="","",Sheet1!T689)</f>
        <v>111058</v>
      </c>
      <c r="AH689" s="62">
        <f t="shared" si="103"/>
        <v>111058</v>
      </c>
      <c r="AL689" s="64">
        <f t="shared" si="104"/>
        <v>8</v>
      </c>
      <c r="AN689" s="61">
        <f t="shared" si="105"/>
        <v>8884.64</v>
      </c>
      <c r="AO689" s="65">
        <f t="shared" si="106"/>
        <v>33311</v>
      </c>
      <c r="AQ689" s="66" t="str">
        <f t="shared" si="107"/>
        <v>K-hangtra</v>
      </c>
      <c r="AR689" s="66">
        <f t="shared" si="108"/>
        <v>156</v>
      </c>
      <c r="AS689" s="66">
        <f t="shared" si="109"/>
        <v>632</v>
      </c>
    </row>
    <row r="690" spans="3:45" x14ac:dyDescent="0.25">
      <c r="C690" s="53" t="str">
        <f>IF(H690="","",Sheet1!AI690)</f>
        <v>B</v>
      </c>
      <c r="D690" s="54" t="s">
        <v>4134</v>
      </c>
      <c r="E690" s="54" t="s">
        <v>25</v>
      </c>
      <c r="F690" s="53" t="str">
        <f>IF(H690="","",Sheet1!AF690)</f>
        <v>10/10/2025</v>
      </c>
      <c r="G690" s="1" t="str">
        <f>IF(H690="","",Sheet1!AF690)</f>
        <v>10/10/2025</v>
      </c>
      <c r="H690" s="27">
        <v>9106049733</v>
      </c>
      <c r="I690" s="1" t="str">
        <f>IF(H690="","",Sheet1!AF690)</f>
        <v>10/10/2025</v>
      </c>
      <c r="J690" s="55" t="str">
        <f t="shared" si="100"/>
        <v>NKHT2510/00400015028</v>
      </c>
      <c r="L690" s="57" t="str">
        <f>IF(H690="","",Sheet1!AK690)</f>
        <v>K25TTM</v>
      </c>
      <c r="M690" s="57" t="str">
        <f>IF(H690="","",Sheet1!AE690)</f>
        <v>00015028</v>
      </c>
      <c r="N690" s="58" t="str">
        <f>IF(H690="","",Sheet1!AF690)</f>
        <v>10/10/2025</v>
      </c>
      <c r="O690" s="7" t="str">
        <f>IF(H690="","",Sheet1!AH690)</f>
        <v>WIN-HTH-00-004</v>
      </c>
      <c r="S690" s="55" t="str">
        <f>IF(H690="","",Sheet1!AL690)</f>
        <v>2AND WM+ HTH Nam Thượng, Thạch Đài</v>
      </c>
      <c r="V690" s="55" t="str">
        <f>IF(H690="","",Sheet1!AL690)</f>
        <v>2AND WM+ HTH Nam Thượng, Thạch Đài</v>
      </c>
      <c r="Y690" s="7" t="str">
        <f>IF(H690="","",Sheet1!AJ690)</f>
        <v>GM500</v>
      </c>
      <c r="AB690" s="60">
        <f t="shared" si="101"/>
        <v>5111</v>
      </c>
      <c r="AC690" s="60">
        <f t="shared" si="102"/>
        <v>131</v>
      </c>
      <c r="AE690" s="61">
        <f>IF(H690="","",Sheet1!U690)</f>
        <v>1</v>
      </c>
      <c r="AG690" s="7">
        <f>IF(H690="","",Sheet1!T690)</f>
        <v>111058</v>
      </c>
      <c r="AH690" s="62">
        <f t="shared" si="103"/>
        <v>111058</v>
      </c>
      <c r="AL690" s="64">
        <f t="shared" si="104"/>
        <v>8</v>
      </c>
      <c r="AN690" s="61">
        <f t="shared" si="105"/>
        <v>8884.64</v>
      </c>
      <c r="AO690" s="65">
        <f t="shared" si="106"/>
        <v>33311</v>
      </c>
      <c r="AQ690" s="66" t="str">
        <f t="shared" si="107"/>
        <v>K-hangtra</v>
      </c>
      <c r="AR690" s="66">
        <f t="shared" si="108"/>
        <v>156</v>
      </c>
      <c r="AS690" s="66">
        <f t="shared" si="109"/>
        <v>632</v>
      </c>
    </row>
    <row r="691" spans="3:45" x14ac:dyDescent="0.25">
      <c r="C691" s="53" t="str">
        <f>IF(H691="","",Sheet1!AI691)</f>
        <v>N</v>
      </c>
      <c r="D691" s="54" t="s">
        <v>4134</v>
      </c>
      <c r="E691" s="54" t="s">
        <v>25</v>
      </c>
      <c r="F691" s="53" t="str">
        <f>IF(H691="","",Sheet1!AF691)</f>
        <v>10/10/2025</v>
      </c>
      <c r="G691" s="1" t="str">
        <f>IF(H691="","",Sheet1!AF691)</f>
        <v>10/10/2025</v>
      </c>
      <c r="H691" s="27">
        <v>9106049818</v>
      </c>
      <c r="I691" s="1" t="str">
        <f>IF(H691="","",Sheet1!AF691)</f>
        <v>10/10/2025</v>
      </c>
      <c r="J691" s="55" t="str">
        <f t="shared" si="100"/>
        <v>NKHT2510/43600160769</v>
      </c>
      <c r="L691" s="57" t="str">
        <f>IF(H691="","",Sheet1!AK691)</f>
        <v>K25TTM</v>
      </c>
      <c r="M691" s="57" t="str">
        <f>IF(H691="","",Sheet1!AE691)</f>
        <v>00160769</v>
      </c>
      <c r="N691" s="58" t="str">
        <f>IF(H691="","",Sheet1!AF691)</f>
        <v>10/10/2025</v>
      </c>
      <c r="O691" s="7" t="str">
        <f>IF(H691="","",Sheet1!AH691)</f>
        <v>WIN5436</v>
      </c>
      <c r="S691" s="55" t="str">
        <f>IF(H691="","",Sheet1!AL691)</f>
        <v>5436 WM+HCM 70 Lê Văn Thịnh</v>
      </c>
      <c r="V691" s="55" t="str">
        <f>IF(H691="","",Sheet1!AL691)</f>
        <v>5436 WM+HCM 70 Lê Văn Thịnh</v>
      </c>
      <c r="Y691" s="7" t="str">
        <f>IF(H691="","",Sheet1!AJ691)</f>
        <v>GM500</v>
      </c>
      <c r="AB691" s="60">
        <f t="shared" si="101"/>
        <v>5111</v>
      </c>
      <c r="AC691" s="60">
        <f t="shared" si="102"/>
        <v>131</v>
      </c>
      <c r="AE691" s="61">
        <f>IF(H691="","",Sheet1!U691)</f>
        <v>3</v>
      </c>
      <c r="AG691" s="7">
        <f>IF(H691="","",Sheet1!T691)</f>
        <v>111058</v>
      </c>
      <c r="AH691" s="62">
        <f t="shared" si="103"/>
        <v>333174</v>
      </c>
      <c r="AL691" s="64">
        <f t="shared" si="104"/>
        <v>8</v>
      </c>
      <c r="AN691" s="61">
        <f t="shared" si="105"/>
        <v>26653.920000000002</v>
      </c>
      <c r="AO691" s="65">
        <f t="shared" si="106"/>
        <v>33311</v>
      </c>
      <c r="AQ691" s="66" t="str">
        <f t="shared" si="107"/>
        <v>K-hangtra</v>
      </c>
      <c r="AR691" s="66">
        <f t="shared" si="108"/>
        <v>156</v>
      </c>
      <c r="AS691" s="66">
        <f t="shared" si="109"/>
        <v>632</v>
      </c>
    </row>
    <row r="692" spans="3:45" x14ac:dyDescent="0.25">
      <c r="C692" s="53" t="str">
        <f>IF(H692="","",Sheet1!AI692)</f>
        <v>N</v>
      </c>
      <c r="D692" s="54" t="s">
        <v>4134</v>
      </c>
      <c r="E692" s="54" t="s">
        <v>25</v>
      </c>
      <c r="F692" s="53" t="str">
        <f>IF(H692="","",Sheet1!AF692)</f>
        <v>10/10/2025</v>
      </c>
      <c r="G692" s="1" t="str">
        <f>IF(H692="","",Sheet1!AF692)</f>
        <v>10/10/2025</v>
      </c>
      <c r="H692" s="27">
        <v>9106049818</v>
      </c>
      <c r="I692" s="1" t="str">
        <f>IF(H692="","",Sheet1!AF692)</f>
        <v>10/10/2025</v>
      </c>
      <c r="J692" s="55" t="str">
        <f t="shared" si="100"/>
        <v>NKHT2510/43600160769</v>
      </c>
      <c r="L692" s="57" t="str">
        <f>IF(H692="","",Sheet1!AK692)</f>
        <v>K25TTM</v>
      </c>
      <c r="M692" s="57" t="str">
        <f>IF(H692="","",Sheet1!AE692)</f>
        <v>00160769</v>
      </c>
      <c r="N692" s="58" t="str">
        <f>IF(H692="","",Sheet1!AF692)</f>
        <v>10/10/2025</v>
      </c>
      <c r="O692" s="7" t="str">
        <f>IF(H692="","",Sheet1!AH692)</f>
        <v>WIN5436</v>
      </c>
      <c r="S692" s="55" t="str">
        <f>IF(H692="","",Sheet1!AL692)</f>
        <v>5436 WM+HCM 70 Lê Văn Thịnh</v>
      </c>
      <c r="V692" s="55" t="str">
        <f>IF(H692="","",Sheet1!AL692)</f>
        <v>5436 WM+HCM 70 Lê Văn Thịnh</v>
      </c>
      <c r="Y692" s="7" t="str">
        <f>IF(H692="","",Sheet1!AJ692)</f>
        <v>GTLX250G</v>
      </c>
      <c r="AB692" s="60">
        <f t="shared" si="101"/>
        <v>5111</v>
      </c>
      <c r="AC692" s="60">
        <f t="shared" si="102"/>
        <v>131</v>
      </c>
      <c r="AE692" s="61">
        <f>IF(H692="","",Sheet1!U692)</f>
        <v>6</v>
      </c>
      <c r="AG692" s="7">
        <f>IF(H692="","",Sheet1!T692)</f>
        <v>50182</v>
      </c>
      <c r="AH692" s="62">
        <f t="shared" si="103"/>
        <v>301092</v>
      </c>
      <c r="AL692" s="64">
        <f t="shared" si="104"/>
        <v>8</v>
      </c>
      <c r="AN692" s="61">
        <f t="shared" si="105"/>
        <v>24087.360000000001</v>
      </c>
      <c r="AO692" s="65">
        <f t="shared" si="106"/>
        <v>33311</v>
      </c>
      <c r="AQ692" s="66" t="str">
        <f t="shared" si="107"/>
        <v>K-hangtra</v>
      </c>
      <c r="AR692" s="66">
        <f t="shared" si="108"/>
        <v>156</v>
      </c>
      <c r="AS692" s="66">
        <f t="shared" si="109"/>
        <v>632</v>
      </c>
    </row>
    <row r="693" spans="3:45" x14ac:dyDescent="0.25">
      <c r="C693" s="53" t="str">
        <f>IF(H693="","",Sheet1!AI693)</f>
        <v>N</v>
      </c>
      <c r="D693" s="54" t="s">
        <v>4134</v>
      </c>
      <c r="E693" s="54" t="s">
        <v>25</v>
      </c>
      <c r="F693" s="53" t="str">
        <f>IF(H693="","",Sheet1!AF693)</f>
        <v>10/10/2025</v>
      </c>
      <c r="G693" s="1" t="str">
        <f>IF(H693="","",Sheet1!AF693)</f>
        <v>10/10/2025</v>
      </c>
      <c r="H693" s="27">
        <v>9106049818</v>
      </c>
      <c r="I693" s="1" t="str">
        <f>IF(H693="","",Sheet1!AF693)</f>
        <v>10/10/2025</v>
      </c>
      <c r="J693" s="55" t="str">
        <f t="shared" si="100"/>
        <v>NKHT2510/43600160769</v>
      </c>
      <c r="L693" s="57" t="str">
        <f>IF(H693="","",Sheet1!AK693)</f>
        <v>K25TTM</v>
      </c>
      <c r="M693" s="57" t="str">
        <f>IF(H693="","",Sheet1!AE693)</f>
        <v>00160769</v>
      </c>
      <c r="N693" s="58" t="str">
        <f>IF(H693="","",Sheet1!AF693)</f>
        <v>10/10/2025</v>
      </c>
      <c r="O693" s="7" t="str">
        <f>IF(H693="","",Sheet1!AH693)</f>
        <v>WIN5436</v>
      </c>
      <c r="S693" s="55" t="str">
        <f>IF(H693="","",Sheet1!AL693)</f>
        <v>5436 WM+HCM 70 Lê Văn Thịnh</v>
      </c>
      <c r="V693" s="55" t="str">
        <f>IF(H693="","",Sheet1!AL693)</f>
        <v>5436 WM+HCM 70 Lê Văn Thịnh</v>
      </c>
      <c r="Y693" s="7" t="str">
        <f>IF(H693="","",Sheet1!AJ693)</f>
        <v>TH200</v>
      </c>
      <c r="AB693" s="60">
        <f t="shared" si="101"/>
        <v>5111</v>
      </c>
      <c r="AC693" s="60">
        <f t="shared" si="102"/>
        <v>131</v>
      </c>
      <c r="AE693" s="61">
        <f>IF(H693="","",Sheet1!U693)</f>
        <v>4</v>
      </c>
      <c r="AG693" s="7">
        <f>IF(H693="","",Sheet1!T693)</f>
        <v>45588</v>
      </c>
      <c r="AH693" s="62">
        <f t="shared" si="103"/>
        <v>182352</v>
      </c>
      <c r="AL693" s="64">
        <f t="shared" si="104"/>
        <v>8</v>
      </c>
      <c r="AN693" s="61">
        <f t="shared" si="105"/>
        <v>14588.16</v>
      </c>
      <c r="AO693" s="65">
        <f t="shared" si="106"/>
        <v>33311</v>
      </c>
      <c r="AQ693" s="66" t="str">
        <f t="shared" si="107"/>
        <v>K-hangtra</v>
      </c>
      <c r="AR693" s="66">
        <f t="shared" si="108"/>
        <v>156</v>
      </c>
      <c r="AS693" s="66">
        <f t="shared" si="109"/>
        <v>632</v>
      </c>
    </row>
    <row r="694" spans="3:45" x14ac:dyDescent="0.25">
      <c r="C694" s="53" t="str">
        <f>IF(H694="","",Sheet1!AI694)</f>
        <v>N</v>
      </c>
      <c r="D694" s="54" t="s">
        <v>4134</v>
      </c>
      <c r="E694" s="54" t="s">
        <v>25</v>
      </c>
      <c r="F694" s="53" t="str">
        <f>IF(H694="","",Sheet1!AF694)</f>
        <v>10/10/2025</v>
      </c>
      <c r="G694" s="1" t="str">
        <f>IF(H694="","",Sheet1!AF694)</f>
        <v>10/10/2025</v>
      </c>
      <c r="H694" s="27">
        <v>9106049818</v>
      </c>
      <c r="I694" s="1" t="str">
        <f>IF(H694="","",Sheet1!AF694)</f>
        <v>10/10/2025</v>
      </c>
      <c r="J694" s="55" t="str">
        <f t="shared" si="100"/>
        <v>NKHT2510/43600160769</v>
      </c>
      <c r="L694" s="57" t="str">
        <f>IF(H694="","",Sheet1!AK694)</f>
        <v>K25TTM</v>
      </c>
      <c r="M694" s="57" t="str">
        <f>IF(H694="","",Sheet1!AE694)</f>
        <v>00160769</v>
      </c>
      <c r="N694" s="58" t="str">
        <f>IF(H694="","",Sheet1!AF694)</f>
        <v>10/10/2025</v>
      </c>
      <c r="O694" s="7" t="str">
        <f>IF(H694="","",Sheet1!AH694)</f>
        <v>WIN5436</v>
      </c>
      <c r="S694" s="55" t="str">
        <f>IF(H694="","",Sheet1!AL694)</f>
        <v>5436 WM+HCM 70 Lê Văn Thịnh</v>
      </c>
      <c r="V694" s="55" t="str">
        <f>IF(H694="","",Sheet1!AL694)</f>
        <v>5436 WM+HCM 70 Lê Văn Thịnh</v>
      </c>
      <c r="Y694" s="7" t="str">
        <f>IF(H694="","",Sheet1!AJ694)</f>
        <v>GXD500</v>
      </c>
      <c r="AB694" s="60">
        <f t="shared" si="101"/>
        <v>5111</v>
      </c>
      <c r="AC694" s="60">
        <f t="shared" si="102"/>
        <v>131</v>
      </c>
      <c r="AE694" s="61">
        <f>IF(H694="","",Sheet1!U694)</f>
        <v>4</v>
      </c>
      <c r="AG694" s="7">
        <f>IF(H694="","",Sheet1!T694)</f>
        <v>111606</v>
      </c>
      <c r="AH694" s="62">
        <f t="shared" si="103"/>
        <v>446424</v>
      </c>
      <c r="AL694" s="64">
        <f t="shared" si="104"/>
        <v>8</v>
      </c>
      <c r="AN694" s="61">
        <f t="shared" si="105"/>
        <v>35713.919999999998</v>
      </c>
      <c r="AO694" s="65">
        <f t="shared" si="106"/>
        <v>33311</v>
      </c>
      <c r="AQ694" s="66" t="str">
        <f t="shared" si="107"/>
        <v>K-hangtra</v>
      </c>
      <c r="AR694" s="66">
        <f t="shared" si="108"/>
        <v>156</v>
      </c>
      <c r="AS694" s="66">
        <f t="shared" si="109"/>
        <v>632</v>
      </c>
    </row>
    <row r="695" spans="3:45" x14ac:dyDescent="0.25">
      <c r="C695" s="53" t="str">
        <f>IF(H695="","",Sheet1!AI695)</f>
        <v>B</v>
      </c>
      <c r="D695" s="54" t="s">
        <v>4134</v>
      </c>
      <c r="E695" s="54" t="s">
        <v>25</v>
      </c>
      <c r="F695" s="53" t="str">
        <f>IF(H695="","",Sheet1!AF695)</f>
        <v>10/10/2025</v>
      </c>
      <c r="G695" s="1" t="str">
        <f>IF(H695="","",Sheet1!AF695)</f>
        <v>10/10/2025</v>
      </c>
      <c r="H695" s="27">
        <v>9106049859</v>
      </c>
      <c r="I695" s="1" t="str">
        <f>IF(H695="","",Sheet1!AF695)</f>
        <v>10/10/2025</v>
      </c>
      <c r="J695" s="55" t="str">
        <f t="shared" si="100"/>
        <v>NKHT2510/64400484073</v>
      </c>
      <c r="L695" s="57" t="str">
        <f>IF(H695="","",Sheet1!AK695)</f>
        <v>K25TTM</v>
      </c>
      <c r="M695" s="57" t="str">
        <f>IF(H695="","",Sheet1!AE695)</f>
        <v>00484073</v>
      </c>
      <c r="N695" s="58" t="str">
        <f>IF(H695="","",Sheet1!AF695)</f>
        <v>10/10/2025</v>
      </c>
      <c r="O695" s="7" t="str">
        <f>IF(H695="","",Sheet1!AH695)</f>
        <v>WIN1644</v>
      </c>
      <c r="S695" s="55" t="str">
        <f>IF(H695="","",Sheet1!AL695)</f>
        <v>1644 WM HNI Yên Sở</v>
      </c>
      <c r="V695" s="55" t="str">
        <f>IF(H695="","",Sheet1!AL695)</f>
        <v>1644 WM HNI Yên Sở</v>
      </c>
      <c r="Y695" s="7" t="str">
        <f>IF(H695="","",Sheet1!AJ695)</f>
        <v>MNH250</v>
      </c>
      <c r="AB695" s="60">
        <f t="shared" si="101"/>
        <v>5111</v>
      </c>
      <c r="AC695" s="60">
        <f t="shared" si="102"/>
        <v>131</v>
      </c>
      <c r="AE695" s="61">
        <f>IF(H695="","",Sheet1!U695)</f>
        <v>2</v>
      </c>
      <c r="AG695" s="7">
        <f>IF(H695="","",Sheet1!T695)</f>
        <v>37720</v>
      </c>
      <c r="AH695" s="62">
        <f t="shared" si="103"/>
        <v>75440</v>
      </c>
      <c r="AL695" s="64">
        <f t="shared" si="104"/>
        <v>8</v>
      </c>
      <c r="AN695" s="61">
        <f t="shared" si="105"/>
        <v>6035.2</v>
      </c>
      <c r="AO695" s="65">
        <f t="shared" si="106"/>
        <v>33311</v>
      </c>
      <c r="AQ695" s="66" t="str">
        <f t="shared" si="107"/>
        <v>K-hangtra</v>
      </c>
      <c r="AR695" s="66">
        <f t="shared" si="108"/>
        <v>156</v>
      </c>
      <c r="AS695" s="66">
        <f t="shared" si="109"/>
        <v>632</v>
      </c>
    </row>
    <row r="696" spans="3:45" x14ac:dyDescent="0.25">
      <c r="C696" s="53" t="str">
        <f>IF(H696="","",Sheet1!AI696)</f>
        <v>B</v>
      </c>
      <c r="D696" s="54" t="s">
        <v>4134</v>
      </c>
      <c r="E696" s="54" t="s">
        <v>25</v>
      </c>
      <c r="F696" s="53" t="str">
        <f>IF(H696="","",Sheet1!AF696)</f>
        <v>10/10/2025</v>
      </c>
      <c r="G696" s="1" t="str">
        <f>IF(H696="","",Sheet1!AF696)</f>
        <v>10/10/2025</v>
      </c>
      <c r="H696" s="27">
        <v>9106049861</v>
      </c>
      <c r="I696" s="1" t="str">
        <f>IF(H696="","",Sheet1!AF696)</f>
        <v>10/10/2025</v>
      </c>
      <c r="J696" s="55" t="str">
        <f t="shared" si="100"/>
        <v>NKHT2510/99500484074</v>
      </c>
      <c r="L696" s="57" t="str">
        <f>IF(H696="","",Sheet1!AK696)</f>
        <v>K25TTM</v>
      </c>
      <c r="M696" s="57" t="str">
        <f>IF(H696="","",Sheet1!AE696)</f>
        <v>00484074</v>
      </c>
      <c r="N696" s="58" t="str">
        <f>IF(H696="","",Sheet1!AF696)</f>
        <v>10/10/2025</v>
      </c>
      <c r="O696" s="7" t="str">
        <f>IF(H696="","",Sheet1!AH696)</f>
        <v>WIN3995</v>
      </c>
      <c r="S696" s="55" t="str">
        <f>IF(H696="","",Sheet1!AL696)</f>
        <v>3995 WM+ HNI Khu 6 Thụy Lôi</v>
      </c>
      <c r="V696" s="55" t="str">
        <f>IF(H696="","",Sheet1!AL696)</f>
        <v>3995 WM+ HNI Khu 6 Thụy Lôi</v>
      </c>
      <c r="Y696" s="7" t="str">
        <f>IF(H696="","",Sheet1!AJ696)</f>
        <v>GTLX250G</v>
      </c>
      <c r="AB696" s="60">
        <f t="shared" si="101"/>
        <v>5111</v>
      </c>
      <c r="AC696" s="60">
        <f t="shared" si="102"/>
        <v>131</v>
      </c>
      <c r="AE696" s="61">
        <f>IF(H696="","",Sheet1!U696)</f>
        <v>1</v>
      </c>
      <c r="AG696" s="7">
        <f>IF(H696="","",Sheet1!T696)</f>
        <v>50182</v>
      </c>
      <c r="AH696" s="62">
        <f t="shared" si="103"/>
        <v>50182</v>
      </c>
      <c r="AL696" s="64">
        <f t="shared" si="104"/>
        <v>8</v>
      </c>
      <c r="AN696" s="61">
        <f t="shared" si="105"/>
        <v>4014.56</v>
      </c>
      <c r="AO696" s="65">
        <f t="shared" si="106"/>
        <v>33311</v>
      </c>
      <c r="AQ696" s="66" t="str">
        <f t="shared" si="107"/>
        <v>K-hangtra</v>
      </c>
      <c r="AR696" s="66">
        <f t="shared" si="108"/>
        <v>156</v>
      </c>
      <c r="AS696" s="66">
        <f t="shared" si="109"/>
        <v>632</v>
      </c>
    </row>
    <row r="697" spans="3:45" x14ac:dyDescent="0.25">
      <c r="C697" s="53" t="str">
        <f>IF(H697="","",Sheet1!AI697)</f>
        <v>B</v>
      </c>
      <c r="D697" s="54" t="s">
        <v>4134</v>
      </c>
      <c r="E697" s="54" t="s">
        <v>25</v>
      </c>
      <c r="F697" s="53" t="str">
        <f>IF(H697="","",Sheet1!AF697)</f>
        <v>10/10/2025</v>
      </c>
      <c r="G697" s="1" t="str">
        <f>IF(H697="","",Sheet1!AF697)</f>
        <v>10/10/2025</v>
      </c>
      <c r="H697" s="27">
        <v>9106049898</v>
      </c>
      <c r="I697" s="1" t="str">
        <f>IF(H697="","",Sheet1!AF697)</f>
        <v>10/10/2025</v>
      </c>
      <c r="J697" s="55" t="str">
        <f t="shared" si="100"/>
        <v>NKHT2510/00700047740</v>
      </c>
      <c r="L697" s="57" t="str">
        <f>IF(H697="","",Sheet1!AK697)</f>
        <v>K25TTM</v>
      </c>
      <c r="M697" s="57" t="str">
        <f>IF(H697="","",Sheet1!AE697)</f>
        <v>00047740</v>
      </c>
      <c r="N697" s="58" t="str">
        <f>IF(H697="","",Sheet1!AF697)</f>
        <v>10/10/2025</v>
      </c>
      <c r="O697" s="7" t="str">
        <f>IF(H697="","",Sheet1!AH697)</f>
        <v>WIN-QNH-00-007</v>
      </c>
      <c r="S697" s="55" t="str">
        <f>IF(H697="","",Sheet1!AL697)</f>
        <v>5958 WM+ QNH Khu 7, Nam Hòa</v>
      </c>
      <c r="V697" s="55" t="str">
        <f>IF(H697="","",Sheet1!AL697)</f>
        <v>5958 WM+ QNH Khu 7, Nam Hòa</v>
      </c>
      <c r="Y697" s="7" t="str">
        <f>IF(H697="","",Sheet1!AJ697)</f>
        <v>GM500</v>
      </c>
      <c r="AB697" s="60">
        <f t="shared" si="101"/>
        <v>5111</v>
      </c>
      <c r="AC697" s="60">
        <f t="shared" si="102"/>
        <v>131</v>
      </c>
      <c r="AE697" s="61">
        <f>IF(H697="","",Sheet1!U697)</f>
        <v>1</v>
      </c>
      <c r="AG697" s="7">
        <f>IF(H697="","",Sheet1!T697)</f>
        <v>111058</v>
      </c>
      <c r="AH697" s="62">
        <f t="shared" si="103"/>
        <v>111058</v>
      </c>
      <c r="AL697" s="64">
        <f t="shared" si="104"/>
        <v>8</v>
      </c>
      <c r="AN697" s="61">
        <f t="shared" si="105"/>
        <v>8884.64</v>
      </c>
      <c r="AO697" s="65">
        <f t="shared" si="106"/>
        <v>33311</v>
      </c>
      <c r="AQ697" s="66" t="str">
        <f t="shared" si="107"/>
        <v>K-hangtra</v>
      </c>
      <c r="AR697" s="66">
        <f t="shared" si="108"/>
        <v>156</v>
      </c>
      <c r="AS697" s="66">
        <f t="shared" si="109"/>
        <v>632</v>
      </c>
    </row>
    <row r="698" spans="3:45" x14ac:dyDescent="0.25">
      <c r="C698" s="53" t="str">
        <f>IF(H698="","",Sheet1!AI698)</f>
        <v>N</v>
      </c>
      <c r="D698" s="54" t="s">
        <v>4134</v>
      </c>
      <c r="E698" s="54" t="s">
        <v>25</v>
      </c>
      <c r="F698" s="53" t="str">
        <f>IF(H698="","",Sheet1!AF698)</f>
        <v>10/10/2025</v>
      </c>
      <c r="G698" s="1" t="str">
        <f>IF(H698="","",Sheet1!AF698)</f>
        <v>10/10/2025</v>
      </c>
      <c r="H698" s="27">
        <v>9106049883</v>
      </c>
      <c r="I698" s="1" t="str">
        <f>IF(H698="","",Sheet1!AF698)</f>
        <v>10/10/2025</v>
      </c>
      <c r="J698" s="55" t="str">
        <f t="shared" si="100"/>
        <v>NKHT2510/06100015963</v>
      </c>
      <c r="L698" s="57" t="str">
        <f>IF(H698="","",Sheet1!AK698)</f>
        <v>K25TTM</v>
      </c>
      <c r="M698" s="57" t="str">
        <f>IF(H698="","",Sheet1!AE698)</f>
        <v>00015963</v>
      </c>
      <c r="N698" s="58" t="str">
        <f>IF(H698="","",Sheet1!AF698)</f>
        <v>10/10/2025</v>
      </c>
      <c r="O698" s="7" t="str">
        <f>IF(H698="","",Sheet1!AH698)</f>
        <v>WIN-061</v>
      </c>
      <c r="S698" s="55" t="str">
        <f>IF(H698="","",Sheet1!AL698)</f>
        <v>2ACV WM+ QNM 57 Hùng Vương</v>
      </c>
      <c r="V698" s="55" t="str">
        <f>IF(H698="","",Sheet1!AL698)</f>
        <v>2ACV WM+ QNM 57 Hùng Vương</v>
      </c>
      <c r="Y698" s="7" t="str">
        <f>IF(H698="","",Sheet1!AJ698)</f>
        <v>TH200</v>
      </c>
      <c r="AB698" s="60">
        <f t="shared" si="101"/>
        <v>5111</v>
      </c>
      <c r="AC698" s="60">
        <f t="shared" si="102"/>
        <v>131</v>
      </c>
      <c r="AE698" s="61">
        <f>IF(H698="","",Sheet1!U698)</f>
        <v>1</v>
      </c>
      <c r="AG698" s="7">
        <f>IF(H698="","",Sheet1!T698)</f>
        <v>45588</v>
      </c>
      <c r="AH698" s="62">
        <f t="shared" si="103"/>
        <v>45588</v>
      </c>
      <c r="AL698" s="64">
        <f t="shared" si="104"/>
        <v>8</v>
      </c>
      <c r="AN698" s="61">
        <f t="shared" si="105"/>
        <v>3647.04</v>
      </c>
      <c r="AO698" s="65">
        <f t="shared" si="106"/>
        <v>33311</v>
      </c>
      <c r="AQ698" s="66" t="str">
        <f t="shared" si="107"/>
        <v>K-hangtra</v>
      </c>
      <c r="AR698" s="66">
        <f t="shared" si="108"/>
        <v>156</v>
      </c>
      <c r="AS698" s="66">
        <f t="shared" si="109"/>
        <v>632</v>
      </c>
    </row>
    <row r="699" spans="3:45" x14ac:dyDescent="0.25">
      <c r="C699" s="53" t="str">
        <f>IF(H699="","",Sheet1!AI699)</f>
        <v>N</v>
      </c>
      <c r="D699" s="54" t="s">
        <v>4134</v>
      </c>
      <c r="E699" s="54" t="s">
        <v>25</v>
      </c>
      <c r="F699" s="53" t="str">
        <f>IF(H699="","",Sheet1!AF699)</f>
        <v>10/10/2025</v>
      </c>
      <c r="G699" s="1" t="str">
        <f>IF(H699="","",Sheet1!AF699)</f>
        <v>10/10/2025</v>
      </c>
      <c r="H699" s="27">
        <v>9106049973</v>
      </c>
      <c r="I699" s="1" t="str">
        <f>IF(H699="","",Sheet1!AF699)</f>
        <v>10/10/2025</v>
      </c>
      <c r="J699" s="55" t="str">
        <f t="shared" si="100"/>
        <v>NKHT2510/06100015964</v>
      </c>
      <c r="L699" s="57" t="str">
        <f>IF(H699="","",Sheet1!AK699)</f>
        <v>K25TTM</v>
      </c>
      <c r="M699" s="57" t="str">
        <f>IF(H699="","",Sheet1!AE699)</f>
        <v>00015964</v>
      </c>
      <c r="N699" s="58" t="str">
        <f>IF(H699="","",Sheet1!AF699)</f>
        <v>10/10/2025</v>
      </c>
      <c r="O699" s="7" t="str">
        <f>IF(H699="","",Sheet1!AH699)</f>
        <v>WIN-061</v>
      </c>
      <c r="S699" s="55" t="str">
        <f>IF(H699="","",Sheet1!AL699)</f>
        <v>2ACV WM+ QNM 57 Hùng Vương</v>
      </c>
      <c r="V699" s="55" t="str">
        <f>IF(H699="","",Sheet1!AL699)</f>
        <v>2ACV WM+ QNM 57 Hùng Vương</v>
      </c>
      <c r="Y699" s="7" t="str">
        <f>IF(H699="","",Sheet1!AJ699)</f>
        <v>GL250</v>
      </c>
      <c r="AB699" s="60">
        <f t="shared" si="101"/>
        <v>5111</v>
      </c>
      <c r="AC699" s="60">
        <f t="shared" si="102"/>
        <v>131</v>
      </c>
      <c r="AE699" s="61">
        <f>IF(H699="","",Sheet1!U699)</f>
        <v>1</v>
      </c>
      <c r="AG699" s="7">
        <f>IF(H699="","",Sheet1!T699)</f>
        <v>49500</v>
      </c>
      <c r="AH699" s="62">
        <f t="shared" si="103"/>
        <v>49500</v>
      </c>
      <c r="AL699" s="64">
        <f t="shared" si="104"/>
        <v>8</v>
      </c>
      <c r="AN699" s="61">
        <f t="shared" si="105"/>
        <v>3960</v>
      </c>
      <c r="AO699" s="65">
        <f t="shared" si="106"/>
        <v>33311</v>
      </c>
      <c r="AQ699" s="66" t="str">
        <f t="shared" si="107"/>
        <v>K-hangtra</v>
      </c>
      <c r="AR699" s="66">
        <f t="shared" si="108"/>
        <v>156</v>
      </c>
      <c r="AS699" s="66">
        <f t="shared" si="109"/>
        <v>632</v>
      </c>
    </row>
    <row r="700" spans="3:45" x14ac:dyDescent="0.25">
      <c r="C700" s="53" t="str">
        <f>IF(H700="","",Sheet1!AI700)</f>
        <v>N</v>
      </c>
      <c r="D700" s="54" t="s">
        <v>4134</v>
      </c>
      <c r="E700" s="54" t="s">
        <v>25</v>
      </c>
      <c r="F700" s="53" t="str">
        <f>IF(H700="","",Sheet1!AF700)</f>
        <v>10/10/2025</v>
      </c>
      <c r="G700" s="1" t="str">
        <f>IF(H700="","",Sheet1!AF700)</f>
        <v>10/10/2025</v>
      </c>
      <c r="H700" s="27">
        <v>9106049946</v>
      </c>
      <c r="I700" s="1" t="str">
        <f>IF(H700="","",Sheet1!AF700)</f>
        <v>10/10/2025</v>
      </c>
      <c r="J700" s="55" t="str">
        <f t="shared" si="100"/>
        <v>NKHT2510/01600026148</v>
      </c>
      <c r="L700" s="57" t="str">
        <f>IF(H700="","",Sheet1!AK700)</f>
        <v>K25TTM</v>
      </c>
      <c r="M700" s="57" t="str">
        <f>IF(H700="","",Sheet1!AE700)</f>
        <v>00026148</v>
      </c>
      <c r="N700" s="58" t="str">
        <f>IF(H700="","",Sheet1!AF700)</f>
        <v>10/10/2025</v>
      </c>
      <c r="O700" s="7" t="str">
        <f>IF(H700="","",Sheet1!AH700)</f>
        <v>WIN-CTO-01-016</v>
      </c>
      <c r="S700" s="55" t="str">
        <f>IF(H700="","",Sheet1!AL700)</f>
        <v>6798 WM+ CTO 118 Nguyễn Văn Cừ Nối Dài</v>
      </c>
      <c r="V700" s="55" t="str">
        <f>IF(H700="","",Sheet1!AL700)</f>
        <v>6798 WM+ CTO 118 Nguyễn Văn Cừ Nối Dài</v>
      </c>
      <c r="Y700" s="7" t="str">
        <f>IF(H700="","",Sheet1!AJ700)</f>
        <v>CN300</v>
      </c>
      <c r="AB700" s="60">
        <f t="shared" si="101"/>
        <v>5111</v>
      </c>
      <c r="AC700" s="60">
        <f t="shared" si="102"/>
        <v>131</v>
      </c>
      <c r="AE700" s="61">
        <f>IF(H700="","",Sheet1!U700)</f>
        <v>1</v>
      </c>
      <c r="AG700" s="7">
        <f>IF(H700="","",Sheet1!T700)</f>
        <v>70950</v>
      </c>
      <c r="AH700" s="62">
        <f t="shared" si="103"/>
        <v>70950</v>
      </c>
      <c r="AL700" s="64">
        <f t="shared" si="104"/>
        <v>8</v>
      </c>
      <c r="AN700" s="61">
        <f t="shared" si="105"/>
        <v>5676</v>
      </c>
      <c r="AO700" s="65">
        <f t="shared" si="106"/>
        <v>33311</v>
      </c>
      <c r="AQ700" s="66" t="str">
        <f t="shared" si="107"/>
        <v>K-hangtra</v>
      </c>
      <c r="AR700" s="66">
        <f t="shared" si="108"/>
        <v>156</v>
      </c>
      <c r="AS700" s="66">
        <f t="shared" si="109"/>
        <v>632</v>
      </c>
    </row>
    <row r="701" spans="3:45" x14ac:dyDescent="0.25">
      <c r="C701" s="53" t="str">
        <f>IF(H701="","",Sheet1!AI701)</f>
        <v>N</v>
      </c>
      <c r="D701" s="54" t="s">
        <v>4134</v>
      </c>
      <c r="E701" s="54" t="s">
        <v>25</v>
      </c>
      <c r="F701" s="53" t="str">
        <f>IF(H701="","",Sheet1!AF701)</f>
        <v>10/10/2025</v>
      </c>
      <c r="G701" s="1" t="str">
        <f>IF(H701="","",Sheet1!AF701)</f>
        <v>10/10/2025</v>
      </c>
      <c r="H701" s="27">
        <v>9106049946</v>
      </c>
      <c r="I701" s="1" t="str">
        <f>IF(H701="","",Sheet1!AF701)</f>
        <v>10/10/2025</v>
      </c>
      <c r="J701" s="55" t="str">
        <f t="shared" si="100"/>
        <v>NKHT2510/01600026148</v>
      </c>
      <c r="L701" s="57" t="str">
        <f>IF(H701="","",Sheet1!AK701)</f>
        <v>K25TTM</v>
      </c>
      <c r="M701" s="57" t="str">
        <f>IF(H701="","",Sheet1!AE701)</f>
        <v>00026148</v>
      </c>
      <c r="N701" s="58" t="str">
        <f>IF(H701="","",Sheet1!AF701)</f>
        <v>10/10/2025</v>
      </c>
      <c r="O701" s="7" t="str">
        <f>IF(H701="","",Sheet1!AH701)</f>
        <v>WIN-CTO-01-016</v>
      </c>
      <c r="S701" s="55" t="str">
        <f>IF(H701="","",Sheet1!AL701)</f>
        <v>6798 WM+ CTO 118 Nguyễn Văn Cừ Nối Dài</v>
      </c>
      <c r="V701" s="55" t="str">
        <f>IF(H701="","",Sheet1!AL701)</f>
        <v>6798 WM+ CTO 118 Nguyễn Văn Cừ Nối Dài</v>
      </c>
      <c r="Y701" s="7" t="str">
        <f>IF(H701="","",Sheet1!AJ701)</f>
        <v>CC300</v>
      </c>
      <c r="AB701" s="60">
        <f t="shared" si="101"/>
        <v>5111</v>
      </c>
      <c r="AC701" s="60">
        <f t="shared" si="102"/>
        <v>131</v>
      </c>
      <c r="AE701" s="61">
        <f>IF(H701="","",Sheet1!U701)</f>
        <v>1</v>
      </c>
      <c r="AG701" s="7">
        <f>IF(H701="","",Sheet1!T701)</f>
        <v>74250</v>
      </c>
      <c r="AH701" s="62">
        <f t="shared" si="103"/>
        <v>74250</v>
      </c>
      <c r="AL701" s="64">
        <f t="shared" si="104"/>
        <v>8</v>
      </c>
      <c r="AN701" s="61">
        <f t="shared" si="105"/>
        <v>5940</v>
      </c>
      <c r="AO701" s="65">
        <f t="shared" si="106"/>
        <v>33311</v>
      </c>
      <c r="AQ701" s="66" t="str">
        <f t="shared" si="107"/>
        <v>K-hangtra</v>
      </c>
      <c r="AR701" s="66">
        <f t="shared" si="108"/>
        <v>156</v>
      </c>
      <c r="AS701" s="66">
        <f t="shared" si="109"/>
        <v>632</v>
      </c>
    </row>
    <row r="702" spans="3:45" x14ac:dyDescent="0.25">
      <c r="C702" s="53" t="str">
        <f>IF(H702="","",Sheet1!AI702)</f>
        <v>B</v>
      </c>
      <c r="D702" s="54" t="s">
        <v>4134</v>
      </c>
      <c r="E702" s="54" t="s">
        <v>25</v>
      </c>
      <c r="F702" s="53" t="str">
        <f>IF(H702="","",Sheet1!AF702)</f>
        <v>10/10/2025</v>
      </c>
      <c r="G702" s="1" t="str">
        <f>IF(H702="","",Sheet1!AF702)</f>
        <v>10/10/2025</v>
      </c>
      <c r="H702" s="27">
        <v>9106050019</v>
      </c>
      <c r="I702" s="1" t="str">
        <f>IF(H702="","",Sheet1!AF702)</f>
        <v>10/10/2025</v>
      </c>
      <c r="J702" s="55" t="str">
        <f t="shared" si="100"/>
        <v>NKHT2510/02900011409</v>
      </c>
      <c r="L702" s="57" t="str">
        <f>IF(H702="","",Sheet1!AK702)</f>
        <v>K25TTM</v>
      </c>
      <c r="M702" s="57" t="str">
        <f>IF(H702="","",Sheet1!AE702)</f>
        <v>00011409</v>
      </c>
      <c r="N702" s="58" t="str">
        <f>IF(H702="","",Sheet1!AF702)</f>
        <v>10/10/2025</v>
      </c>
      <c r="O702" s="7" t="str">
        <f>IF(H702="","",Sheet1!AH702)</f>
        <v>WIN-029</v>
      </c>
      <c r="S702" s="55" t="str">
        <f>IF(H702="","",Sheet1!AL702)</f>
        <v>6018 WM+ VPC Bắc Cường, Vĩnh Tường</v>
      </c>
      <c r="V702" s="55" t="str">
        <f>IF(H702="","",Sheet1!AL702)</f>
        <v>6018 WM+ VPC Bắc Cường, Vĩnh Tường</v>
      </c>
      <c r="Y702" s="7" t="str">
        <f>IF(H702="","",Sheet1!AJ702)</f>
        <v>TH200</v>
      </c>
      <c r="AB702" s="60">
        <f t="shared" si="101"/>
        <v>5111</v>
      </c>
      <c r="AC702" s="60">
        <f t="shared" si="102"/>
        <v>131</v>
      </c>
      <c r="AE702" s="61">
        <f>IF(H702="","",Sheet1!U702)</f>
        <v>6</v>
      </c>
      <c r="AG702" s="7">
        <f>IF(H702="","",Sheet1!T702)</f>
        <v>45588</v>
      </c>
      <c r="AH702" s="62">
        <f t="shared" si="103"/>
        <v>273528</v>
      </c>
      <c r="AL702" s="64">
        <f t="shared" si="104"/>
        <v>8</v>
      </c>
      <c r="AN702" s="61">
        <f t="shared" si="105"/>
        <v>21882.240000000002</v>
      </c>
      <c r="AO702" s="65">
        <f t="shared" si="106"/>
        <v>33311</v>
      </c>
      <c r="AQ702" s="66" t="str">
        <f t="shared" si="107"/>
        <v>K-hangtra</v>
      </c>
      <c r="AR702" s="66">
        <f t="shared" si="108"/>
        <v>156</v>
      </c>
      <c r="AS702" s="66">
        <f t="shared" si="109"/>
        <v>632</v>
      </c>
    </row>
    <row r="703" spans="3:45" x14ac:dyDescent="0.25">
      <c r="C703" s="53" t="str">
        <f>IF(H703="","",Sheet1!AI703)</f>
        <v>N</v>
      </c>
      <c r="D703" s="54" t="s">
        <v>4134</v>
      </c>
      <c r="E703" s="54" t="s">
        <v>25</v>
      </c>
      <c r="F703" s="53" t="str">
        <f>IF(H703="","",Sheet1!AF703)</f>
        <v>10/10/2025</v>
      </c>
      <c r="G703" s="1" t="str">
        <f>IF(H703="","",Sheet1!AF703)</f>
        <v>10/10/2025</v>
      </c>
      <c r="H703" s="27">
        <v>9106049964</v>
      </c>
      <c r="I703" s="1" t="str">
        <f>IF(H703="","",Sheet1!AF703)</f>
        <v>10/10/2025</v>
      </c>
      <c r="J703" s="55" t="str">
        <f t="shared" si="100"/>
        <v>NKHT2510/A3900160781</v>
      </c>
      <c r="L703" s="57" t="str">
        <f>IF(H703="","",Sheet1!AK703)</f>
        <v>K25TTM</v>
      </c>
      <c r="M703" s="57" t="str">
        <f>IF(H703="","",Sheet1!AE703)</f>
        <v>00160781</v>
      </c>
      <c r="N703" s="58" t="str">
        <f>IF(H703="","",Sheet1!AF703)</f>
        <v>10/10/2025</v>
      </c>
      <c r="O703" s="7" t="str">
        <f>IF(H703="","",Sheet1!AH703)</f>
        <v>WIN2A39</v>
      </c>
      <c r="S703" s="55" t="str">
        <f>IF(H703="","",Sheet1!AL703)</f>
        <v>2A39 WM+ HCM 3086-3088 Phạm Thế Hiển</v>
      </c>
      <c r="V703" s="55" t="str">
        <f>IF(H703="","",Sheet1!AL703)</f>
        <v>2A39 WM+ HCM 3086-3088 Phạm Thế Hiển</v>
      </c>
      <c r="Y703" s="7" t="str">
        <f>IF(H703="","",Sheet1!AJ703)</f>
        <v>CGM300</v>
      </c>
      <c r="AB703" s="60">
        <f t="shared" si="101"/>
        <v>5111</v>
      </c>
      <c r="AC703" s="60">
        <f t="shared" si="102"/>
        <v>131</v>
      </c>
      <c r="AE703" s="61">
        <f>IF(H703="","",Sheet1!U703)</f>
        <v>2</v>
      </c>
      <c r="AG703" s="7">
        <f>IF(H703="","",Sheet1!T703)</f>
        <v>73431</v>
      </c>
      <c r="AH703" s="62">
        <f t="shared" si="103"/>
        <v>146862</v>
      </c>
      <c r="AL703" s="64">
        <f t="shared" si="104"/>
        <v>8</v>
      </c>
      <c r="AN703" s="61">
        <f t="shared" si="105"/>
        <v>11748.960000000001</v>
      </c>
      <c r="AO703" s="65">
        <f t="shared" si="106"/>
        <v>33311</v>
      </c>
      <c r="AQ703" s="66" t="str">
        <f t="shared" si="107"/>
        <v>K-hangtra</v>
      </c>
      <c r="AR703" s="66">
        <f t="shared" si="108"/>
        <v>156</v>
      </c>
      <c r="AS703" s="66">
        <f t="shared" si="109"/>
        <v>632</v>
      </c>
    </row>
    <row r="704" spans="3:45" x14ac:dyDescent="0.25">
      <c r="C704" s="53" t="str">
        <f>IF(H704="","",Sheet1!AI704)</f>
        <v>N</v>
      </c>
      <c r="D704" s="54" t="s">
        <v>4134</v>
      </c>
      <c r="E704" s="54" t="s">
        <v>25</v>
      </c>
      <c r="F704" s="53" t="str">
        <f>IF(H704="","",Sheet1!AF704)</f>
        <v>10/10/2025</v>
      </c>
      <c r="G704" s="1" t="str">
        <f>IF(H704="","",Sheet1!AF704)</f>
        <v>10/10/2025</v>
      </c>
      <c r="H704" s="27">
        <v>9106049964</v>
      </c>
      <c r="I704" s="1" t="str">
        <f>IF(H704="","",Sheet1!AF704)</f>
        <v>10/10/2025</v>
      </c>
      <c r="J704" s="55" t="str">
        <f t="shared" si="100"/>
        <v>NKHT2510/A3900160781</v>
      </c>
      <c r="L704" s="57" t="str">
        <f>IF(H704="","",Sheet1!AK704)</f>
        <v>K25TTM</v>
      </c>
      <c r="M704" s="57" t="str">
        <f>IF(H704="","",Sheet1!AE704)</f>
        <v>00160781</v>
      </c>
      <c r="N704" s="58" t="str">
        <f>IF(H704="","",Sheet1!AF704)</f>
        <v>10/10/2025</v>
      </c>
      <c r="O704" s="7" t="str">
        <f>IF(H704="","",Sheet1!AH704)</f>
        <v>WIN2A39</v>
      </c>
      <c r="S704" s="55" t="str">
        <f>IF(H704="","",Sheet1!AL704)</f>
        <v>2A39 WM+ HCM 3086-3088 Phạm Thế Hiển</v>
      </c>
      <c r="V704" s="55" t="str">
        <f>IF(H704="","",Sheet1!AL704)</f>
        <v>2A39 WM+ HCM 3086-3088 Phạm Thế Hiển</v>
      </c>
      <c r="Y704" s="7" t="str">
        <f>IF(H704="","",Sheet1!AJ704)</f>
        <v>GM500</v>
      </c>
      <c r="AB704" s="60">
        <f t="shared" si="101"/>
        <v>5111</v>
      </c>
      <c r="AC704" s="60">
        <f t="shared" si="102"/>
        <v>131</v>
      </c>
      <c r="AE704" s="61">
        <f>IF(H704="","",Sheet1!U704)</f>
        <v>2</v>
      </c>
      <c r="AG704" s="7">
        <f>IF(H704="","",Sheet1!T704)</f>
        <v>111058</v>
      </c>
      <c r="AH704" s="62">
        <f t="shared" si="103"/>
        <v>222116</v>
      </c>
      <c r="AL704" s="64">
        <f t="shared" si="104"/>
        <v>8</v>
      </c>
      <c r="AN704" s="61">
        <f t="shared" si="105"/>
        <v>17769.28</v>
      </c>
      <c r="AO704" s="65">
        <f t="shared" si="106"/>
        <v>33311</v>
      </c>
      <c r="AQ704" s="66" t="str">
        <f t="shared" si="107"/>
        <v>K-hangtra</v>
      </c>
      <c r="AR704" s="66">
        <f t="shared" si="108"/>
        <v>156</v>
      </c>
      <c r="AS704" s="66">
        <f t="shared" si="109"/>
        <v>632</v>
      </c>
    </row>
    <row r="705" spans="3:45" x14ac:dyDescent="0.25">
      <c r="C705" s="53" t="str">
        <f>IF(H705="","",Sheet1!AI705)</f>
        <v>N</v>
      </c>
      <c r="D705" s="54" t="s">
        <v>4134</v>
      </c>
      <c r="E705" s="54" t="s">
        <v>25</v>
      </c>
      <c r="F705" s="53" t="str">
        <f>IF(H705="","",Sheet1!AF705)</f>
        <v>10/10/2025</v>
      </c>
      <c r="G705" s="1" t="str">
        <f>IF(H705="","",Sheet1!AF705)</f>
        <v>10/10/2025</v>
      </c>
      <c r="H705" s="27">
        <v>9106049964</v>
      </c>
      <c r="I705" s="1" t="str">
        <f>IF(H705="","",Sheet1!AF705)</f>
        <v>10/10/2025</v>
      </c>
      <c r="J705" s="55" t="str">
        <f t="shared" si="100"/>
        <v>NKHT2510/A3900160781</v>
      </c>
      <c r="L705" s="57" t="str">
        <f>IF(H705="","",Sheet1!AK705)</f>
        <v>K25TTM</v>
      </c>
      <c r="M705" s="57" t="str">
        <f>IF(H705="","",Sheet1!AE705)</f>
        <v>00160781</v>
      </c>
      <c r="N705" s="58" t="str">
        <f>IF(H705="","",Sheet1!AF705)</f>
        <v>10/10/2025</v>
      </c>
      <c r="O705" s="7" t="str">
        <f>IF(H705="","",Sheet1!AH705)</f>
        <v>WIN2A39</v>
      </c>
      <c r="S705" s="55" t="str">
        <f>IF(H705="","",Sheet1!AL705)</f>
        <v>2A39 WM+ HCM 3086-3088 Phạm Thế Hiển</v>
      </c>
      <c r="V705" s="55" t="str">
        <f>IF(H705="","",Sheet1!AL705)</f>
        <v>2A39 WM+ HCM 3086-3088 Phạm Thế Hiển</v>
      </c>
      <c r="Y705" s="7" t="str">
        <f>IF(H705="","",Sheet1!AJ705)</f>
        <v>TH200</v>
      </c>
      <c r="AB705" s="60">
        <f t="shared" si="101"/>
        <v>5111</v>
      </c>
      <c r="AC705" s="60">
        <f t="shared" si="102"/>
        <v>131</v>
      </c>
      <c r="AE705" s="61">
        <f>IF(H705="","",Sheet1!U705)</f>
        <v>2</v>
      </c>
      <c r="AG705" s="7">
        <f>IF(H705="","",Sheet1!T705)</f>
        <v>45588</v>
      </c>
      <c r="AH705" s="62">
        <f t="shared" si="103"/>
        <v>91176</v>
      </c>
      <c r="AL705" s="64">
        <f t="shared" si="104"/>
        <v>8</v>
      </c>
      <c r="AN705" s="61">
        <f t="shared" si="105"/>
        <v>7294.08</v>
      </c>
      <c r="AO705" s="65">
        <f t="shared" si="106"/>
        <v>33311</v>
      </c>
      <c r="AQ705" s="66" t="str">
        <f t="shared" si="107"/>
        <v>K-hangtra</v>
      </c>
      <c r="AR705" s="66">
        <f t="shared" si="108"/>
        <v>156</v>
      </c>
      <c r="AS705" s="66">
        <f t="shared" si="109"/>
        <v>632</v>
      </c>
    </row>
    <row r="706" spans="3:45" x14ac:dyDescent="0.25">
      <c r="C706" s="53" t="str">
        <f>IF(H706="","",Sheet1!AI706)</f>
        <v>N</v>
      </c>
      <c r="D706" s="54" t="s">
        <v>4134</v>
      </c>
      <c r="E706" s="54" t="s">
        <v>25</v>
      </c>
      <c r="F706" s="53" t="str">
        <f>IF(H706="","",Sheet1!AF706)</f>
        <v>10/10/2025</v>
      </c>
      <c r="G706" s="1" t="str">
        <f>IF(H706="","",Sheet1!AF706)</f>
        <v>10/10/2025</v>
      </c>
      <c r="H706" s="27">
        <v>9106049964</v>
      </c>
      <c r="I706" s="1" t="str">
        <f>IF(H706="","",Sheet1!AF706)</f>
        <v>10/10/2025</v>
      </c>
      <c r="J706" s="55" t="str">
        <f t="shared" si="100"/>
        <v>NKHT2510/A3900160781</v>
      </c>
      <c r="L706" s="57" t="str">
        <f>IF(H706="","",Sheet1!AK706)</f>
        <v>K25TTM</v>
      </c>
      <c r="M706" s="57" t="str">
        <f>IF(H706="","",Sheet1!AE706)</f>
        <v>00160781</v>
      </c>
      <c r="N706" s="58" t="str">
        <f>IF(H706="","",Sheet1!AF706)</f>
        <v>10/10/2025</v>
      </c>
      <c r="O706" s="7" t="str">
        <f>IF(H706="","",Sheet1!AH706)</f>
        <v>WIN2A39</v>
      </c>
      <c r="S706" s="55" t="str">
        <f>IF(H706="","",Sheet1!AL706)</f>
        <v>2A39 WM+ HCM 3086-3088 Phạm Thế Hiển</v>
      </c>
      <c r="V706" s="55" t="str">
        <f>IF(H706="","",Sheet1!AL706)</f>
        <v>2A39 WM+ HCM 3086-3088 Phạm Thế Hiển</v>
      </c>
      <c r="Y706" s="7" t="str">
        <f>IF(H706="","",Sheet1!AJ706)</f>
        <v>GXD500</v>
      </c>
      <c r="AB706" s="60">
        <f t="shared" si="101"/>
        <v>5111</v>
      </c>
      <c r="AC706" s="60">
        <f t="shared" si="102"/>
        <v>131</v>
      </c>
      <c r="AE706" s="61">
        <f>IF(H706="","",Sheet1!U706)</f>
        <v>2</v>
      </c>
      <c r="AG706" s="7">
        <f>IF(H706="","",Sheet1!T706)</f>
        <v>111606</v>
      </c>
      <c r="AH706" s="62">
        <f t="shared" si="103"/>
        <v>223212</v>
      </c>
      <c r="AL706" s="64">
        <f t="shared" si="104"/>
        <v>8</v>
      </c>
      <c r="AN706" s="61">
        <f t="shared" si="105"/>
        <v>17856.96</v>
      </c>
      <c r="AO706" s="65">
        <f t="shared" si="106"/>
        <v>33311</v>
      </c>
      <c r="AQ706" s="66" t="str">
        <f t="shared" si="107"/>
        <v>K-hangtra</v>
      </c>
      <c r="AR706" s="66">
        <f t="shared" si="108"/>
        <v>156</v>
      </c>
      <c r="AS706" s="66">
        <f t="shared" si="109"/>
        <v>632</v>
      </c>
    </row>
    <row r="707" spans="3:45" x14ac:dyDescent="0.25">
      <c r="C707" s="53" t="str">
        <f>IF(H707="","",Sheet1!AI707)</f>
        <v>N</v>
      </c>
      <c r="D707" s="54" t="s">
        <v>4134</v>
      </c>
      <c r="E707" s="54" t="s">
        <v>25</v>
      </c>
      <c r="F707" s="53" t="str">
        <f>IF(H707="","",Sheet1!AF707)</f>
        <v>10/10/2025</v>
      </c>
      <c r="G707" s="1" t="str">
        <f>IF(H707="","",Sheet1!AF707)</f>
        <v>10/10/2025</v>
      </c>
      <c r="H707" s="27">
        <v>9106049964</v>
      </c>
      <c r="I707" s="1" t="str">
        <f>IF(H707="","",Sheet1!AF707)</f>
        <v>10/10/2025</v>
      </c>
      <c r="J707" s="55" t="str">
        <f t="shared" ref="J707:J770" si="110">"NKHT25"&amp;TEXT(MONTH(I707),"00")&amp;"/"&amp;RIGHT(O707,3)&amp;M707</f>
        <v>NKHT2510/A3900160781</v>
      </c>
      <c r="L707" s="57" t="str">
        <f>IF(H707="","",Sheet1!AK707)</f>
        <v>K25TTM</v>
      </c>
      <c r="M707" s="57" t="str">
        <f>IF(H707="","",Sheet1!AE707)</f>
        <v>00160781</v>
      </c>
      <c r="N707" s="58" t="str">
        <f>IF(H707="","",Sheet1!AF707)</f>
        <v>10/10/2025</v>
      </c>
      <c r="O707" s="7" t="str">
        <f>IF(H707="","",Sheet1!AH707)</f>
        <v>WIN2A39</v>
      </c>
      <c r="S707" s="55" t="str">
        <f>IF(H707="","",Sheet1!AL707)</f>
        <v>2A39 WM+ HCM 3086-3088 Phạm Thế Hiển</v>
      </c>
      <c r="V707" s="55" t="str">
        <f>IF(H707="","",Sheet1!AL707)</f>
        <v>2A39 WM+ HCM 3086-3088 Phạm Thế Hiển</v>
      </c>
      <c r="Y707" s="7" t="str">
        <f>IF(H707="","",Sheet1!AJ707)</f>
        <v>GTLX250G</v>
      </c>
      <c r="AB707" s="60">
        <f t="shared" ref="AB707:AB770" si="111">IF(H707="","",5111)</f>
        <v>5111</v>
      </c>
      <c r="AC707" s="60">
        <f t="shared" si="102"/>
        <v>131</v>
      </c>
      <c r="AE707" s="61">
        <f>IF(H707="","",Sheet1!U707)</f>
        <v>2</v>
      </c>
      <c r="AG707" s="7">
        <f>IF(H707="","",Sheet1!T707)</f>
        <v>50182</v>
      </c>
      <c r="AH707" s="62">
        <f t="shared" si="103"/>
        <v>100364</v>
      </c>
      <c r="AL707" s="64">
        <f t="shared" si="104"/>
        <v>8</v>
      </c>
      <c r="AN707" s="61">
        <f t="shared" si="105"/>
        <v>8029.12</v>
      </c>
      <c r="AO707" s="65">
        <f t="shared" si="106"/>
        <v>33311</v>
      </c>
      <c r="AQ707" s="66" t="str">
        <f t="shared" si="107"/>
        <v>K-hangtra</v>
      </c>
      <c r="AR707" s="66">
        <f t="shared" si="108"/>
        <v>156</v>
      </c>
      <c r="AS707" s="66">
        <f t="shared" si="109"/>
        <v>632</v>
      </c>
    </row>
    <row r="708" spans="3:45" x14ac:dyDescent="0.25">
      <c r="C708" s="53" t="str">
        <f>IF(H708="","",Sheet1!AI708)</f>
        <v>B</v>
      </c>
      <c r="D708" s="54" t="s">
        <v>4134</v>
      </c>
      <c r="E708" s="54" t="s">
        <v>25</v>
      </c>
      <c r="F708" s="53" t="str">
        <f>IF(H708="","",Sheet1!AF708)</f>
        <v>10/10/2025</v>
      </c>
      <c r="G708" s="1" t="str">
        <f>IF(H708="","",Sheet1!AF708)</f>
        <v>10/10/2025</v>
      </c>
      <c r="H708" s="27">
        <v>9106050003</v>
      </c>
      <c r="I708" s="1" t="str">
        <f>IF(H708="","",Sheet1!AF708)</f>
        <v>10/10/2025</v>
      </c>
      <c r="J708" s="55" t="str">
        <f t="shared" si="110"/>
        <v>NKHT2510/02000033753</v>
      </c>
      <c r="L708" s="57" t="str">
        <f>IF(H708="","",Sheet1!AK708)</f>
        <v>K25TTM</v>
      </c>
      <c r="M708" s="57" t="str">
        <f>IF(H708="","",Sheet1!AE708)</f>
        <v>00033753</v>
      </c>
      <c r="N708" s="58" t="str">
        <f>IF(H708="","",Sheet1!AF708)</f>
        <v>10/10/2025</v>
      </c>
      <c r="O708" s="7" t="str">
        <f>IF(H708="","",Sheet1!AH708)</f>
        <v>WIN-020</v>
      </c>
      <c r="S708" s="55" t="str">
        <f>IF(H708="","",Sheet1!AL708)</f>
        <v>6167 WM+ THA Chợ Đông Vệ</v>
      </c>
      <c r="V708" s="55" t="str">
        <f>IF(H708="","",Sheet1!AL708)</f>
        <v>6167 WM+ THA Chợ Đông Vệ</v>
      </c>
      <c r="Y708" s="7" t="str">
        <f>IF(H708="","",Sheet1!AJ708)</f>
        <v>TH200</v>
      </c>
      <c r="AB708" s="60">
        <f t="shared" si="111"/>
        <v>5111</v>
      </c>
      <c r="AC708" s="60">
        <f t="shared" ref="AC708:AC771" si="112">IF(H708="","",131)</f>
        <v>131</v>
      </c>
      <c r="AE708" s="61">
        <f>IF(H708="","",Sheet1!U708)</f>
        <v>1</v>
      </c>
      <c r="AG708" s="7">
        <f>IF(H708="","",Sheet1!T708)</f>
        <v>45588</v>
      </c>
      <c r="AH708" s="62">
        <f t="shared" ref="AH708:AH771" si="113">AE708*AG708</f>
        <v>45588</v>
      </c>
      <c r="AL708" s="64">
        <f t="shared" ref="AL708:AL771" si="114">IF(H708="","",8)</f>
        <v>8</v>
      </c>
      <c r="AN708" s="61">
        <f t="shared" ref="AN708:AN771" si="115">AH708*8%</f>
        <v>3647.04</v>
      </c>
      <c r="AO708" s="65">
        <f t="shared" ref="AO708:AO771" si="116">IF(H708="","",33311)</f>
        <v>33311</v>
      </c>
      <c r="AQ708" s="66" t="str">
        <f t="shared" ref="AQ708:AQ771" si="117">IF(H708="","","K-hangtra")</f>
        <v>K-hangtra</v>
      </c>
      <c r="AR708" s="66">
        <f t="shared" ref="AR708:AR771" si="118">IF(H708="","",156)</f>
        <v>156</v>
      </c>
      <c r="AS708" s="66">
        <f t="shared" ref="AS708:AS771" si="119">IF(H708="","",632)</f>
        <v>632</v>
      </c>
    </row>
    <row r="709" spans="3:45" x14ac:dyDescent="0.25">
      <c r="C709" s="53" t="str">
        <f>IF(H709="","",Sheet1!AI709)</f>
        <v>B</v>
      </c>
      <c r="D709" s="54" t="s">
        <v>4134</v>
      </c>
      <c r="E709" s="54" t="s">
        <v>25</v>
      </c>
      <c r="F709" s="53" t="str">
        <f>IF(H709="","",Sheet1!AF709)</f>
        <v>10/10/2025</v>
      </c>
      <c r="G709" s="1" t="str">
        <f>IF(H709="","",Sheet1!AF709)</f>
        <v>10/10/2025</v>
      </c>
      <c r="H709" s="27">
        <v>9106050003</v>
      </c>
      <c r="I709" s="1" t="str">
        <f>IF(H709="","",Sheet1!AF709)</f>
        <v>10/10/2025</v>
      </c>
      <c r="J709" s="55" t="str">
        <f t="shared" si="110"/>
        <v>NKHT2510/02000033753</v>
      </c>
      <c r="L709" s="57" t="str">
        <f>IF(H709="","",Sheet1!AK709)</f>
        <v>K25TTM</v>
      </c>
      <c r="M709" s="57" t="str">
        <f>IF(H709="","",Sheet1!AE709)</f>
        <v>00033753</v>
      </c>
      <c r="N709" s="58" t="str">
        <f>IF(H709="","",Sheet1!AF709)</f>
        <v>10/10/2025</v>
      </c>
      <c r="O709" s="7" t="str">
        <f>IF(H709="","",Sheet1!AH709)</f>
        <v>WIN-020</v>
      </c>
      <c r="S709" s="55" t="str">
        <f>IF(H709="","",Sheet1!AL709)</f>
        <v>6167 WM+ THA Chợ Đông Vệ</v>
      </c>
      <c r="V709" s="55" t="str">
        <f>IF(H709="","",Sheet1!AL709)</f>
        <v>6167 WM+ THA Chợ Đông Vệ</v>
      </c>
      <c r="Y709" s="7" t="str">
        <f>IF(H709="","",Sheet1!AJ709)</f>
        <v>MNH250</v>
      </c>
      <c r="AB709" s="60">
        <f t="shared" si="111"/>
        <v>5111</v>
      </c>
      <c r="AC709" s="60">
        <f t="shared" si="112"/>
        <v>131</v>
      </c>
      <c r="AE709" s="61">
        <f>IF(H709="","",Sheet1!U709)</f>
        <v>1</v>
      </c>
      <c r="AG709" s="7">
        <f>IF(H709="","",Sheet1!T709)</f>
        <v>37720</v>
      </c>
      <c r="AH709" s="62">
        <f t="shared" si="113"/>
        <v>37720</v>
      </c>
      <c r="AL709" s="64">
        <f t="shared" si="114"/>
        <v>8</v>
      </c>
      <c r="AN709" s="61">
        <f t="shared" si="115"/>
        <v>3017.6</v>
      </c>
      <c r="AO709" s="65">
        <f t="shared" si="116"/>
        <v>33311</v>
      </c>
      <c r="AQ709" s="66" t="str">
        <f t="shared" si="117"/>
        <v>K-hangtra</v>
      </c>
      <c r="AR709" s="66">
        <f t="shared" si="118"/>
        <v>156</v>
      </c>
      <c r="AS709" s="66">
        <f t="shared" si="119"/>
        <v>632</v>
      </c>
    </row>
    <row r="710" spans="3:45" x14ac:dyDescent="0.25">
      <c r="C710" s="53" t="str">
        <f>IF(H710="","",Sheet1!AI710)</f>
        <v>B</v>
      </c>
      <c r="D710" s="54" t="s">
        <v>4134</v>
      </c>
      <c r="E710" s="54" t="s">
        <v>25</v>
      </c>
      <c r="F710" s="53" t="str">
        <f>IF(H710="","",Sheet1!AF710)</f>
        <v>10/10/2025</v>
      </c>
      <c r="G710" s="1" t="str">
        <f>IF(H710="","",Sheet1!AF710)</f>
        <v>10/10/2025</v>
      </c>
      <c r="H710" s="27">
        <v>9106050022</v>
      </c>
      <c r="I710" s="1" t="str">
        <f>IF(H710="","",Sheet1!AF710)</f>
        <v>10/10/2025</v>
      </c>
      <c r="J710" s="55" t="str">
        <f t="shared" si="110"/>
        <v>NKHT2510/02900011410</v>
      </c>
      <c r="L710" s="57" t="str">
        <f>IF(H710="","",Sheet1!AK710)</f>
        <v>K25TTM</v>
      </c>
      <c r="M710" s="57" t="str">
        <f>IF(H710="","",Sheet1!AE710)</f>
        <v>00011410</v>
      </c>
      <c r="N710" s="58" t="str">
        <f>IF(H710="","",Sheet1!AF710)</f>
        <v>10/10/2025</v>
      </c>
      <c r="O710" s="7" t="str">
        <f>IF(H710="","",Sheet1!AH710)</f>
        <v>WIN-029</v>
      </c>
      <c r="S710" s="55" t="str">
        <f>IF(H710="","",Sheet1!AL710)</f>
        <v>6018 WM+ VPC Bắc Cường, Vĩnh Tường</v>
      </c>
      <c r="V710" s="55" t="str">
        <f>IF(H710="","",Sheet1!AL710)</f>
        <v>6018 WM+ VPC Bắc Cường, Vĩnh Tường</v>
      </c>
      <c r="Y710" s="7" t="str">
        <f>IF(H710="","",Sheet1!AJ710)</f>
        <v>CGM300</v>
      </c>
      <c r="AB710" s="60">
        <f t="shared" si="111"/>
        <v>5111</v>
      </c>
      <c r="AC710" s="60">
        <f t="shared" si="112"/>
        <v>131</v>
      </c>
      <c r="AE710" s="61">
        <f>IF(H710="","",Sheet1!U710)</f>
        <v>2</v>
      </c>
      <c r="AG710" s="7">
        <f>IF(H710="","",Sheet1!T710)</f>
        <v>73431</v>
      </c>
      <c r="AH710" s="62">
        <f t="shared" si="113"/>
        <v>146862</v>
      </c>
      <c r="AL710" s="64">
        <f t="shared" si="114"/>
        <v>8</v>
      </c>
      <c r="AN710" s="61">
        <f t="shared" si="115"/>
        <v>11748.960000000001</v>
      </c>
      <c r="AO710" s="65">
        <f t="shared" si="116"/>
        <v>33311</v>
      </c>
      <c r="AQ710" s="66" t="str">
        <f t="shared" si="117"/>
        <v>K-hangtra</v>
      </c>
      <c r="AR710" s="66">
        <f t="shared" si="118"/>
        <v>156</v>
      </c>
      <c r="AS710" s="66">
        <f t="shared" si="119"/>
        <v>632</v>
      </c>
    </row>
    <row r="711" spans="3:45" x14ac:dyDescent="0.25">
      <c r="C711" s="53" t="str">
        <f>IF(H711="","",Sheet1!AI711)</f>
        <v>B</v>
      </c>
      <c r="D711" s="54" t="s">
        <v>4134</v>
      </c>
      <c r="E711" s="54" t="s">
        <v>25</v>
      </c>
      <c r="F711" s="53" t="str">
        <f>IF(H711="","",Sheet1!AF711)</f>
        <v>10/10/2025</v>
      </c>
      <c r="G711" s="1" t="str">
        <f>IF(H711="","",Sheet1!AF711)</f>
        <v>10/10/2025</v>
      </c>
      <c r="H711" s="27">
        <v>9106050022</v>
      </c>
      <c r="I711" s="1" t="str">
        <f>IF(H711="","",Sheet1!AF711)</f>
        <v>10/10/2025</v>
      </c>
      <c r="J711" s="55" t="str">
        <f t="shared" si="110"/>
        <v>NKHT2510/02900011410</v>
      </c>
      <c r="L711" s="57" t="str">
        <f>IF(H711="","",Sheet1!AK711)</f>
        <v>K25TTM</v>
      </c>
      <c r="M711" s="57" t="str">
        <f>IF(H711="","",Sheet1!AE711)</f>
        <v>00011410</v>
      </c>
      <c r="N711" s="58" t="str">
        <f>IF(H711="","",Sheet1!AF711)</f>
        <v>10/10/2025</v>
      </c>
      <c r="O711" s="7" t="str">
        <f>IF(H711="","",Sheet1!AH711)</f>
        <v>WIN-029</v>
      </c>
      <c r="S711" s="55" t="str">
        <f>IF(H711="","",Sheet1!AL711)</f>
        <v>6018 WM+ VPC Bắc Cường, Vĩnh Tường</v>
      </c>
      <c r="V711" s="55" t="str">
        <f>IF(H711="","",Sheet1!AL711)</f>
        <v>6018 WM+ VPC Bắc Cường, Vĩnh Tường</v>
      </c>
      <c r="Y711" s="7" t="str">
        <f>IF(H711="","",Sheet1!AJ711)</f>
        <v>GSG250</v>
      </c>
      <c r="AB711" s="60">
        <f t="shared" si="111"/>
        <v>5111</v>
      </c>
      <c r="AC711" s="60">
        <f t="shared" si="112"/>
        <v>131</v>
      </c>
      <c r="AE711" s="61">
        <f>IF(H711="","",Sheet1!U711)</f>
        <v>2</v>
      </c>
      <c r="AG711" s="7">
        <f>IF(H711="","",Sheet1!T711)</f>
        <v>41328</v>
      </c>
      <c r="AH711" s="62">
        <f t="shared" si="113"/>
        <v>82656</v>
      </c>
      <c r="AL711" s="64">
        <f t="shared" si="114"/>
        <v>8</v>
      </c>
      <c r="AN711" s="61">
        <f t="shared" si="115"/>
        <v>6612.4800000000005</v>
      </c>
      <c r="AO711" s="65">
        <f t="shared" si="116"/>
        <v>33311</v>
      </c>
      <c r="AQ711" s="66" t="str">
        <f t="shared" si="117"/>
        <v>K-hangtra</v>
      </c>
      <c r="AR711" s="66">
        <f t="shared" si="118"/>
        <v>156</v>
      </c>
      <c r="AS711" s="66">
        <f t="shared" si="119"/>
        <v>632</v>
      </c>
    </row>
    <row r="712" spans="3:45" x14ac:dyDescent="0.25">
      <c r="C712" s="53" t="str">
        <f>IF(H712="","",Sheet1!AI712)</f>
        <v>N</v>
      </c>
      <c r="D712" s="54" t="s">
        <v>4134</v>
      </c>
      <c r="E712" s="54" t="s">
        <v>25</v>
      </c>
      <c r="F712" s="53" t="str">
        <f>IF(H712="","",Sheet1!AF712)</f>
        <v>10/10/2025</v>
      </c>
      <c r="G712" s="1" t="str">
        <f>IF(H712="","",Sheet1!AF712)</f>
        <v>10/10/2025</v>
      </c>
      <c r="H712" s="27">
        <v>9106049985</v>
      </c>
      <c r="I712" s="1" t="str">
        <f>IF(H712="","",Sheet1!AF712)</f>
        <v>10/10/2025</v>
      </c>
      <c r="J712" s="55" t="str">
        <f t="shared" si="110"/>
        <v>NKHT2510/02200008389</v>
      </c>
      <c r="L712" s="57" t="str">
        <f>IF(H712="","",Sheet1!AK712)</f>
        <v>K25TTM</v>
      </c>
      <c r="M712" s="57" t="str">
        <f>IF(H712="","",Sheet1!AE712)</f>
        <v>00008389</v>
      </c>
      <c r="N712" s="58" t="str">
        <f>IF(H712="","",Sheet1!AF712)</f>
        <v>10/10/2025</v>
      </c>
      <c r="O712" s="7" t="str">
        <f>IF(H712="","",Sheet1!AH712)</f>
        <v>WIN-022</v>
      </c>
      <c r="S712" s="55" t="str">
        <f>IF(H712="","",Sheet1!AL712)</f>
        <v>2ABJ WM+ GLI 511 Quang Trung</v>
      </c>
      <c r="V712" s="55" t="str">
        <f>IF(H712="","",Sheet1!AL712)</f>
        <v>2ABJ WM+ GLI 511 Quang Trung</v>
      </c>
      <c r="Y712" s="7" t="str">
        <f>IF(H712="","",Sheet1!AJ712)</f>
        <v>TH200</v>
      </c>
      <c r="AB712" s="60">
        <f t="shared" si="111"/>
        <v>5111</v>
      </c>
      <c r="AC712" s="60">
        <f t="shared" si="112"/>
        <v>131</v>
      </c>
      <c r="AE712" s="61">
        <f>IF(H712="","",Sheet1!U712)</f>
        <v>4</v>
      </c>
      <c r="AG712" s="7">
        <f>IF(H712="","",Sheet1!T712)</f>
        <v>45588</v>
      </c>
      <c r="AH712" s="62">
        <f t="shared" si="113"/>
        <v>182352</v>
      </c>
      <c r="AL712" s="64">
        <f t="shared" si="114"/>
        <v>8</v>
      </c>
      <c r="AN712" s="61">
        <f t="shared" si="115"/>
        <v>14588.16</v>
      </c>
      <c r="AO712" s="65">
        <f t="shared" si="116"/>
        <v>33311</v>
      </c>
      <c r="AQ712" s="66" t="str">
        <f t="shared" si="117"/>
        <v>K-hangtra</v>
      </c>
      <c r="AR712" s="66">
        <f t="shared" si="118"/>
        <v>156</v>
      </c>
      <c r="AS712" s="66">
        <f t="shared" si="119"/>
        <v>632</v>
      </c>
    </row>
    <row r="713" spans="3:45" x14ac:dyDescent="0.25">
      <c r="C713" s="53" t="str">
        <f>IF(H713="","",Sheet1!AI713)</f>
        <v>N</v>
      </c>
      <c r="D713" s="54" t="s">
        <v>4134</v>
      </c>
      <c r="E713" s="54" t="s">
        <v>25</v>
      </c>
      <c r="F713" s="53" t="str">
        <f>IF(H713="","",Sheet1!AF713)</f>
        <v>10/10/2025</v>
      </c>
      <c r="G713" s="1" t="str">
        <f>IF(H713="","",Sheet1!AF713)</f>
        <v>10/10/2025</v>
      </c>
      <c r="H713" s="27">
        <v>9106050068</v>
      </c>
      <c r="I713" s="1" t="str">
        <f>IF(H713="","",Sheet1!AF713)</f>
        <v>10/10/2025</v>
      </c>
      <c r="J713" s="55" t="str">
        <f t="shared" si="110"/>
        <v>NKHT2510/93100160791</v>
      </c>
      <c r="L713" s="57" t="str">
        <f>IF(H713="","",Sheet1!AK713)</f>
        <v>K25TTM</v>
      </c>
      <c r="M713" s="57" t="str">
        <f>IF(H713="","",Sheet1!AE713)</f>
        <v>00160791</v>
      </c>
      <c r="N713" s="58" t="str">
        <f>IF(H713="","",Sheet1!AF713)</f>
        <v>10/10/2025</v>
      </c>
      <c r="O713" s="7" t="str">
        <f>IF(H713="","",Sheet1!AH713)</f>
        <v>WIN2931</v>
      </c>
      <c r="S713" s="55" t="str">
        <f>IF(H713="","",Sheet1!AL713)</f>
        <v>2931 WM+ HCM CC Thủ Thiêm Star</v>
      </c>
      <c r="V713" s="55" t="str">
        <f>IF(H713="","",Sheet1!AL713)</f>
        <v>2931 WM+ HCM CC Thủ Thiêm Star</v>
      </c>
      <c r="Y713" s="7" t="str">
        <f>IF(H713="","",Sheet1!AJ713)</f>
        <v>GM500</v>
      </c>
      <c r="AB713" s="60">
        <f t="shared" si="111"/>
        <v>5111</v>
      </c>
      <c r="AC713" s="60">
        <f t="shared" si="112"/>
        <v>131</v>
      </c>
      <c r="AE713" s="61">
        <f>IF(H713="","",Sheet1!U713)</f>
        <v>3</v>
      </c>
      <c r="AG713" s="7">
        <f>IF(H713="","",Sheet1!T713)</f>
        <v>111058</v>
      </c>
      <c r="AH713" s="62">
        <f t="shared" si="113"/>
        <v>333174</v>
      </c>
      <c r="AL713" s="64">
        <f t="shared" si="114"/>
        <v>8</v>
      </c>
      <c r="AN713" s="61">
        <f t="shared" si="115"/>
        <v>26653.920000000002</v>
      </c>
      <c r="AO713" s="65">
        <f t="shared" si="116"/>
        <v>33311</v>
      </c>
      <c r="AQ713" s="66" t="str">
        <f t="shared" si="117"/>
        <v>K-hangtra</v>
      </c>
      <c r="AR713" s="66">
        <f t="shared" si="118"/>
        <v>156</v>
      </c>
      <c r="AS713" s="66">
        <f t="shared" si="119"/>
        <v>632</v>
      </c>
    </row>
    <row r="714" spans="3:45" x14ac:dyDescent="0.25">
      <c r="C714" s="53" t="str">
        <f>IF(H714="","",Sheet1!AI714)</f>
        <v>N</v>
      </c>
      <c r="D714" s="54" t="s">
        <v>4134</v>
      </c>
      <c r="E714" s="54" t="s">
        <v>25</v>
      </c>
      <c r="F714" s="53" t="str">
        <f>IF(H714="","",Sheet1!AF714)</f>
        <v>10/10/2025</v>
      </c>
      <c r="G714" s="1" t="str">
        <f>IF(H714="","",Sheet1!AF714)</f>
        <v>10/10/2025</v>
      </c>
      <c r="H714" s="27">
        <v>9106050068</v>
      </c>
      <c r="I714" s="1" t="str">
        <f>IF(H714="","",Sheet1!AF714)</f>
        <v>10/10/2025</v>
      </c>
      <c r="J714" s="55" t="str">
        <f t="shared" si="110"/>
        <v>NKHT2510/93100160791</v>
      </c>
      <c r="L714" s="57" t="str">
        <f>IF(H714="","",Sheet1!AK714)</f>
        <v>K25TTM</v>
      </c>
      <c r="M714" s="57" t="str">
        <f>IF(H714="","",Sheet1!AE714)</f>
        <v>00160791</v>
      </c>
      <c r="N714" s="58" t="str">
        <f>IF(H714="","",Sheet1!AF714)</f>
        <v>10/10/2025</v>
      </c>
      <c r="O714" s="7" t="str">
        <f>IF(H714="","",Sheet1!AH714)</f>
        <v>WIN2931</v>
      </c>
      <c r="S714" s="55" t="str">
        <f>IF(H714="","",Sheet1!AL714)</f>
        <v>2931 WM+ HCM CC Thủ Thiêm Star</v>
      </c>
      <c r="V714" s="55" t="str">
        <f>IF(H714="","",Sheet1!AL714)</f>
        <v>2931 WM+ HCM CC Thủ Thiêm Star</v>
      </c>
      <c r="Y714" s="7" t="str">
        <f>IF(H714="","",Sheet1!AJ714)</f>
        <v>TH200</v>
      </c>
      <c r="AB714" s="60">
        <f t="shared" si="111"/>
        <v>5111</v>
      </c>
      <c r="AC714" s="60">
        <f t="shared" si="112"/>
        <v>131</v>
      </c>
      <c r="AE714" s="61">
        <f>IF(H714="","",Sheet1!U714)</f>
        <v>2</v>
      </c>
      <c r="AG714" s="7">
        <f>IF(H714="","",Sheet1!T714)</f>
        <v>45588</v>
      </c>
      <c r="AH714" s="62">
        <f t="shared" si="113"/>
        <v>91176</v>
      </c>
      <c r="AL714" s="64">
        <f t="shared" si="114"/>
        <v>8</v>
      </c>
      <c r="AN714" s="61">
        <f t="shared" si="115"/>
        <v>7294.08</v>
      </c>
      <c r="AO714" s="65">
        <f t="shared" si="116"/>
        <v>33311</v>
      </c>
      <c r="AQ714" s="66" t="str">
        <f t="shared" si="117"/>
        <v>K-hangtra</v>
      </c>
      <c r="AR714" s="66">
        <f t="shared" si="118"/>
        <v>156</v>
      </c>
      <c r="AS714" s="66">
        <f t="shared" si="119"/>
        <v>632</v>
      </c>
    </row>
    <row r="715" spans="3:45" x14ac:dyDescent="0.25">
      <c r="C715" s="53" t="str">
        <f>IF(H715="","",Sheet1!AI715)</f>
        <v>N</v>
      </c>
      <c r="D715" s="54" t="s">
        <v>4134</v>
      </c>
      <c r="E715" s="54" t="s">
        <v>25</v>
      </c>
      <c r="F715" s="53" t="str">
        <f>IF(H715="","",Sheet1!AF715)</f>
        <v>10/10/2025</v>
      </c>
      <c r="G715" s="1" t="str">
        <f>IF(H715="","",Sheet1!AF715)</f>
        <v>10/10/2025</v>
      </c>
      <c r="H715" s="27">
        <v>9106050068</v>
      </c>
      <c r="I715" s="1" t="str">
        <f>IF(H715="","",Sheet1!AF715)</f>
        <v>10/10/2025</v>
      </c>
      <c r="J715" s="55" t="str">
        <f t="shared" si="110"/>
        <v>NKHT2510/93100160791</v>
      </c>
      <c r="L715" s="57" t="str">
        <f>IF(H715="","",Sheet1!AK715)</f>
        <v>K25TTM</v>
      </c>
      <c r="M715" s="57" t="str">
        <f>IF(H715="","",Sheet1!AE715)</f>
        <v>00160791</v>
      </c>
      <c r="N715" s="58" t="str">
        <f>IF(H715="","",Sheet1!AF715)</f>
        <v>10/10/2025</v>
      </c>
      <c r="O715" s="7" t="str">
        <f>IF(H715="","",Sheet1!AH715)</f>
        <v>WIN2931</v>
      </c>
      <c r="S715" s="55" t="str">
        <f>IF(H715="","",Sheet1!AL715)</f>
        <v>2931 WM+ HCM CC Thủ Thiêm Star</v>
      </c>
      <c r="V715" s="55" t="str">
        <f>IF(H715="","",Sheet1!AL715)</f>
        <v>2931 WM+ HCM CC Thủ Thiêm Star</v>
      </c>
      <c r="Y715" s="7" t="str">
        <f>IF(H715="","",Sheet1!AJ715)</f>
        <v>CN300</v>
      </c>
      <c r="AB715" s="60">
        <f t="shared" si="111"/>
        <v>5111</v>
      </c>
      <c r="AC715" s="60">
        <f t="shared" si="112"/>
        <v>131</v>
      </c>
      <c r="AE715" s="61">
        <f>IF(H715="","",Sheet1!U715)</f>
        <v>2</v>
      </c>
      <c r="AG715" s="7">
        <f>IF(H715="","",Sheet1!T715)</f>
        <v>70950</v>
      </c>
      <c r="AH715" s="62">
        <f t="shared" si="113"/>
        <v>141900</v>
      </c>
      <c r="AL715" s="64">
        <f t="shared" si="114"/>
        <v>8</v>
      </c>
      <c r="AN715" s="61">
        <f t="shared" si="115"/>
        <v>11352</v>
      </c>
      <c r="AO715" s="65">
        <f t="shared" si="116"/>
        <v>33311</v>
      </c>
      <c r="AQ715" s="66" t="str">
        <f t="shared" si="117"/>
        <v>K-hangtra</v>
      </c>
      <c r="AR715" s="66">
        <f t="shared" si="118"/>
        <v>156</v>
      </c>
      <c r="AS715" s="66">
        <f t="shared" si="119"/>
        <v>632</v>
      </c>
    </row>
    <row r="716" spans="3:45" x14ac:dyDescent="0.25">
      <c r="C716" s="53" t="str">
        <f>IF(H716="","",Sheet1!AI716)</f>
        <v>N</v>
      </c>
      <c r="D716" s="54" t="s">
        <v>4134</v>
      </c>
      <c r="E716" s="54" t="s">
        <v>25</v>
      </c>
      <c r="F716" s="53" t="str">
        <f>IF(H716="","",Sheet1!AF716)</f>
        <v>10/10/2025</v>
      </c>
      <c r="G716" s="1" t="str">
        <f>IF(H716="","",Sheet1!AF716)</f>
        <v>10/10/2025</v>
      </c>
      <c r="H716" s="27">
        <v>9106050068</v>
      </c>
      <c r="I716" s="1" t="str">
        <f>IF(H716="","",Sheet1!AF716)</f>
        <v>10/10/2025</v>
      </c>
      <c r="J716" s="55" t="str">
        <f t="shared" si="110"/>
        <v>NKHT2510/93100160791</v>
      </c>
      <c r="L716" s="57" t="str">
        <f>IF(H716="","",Sheet1!AK716)</f>
        <v>K25TTM</v>
      </c>
      <c r="M716" s="57" t="str">
        <f>IF(H716="","",Sheet1!AE716)</f>
        <v>00160791</v>
      </c>
      <c r="N716" s="58" t="str">
        <f>IF(H716="","",Sheet1!AF716)</f>
        <v>10/10/2025</v>
      </c>
      <c r="O716" s="7" t="str">
        <f>IF(H716="","",Sheet1!AH716)</f>
        <v>WIN2931</v>
      </c>
      <c r="S716" s="55" t="str">
        <f>IF(H716="","",Sheet1!AL716)</f>
        <v>2931 WM+ HCM CC Thủ Thiêm Star</v>
      </c>
      <c r="V716" s="55" t="str">
        <f>IF(H716="","",Sheet1!AL716)</f>
        <v>2931 WM+ HCM CC Thủ Thiêm Star</v>
      </c>
      <c r="Y716" s="7" t="str">
        <f>IF(H716="","",Sheet1!AJ716)</f>
        <v>GXD500</v>
      </c>
      <c r="AB716" s="60">
        <f t="shared" si="111"/>
        <v>5111</v>
      </c>
      <c r="AC716" s="60">
        <f t="shared" si="112"/>
        <v>131</v>
      </c>
      <c r="AE716" s="61">
        <f>IF(H716="","",Sheet1!U716)</f>
        <v>2</v>
      </c>
      <c r="AG716" s="7">
        <f>IF(H716="","",Sheet1!T716)</f>
        <v>111606</v>
      </c>
      <c r="AH716" s="62">
        <f t="shared" si="113"/>
        <v>223212</v>
      </c>
      <c r="AL716" s="64">
        <f t="shared" si="114"/>
        <v>8</v>
      </c>
      <c r="AN716" s="61">
        <f t="shared" si="115"/>
        <v>17856.96</v>
      </c>
      <c r="AO716" s="65">
        <f t="shared" si="116"/>
        <v>33311</v>
      </c>
      <c r="AQ716" s="66" t="str">
        <f t="shared" si="117"/>
        <v>K-hangtra</v>
      </c>
      <c r="AR716" s="66">
        <f t="shared" si="118"/>
        <v>156</v>
      </c>
      <c r="AS716" s="66">
        <f t="shared" si="119"/>
        <v>632</v>
      </c>
    </row>
    <row r="717" spans="3:45" x14ac:dyDescent="0.25">
      <c r="C717" s="53" t="str">
        <f>IF(H717="","",Sheet1!AI717)</f>
        <v>B</v>
      </c>
      <c r="D717" s="54" t="s">
        <v>4134</v>
      </c>
      <c r="E717" s="54" t="s">
        <v>25</v>
      </c>
      <c r="F717" s="53" t="str">
        <f>IF(H717="","",Sheet1!AF717)</f>
        <v>10/10/2025</v>
      </c>
      <c r="G717" s="1" t="str">
        <f>IF(H717="","",Sheet1!AF717)</f>
        <v>10/10/2025</v>
      </c>
      <c r="H717" s="27">
        <v>9106050058</v>
      </c>
      <c r="I717" s="1" t="str">
        <f>IF(H717="","",Sheet1!AF717)</f>
        <v>10/10/2025</v>
      </c>
      <c r="J717" s="55" t="str">
        <f t="shared" si="110"/>
        <v>NKHT2510/05800037624</v>
      </c>
      <c r="L717" s="57" t="str">
        <f>IF(H717="","",Sheet1!AK717)</f>
        <v>K25TTM</v>
      </c>
      <c r="M717" s="57" t="str">
        <f>IF(H717="","",Sheet1!AE717)</f>
        <v>00037624</v>
      </c>
      <c r="N717" s="58" t="str">
        <f>IF(H717="","",Sheet1!AF717)</f>
        <v>10/10/2025</v>
      </c>
      <c r="O717" s="7" t="str">
        <f>IF(H717="","",Sheet1!AH717)</f>
        <v>WIN-058</v>
      </c>
      <c r="S717" s="55" t="str">
        <f>IF(H717="","",Sheet1!AL717)</f>
        <v>6793 WM+ NAN Chợ Yên Sơn, Đô Lương</v>
      </c>
      <c r="V717" s="55" t="str">
        <f>IF(H717="","",Sheet1!AL717)</f>
        <v>6793 WM+ NAN Chợ Yên Sơn, Đô Lương</v>
      </c>
      <c r="Y717" s="7" t="str">
        <f>IF(H717="","",Sheet1!AJ717)</f>
        <v>TH200</v>
      </c>
      <c r="AB717" s="60">
        <f t="shared" si="111"/>
        <v>5111</v>
      </c>
      <c r="AC717" s="60">
        <f t="shared" si="112"/>
        <v>131</v>
      </c>
      <c r="AE717" s="61">
        <f>IF(H717="","",Sheet1!U717)</f>
        <v>1</v>
      </c>
      <c r="AG717" s="7">
        <f>IF(H717="","",Sheet1!T717)</f>
        <v>45588</v>
      </c>
      <c r="AH717" s="62">
        <f t="shared" si="113"/>
        <v>45588</v>
      </c>
      <c r="AL717" s="64">
        <f t="shared" si="114"/>
        <v>8</v>
      </c>
      <c r="AN717" s="61">
        <f t="shared" si="115"/>
        <v>3647.04</v>
      </c>
      <c r="AO717" s="65">
        <f t="shared" si="116"/>
        <v>33311</v>
      </c>
      <c r="AQ717" s="66" t="str">
        <f t="shared" si="117"/>
        <v>K-hangtra</v>
      </c>
      <c r="AR717" s="66">
        <f t="shared" si="118"/>
        <v>156</v>
      </c>
      <c r="AS717" s="66">
        <f t="shared" si="119"/>
        <v>632</v>
      </c>
    </row>
    <row r="718" spans="3:45" x14ac:dyDescent="0.25">
      <c r="C718" s="53" t="str">
        <f>IF(H718="","",Sheet1!AI718)</f>
        <v>B</v>
      </c>
      <c r="D718" s="54" t="s">
        <v>4134</v>
      </c>
      <c r="E718" s="54" t="s">
        <v>25</v>
      </c>
      <c r="F718" s="53" t="str">
        <f>IF(H718="","",Sheet1!AF718)</f>
        <v>10/10/2025</v>
      </c>
      <c r="G718" s="1" t="str">
        <f>IF(H718="","",Sheet1!AF718)</f>
        <v>10/10/2025</v>
      </c>
      <c r="H718" s="27">
        <v>9106050062</v>
      </c>
      <c r="I718" s="1" t="str">
        <f>IF(H718="","",Sheet1!AF718)</f>
        <v>10/10/2025</v>
      </c>
      <c r="J718" s="55" t="str">
        <f t="shared" si="110"/>
        <v>NKHT2510/00700047745</v>
      </c>
      <c r="L718" s="57" t="str">
        <f>IF(H718="","",Sheet1!AK718)</f>
        <v>K25TTM</v>
      </c>
      <c r="M718" s="57" t="str">
        <f>IF(H718="","",Sheet1!AE718)</f>
        <v>00047745</v>
      </c>
      <c r="N718" s="58" t="str">
        <f>IF(H718="","",Sheet1!AF718)</f>
        <v>10/10/2025</v>
      </c>
      <c r="O718" s="7" t="str">
        <f>IF(H718="","",Sheet1!AH718)</f>
        <v>WIN-QNH-00-007</v>
      </c>
      <c r="S718" s="55" t="str">
        <f>IF(H718="","",Sheet1!AL718)</f>
        <v>6023 WM+ QNH Kim Sơn, Đông Triều</v>
      </c>
      <c r="V718" s="55" t="str">
        <f>IF(H718="","",Sheet1!AL718)</f>
        <v>6023 WM+ QNH Kim Sơn, Đông Triều</v>
      </c>
      <c r="Y718" s="7" t="str">
        <f>IF(H718="","",Sheet1!AJ718)</f>
        <v>CGM300</v>
      </c>
      <c r="AB718" s="60">
        <f t="shared" si="111"/>
        <v>5111</v>
      </c>
      <c r="AC718" s="60">
        <f t="shared" si="112"/>
        <v>131</v>
      </c>
      <c r="AE718" s="61">
        <f>IF(H718="","",Sheet1!U718)</f>
        <v>2</v>
      </c>
      <c r="AG718" s="7">
        <f>IF(H718="","",Sheet1!T718)</f>
        <v>73431</v>
      </c>
      <c r="AH718" s="62">
        <f t="shared" si="113"/>
        <v>146862</v>
      </c>
      <c r="AL718" s="64">
        <f t="shared" si="114"/>
        <v>8</v>
      </c>
      <c r="AN718" s="61">
        <f t="shared" si="115"/>
        <v>11748.960000000001</v>
      </c>
      <c r="AO718" s="65">
        <f t="shared" si="116"/>
        <v>33311</v>
      </c>
      <c r="AQ718" s="66" t="str">
        <f t="shared" si="117"/>
        <v>K-hangtra</v>
      </c>
      <c r="AR718" s="66">
        <f t="shared" si="118"/>
        <v>156</v>
      </c>
      <c r="AS718" s="66">
        <f t="shared" si="119"/>
        <v>632</v>
      </c>
    </row>
    <row r="719" spans="3:45" x14ac:dyDescent="0.25">
      <c r="C719" s="53" t="str">
        <f>IF(H719="","",Sheet1!AI719)</f>
        <v>N</v>
      </c>
      <c r="D719" s="54" t="s">
        <v>4134</v>
      </c>
      <c r="E719" s="54" t="s">
        <v>25</v>
      </c>
      <c r="F719" s="53" t="str">
        <f>IF(H719="","",Sheet1!AF719)</f>
        <v>10/10/2025</v>
      </c>
      <c r="G719" s="1" t="str">
        <f>IF(H719="","",Sheet1!AF719)</f>
        <v>10/10/2025</v>
      </c>
      <c r="H719" s="27">
        <v>9106050157</v>
      </c>
      <c r="I719" s="1" t="str">
        <f>IF(H719="","",Sheet1!AF719)</f>
        <v>10/10/2025</v>
      </c>
      <c r="J719" s="55" t="str">
        <f t="shared" si="110"/>
        <v>NKHT2510/14600160800</v>
      </c>
      <c r="L719" s="57" t="str">
        <f>IF(H719="","",Sheet1!AK719)</f>
        <v>K25TTM</v>
      </c>
      <c r="M719" s="57" t="str">
        <f>IF(H719="","",Sheet1!AE719)</f>
        <v>00160800</v>
      </c>
      <c r="N719" s="58" t="str">
        <f>IF(H719="","",Sheet1!AF719)</f>
        <v>10/10/2025</v>
      </c>
      <c r="O719" s="7" t="str">
        <f>IF(H719="","",Sheet1!AH719)</f>
        <v>WIN4146</v>
      </c>
      <c r="S719" s="55" t="str">
        <f>IF(H719="","",Sheet1!AL719)</f>
        <v>4146 WIN HCM Lô BC1, tầng trệt, khu BC</v>
      </c>
      <c r="V719" s="55" t="str">
        <f>IF(H719="","",Sheet1!AL719)</f>
        <v>4146 WIN HCM Lô BC1, tầng trệt, khu BC</v>
      </c>
      <c r="Y719" s="7" t="str">
        <f>IF(H719="","",Sheet1!AJ719)</f>
        <v>GXD500</v>
      </c>
      <c r="AB719" s="60">
        <f t="shared" si="111"/>
        <v>5111</v>
      </c>
      <c r="AC719" s="60">
        <f t="shared" si="112"/>
        <v>131</v>
      </c>
      <c r="AE719" s="61">
        <f>IF(H719="","",Sheet1!U719)</f>
        <v>2</v>
      </c>
      <c r="AG719" s="7">
        <f>IF(H719="","",Sheet1!T719)</f>
        <v>111606</v>
      </c>
      <c r="AH719" s="62">
        <f t="shared" si="113"/>
        <v>223212</v>
      </c>
      <c r="AL719" s="64">
        <f t="shared" si="114"/>
        <v>8</v>
      </c>
      <c r="AN719" s="61">
        <f t="shared" si="115"/>
        <v>17856.96</v>
      </c>
      <c r="AO719" s="65">
        <f t="shared" si="116"/>
        <v>33311</v>
      </c>
      <c r="AQ719" s="66" t="str">
        <f t="shared" si="117"/>
        <v>K-hangtra</v>
      </c>
      <c r="AR719" s="66">
        <f t="shared" si="118"/>
        <v>156</v>
      </c>
      <c r="AS719" s="66">
        <f t="shared" si="119"/>
        <v>632</v>
      </c>
    </row>
    <row r="720" spans="3:45" x14ac:dyDescent="0.25">
      <c r="C720" s="53" t="str">
        <f>IF(H720="","",Sheet1!AI720)</f>
        <v>N</v>
      </c>
      <c r="D720" s="54" t="s">
        <v>4134</v>
      </c>
      <c r="E720" s="54" t="s">
        <v>25</v>
      </c>
      <c r="F720" s="53" t="str">
        <f>IF(H720="","",Sheet1!AF720)</f>
        <v>10/10/2025</v>
      </c>
      <c r="G720" s="1" t="str">
        <f>IF(H720="","",Sheet1!AF720)</f>
        <v>10/10/2025</v>
      </c>
      <c r="H720" s="27">
        <v>9106050157</v>
      </c>
      <c r="I720" s="1" t="str">
        <f>IF(H720="","",Sheet1!AF720)</f>
        <v>10/10/2025</v>
      </c>
      <c r="J720" s="55" t="str">
        <f t="shared" si="110"/>
        <v>NKHT2510/14600160800</v>
      </c>
      <c r="L720" s="57" t="str">
        <f>IF(H720="","",Sheet1!AK720)</f>
        <v>K25TTM</v>
      </c>
      <c r="M720" s="57" t="str">
        <f>IF(H720="","",Sheet1!AE720)</f>
        <v>00160800</v>
      </c>
      <c r="N720" s="58" t="str">
        <f>IF(H720="","",Sheet1!AF720)</f>
        <v>10/10/2025</v>
      </c>
      <c r="O720" s="7" t="str">
        <f>IF(H720="","",Sheet1!AH720)</f>
        <v>WIN4146</v>
      </c>
      <c r="S720" s="55" t="str">
        <f>IF(H720="","",Sheet1!AL720)</f>
        <v>4146 WIN HCM Lô BC1, tầng trệt, khu BC</v>
      </c>
      <c r="V720" s="55" t="str">
        <f>IF(H720="","",Sheet1!AL720)</f>
        <v>4146 WIN HCM Lô BC1, tầng trệt, khu BC</v>
      </c>
      <c r="Y720" s="7" t="str">
        <f>IF(H720="","",Sheet1!AJ720)</f>
        <v>CN300</v>
      </c>
      <c r="AB720" s="60">
        <f t="shared" si="111"/>
        <v>5111</v>
      </c>
      <c r="AC720" s="60">
        <f t="shared" si="112"/>
        <v>131</v>
      </c>
      <c r="AE720" s="61">
        <f>IF(H720="","",Sheet1!U720)</f>
        <v>1</v>
      </c>
      <c r="AG720" s="7">
        <f>IF(H720="","",Sheet1!T720)</f>
        <v>70950</v>
      </c>
      <c r="AH720" s="62">
        <f t="shared" si="113"/>
        <v>70950</v>
      </c>
      <c r="AL720" s="64">
        <f t="shared" si="114"/>
        <v>8</v>
      </c>
      <c r="AN720" s="61">
        <f t="shared" si="115"/>
        <v>5676</v>
      </c>
      <c r="AO720" s="65">
        <f t="shared" si="116"/>
        <v>33311</v>
      </c>
      <c r="AQ720" s="66" t="str">
        <f t="shared" si="117"/>
        <v>K-hangtra</v>
      </c>
      <c r="AR720" s="66">
        <f t="shared" si="118"/>
        <v>156</v>
      </c>
      <c r="AS720" s="66">
        <f t="shared" si="119"/>
        <v>632</v>
      </c>
    </row>
    <row r="721" spans="3:45" x14ac:dyDescent="0.25">
      <c r="C721" s="53" t="str">
        <f>IF(H721="","",Sheet1!AI721)</f>
        <v>N</v>
      </c>
      <c r="D721" s="54" t="s">
        <v>4134</v>
      </c>
      <c r="E721" s="54" t="s">
        <v>25</v>
      </c>
      <c r="F721" s="53" t="str">
        <f>IF(H721="","",Sheet1!AF721)</f>
        <v>10/10/2025</v>
      </c>
      <c r="G721" s="1" t="str">
        <f>IF(H721="","",Sheet1!AF721)</f>
        <v>10/10/2025</v>
      </c>
      <c r="H721" s="27">
        <v>9106050157</v>
      </c>
      <c r="I721" s="1" t="str">
        <f>IF(H721="","",Sheet1!AF721)</f>
        <v>10/10/2025</v>
      </c>
      <c r="J721" s="55" t="str">
        <f t="shared" si="110"/>
        <v>NKHT2510/14600160800</v>
      </c>
      <c r="L721" s="57" t="str">
        <f>IF(H721="","",Sheet1!AK721)</f>
        <v>K25TTM</v>
      </c>
      <c r="M721" s="57" t="str">
        <f>IF(H721="","",Sheet1!AE721)</f>
        <v>00160800</v>
      </c>
      <c r="N721" s="58" t="str">
        <f>IF(H721="","",Sheet1!AF721)</f>
        <v>10/10/2025</v>
      </c>
      <c r="O721" s="7" t="str">
        <f>IF(H721="","",Sheet1!AH721)</f>
        <v>WIN4146</v>
      </c>
      <c r="S721" s="55" t="str">
        <f>IF(H721="","",Sheet1!AL721)</f>
        <v>4146 WIN HCM Lô BC1, tầng trệt, khu BC</v>
      </c>
      <c r="V721" s="55" t="str">
        <f>IF(H721="","",Sheet1!AL721)</f>
        <v>4146 WIN HCM Lô BC1, tầng trệt, khu BC</v>
      </c>
      <c r="Y721" s="7" t="str">
        <f>IF(H721="","",Sheet1!AJ721)</f>
        <v>GM500</v>
      </c>
      <c r="AB721" s="60">
        <f t="shared" si="111"/>
        <v>5111</v>
      </c>
      <c r="AC721" s="60">
        <f t="shared" si="112"/>
        <v>131</v>
      </c>
      <c r="AE721" s="61">
        <f>IF(H721="","",Sheet1!U721)</f>
        <v>1</v>
      </c>
      <c r="AG721" s="7">
        <f>IF(H721="","",Sheet1!T721)</f>
        <v>111058</v>
      </c>
      <c r="AH721" s="62">
        <f t="shared" si="113"/>
        <v>111058</v>
      </c>
      <c r="AL721" s="64">
        <f t="shared" si="114"/>
        <v>8</v>
      </c>
      <c r="AN721" s="61">
        <f t="shared" si="115"/>
        <v>8884.64</v>
      </c>
      <c r="AO721" s="65">
        <f t="shared" si="116"/>
        <v>33311</v>
      </c>
      <c r="AQ721" s="66" t="str">
        <f t="shared" si="117"/>
        <v>K-hangtra</v>
      </c>
      <c r="AR721" s="66">
        <f t="shared" si="118"/>
        <v>156</v>
      </c>
      <c r="AS721" s="66">
        <f t="shared" si="119"/>
        <v>632</v>
      </c>
    </row>
    <row r="722" spans="3:45" x14ac:dyDescent="0.25">
      <c r="C722" s="53" t="str">
        <f>IF(H722="","",Sheet1!AI722)</f>
        <v>B</v>
      </c>
      <c r="D722" s="54" t="s">
        <v>4134</v>
      </c>
      <c r="E722" s="54" t="s">
        <v>25</v>
      </c>
      <c r="F722" s="53" t="str">
        <f>IF(H722="","",Sheet1!AF722)</f>
        <v>10/10/2025</v>
      </c>
      <c r="G722" s="1" t="str">
        <f>IF(H722="","",Sheet1!AF722)</f>
        <v>10/10/2025</v>
      </c>
      <c r="H722" s="27">
        <v>9106050122</v>
      </c>
      <c r="I722" s="1" t="str">
        <f>IF(H722="","",Sheet1!AF722)</f>
        <v>10/10/2025</v>
      </c>
      <c r="J722" s="55" t="str">
        <f t="shared" si="110"/>
        <v>NKHT2510/02900011411</v>
      </c>
      <c r="L722" s="57" t="str">
        <f>IF(H722="","",Sheet1!AK722)</f>
        <v>K25TTM</v>
      </c>
      <c r="M722" s="57" t="str">
        <f>IF(H722="","",Sheet1!AE722)</f>
        <v>00011411</v>
      </c>
      <c r="N722" s="58" t="str">
        <f>IF(H722="","",Sheet1!AF722)</f>
        <v>10/10/2025</v>
      </c>
      <c r="O722" s="7" t="str">
        <f>IF(H722="","",Sheet1!AH722)</f>
        <v>WIN-029</v>
      </c>
      <c r="S722" s="55" t="str">
        <f>IF(H722="","",Sheet1!AL722)</f>
        <v>6333 WM+ VPC Vọng Sơn, Lập Thạch</v>
      </c>
      <c r="V722" s="55" t="str">
        <f>IF(H722="","",Sheet1!AL722)</f>
        <v>6333 WM+ VPC Vọng Sơn, Lập Thạch</v>
      </c>
      <c r="Y722" s="7" t="str">
        <f>IF(H722="","",Sheet1!AJ722)</f>
        <v>MNH250</v>
      </c>
      <c r="AB722" s="60">
        <f t="shared" si="111"/>
        <v>5111</v>
      </c>
      <c r="AC722" s="60">
        <f t="shared" si="112"/>
        <v>131</v>
      </c>
      <c r="AE722" s="61">
        <f>IF(H722="","",Sheet1!U722)</f>
        <v>4</v>
      </c>
      <c r="AG722" s="7">
        <f>IF(H722="","",Sheet1!T722)</f>
        <v>37720</v>
      </c>
      <c r="AH722" s="62">
        <f t="shared" si="113"/>
        <v>150880</v>
      </c>
      <c r="AL722" s="64">
        <f t="shared" si="114"/>
        <v>8</v>
      </c>
      <c r="AN722" s="61">
        <f t="shared" si="115"/>
        <v>12070.4</v>
      </c>
      <c r="AO722" s="65">
        <f t="shared" si="116"/>
        <v>33311</v>
      </c>
      <c r="AQ722" s="66" t="str">
        <f t="shared" si="117"/>
        <v>K-hangtra</v>
      </c>
      <c r="AR722" s="66">
        <f t="shared" si="118"/>
        <v>156</v>
      </c>
      <c r="AS722" s="66">
        <f t="shared" si="119"/>
        <v>632</v>
      </c>
    </row>
    <row r="723" spans="3:45" x14ac:dyDescent="0.25">
      <c r="C723" s="53" t="str">
        <f>IF(H723="","",Sheet1!AI723)</f>
        <v>B</v>
      </c>
      <c r="D723" s="54" t="s">
        <v>4134</v>
      </c>
      <c r="E723" s="54" t="s">
        <v>25</v>
      </c>
      <c r="F723" s="53" t="str">
        <f>IF(H723="","",Sheet1!AF723)</f>
        <v>10/10/2025</v>
      </c>
      <c r="G723" s="1" t="str">
        <f>IF(H723="","",Sheet1!AF723)</f>
        <v>10/10/2025</v>
      </c>
      <c r="H723" s="27">
        <v>9106050142</v>
      </c>
      <c r="I723" s="1" t="str">
        <f>IF(H723="","",Sheet1!AF723)</f>
        <v>10/10/2025</v>
      </c>
      <c r="J723" s="55" t="str">
        <f t="shared" si="110"/>
        <v>NKHT2510/61900484170</v>
      </c>
      <c r="L723" s="57" t="str">
        <f>IF(H723="","",Sheet1!AK723)</f>
        <v>K25TTM</v>
      </c>
      <c r="M723" s="57" t="str">
        <f>IF(H723="","",Sheet1!AE723)</f>
        <v>00484170</v>
      </c>
      <c r="N723" s="58" t="str">
        <f>IF(H723="","",Sheet1!AF723)</f>
        <v>10/10/2025</v>
      </c>
      <c r="O723" s="7" t="str">
        <f>IF(H723="","",Sheet1!AH723)</f>
        <v>WIN5619</v>
      </c>
      <c r="S723" s="55" t="str">
        <f>IF(H723="","",Sheet1!AL723)</f>
        <v>5619 WM+ HNI 07-09 Cổ Vân</v>
      </c>
      <c r="V723" s="55" t="str">
        <f>IF(H723="","",Sheet1!AL723)</f>
        <v>5619 WM+ HNI 07-09 Cổ Vân</v>
      </c>
      <c r="Y723" s="7" t="str">
        <f>IF(H723="","",Sheet1!AJ723)</f>
        <v>GTLX250G</v>
      </c>
      <c r="AB723" s="60">
        <f t="shared" si="111"/>
        <v>5111</v>
      </c>
      <c r="AC723" s="60">
        <f t="shared" si="112"/>
        <v>131</v>
      </c>
      <c r="AE723" s="61">
        <f>IF(H723="","",Sheet1!U723)</f>
        <v>2</v>
      </c>
      <c r="AG723" s="7">
        <f>IF(H723="","",Sheet1!T723)</f>
        <v>50182</v>
      </c>
      <c r="AH723" s="62">
        <f t="shared" si="113"/>
        <v>100364</v>
      </c>
      <c r="AL723" s="64">
        <f t="shared" si="114"/>
        <v>8</v>
      </c>
      <c r="AN723" s="61">
        <f t="shared" si="115"/>
        <v>8029.12</v>
      </c>
      <c r="AO723" s="65">
        <f t="shared" si="116"/>
        <v>33311</v>
      </c>
      <c r="AQ723" s="66" t="str">
        <f t="shared" si="117"/>
        <v>K-hangtra</v>
      </c>
      <c r="AR723" s="66">
        <f t="shared" si="118"/>
        <v>156</v>
      </c>
      <c r="AS723" s="66">
        <f t="shared" si="119"/>
        <v>632</v>
      </c>
    </row>
    <row r="724" spans="3:45" x14ac:dyDescent="0.25">
      <c r="C724" s="53" t="str">
        <f>IF(H724="","",Sheet1!AI724)</f>
        <v>B</v>
      </c>
      <c r="D724" s="54" t="s">
        <v>4134</v>
      </c>
      <c r="E724" s="54" t="s">
        <v>25</v>
      </c>
      <c r="F724" s="53" t="str">
        <f>IF(H724="","",Sheet1!AF724)</f>
        <v>10/10/2025</v>
      </c>
      <c r="G724" s="1" t="str">
        <f>IF(H724="","",Sheet1!AF724)</f>
        <v>10/10/2025</v>
      </c>
      <c r="H724" s="27">
        <v>9106050142</v>
      </c>
      <c r="I724" s="1" t="str">
        <f>IF(H724="","",Sheet1!AF724)</f>
        <v>10/10/2025</v>
      </c>
      <c r="J724" s="55" t="str">
        <f t="shared" si="110"/>
        <v>NKHT2510/61900484170</v>
      </c>
      <c r="L724" s="57" t="str">
        <f>IF(H724="","",Sheet1!AK724)</f>
        <v>K25TTM</v>
      </c>
      <c r="M724" s="57" t="str">
        <f>IF(H724="","",Sheet1!AE724)</f>
        <v>00484170</v>
      </c>
      <c r="N724" s="58" t="str">
        <f>IF(H724="","",Sheet1!AF724)</f>
        <v>10/10/2025</v>
      </c>
      <c r="O724" s="7" t="str">
        <f>IF(H724="","",Sheet1!AH724)</f>
        <v>WIN5619</v>
      </c>
      <c r="S724" s="55" t="str">
        <f>IF(H724="","",Sheet1!AL724)</f>
        <v>5619 WM+ HNI 07-09 Cổ Vân</v>
      </c>
      <c r="V724" s="55" t="str">
        <f>IF(H724="","",Sheet1!AL724)</f>
        <v>5619 WM+ HNI 07-09 Cổ Vân</v>
      </c>
      <c r="Y724" s="7" t="str">
        <f>IF(H724="","",Sheet1!AJ724)</f>
        <v>MNH250</v>
      </c>
      <c r="AB724" s="60">
        <f t="shared" si="111"/>
        <v>5111</v>
      </c>
      <c r="AC724" s="60">
        <f t="shared" si="112"/>
        <v>131</v>
      </c>
      <c r="AE724" s="61">
        <f>IF(H724="","",Sheet1!U724)</f>
        <v>2</v>
      </c>
      <c r="AG724" s="7">
        <f>IF(H724="","",Sheet1!T724)</f>
        <v>37720</v>
      </c>
      <c r="AH724" s="62">
        <f t="shared" si="113"/>
        <v>75440</v>
      </c>
      <c r="AL724" s="64">
        <f t="shared" si="114"/>
        <v>8</v>
      </c>
      <c r="AN724" s="61">
        <f t="shared" si="115"/>
        <v>6035.2</v>
      </c>
      <c r="AO724" s="65">
        <f t="shared" si="116"/>
        <v>33311</v>
      </c>
      <c r="AQ724" s="66" t="str">
        <f t="shared" si="117"/>
        <v>K-hangtra</v>
      </c>
      <c r="AR724" s="66">
        <f t="shared" si="118"/>
        <v>156</v>
      </c>
      <c r="AS724" s="66">
        <f t="shared" si="119"/>
        <v>632</v>
      </c>
    </row>
    <row r="725" spans="3:45" x14ac:dyDescent="0.25">
      <c r="C725" s="53" t="str">
        <f>IF(H725="","",Sheet1!AI725)</f>
        <v>B</v>
      </c>
      <c r="D725" s="54" t="s">
        <v>4134</v>
      </c>
      <c r="E725" s="54" t="s">
        <v>25</v>
      </c>
      <c r="F725" s="53" t="str">
        <f>IF(H725="","",Sheet1!AF725)</f>
        <v>10/10/2025</v>
      </c>
      <c r="G725" s="1" t="str">
        <f>IF(H725="","",Sheet1!AF725)</f>
        <v>10/10/2025</v>
      </c>
      <c r="H725" s="27">
        <v>9106050248</v>
      </c>
      <c r="I725" s="1" t="str">
        <f>IF(H725="","",Sheet1!AF725)</f>
        <v>10/10/2025</v>
      </c>
      <c r="J725" s="55" t="str">
        <f t="shared" si="110"/>
        <v>NKHT2510/05800037628</v>
      </c>
      <c r="L725" s="57" t="str">
        <f>IF(H725="","",Sheet1!AK725)</f>
        <v>K25TTM</v>
      </c>
      <c r="M725" s="57" t="str">
        <f>IF(H725="","",Sheet1!AE725)</f>
        <v>00037628</v>
      </c>
      <c r="N725" s="58" t="str">
        <f>IF(H725="","",Sheet1!AF725)</f>
        <v>10/10/2025</v>
      </c>
      <c r="O725" s="7" t="str">
        <f>IF(H725="","",Sheet1!AH725)</f>
        <v>WIN-058</v>
      </c>
      <c r="S725" s="55" t="str">
        <f>IF(H725="","",Sheet1!AL725)</f>
        <v>2AG0 WM+ NAN Khối 4, TT Yên Thành</v>
      </c>
      <c r="V725" s="55" t="str">
        <f>IF(H725="","",Sheet1!AL725)</f>
        <v>2AG0 WM+ NAN Khối 4, TT Yên Thành</v>
      </c>
      <c r="Y725" s="7" t="str">
        <f>IF(H725="","",Sheet1!AJ725)</f>
        <v>MNH250</v>
      </c>
      <c r="AB725" s="60">
        <f t="shared" si="111"/>
        <v>5111</v>
      </c>
      <c r="AC725" s="60">
        <f t="shared" si="112"/>
        <v>131</v>
      </c>
      <c r="AE725" s="61">
        <f>IF(H725="","",Sheet1!U725)</f>
        <v>3</v>
      </c>
      <c r="AG725" s="7">
        <f>IF(H725="","",Sheet1!T725)</f>
        <v>37720</v>
      </c>
      <c r="AH725" s="62">
        <f t="shared" si="113"/>
        <v>113160</v>
      </c>
      <c r="AL725" s="64">
        <f t="shared" si="114"/>
        <v>8</v>
      </c>
      <c r="AN725" s="61">
        <f t="shared" si="115"/>
        <v>9052.8000000000011</v>
      </c>
      <c r="AO725" s="65">
        <f t="shared" si="116"/>
        <v>33311</v>
      </c>
      <c r="AQ725" s="66" t="str">
        <f t="shared" si="117"/>
        <v>K-hangtra</v>
      </c>
      <c r="AR725" s="66">
        <f t="shared" si="118"/>
        <v>156</v>
      </c>
      <c r="AS725" s="66">
        <f t="shared" si="119"/>
        <v>632</v>
      </c>
    </row>
    <row r="726" spans="3:45" x14ac:dyDescent="0.25">
      <c r="C726" s="53" t="str">
        <f>IF(H726="","",Sheet1!AI726)</f>
        <v>B</v>
      </c>
      <c r="D726" s="54" t="s">
        <v>4134</v>
      </c>
      <c r="E726" s="54" t="s">
        <v>25</v>
      </c>
      <c r="F726" s="53" t="str">
        <f>IF(H726="","",Sheet1!AF726)</f>
        <v>10/10/2025</v>
      </c>
      <c r="G726" s="1" t="str">
        <f>IF(H726="","",Sheet1!AF726)</f>
        <v>10/10/2025</v>
      </c>
      <c r="H726" s="27">
        <v>9106050252</v>
      </c>
      <c r="I726" s="1" t="str">
        <f>IF(H726="","",Sheet1!AF726)</f>
        <v>10/10/2025</v>
      </c>
      <c r="J726" s="55" t="str">
        <f t="shared" si="110"/>
        <v>NKHT2510/06400008214</v>
      </c>
      <c r="L726" s="57" t="str">
        <f>IF(H726="","",Sheet1!AK726)</f>
        <v>K25TTM</v>
      </c>
      <c r="M726" s="57" t="str">
        <f>IF(H726="","",Sheet1!AE726)</f>
        <v>00008214</v>
      </c>
      <c r="N726" s="58" t="str">
        <f>IF(H726="","",Sheet1!AF726)</f>
        <v>10/10/2025</v>
      </c>
      <c r="O726" s="7" t="str">
        <f>IF(H726="","",Sheet1!AH726)</f>
        <v>WIN-064</v>
      </c>
      <c r="S726" s="55" t="str">
        <f>IF(H726="","",Sheet1!AL726)</f>
        <v>2AAQ WM+ NDH Xóm Nhì, Trung Thành</v>
      </c>
      <c r="V726" s="55" t="str">
        <f>IF(H726="","",Sheet1!AL726)</f>
        <v>2AAQ WM+ NDH Xóm Nhì, Trung Thành</v>
      </c>
      <c r="Y726" s="7" t="str">
        <f>IF(H726="","",Sheet1!AJ726)</f>
        <v>GM500</v>
      </c>
      <c r="AB726" s="60">
        <f t="shared" si="111"/>
        <v>5111</v>
      </c>
      <c r="AC726" s="60">
        <f t="shared" si="112"/>
        <v>131</v>
      </c>
      <c r="AE726" s="61">
        <f>IF(H726="","",Sheet1!U726)</f>
        <v>2</v>
      </c>
      <c r="AG726" s="7">
        <f>IF(H726="","",Sheet1!T726)</f>
        <v>111058</v>
      </c>
      <c r="AH726" s="62">
        <f t="shared" si="113"/>
        <v>222116</v>
      </c>
      <c r="AL726" s="64">
        <f t="shared" si="114"/>
        <v>8</v>
      </c>
      <c r="AN726" s="61">
        <f t="shared" si="115"/>
        <v>17769.28</v>
      </c>
      <c r="AO726" s="65">
        <f t="shared" si="116"/>
        <v>33311</v>
      </c>
      <c r="AQ726" s="66" t="str">
        <f t="shared" si="117"/>
        <v>K-hangtra</v>
      </c>
      <c r="AR726" s="66">
        <f t="shared" si="118"/>
        <v>156</v>
      </c>
      <c r="AS726" s="66">
        <f t="shared" si="119"/>
        <v>632</v>
      </c>
    </row>
    <row r="727" spans="3:45" x14ac:dyDescent="0.25">
      <c r="C727" s="53" t="str">
        <f>IF(H727="","",Sheet1!AI727)</f>
        <v>B</v>
      </c>
      <c r="D727" s="54" t="s">
        <v>4134</v>
      </c>
      <c r="E727" s="54" t="s">
        <v>25</v>
      </c>
      <c r="F727" s="53" t="str">
        <f>IF(H727="","",Sheet1!AF727)</f>
        <v>10/10/2025</v>
      </c>
      <c r="G727" s="1" t="str">
        <f>IF(H727="","",Sheet1!AF727)</f>
        <v>10/10/2025</v>
      </c>
      <c r="H727" s="27">
        <v>9106050252</v>
      </c>
      <c r="I727" s="1" t="str">
        <f>IF(H727="","",Sheet1!AF727)</f>
        <v>10/10/2025</v>
      </c>
      <c r="J727" s="55" t="str">
        <f t="shared" si="110"/>
        <v>NKHT2510/06400008214</v>
      </c>
      <c r="L727" s="57" t="str">
        <f>IF(H727="","",Sheet1!AK727)</f>
        <v>K25TTM</v>
      </c>
      <c r="M727" s="57" t="str">
        <f>IF(H727="","",Sheet1!AE727)</f>
        <v>00008214</v>
      </c>
      <c r="N727" s="58" t="str">
        <f>IF(H727="","",Sheet1!AF727)</f>
        <v>10/10/2025</v>
      </c>
      <c r="O727" s="7" t="str">
        <f>IF(H727="","",Sheet1!AH727)</f>
        <v>WIN-064</v>
      </c>
      <c r="S727" s="55" t="str">
        <f>IF(H727="","",Sheet1!AL727)</f>
        <v>2AAQ WM+ NDH Xóm Nhì, Trung Thành</v>
      </c>
      <c r="V727" s="55" t="str">
        <f>IF(H727="","",Sheet1!AL727)</f>
        <v>2AAQ WM+ NDH Xóm Nhì, Trung Thành</v>
      </c>
      <c r="Y727" s="7" t="str">
        <f>IF(H727="","",Sheet1!AJ727)</f>
        <v>GTLX250G</v>
      </c>
      <c r="AB727" s="60">
        <f t="shared" si="111"/>
        <v>5111</v>
      </c>
      <c r="AC727" s="60">
        <f t="shared" si="112"/>
        <v>131</v>
      </c>
      <c r="AE727" s="61">
        <f>IF(H727="","",Sheet1!U727)</f>
        <v>1</v>
      </c>
      <c r="AG727" s="7">
        <f>IF(H727="","",Sheet1!T727)</f>
        <v>50182</v>
      </c>
      <c r="AH727" s="62">
        <f t="shared" si="113"/>
        <v>50182</v>
      </c>
      <c r="AL727" s="64">
        <f t="shared" si="114"/>
        <v>8</v>
      </c>
      <c r="AN727" s="61">
        <f t="shared" si="115"/>
        <v>4014.56</v>
      </c>
      <c r="AO727" s="65">
        <f t="shared" si="116"/>
        <v>33311</v>
      </c>
      <c r="AQ727" s="66" t="str">
        <f t="shared" si="117"/>
        <v>K-hangtra</v>
      </c>
      <c r="AR727" s="66">
        <f t="shared" si="118"/>
        <v>156</v>
      </c>
      <c r="AS727" s="66">
        <f t="shared" si="119"/>
        <v>632</v>
      </c>
    </row>
    <row r="728" spans="3:45" x14ac:dyDescent="0.25">
      <c r="C728" s="53" t="str">
        <f>IF(H728="","",Sheet1!AI728)</f>
        <v>B</v>
      </c>
      <c r="D728" s="54" t="s">
        <v>4134</v>
      </c>
      <c r="E728" s="54" t="s">
        <v>25</v>
      </c>
      <c r="F728" s="53" t="str">
        <f>IF(H728="","",Sheet1!AF728)</f>
        <v>10/10/2025</v>
      </c>
      <c r="G728" s="1" t="str">
        <f>IF(H728="","",Sheet1!AF728)</f>
        <v>10/10/2025</v>
      </c>
      <c r="H728" s="27">
        <v>9106050256</v>
      </c>
      <c r="I728" s="1" t="str">
        <f>IF(H728="","",Sheet1!AF728)</f>
        <v>10/10/2025</v>
      </c>
      <c r="J728" s="55" t="str">
        <f t="shared" si="110"/>
        <v>NKHT2510/74900484211</v>
      </c>
      <c r="L728" s="57" t="str">
        <f>IF(H728="","",Sheet1!AK728)</f>
        <v>K25TTM</v>
      </c>
      <c r="M728" s="57" t="str">
        <f>IF(H728="","",Sheet1!AE728)</f>
        <v>00484211</v>
      </c>
      <c r="N728" s="58" t="str">
        <f>IF(H728="","",Sheet1!AF728)</f>
        <v>10/10/2025</v>
      </c>
      <c r="O728" s="7" t="str">
        <f>IF(H728="","",Sheet1!AH728)</f>
        <v>WIN5749</v>
      </c>
      <c r="S728" s="55" t="str">
        <f>IF(H728="","",Sheet1!AL728)</f>
        <v>5749 WM+ HNI Lô D1.1 Imperia Garden</v>
      </c>
      <c r="V728" s="55" t="str">
        <f>IF(H728="","",Sheet1!AL728)</f>
        <v>5749 WM+ HNI Lô D1.1 Imperia Garden</v>
      </c>
      <c r="Y728" s="7" t="str">
        <f>IF(H728="","",Sheet1!AJ728)</f>
        <v>MNH250</v>
      </c>
      <c r="AB728" s="60">
        <f t="shared" si="111"/>
        <v>5111</v>
      </c>
      <c r="AC728" s="60">
        <f t="shared" si="112"/>
        <v>131</v>
      </c>
      <c r="AE728" s="61">
        <f>IF(H728="","",Sheet1!U728)</f>
        <v>2</v>
      </c>
      <c r="AG728" s="7">
        <f>IF(H728="","",Sheet1!T728)</f>
        <v>37720</v>
      </c>
      <c r="AH728" s="62">
        <f t="shared" si="113"/>
        <v>75440</v>
      </c>
      <c r="AL728" s="64">
        <f t="shared" si="114"/>
        <v>8</v>
      </c>
      <c r="AN728" s="61">
        <f t="shared" si="115"/>
        <v>6035.2</v>
      </c>
      <c r="AO728" s="65">
        <f t="shared" si="116"/>
        <v>33311</v>
      </c>
      <c r="AQ728" s="66" t="str">
        <f t="shared" si="117"/>
        <v>K-hangtra</v>
      </c>
      <c r="AR728" s="66">
        <f t="shared" si="118"/>
        <v>156</v>
      </c>
      <c r="AS728" s="66">
        <f t="shared" si="119"/>
        <v>632</v>
      </c>
    </row>
    <row r="729" spans="3:45" x14ac:dyDescent="0.25">
      <c r="C729" s="53" t="str">
        <f>IF(H729="","",Sheet1!AI729)</f>
        <v>B</v>
      </c>
      <c r="D729" s="54" t="s">
        <v>4134</v>
      </c>
      <c r="E729" s="54" t="s">
        <v>25</v>
      </c>
      <c r="F729" s="53" t="str">
        <f>IF(H729="","",Sheet1!AF729)</f>
        <v>10/10/2025</v>
      </c>
      <c r="G729" s="1" t="str">
        <f>IF(H729="","",Sheet1!AF729)</f>
        <v>10/10/2025</v>
      </c>
      <c r="H729" s="27">
        <v>9106050289</v>
      </c>
      <c r="I729" s="1" t="str">
        <f>IF(H729="","",Sheet1!AF729)</f>
        <v>10/10/2025</v>
      </c>
      <c r="J729" s="55" t="str">
        <f t="shared" si="110"/>
        <v>NKHT2510/06400008216</v>
      </c>
      <c r="L729" s="57" t="str">
        <f>IF(H729="","",Sheet1!AK729)</f>
        <v>K25TTM</v>
      </c>
      <c r="M729" s="57" t="str">
        <f>IF(H729="","",Sheet1!AE729)</f>
        <v>00008216</v>
      </c>
      <c r="N729" s="58" t="str">
        <f>IF(H729="","",Sheet1!AF729)</f>
        <v>10/10/2025</v>
      </c>
      <c r="O729" s="7" t="str">
        <f>IF(H729="","",Sheet1!AH729)</f>
        <v>WIN-064</v>
      </c>
      <c r="S729" s="55" t="str">
        <f>IF(H729="","",Sheet1!AL729)</f>
        <v>2AAQ WM+ NDH Xóm Nhì, Trung Thành</v>
      </c>
      <c r="V729" s="55" t="str">
        <f>IF(H729="","",Sheet1!AL729)</f>
        <v>2AAQ WM+ NDH Xóm Nhì, Trung Thành</v>
      </c>
      <c r="Y729" s="7" t="str">
        <f>IF(H729="","",Sheet1!AJ729)</f>
        <v>GM500</v>
      </c>
      <c r="AB729" s="60">
        <f t="shared" si="111"/>
        <v>5111</v>
      </c>
      <c r="AC729" s="60">
        <f t="shared" si="112"/>
        <v>131</v>
      </c>
      <c r="AE729" s="61">
        <f>IF(H729="","",Sheet1!U729)</f>
        <v>1</v>
      </c>
      <c r="AG729" s="7">
        <f>IF(H729="","",Sheet1!T729)</f>
        <v>111058</v>
      </c>
      <c r="AH729" s="62">
        <f t="shared" si="113"/>
        <v>111058</v>
      </c>
      <c r="AL729" s="64">
        <f t="shared" si="114"/>
        <v>8</v>
      </c>
      <c r="AN729" s="61">
        <f t="shared" si="115"/>
        <v>8884.64</v>
      </c>
      <c r="AO729" s="65">
        <f t="shared" si="116"/>
        <v>33311</v>
      </c>
      <c r="AQ729" s="66" t="str">
        <f t="shared" si="117"/>
        <v>K-hangtra</v>
      </c>
      <c r="AR729" s="66">
        <f t="shared" si="118"/>
        <v>156</v>
      </c>
      <c r="AS729" s="66">
        <f t="shared" si="119"/>
        <v>632</v>
      </c>
    </row>
    <row r="730" spans="3:45" x14ac:dyDescent="0.25">
      <c r="C730" s="53" t="str">
        <f>IF(H730="","",Sheet1!AI730)</f>
        <v>B</v>
      </c>
      <c r="D730" s="54" t="s">
        <v>4134</v>
      </c>
      <c r="E730" s="54" t="s">
        <v>25</v>
      </c>
      <c r="F730" s="53" t="str">
        <f>IF(H730="","",Sheet1!AF730)</f>
        <v>10/10/2025</v>
      </c>
      <c r="G730" s="1" t="str">
        <f>IF(H730="","",Sheet1!AF730)</f>
        <v>10/10/2025</v>
      </c>
      <c r="H730" s="27">
        <v>9106050263</v>
      </c>
      <c r="I730" s="1" t="str">
        <f>IF(H730="","",Sheet1!AF730)</f>
        <v>10/10/2025</v>
      </c>
      <c r="J730" s="55" t="str">
        <f t="shared" si="110"/>
        <v>NKHT2510/B9600484215</v>
      </c>
      <c r="L730" s="57" t="str">
        <f>IF(H730="","",Sheet1!AK730)</f>
        <v>K25TTM</v>
      </c>
      <c r="M730" s="57" t="str">
        <f>IF(H730="","",Sheet1!AE730)</f>
        <v>00484215</v>
      </c>
      <c r="N730" s="58" t="str">
        <f>IF(H730="","",Sheet1!AF730)</f>
        <v>10/10/2025</v>
      </c>
      <c r="O730" s="7" t="str">
        <f>IF(H730="","",Sheet1!AH730)</f>
        <v>WIN2B96</v>
      </c>
      <c r="S730" s="55" t="str">
        <f>IF(H730="","",Sheet1!AL730)</f>
        <v>2B96 WM+ HNI 8 Đường Đông</v>
      </c>
      <c r="V730" s="55" t="str">
        <f>IF(H730="","",Sheet1!AL730)</f>
        <v>2B96 WM+ HNI 8 Đường Đông</v>
      </c>
      <c r="Y730" s="7" t="str">
        <f>IF(H730="","",Sheet1!AJ730)</f>
        <v>MNH250</v>
      </c>
      <c r="AB730" s="60">
        <f t="shared" si="111"/>
        <v>5111</v>
      </c>
      <c r="AC730" s="60">
        <f t="shared" si="112"/>
        <v>131</v>
      </c>
      <c r="AE730" s="61">
        <f>IF(H730="","",Sheet1!U730)</f>
        <v>1</v>
      </c>
      <c r="AG730" s="7">
        <f>IF(H730="","",Sheet1!T730)</f>
        <v>37720</v>
      </c>
      <c r="AH730" s="62">
        <f t="shared" si="113"/>
        <v>37720</v>
      </c>
      <c r="AL730" s="64">
        <f t="shared" si="114"/>
        <v>8</v>
      </c>
      <c r="AN730" s="61">
        <f t="shared" si="115"/>
        <v>3017.6</v>
      </c>
      <c r="AO730" s="65">
        <f t="shared" si="116"/>
        <v>33311</v>
      </c>
      <c r="AQ730" s="66" t="str">
        <f t="shared" si="117"/>
        <v>K-hangtra</v>
      </c>
      <c r="AR730" s="66">
        <f t="shared" si="118"/>
        <v>156</v>
      </c>
      <c r="AS730" s="66">
        <f t="shared" si="119"/>
        <v>632</v>
      </c>
    </row>
    <row r="731" spans="3:45" x14ac:dyDescent="0.25">
      <c r="C731" s="53" t="str">
        <f>IF(H731="","",Sheet1!AI731)</f>
        <v>B</v>
      </c>
      <c r="D731" s="54" t="s">
        <v>4134</v>
      </c>
      <c r="E731" s="54" t="s">
        <v>25</v>
      </c>
      <c r="F731" s="53" t="str">
        <f>IF(H731="","",Sheet1!AF731)</f>
        <v>10/10/2025</v>
      </c>
      <c r="G731" s="1" t="str">
        <f>IF(H731="","",Sheet1!AF731)</f>
        <v>10/10/2025</v>
      </c>
      <c r="H731" s="27">
        <v>9106050397</v>
      </c>
      <c r="I731" s="1" t="str">
        <f>IF(H731="","",Sheet1!AF731)</f>
        <v>10/10/2025</v>
      </c>
      <c r="J731" s="55" t="str">
        <f t="shared" si="110"/>
        <v>NKHT2510/04400014415</v>
      </c>
      <c r="L731" s="57" t="str">
        <f>IF(H731="","",Sheet1!AK731)</f>
        <v>K25TTM</v>
      </c>
      <c r="M731" s="57" t="str">
        <f>IF(H731="","",Sheet1!AE731)</f>
        <v>00014415</v>
      </c>
      <c r="N731" s="58" t="str">
        <f>IF(H731="","",Sheet1!AF731)</f>
        <v>10/10/2025</v>
      </c>
      <c r="O731" s="7" t="str">
        <f>IF(H731="","",Sheet1!AH731)</f>
        <v>WIN-044</v>
      </c>
      <c r="S731" s="55" t="str">
        <f>IF(H731="","",Sheet1!AL731)</f>
        <v>2AWP WM+ TBH Hoà Bình, Hà Giang</v>
      </c>
      <c r="V731" s="55" t="str">
        <f>IF(H731="","",Sheet1!AL731)</f>
        <v>2AWP WM+ TBH Hoà Bình, Hà Giang</v>
      </c>
      <c r="Y731" s="7" t="str">
        <f>IF(H731="","",Sheet1!AJ731)</f>
        <v>GM500</v>
      </c>
      <c r="AB731" s="60">
        <f t="shared" si="111"/>
        <v>5111</v>
      </c>
      <c r="AC731" s="60">
        <f t="shared" si="112"/>
        <v>131</v>
      </c>
      <c r="AE731" s="61">
        <f>IF(H731="","",Sheet1!U731)</f>
        <v>4</v>
      </c>
      <c r="AG731" s="7">
        <f>IF(H731="","",Sheet1!T731)</f>
        <v>111058</v>
      </c>
      <c r="AH731" s="62">
        <f t="shared" si="113"/>
        <v>444232</v>
      </c>
      <c r="AL731" s="64">
        <f t="shared" si="114"/>
        <v>8</v>
      </c>
      <c r="AN731" s="61">
        <f t="shared" si="115"/>
        <v>35538.559999999998</v>
      </c>
      <c r="AO731" s="65">
        <f t="shared" si="116"/>
        <v>33311</v>
      </c>
      <c r="AQ731" s="66" t="str">
        <f t="shared" si="117"/>
        <v>K-hangtra</v>
      </c>
      <c r="AR731" s="66">
        <f t="shared" si="118"/>
        <v>156</v>
      </c>
      <c r="AS731" s="66">
        <f t="shared" si="119"/>
        <v>632</v>
      </c>
    </row>
    <row r="732" spans="3:45" x14ac:dyDescent="0.25">
      <c r="C732" s="53" t="str">
        <f>IF(H732="","",Sheet1!AI732)</f>
        <v>B</v>
      </c>
      <c r="D732" s="54" t="s">
        <v>4134</v>
      </c>
      <c r="E732" s="54" t="s">
        <v>25</v>
      </c>
      <c r="F732" s="53" t="str">
        <f>IF(H732="","",Sheet1!AF732)</f>
        <v>10/10/2025</v>
      </c>
      <c r="G732" s="1" t="str">
        <f>IF(H732="","",Sheet1!AF732)</f>
        <v>10/10/2025</v>
      </c>
      <c r="H732" s="27">
        <v>9106050386</v>
      </c>
      <c r="I732" s="1" t="str">
        <f>IF(H732="","",Sheet1!AF732)</f>
        <v>10/10/2025</v>
      </c>
      <c r="J732" s="55" t="str">
        <f t="shared" si="110"/>
        <v>NKHT2510/67200484255</v>
      </c>
      <c r="L732" s="57" t="str">
        <f>IF(H732="","",Sheet1!AK732)</f>
        <v>K25TTM</v>
      </c>
      <c r="M732" s="57" t="str">
        <f>IF(H732="","",Sheet1!AE732)</f>
        <v>00484255</v>
      </c>
      <c r="N732" s="58" t="str">
        <f>IF(H732="","",Sheet1!AF732)</f>
        <v>10/10/2025</v>
      </c>
      <c r="O732" s="7" t="str">
        <f>IF(H732="","",Sheet1!AH732)</f>
        <v>WIN1672</v>
      </c>
      <c r="S732" s="55" t="str">
        <f>IF(H732="","",Sheet1!AL732)</f>
        <v>1672 WM HNI Nguyễn Văn Cừ II</v>
      </c>
      <c r="V732" s="55" t="str">
        <f>IF(H732="","",Sheet1!AL732)</f>
        <v>1672 WM HNI Nguyễn Văn Cừ II</v>
      </c>
      <c r="Y732" s="7" t="str">
        <f>IF(H732="","",Sheet1!AJ732)</f>
        <v>GM500</v>
      </c>
      <c r="AB732" s="60">
        <f t="shared" si="111"/>
        <v>5111</v>
      </c>
      <c r="AC732" s="60">
        <f t="shared" si="112"/>
        <v>131</v>
      </c>
      <c r="AE732" s="61">
        <f>IF(H732="","",Sheet1!U732)</f>
        <v>2</v>
      </c>
      <c r="AG732" s="7">
        <f>IF(H732="","",Sheet1!T732)</f>
        <v>111058</v>
      </c>
      <c r="AH732" s="62">
        <f t="shared" si="113"/>
        <v>222116</v>
      </c>
      <c r="AL732" s="64">
        <f t="shared" si="114"/>
        <v>8</v>
      </c>
      <c r="AN732" s="61">
        <f t="shared" si="115"/>
        <v>17769.28</v>
      </c>
      <c r="AO732" s="65">
        <f t="shared" si="116"/>
        <v>33311</v>
      </c>
      <c r="AQ732" s="66" t="str">
        <f t="shared" si="117"/>
        <v>K-hangtra</v>
      </c>
      <c r="AR732" s="66">
        <f t="shared" si="118"/>
        <v>156</v>
      </c>
      <c r="AS732" s="66">
        <f t="shared" si="119"/>
        <v>632</v>
      </c>
    </row>
    <row r="733" spans="3:45" x14ac:dyDescent="0.25">
      <c r="C733" s="53" t="str">
        <f>IF(H733="","",Sheet1!AI733)</f>
        <v>B</v>
      </c>
      <c r="D733" s="54" t="s">
        <v>4134</v>
      </c>
      <c r="E733" s="54" t="s">
        <v>25</v>
      </c>
      <c r="F733" s="53" t="str">
        <f>IF(H733="","",Sheet1!AF733)</f>
        <v>10/10/2025</v>
      </c>
      <c r="G733" s="1" t="str">
        <f>IF(H733="","",Sheet1!AF733)</f>
        <v>10/10/2025</v>
      </c>
      <c r="H733" s="27">
        <v>9106050386</v>
      </c>
      <c r="I733" s="1" t="str">
        <f>IF(H733="","",Sheet1!AF733)</f>
        <v>10/10/2025</v>
      </c>
      <c r="J733" s="55" t="str">
        <f t="shared" si="110"/>
        <v>NKHT2510/67200484255</v>
      </c>
      <c r="L733" s="57" t="str">
        <f>IF(H733="","",Sheet1!AK733)</f>
        <v>K25TTM</v>
      </c>
      <c r="M733" s="57" t="str">
        <f>IF(H733="","",Sheet1!AE733)</f>
        <v>00484255</v>
      </c>
      <c r="N733" s="58" t="str">
        <f>IF(H733="","",Sheet1!AF733)</f>
        <v>10/10/2025</v>
      </c>
      <c r="O733" s="7" t="str">
        <f>IF(H733="","",Sheet1!AH733)</f>
        <v>WIN1672</v>
      </c>
      <c r="S733" s="55" t="str">
        <f>IF(H733="","",Sheet1!AL733)</f>
        <v>1672 WM HNI Nguyễn Văn Cừ II</v>
      </c>
      <c r="V733" s="55" t="str">
        <f>IF(H733="","",Sheet1!AL733)</f>
        <v>1672 WM HNI Nguyễn Văn Cừ II</v>
      </c>
      <c r="Y733" s="7" t="str">
        <f>IF(H733="","",Sheet1!AJ733)</f>
        <v>MNH250</v>
      </c>
      <c r="AB733" s="60">
        <f t="shared" si="111"/>
        <v>5111</v>
      </c>
      <c r="AC733" s="60">
        <f t="shared" si="112"/>
        <v>131</v>
      </c>
      <c r="AE733" s="61">
        <f>IF(H733="","",Sheet1!U733)</f>
        <v>1</v>
      </c>
      <c r="AG733" s="7">
        <f>IF(H733="","",Sheet1!T733)</f>
        <v>37720</v>
      </c>
      <c r="AH733" s="62">
        <f t="shared" si="113"/>
        <v>37720</v>
      </c>
      <c r="AL733" s="64">
        <f t="shared" si="114"/>
        <v>8</v>
      </c>
      <c r="AN733" s="61">
        <f t="shared" si="115"/>
        <v>3017.6</v>
      </c>
      <c r="AO733" s="65">
        <f t="shared" si="116"/>
        <v>33311</v>
      </c>
      <c r="AQ733" s="66" t="str">
        <f t="shared" si="117"/>
        <v>K-hangtra</v>
      </c>
      <c r="AR733" s="66">
        <f t="shared" si="118"/>
        <v>156</v>
      </c>
      <c r="AS733" s="66">
        <f t="shared" si="119"/>
        <v>632</v>
      </c>
    </row>
    <row r="734" spans="3:45" x14ac:dyDescent="0.25">
      <c r="C734" s="53" t="str">
        <f>IF(H734="","",Sheet1!AI734)</f>
        <v>B</v>
      </c>
      <c r="D734" s="54" t="s">
        <v>4134</v>
      </c>
      <c r="E734" s="54" t="s">
        <v>25</v>
      </c>
      <c r="F734" s="53" t="str">
        <f>IF(H734="","",Sheet1!AF734)</f>
        <v>10/10/2025</v>
      </c>
      <c r="G734" s="1" t="str">
        <f>IF(H734="","",Sheet1!AF734)</f>
        <v>10/10/2025</v>
      </c>
      <c r="H734" s="27">
        <v>9106050406</v>
      </c>
      <c r="I734" s="1" t="str">
        <f>IF(H734="","",Sheet1!AF734)</f>
        <v>10/10/2025</v>
      </c>
      <c r="J734" s="55" t="str">
        <f t="shared" si="110"/>
        <v>NKHT2510/02000033775</v>
      </c>
      <c r="L734" s="57" t="str">
        <f>IF(H734="","",Sheet1!AK734)</f>
        <v>K25TTM</v>
      </c>
      <c r="M734" s="57" t="str">
        <f>IF(H734="","",Sheet1!AE734)</f>
        <v>00033775</v>
      </c>
      <c r="N734" s="58" t="str">
        <f>IF(H734="","",Sheet1!AF734)</f>
        <v>10/10/2025</v>
      </c>
      <c r="O734" s="7" t="str">
        <f>IF(H734="","",Sheet1!AH734)</f>
        <v>WIN-020</v>
      </c>
      <c r="S734" s="55" t="str">
        <f>IF(H734="","",Sheet1!AL734)</f>
        <v>5564 WM+ THA 150-152 Trần Hưng Đạo</v>
      </c>
      <c r="V734" s="55" t="str">
        <f>IF(H734="","",Sheet1!AL734)</f>
        <v>5564 WM+ THA 150-152 Trần Hưng Đạo</v>
      </c>
      <c r="Y734" s="7" t="str">
        <f>IF(H734="","",Sheet1!AJ734)</f>
        <v>GTLX250G</v>
      </c>
      <c r="AB734" s="60">
        <f t="shared" si="111"/>
        <v>5111</v>
      </c>
      <c r="AC734" s="60">
        <f t="shared" si="112"/>
        <v>131</v>
      </c>
      <c r="AE734" s="61">
        <f>IF(H734="","",Sheet1!U734)</f>
        <v>1</v>
      </c>
      <c r="AG734" s="7">
        <f>IF(H734="","",Sheet1!T734)</f>
        <v>50182</v>
      </c>
      <c r="AH734" s="62">
        <f t="shared" si="113"/>
        <v>50182</v>
      </c>
      <c r="AL734" s="64">
        <f t="shared" si="114"/>
        <v>8</v>
      </c>
      <c r="AN734" s="61">
        <f t="shared" si="115"/>
        <v>4014.56</v>
      </c>
      <c r="AO734" s="65">
        <f t="shared" si="116"/>
        <v>33311</v>
      </c>
      <c r="AQ734" s="66" t="str">
        <f t="shared" si="117"/>
        <v>K-hangtra</v>
      </c>
      <c r="AR734" s="66">
        <f t="shared" si="118"/>
        <v>156</v>
      </c>
      <c r="AS734" s="66">
        <f t="shared" si="119"/>
        <v>632</v>
      </c>
    </row>
    <row r="735" spans="3:45" x14ac:dyDescent="0.25">
      <c r="C735" s="53" t="str">
        <f>IF(H735="","",Sheet1!AI735)</f>
        <v>B</v>
      </c>
      <c r="D735" s="54" t="s">
        <v>4134</v>
      </c>
      <c r="E735" s="54" t="s">
        <v>25</v>
      </c>
      <c r="F735" s="53" t="str">
        <f>IF(H735="","",Sheet1!AF735)</f>
        <v>10/10/2025</v>
      </c>
      <c r="G735" s="1" t="str">
        <f>IF(H735="","",Sheet1!AF735)</f>
        <v>10/10/2025</v>
      </c>
      <c r="H735" s="27">
        <v>9106050406</v>
      </c>
      <c r="I735" s="1" t="str">
        <f>IF(H735="","",Sheet1!AF735)</f>
        <v>10/10/2025</v>
      </c>
      <c r="J735" s="55" t="str">
        <f t="shared" si="110"/>
        <v>NKHT2510/02000033775</v>
      </c>
      <c r="L735" s="57" t="str">
        <f>IF(H735="","",Sheet1!AK735)</f>
        <v>K25TTM</v>
      </c>
      <c r="M735" s="57" t="str">
        <f>IF(H735="","",Sheet1!AE735)</f>
        <v>00033775</v>
      </c>
      <c r="N735" s="58" t="str">
        <f>IF(H735="","",Sheet1!AF735)</f>
        <v>10/10/2025</v>
      </c>
      <c r="O735" s="7" t="str">
        <f>IF(H735="","",Sheet1!AH735)</f>
        <v>WIN-020</v>
      </c>
      <c r="S735" s="55" t="str">
        <f>IF(H735="","",Sheet1!AL735)</f>
        <v>5564 WM+ THA 150-152 Trần Hưng Đạo</v>
      </c>
      <c r="V735" s="55" t="str">
        <f>IF(H735="","",Sheet1!AL735)</f>
        <v>5564 WM+ THA 150-152 Trần Hưng Đạo</v>
      </c>
      <c r="Y735" s="7" t="str">
        <f>IF(H735="","",Sheet1!AJ735)</f>
        <v>MNH250</v>
      </c>
      <c r="AB735" s="60">
        <f t="shared" si="111"/>
        <v>5111</v>
      </c>
      <c r="AC735" s="60">
        <f t="shared" si="112"/>
        <v>131</v>
      </c>
      <c r="AE735" s="61">
        <f>IF(H735="","",Sheet1!U735)</f>
        <v>2</v>
      </c>
      <c r="AG735" s="7">
        <f>IF(H735="","",Sheet1!T735)</f>
        <v>37720</v>
      </c>
      <c r="AH735" s="62">
        <f t="shared" si="113"/>
        <v>75440</v>
      </c>
      <c r="AL735" s="64">
        <f t="shared" si="114"/>
        <v>8</v>
      </c>
      <c r="AN735" s="61">
        <f t="shared" si="115"/>
        <v>6035.2</v>
      </c>
      <c r="AO735" s="65">
        <f t="shared" si="116"/>
        <v>33311</v>
      </c>
      <c r="AQ735" s="66" t="str">
        <f t="shared" si="117"/>
        <v>K-hangtra</v>
      </c>
      <c r="AR735" s="66">
        <f t="shared" si="118"/>
        <v>156</v>
      </c>
      <c r="AS735" s="66">
        <f t="shared" si="119"/>
        <v>632</v>
      </c>
    </row>
    <row r="736" spans="3:45" x14ac:dyDescent="0.25">
      <c r="C736" s="53" t="str">
        <f>IF(H736="","",Sheet1!AI736)</f>
        <v>B</v>
      </c>
      <c r="D736" s="54" t="s">
        <v>4134</v>
      </c>
      <c r="E736" s="54" t="s">
        <v>25</v>
      </c>
      <c r="F736" s="53" t="str">
        <f>IF(H736="","",Sheet1!AF736)</f>
        <v>10/10/2025</v>
      </c>
      <c r="G736" s="1" t="str">
        <f>IF(H736="","",Sheet1!AF736)</f>
        <v>10/10/2025</v>
      </c>
      <c r="H736" s="27">
        <v>9106050406</v>
      </c>
      <c r="I736" s="1" t="str">
        <f>IF(H736="","",Sheet1!AF736)</f>
        <v>10/10/2025</v>
      </c>
      <c r="J736" s="55" t="str">
        <f t="shared" si="110"/>
        <v>NKHT2510/02000033775</v>
      </c>
      <c r="L736" s="57" t="str">
        <f>IF(H736="","",Sheet1!AK736)</f>
        <v>K25TTM</v>
      </c>
      <c r="M736" s="57" t="str">
        <f>IF(H736="","",Sheet1!AE736)</f>
        <v>00033775</v>
      </c>
      <c r="N736" s="58" t="str">
        <f>IF(H736="","",Sheet1!AF736)</f>
        <v>10/10/2025</v>
      </c>
      <c r="O736" s="7" t="str">
        <f>IF(H736="","",Sheet1!AH736)</f>
        <v>WIN-020</v>
      </c>
      <c r="S736" s="55" t="str">
        <f>IF(H736="","",Sheet1!AL736)</f>
        <v>5564 WM+ THA 150-152 Trần Hưng Đạo</v>
      </c>
      <c r="V736" s="55" t="str">
        <f>IF(H736="","",Sheet1!AL736)</f>
        <v>5564 WM+ THA 150-152 Trần Hưng Đạo</v>
      </c>
      <c r="Y736" s="7" t="str">
        <f>IF(H736="","",Sheet1!AJ736)</f>
        <v>TH200</v>
      </c>
      <c r="AB736" s="60">
        <f t="shared" si="111"/>
        <v>5111</v>
      </c>
      <c r="AC736" s="60">
        <f t="shared" si="112"/>
        <v>131</v>
      </c>
      <c r="AE736" s="61">
        <f>IF(H736="","",Sheet1!U736)</f>
        <v>4</v>
      </c>
      <c r="AG736" s="7">
        <f>IF(H736="","",Sheet1!T736)</f>
        <v>45588</v>
      </c>
      <c r="AH736" s="62">
        <f t="shared" si="113"/>
        <v>182352</v>
      </c>
      <c r="AL736" s="64">
        <f t="shared" si="114"/>
        <v>8</v>
      </c>
      <c r="AN736" s="61">
        <f t="shared" si="115"/>
        <v>14588.16</v>
      </c>
      <c r="AO736" s="65">
        <f t="shared" si="116"/>
        <v>33311</v>
      </c>
      <c r="AQ736" s="66" t="str">
        <f t="shared" si="117"/>
        <v>K-hangtra</v>
      </c>
      <c r="AR736" s="66">
        <f t="shared" si="118"/>
        <v>156</v>
      </c>
      <c r="AS736" s="66">
        <f t="shared" si="119"/>
        <v>632</v>
      </c>
    </row>
    <row r="737" spans="3:45" x14ac:dyDescent="0.25">
      <c r="C737" s="53" t="str">
        <f>IF(H737="","",Sheet1!AI737)</f>
        <v>B</v>
      </c>
      <c r="D737" s="54" t="s">
        <v>4134</v>
      </c>
      <c r="E737" s="54" t="s">
        <v>25</v>
      </c>
      <c r="F737" s="53" t="str">
        <f>IF(H737="","",Sheet1!AF737)</f>
        <v>10/10/2025</v>
      </c>
      <c r="G737" s="1" t="str">
        <f>IF(H737="","",Sheet1!AF737)</f>
        <v>10/10/2025</v>
      </c>
      <c r="H737" s="27">
        <v>9106050467</v>
      </c>
      <c r="I737" s="1" t="str">
        <f>IF(H737="","",Sheet1!AF737)</f>
        <v>10/10/2025</v>
      </c>
      <c r="J737" s="55" t="str">
        <f t="shared" si="110"/>
        <v>NKHT2510/03500004044</v>
      </c>
      <c r="L737" s="57" t="str">
        <f>IF(H737="","",Sheet1!AK737)</f>
        <v>K25TTM</v>
      </c>
      <c r="M737" s="57" t="str">
        <f>IF(H737="","",Sheet1!AE737)</f>
        <v>00004044</v>
      </c>
      <c r="N737" s="58" t="str">
        <f>IF(H737="","",Sheet1!AF737)</f>
        <v>10/10/2025</v>
      </c>
      <c r="O737" s="7" t="str">
        <f>IF(H737="","",Sheet1!AH737)</f>
        <v>WIN-035</v>
      </c>
      <c r="S737" s="55" t="str">
        <f>IF(H737="","",Sheet1!AL737)</f>
        <v>6041 VM+ YBI 486 Đinh Tiên Hoàng</v>
      </c>
      <c r="V737" s="55" t="str">
        <f>IF(H737="","",Sheet1!AL737)</f>
        <v>6041 VM+ YBI 486 Đinh Tiên Hoàng</v>
      </c>
      <c r="Y737" s="7" t="str">
        <f>IF(H737="","",Sheet1!AJ737)</f>
        <v>CGM300</v>
      </c>
      <c r="AB737" s="60">
        <f t="shared" si="111"/>
        <v>5111</v>
      </c>
      <c r="AC737" s="60">
        <f t="shared" si="112"/>
        <v>131</v>
      </c>
      <c r="AE737" s="61">
        <f>IF(H737="","",Sheet1!U737)</f>
        <v>3</v>
      </c>
      <c r="AG737" s="7">
        <f>IF(H737="","",Sheet1!T737)</f>
        <v>73431</v>
      </c>
      <c r="AH737" s="62">
        <f t="shared" si="113"/>
        <v>220293</v>
      </c>
      <c r="AL737" s="64">
        <f t="shared" si="114"/>
        <v>8</v>
      </c>
      <c r="AN737" s="61">
        <f t="shared" si="115"/>
        <v>17623.439999999999</v>
      </c>
      <c r="AO737" s="65">
        <f t="shared" si="116"/>
        <v>33311</v>
      </c>
      <c r="AQ737" s="66" t="str">
        <f t="shared" si="117"/>
        <v>K-hangtra</v>
      </c>
      <c r="AR737" s="66">
        <f t="shared" si="118"/>
        <v>156</v>
      </c>
      <c r="AS737" s="66">
        <f t="shared" si="119"/>
        <v>632</v>
      </c>
    </row>
    <row r="738" spans="3:45" x14ac:dyDescent="0.25">
      <c r="C738" s="53" t="str">
        <f>IF(H738="","",Sheet1!AI738)</f>
        <v>N</v>
      </c>
      <c r="D738" s="54" t="s">
        <v>4134</v>
      </c>
      <c r="E738" s="54" t="s">
        <v>25</v>
      </c>
      <c r="F738" s="53" t="str">
        <f>IF(H738="","",Sheet1!AF738)</f>
        <v>10/10/2025</v>
      </c>
      <c r="G738" s="1" t="str">
        <f>IF(H738="","",Sheet1!AF738)</f>
        <v>10/10/2025</v>
      </c>
      <c r="H738" s="27">
        <v>9106050494</v>
      </c>
      <c r="I738" s="1" t="str">
        <f>IF(H738="","",Sheet1!AF738)</f>
        <v>10/10/2025</v>
      </c>
      <c r="J738" s="55" t="str">
        <f t="shared" si="110"/>
        <v>NKHT2510/96400160823</v>
      </c>
      <c r="L738" s="57" t="str">
        <f>IF(H738="","",Sheet1!AK738)</f>
        <v>K25TTM</v>
      </c>
      <c r="M738" s="57" t="str">
        <f>IF(H738="","",Sheet1!AE738)</f>
        <v>00160823</v>
      </c>
      <c r="N738" s="58" t="str">
        <f>IF(H738="","",Sheet1!AF738)</f>
        <v>10/10/2025</v>
      </c>
      <c r="O738" s="7" t="str">
        <f>IF(H738="","",Sheet1!AH738)</f>
        <v>WIN3964</v>
      </c>
      <c r="S738" s="55" t="str">
        <f>IF(H738="","",Sheet1!AL738)</f>
        <v>3964 WM+ HCM 1192 Lê Văn Lương</v>
      </c>
      <c r="V738" s="55" t="str">
        <f>IF(H738="","",Sheet1!AL738)</f>
        <v>3964 WM+ HCM 1192 Lê Văn Lương</v>
      </c>
      <c r="Y738" s="7" t="str">
        <f>IF(H738="","",Sheet1!AJ738)</f>
        <v>CGM300</v>
      </c>
      <c r="AB738" s="60">
        <f t="shared" si="111"/>
        <v>5111</v>
      </c>
      <c r="AC738" s="60">
        <f t="shared" si="112"/>
        <v>131</v>
      </c>
      <c r="AE738" s="61">
        <f>IF(H738="","",Sheet1!U738)</f>
        <v>3</v>
      </c>
      <c r="AG738" s="7">
        <f>IF(H738="","",Sheet1!T738)</f>
        <v>73431</v>
      </c>
      <c r="AH738" s="62">
        <f t="shared" si="113"/>
        <v>220293</v>
      </c>
      <c r="AL738" s="64">
        <f t="shared" si="114"/>
        <v>8</v>
      </c>
      <c r="AN738" s="61">
        <f t="shared" si="115"/>
        <v>17623.439999999999</v>
      </c>
      <c r="AO738" s="65">
        <f t="shared" si="116"/>
        <v>33311</v>
      </c>
      <c r="AQ738" s="66" t="str">
        <f t="shared" si="117"/>
        <v>K-hangtra</v>
      </c>
      <c r="AR738" s="66">
        <f t="shared" si="118"/>
        <v>156</v>
      </c>
      <c r="AS738" s="66">
        <f t="shared" si="119"/>
        <v>632</v>
      </c>
    </row>
    <row r="739" spans="3:45" x14ac:dyDescent="0.25">
      <c r="C739" s="53" t="str">
        <f>IF(H739="","",Sheet1!AI739)</f>
        <v>N</v>
      </c>
      <c r="D739" s="54" t="s">
        <v>4134</v>
      </c>
      <c r="E739" s="54" t="s">
        <v>25</v>
      </c>
      <c r="F739" s="53" t="str">
        <f>IF(H739="","",Sheet1!AF739)</f>
        <v>10/10/2025</v>
      </c>
      <c r="G739" s="1" t="str">
        <f>IF(H739="","",Sheet1!AF739)</f>
        <v>10/10/2025</v>
      </c>
      <c r="H739" s="27">
        <v>9106050494</v>
      </c>
      <c r="I739" s="1" t="str">
        <f>IF(H739="","",Sheet1!AF739)</f>
        <v>10/10/2025</v>
      </c>
      <c r="J739" s="55" t="str">
        <f t="shared" si="110"/>
        <v>NKHT2510/96400160823</v>
      </c>
      <c r="L739" s="57" t="str">
        <f>IF(H739="","",Sheet1!AK739)</f>
        <v>K25TTM</v>
      </c>
      <c r="M739" s="57" t="str">
        <f>IF(H739="","",Sheet1!AE739)</f>
        <v>00160823</v>
      </c>
      <c r="N739" s="58" t="str">
        <f>IF(H739="","",Sheet1!AF739)</f>
        <v>10/10/2025</v>
      </c>
      <c r="O739" s="7" t="str">
        <f>IF(H739="","",Sheet1!AH739)</f>
        <v>WIN3964</v>
      </c>
      <c r="S739" s="55" t="str">
        <f>IF(H739="","",Sheet1!AL739)</f>
        <v>3964 WM+ HCM 1192 Lê Văn Lương</v>
      </c>
      <c r="V739" s="55" t="str">
        <f>IF(H739="","",Sheet1!AL739)</f>
        <v>3964 WM+ HCM 1192 Lê Văn Lương</v>
      </c>
      <c r="Y739" s="7" t="str">
        <f>IF(H739="","",Sheet1!AJ739)</f>
        <v>GM500</v>
      </c>
      <c r="AB739" s="60">
        <f t="shared" si="111"/>
        <v>5111</v>
      </c>
      <c r="AC739" s="60">
        <f t="shared" si="112"/>
        <v>131</v>
      </c>
      <c r="AE739" s="61">
        <f>IF(H739="","",Sheet1!U739)</f>
        <v>2</v>
      </c>
      <c r="AG739" s="7">
        <f>IF(H739="","",Sheet1!T739)</f>
        <v>111058</v>
      </c>
      <c r="AH739" s="62">
        <f t="shared" si="113"/>
        <v>222116</v>
      </c>
      <c r="AL739" s="64">
        <f t="shared" si="114"/>
        <v>8</v>
      </c>
      <c r="AN739" s="61">
        <f t="shared" si="115"/>
        <v>17769.28</v>
      </c>
      <c r="AO739" s="65">
        <f t="shared" si="116"/>
        <v>33311</v>
      </c>
      <c r="AQ739" s="66" t="str">
        <f t="shared" si="117"/>
        <v>K-hangtra</v>
      </c>
      <c r="AR739" s="66">
        <f t="shared" si="118"/>
        <v>156</v>
      </c>
      <c r="AS739" s="66">
        <f t="shared" si="119"/>
        <v>632</v>
      </c>
    </row>
    <row r="740" spans="3:45" x14ac:dyDescent="0.25">
      <c r="C740" s="53" t="str">
        <f>IF(H740="","",Sheet1!AI740)</f>
        <v>N</v>
      </c>
      <c r="D740" s="54" t="s">
        <v>4134</v>
      </c>
      <c r="E740" s="54" t="s">
        <v>25</v>
      </c>
      <c r="F740" s="53" t="str">
        <f>IF(H740="","",Sheet1!AF740)</f>
        <v>10/10/2025</v>
      </c>
      <c r="G740" s="1" t="str">
        <f>IF(H740="","",Sheet1!AF740)</f>
        <v>10/10/2025</v>
      </c>
      <c r="H740" s="27">
        <v>9106050494</v>
      </c>
      <c r="I740" s="1" t="str">
        <f>IF(H740="","",Sheet1!AF740)</f>
        <v>10/10/2025</v>
      </c>
      <c r="J740" s="55" t="str">
        <f t="shared" si="110"/>
        <v>NKHT2510/96400160823</v>
      </c>
      <c r="L740" s="57" t="str">
        <f>IF(H740="","",Sheet1!AK740)</f>
        <v>K25TTM</v>
      </c>
      <c r="M740" s="57" t="str">
        <f>IF(H740="","",Sheet1!AE740)</f>
        <v>00160823</v>
      </c>
      <c r="N740" s="58" t="str">
        <f>IF(H740="","",Sheet1!AF740)</f>
        <v>10/10/2025</v>
      </c>
      <c r="O740" s="7" t="str">
        <f>IF(H740="","",Sheet1!AH740)</f>
        <v>WIN3964</v>
      </c>
      <c r="S740" s="55" t="str">
        <f>IF(H740="","",Sheet1!AL740)</f>
        <v>3964 WM+ HCM 1192 Lê Văn Lương</v>
      </c>
      <c r="V740" s="55" t="str">
        <f>IF(H740="","",Sheet1!AL740)</f>
        <v>3964 WM+ HCM 1192 Lê Văn Lương</v>
      </c>
      <c r="Y740" s="7" t="str">
        <f>IF(H740="","",Sheet1!AJ740)</f>
        <v>GTLX250G</v>
      </c>
      <c r="AB740" s="60">
        <f t="shared" si="111"/>
        <v>5111</v>
      </c>
      <c r="AC740" s="60">
        <f t="shared" si="112"/>
        <v>131</v>
      </c>
      <c r="AE740" s="61">
        <f>IF(H740="","",Sheet1!U740)</f>
        <v>4</v>
      </c>
      <c r="AG740" s="7">
        <f>IF(H740="","",Sheet1!T740)</f>
        <v>50182</v>
      </c>
      <c r="AH740" s="62">
        <f t="shared" si="113"/>
        <v>200728</v>
      </c>
      <c r="AL740" s="64">
        <f t="shared" si="114"/>
        <v>8</v>
      </c>
      <c r="AN740" s="61">
        <f t="shared" si="115"/>
        <v>16058.24</v>
      </c>
      <c r="AO740" s="65">
        <f t="shared" si="116"/>
        <v>33311</v>
      </c>
      <c r="AQ740" s="66" t="str">
        <f t="shared" si="117"/>
        <v>K-hangtra</v>
      </c>
      <c r="AR740" s="66">
        <f t="shared" si="118"/>
        <v>156</v>
      </c>
      <c r="AS740" s="66">
        <f t="shared" si="119"/>
        <v>632</v>
      </c>
    </row>
    <row r="741" spans="3:45" x14ac:dyDescent="0.25">
      <c r="C741" s="53" t="str">
        <f>IF(H741="","",Sheet1!AI741)</f>
        <v>B</v>
      </c>
      <c r="D741" s="54" t="s">
        <v>4134</v>
      </c>
      <c r="E741" s="54" t="s">
        <v>25</v>
      </c>
      <c r="F741" s="53" t="str">
        <f>IF(H741="","",Sheet1!AF741)</f>
        <v>10/10/2025</v>
      </c>
      <c r="G741" s="1" t="str">
        <f>IF(H741="","",Sheet1!AF741)</f>
        <v>10/10/2025</v>
      </c>
      <c r="H741" s="27">
        <v>9106050550</v>
      </c>
      <c r="I741" s="1" t="str">
        <f>IF(H741="","",Sheet1!AF741)</f>
        <v>10/10/2025</v>
      </c>
      <c r="J741" s="55" t="str">
        <f t="shared" si="110"/>
        <v>NKHT2510/AGS00484314</v>
      </c>
      <c r="L741" s="57" t="str">
        <f>IF(H741="","",Sheet1!AK741)</f>
        <v>K25TTM</v>
      </c>
      <c r="M741" s="57" t="str">
        <f>IF(H741="","",Sheet1!AE741)</f>
        <v>00484314</v>
      </c>
      <c r="N741" s="58" t="str">
        <f>IF(H741="","",Sheet1!AF741)</f>
        <v>10/10/2025</v>
      </c>
      <c r="O741" s="7" t="str">
        <f>IF(H741="","",Sheet1!AH741)</f>
        <v>WIN2AGS</v>
      </c>
      <c r="S741" s="55" t="str">
        <f>IF(H741="","",Sheet1!AL741)</f>
        <v>2AGS WM+ HNI LK4-09, KĐT mới Kim Văn-Kim</v>
      </c>
      <c r="V741" s="55" t="str">
        <f>IF(H741="","",Sheet1!AL741)</f>
        <v>2AGS WM+ HNI LK4-09, KĐT mới Kim Văn-Kim</v>
      </c>
      <c r="Y741" s="7" t="str">
        <f>IF(H741="","",Sheet1!AJ741)</f>
        <v>GM500</v>
      </c>
      <c r="AB741" s="60">
        <f t="shared" si="111"/>
        <v>5111</v>
      </c>
      <c r="AC741" s="60">
        <f t="shared" si="112"/>
        <v>131</v>
      </c>
      <c r="AE741" s="61">
        <f>IF(H741="","",Sheet1!U741)</f>
        <v>2</v>
      </c>
      <c r="AG741" s="7">
        <f>IF(H741="","",Sheet1!T741)</f>
        <v>111058</v>
      </c>
      <c r="AH741" s="62">
        <f t="shared" si="113"/>
        <v>222116</v>
      </c>
      <c r="AL741" s="64">
        <f t="shared" si="114"/>
        <v>8</v>
      </c>
      <c r="AN741" s="61">
        <f t="shared" si="115"/>
        <v>17769.28</v>
      </c>
      <c r="AO741" s="65">
        <f t="shared" si="116"/>
        <v>33311</v>
      </c>
      <c r="AQ741" s="66" t="str">
        <f t="shared" si="117"/>
        <v>K-hangtra</v>
      </c>
      <c r="AR741" s="66">
        <f t="shared" si="118"/>
        <v>156</v>
      </c>
      <c r="AS741" s="66">
        <f t="shared" si="119"/>
        <v>632</v>
      </c>
    </row>
    <row r="742" spans="3:45" x14ac:dyDescent="0.25">
      <c r="C742" s="53" t="str">
        <f>IF(H742="","",Sheet1!AI742)</f>
        <v>B</v>
      </c>
      <c r="D742" s="54" t="s">
        <v>4134</v>
      </c>
      <c r="E742" s="54" t="s">
        <v>25</v>
      </c>
      <c r="F742" s="53" t="str">
        <f>IF(H742="","",Sheet1!AF742)</f>
        <v>10/10/2025</v>
      </c>
      <c r="G742" s="1" t="str">
        <f>IF(H742="","",Sheet1!AF742)</f>
        <v>10/10/2025</v>
      </c>
      <c r="H742" s="27">
        <v>9106050550</v>
      </c>
      <c r="I742" s="1" t="str">
        <f>IF(H742="","",Sheet1!AF742)</f>
        <v>10/10/2025</v>
      </c>
      <c r="J742" s="55" t="str">
        <f t="shared" si="110"/>
        <v>NKHT2510/AGS00484314</v>
      </c>
      <c r="L742" s="57" t="str">
        <f>IF(H742="","",Sheet1!AK742)</f>
        <v>K25TTM</v>
      </c>
      <c r="M742" s="57" t="str">
        <f>IF(H742="","",Sheet1!AE742)</f>
        <v>00484314</v>
      </c>
      <c r="N742" s="58" t="str">
        <f>IF(H742="","",Sheet1!AF742)</f>
        <v>10/10/2025</v>
      </c>
      <c r="O742" s="7" t="str">
        <f>IF(H742="","",Sheet1!AH742)</f>
        <v>WIN2AGS</v>
      </c>
      <c r="S742" s="55" t="str">
        <f>IF(H742="","",Sheet1!AL742)</f>
        <v>2AGS WM+ HNI LK4-09, KĐT mới Kim Văn-Kim</v>
      </c>
      <c r="V742" s="55" t="str">
        <f>IF(H742="","",Sheet1!AL742)</f>
        <v>2AGS WM+ HNI LK4-09, KĐT mới Kim Văn-Kim</v>
      </c>
      <c r="Y742" s="7" t="str">
        <f>IF(H742="","",Sheet1!AJ742)</f>
        <v>CN300</v>
      </c>
      <c r="AB742" s="60">
        <f t="shared" si="111"/>
        <v>5111</v>
      </c>
      <c r="AC742" s="60">
        <f t="shared" si="112"/>
        <v>131</v>
      </c>
      <c r="AE742" s="61">
        <f>IF(H742="","",Sheet1!U742)</f>
        <v>1</v>
      </c>
      <c r="AG742" s="7">
        <f>IF(H742="","",Sheet1!T742)</f>
        <v>70950</v>
      </c>
      <c r="AH742" s="62">
        <f t="shared" si="113"/>
        <v>70950</v>
      </c>
      <c r="AL742" s="64">
        <f t="shared" si="114"/>
        <v>8</v>
      </c>
      <c r="AN742" s="61">
        <f t="shared" si="115"/>
        <v>5676</v>
      </c>
      <c r="AO742" s="65">
        <f t="shared" si="116"/>
        <v>33311</v>
      </c>
      <c r="AQ742" s="66" t="str">
        <f t="shared" si="117"/>
        <v>K-hangtra</v>
      </c>
      <c r="AR742" s="66">
        <f t="shared" si="118"/>
        <v>156</v>
      </c>
      <c r="AS742" s="66">
        <f t="shared" si="119"/>
        <v>632</v>
      </c>
    </row>
    <row r="743" spans="3:45" x14ac:dyDescent="0.25">
      <c r="C743" s="53" t="str">
        <f>IF(H743="","",Sheet1!AI743)</f>
        <v>N</v>
      </c>
      <c r="D743" s="54" t="s">
        <v>4134</v>
      </c>
      <c r="E743" s="54" t="s">
        <v>25</v>
      </c>
      <c r="F743" s="53" t="str">
        <f>IF(H743="","",Sheet1!AF743)</f>
        <v>10/10/2025</v>
      </c>
      <c r="G743" s="1" t="str">
        <f>IF(H743="","",Sheet1!AF743)</f>
        <v>10/10/2025</v>
      </c>
      <c r="H743" s="27">
        <v>9106050579</v>
      </c>
      <c r="I743" s="1" t="str">
        <f>IF(H743="","",Sheet1!AF743)</f>
        <v>10/10/2025</v>
      </c>
      <c r="J743" s="55" t="str">
        <f t="shared" si="110"/>
        <v>NKHT2510/27800160829</v>
      </c>
      <c r="L743" s="57" t="str">
        <f>IF(H743="","",Sheet1!AK743)</f>
        <v>K25TTM</v>
      </c>
      <c r="M743" s="57" t="str">
        <f>IF(H743="","",Sheet1!AE743)</f>
        <v>00160829</v>
      </c>
      <c r="N743" s="58" t="str">
        <f>IF(H743="","",Sheet1!AF743)</f>
        <v>10/10/2025</v>
      </c>
      <c r="O743" s="7" t="str">
        <f>IF(H743="","",Sheet1!AH743)</f>
        <v>WIN6278</v>
      </c>
      <c r="S743" s="55" t="str">
        <f>IF(H743="","",Sheet1!AL743)</f>
        <v>6278 WM+ HCM 243 Tỉnh Lộ 15</v>
      </c>
      <c r="V743" s="55" t="str">
        <f>IF(H743="","",Sheet1!AL743)</f>
        <v>6278 WM+ HCM 243 Tỉnh Lộ 15</v>
      </c>
      <c r="Y743" s="7" t="str">
        <f>IF(H743="","",Sheet1!AJ743)</f>
        <v>GM500</v>
      </c>
      <c r="AB743" s="60">
        <f t="shared" si="111"/>
        <v>5111</v>
      </c>
      <c r="AC743" s="60">
        <f t="shared" si="112"/>
        <v>131</v>
      </c>
      <c r="AE743" s="61">
        <f>IF(H743="","",Sheet1!U743)</f>
        <v>1</v>
      </c>
      <c r="AG743" s="7">
        <f>IF(H743="","",Sheet1!T743)</f>
        <v>111058</v>
      </c>
      <c r="AH743" s="62">
        <f t="shared" si="113"/>
        <v>111058</v>
      </c>
      <c r="AL743" s="64">
        <f t="shared" si="114"/>
        <v>8</v>
      </c>
      <c r="AN743" s="61">
        <f t="shared" si="115"/>
        <v>8884.64</v>
      </c>
      <c r="AO743" s="65">
        <f t="shared" si="116"/>
        <v>33311</v>
      </c>
      <c r="AQ743" s="66" t="str">
        <f t="shared" si="117"/>
        <v>K-hangtra</v>
      </c>
      <c r="AR743" s="66">
        <f t="shared" si="118"/>
        <v>156</v>
      </c>
      <c r="AS743" s="66">
        <f t="shared" si="119"/>
        <v>632</v>
      </c>
    </row>
    <row r="744" spans="3:45" x14ac:dyDescent="0.25">
      <c r="C744" s="53" t="str">
        <f>IF(H744="","",Sheet1!AI744)</f>
        <v>N</v>
      </c>
      <c r="D744" s="54" t="s">
        <v>4134</v>
      </c>
      <c r="E744" s="54" t="s">
        <v>25</v>
      </c>
      <c r="F744" s="53" t="str">
        <f>IF(H744="","",Sheet1!AF744)</f>
        <v>10/10/2025</v>
      </c>
      <c r="G744" s="1" t="str">
        <f>IF(H744="","",Sheet1!AF744)</f>
        <v>10/10/2025</v>
      </c>
      <c r="H744" s="27">
        <v>9106050586</v>
      </c>
      <c r="I744" s="1" t="str">
        <f>IF(H744="","",Sheet1!AF744)</f>
        <v>10/10/2025</v>
      </c>
      <c r="J744" s="55" t="str">
        <f t="shared" si="110"/>
        <v>NKHT2510/04700015053</v>
      </c>
      <c r="L744" s="57" t="str">
        <f>IF(H744="","",Sheet1!AK744)</f>
        <v>K25TTM</v>
      </c>
      <c r="M744" s="57" t="str">
        <f>IF(H744="","",Sheet1!AE744)</f>
        <v>00015053</v>
      </c>
      <c r="N744" s="58" t="str">
        <f>IF(H744="","",Sheet1!AF744)</f>
        <v>10/10/2025</v>
      </c>
      <c r="O744" s="7" t="str">
        <f>IF(H744="","",Sheet1!AH744)</f>
        <v>WIN-047</v>
      </c>
      <c r="S744" s="55" t="str">
        <f>IF(H744="","",Sheet1!AL744)</f>
        <v>6889 WM+ VTU 168 Nguyễn Văn Cừ</v>
      </c>
      <c r="V744" s="55" t="str">
        <f>IF(H744="","",Sheet1!AL744)</f>
        <v>6889 WM+ VTU 168 Nguyễn Văn Cừ</v>
      </c>
      <c r="Y744" s="7" t="str">
        <f>IF(H744="","",Sheet1!AJ744)</f>
        <v>GL250</v>
      </c>
      <c r="AB744" s="60">
        <f t="shared" si="111"/>
        <v>5111</v>
      </c>
      <c r="AC744" s="60">
        <f t="shared" si="112"/>
        <v>131</v>
      </c>
      <c r="AE744" s="61">
        <f>IF(H744="","",Sheet1!U744)</f>
        <v>2</v>
      </c>
      <c r="AG744" s="7">
        <f>IF(H744="","",Sheet1!T744)</f>
        <v>49500</v>
      </c>
      <c r="AH744" s="62">
        <f t="shared" si="113"/>
        <v>99000</v>
      </c>
      <c r="AL744" s="64">
        <f t="shared" si="114"/>
        <v>8</v>
      </c>
      <c r="AN744" s="61">
        <f t="shared" si="115"/>
        <v>7920</v>
      </c>
      <c r="AO744" s="65">
        <f t="shared" si="116"/>
        <v>33311</v>
      </c>
      <c r="AQ744" s="66" t="str">
        <f t="shared" si="117"/>
        <v>K-hangtra</v>
      </c>
      <c r="AR744" s="66">
        <f t="shared" si="118"/>
        <v>156</v>
      </c>
      <c r="AS744" s="66">
        <f t="shared" si="119"/>
        <v>632</v>
      </c>
    </row>
    <row r="745" spans="3:45" x14ac:dyDescent="0.25">
      <c r="C745" s="53" t="str">
        <f>IF(H745="","",Sheet1!AI745)</f>
        <v>B</v>
      </c>
      <c r="D745" s="54" t="s">
        <v>4134</v>
      </c>
      <c r="E745" s="54" t="s">
        <v>25</v>
      </c>
      <c r="F745" s="53" t="str">
        <f>IF(H745="","",Sheet1!AF745)</f>
        <v>10/10/2025</v>
      </c>
      <c r="G745" s="1" t="str">
        <f>IF(H745="","",Sheet1!AF745)</f>
        <v>10/10/2025</v>
      </c>
      <c r="H745" s="27">
        <v>9106050601</v>
      </c>
      <c r="I745" s="1" t="str">
        <f>IF(H745="","",Sheet1!AF745)</f>
        <v>10/10/2025</v>
      </c>
      <c r="J745" s="55" t="str">
        <f t="shared" si="110"/>
        <v>NKHT2510/16200484330</v>
      </c>
      <c r="L745" s="57" t="str">
        <f>IF(H745="","",Sheet1!AK745)</f>
        <v>K25TTM</v>
      </c>
      <c r="M745" s="57" t="str">
        <f>IF(H745="","",Sheet1!AE745)</f>
        <v>00484330</v>
      </c>
      <c r="N745" s="58" t="str">
        <f>IF(H745="","",Sheet1!AF745)</f>
        <v>10/10/2025</v>
      </c>
      <c r="O745" s="7" t="str">
        <f>IF(H745="","",Sheet1!AH745)</f>
        <v>WIN5162</v>
      </c>
      <c r="S745" s="55" t="str">
        <f>IF(H745="","",Sheet1!AL745)</f>
        <v>5162 WM+ HNI 120 QL21 Thôn Tảo Dương</v>
      </c>
      <c r="V745" s="55" t="str">
        <f>IF(H745="","",Sheet1!AL745)</f>
        <v>5162 WM+ HNI 120 QL21 Thôn Tảo Dương</v>
      </c>
      <c r="Y745" s="7" t="str">
        <f>IF(H745="","",Sheet1!AJ745)</f>
        <v>GM500</v>
      </c>
      <c r="AB745" s="60">
        <f t="shared" si="111"/>
        <v>5111</v>
      </c>
      <c r="AC745" s="60">
        <f t="shared" si="112"/>
        <v>131</v>
      </c>
      <c r="AE745" s="61">
        <f>IF(H745="","",Sheet1!U745)</f>
        <v>2</v>
      </c>
      <c r="AG745" s="7">
        <f>IF(H745="","",Sheet1!T745)</f>
        <v>111058</v>
      </c>
      <c r="AH745" s="62">
        <f t="shared" si="113"/>
        <v>222116</v>
      </c>
      <c r="AL745" s="64">
        <f t="shared" si="114"/>
        <v>8</v>
      </c>
      <c r="AN745" s="61">
        <f t="shared" si="115"/>
        <v>17769.28</v>
      </c>
      <c r="AO745" s="65">
        <f t="shared" si="116"/>
        <v>33311</v>
      </c>
      <c r="AQ745" s="66" t="str">
        <f t="shared" si="117"/>
        <v>K-hangtra</v>
      </c>
      <c r="AR745" s="66">
        <f t="shared" si="118"/>
        <v>156</v>
      </c>
      <c r="AS745" s="66">
        <f t="shared" si="119"/>
        <v>632</v>
      </c>
    </row>
    <row r="746" spans="3:45" x14ac:dyDescent="0.25">
      <c r="C746" s="53" t="str">
        <f>IF(H746="","",Sheet1!AI746)</f>
        <v>N</v>
      </c>
      <c r="D746" s="54" t="s">
        <v>4134</v>
      </c>
      <c r="E746" s="54" t="s">
        <v>25</v>
      </c>
      <c r="F746" s="53" t="str">
        <f>IF(H746="","",Sheet1!AF746)</f>
        <v>10/10/2025</v>
      </c>
      <c r="G746" s="1" t="str">
        <f>IF(H746="","",Sheet1!AF746)</f>
        <v>10/10/2025</v>
      </c>
      <c r="H746" s="27">
        <v>9106050625</v>
      </c>
      <c r="I746" s="1" t="str">
        <f>IF(H746="","",Sheet1!AF746)</f>
        <v>10/10/2025</v>
      </c>
      <c r="J746" s="55" t="str">
        <f t="shared" si="110"/>
        <v>NKHT2510/99200160834</v>
      </c>
      <c r="L746" s="57" t="str">
        <f>IF(H746="","",Sheet1!AK746)</f>
        <v>K25TTM</v>
      </c>
      <c r="M746" s="57" t="str">
        <f>IF(H746="","",Sheet1!AE746)</f>
        <v>00160834</v>
      </c>
      <c r="N746" s="58" t="str">
        <f>IF(H746="","",Sheet1!AF746)</f>
        <v>10/10/2025</v>
      </c>
      <c r="O746" s="7" t="str">
        <f>IF(H746="","",Sheet1!AH746)</f>
        <v>WIN6992</v>
      </c>
      <c r="S746" s="55" t="str">
        <f>IF(H746="","",Sheet1!AL746)</f>
        <v>6992 WIN HCM SH21, CC Homyland Riverside</v>
      </c>
      <c r="V746" s="55" t="str">
        <f>IF(H746="","",Sheet1!AL746)</f>
        <v>6992 WIN HCM SH21, CC Homyland Riverside</v>
      </c>
      <c r="Y746" s="7" t="str">
        <f>IF(H746="","",Sheet1!AJ746)</f>
        <v>MNH250</v>
      </c>
      <c r="AB746" s="60">
        <f t="shared" si="111"/>
        <v>5111</v>
      </c>
      <c r="AC746" s="60">
        <f t="shared" si="112"/>
        <v>131</v>
      </c>
      <c r="AE746" s="61">
        <f>IF(H746="","",Sheet1!U746)</f>
        <v>1</v>
      </c>
      <c r="AG746" s="7">
        <f>IF(H746="","",Sheet1!T746)</f>
        <v>37720</v>
      </c>
      <c r="AH746" s="62">
        <f t="shared" si="113"/>
        <v>37720</v>
      </c>
      <c r="AL746" s="64">
        <f t="shared" si="114"/>
        <v>8</v>
      </c>
      <c r="AN746" s="61">
        <f t="shared" si="115"/>
        <v>3017.6</v>
      </c>
      <c r="AO746" s="65">
        <f t="shared" si="116"/>
        <v>33311</v>
      </c>
      <c r="AQ746" s="66" t="str">
        <f t="shared" si="117"/>
        <v>K-hangtra</v>
      </c>
      <c r="AR746" s="66">
        <f t="shared" si="118"/>
        <v>156</v>
      </c>
      <c r="AS746" s="66">
        <f t="shared" si="119"/>
        <v>632</v>
      </c>
    </row>
    <row r="747" spans="3:45" x14ac:dyDescent="0.25">
      <c r="C747" s="53" t="str">
        <f>IF(H747="","",Sheet1!AI747)</f>
        <v>N</v>
      </c>
      <c r="D747" s="54" t="s">
        <v>4134</v>
      </c>
      <c r="E747" s="54" t="s">
        <v>25</v>
      </c>
      <c r="F747" s="53" t="str">
        <f>IF(H747="","",Sheet1!AF747)</f>
        <v>10/10/2025</v>
      </c>
      <c r="G747" s="1" t="str">
        <f>IF(H747="","",Sheet1!AF747)</f>
        <v>10/10/2025</v>
      </c>
      <c r="H747" s="27">
        <v>9106050625</v>
      </c>
      <c r="I747" s="1" t="str">
        <f>IF(H747="","",Sheet1!AF747)</f>
        <v>10/10/2025</v>
      </c>
      <c r="J747" s="55" t="str">
        <f t="shared" si="110"/>
        <v>NKHT2510/99200160834</v>
      </c>
      <c r="L747" s="57" t="str">
        <f>IF(H747="","",Sheet1!AK747)</f>
        <v>K25TTM</v>
      </c>
      <c r="M747" s="57" t="str">
        <f>IF(H747="","",Sheet1!AE747)</f>
        <v>00160834</v>
      </c>
      <c r="N747" s="58" t="str">
        <f>IF(H747="","",Sheet1!AF747)</f>
        <v>10/10/2025</v>
      </c>
      <c r="O747" s="7" t="str">
        <f>IF(H747="","",Sheet1!AH747)</f>
        <v>WIN6992</v>
      </c>
      <c r="S747" s="55" t="str">
        <f>IF(H747="","",Sheet1!AL747)</f>
        <v>6992 WIN HCM SH21, CC Homyland Riverside</v>
      </c>
      <c r="V747" s="55" t="str">
        <f>IF(H747="","",Sheet1!AL747)</f>
        <v>6992 WIN HCM SH21, CC Homyland Riverside</v>
      </c>
      <c r="Y747" s="7" t="str">
        <f>IF(H747="","",Sheet1!AJ747)</f>
        <v>GM500</v>
      </c>
      <c r="AB747" s="60">
        <f t="shared" si="111"/>
        <v>5111</v>
      </c>
      <c r="AC747" s="60">
        <f t="shared" si="112"/>
        <v>131</v>
      </c>
      <c r="AE747" s="61">
        <f>IF(H747="","",Sheet1!U747)</f>
        <v>2</v>
      </c>
      <c r="AG747" s="7">
        <f>IF(H747="","",Sheet1!T747)</f>
        <v>111058</v>
      </c>
      <c r="AH747" s="62">
        <f t="shared" si="113"/>
        <v>222116</v>
      </c>
      <c r="AL747" s="64">
        <f t="shared" si="114"/>
        <v>8</v>
      </c>
      <c r="AN747" s="61">
        <f t="shared" si="115"/>
        <v>17769.28</v>
      </c>
      <c r="AO747" s="65">
        <f t="shared" si="116"/>
        <v>33311</v>
      </c>
      <c r="AQ747" s="66" t="str">
        <f t="shared" si="117"/>
        <v>K-hangtra</v>
      </c>
      <c r="AR747" s="66">
        <f t="shared" si="118"/>
        <v>156</v>
      </c>
      <c r="AS747" s="66">
        <f t="shared" si="119"/>
        <v>632</v>
      </c>
    </row>
    <row r="748" spans="3:45" x14ac:dyDescent="0.25">
      <c r="C748" s="53" t="str">
        <f>IF(H748="","",Sheet1!AI748)</f>
        <v>N</v>
      </c>
      <c r="D748" s="54" t="s">
        <v>4134</v>
      </c>
      <c r="E748" s="54" t="s">
        <v>25</v>
      </c>
      <c r="F748" s="53" t="str">
        <f>IF(H748="","",Sheet1!AF748)</f>
        <v>10/10/2025</v>
      </c>
      <c r="G748" s="1" t="str">
        <f>IF(H748="","",Sheet1!AF748)</f>
        <v>10/10/2025</v>
      </c>
      <c r="H748" s="27">
        <v>9106050625</v>
      </c>
      <c r="I748" s="1" t="str">
        <f>IF(H748="","",Sheet1!AF748)</f>
        <v>10/10/2025</v>
      </c>
      <c r="J748" s="55" t="str">
        <f t="shared" si="110"/>
        <v>NKHT2510/99200160834</v>
      </c>
      <c r="L748" s="57" t="str">
        <f>IF(H748="","",Sheet1!AK748)</f>
        <v>K25TTM</v>
      </c>
      <c r="M748" s="57" t="str">
        <f>IF(H748="","",Sheet1!AE748)</f>
        <v>00160834</v>
      </c>
      <c r="N748" s="58" t="str">
        <f>IF(H748="","",Sheet1!AF748)</f>
        <v>10/10/2025</v>
      </c>
      <c r="O748" s="7" t="str">
        <f>IF(H748="","",Sheet1!AH748)</f>
        <v>WIN6992</v>
      </c>
      <c r="S748" s="55" t="str">
        <f>IF(H748="","",Sheet1!AL748)</f>
        <v>6992 WIN HCM SH21, CC Homyland Riverside</v>
      </c>
      <c r="V748" s="55" t="str">
        <f>IF(H748="","",Sheet1!AL748)</f>
        <v>6992 WIN HCM SH21, CC Homyland Riverside</v>
      </c>
      <c r="Y748" s="7" t="str">
        <f>IF(H748="","",Sheet1!AJ748)</f>
        <v>CN300</v>
      </c>
      <c r="AB748" s="60">
        <f t="shared" si="111"/>
        <v>5111</v>
      </c>
      <c r="AC748" s="60">
        <f t="shared" si="112"/>
        <v>131</v>
      </c>
      <c r="AE748" s="61">
        <f>IF(H748="","",Sheet1!U748)</f>
        <v>1</v>
      </c>
      <c r="AG748" s="7">
        <f>IF(H748="","",Sheet1!T748)</f>
        <v>70950</v>
      </c>
      <c r="AH748" s="62">
        <f t="shared" si="113"/>
        <v>70950</v>
      </c>
      <c r="AL748" s="64">
        <f t="shared" si="114"/>
        <v>8</v>
      </c>
      <c r="AN748" s="61">
        <f t="shared" si="115"/>
        <v>5676</v>
      </c>
      <c r="AO748" s="65">
        <f t="shared" si="116"/>
        <v>33311</v>
      </c>
      <c r="AQ748" s="66" t="str">
        <f t="shared" si="117"/>
        <v>K-hangtra</v>
      </c>
      <c r="AR748" s="66">
        <f t="shared" si="118"/>
        <v>156</v>
      </c>
      <c r="AS748" s="66">
        <f t="shared" si="119"/>
        <v>632</v>
      </c>
    </row>
    <row r="749" spans="3:45" x14ac:dyDescent="0.25">
      <c r="C749" s="53" t="str">
        <f>IF(H749="","",Sheet1!AI749)</f>
        <v>N</v>
      </c>
      <c r="D749" s="54" t="s">
        <v>4134</v>
      </c>
      <c r="E749" s="54" t="s">
        <v>25</v>
      </c>
      <c r="F749" s="53" t="str">
        <f>IF(H749="","",Sheet1!AF749)</f>
        <v>10/10/2025</v>
      </c>
      <c r="G749" s="1" t="str">
        <f>IF(H749="","",Sheet1!AF749)</f>
        <v>10/10/2025</v>
      </c>
      <c r="H749" s="27">
        <v>9106050625</v>
      </c>
      <c r="I749" s="1" t="str">
        <f>IF(H749="","",Sheet1!AF749)</f>
        <v>10/10/2025</v>
      </c>
      <c r="J749" s="55" t="str">
        <f t="shared" si="110"/>
        <v>NKHT2510/99200160834</v>
      </c>
      <c r="L749" s="57" t="str">
        <f>IF(H749="","",Sheet1!AK749)</f>
        <v>K25TTM</v>
      </c>
      <c r="M749" s="57" t="str">
        <f>IF(H749="","",Sheet1!AE749)</f>
        <v>00160834</v>
      </c>
      <c r="N749" s="58" t="str">
        <f>IF(H749="","",Sheet1!AF749)</f>
        <v>10/10/2025</v>
      </c>
      <c r="O749" s="7" t="str">
        <f>IF(H749="","",Sheet1!AH749)</f>
        <v>WIN6992</v>
      </c>
      <c r="S749" s="55" t="str">
        <f>IF(H749="","",Sheet1!AL749)</f>
        <v>6992 WIN HCM SH21, CC Homyland Riverside</v>
      </c>
      <c r="V749" s="55" t="str">
        <f>IF(H749="","",Sheet1!AL749)</f>
        <v>6992 WIN HCM SH21, CC Homyland Riverside</v>
      </c>
      <c r="Y749" s="7" t="str">
        <f>IF(H749="","",Sheet1!AJ749)</f>
        <v>GXD500</v>
      </c>
      <c r="AB749" s="60">
        <f t="shared" si="111"/>
        <v>5111</v>
      </c>
      <c r="AC749" s="60">
        <f t="shared" si="112"/>
        <v>131</v>
      </c>
      <c r="AE749" s="61">
        <f>IF(H749="","",Sheet1!U749)</f>
        <v>3</v>
      </c>
      <c r="AG749" s="7">
        <f>IF(H749="","",Sheet1!T749)</f>
        <v>111606</v>
      </c>
      <c r="AH749" s="62">
        <f t="shared" si="113"/>
        <v>334818</v>
      </c>
      <c r="AL749" s="64">
        <f t="shared" si="114"/>
        <v>8</v>
      </c>
      <c r="AN749" s="61">
        <f t="shared" si="115"/>
        <v>26785.440000000002</v>
      </c>
      <c r="AO749" s="65">
        <f t="shared" si="116"/>
        <v>33311</v>
      </c>
      <c r="AQ749" s="66" t="str">
        <f t="shared" si="117"/>
        <v>K-hangtra</v>
      </c>
      <c r="AR749" s="66">
        <f t="shared" si="118"/>
        <v>156</v>
      </c>
      <c r="AS749" s="66">
        <f t="shared" si="119"/>
        <v>632</v>
      </c>
    </row>
    <row r="750" spans="3:45" x14ac:dyDescent="0.25">
      <c r="C750" s="53" t="str">
        <f>IF(H750="","",Sheet1!AI750)</f>
        <v>B</v>
      </c>
      <c r="D750" s="54" t="s">
        <v>4134</v>
      </c>
      <c r="E750" s="54" t="s">
        <v>25</v>
      </c>
      <c r="F750" s="53" t="str">
        <f>IF(H750="","",Sheet1!AF750)</f>
        <v>10/10/2025</v>
      </c>
      <c r="G750" s="1" t="str">
        <f>IF(H750="","",Sheet1!AF750)</f>
        <v>10/10/2025</v>
      </c>
      <c r="H750" s="27">
        <v>9106050703</v>
      </c>
      <c r="I750" s="1" t="str">
        <f>IF(H750="","",Sheet1!AF750)</f>
        <v>10/10/2025</v>
      </c>
      <c r="J750" s="55" t="str">
        <f t="shared" si="110"/>
        <v>NKHT2510/00700047771</v>
      </c>
      <c r="L750" s="57" t="str">
        <f>IF(H750="","",Sheet1!AK750)</f>
        <v>K25TTM</v>
      </c>
      <c r="M750" s="57" t="str">
        <f>IF(H750="","",Sheet1!AE750)</f>
        <v>00047771</v>
      </c>
      <c r="N750" s="58" t="str">
        <f>IF(H750="","",Sheet1!AF750)</f>
        <v>10/10/2025</v>
      </c>
      <c r="O750" s="7" t="str">
        <f>IF(H750="","",Sheet1!AH750)</f>
        <v>WIN-QNH-00-007</v>
      </c>
      <c r="S750" s="55" t="str">
        <f>IF(H750="","",Sheet1!AL750)</f>
        <v>4333 WM+ QNH 86 Trần Phú</v>
      </c>
      <c r="V750" s="55" t="str">
        <f>IF(H750="","",Sheet1!AL750)</f>
        <v>4333 WM+ QNH 86 Trần Phú</v>
      </c>
      <c r="Y750" s="7" t="str">
        <f>IF(H750="","",Sheet1!AJ750)</f>
        <v>CC300</v>
      </c>
      <c r="AB750" s="60">
        <f t="shared" si="111"/>
        <v>5111</v>
      </c>
      <c r="AC750" s="60">
        <f t="shared" si="112"/>
        <v>131</v>
      </c>
      <c r="AE750" s="61">
        <f>IF(H750="","",Sheet1!U750)</f>
        <v>1</v>
      </c>
      <c r="AG750" s="7">
        <f>IF(H750="","",Sheet1!T750)</f>
        <v>74250</v>
      </c>
      <c r="AH750" s="62">
        <f t="shared" si="113"/>
        <v>74250</v>
      </c>
      <c r="AL750" s="64">
        <f t="shared" si="114"/>
        <v>8</v>
      </c>
      <c r="AN750" s="61">
        <f t="shared" si="115"/>
        <v>5940</v>
      </c>
      <c r="AO750" s="65">
        <f t="shared" si="116"/>
        <v>33311</v>
      </c>
      <c r="AQ750" s="66" t="str">
        <f t="shared" si="117"/>
        <v>K-hangtra</v>
      </c>
      <c r="AR750" s="66">
        <f t="shared" si="118"/>
        <v>156</v>
      </c>
      <c r="AS750" s="66">
        <f t="shared" si="119"/>
        <v>632</v>
      </c>
    </row>
    <row r="751" spans="3:45" x14ac:dyDescent="0.25">
      <c r="C751" s="53" t="str">
        <f>IF(H751="","",Sheet1!AI751)</f>
        <v>B</v>
      </c>
      <c r="D751" s="54" t="s">
        <v>4134</v>
      </c>
      <c r="E751" s="54" t="s">
        <v>25</v>
      </c>
      <c r="F751" s="53" t="str">
        <f>IF(H751="","",Sheet1!AF751)</f>
        <v>10/10/2025</v>
      </c>
      <c r="G751" s="1" t="str">
        <f>IF(H751="","",Sheet1!AF751)</f>
        <v>10/10/2025</v>
      </c>
      <c r="H751" s="27">
        <v>9106050703</v>
      </c>
      <c r="I751" s="1" t="str">
        <f>IF(H751="","",Sheet1!AF751)</f>
        <v>10/10/2025</v>
      </c>
      <c r="J751" s="55" t="str">
        <f t="shared" si="110"/>
        <v>NKHT2510/00700047771</v>
      </c>
      <c r="L751" s="57" t="str">
        <f>IF(H751="","",Sheet1!AK751)</f>
        <v>K25TTM</v>
      </c>
      <c r="M751" s="57" t="str">
        <f>IF(H751="","",Sheet1!AE751)</f>
        <v>00047771</v>
      </c>
      <c r="N751" s="58" t="str">
        <f>IF(H751="","",Sheet1!AF751)</f>
        <v>10/10/2025</v>
      </c>
      <c r="O751" s="7" t="str">
        <f>IF(H751="","",Sheet1!AH751)</f>
        <v>WIN-QNH-00-007</v>
      </c>
      <c r="S751" s="55" t="str">
        <f>IF(H751="","",Sheet1!AL751)</f>
        <v>4333 WM+ QNH 86 Trần Phú</v>
      </c>
      <c r="V751" s="55" t="str">
        <f>IF(H751="","",Sheet1!AL751)</f>
        <v>4333 WM+ QNH 86 Trần Phú</v>
      </c>
      <c r="Y751" s="7" t="str">
        <f>IF(H751="","",Sheet1!AJ751)</f>
        <v>GTLX250G</v>
      </c>
      <c r="AB751" s="60">
        <f t="shared" si="111"/>
        <v>5111</v>
      </c>
      <c r="AC751" s="60">
        <f t="shared" si="112"/>
        <v>131</v>
      </c>
      <c r="AE751" s="61">
        <f>IF(H751="","",Sheet1!U751)</f>
        <v>3</v>
      </c>
      <c r="AG751" s="7">
        <f>IF(H751="","",Sheet1!T751)</f>
        <v>50182</v>
      </c>
      <c r="AH751" s="62">
        <f t="shared" si="113"/>
        <v>150546</v>
      </c>
      <c r="AL751" s="64">
        <f t="shared" si="114"/>
        <v>8</v>
      </c>
      <c r="AN751" s="61">
        <f t="shared" si="115"/>
        <v>12043.68</v>
      </c>
      <c r="AO751" s="65">
        <f t="shared" si="116"/>
        <v>33311</v>
      </c>
      <c r="AQ751" s="66" t="str">
        <f t="shared" si="117"/>
        <v>K-hangtra</v>
      </c>
      <c r="AR751" s="66">
        <f t="shared" si="118"/>
        <v>156</v>
      </c>
      <c r="AS751" s="66">
        <f t="shared" si="119"/>
        <v>632</v>
      </c>
    </row>
    <row r="752" spans="3:45" x14ac:dyDescent="0.25">
      <c r="C752" s="53" t="str">
        <f>IF(H752="","",Sheet1!AI752)</f>
        <v>B</v>
      </c>
      <c r="D752" s="54" t="s">
        <v>4134</v>
      </c>
      <c r="E752" s="54" t="s">
        <v>25</v>
      </c>
      <c r="F752" s="53" t="str">
        <f>IF(H752="","",Sheet1!AF752)</f>
        <v>10/10/2025</v>
      </c>
      <c r="G752" s="1" t="str">
        <f>IF(H752="","",Sheet1!AF752)</f>
        <v>10/10/2025</v>
      </c>
      <c r="H752" s="27">
        <v>9106050703</v>
      </c>
      <c r="I752" s="1" t="str">
        <f>IF(H752="","",Sheet1!AF752)</f>
        <v>10/10/2025</v>
      </c>
      <c r="J752" s="55" t="str">
        <f t="shared" si="110"/>
        <v>NKHT2510/00700047771</v>
      </c>
      <c r="L752" s="57" t="str">
        <f>IF(H752="","",Sheet1!AK752)</f>
        <v>K25TTM</v>
      </c>
      <c r="M752" s="57" t="str">
        <f>IF(H752="","",Sheet1!AE752)</f>
        <v>00047771</v>
      </c>
      <c r="N752" s="58" t="str">
        <f>IF(H752="","",Sheet1!AF752)</f>
        <v>10/10/2025</v>
      </c>
      <c r="O752" s="7" t="str">
        <f>IF(H752="","",Sheet1!AH752)</f>
        <v>WIN-QNH-00-007</v>
      </c>
      <c r="S752" s="55" t="str">
        <f>IF(H752="","",Sheet1!AL752)</f>
        <v>4333 WM+ QNH 86 Trần Phú</v>
      </c>
      <c r="V752" s="55" t="str">
        <f>IF(H752="","",Sheet1!AL752)</f>
        <v>4333 WM+ QNH 86 Trần Phú</v>
      </c>
      <c r="Y752" s="7" t="str">
        <f>IF(H752="","",Sheet1!AJ752)</f>
        <v>MNH250</v>
      </c>
      <c r="AB752" s="60">
        <f t="shared" si="111"/>
        <v>5111</v>
      </c>
      <c r="AC752" s="60">
        <f t="shared" si="112"/>
        <v>131</v>
      </c>
      <c r="AE752" s="61">
        <f>IF(H752="","",Sheet1!U752)</f>
        <v>3</v>
      </c>
      <c r="AG752" s="7">
        <f>IF(H752="","",Sheet1!T752)</f>
        <v>37720</v>
      </c>
      <c r="AH752" s="62">
        <f t="shared" si="113"/>
        <v>113160</v>
      </c>
      <c r="AL752" s="64">
        <f t="shared" si="114"/>
        <v>8</v>
      </c>
      <c r="AN752" s="61">
        <f t="shared" si="115"/>
        <v>9052.8000000000011</v>
      </c>
      <c r="AO752" s="65">
        <f t="shared" si="116"/>
        <v>33311</v>
      </c>
      <c r="AQ752" s="66" t="str">
        <f t="shared" si="117"/>
        <v>K-hangtra</v>
      </c>
      <c r="AR752" s="66">
        <f t="shared" si="118"/>
        <v>156</v>
      </c>
      <c r="AS752" s="66">
        <f t="shared" si="119"/>
        <v>632</v>
      </c>
    </row>
    <row r="753" spans="3:45" x14ac:dyDescent="0.25">
      <c r="C753" s="53" t="str">
        <f>IF(H753="","",Sheet1!AI753)</f>
        <v>N</v>
      </c>
      <c r="D753" s="54" t="s">
        <v>4134</v>
      </c>
      <c r="E753" s="54" t="s">
        <v>25</v>
      </c>
      <c r="F753" s="53" t="str">
        <f>IF(H753="","",Sheet1!AF753)</f>
        <v>10/10/2025</v>
      </c>
      <c r="G753" s="1" t="str">
        <f>IF(H753="","",Sheet1!AF753)</f>
        <v>10/10/2025</v>
      </c>
      <c r="H753" s="27">
        <v>9106050720</v>
      </c>
      <c r="I753" s="1" t="str">
        <f>IF(H753="","",Sheet1!AF753)</f>
        <v>10/10/2025</v>
      </c>
      <c r="J753" s="55" t="str">
        <f t="shared" si="110"/>
        <v>NKHT2510/04700015054</v>
      </c>
      <c r="L753" s="57" t="str">
        <f>IF(H753="","",Sheet1!AK753)</f>
        <v>K25TTM</v>
      </c>
      <c r="M753" s="57" t="str">
        <f>IF(H753="","",Sheet1!AE753)</f>
        <v>00015054</v>
      </c>
      <c r="N753" s="58" t="str">
        <f>IF(H753="","",Sheet1!AF753)</f>
        <v>10/10/2025</v>
      </c>
      <c r="O753" s="7" t="str">
        <f>IF(H753="","",Sheet1!AH753)</f>
        <v>WIN-047</v>
      </c>
      <c r="S753" s="55" t="str">
        <f>IF(H753="","",Sheet1!AL753)</f>
        <v>3788 WM+ VTU 209 Nguyễn Hữu Cảnh</v>
      </c>
      <c r="V753" s="55" t="str">
        <f>IF(H753="","",Sheet1!AL753)</f>
        <v>3788 WM+ VTU 209 Nguyễn Hữu Cảnh</v>
      </c>
      <c r="Y753" s="7" t="str">
        <f>IF(H753="","",Sheet1!AJ753)</f>
        <v>MNH250</v>
      </c>
      <c r="AB753" s="60">
        <f t="shared" si="111"/>
        <v>5111</v>
      </c>
      <c r="AC753" s="60">
        <f t="shared" si="112"/>
        <v>131</v>
      </c>
      <c r="AE753" s="61">
        <f>IF(H753="","",Sheet1!U753)</f>
        <v>1</v>
      </c>
      <c r="AG753" s="7">
        <f>IF(H753="","",Sheet1!T753)</f>
        <v>37720</v>
      </c>
      <c r="AH753" s="62">
        <f t="shared" si="113"/>
        <v>37720</v>
      </c>
      <c r="AL753" s="64">
        <f t="shared" si="114"/>
        <v>8</v>
      </c>
      <c r="AN753" s="61">
        <f t="shared" si="115"/>
        <v>3017.6</v>
      </c>
      <c r="AO753" s="65">
        <f t="shared" si="116"/>
        <v>33311</v>
      </c>
      <c r="AQ753" s="66" t="str">
        <f t="shared" si="117"/>
        <v>K-hangtra</v>
      </c>
      <c r="AR753" s="66">
        <f t="shared" si="118"/>
        <v>156</v>
      </c>
      <c r="AS753" s="66">
        <f t="shared" si="119"/>
        <v>632</v>
      </c>
    </row>
    <row r="754" spans="3:45" x14ac:dyDescent="0.25">
      <c r="C754" s="53" t="str">
        <f>IF(H754="","",Sheet1!AI754)</f>
        <v>N</v>
      </c>
      <c r="D754" s="54" t="s">
        <v>4134</v>
      </c>
      <c r="E754" s="54" t="s">
        <v>25</v>
      </c>
      <c r="F754" s="53" t="str">
        <f>IF(H754="","",Sheet1!AF754)</f>
        <v>10/10/2025</v>
      </c>
      <c r="G754" s="1" t="str">
        <f>IF(H754="","",Sheet1!AF754)</f>
        <v>10/10/2025</v>
      </c>
      <c r="H754" s="27">
        <v>9106050817</v>
      </c>
      <c r="I754" s="1" t="str">
        <f>IF(H754="","",Sheet1!AF754)</f>
        <v>10/10/2025</v>
      </c>
      <c r="J754" s="55" t="str">
        <f t="shared" si="110"/>
        <v>NKHT2510/04700015056</v>
      </c>
      <c r="L754" s="57" t="str">
        <f>IF(H754="","",Sheet1!AK754)</f>
        <v>K25TTM</v>
      </c>
      <c r="M754" s="57" t="str">
        <f>IF(H754="","",Sheet1!AE754)</f>
        <v>00015056</v>
      </c>
      <c r="N754" s="58" t="str">
        <f>IF(H754="","",Sheet1!AF754)</f>
        <v>10/10/2025</v>
      </c>
      <c r="O754" s="7" t="str">
        <f>IF(H754="","",Sheet1!AH754)</f>
        <v>WIN-047</v>
      </c>
      <c r="S754" s="55" t="str">
        <f>IF(H754="","",Sheet1!AL754)</f>
        <v>6731 WM+ VTU 180-182 Võ Thị Sáu</v>
      </c>
      <c r="V754" s="55" t="str">
        <f>IF(H754="","",Sheet1!AL754)</f>
        <v>6731 WM+ VTU 180-182 Võ Thị Sáu</v>
      </c>
      <c r="Y754" s="7" t="str">
        <f>IF(H754="","",Sheet1!AJ754)</f>
        <v>GTLX250G</v>
      </c>
      <c r="AB754" s="60">
        <f t="shared" si="111"/>
        <v>5111</v>
      </c>
      <c r="AC754" s="60">
        <f t="shared" si="112"/>
        <v>131</v>
      </c>
      <c r="AE754" s="61">
        <f>IF(H754="","",Sheet1!U754)</f>
        <v>1</v>
      </c>
      <c r="AG754" s="7">
        <f>IF(H754="","",Sheet1!T754)</f>
        <v>50182</v>
      </c>
      <c r="AH754" s="62">
        <f t="shared" si="113"/>
        <v>50182</v>
      </c>
      <c r="AL754" s="64">
        <f t="shared" si="114"/>
        <v>8</v>
      </c>
      <c r="AN754" s="61">
        <f t="shared" si="115"/>
        <v>4014.56</v>
      </c>
      <c r="AO754" s="65">
        <f t="shared" si="116"/>
        <v>33311</v>
      </c>
      <c r="AQ754" s="66" t="str">
        <f t="shared" si="117"/>
        <v>K-hangtra</v>
      </c>
      <c r="AR754" s="66">
        <f t="shared" si="118"/>
        <v>156</v>
      </c>
      <c r="AS754" s="66">
        <f t="shared" si="119"/>
        <v>632</v>
      </c>
    </row>
    <row r="755" spans="3:45" x14ac:dyDescent="0.25">
      <c r="C755" s="53" t="str">
        <f>IF(H755="","",Sheet1!AI755)</f>
        <v>N</v>
      </c>
      <c r="D755" s="54" t="s">
        <v>4134</v>
      </c>
      <c r="E755" s="54" t="s">
        <v>25</v>
      </c>
      <c r="F755" s="53" t="str">
        <f>IF(H755="","",Sheet1!AF755)</f>
        <v>10/10/2025</v>
      </c>
      <c r="G755" s="1" t="str">
        <f>IF(H755="","",Sheet1!AF755)</f>
        <v>10/10/2025</v>
      </c>
      <c r="H755" s="27">
        <v>9106050817</v>
      </c>
      <c r="I755" s="1" t="str">
        <f>IF(H755="","",Sheet1!AF755)</f>
        <v>10/10/2025</v>
      </c>
      <c r="J755" s="55" t="str">
        <f t="shared" si="110"/>
        <v>NKHT2510/04700015056</v>
      </c>
      <c r="L755" s="57" t="str">
        <f>IF(H755="","",Sheet1!AK755)</f>
        <v>K25TTM</v>
      </c>
      <c r="M755" s="57" t="str">
        <f>IF(H755="","",Sheet1!AE755)</f>
        <v>00015056</v>
      </c>
      <c r="N755" s="58" t="str">
        <f>IF(H755="","",Sheet1!AF755)</f>
        <v>10/10/2025</v>
      </c>
      <c r="O755" s="7" t="str">
        <f>IF(H755="","",Sheet1!AH755)</f>
        <v>WIN-047</v>
      </c>
      <c r="S755" s="55" t="str">
        <f>IF(H755="","",Sheet1!AL755)</f>
        <v>6731 WM+ VTU 180-182 Võ Thị Sáu</v>
      </c>
      <c r="V755" s="55" t="str">
        <f>IF(H755="","",Sheet1!AL755)</f>
        <v>6731 WM+ VTU 180-182 Võ Thị Sáu</v>
      </c>
      <c r="Y755" s="7" t="str">
        <f>IF(H755="","",Sheet1!AJ755)</f>
        <v>CC300</v>
      </c>
      <c r="AB755" s="60">
        <f t="shared" si="111"/>
        <v>5111</v>
      </c>
      <c r="AC755" s="60">
        <f t="shared" si="112"/>
        <v>131</v>
      </c>
      <c r="AE755" s="61">
        <f>IF(H755="","",Sheet1!U755)</f>
        <v>1</v>
      </c>
      <c r="AG755" s="7">
        <f>IF(H755="","",Sheet1!T755)</f>
        <v>74250</v>
      </c>
      <c r="AH755" s="62">
        <f t="shared" si="113"/>
        <v>74250</v>
      </c>
      <c r="AL755" s="64">
        <f t="shared" si="114"/>
        <v>8</v>
      </c>
      <c r="AN755" s="61">
        <f t="shared" si="115"/>
        <v>5940</v>
      </c>
      <c r="AO755" s="65">
        <f t="shared" si="116"/>
        <v>33311</v>
      </c>
      <c r="AQ755" s="66" t="str">
        <f t="shared" si="117"/>
        <v>K-hangtra</v>
      </c>
      <c r="AR755" s="66">
        <f t="shared" si="118"/>
        <v>156</v>
      </c>
      <c r="AS755" s="66">
        <f t="shared" si="119"/>
        <v>632</v>
      </c>
    </row>
    <row r="756" spans="3:45" x14ac:dyDescent="0.25">
      <c r="C756" s="53" t="str">
        <f>IF(H756="","",Sheet1!AI756)</f>
        <v>B</v>
      </c>
      <c r="D756" s="54" t="s">
        <v>4134</v>
      </c>
      <c r="E756" s="54" t="s">
        <v>25</v>
      </c>
      <c r="F756" s="53" t="str">
        <f>IF(H756="","",Sheet1!AF756)</f>
        <v>10/10/2025</v>
      </c>
      <c r="G756" s="1" t="str">
        <f>IF(H756="","",Sheet1!AF756)</f>
        <v>10/10/2025</v>
      </c>
      <c r="H756" s="27">
        <v>9106050804</v>
      </c>
      <c r="I756" s="1" t="str">
        <f>IF(H756="","",Sheet1!AF756)</f>
        <v>10/10/2025</v>
      </c>
      <c r="J756" s="55" t="str">
        <f t="shared" si="110"/>
        <v>NKHT2510/02000033787</v>
      </c>
      <c r="L756" s="57" t="str">
        <f>IF(H756="","",Sheet1!AK756)</f>
        <v>K25TTM</v>
      </c>
      <c r="M756" s="57" t="str">
        <f>IF(H756="","",Sheet1!AE756)</f>
        <v>00033787</v>
      </c>
      <c r="N756" s="58" t="str">
        <f>IF(H756="","",Sheet1!AF756)</f>
        <v>10/10/2025</v>
      </c>
      <c r="O756" s="7" t="str">
        <f>IF(H756="","",Sheet1!AH756)</f>
        <v>WIN-020</v>
      </c>
      <c r="S756" s="55" t="str">
        <f>IF(H756="","",Sheet1!AL756)</f>
        <v>2B19 WM+ THA 57 Hải Thượng Lãn Ông</v>
      </c>
      <c r="V756" s="55" t="str">
        <f>IF(H756="","",Sheet1!AL756)</f>
        <v>2B19 WM+ THA 57 Hải Thượng Lãn Ông</v>
      </c>
      <c r="Y756" s="7" t="str">
        <f>IF(H756="","",Sheet1!AJ756)</f>
        <v>CC300</v>
      </c>
      <c r="AB756" s="60">
        <f t="shared" si="111"/>
        <v>5111</v>
      </c>
      <c r="AC756" s="60">
        <f t="shared" si="112"/>
        <v>131</v>
      </c>
      <c r="AE756" s="61">
        <f>IF(H756="","",Sheet1!U756)</f>
        <v>6</v>
      </c>
      <c r="AG756" s="7">
        <f>IF(H756="","",Sheet1!T756)</f>
        <v>74250</v>
      </c>
      <c r="AH756" s="62">
        <f t="shared" si="113"/>
        <v>445500</v>
      </c>
      <c r="AL756" s="64">
        <f t="shared" si="114"/>
        <v>8</v>
      </c>
      <c r="AN756" s="61">
        <f t="shared" si="115"/>
        <v>35640</v>
      </c>
      <c r="AO756" s="65">
        <f t="shared" si="116"/>
        <v>33311</v>
      </c>
      <c r="AQ756" s="66" t="str">
        <f t="shared" si="117"/>
        <v>K-hangtra</v>
      </c>
      <c r="AR756" s="66">
        <f t="shared" si="118"/>
        <v>156</v>
      </c>
      <c r="AS756" s="66">
        <f t="shared" si="119"/>
        <v>632</v>
      </c>
    </row>
    <row r="757" spans="3:45" x14ac:dyDescent="0.25">
      <c r="C757" s="53" t="str">
        <f>IF(H757="","",Sheet1!AI757)</f>
        <v>B</v>
      </c>
      <c r="D757" s="54" t="s">
        <v>4134</v>
      </c>
      <c r="E757" s="54" t="s">
        <v>25</v>
      </c>
      <c r="F757" s="53" t="str">
        <f>IF(H757="","",Sheet1!AF757)</f>
        <v>10/10/2025</v>
      </c>
      <c r="G757" s="1" t="str">
        <f>IF(H757="","",Sheet1!AF757)</f>
        <v>10/10/2025</v>
      </c>
      <c r="H757" s="27">
        <v>9106050846</v>
      </c>
      <c r="I757" s="1" t="str">
        <f>IF(H757="","",Sheet1!AF757)</f>
        <v>10/10/2025</v>
      </c>
      <c r="J757" s="55" t="str">
        <f t="shared" si="110"/>
        <v>NKHT2510/02000033792</v>
      </c>
      <c r="L757" s="57" t="str">
        <f>IF(H757="","",Sheet1!AK757)</f>
        <v>K25TTM</v>
      </c>
      <c r="M757" s="57" t="str">
        <f>IF(H757="","",Sheet1!AE757)</f>
        <v>00033792</v>
      </c>
      <c r="N757" s="58" t="str">
        <f>IF(H757="","",Sheet1!AF757)</f>
        <v>10/10/2025</v>
      </c>
      <c r="O757" s="7" t="str">
        <f>IF(H757="","",Sheet1!AH757)</f>
        <v>WIN-020</v>
      </c>
      <c r="S757" s="55" t="str">
        <f>IF(H757="","",Sheet1!AL757)</f>
        <v>2B19 WM+ THA 57 Hải Thượng Lãn Ông</v>
      </c>
      <c r="V757" s="55" t="str">
        <f>IF(H757="","",Sheet1!AL757)</f>
        <v>2B19 WM+ THA 57 Hải Thượng Lãn Ông</v>
      </c>
      <c r="Y757" s="7" t="str">
        <f>IF(H757="","",Sheet1!AJ757)</f>
        <v>CN300</v>
      </c>
      <c r="AB757" s="60">
        <f t="shared" si="111"/>
        <v>5111</v>
      </c>
      <c r="AC757" s="60">
        <f t="shared" si="112"/>
        <v>131</v>
      </c>
      <c r="AE757" s="61">
        <f>IF(H757="","",Sheet1!U757)</f>
        <v>10</v>
      </c>
      <c r="AG757" s="7">
        <f>IF(H757="","",Sheet1!T757)</f>
        <v>70950</v>
      </c>
      <c r="AH757" s="62">
        <f t="shared" si="113"/>
        <v>709500</v>
      </c>
      <c r="AL757" s="64">
        <f t="shared" si="114"/>
        <v>8</v>
      </c>
      <c r="AN757" s="61">
        <f t="shared" si="115"/>
        <v>56760</v>
      </c>
      <c r="AO757" s="65">
        <f t="shared" si="116"/>
        <v>33311</v>
      </c>
      <c r="AQ757" s="66" t="str">
        <f t="shared" si="117"/>
        <v>K-hangtra</v>
      </c>
      <c r="AR757" s="66">
        <f t="shared" si="118"/>
        <v>156</v>
      </c>
      <c r="AS757" s="66">
        <f t="shared" si="119"/>
        <v>632</v>
      </c>
    </row>
    <row r="758" spans="3:45" x14ac:dyDescent="0.25">
      <c r="C758" s="53" t="str">
        <f>IF(H758="","",Sheet1!AI758)</f>
        <v>N</v>
      </c>
      <c r="D758" s="54" t="s">
        <v>4134</v>
      </c>
      <c r="E758" s="54" t="s">
        <v>25</v>
      </c>
      <c r="F758" s="53" t="str">
        <f>IF(H758="","",Sheet1!AF758)</f>
        <v>10/10/2025</v>
      </c>
      <c r="G758" s="1" t="str">
        <f>IF(H758="","",Sheet1!AF758)</f>
        <v>10/10/2025</v>
      </c>
      <c r="H758" s="27">
        <v>9106050912</v>
      </c>
      <c r="I758" s="1" t="str">
        <f>IF(H758="","",Sheet1!AF758)</f>
        <v>10/10/2025</v>
      </c>
      <c r="J758" s="55" t="str">
        <f t="shared" si="110"/>
        <v>NKHT2510/AY100160860</v>
      </c>
      <c r="L758" s="57" t="str">
        <f>IF(H758="","",Sheet1!AK758)</f>
        <v>K25TTM</v>
      </c>
      <c r="M758" s="57" t="str">
        <f>IF(H758="","",Sheet1!AE758)</f>
        <v>00160860</v>
      </c>
      <c r="N758" s="58" t="str">
        <f>IF(H758="","",Sheet1!AF758)</f>
        <v>10/10/2025</v>
      </c>
      <c r="O758" s="7" t="str">
        <f>IF(H758="","",Sheet1!AH758)</f>
        <v>WIN2AY1</v>
      </c>
      <c r="S758" s="55" t="str">
        <f>IF(H758="","",Sheet1!AL758)</f>
        <v>2AY1 WM+ HCM MP9-001.02, Panorama Mizuki</v>
      </c>
      <c r="V758" s="55" t="str">
        <f>IF(H758="","",Sheet1!AL758)</f>
        <v>2AY1 WM+ HCM MP9-001.02, Panorama Mizuki</v>
      </c>
      <c r="Y758" s="7" t="str">
        <f>IF(H758="","",Sheet1!AJ758)</f>
        <v>GTLX250G</v>
      </c>
      <c r="AB758" s="60">
        <f t="shared" si="111"/>
        <v>5111</v>
      </c>
      <c r="AC758" s="60">
        <f t="shared" si="112"/>
        <v>131</v>
      </c>
      <c r="AE758" s="61">
        <f>IF(H758="","",Sheet1!U758)</f>
        <v>2</v>
      </c>
      <c r="AG758" s="7">
        <f>IF(H758="","",Sheet1!T758)</f>
        <v>50182</v>
      </c>
      <c r="AH758" s="62">
        <f t="shared" si="113"/>
        <v>100364</v>
      </c>
      <c r="AL758" s="64">
        <f t="shared" si="114"/>
        <v>8</v>
      </c>
      <c r="AN758" s="61">
        <f t="shared" si="115"/>
        <v>8029.12</v>
      </c>
      <c r="AO758" s="65">
        <f t="shared" si="116"/>
        <v>33311</v>
      </c>
      <c r="AQ758" s="66" t="str">
        <f t="shared" si="117"/>
        <v>K-hangtra</v>
      </c>
      <c r="AR758" s="66">
        <f t="shared" si="118"/>
        <v>156</v>
      </c>
      <c r="AS758" s="66">
        <f t="shared" si="119"/>
        <v>632</v>
      </c>
    </row>
    <row r="759" spans="3:45" x14ac:dyDescent="0.25">
      <c r="C759" s="53" t="str">
        <f>IF(H759="","",Sheet1!AI759)</f>
        <v>N</v>
      </c>
      <c r="D759" s="54" t="s">
        <v>4134</v>
      </c>
      <c r="E759" s="54" t="s">
        <v>25</v>
      </c>
      <c r="F759" s="53" t="str">
        <f>IF(H759="","",Sheet1!AF759)</f>
        <v>10/10/2025</v>
      </c>
      <c r="G759" s="1" t="str">
        <f>IF(H759="","",Sheet1!AF759)</f>
        <v>10/10/2025</v>
      </c>
      <c r="H759" s="27">
        <v>9106050912</v>
      </c>
      <c r="I759" s="1" t="str">
        <f>IF(H759="","",Sheet1!AF759)</f>
        <v>10/10/2025</v>
      </c>
      <c r="J759" s="55" t="str">
        <f t="shared" si="110"/>
        <v>NKHT2510/AY100160860</v>
      </c>
      <c r="L759" s="57" t="str">
        <f>IF(H759="","",Sheet1!AK759)</f>
        <v>K25TTM</v>
      </c>
      <c r="M759" s="57" t="str">
        <f>IF(H759="","",Sheet1!AE759)</f>
        <v>00160860</v>
      </c>
      <c r="N759" s="58" t="str">
        <f>IF(H759="","",Sheet1!AF759)</f>
        <v>10/10/2025</v>
      </c>
      <c r="O759" s="7" t="str">
        <f>IF(H759="","",Sheet1!AH759)</f>
        <v>WIN2AY1</v>
      </c>
      <c r="S759" s="55" t="str">
        <f>IF(H759="","",Sheet1!AL759)</f>
        <v>2AY1 WM+ HCM MP9-001.02, Panorama Mizuki</v>
      </c>
      <c r="V759" s="55" t="str">
        <f>IF(H759="","",Sheet1!AL759)</f>
        <v>2AY1 WM+ HCM MP9-001.02, Panorama Mizuki</v>
      </c>
      <c r="Y759" s="7" t="str">
        <f>IF(H759="","",Sheet1!AJ759)</f>
        <v>MNH250</v>
      </c>
      <c r="AB759" s="60">
        <f t="shared" si="111"/>
        <v>5111</v>
      </c>
      <c r="AC759" s="60">
        <f t="shared" si="112"/>
        <v>131</v>
      </c>
      <c r="AE759" s="61">
        <f>IF(H759="","",Sheet1!U759)</f>
        <v>2</v>
      </c>
      <c r="AG759" s="7">
        <f>IF(H759="","",Sheet1!T759)</f>
        <v>37720</v>
      </c>
      <c r="AH759" s="62">
        <f t="shared" si="113"/>
        <v>75440</v>
      </c>
      <c r="AL759" s="64">
        <f t="shared" si="114"/>
        <v>8</v>
      </c>
      <c r="AN759" s="61">
        <f t="shared" si="115"/>
        <v>6035.2</v>
      </c>
      <c r="AO759" s="65">
        <f t="shared" si="116"/>
        <v>33311</v>
      </c>
      <c r="AQ759" s="66" t="str">
        <f t="shared" si="117"/>
        <v>K-hangtra</v>
      </c>
      <c r="AR759" s="66">
        <f t="shared" si="118"/>
        <v>156</v>
      </c>
      <c r="AS759" s="66">
        <f t="shared" si="119"/>
        <v>632</v>
      </c>
    </row>
    <row r="760" spans="3:45" x14ac:dyDescent="0.25">
      <c r="C760" s="53" t="str">
        <f>IF(H760="","",Sheet1!AI760)</f>
        <v>N</v>
      </c>
      <c r="D760" s="54" t="s">
        <v>4134</v>
      </c>
      <c r="E760" s="54" t="s">
        <v>25</v>
      </c>
      <c r="F760" s="53" t="str">
        <f>IF(H760="","",Sheet1!AF760)</f>
        <v>10/10/2025</v>
      </c>
      <c r="G760" s="1" t="str">
        <f>IF(H760="","",Sheet1!AF760)</f>
        <v>10/10/2025</v>
      </c>
      <c r="H760" s="27">
        <v>9106050912</v>
      </c>
      <c r="I760" s="1" t="str">
        <f>IF(H760="","",Sheet1!AF760)</f>
        <v>10/10/2025</v>
      </c>
      <c r="J760" s="55" t="str">
        <f t="shared" si="110"/>
        <v>NKHT2510/AY100160860</v>
      </c>
      <c r="L760" s="57" t="str">
        <f>IF(H760="","",Sheet1!AK760)</f>
        <v>K25TTM</v>
      </c>
      <c r="M760" s="57" t="str">
        <f>IF(H760="","",Sheet1!AE760)</f>
        <v>00160860</v>
      </c>
      <c r="N760" s="58" t="str">
        <f>IF(H760="","",Sheet1!AF760)</f>
        <v>10/10/2025</v>
      </c>
      <c r="O760" s="7" t="str">
        <f>IF(H760="","",Sheet1!AH760)</f>
        <v>WIN2AY1</v>
      </c>
      <c r="S760" s="55" t="str">
        <f>IF(H760="","",Sheet1!AL760)</f>
        <v>2AY1 WM+ HCM MP9-001.02, Panorama Mizuki</v>
      </c>
      <c r="V760" s="55" t="str">
        <f>IF(H760="","",Sheet1!AL760)</f>
        <v>2AY1 WM+ HCM MP9-001.02, Panorama Mizuki</v>
      </c>
      <c r="Y760" s="7" t="str">
        <f>IF(H760="","",Sheet1!AJ760)</f>
        <v>GM500</v>
      </c>
      <c r="AB760" s="60">
        <f t="shared" si="111"/>
        <v>5111</v>
      </c>
      <c r="AC760" s="60">
        <f t="shared" si="112"/>
        <v>131</v>
      </c>
      <c r="AE760" s="61">
        <f>IF(H760="","",Sheet1!U760)</f>
        <v>2</v>
      </c>
      <c r="AG760" s="7">
        <f>IF(H760="","",Sheet1!T760)</f>
        <v>111058</v>
      </c>
      <c r="AH760" s="62">
        <f t="shared" si="113"/>
        <v>222116</v>
      </c>
      <c r="AL760" s="64">
        <f t="shared" si="114"/>
        <v>8</v>
      </c>
      <c r="AN760" s="61">
        <f t="shared" si="115"/>
        <v>17769.28</v>
      </c>
      <c r="AO760" s="65">
        <f t="shared" si="116"/>
        <v>33311</v>
      </c>
      <c r="AQ760" s="66" t="str">
        <f t="shared" si="117"/>
        <v>K-hangtra</v>
      </c>
      <c r="AR760" s="66">
        <f t="shared" si="118"/>
        <v>156</v>
      </c>
      <c r="AS760" s="66">
        <f t="shared" si="119"/>
        <v>632</v>
      </c>
    </row>
    <row r="761" spans="3:45" x14ac:dyDescent="0.25">
      <c r="C761" s="53" t="str">
        <f>IF(H761="","",Sheet1!AI761)</f>
        <v>N</v>
      </c>
      <c r="D761" s="54" t="s">
        <v>4134</v>
      </c>
      <c r="E761" s="54" t="s">
        <v>25</v>
      </c>
      <c r="F761" s="53" t="str">
        <f>IF(H761="","",Sheet1!AF761)</f>
        <v>10/10/2025</v>
      </c>
      <c r="G761" s="1" t="str">
        <f>IF(H761="","",Sheet1!AF761)</f>
        <v>10/10/2025</v>
      </c>
      <c r="H761" s="27">
        <v>9106050912</v>
      </c>
      <c r="I761" s="1" t="str">
        <f>IF(H761="","",Sheet1!AF761)</f>
        <v>10/10/2025</v>
      </c>
      <c r="J761" s="55" t="str">
        <f t="shared" si="110"/>
        <v>NKHT2510/AY100160860</v>
      </c>
      <c r="L761" s="57" t="str">
        <f>IF(H761="","",Sheet1!AK761)</f>
        <v>K25TTM</v>
      </c>
      <c r="M761" s="57" t="str">
        <f>IF(H761="","",Sheet1!AE761)</f>
        <v>00160860</v>
      </c>
      <c r="N761" s="58" t="str">
        <f>IF(H761="","",Sheet1!AF761)</f>
        <v>10/10/2025</v>
      </c>
      <c r="O761" s="7" t="str">
        <f>IF(H761="","",Sheet1!AH761)</f>
        <v>WIN2AY1</v>
      </c>
      <c r="S761" s="55" t="str">
        <f>IF(H761="","",Sheet1!AL761)</f>
        <v>2AY1 WM+ HCM MP9-001.02, Panorama Mizuki</v>
      </c>
      <c r="V761" s="55" t="str">
        <f>IF(H761="","",Sheet1!AL761)</f>
        <v>2AY1 WM+ HCM MP9-001.02, Panorama Mizuki</v>
      </c>
      <c r="Y761" s="7" t="str">
        <f>IF(H761="","",Sheet1!AJ761)</f>
        <v>CC300</v>
      </c>
      <c r="AB761" s="60">
        <f t="shared" si="111"/>
        <v>5111</v>
      </c>
      <c r="AC761" s="60">
        <f t="shared" si="112"/>
        <v>131</v>
      </c>
      <c r="AE761" s="61">
        <f>IF(H761="","",Sheet1!U761)</f>
        <v>3</v>
      </c>
      <c r="AG761" s="7">
        <f>IF(H761="","",Sheet1!T761)</f>
        <v>74250</v>
      </c>
      <c r="AH761" s="62">
        <f t="shared" si="113"/>
        <v>222750</v>
      </c>
      <c r="AL761" s="64">
        <f t="shared" si="114"/>
        <v>8</v>
      </c>
      <c r="AN761" s="61">
        <f t="shared" si="115"/>
        <v>17820</v>
      </c>
      <c r="AO761" s="65">
        <f t="shared" si="116"/>
        <v>33311</v>
      </c>
      <c r="AQ761" s="66" t="str">
        <f t="shared" si="117"/>
        <v>K-hangtra</v>
      </c>
      <c r="AR761" s="66">
        <f t="shared" si="118"/>
        <v>156</v>
      </c>
      <c r="AS761" s="66">
        <f t="shared" si="119"/>
        <v>632</v>
      </c>
    </row>
    <row r="762" spans="3:45" x14ac:dyDescent="0.25">
      <c r="C762" s="53" t="str">
        <f>IF(H762="","",Sheet1!AI762)</f>
        <v>N</v>
      </c>
      <c r="D762" s="54" t="s">
        <v>4134</v>
      </c>
      <c r="E762" s="54" t="s">
        <v>25</v>
      </c>
      <c r="F762" s="53" t="str">
        <f>IF(H762="","",Sheet1!AF762)</f>
        <v>10/10/2025</v>
      </c>
      <c r="G762" s="1" t="str">
        <f>IF(H762="","",Sheet1!AF762)</f>
        <v>10/10/2025</v>
      </c>
      <c r="H762" s="27">
        <v>9106050912</v>
      </c>
      <c r="I762" s="1" t="str">
        <f>IF(H762="","",Sheet1!AF762)</f>
        <v>10/10/2025</v>
      </c>
      <c r="J762" s="55" t="str">
        <f t="shared" si="110"/>
        <v>NKHT2510/AY100160860</v>
      </c>
      <c r="L762" s="57" t="str">
        <f>IF(H762="","",Sheet1!AK762)</f>
        <v>K25TTM</v>
      </c>
      <c r="M762" s="57" t="str">
        <f>IF(H762="","",Sheet1!AE762)</f>
        <v>00160860</v>
      </c>
      <c r="N762" s="58" t="str">
        <f>IF(H762="","",Sheet1!AF762)</f>
        <v>10/10/2025</v>
      </c>
      <c r="O762" s="7" t="str">
        <f>IF(H762="","",Sheet1!AH762)</f>
        <v>WIN2AY1</v>
      </c>
      <c r="S762" s="55" t="str">
        <f>IF(H762="","",Sheet1!AL762)</f>
        <v>2AY1 WM+ HCM MP9-001.02, Panorama Mizuki</v>
      </c>
      <c r="V762" s="55" t="str">
        <f>IF(H762="","",Sheet1!AL762)</f>
        <v>2AY1 WM+ HCM MP9-001.02, Panorama Mizuki</v>
      </c>
      <c r="Y762" s="7" t="str">
        <f>IF(H762="","",Sheet1!AJ762)</f>
        <v>CN300</v>
      </c>
      <c r="AB762" s="60">
        <f t="shared" si="111"/>
        <v>5111</v>
      </c>
      <c r="AC762" s="60">
        <f t="shared" si="112"/>
        <v>131</v>
      </c>
      <c r="AE762" s="61">
        <f>IF(H762="","",Sheet1!U762)</f>
        <v>2</v>
      </c>
      <c r="AG762" s="7">
        <f>IF(H762="","",Sheet1!T762)</f>
        <v>70950</v>
      </c>
      <c r="AH762" s="62">
        <f t="shared" si="113"/>
        <v>141900</v>
      </c>
      <c r="AL762" s="64">
        <f t="shared" si="114"/>
        <v>8</v>
      </c>
      <c r="AN762" s="61">
        <f t="shared" si="115"/>
        <v>11352</v>
      </c>
      <c r="AO762" s="65">
        <f t="shared" si="116"/>
        <v>33311</v>
      </c>
      <c r="AQ762" s="66" t="str">
        <f t="shared" si="117"/>
        <v>K-hangtra</v>
      </c>
      <c r="AR762" s="66">
        <f t="shared" si="118"/>
        <v>156</v>
      </c>
      <c r="AS762" s="66">
        <f t="shared" si="119"/>
        <v>632</v>
      </c>
    </row>
    <row r="763" spans="3:45" x14ac:dyDescent="0.25">
      <c r="C763" s="53" t="str">
        <f>IF(H763="","",Sheet1!AI763)</f>
        <v>B</v>
      </c>
      <c r="D763" s="54" t="s">
        <v>4134</v>
      </c>
      <c r="E763" s="54" t="s">
        <v>25</v>
      </c>
      <c r="F763" s="53" t="str">
        <f>IF(H763="","",Sheet1!AF763)</f>
        <v>10/10/2025</v>
      </c>
      <c r="G763" s="1" t="str">
        <f>IF(H763="","",Sheet1!AF763)</f>
        <v>10/10/2025</v>
      </c>
      <c r="H763" s="27">
        <v>9106050938</v>
      </c>
      <c r="I763" s="1" t="str">
        <f>IF(H763="","",Sheet1!AF763)</f>
        <v>10/10/2025</v>
      </c>
      <c r="J763" s="55" t="str">
        <f t="shared" si="110"/>
        <v>NKHT2510/02000033795</v>
      </c>
      <c r="L763" s="57" t="str">
        <f>IF(H763="","",Sheet1!AK763)</f>
        <v>K25TTM</v>
      </c>
      <c r="M763" s="57" t="str">
        <f>IF(H763="","",Sheet1!AE763)</f>
        <v>00033795</v>
      </c>
      <c r="N763" s="58" t="str">
        <f>IF(H763="","",Sheet1!AF763)</f>
        <v>10/10/2025</v>
      </c>
      <c r="O763" s="7" t="str">
        <f>IF(H763="","",Sheet1!AH763)</f>
        <v>WIN-020</v>
      </c>
      <c r="S763" s="55" t="str">
        <f>IF(H763="","",Sheet1!AL763)</f>
        <v>6922 WM+ THA Uy Nam, Quảng Xương</v>
      </c>
      <c r="V763" s="55" t="str">
        <f>IF(H763="","",Sheet1!AL763)</f>
        <v>6922 WM+ THA Uy Nam, Quảng Xương</v>
      </c>
      <c r="Y763" s="7" t="str">
        <f>IF(H763="","",Sheet1!AJ763)</f>
        <v>GM500</v>
      </c>
      <c r="AB763" s="60">
        <f t="shared" si="111"/>
        <v>5111</v>
      </c>
      <c r="AC763" s="60">
        <f t="shared" si="112"/>
        <v>131</v>
      </c>
      <c r="AE763" s="61">
        <f>IF(H763="","",Sheet1!U763)</f>
        <v>1</v>
      </c>
      <c r="AG763" s="7">
        <f>IF(H763="","",Sheet1!T763)</f>
        <v>111058</v>
      </c>
      <c r="AH763" s="62">
        <f t="shared" si="113"/>
        <v>111058</v>
      </c>
      <c r="AL763" s="64">
        <f t="shared" si="114"/>
        <v>8</v>
      </c>
      <c r="AN763" s="61">
        <f t="shared" si="115"/>
        <v>8884.64</v>
      </c>
      <c r="AO763" s="65">
        <f t="shared" si="116"/>
        <v>33311</v>
      </c>
      <c r="AQ763" s="66" t="str">
        <f t="shared" si="117"/>
        <v>K-hangtra</v>
      </c>
      <c r="AR763" s="66">
        <f t="shared" si="118"/>
        <v>156</v>
      </c>
      <c r="AS763" s="66">
        <f t="shared" si="119"/>
        <v>632</v>
      </c>
    </row>
    <row r="764" spans="3:45" x14ac:dyDescent="0.25">
      <c r="C764" s="53" t="str">
        <f>IF(H764="","",Sheet1!AI764)</f>
        <v>B</v>
      </c>
      <c r="D764" s="54" t="s">
        <v>4134</v>
      </c>
      <c r="E764" s="54" t="s">
        <v>25</v>
      </c>
      <c r="F764" s="53" t="str">
        <f>IF(H764="","",Sheet1!AF764)</f>
        <v>10/10/2025</v>
      </c>
      <c r="G764" s="1" t="str">
        <f>IF(H764="","",Sheet1!AF764)</f>
        <v>10/10/2025</v>
      </c>
      <c r="H764" s="27">
        <v>9106050965</v>
      </c>
      <c r="I764" s="1" t="str">
        <f>IF(H764="","",Sheet1!AF764)</f>
        <v>10/10/2025</v>
      </c>
      <c r="J764" s="55" t="str">
        <f t="shared" si="110"/>
        <v>NKHT2510/02000033796</v>
      </c>
      <c r="L764" s="57" t="str">
        <f>IF(H764="","",Sheet1!AK764)</f>
        <v>K25TTM</v>
      </c>
      <c r="M764" s="57" t="str">
        <f>IF(H764="","",Sheet1!AE764)</f>
        <v>00033796</v>
      </c>
      <c r="N764" s="58" t="str">
        <f>IF(H764="","",Sheet1!AF764)</f>
        <v>10/10/2025</v>
      </c>
      <c r="O764" s="7" t="str">
        <f>IF(H764="","",Sheet1!AH764)</f>
        <v>WIN-020</v>
      </c>
      <c r="S764" s="55" t="str">
        <f>IF(H764="","",Sheet1!AL764)</f>
        <v>4308 WM+ THA 168 Thành Thái</v>
      </c>
      <c r="V764" s="55" t="str">
        <f>IF(H764="","",Sheet1!AL764)</f>
        <v>4308 WM+ THA 168 Thành Thái</v>
      </c>
      <c r="Y764" s="7" t="str">
        <f>IF(H764="","",Sheet1!AJ764)</f>
        <v>GTLX250G</v>
      </c>
      <c r="AB764" s="60">
        <f t="shared" si="111"/>
        <v>5111</v>
      </c>
      <c r="AC764" s="60">
        <f t="shared" si="112"/>
        <v>131</v>
      </c>
      <c r="AE764" s="61">
        <f>IF(H764="","",Sheet1!U764)</f>
        <v>1</v>
      </c>
      <c r="AG764" s="7">
        <f>IF(H764="","",Sheet1!T764)</f>
        <v>50182</v>
      </c>
      <c r="AH764" s="62">
        <f t="shared" si="113"/>
        <v>50182</v>
      </c>
      <c r="AL764" s="64">
        <f t="shared" si="114"/>
        <v>8</v>
      </c>
      <c r="AN764" s="61">
        <f t="shared" si="115"/>
        <v>4014.56</v>
      </c>
      <c r="AO764" s="65">
        <f t="shared" si="116"/>
        <v>33311</v>
      </c>
      <c r="AQ764" s="66" t="str">
        <f t="shared" si="117"/>
        <v>K-hangtra</v>
      </c>
      <c r="AR764" s="66">
        <f t="shared" si="118"/>
        <v>156</v>
      </c>
      <c r="AS764" s="66">
        <f t="shared" si="119"/>
        <v>632</v>
      </c>
    </row>
    <row r="765" spans="3:45" x14ac:dyDescent="0.25">
      <c r="C765" s="53" t="str">
        <f>IF(H765="","",Sheet1!AI765)</f>
        <v>B</v>
      </c>
      <c r="D765" s="54" t="s">
        <v>4134</v>
      </c>
      <c r="E765" s="54" t="s">
        <v>25</v>
      </c>
      <c r="F765" s="53" t="str">
        <f>IF(H765="","",Sheet1!AF765)</f>
        <v>10/10/2025</v>
      </c>
      <c r="G765" s="1" t="str">
        <f>IF(H765="","",Sheet1!AF765)</f>
        <v>10/10/2025</v>
      </c>
      <c r="H765" s="27">
        <v>9106051050</v>
      </c>
      <c r="I765" s="1" t="str">
        <f>IF(H765="","",Sheet1!AF765)</f>
        <v>10/10/2025</v>
      </c>
      <c r="J765" s="55" t="str">
        <f t="shared" si="110"/>
        <v>NKHT2510/02500035642</v>
      </c>
      <c r="L765" s="57" t="str">
        <f>IF(H765="","",Sheet1!AK765)</f>
        <v>K25TTM</v>
      </c>
      <c r="M765" s="57" t="str">
        <f>IF(H765="","",Sheet1!AE765)</f>
        <v>00035642</v>
      </c>
      <c r="N765" s="58" t="str">
        <f>IF(H765="","",Sheet1!AF765)</f>
        <v>10/10/2025</v>
      </c>
      <c r="O765" s="7" t="str">
        <f>IF(H765="","",Sheet1!AH765)</f>
        <v>WIN-025</v>
      </c>
      <c r="S765" s="55" t="str">
        <f>IF(H765="","",Sheet1!AL765)</f>
        <v>2AFJ WM+ HPG Phủ Niệm, Thái Sơn</v>
      </c>
      <c r="V765" s="55" t="str">
        <f>IF(H765="","",Sheet1!AL765)</f>
        <v>2AFJ WM+ HPG Phủ Niệm, Thái Sơn</v>
      </c>
      <c r="Y765" s="7" t="str">
        <f>IF(H765="","",Sheet1!AJ765)</f>
        <v>GM500</v>
      </c>
      <c r="AB765" s="60">
        <f t="shared" si="111"/>
        <v>5111</v>
      </c>
      <c r="AC765" s="60">
        <f t="shared" si="112"/>
        <v>131</v>
      </c>
      <c r="AE765" s="61">
        <f>IF(H765="","",Sheet1!U765)</f>
        <v>2</v>
      </c>
      <c r="AG765" s="7">
        <f>IF(H765="","",Sheet1!T765)</f>
        <v>111058</v>
      </c>
      <c r="AH765" s="62">
        <f t="shared" si="113"/>
        <v>222116</v>
      </c>
      <c r="AL765" s="64">
        <f t="shared" si="114"/>
        <v>8</v>
      </c>
      <c r="AN765" s="61">
        <f t="shared" si="115"/>
        <v>17769.28</v>
      </c>
      <c r="AO765" s="65">
        <f t="shared" si="116"/>
        <v>33311</v>
      </c>
      <c r="AQ765" s="66" t="str">
        <f t="shared" si="117"/>
        <v>K-hangtra</v>
      </c>
      <c r="AR765" s="66">
        <f t="shared" si="118"/>
        <v>156</v>
      </c>
      <c r="AS765" s="66">
        <f t="shared" si="119"/>
        <v>632</v>
      </c>
    </row>
    <row r="766" spans="3:45" x14ac:dyDescent="0.25">
      <c r="C766" s="53" t="str">
        <f>IF(H766="","",Sheet1!AI766)</f>
        <v>B</v>
      </c>
      <c r="D766" s="54" t="s">
        <v>4134</v>
      </c>
      <c r="E766" s="54" t="s">
        <v>25</v>
      </c>
      <c r="F766" s="53" t="str">
        <f>IF(H766="","",Sheet1!AF766)</f>
        <v>10/10/2025</v>
      </c>
      <c r="G766" s="1" t="str">
        <f>IF(H766="","",Sheet1!AF766)</f>
        <v>10/10/2025</v>
      </c>
      <c r="H766" s="27">
        <v>9106051078</v>
      </c>
      <c r="I766" s="1" t="str">
        <f>IF(H766="","",Sheet1!AF766)</f>
        <v>10/10/2025</v>
      </c>
      <c r="J766" s="55" t="str">
        <f t="shared" si="110"/>
        <v>NKHT2510/00600015062</v>
      </c>
      <c r="L766" s="57" t="str">
        <f>IF(H766="","",Sheet1!AK766)</f>
        <v>K25TTM</v>
      </c>
      <c r="M766" s="57" t="str">
        <f>IF(H766="","",Sheet1!AE766)</f>
        <v>00015062</v>
      </c>
      <c r="N766" s="58" t="str">
        <f>IF(H766="","",Sheet1!AF766)</f>
        <v>10/10/2025</v>
      </c>
      <c r="O766" s="7" t="str">
        <f>IF(H766="","",Sheet1!AH766)</f>
        <v>WIN-HDG-00-006</v>
      </c>
      <c r="S766" s="55" t="str">
        <f>IF(H766="","",Sheet1!AL766)</f>
        <v>5590 WM+ HDG 28A Tam Giang</v>
      </c>
      <c r="V766" s="55" t="str">
        <f>IF(H766="","",Sheet1!AL766)</f>
        <v>5590 WM+ HDG 28A Tam Giang</v>
      </c>
      <c r="Y766" s="7" t="str">
        <f>IF(H766="","",Sheet1!AJ766)</f>
        <v>CGM300</v>
      </c>
      <c r="AB766" s="60">
        <f t="shared" si="111"/>
        <v>5111</v>
      </c>
      <c r="AC766" s="60">
        <f t="shared" si="112"/>
        <v>131</v>
      </c>
      <c r="AE766" s="61">
        <f>IF(H766="","",Sheet1!U766)</f>
        <v>1</v>
      </c>
      <c r="AG766" s="7">
        <f>IF(H766="","",Sheet1!T766)</f>
        <v>73431</v>
      </c>
      <c r="AH766" s="62">
        <f t="shared" si="113"/>
        <v>73431</v>
      </c>
      <c r="AL766" s="64">
        <f t="shared" si="114"/>
        <v>8</v>
      </c>
      <c r="AN766" s="61">
        <f t="shared" si="115"/>
        <v>5874.4800000000005</v>
      </c>
      <c r="AO766" s="65">
        <f t="shared" si="116"/>
        <v>33311</v>
      </c>
      <c r="AQ766" s="66" t="str">
        <f t="shared" si="117"/>
        <v>K-hangtra</v>
      </c>
      <c r="AR766" s="66">
        <f t="shared" si="118"/>
        <v>156</v>
      </c>
      <c r="AS766" s="66">
        <f t="shared" si="119"/>
        <v>632</v>
      </c>
    </row>
    <row r="767" spans="3:45" x14ac:dyDescent="0.25">
      <c r="C767" s="53" t="str">
        <f>IF(H767="","",Sheet1!AI767)</f>
        <v>B</v>
      </c>
      <c r="D767" s="54" t="s">
        <v>4134</v>
      </c>
      <c r="E767" s="54" t="s">
        <v>25</v>
      </c>
      <c r="F767" s="53" t="str">
        <f>IF(H767="","",Sheet1!AF767)</f>
        <v>10/10/2025</v>
      </c>
      <c r="G767" s="1" t="str">
        <f>IF(H767="","",Sheet1!AF767)</f>
        <v>10/10/2025</v>
      </c>
      <c r="H767" s="27">
        <v>9106051087</v>
      </c>
      <c r="I767" s="1" t="str">
        <f>IF(H767="","",Sheet1!AF767)</f>
        <v>10/10/2025</v>
      </c>
      <c r="J767" s="55" t="str">
        <f t="shared" si="110"/>
        <v>NKHT2510/82600484463</v>
      </c>
      <c r="L767" s="57" t="str">
        <f>IF(H767="","",Sheet1!AK767)</f>
        <v>K25TTM</v>
      </c>
      <c r="M767" s="57" t="str">
        <f>IF(H767="","",Sheet1!AE767)</f>
        <v>00484463</v>
      </c>
      <c r="N767" s="58" t="str">
        <f>IF(H767="","",Sheet1!AF767)</f>
        <v>10/10/2025</v>
      </c>
      <c r="O767" s="7" t="str">
        <f>IF(H767="","",Sheet1!AH767)</f>
        <v>WIN4826</v>
      </c>
      <c r="S767" s="55" t="str">
        <f>IF(H767="","",Sheet1!AL767)</f>
        <v>4826 WM+ HNI 98 Miếu Thờ</v>
      </c>
      <c r="V767" s="55" t="str">
        <f>IF(H767="","",Sheet1!AL767)</f>
        <v>4826 WM+ HNI 98 Miếu Thờ</v>
      </c>
      <c r="Y767" s="7" t="str">
        <f>IF(H767="","",Sheet1!AJ767)</f>
        <v>GM500</v>
      </c>
      <c r="AB767" s="60">
        <f t="shared" si="111"/>
        <v>5111</v>
      </c>
      <c r="AC767" s="60">
        <f t="shared" si="112"/>
        <v>131</v>
      </c>
      <c r="AE767" s="61">
        <f>IF(H767="","",Sheet1!U767)</f>
        <v>2</v>
      </c>
      <c r="AG767" s="7">
        <f>IF(H767="","",Sheet1!T767)</f>
        <v>111058</v>
      </c>
      <c r="AH767" s="62">
        <f t="shared" si="113"/>
        <v>222116</v>
      </c>
      <c r="AL767" s="64">
        <f t="shared" si="114"/>
        <v>8</v>
      </c>
      <c r="AN767" s="61">
        <f t="shared" si="115"/>
        <v>17769.28</v>
      </c>
      <c r="AO767" s="65">
        <f t="shared" si="116"/>
        <v>33311</v>
      </c>
      <c r="AQ767" s="66" t="str">
        <f t="shared" si="117"/>
        <v>K-hangtra</v>
      </c>
      <c r="AR767" s="66">
        <f t="shared" si="118"/>
        <v>156</v>
      </c>
      <c r="AS767" s="66">
        <f t="shared" si="119"/>
        <v>632</v>
      </c>
    </row>
    <row r="768" spans="3:45" x14ac:dyDescent="0.25">
      <c r="C768" s="53" t="str">
        <f>IF(H768="","",Sheet1!AI768)</f>
        <v>B</v>
      </c>
      <c r="D768" s="54" t="s">
        <v>4134</v>
      </c>
      <c r="E768" s="54" t="s">
        <v>25</v>
      </c>
      <c r="F768" s="53" t="str">
        <f>IF(H768="","",Sheet1!AF768)</f>
        <v>11/10/2025</v>
      </c>
      <c r="G768" s="1" t="str">
        <f>IF(H768="","",Sheet1!AF768)</f>
        <v>11/10/2025</v>
      </c>
      <c r="H768" s="27">
        <v>9106051071</v>
      </c>
      <c r="I768" s="1" t="str">
        <f>IF(H768="","",Sheet1!AF768)</f>
        <v>11/10/2025</v>
      </c>
      <c r="J768" s="55" t="str">
        <f t="shared" si="110"/>
        <v>NKHT2510/00700047845</v>
      </c>
      <c r="L768" s="57" t="str">
        <f>IF(H768="","",Sheet1!AK768)</f>
        <v>K25TTM</v>
      </c>
      <c r="M768" s="57" t="str">
        <f>IF(H768="","",Sheet1!AE768)</f>
        <v>00047845</v>
      </c>
      <c r="N768" s="58" t="str">
        <f>IF(H768="","",Sheet1!AF768)</f>
        <v>11/10/2025</v>
      </c>
      <c r="O768" s="7" t="str">
        <f>IF(H768="","",Sheet1!AH768)</f>
        <v>WIN-QNH-00-007</v>
      </c>
      <c r="S768" s="55" t="str">
        <f>IF(H768="","",Sheet1!AL768)</f>
        <v>1677 WM VCP QNH Cẩm Phả</v>
      </c>
      <c r="V768" s="55" t="str">
        <f>IF(H768="","",Sheet1!AL768)</f>
        <v>1677 WM VCP QNH Cẩm Phả</v>
      </c>
      <c r="Y768" s="7" t="str">
        <f>IF(H768="","",Sheet1!AJ768)</f>
        <v>CC300</v>
      </c>
      <c r="AB768" s="60">
        <f t="shared" si="111"/>
        <v>5111</v>
      </c>
      <c r="AC768" s="60">
        <f t="shared" si="112"/>
        <v>131</v>
      </c>
      <c r="AE768" s="61">
        <f>IF(H768="","",Sheet1!U768)</f>
        <v>3</v>
      </c>
      <c r="AG768" s="7">
        <f>IF(H768="","",Sheet1!T768)</f>
        <v>74250</v>
      </c>
      <c r="AH768" s="62">
        <f t="shared" si="113"/>
        <v>222750</v>
      </c>
      <c r="AL768" s="64">
        <f t="shared" si="114"/>
        <v>8</v>
      </c>
      <c r="AN768" s="61">
        <f t="shared" si="115"/>
        <v>17820</v>
      </c>
      <c r="AO768" s="65">
        <f t="shared" si="116"/>
        <v>33311</v>
      </c>
      <c r="AQ768" s="66" t="str">
        <f t="shared" si="117"/>
        <v>K-hangtra</v>
      </c>
      <c r="AR768" s="66">
        <f t="shared" si="118"/>
        <v>156</v>
      </c>
      <c r="AS768" s="66">
        <f t="shared" si="119"/>
        <v>632</v>
      </c>
    </row>
    <row r="769" spans="3:45" x14ac:dyDescent="0.25">
      <c r="C769" s="53" t="str">
        <f>IF(H769="","",Sheet1!AI769)</f>
        <v>B</v>
      </c>
      <c r="D769" s="54" t="s">
        <v>4134</v>
      </c>
      <c r="E769" s="54" t="s">
        <v>25</v>
      </c>
      <c r="F769" s="53" t="str">
        <f>IF(H769="","",Sheet1!AF769)</f>
        <v>10/10/2025</v>
      </c>
      <c r="G769" s="1" t="str">
        <f>IF(H769="","",Sheet1!AF769)</f>
        <v>10/10/2025</v>
      </c>
      <c r="H769" s="27">
        <v>9106051074</v>
      </c>
      <c r="I769" s="1" t="str">
        <f>IF(H769="","",Sheet1!AF769)</f>
        <v>10/10/2025</v>
      </c>
      <c r="J769" s="55" t="str">
        <f t="shared" si="110"/>
        <v>NKHT2510/02000033799</v>
      </c>
      <c r="L769" s="57" t="str">
        <f>IF(H769="","",Sheet1!AK769)</f>
        <v>K25TTM</v>
      </c>
      <c r="M769" s="57" t="str">
        <f>IF(H769="","",Sheet1!AE769)</f>
        <v>00033799</v>
      </c>
      <c r="N769" s="58" t="str">
        <f>IF(H769="","",Sheet1!AF769)</f>
        <v>10/10/2025</v>
      </c>
      <c r="O769" s="7" t="str">
        <f>IF(H769="","",Sheet1!AH769)</f>
        <v>WIN-020</v>
      </c>
      <c r="S769" s="55" t="str">
        <f>IF(H769="","",Sheet1!AL769)</f>
        <v>4890 WM+ THA 410 Bà Triệu</v>
      </c>
      <c r="V769" s="55" t="str">
        <f>IF(H769="","",Sheet1!AL769)</f>
        <v>4890 WM+ THA 410 Bà Triệu</v>
      </c>
      <c r="Y769" s="7" t="str">
        <f>IF(H769="","",Sheet1!AJ769)</f>
        <v>GM500</v>
      </c>
      <c r="AB769" s="60">
        <f t="shared" si="111"/>
        <v>5111</v>
      </c>
      <c r="AC769" s="60">
        <f t="shared" si="112"/>
        <v>131</v>
      </c>
      <c r="AE769" s="61">
        <f>IF(H769="","",Sheet1!U769)</f>
        <v>1</v>
      </c>
      <c r="AG769" s="7">
        <f>IF(H769="","",Sheet1!T769)</f>
        <v>111058</v>
      </c>
      <c r="AH769" s="62">
        <f t="shared" si="113"/>
        <v>111058</v>
      </c>
      <c r="AL769" s="64">
        <f t="shared" si="114"/>
        <v>8</v>
      </c>
      <c r="AN769" s="61">
        <f t="shared" si="115"/>
        <v>8884.64</v>
      </c>
      <c r="AO769" s="65">
        <f t="shared" si="116"/>
        <v>33311</v>
      </c>
      <c r="AQ769" s="66" t="str">
        <f t="shared" si="117"/>
        <v>K-hangtra</v>
      </c>
      <c r="AR769" s="66">
        <f t="shared" si="118"/>
        <v>156</v>
      </c>
      <c r="AS769" s="66">
        <f t="shared" si="119"/>
        <v>632</v>
      </c>
    </row>
    <row r="770" spans="3:45" x14ac:dyDescent="0.25">
      <c r="C770" s="53" t="str">
        <f>IF(H770="","",Sheet1!AI770)</f>
        <v>B</v>
      </c>
      <c r="D770" s="54" t="s">
        <v>4134</v>
      </c>
      <c r="E770" s="54" t="s">
        <v>25</v>
      </c>
      <c r="F770" s="53" t="str">
        <f>IF(H770="","",Sheet1!AF770)</f>
        <v>10/10/2025</v>
      </c>
      <c r="G770" s="1" t="str">
        <f>IF(H770="","",Sheet1!AF770)</f>
        <v>10/10/2025</v>
      </c>
      <c r="H770" s="27">
        <v>9106051114</v>
      </c>
      <c r="I770" s="1" t="str">
        <f>IF(H770="","",Sheet1!AF770)</f>
        <v>10/10/2025</v>
      </c>
      <c r="J770" s="55" t="str">
        <f t="shared" si="110"/>
        <v>NKHT2510/00700047785</v>
      </c>
      <c r="L770" s="57" t="str">
        <f>IF(H770="","",Sheet1!AK770)</f>
        <v>K25TTM</v>
      </c>
      <c r="M770" s="57" t="str">
        <f>IF(H770="","",Sheet1!AE770)</f>
        <v>00047785</v>
      </c>
      <c r="N770" s="58" t="str">
        <f>IF(H770="","",Sheet1!AF770)</f>
        <v>10/10/2025</v>
      </c>
      <c r="O770" s="7" t="str">
        <f>IF(H770="","",Sheet1!AH770)</f>
        <v>WIN-QNH-00-007</v>
      </c>
      <c r="S770" s="55" t="str">
        <f>IF(H770="","",Sheet1!AL770)</f>
        <v>3336 WM+ QNH Tổ 12C khu 2A Hà Phong</v>
      </c>
      <c r="V770" s="55" t="str">
        <f>IF(H770="","",Sheet1!AL770)</f>
        <v>3336 WM+ QNH Tổ 12C khu 2A Hà Phong</v>
      </c>
      <c r="Y770" s="7" t="str">
        <f>IF(H770="","",Sheet1!AJ770)</f>
        <v>TH200</v>
      </c>
      <c r="AB770" s="60">
        <f t="shared" si="111"/>
        <v>5111</v>
      </c>
      <c r="AC770" s="60">
        <f t="shared" si="112"/>
        <v>131</v>
      </c>
      <c r="AE770" s="61">
        <f>IF(H770="","",Sheet1!U770)</f>
        <v>1</v>
      </c>
      <c r="AG770" s="7">
        <f>IF(H770="","",Sheet1!T770)</f>
        <v>45588</v>
      </c>
      <c r="AH770" s="62">
        <f t="shared" si="113"/>
        <v>45588</v>
      </c>
      <c r="AL770" s="64">
        <f t="shared" si="114"/>
        <v>8</v>
      </c>
      <c r="AN770" s="61">
        <f t="shared" si="115"/>
        <v>3647.04</v>
      </c>
      <c r="AO770" s="65">
        <f t="shared" si="116"/>
        <v>33311</v>
      </c>
      <c r="AQ770" s="66" t="str">
        <f t="shared" si="117"/>
        <v>K-hangtra</v>
      </c>
      <c r="AR770" s="66">
        <f t="shared" si="118"/>
        <v>156</v>
      </c>
      <c r="AS770" s="66">
        <f t="shared" si="119"/>
        <v>632</v>
      </c>
    </row>
    <row r="771" spans="3:45" x14ac:dyDescent="0.25">
      <c r="C771" s="53" t="str">
        <f>IF(H771="","",Sheet1!AI771)</f>
        <v>B</v>
      </c>
      <c r="D771" s="54" t="s">
        <v>4134</v>
      </c>
      <c r="E771" s="54" t="s">
        <v>25</v>
      </c>
      <c r="F771" s="53" t="str">
        <f>IF(H771="","",Sheet1!AF771)</f>
        <v>10/10/2025</v>
      </c>
      <c r="G771" s="1" t="str">
        <f>IF(H771="","",Sheet1!AF771)</f>
        <v>10/10/2025</v>
      </c>
      <c r="H771" s="27">
        <v>9106051155</v>
      </c>
      <c r="I771" s="1" t="str">
        <f>IF(H771="","",Sheet1!AF771)</f>
        <v>10/10/2025</v>
      </c>
      <c r="J771" s="55" t="str">
        <f t="shared" ref="J771:J816" si="120">"NKHT25"&amp;TEXT(MONTH(I771),"00")&amp;"/"&amp;RIGHT(O771,3)&amp;M771</f>
        <v>NKHT2510/02000033802</v>
      </c>
      <c r="L771" s="57" t="str">
        <f>IF(H771="","",Sheet1!AK771)</f>
        <v>K25TTM</v>
      </c>
      <c r="M771" s="57" t="str">
        <f>IF(H771="","",Sheet1!AE771)</f>
        <v>00033802</v>
      </c>
      <c r="N771" s="58" t="str">
        <f>IF(H771="","",Sheet1!AF771)</f>
        <v>10/10/2025</v>
      </c>
      <c r="O771" s="7" t="str">
        <f>IF(H771="","",Sheet1!AH771)</f>
        <v>WIN-020</v>
      </c>
      <c r="S771" s="55" t="str">
        <f>IF(H771="","",Sheet1!AL771)</f>
        <v>4890 WM+ THA 410 Bà Triệu</v>
      </c>
      <c r="V771" s="55" t="str">
        <f>IF(H771="","",Sheet1!AL771)</f>
        <v>4890 WM+ THA 410 Bà Triệu</v>
      </c>
      <c r="Y771" s="7" t="str">
        <f>IF(H771="","",Sheet1!AJ771)</f>
        <v>CC300</v>
      </c>
      <c r="AB771" s="60">
        <f t="shared" ref="AB771:AB834" si="121">IF(H771="","",5111)</f>
        <v>5111</v>
      </c>
      <c r="AC771" s="60">
        <f t="shared" si="112"/>
        <v>131</v>
      </c>
      <c r="AE771" s="61">
        <f>IF(H771="","",Sheet1!U771)</f>
        <v>1</v>
      </c>
      <c r="AG771" s="7">
        <f>IF(H771="","",Sheet1!T771)</f>
        <v>74250</v>
      </c>
      <c r="AH771" s="62">
        <f t="shared" si="113"/>
        <v>74250</v>
      </c>
      <c r="AL771" s="64">
        <f t="shared" si="114"/>
        <v>8</v>
      </c>
      <c r="AN771" s="61">
        <f t="shared" si="115"/>
        <v>5940</v>
      </c>
      <c r="AO771" s="65">
        <f t="shared" si="116"/>
        <v>33311</v>
      </c>
      <c r="AQ771" s="66" t="str">
        <f t="shared" si="117"/>
        <v>K-hangtra</v>
      </c>
      <c r="AR771" s="66">
        <f t="shared" si="118"/>
        <v>156</v>
      </c>
      <c r="AS771" s="66">
        <f t="shared" si="119"/>
        <v>632</v>
      </c>
    </row>
    <row r="772" spans="3:45" x14ac:dyDescent="0.25">
      <c r="C772" s="53" t="str">
        <f>IF(H772="","",Sheet1!AI772)</f>
        <v>B</v>
      </c>
      <c r="D772" s="54" t="s">
        <v>4134</v>
      </c>
      <c r="E772" s="54" t="s">
        <v>25</v>
      </c>
      <c r="F772" s="53" t="str">
        <f>IF(H772="","",Sheet1!AF772)</f>
        <v>10/10/2025</v>
      </c>
      <c r="G772" s="1" t="str">
        <f>IF(H772="","",Sheet1!AF772)</f>
        <v>10/10/2025</v>
      </c>
      <c r="H772" s="27">
        <v>9106051155</v>
      </c>
      <c r="I772" s="1" t="str">
        <f>IF(H772="","",Sheet1!AF772)</f>
        <v>10/10/2025</v>
      </c>
      <c r="J772" s="55" t="str">
        <f t="shared" si="120"/>
        <v>NKHT2510/02000033802</v>
      </c>
      <c r="L772" s="57" t="str">
        <f>IF(H772="","",Sheet1!AK772)</f>
        <v>K25TTM</v>
      </c>
      <c r="M772" s="57" t="str">
        <f>IF(H772="","",Sheet1!AE772)</f>
        <v>00033802</v>
      </c>
      <c r="N772" s="58" t="str">
        <f>IF(H772="","",Sheet1!AF772)</f>
        <v>10/10/2025</v>
      </c>
      <c r="O772" s="7" t="str">
        <f>IF(H772="","",Sheet1!AH772)</f>
        <v>WIN-020</v>
      </c>
      <c r="S772" s="55" t="str">
        <f>IF(H772="","",Sheet1!AL772)</f>
        <v>4890 WM+ THA 410 Bà Triệu</v>
      </c>
      <c r="V772" s="55" t="str">
        <f>IF(H772="","",Sheet1!AL772)</f>
        <v>4890 WM+ THA 410 Bà Triệu</v>
      </c>
      <c r="Y772" s="7" t="str">
        <f>IF(H772="","",Sheet1!AJ772)</f>
        <v>CN300</v>
      </c>
      <c r="AB772" s="60">
        <f t="shared" si="121"/>
        <v>5111</v>
      </c>
      <c r="AC772" s="60">
        <f t="shared" ref="AC772:AC835" si="122">IF(H772="","",131)</f>
        <v>131</v>
      </c>
      <c r="AE772" s="61">
        <f>IF(H772="","",Sheet1!U772)</f>
        <v>1</v>
      </c>
      <c r="AG772" s="7">
        <f>IF(H772="","",Sheet1!T772)</f>
        <v>70950</v>
      </c>
      <c r="AH772" s="62">
        <f t="shared" ref="AH772:AH835" si="123">AE772*AG772</f>
        <v>70950</v>
      </c>
      <c r="AL772" s="64">
        <f t="shared" ref="AL772:AL835" si="124">IF(H772="","",8)</f>
        <v>8</v>
      </c>
      <c r="AN772" s="61">
        <f t="shared" ref="AN772:AN835" si="125">AH772*8%</f>
        <v>5676</v>
      </c>
      <c r="AO772" s="65">
        <f t="shared" ref="AO772:AO835" si="126">IF(H772="","",33311)</f>
        <v>33311</v>
      </c>
      <c r="AQ772" s="66" t="str">
        <f t="shared" ref="AQ772:AQ835" si="127">IF(H772="","","K-hangtra")</f>
        <v>K-hangtra</v>
      </c>
      <c r="AR772" s="66">
        <f t="shared" ref="AR772:AR835" si="128">IF(H772="","",156)</f>
        <v>156</v>
      </c>
      <c r="AS772" s="66">
        <f t="shared" ref="AS772:AS835" si="129">IF(H772="","",632)</f>
        <v>632</v>
      </c>
    </row>
    <row r="773" spans="3:45" x14ac:dyDescent="0.25">
      <c r="C773" s="53" t="str">
        <f>IF(H773="","",Sheet1!AI773)</f>
        <v>B</v>
      </c>
      <c r="D773" s="54" t="s">
        <v>4134</v>
      </c>
      <c r="E773" s="54" t="s">
        <v>25</v>
      </c>
      <c r="F773" s="53" t="str">
        <f>IF(H773="","",Sheet1!AF773)</f>
        <v>10/10/2025</v>
      </c>
      <c r="G773" s="1" t="str">
        <f>IF(H773="","",Sheet1!AF773)</f>
        <v>10/10/2025</v>
      </c>
      <c r="H773" s="27">
        <v>9106051170</v>
      </c>
      <c r="I773" s="1" t="str">
        <f>IF(H773="","",Sheet1!AF773)</f>
        <v>10/10/2025</v>
      </c>
      <c r="J773" s="55" t="str">
        <f t="shared" si="120"/>
        <v>NKHT2510/AZT00484482</v>
      </c>
      <c r="L773" s="57" t="str">
        <f>IF(H773="","",Sheet1!AK773)</f>
        <v>K25TTM</v>
      </c>
      <c r="M773" s="57" t="str">
        <f>IF(H773="","",Sheet1!AE773)</f>
        <v>00484482</v>
      </c>
      <c r="N773" s="58" t="str">
        <f>IF(H773="","",Sheet1!AF773)</f>
        <v>10/10/2025</v>
      </c>
      <c r="O773" s="7" t="str">
        <f>IF(H773="","",Sheet1!AH773)</f>
        <v>WIN2AZT</v>
      </c>
      <c r="S773" s="55" t="str">
        <f>IF(H773="","",Sheet1!AL773)</f>
        <v>2AZT WM+ HNI Đông Cao, Tráng Việt</v>
      </c>
      <c r="V773" s="55" t="str">
        <f>IF(H773="","",Sheet1!AL773)</f>
        <v>2AZT WM+ HNI Đông Cao, Tráng Việt</v>
      </c>
      <c r="Y773" s="7" t="str">
        <f>IF(H773="","",Sheet1!AJ773)</f>
        <v>MNH250</v>
      </c>
      <c r="AB773" s="60">
        <f t="shared" si="121"/>
        <v>5111</v>
      </c>
      <c r="AC773" s="60">
        <f t="shared" si="122"/>
        <v>131</v>
      </c>
      <c r="AE773" s="61">
        <f>IF(H773="","",Sheet1!U773)</f>
        <v>6</v>
      </c>
      <c r="AG773" s="7">
        <f>IF(H773="","",Sheet1!T773)</f>
        <v>37720</v>
      </c>
      <c r="AH773" s="62">
        <f t="shared" si="123"/>
        <v>226320</v>
      </c>
      <c r="AL773" s="64">
        <f t="shared" si="124"/>
        <v>8</v>
      </c>
      <c r="AN773" s="61">
        <f t="shared" si="125"/>
        <v>18105.600000000002</v>
      </c>
      <c r="AO773" s="65">
        <f t="shared" si="126"/>
        <v>33311</v>
      </c>
      <c r="AQ773" s="66" t="str">
        <f t="shared" si="127"/>
        <v>K-hangtra</v>
      </c>
      <c r="AR773" s="66">
        <f t="shared" si="128"/>
        <v>156</v>
      </c>
      <c r="AS773" s="66">
        <f t="shared" si="129"/>
        <v>632</v>
      </c>
    </row>
    <row r="774" spans="3:45" x14ac:dyDescent="0.25">
      <c r="C774" s="53" t="str">
        <f>IF(H774="","",Sheet1!AI774)</f>
        <v>B</v>
      </c>
      <c r="D774" s="54" t="s">
        <v>4134</v>
      </c>
      <c r="E774" s="54" t="s">
        <v>25</v>
      </c>
      <c r="F774" s="53" t="str">
        <f>IF(H774="","",Sheet1!AF774)</f>
        <v>10/10/2025</v>
      </c>
      <c r="G774" s="1" t="str">
        <f>IF(H774="","",Sheet1!AF774)</f>
        <v>10/10/2025</v>
      </c>
      <c r="H774" s="27">
        <v>9106051173</v>
      </c>
      <c r="I774" s="1" t="str">
        <f>IF(H774="","",Sheet1!AF774)</f>
        <v>10/10/2025</v>
      </c>
      <c r="J774" s="55" t="str">
        <f t="shared" si="120"/>
        <v>NKHT2510/AZT00484484</v>
      </c>
      <c r="L774" s="57" t="str">
        <f>IF(H774="","",Sheet1!AK774)</f>
        <v>K25TTM</v>
      </c>
      <c r="M774" s="57" t="str">
        <f>IF(H774="","",Sheet1!AE774)</f>
        <v>00484484</v>
      </c>
      <c r="N774" s="58" t="str">
        <f>IF(H774="","",Sheet1!AF774)</f>
        <v>10/10/2025</v>
      </c>
      <c r="O774" s="7" t="str">
        <f>IF(H774="","",Sheet1!AH774)</f>
        <v>WIN2AZT</v>
      </c>
      <c r="S774" s="55" t="str">
        <f>IF(H774="","",Sheet1!AL774)</f>
        <v>2AZT WM+ HNI Đông Cao, Tráng Việt</v>
      </c>
      <c r="V774" s="55" t="str">
        <f>IF(H774="","",Sheet1!AL774)</f>
        <v>2AZT WM+ HNI Đông Cao, Tráng Việt</v>
      </c>
      <c r="Y774" s="7" t="str">
        <f>IF(H774="","",Sheet1!AJ774)</f>
        <v>MNH250</v>
      </c>
      <c r="AB774" s="60">
        <f t="shared" si="121"/>
        <v>5111</v>
      </c>
      <c r="AC774" s="60">
        <f t="shared" si="122"/>
        <v>131</v>
      </c>
      <c r="AE774" s="61">
        <f>IF(H774="","",Sheet1!U774)</f>
        <v>1</v>
      </c>
      <c r="AG774" s="7">
        <f>IF(H774="","",Sheet1!T774)</f>
        <v>37720</v>
      </c>
      <c r="AH774" s="62">
        <f t="shared" si="123"/>
        <v>37720</v>
      </c>
      <c r="AL774" s="64">
        <f t="shared" si="124"/>
        <v>8</v>
      </c>
      <c r="AN774" s="61">
        <f t="shared" si="125"/>
        <v>3017.6</v>
      </c>
      <c r="AO774" s="65">
        <f t="shared" si="126"/>
        <v>33311</v>
      </c>
      <c r="AQ774" s="66" t="str">
        <f t="shared" si="127"/>
        <v>K-hangtra</v>
      </c>
      <c r="AR774" s="66">
        <f t="shared" si="128"/>
        <v>156</v>
      </c>
      <c r="AS774" s="66">
        <f t="shared" si="129"/>
        <v>632</v>
      </c>
    </row>
    <row r="775" spans="3:45" x14ac:dyDescent="0.25">
      <c r="C775" s="53" t="str">
        <f>IF(H775="","",Sheet1!AI775)</f>
        <v>B</v>
      </c>
      <c r="D775" s="54" t="s">
        <v>4134</v>
      </c>
      <c r="E775" s="54" t="s">
        <v>25</v>
      </c>
      <c r="F775" s="53" t="str">
        <f>IF(H775="","",Sheet1!AF775)</f>
        <v>10/10/2025</v>
      </c>
      <c r="G775" s="1" t="str">
        <f>IF(H775="","",Sheet1!AF775)</f>
        <v>10/10/2025</v>
      </c>
      <c r="H775" s="27">
        <v>9106051173</v>
      </c>
      <c r="I775" s="1" t="str">
        <f>IF(H775="","",Sheet1!AF775)</f>
        <v>10/10/2025</v>
      </c>
      <c r="J775" s="55" t="str">
        <f t="shared" si="120"/>
        <v>NKHT2510/AZT00484484</v>
      </c>
      <c r="L775" s="57" t="str">
        <f>IF(H775="","",Sheet1!AK775)</f>
        <v>K25TTM</v>
      </c>
      <c r="M775" s="57" t="str">
        <f>IF(H775="","",Sheet1!AE775)</f>
        <v>00484484</v>
      </c>
      <c r="N775" s="58" t="str">
        <f>IF(H775="","",Sheet1!AF775)</f>
        <v>10/10/2025</v>
      </c>
      <c r="O775" s="7" t="str">
        <f>IF(H775="","",Sheet1!AH775)</f>
        <v>WIN2AZT</v>
      </c>
      <c r="S775" s="55" t="str">
        <f>IF(H775="","",Sheet1!AL775)</f>
        <v>2AZT WM+ HNI Đông Cao, Tráng Việt</v>
      </c>
      <c r="V775" s="55" t="str">
        <f>IF(H775="","",Sheet1!AL775)</f>
        <v>2AZT WM+ HNI Đông Cao, Tráng Việt</v>
      </c>
      <c r="Y775" s="7" t="str">
        <f>IF(H775="","",Sheet1!AJ775)</f>
        <v>GTLX250G</v>
      </c>
      <c r="AB775" s="60">
        <f t="shared" si="121"/>
        <v>5111</v>
      </c>
      <c r="AC775" s="60">
        <f t="shared" si="122"/>
        <v>131</v>
      </c>
      <c r="AE775" s="61">
        <f>IF(H775="","",Sheet1!U775)</f>
        <v>3</v>
      </c>
      <c r="AG775" s="7">
        <f>IF(H775="","",Sheet1!T775)</f>
        <v>50182</v>
      </c>
      <c r="AH775" s="62">
        <f t="shared" si="123"/>
        <v>150546</v>
      </c>
      <c r="AL775" s="64">
        <f t="shared" si="124"/>
        <v>8</v>
      </c>
      <c r="AN775" s="61">
        <f t="shared" si="125"/>
        <v>12043.68</v>
      </c>
      <c r="AO775" s="65">
        <f t="shared" si="126"/>
        <v>33311</v>
      </c>
      <c r="AQ775" s="66" t="str">
        <f t="shared" si="127"/>
        <v>K-hangtra</v>
      </c>
      <c r="AR775" s="66">
        <f t="shared" si="128"/>
        <v>156</v>
      </c>
      <c r="AS775" s="66">
        <f t="shared" si="129"/>
        <v>632</v>
      </c>
    </row>
    <row r="776" spans="3:45" x14ac:dyDescent="0.25">
      <c r="C776" s="53" t="str">
        <f>IF(H776="","",Sheet1!AI776)</f>
        <v>B</v>
      </c>
      <c r="D776" s="54" t="s">
        <v>4134</v>
      </c>
      <c r="E776" s="54" t="s">
        <v>25</v>
      </c>
      <c r="F776" s="53" t="str">
        <f>IF(H776="","",Sheet1!AF776)</f>
        <v>10/10/2025</v>
      </c>
      <c r="G776" s="1" t="str">
        <f>IF(H776="","",Sheet1!AF776)</f>
        <v>10/10/2025</v>
      </c>
      <c r="H776" s="27">
        <v>9106051183</v>
      </c>
      <c r="I776" s="1" t="str">
        <f>IF(H776="","",Sheet1!AF776)</f>
        <v>10/10/2025</v>
      </c>
      <c r="J776" s="55" t="str">
        <f t="shared" si="120"/>
        <v>NKHT2510/27200484492</v>
      </c>
      <c r="L776" s="57" t="str">
        <f>IF(H776="","",Sheet1!AK776)</f>
        <v>K25TTM</v>
      </c>
      <c r="M776" s="57" t="str">
        <f>IF(H776="","",Sheet1!AE776)</f>
        <v>00484492</v>
      </c>
      <c r="N776" s="58" t="str">
        <f>IF(H776="","",Sheet1!AF776)</f>
        <v>10/10/2025</v>
      </c>
      <c r="O776" s="7" t="str">
        <f>IF(H776="","",Sheet1!AH776)</f>
        <v>WIN5272</v>
      </c>
      <c r="S776" s="55" t="str">
        <f>IF(H776="","",Sheet1!AL776)</f>
        <v>5272 WM+ HNI Khu đấu giá Tổ 1 TT Sóc Sơn</v>
      </c>
      <c r="V776" s="55" t="str">
        <f>IF(H776="","",Sheet1!AL776)</f>
        <v>5272 WM+ HNI Khu đấu giá Tổ 1 TT Sóc Sơn</v>
      </c>
      <c r="Y776" s="7" t="str">
        <f>IF(H776="","",Sheet1!AJ776)</f>
        <v>GL250</v>
      </c>
      <c r="AB776" s="60">
        <f t="shared" si="121"/>
        <v>5111</v>
      </c>
      <c r="AC776" s="60">
        <f t="shared" si="122"/>
        <v>131</v>
      </c>
      <c r="AE776" s="61">
        <f>IF(H776="","",Sheet1!U776)</f>
        <v>1</v>
      </c>
      <c r="AG776" s="7">
        <f>IF(H776="","",Sheet1!T776)</f>
        <v>49500</v>
      </c>
      <c r="AH776" s="62">
        <f t="shared" si="123"/>
        <v>49500</v>
      </c>
      <c r="AL776" s="64">
        <f t="shared" si="124"/>
        <v>8</v>
      </c>
      <c r="AN776" s="61">
        <f t="shared" si="125"/>
        <v>3960</v>
      </c>
      <c r="AO776" s="65">
        <f t="shared" si="126"/>
        <v>33311</v>
      </c>
      <c r="AQ776" s="66" t="str">
        <f t="shared" si="127"/>
        <v>K-hangtra</v>
      </c>
      <c r="AR776" s="66">
        <f t="shared" si="128"/>
        <v>156</v>
      </c>
      <c r="AS776" s="66">
        <f t="shared" si="129"/>
        <v>632</v>
      </c>
    </row>
    <row r="777" spans="3:45" x14ac:dyDescent="0.25">
      <c r="C777" s="53" t="str">
        <f>IF(H777="","",Sheet1!AI777)</f>
        <v>B</v>
      </c>
      <c r="D777" s="54" t="s">
        <v>4134</v>
      </c>
      <c r="E777" s="54" t="s">
        <v>25</v>
      </c>
      <c r="F777" s="53" t="str">
        <f>IF(H777="","",Sheet1!AF777)</f>
        <v>10/10/2025</v>
      </c>
      <c r="G777" s="1" t="str">
        <f>IF(H777="","",Sheet1!AF777)</f>
        <v>10/10/2025</v>
      </c>
      <c r="H777" s="27">
        <v>9106051183</v>
      </c>
      <c r="I777" s="1" t="str">
        <f>IF(H777="","",Sheet1!AF777)</f>
        <v>10/10/2025</v>
      </c>
      <c r="J777" s="55" t="str">
        <f t="shared" si="120"/>
        <v>NKHT2510/27200484492</v>
      </c>
      <c r="L777" s="57" t="str">
        <f>IF(H777="","",Sheet1!AK777)</f>
        <v>K25TTM</v>
      </c>
      <c r="M777" s="57" t="str">
        <f>IF(H777="","",Sheet1!AE777)</f>
        <v>00484492</v>
      </c>
      <c r="N777" s="58" t="str">
        <f>IF(H777="","",Sheet1!AF777)</f>
        <v>10/10/2025</v>
      </c>
      <c r="O777" s="7" t="str">
        <f>IF(H777="","",Sheet1!AH777)</f>
        <v>WIN5272</v>
      </c>
      <c r="S777" s="55" t="str">
        <f>IF(H777="","",Sheet1!AL777)</f>
        <v>5272 WM+ HNI Khu đấu giá Tổ 1 TT Sóc Sơn</v>
      </c>
      <c r="V777" s="55" t="str">
        <f>IF(H777="","",Sheet1!AL777)</f>
        <v>5272 WM+ HNI Khu đấu giá Tổ 1 TT Sóc Sơn</v>
      </c>
      <c r="Y777" s="7" t="str">
        <f>IF(H777="","",Sheet1!AJ777)</f>
        <v>CC300</v>
      </c>
      <c r="AB777" s="60">
        <f t="shared" si="121"/>
        <v>5111</v>
      </c>
      <c r="AC777" s="60">
        <f t="shared" si="122"/>
        <v>131</v>
      </c>
      <c r="AE777" s="61">
        <f>IF(H777="","",Sheet1!U777)</f>
        <v>2</v>
      </c>
      <c r="AG777" s="7">
        <f>IF(H777="","",Sheet1!T777)</f>
        <v>74250</v>
      </c>
      <c r="AH777" s="62">
        <f t="shared" si="123"/>
        <v>148500</v>
      </c>
      <c r="AL777" s="64">
        <f t="shared" si="124"/>
        <v>8</v>
      </c>
      <c r="AN777" s="61">
        <f t="shared" si="125"/>
        <v>11880</v>
      </c>
      <c r="AO777" s="65">
        <f t="shared" si="126"/>
        <v>33311</v>
      </c>
      <c r="AQ777" s="66" t="str">
        <f t="shared" si="127"/>
        <v>K-hangtra</v>
      </c>
      <c r="AR777" s="66">
        <f t="shared" si="128"/>
        <v>156</v>
      </c>
      <c r="AS777" s="66">
        <f t="shared" si="129"/>
        <v>632</v>
      </c>
    </row>
    <row r="778" spans="3:45" x14ac:dyDescent="0.25">
      <c r="C778" s="53" t="str">
        <f>IF(H778="","",Sheet1!AI778)</f>
        <v>B</v>
      </c>
      <c r="D778" s="54" t="s">
        <v>4134</v>
      </c>
      <c r="E778" s="54" t="s">
        <v>25</v>
      </c>
      <c r="F778" s="53" t="str">
        <f>IF(H778="","",Sheet1!AF778)</f>
        <v>10/10/2025</v>
      </c>
      <c r="G778" s="1" t="str">
        <f>IF(H778="","",Sheet1!AF778)</f>
        <v>10/10/2025</v>
      </c>
      <c r="H778" s="27">
        <v>9106051183</v>
      </c>
      <c r="I778" s="1" t="str">
        <f>IF(H778="","",Sheet1!AF778)</f>
        <v>10/10/2025</v>
      </c>
      <c r="J778" s="55" t="str">
        <f t="shared" si="120"/>
        <v>NKHT2510/27200484492</v>
      </c>
      <c r="L778" s="57" t="str">
        <f>IF(H778="","",Sheet1!AK778)</f>
        <v>K25TTM</v>
      </c>
      <c r="M778" s="57" t="str">
        <f>IF(H778="","",Sheet1!AE778)</f>
        <v>00484492</v>
      </c>
      <c r="N778" s="58" t="str">
        <f>IF(H778="","",Sheet1!AF778)</f>
        <v>10/10/2025</v>
      </c>
      <c r="O778" s="7" t="str">
        <f>IF(H778="","",Sheet1!AH778)</f>
        <v>WIN5272</v>
      </c>
      <c r="S778" s="55" t="str">
        <f>IF(H778="","",Sheet1!AL778)</f>
        <v>5272 WM+ HNI Khu đấu giá Tổ 1 TT Sóc Sơn</v>
      </c>
      <c r="V778" s="55" t="str">
        <f>IF(H778="","",Sheet1!AL778)</f>
        <v>5272 WM+ HNI Khu đấu giá Tổ 1 TT Sóc Sơn</v>
      </c>
      <c r="Y778" s="7" t="str">
        <f>IF(H778="","",Sheet1!AJ778)</f>
        <v>CGM300</v>
      </c>
      <c r="AB778" s="60">
        <f t="shared" si="121"/>
        <v>5111</v>
      </c>
      <c r="AC778" s="60">
        <f t="shared" si="122"/>
        <v>131</v>
      </c>
      <c r="AE778" s="61">
        <f>IF(H778="","",Sheet1!U778)</f>
        <v>2</v>
      </c>
      <c r="AG778" s="7">
        <f>IF(H778="","",Sheet1!T778)</f>
        <v>73431</v>
      </c>
      <c r="AH778" s="62">
        <f t="shared" si="123"/>
        <v>146862</v>
      </c>
      <c r="AL778" s="64">
        <f t="shared" si="124"/>
        <v>8</v>
      </c>
      <c r="AN778" s="61">
        <f t="shared" si="125"/>
        <v>11748.960000000001</v>
      </c>
      <c r="AO778" s="65">
        <f t="shared" si="126"/>
        <v>33311</v>
      </c>
      <c r="AQ778" s="66" t="str">
        <f t="shared" si="127"/>
        <v>K-hangtra</v>
      </c>
      <c r="AR778" s="66">
        <f t="shared" si="128"/>
        <v>156</v>
      </c>
      <c r="AS778" s="66">
        <f t="shared" si="129"/>
        <v>632</v>
      </c>
    </row>
    <row r="779" spans="3:45" x14ac:dyDescent="0.25">
      <c r="C779" s="53" t="str">
        <f>IF(H779="","",Sheet1!AI779)</f>
        <v>N</v>
      </c>
      <c r="D779" s="54" t="s">
        <v>4134</v>
      </c>
      <c r="E779" s="54" t="s">
        <v>25</v>
      </c>
      <c r="F779" s="53" t="str">
        <f>IF(H779="","",Sheet1!AF779)</f>
        <v>10/10/2025</v>
      </c>
      <c r="G779" s="1" t="str">
        <f>IF(H779="","",Sheet1!AF779)</f>
        <v>10/10/2025</v>
      </c>
      <c r="H779" s="27">
        <v>9106051231</v>
      </c>
      <c r="I779" s="1" t="str">
        <f>IF(H779="","",Sheet1!AF779)</f>
        <v>10/10/2025</v>
      </c>
      <c r="J779" s="55" t="str">
        <f t="shared" si="120"/>
        <v>NKHT2510/01400003450</v>
      </c>
      <c r="L779" s="57" t="str">
        <f>IF(H779="","",Sheet1!AK779)</f>
        <v>K25TTM</v>
      </c>
      <c r="M779" s="57" t="str">
        <f>IF(H779="","",Sheet1!AE779)</f>
        <v>00003450</v>
      </c>
      <c r="N779" s="58" t="str">
        <f>IF(H779="","",Sheet1!AF779)</f>
        <v>10/10/2025</v>
      </c>
      <c r="O779" s="7" t="str">
        <f>IF(H779="","",Sheet1!AH779)</f>
        <v>WIN-KTM-01-014</v>
      </c>
      <c r="S779" s="55" t="str">
        <f>IF(H779="","",Sheet1!AL779)</f>
        <v>2ABH WM+ KTM 888 Hùng Vương</v>
      </c>
      <c r="V779" s="55" t="str">
        <f>IF(H779="","",Sheet1!AL779)</f>
        <v>2ABH WM+ KTM 888 Hùng Vương</v>
      </c>
      <c r="Y779" s="7" t="str">
        <f>IF(H779="","",Sheet1!AJ779)</f>
        <v>GTLX250G</v>
      </c>
      <c r="AB779" s="60">
        <f t="shared" si="121"/>
        <v>5111</v>
      </c>
      <c r="AC779" s="60">
        <f t="shared" si="122"/>
        <v>131</v>
      </c>
      <c r="AE779" s="61">
        <f>IF(H779="","",Sheet1!U779)</f>
        <v>2</v>
      </c>
      <c r="AG779" s="7">
        <f>IF(H779="","",Sheet1!T779)</f>
        <v>50182</v>
      </c>
      <c r="AH779" s="62">
        <f t="shared" si="123"/>
        <v>100364</v>
      </c>
      <c r="AL779" s="64">
        <f t="shared" si="124"/>
        <v>8</v>
      </c>
      <c r="AN779" s="61">
        <f t="shared" si="125"/>
        <v>8029.12</v>
      </c>
      <c r="AO779" s="65">
        <f t="shared" si="126"/>
        <v>33311</v>
      </c>
      <c r="AQ779" s="66" t="str">
        <f t="shared" si="127"/>
        <v>K-hangtra</v>
      </c>
      <c r="AR779" s="66">
        <f t="shared" si="128"/>
        <v>156</v>
      </c>
      <c r="AS779" s="66">
        <f t="shared" si="129"/>
        <v>632</v>
      </c>
    </row>
    <row r="780" spans="3:45" x14ac:dyDescent="0.25">
      <c r="C780" s="53" t="str">
        <f>IF(H780="","",Sheet1!AI780)</f>
        <v>B</v>
      </c>
      <c r="D780" s="54" t="s">
        <v>4134</v>
      </c>
      <c r="E780" s="54" t="s">
        <v>25</v>
      </c>
      <c r="F780" s="53" t="str">
        <f>IF(H780="","",Sheet1!AF780)</f>
        <v>10/10/2025</v>
      </c>
      <c r="G780" s="1" t="str">
        <f>IF(H780="","",Sheet1!AF780)</f>
        <v>10/10/2025</v>
      </c>
      <c r="H780" s="27">
        <v>9106051238</v>
      </c>
      <c r="I780" s="1" t="str">
        <f>IF(H780="","",Sheet1!AF780)</f>
        <v>10/10/2025</v>
      </c>
      <c r="J780" s="55" t="str">
        <f t="shared" si="120"/>
        <v>NKHT2510/04400014431</v>
      </c>
      <c r="L780" s="57" t="str">
        <f>IF(H780="","",Sheet1!AK780)</f>
        <v>K25TTM</v>
      </c>
      <c r="M780" s="57" t="str">
        <f>IF(H780="","",Sheet1!AE780)</f>
        <v>00014431</v>
      </c>
      <c r="N780" s="58" t="str">
        <f>IF(H780="","",Sheet1!AF780)</f>
        <v>10/10/2025</v>
      </c>
      <c r="O780" s="7" t="str">
        <f>IF(H780="","",Sheet1!AH780)</f>
        <v>WIN-044</v>
      </c>
      <c r="S780" s="55" t="str">
        <f>IF(H780="","",Sheet1!AL780)</f>
        <v>2AFT WM+ TBH Phố Lầy, An Ninh</v>
      </c>
      <c r="V780" s="55" t="str">
        <f>IF(H780="","",Sheet1!AL780)</f>
        <v>2AFT WM+ TBH Phố Lầy, An Ninh</v>
      </c>
      <c r="Y780" s="7" t="str">
        <f>IF(H780="","",Sheet1!AJ780)</f>
        <v>GTLX250G</v>
      </c>
      <c r="AB780" s="60">
        <f t="shared" si="121"/>
        <v>5111</v>
      </c>
      <c r="AC780" s="60">
        <f t="shared" si="122"/>
        <v>131</v>
      </c>
      <c r="AE780" s="61">
        <f>IF(H780="","",Sheet1!U780)</f>
        <v>1</v>
      </c>
      <c r="AG780" s="7">
        <f>IF(H780="","",Sheet1!T780)</f>
        <v>50182</v>
      </c>
      <c r="AH780" s="62">
        <f t="shared" si="123"/>
        <v>50182</v>
      </c>
      <c r="AL780" s="64">
        <f t="shared" si="124"/>
        <v>8</v>
      </c>
      <c r="AN780" s="61">
        <f t="shared" si="125"/>
        <v>4014.56</v>
      </c>
      <c r="AO780" s="65">
        <f t="shared" si="126"/>
        <v>33311</v>
      </c>
      <c r="AQ780" s="66" t="str">
        <f t="shared" si="127"/>
        <v>K-hangtra</v>
      </c>
      <c r="AR780" s="66">
        <f t="shared" si="128"/>
        <v>156</v>
      </c>
      <c r="AS780" s="66">
        <f t="shared" si="129"/>
        <v>632</v>
      </c>
    </row>
    <row r="781" spans="3:45" x14ac:dyDescent="0.25">
      <c r="C781" s="53" t="str">
        <f>IF(H781="","",Sheet1!AI781)</f>
        <v>B</v>
      </c>
      <c r="D781" s="54" t="s">
        <v>4134</v>
      </c>
      <c r="E781" s="54" t="s">
        <v>25</v>
      </c>
      <c r="F781" s="53" t="str">
        <f>IF(H781="","",Sheet1!AF781)</f>
        <v>10/10/2025</v>
      </c>
      <c r="G781" s="1" t="str">
        <f>IF(H781="","",Sheet1!AF781)</f>
        <v>10/10/2025</v>
      </c>
      <c r="H781" s="27">
        <v>9106051222</v>
      </c>
      <c r="I781" s="1" t="str">
        <f>IF(H781="","",Sheet1!AF781)</f>
        <v>10/10/2025</v>
      </c>
      <c r="J781" s="55" t="str">
        <f t="shared" si="120"/>
        <v>NKHT2510/02000033805</v>
      </c>
      <c r="L781" s="57" t="str">
        <f>IF(H781="","",Sheet1!AK781)</f>
        <v>K25TTM</v>
      </c>
      <c r="M781" s="57" t="str">
        <f>IF(H781="","",Sheet1!AE781)</f>
        <v>00033805</v>
      </c>
      <c r="N781" s="58" t="str">
        <f>IF(H781="","",Sheet1!AF781)</f>
        <v>10/10/2025</v>
      </c>
      <c r="O781" s="7" t="str">
        <f>IF(H781="","",Sheet1!AH781)</f>
        <v>WIN-020</v>
      </c>
      <c r="S781" s="55" t="str">
        <f>IF(H781="","",Sheet1!AL781)</f>
        <v>5747 WM+ THA 28 Tân Phong, Triệu Sơn</v>
      </c>
      <c r="V781" s="55" t="str">
        <f>IF(H781="","",Sheet1!AL781)</f>
        <v>5747 WM+ THA 28 Tân Phong, Triệu Sơn</v>
      </c>
      <c r="Y781" s="7" t="str">
        <f>IF(H781="","",Sheet1!AJ781)</f>
        <v>MNH250</v>
      </c>
      <c r="AB781" s="60">
        <f t="shared" si="121"/>
        <v>5111</v>
      </c>
      <c r="AC781" s="60">
        <f t="shared" si="122"/>
        <v>131</v>
      </c>
      <c r="AE781" s="61">
        <f>IF(H781="","",Sheet1!U781)</f>
        <v>3</v>
      </c>
      <c r="AG781" s="7">
        <f>IF(H781="","",Sheet1!T781)</f>
        <v>37720</v>
      </c>
      <c r="AH781" s="62">
        <f t="shared" si="123"/>
        <v>113160</v>
      </c>
      <c r="AL781" s="64">
        <f t="shared" si="124"/>
        <v>8</v>
      </c>
      <c r="AN781" s="61">
        <f t="shared" si="125"/>
        <v>9052.8000000000011</v>
      </c>
      <c r="AO781" s="65">
        <f t="shared" si="126"/>
        <v>33311</v>
      </c>
      <c r="AQ781" s="66" t="str">
        <f t="shared" si="127"/>
        <v>K-hangtra</v>
      </c>
      <c r="AR781" s="66">
        <f t="shared" si="128"/>
        <v>156</v>
      </c>
      <c r="AS781" s="66">
        <f t="shared" si="129"/>
        <v>632</v>
      </c>
    </row>
    <row r="782" spans="3:45" x14ac:dyDescent="0.25">
      <c r="C782" s="53" t="str">
        <f>IF(H782="","",Sheet1!AI782)</f>
        <v>B</v>
      </c>
      <c r="D782" s="54" t="s">
        <v>4134</v>
      </c>
      <c r="E782" s="54" t="s">
        <v>25</v>
      </c>
      <c r="F782" s="53" t="str">
        <f>IF(H782="","",Sheet1!AF782)</f>
        <v>10/10/2025</v>
      </c>
      <c r="G782" s="1" t="str">
        <f>IF(H782="","",Sheet1!AF782)</f>
        <v>10/10/2025</v>
      </c>
      <c r="H782" s="27">
        <v>9106051241</v>
      </c>
      <c r="I782" s="1" t="str">
        <f>IF(H782="","",Sheet1!AF782)</f>
        <v>10/10/2025</v>
      </c>
      <c r="J782" s="55" t="str">
        <f t="shared" si="120"/>
        <v>NKHT2510/27200484506</v>
      </c>
      <c r="L782" s="57" t="str">
        <f>IF(H782="","",Sheet1!AK782)</f>
        <v>K25TTM</v>
      </c>
      <c r="M782" s="57" t="str">
        <f>IF(H782="","",Sheet1!AE782)</f>
        <v>00484506</v>
      </c>
      <c r="N782" s="58" t="str">
        <f>IF(H782="","",Sheet1!AF782)</f>
        <v>10/10/2025</v>
      </c>
      <c r="O782" s="7" t="str">
        <f>IF(H782="","",Sheet1!AH782)</f>
        <v>WIN5272</v>
      </c>
      <c r="S782" s="55" t="str">
        <f>IF(H782="","",Sheet1!AL782)</f>
        <v>5272 WM+ HNI Khu đấu giá Tổ 1 TT Sóc Sơn</v>
      </c>
      <c r="V782" s="55" t="str">
        <f>IF(H782="","",Sheet1!AL782)</f>
        <v>5272 WM+ HNI Khu đấu giá Tổ 1 TT Sóc Sơn</v>
      </c>
      <c r="Y782" s="7" t="str">
        <f>IF(H782="","",Sheet1!AJ782)</f>
        <v>CGM300</v>
      </c>
      <c r="AB782" s="60">
        <f t="shared" si="121"/>
        <v>5111</v>
      </c>
      <c r="AC782" s="60">
        <f t="shared" si="122"/>
        <v>131</v>
      </c>
      <c r="AE782" s="61">
        <f>IF(H782="","",Sheet1!U782)</f>
        <v>1</v>
      </c>
      <c r="AG782" s="7">
        <f>IF(H782="","",Sheet1!T782)</f>
        <v>73431</v>
      </c>
      <c r="AH782" s="62">
        <f t="shared" si="123"/>
        <v>73431</v>
      </c>
      <c r="AL782" s="64">
        <f t="shared" si="124"/>
        <v>8</v>
      </c>
      <c r="AN782" s="61">
        <f t="shared" si="125"/>
        <v>5874.4800000000005</v>
      </c>
      <c r="AO782" s="65">
        <f t="shared" si="126"/>
        <v>33311</v>
      </c>
      <c r="AQ782" s="66" t="str">
        <f t="shared" si="127"/>
        <v>K-hangtra</v>
      </c>
      <c r="AR782" s="66">
        <f t="shared" si="128"/>
        <v>156</v>
      </c>
      <c r="AS782" s="66">
        <f t="shared" si="129"/>
        <v>632</v>
      </c>
    </row>
    <row r="783" spans="3:45" x14ac:dyDescent="0.25">
      <c r="C783" s="53" t="str">
        <f>IF(H783="","",Sheet1!AI783)</f>
        <v>B</v>
      </c>
      <c r="D783" s="54" t="s">
        <v>4134</v>
      </c>
      <c r="E783" s="54" t="s">
        <v>25</v>
      </c>
      <c r="F783" s="53" t="str">
        <f>IF(H783="","",Sheet1!AF783)</f>
        <v>10/10/2025</v>
      </c>
      <c r="G783" s="1" t="str">
        <f>IF(H783="","",Sheet1!AF783)</f>
        <v>10/10/2025</v>
      </c>
      <c r="H783" s="27">
        <v>9106051289</v>
      </c>
      <c r="I783" s="1" t="str">
        <f>IF(H783="","",Sheet1!AF783)</f>
        <v>10/10/2025</v>
      </c>
      <c r="J783" s="55" t="str">
        <f t="shared" si="120"/>
        <v>NKHT2510/84000484522</v>
      </c>
      <c r="L783" s="57" t="str">
        <f>IF(H783="","",Sheet1!AK783)</f>
        <v>K25TTM</v>
      </c>
      <c r="M783" s="57" t="str">
        <f>IF(H783="","",Sheet1!AE783)</f>
        <v>00484522</v>
      </c>
      <c r="N783" s="58" t="str">
        <f>IF(H783="","",Sheet1!AF783)</f>
        <v>10/10/2025</v>
      </c>
      <c r="O783" s="7" t="str">
        <f>IF(H783="","",Sheet1!AH783)</f>
        <v>WIN3840</v>
      </c>
      <c r="S783" s="55" t="str">
        <f>IF(H783="","",Sheet1!AL783)</f>
        <v>3840 WM+ HNI 536A Minh Khai</v>
      </c>
      <c r="V783" s="55" t="str">
        <f>IF(H783="","",Sheet1!AL783)</f>
        <v>3840 WM+ HNI 536A Minh Khai</v>
      </c>
      <c r="Y783" s="7" t="str">
        <f>IF(H783="","",Sheet1!AJ783)</f>
        <v>CC300</v>
      </c>
      <c r="AB783" s="60">
        <f t="shared" si="121"/>
        <v>5111</v>
      </c>
      <c r="AC783" s="60">
        <f t="shared" si="122"/>
        <v>131</v>
      </c>
      <c r="AE783" s="61">
        <f>IF(H783="","",Sheet1!U783)</f>
        <v>2</v>
      </c>
      <c r="AG783" s="7">
        <f>IF(H783="","",Sheet1!T783)</f>
        <v>74250</v>
      </c>
      <c r="AH783" s="62">
        <f t="shared" si="123"/>
        <v>148500</v>
      </c>
      <c r="AL783" s="64">
        <f t="shared" si="124"/>
        <v>8</v>
      </c>
      <c r="AN783" s="61">
        <f t="shared" si="125"/>
        <v>11880</v>
      </c>
      <c r="AO783" s="65">
        <f t="shared" si="126"/>
        <v>33311</v>
      </c>
      <c r="AQ783" s="66" t="str">
        <f t="shared" si="127"/>
        <v>K-hangtra</v>
      </c>
      <c r="AR783" s="66">
        <f t="shared" si="128"/>
        <v>156</v>
      </c>
      <c r="AS783" s="66">
        <f t="shared" si="129"/>
        <v>632</v>
      </c>
    </row>
    <row r="784" spans="3:45" x14ac:dyDescent="0.25">
      <c r="C784" s="53" t="str">
        <f>IF(H784="","",Sheet1!AI784)</f>
        <v>B</v>
      </c>
      <c r="D784" s="54" t="s">
        <v>4134</v>
      </c>
      <c r="E784" s="54" t="s">
        <v>25</v>
      </c>
      <c r="F784" s="53" t="str">
        <f>IF(H784="","",Sheet1!AF784)</f>
        <v>10/10/2025</v>
      </c>
      <c r="G784" s="1" t="str">
        <f>IF(H784="","",Sheet1!AF784)</f>
        <v>10/10/2025</v>
      </c>
      <c r="H784" s="27">
        <v>9106051273</v>
      </c>
      <c r="I784" s="1" t="str">
        <f>IF(H784="","",Sheet1!AF784)</f>
        <v>10/10/2025</v>
      </c>
      <c r="J784" s="55" t="str">
        <f t="shared" si="120"/>
        <v>NKHT2510/01400484517</v>
      </c>
      <c r="L784" s="57" t="str">
        <f>IF(H784="","",Sheet1!AK784)</f>
        <v>K25TTM</v>
      </c>
      <c r="M784" s="57" t="str">
        <f>IF(H784="","",Sheet1!AE784)</f>
        <v>00484517</v>
      </c>
      <c r="N784" s="58" t="str">
        <f>IF(H784="","",Sheet1!AF784)</f>
        <v>10/10/2025</v>
      </c>
      <c r="O784" s="7" t="str">
        <f>IF(H784="","",Sheet1!AH784)</f>
        <v>WIN3014</v>
      </c>
      <c r="S784" s="55" t="str">
        <f>IF(H784="","",Sheet1!AL784)</f>
        <v>3014 WM+ HNI P06 Park Hill</v>
      </c>
      <c r="V784" s="55" t="str">
        <f>IF(H784="","",Sheet1!AL784)</f>
        <v>3014 WM+ HNI P06 Park Hill</v>
      </c>
      <c r="Y784" s="7" t="str">
        <f>IF(H784="","",Sheet1!AJ784)</f>
        <v>MNH250</v>
      </c>
      <c r="AB784" s="60">
        <f t="shared" si="121"/>
        <v>5111</v>
      </c>
      <c r="AC784" s="60">
        <f t="shared" si="122"/>
        <v>131</v>
      </c>
      <c r="AE784" s="61">
        <f>IF(H784="","",Sheet1!U784)</f>
        <v>1</v>
      </c>
      <c r="AG784" s="7">
        <f>IF(H784="","",Sheet1!T784)</f>
        <v>37720</v>
      </c>
      <c r="AH784" s="62">
        <f t="shared" si="123"/>
        <v>37720</v>
      </c>
      <c r="AL784" s="64">
        <f t="shared" si="124"/>
        <v>8</v>
      </c>
      <c r="AN784" s="61">
        <f t="shared" si="125"/>
        <v>3017.6</v>
      </c>
      <c r="AO784" s="65">
        <f t="shared" si="126"/>
        <v>33311</v>
      </c>
      <c r="AQ784" s="66" t="str">
        <f t="shared" si="127"/>
        <v>K-hangtra</v>
      </c>
      <c r="AR784" s="66">
        <f t="shared" si="128"/>
        <v>156</v>
      </c>
      <c r="AS784" s="66">
        <f t="shared" si="129"/>
        <v>632</v>
      </c>
    </row>
    <row r="785" spans="3:45" x14ac:dyDescent="0.25">
      <c r="C785" s="53" t="str">
        <f>IF(H785="","",Sheet1!AI785)</f>
        <v>B</v>
      </c>
      <c r="D785" s="54" t="s">
        <v>4134</v>
      </c>
      <c r="E785" s="54" t="s">
        <v>25</v>
      </c>
      <c r="F785" s="53" t="str">
        <f>IF(H785="","",Sheet1!AF785)</f>
        <v>10/10/2025</v>
      </c>
      <c r="G785" s="1" t="str">
        <f>IF(H785="","",Sheet1!AF785)</f>
        <v>10/10/2025</v>
      </c>
      <c r="H785" s="27">
        <v>9106051253</v>
      </c>
      <c r="I785" s="1" t="str">
        <f>IF(H785="","",Sheet1!AF785)</f>
        <v>10/10/2025</v>
      </c>
      <c r="J785" s="55" t="str">
        <f t="shared" si="120"/>
        <v>NKHT2510/19000484509</v>
      </c>
      <c r="L785" s="57" t="str">
        <f>IF(H785="","",Sheet1!AK785)</f>
        <v>K25TTM</v>
      </c>
      <c r="M785" s="57" t="str">
        <f>IF(H785="","",Sheet1!AE785)</f>
        <v>00484509</v>
      </c>
      <c r="N785" s="58" t="str">
        <f>IF(H785="","",Sheet1!AF785)</f>
        <v>10/10/2025</v>
      </c>
      <c r="O785" s="7" t="str">
        <f>IF(H785="","",Sheet1!AH785)</f>
        <v>WIN5190</v>
      </c>
      <c r="S785" s="55" t="str">
        <f>IF(H785="","",Sheet1!AL785)</f>
        <v>5190 WM+ HNI Ngã tư Chợ Ngọc Chi</v>
      </c>
      <c r="V785" s="55" t="str">
        <f>IF(H785="","",Sheet1!AL785)</f>
        <v>5190 WM+ HNI Ngã tư Chợ Ngọc Chi</v>
      </c>
      <c r="Y785" s="7" t="str">
        <f>IF(H785="","",Sheet1!AJ785)</f>
        <v>GM500</v>
      </c>
      <c r="AB785" s="60">
        <f t="shared" si="121"/>
        <v>5111</v>
      </c>
      <c r="AC785" s="60">
        <f t="shared" si="122"/>
        <v>131</v>
      </c>
      <c r="AE785" s="61">
        <f>IF(H785="","",Sheet1!U785)</f>
        <v>1</v>
      </c>
      <c r="AG785" s="7">
        <f>IF(H785="","",Sheet1!T785)</f>
        <v>111058</v>
      </c>
      <c r="AH785" s="62">
        <f t="shared" si="123"/>
        <v>111058</v>
      </c>
      <c r="AL785" s="64">
        <f t="shared" si="124"/>
        <v>8</v>
      </c>
      <c r="AN785" s="61">
        <f t="shared" si="125"/>
        <v>8884.64</v>
      </c>
      <c r="AO785" s="65">
        <f t="shared" si="126"/>
        <v>33311</v>
      </c>
      <c r="AQ785" s="66" t="str">
        <f t="shared" si="127"/>
        <v>K-hangtra</v>
      </c>
      <c r="AR785" s="66">
        <f t="shared" si="128"/>
        <v>156</v>
      </c>
      <c r="AS785" s="66">
        <f t="shared" si="129"/>
        <v>632</v>
      </c>
    </row>
    <row r="786" spans="3:45" x14ac:dyDescent="0.25">
      <c r="C786" s="53" t="str">
        <f>IF(H786="","",Sheet1!AI786)</f>
        <v>B</v>
      </c>
      <c r="D786" s="54" t="s">
        <v>4134</v>
      </c>
      <c r="E786" s="54" t="s">
        <v>25</v>
      </c>
      <c r="F786" s="53" t="str">
        <f>IF(H786="","",Sheet1!AF786)</f>
        <v>10/10/2025</v>
      </c>
      <c r="G786" s="1" t="str">
        <f>IF(H786="","",Sheet1!AF786)</f>
        <v>10/10/2025</v>
      </c>
      <c r="H786" s="27">
        <v>9106051255</v>
      </c>
      <c r="I786" s="1" t="str">
        <f>IF(H786="","",Sheet1!AF786)</f>
        <v>10/10/2025</v>
      </c>
      <c r="J786" s="55" t="str">
        <f t="shared" si="120"/>
        <v>NKHT2510/19000484510</v>
      </c>
      <c r="L786" s="57" t="str">
        <f>IF(H786="","",Sheet1!AK786)</f>
        <v>K25TTM</v>
      </c>
      <c r="M786" s="57" t="str">
        <f>IF(H786="","",Sheet1!AE786)</f>
        <v>00484510</v>
      </c>
      <c r="N786" s="58" t="str">
        <f>IF(H786="","",Sheet1!AF786)</f>
        <v>10/10/2025</v>
      </c>
      <c r="O786" s="7" t="str">
        <f>IF(H786="","",Sheet1!AH786)</f>
        <v>WIN5190</v>
      </c>
      <c r="S786" s="55" t="str">
        <f>IF(H786="","",Sheet1!AL786)</f>
        <v>5190 WM+ HNI Ngã tư Chợ Ngọc Chi</v>
      </c>
      <c r="V786" s="55" t="str">
        <f>IF(H786="","",Sheet1!AL786)</f>
        <v>5190 WM+ HNI Ngã tư Chợ Ngọc Chi</v>
      </c>
      <c r="Y786" s="7" t="str">
        <f>IF(H786="","",Sheet1!AJ786)</f>
        <v>GTLX250G</v>
      </c>
      <c r="AB786" s="60">
        <f t="shared" si="121"/>
        <v>5111</v>
      </c>
      <c r="AC786" s="60">
        <f t="shared" si="122"/>
        <v>131</v>
      </c>
      <c r="AE786" s="61">
        <f>IF(H786="","",Sheet1!U786)</f>
        <v>1</v>
      </c>
      <c r="AG786" s="7">
        <f>IF(H786="","",Sheet1!T786)</f>
        <v>50182</v>
      </c>
      <c r="AH786" s="62">
        <f t="shared" si="123"/>
        <v>50182</v>
      </c>
      <c r="AL786" s="64">
        <f t="shared" si="124"/>
        <v>8</v>
      </c>
      <c r="AN786" s="61">
        <f t="shared" si="125"/>
        <v>4014.56</v>
      </c>
      <c r="AO786" s="65">
        <f t="shared" si="126"/>
        <v>33311</v>
      </c>
      <c r="AQ786" s="66" t="str">
        <f t="shared" si="127"/>
        <v>K-hangtra</v>
      </c>
      <c r="AR786" s="66">
        <f t="shared" si="128"/>
        <v>156</v>
      </c>
      <c r="AS786" s="66">
        <f t="shared" si="129"/>
        <v>632</v>
      </c>
    </row>
    <row r="787" spans="3:45" x14ac:dyDescent="0.25">
      <c r="C787" s="53" t="str">
        <f>IF(H787="","",Sheet1!AI787)</f>
        <v>N</v>
      </c>
      <c r="D787" s="54" t="s">
        <v>4134</v>
      </c>
      <c r="E787" s="54" t="s">
        <v>25</v>
      </c>
      <c r="F787" s="53" t="str">
        <f>IF(H787="","",Sheet1!AF787)</f>
        <v>10/10/2025</v>
      </c>
      <c r="G787" s="1" t="str">
        <f>IF(H787="","",Sheet1!AF787)</f>
        <v>10/10/2025</v>
      </c>
      <c r="H787" s="27">
        <v>9106051317</v>
      </c>
      <c r="I787" s="1" t="str">
        <f>IF(H787="","",Sheet1!AF787)</f>
        <v>10/10/2025</v>
      </c>
      <c r="J787" s="55" t="str">
        <f t="shared" si="120"/>
        <v>NKHT2510/00900081511</v>
      </c>
      <c r="L787" s="57" t="str">
        <f>IF(H787="","",Sheet1!AK787)</f>
        <v>K25TTM</v>
      </c>
      <c r="M787" s="57" t="str">
        <f>IF(H787="","",Sheet1!AE787)</f>
        <v>00081511</v>
      </c>
      <c r="N787" s="58" t="str">
        <f>IF(H787="","",Sheet1!AF787)</f>
        <v>10/10/2025</v>
      </c>
      <c r="O787" s="7" t="str">
        <f>IF(H787="","",Sheet1!AH787)</f>
        <v>WIN-DNG-01-009</v>
      </c>
      <c r="S787" s="55" t="str">
        <f>IF(H787="","",Sheet1!AL787)</f>
        <v>2588 WM+ DNG 88 Hà Huy Tập - DN</v>
      </c>
      <c r="V787" s="55" t="str">
        <f>IF(H787="","",Sheet1!AL787)</f>
        <v>2588 WM+ DNG 88 Hà Huy Tập - DN</v>
      </c>
      <c r="Y787" s="7" t="str">
        <f>IF(H787="","",Sheet1!AJ787)</f>
        <v>CN300</v>
      </c>
      <c r="AB787" s="60">
        <f t="shared" si="121"/>
        <v>5111</v>
      </c>
      <c r="AC787" s="60">
        <f t="shared" si="122"/>
        <v>131</v>
      </c>
      <c r="AE787" s="61">
        <f>IF(H787="","",Sheet1!U787)</f>
        <v>3</v>
      </c>
      <c r="AG787" s="7">
        <f>IF(H787="","",Sheet1!T787)</f>
        <v>70950</v>
      </c>
      <c r="AH787" s="62">
        <f t="shared" si="123"/>
        <v>212850</v>
      </c>
      <c r="AL787" s="64">
        <f t="shared" si="124"/>
        <v>8</v>
      </c>
      <c r="AN787" s="61">
        <f t="shared" si="125"/>
        <v>17028</v>
      </c>
      <c r="AO787" s="65">
        <f t="shared" si="126"/>
        <v>33311</v>
      </c>
      <c r="AQ787" s="66" t="str">
        <f t="shared" si="127"/>
        <v>K-hangtra</v>
      </c>
      <c r="AR787" s="66">
        <f t="shared" si="128"/>
        <v>156</v>
      </c>
      <c r="AS787" s="66">
        <f t="shared" si="129"/>
        <v>632</v>
      </c>
    </row>
    <row r="788" spans="3:45" x14ac:dyDescent="0.25">
      <c r="C788" s="53" t="str">
        <f>IF(H788="","",Sheet1!AI788)</f>
        <v>N</v>
      </c>
      <c r="D788" s="54" t="s">
        <v>4134</v>
      </c>
      <c r="E788" s="54" t="s">
        <v>25</v>
      </c>
      <c r="F788" s="53" t="str">
        <f>IF(H788="","",Sheet1!AF788)</f>
        <v>10/10/2025</v>
      </c>
      <c r="G788" s="1" t="str">
        <f>IF(H788="","",Sheet1!AF788)</f>
        <v>10/10/2025</v>
      </c>
      <c r="H788" s="27">
        <v>9106051317</v>
      </c>
      <c r="I788" s="1" t="str">
        <f>IF(H788="","",Sheet1!AF788)</f>
        <v>10/10/2025</v>
      </c>
      <c r="J788" s="55" t="str">
        <f t="shared" si="120"/>
        <v>NKHT2510/00900081511</v>
      </c>
      <c r="L788" s="57" t="str">
        <f>IF(H788="","",Sheet1!AK788)</f>
        <v>K25TTM</v>
      </c>
      <c r="M788" s="57" t="str">
        <f>IF(H788="","",Sheet1!AE788)</f>
        <v>00081511</v>
      </c>
      <c r="N788" s="58" t="str">
        <f>IF(H788="","",Sheet1!AF788)</f>
        <v>10/10/2025</v>
      </c>
      <c r="O788" s="7" t="str">
        <f>IF(H788="","",Sheet1!AH788)</f>
        <v>WIN-DNG-01-009</v>
      </c>
      <c r="S788" s="55" t="str">
        <f>IF(H788="","",Sheet1!AL788)</f>
        <v>2588 WM+ DNG 88 Hà Huy Tập - DN</v>
      </c>
      <c r="V788" s="55" t="str">
        <f>IF(H788="","",Sheet1!AL788)</f>
        <v>2588 WM+ DNG 88 Hà Huy Tập - DN</v>
      </c>
      <c r="Y788" s="7" t="str">
        <f>IF(H788="","",Sheet1!AJ788)</f>
        <v>MNH250</v>
      </c>
      <c r="AB788" s="60">
        <f t="shared" si="121"/>
        <v>5111</v>
      </c>
      <c r="AC788" s="60">
        <f t="shared" si="122"/>
        <v>131</v>
      </c>
      <c r="AE788" s="61">
        <f>IF(H788="","",Sheet1!U788)</f>
        <v>2</v>
      </c>
      <c r="AG788" s="7">
        <f>IF(H788="","",Sheet1!T788)</f>
        <v>37720</v>
      </c>
      <c r="AH788" s="62">
        <f t="shared" si="123"/>
        <v>75440</v>
      </c>
      <c r="AL788" s="64">
        <f t="shared" si="124"/>
        <v>8</v>
      </c>
      <c r="AN788" s="61">
        <f t="shared" si="125"/>
        <v>6035.2</v>
      </c>
      <c r="AO788" s="65">
        <f t="shared" si="126"/>
        <v>33311</v>
      </c>
      <c r="AQ788" s="66" t="str">
        <f t="shared" si="127"/>
        <v>K-hangtra</v>
      </c>
      <c r="AR788" s="66">
        <f t="shared" si="128"/>
        <v>156</v>
      </c>
      <c r="AS788" s="66">
        <f t="shared" si="129"/>
        <v>632</v>
      </c>
    </row>
    <row r="789" spans="3:45" x14ac:dyDescent="0.25">
      <c r="C789" s="53" t="str">
        <f>IF(H789="","",Sheet1!AI789)</f>
        <v>N</v>
      </c>
      <c r="D789" s="54" t="s">
        <v>4134</v>
      </c>
      <c r="E789" s="54" t="s">
        <v>25</v>
      </c>
      <c r="F789" s="53" t="str">
        <f>IF(H789="","",Sheet1!AF789)</f>
        <v>10/10/2025</v>
      </c>
      <c r="G789" s="1" t="str">
        <f>IF(H789="","",Sheet1!AF789)</f>
        <v>10/10/2025</v>
      </c>
      <c r="H789" s="27">
        <v>9106051317</v>
      </c>
      <c r="I789" s="1" t="str">
        <f>IF(H789="","",Sheet1!AF789)</f>
        <v>10/10/2025</v>
      </c>
      <c r="J789" s="55" t="str">
        <f t="shared" si="120"/>
        <v>NKHT2510/00900081511</v>
      </c>
      <c r="L789" s="57" t="str">
        <f>IF(H789="","",Sheet1!AK789)</f>
        <v>K25TTM</v>
      </c>
      <c r="M789" s="57" t="str">
        <f>IF(H789="","",Sheet1!AE789)</f>
        <v>00081511</v>
      </c>
      <c r="N789" s="58" t="str">
        <f>IF(H789="","",Sheet1!AF789)</f>
        <v>10/10/2025</v>
      </c>
      <c r="O789" s="7" t="str">
        <f>IF(H789="","",Sheet1!AH789)</f>
        <v>WIN-DNG-01-009</v>
      </c>
      <c r="S789" s="55" t="str">
        <f>IF(H789="","",Sheet1!AL789)</f>
        <v>2588 WM+ DNG 88 Hà Huy Tập - DN</v>
      </c>
      <c r="V789" s="55" t="str">
        <f>IF(H789="","",Sheet1!AL789)</f>
        <v>2588 WM+ DNG 88 Hà Huy Tập - DN</v>
      </c>
      <c r="Y789" s="7" t="str">
        <f>IF(H789="","",Sheet1!AJ789)</f>
        <v>CC300</v>
      </c>
      <c r="AB789" s="60">
        <f t="shared" si="121"/>
        <v>5111</v>
      </c>
      <c r="AC789" s="60">
        <f t="shared" si="122"/>
        <v>131</v>
      </c>
      <c r="AE789" s="61">
        <f>IF(H789="","",Sheet1!U789)</f>
        <v>2</v>
      </c>
      <c r="AG789" s="7">
        <f>IF(H789="","",Sheet1!T789)</f>
        <v>74250</v>
      </c>
      <c r="AH789" s="62">
        <f t="shared" si="123"/>
        <v>148500</v>
      </c>
      <c r="AL789" s="64">
        <f t="shared" si="124"/>
        <v>8</v>
      </c>
      <c r="AN789" s="61">
        <f t="shared" si="125"/>
        <v>11880</v>
      </c>
      <c r="AO789" s="65">
        <f t="shared" si="126"/>
        <v>33311</v>
      </c>
      <c r="AQ789" s="66" t="str">
        <f t="shared" si="127"/>
        <v>K-hangtra</v>
      </c>
      <c r="AR789" s="66">
        <f t="shared" si="128"/>
        <v>156</v>
      </c>
      <c r="AS789" s="66">
        <f t="shared" si="129"/>
        <v>632</v>
      </c>
    </row>
    <row r="790" spans="3:45" x14ac:dyDescent="0.25">
      <c r="C790" s="53" t="str">
        <f>IF(H790="","",Sheet1!AI790)</f>
        <v>N</v>
      </c>
      <c r="D790" s="54" t="s">
        <v>4134</v>
      </c>
      <c r="E790" s="54" t="s">
        <v>25</v>
      </c>
      <c r="F790" s="53" t="str">
        <f>IF(H790="","",Sheet1!AF790)</f>
        <v>10/10/2025</v>
      </c>
      <c r="G790" s="1" t="str">
        <f>IF(H790="","",Sheet1!AF790)</f>
        <v>10/10/2025</v>
      </c>
      <c r="H790" s="27">
        <v>9106051317</v>
      </c>
      <c r="I790" s="1" t="str">
        <f>IF(H790="","",Sheet1!AF790)</f>
        <v>10/10/2025</v>
      </c>
      <c r="J790" s="55" t="str">
        <f t="shared" si="120"/>
        <v>NKHT2510/00900081511</v>
      </c>
      <c r="L790" s="57" t="str">
        <f>IF(H790="","",Sheet1!AK790)</f>
        <v>K25TTM</v>
      </c>
      <c r="M790" s="57" t="str">
        <f>IF(H790="","",Sheet1!AE790)</f>
        <v>00081511</v>
      </c>
      <c r="N790" s="58" t="str">
        <f>IF(H790="","",Sheet1!AF790)</f>
        <v>10/10/2025</v>
      </c>
      <c r="O790" s="7" t="str">
        <f>IF(H790="","",Sheet1!AH790)</f>
        <v>WIN-DNG-01-009</v>
      </c>
      <c r="S790" s="55" t="str">
        <f>IF(H790="","",Sheet1!AL790)</f>
        <v>2588 WM+ DNG 88 Hà Huy Tập - DN</v>
      </c>
      <c r="V790" s="55" t="str">
        <f>IF(H790="","",Sheet1!AL790)</f>
        <v>2588 WM+ DNG 88 Hà Huy Tập - DN</v>
      </c>
      <c r="Y790" s="7" t="str">
        <f>IF(H790="","",Sheet1!AJ790)</f>
        <v>GL250</v>
      </c>
      <c r="AB790" s="60">
        <f t="shared" si="121"/>
        <v>5111</v>
      </c>
      <c r="AC790" s="60">
        <f t="shared" si="122"/>
        <v>131</v>
      </c>
      <c r="AE790" s="61">
        <f>IF(H790="","",Sheet1!U790)</f>
        <v>1</v>
      </c>
      <c r="AG790" s="7">
        <f>IF(H790="","",Sheet1!T790)</f>
        <v>49500</v>
      </c>
      <c r="AH790" s="62">
        <f t="shared" si="123"/>
        <v>49500</v>
      </c>
      <c r="AL790" s="64">
        <f t="shared" si="124"/>
        <v>8</v>
      </c>
      <c r="AN790" s="61">
        <f t="shared" si="125"/>
        <v>3960</v>
      </c>
      <c r="AO790" s="65">
        <f t="shared" si="126"/>
        <v>33311</v>
      </c>
      <c r="AQ790" s="66" t="str">
        <f t="shared" si="127"/>
        <v>K-hangtra</v>
      </c>
      <c r="AR790" s="66">
        <f t="shared" si="128"/>
        <v>156</v>
      </c>
      <c r="AS790" s="66">
        <f t="shared" si="129"/>
        <v>632</v>
      </c>
    </row>
    <row r="791" spans="3:45" x14ac:dyDescent="0.25">
      <c r="C791" s="53" t="str">
        <f>IF(H791="","",Sheet1!AI791)</f>
        <v>B</v>
      </c>
      <c r="D791" s="54" t="s">
        <v>4134</v>
      </c>
      <c r="E791" s="54" t="s">
        <v>25</v>
      </c>
      <c r="F791" s="53" t="str">
        <f>IF(H791="","",Sheet1!AF791)</f>
        <v>10/10/2025</v>
      </c>
      <c r="G791" s="1" t="str">
        <f>IF(H791="","",Sheet1!AF791)</f>
        <v>10/10/2025</v>
      </c>
      <c r="H791" s="27">
        <v>9106051320</v>
      </c>
      <c r="I791" s="1" t="str">
        <f>IF(H791="","",Sheet1!AF791)</f>
        <v>10/10/2025</v>
      </c>
      <c r="J791" s="55" t="str">
        <f t="shared" si="120"/>
        <v>NKHT2510/02900011422</v>
      </c>
      <c r="L791" s="57" t="str">
        <f>IF(H791="","",Sheet1!AK791)</f>
        <v>K25TTM</v>
      </c>
      <c r="M791" s="57" t="str">
        <f>IF(H791="","",Sheet1!AE791)</f>
        <v>00011422</v>
      </c>
      <c r="N791" s="58" t="str">
        <f>IF(H791="","",Sheet1!AF791)</f>
        <v>10/10/2025</v>
      </c>
      <c r="O791" s="7" t="str">
        <f>IF(H791="","",Sheet1!AH791)</f>
        <v>WIN-029</v>
      </c>
      <c r="S791" s="55" t="str">
        <f>IF(H791="","",Sheet1!AL791)</f>
        <v>2AJX WM+ VPC Thôn Dùng, Cao Phong</v>
      </c>
      <c r="V791" s="55" t="str">
        <f>IF(H791="","",Sheet1!AL791)</f>
        <v>2AJX WM+ VPC Thôn Dùng, Cao Phong</v>
      </c>
      <c r="Y791" s="7" t="str">
        <f>IF(H791="","",Sheet1!AJ791)</f>
        <v>MNH250</v>
      </c>
      <c r="AB791" s="60">
        <f t="shared" si="121"/>
        <v>5111</v>
      </c>
      <c r="AC791" s="60">
        <f t="shared" si="122"/>
        <v>131</v>
      </c>
      <c r="AE791" s="61">
        <f>IF(H791="","",Sheet1!U791)</f>
        <v>2</v>
      </c>
      <c r="AG791" s="7">
        <f>IF(H791="","",Sheet1!T791)</f>
        <v>37720</v>
      </c>
      <c r="AH791" s="62">
        <f t="shared" si="123"/>
        <v>75440</v>
      </c>
      <c r="AL791" s="64">
        <f t="shared" si="124"/>
        <v>8</v>
      </c>
      <c r="AN791" s="61">
        <f t="shared" si="125"/>
        <v>6035.2</v>
      </c>
      <c r="AO791" s="65">
        <f t="shared" si="126"/>
        <v>33311</v>
      </c>
      <c r="AQ791" s="66" t="str">
        <f t="shared" si="127"/>
        <v>K-hangtra</v>
      </c>
      <c r="AR791" s="66">
        <f t="shared" si="128"/>
        <v>156</v>
      </c>
      <c r="AS791" s="66">
        <f t="shared" si="129"/>
        <v>632</v>
      </c>
    </row>
    <row r="792" spans="3:45" x14ac:dyDescent="0.25">
      <c r="C792" s="53" t="str">
        <f>IF(H792="","",Sheet1!AI792)</f>
        <v>B</v>
      </c>
      <c r="D792" s="54" t="s">
        <v>4134</v>
      </c>
      <c r="E792" s="54" t="s">
        <v>25</v>
      </c>
      <c r="F792" s="53" t="str">
        <f>IF(H792="","",Sheet1!AF792)</f>
        <v>10/10/2025</v>
      </c>
      <c r="G792" s="1" t="str">
        <f>IF(H792="","",Sheet1!AF792)</f>
        <v>10/10/2025</v>
      </c>
      <c r="H792" s="27">
        <v>9106051368</v>
      </c>
      <c r="I792" s="1" t="str">
        <f>IF(H792="","",Sheet1!AF792)</f>
        <v>10/10/2025</v>
      </c>
      <c r="J792" s="55" t="str">
        <f t="shared" si="120"/>
        <v>NKHT2510/39500484551</v>
      </c>
      <c r="L792" s="57" t="str">
        <f>IF(H792="","",Sheet1!AK792)</f>
        <v>K25TTM</v>
      </c>
      <c r="M792" s="57" t="str">
        <f>IF(H792="","",Sheet1!AE792)</f>
        <v>00484551</v>
      </c>
      <c r="N792" s="58" t="str">
        <f>IF(H792="","",Sheet1!AF792)</f>
        <v>10/10/2025</v>
      </c>
      <c r="O792" s="7" t="str">
        <f>IF(H792="","",Sheet1!AH792)</f>
        <v>WIN2395</v>
      </c>
      <c r="S792" s="55" t="str">
        <f>IF(H792="","",Sheet1!AL792)</f>
        <v>2395 WM+ HNI 29 Tây Mỗ</v>
      </c>
      <c r="V792" s="55" t="str">
        <f>IF(H792="","",Sheet1!AL792)</f>
        <v>2395 WM+ HNI 29 Tây Mỗ</v>
      </c>
      <c r="Y792" s="7" t="str">
        <f>IF(H792="","",Sheet1!AJ792)</f>
        <v>GM500</v>
      </c>
      <c r="AB792" s="60">
        <f t="shared" si="121"/>
        <v>5111</v>
      </c>
      <c r="AC792" s="60">
        <f t="shared" si="122"/>
        <v>131</v>
      </c>
      <c r="AE792" s="61">
        <f>IF(H792="","",Sheet1!U792)</f>
        <v>1</v>
      </c>
      <c r="AG792" s="7">
        <f>IF(H792="","",Sheet1!T792)</f>
        <v>111058</v>
      </c>
      <c r="AH792" s="62">
        <f t="shared" si="123"/>
        <v>111058</v>
      </c>
      <c r="AL792" s="64">
        <f t="shared" si="124"/>
        <v>8</v>
      </c>
      <c r="AN792" s="61">
        <f t="shared" si="125"/>
        <v>8884.64</v>
      </c>
      <c r="AO792" s="65">
        <f t="shared" si="126"/>
        <v>33311</v>
      </c>
      <c r="AQ792" s="66" t="str">
        <f t="shared" si="127"/>
        <v>K-hangtra</v>
      </c>
      <c r="AR792" s="66">
        <f t="shared" si="128"/>
        <v>156</v>
      </c>
      <c r="AS792" s="66">
        <f t="shared" si="129"/>
        <v>632</v>
      </c>
    </row>
    <row r="793" spans="3:45" x14ac:dyDescent="0.25">
      <c r="C793" s="53" t="str">
        <f>IF(H793="","",Sheet1!AI793)</f>
        <v>B</v>
      </c>
      <c r="D793" s="54" t="s">
        <v>4134</v>
      </c>
      <c r="E793" s="54" t="s">
        <v>25</v>
      </c>
      <c r="F793" s="53" t="str">
        <f>IF(H793="","",Sheet1!AF793)</f>
        <v>10/10/2025</v>
      </c>
      <c r="G793" s="1" t="str">
        <f>IF(H793="","",Sheet1!AF793)</f>
        <v>10/10/2025</v>
      </c>
      <c r="H793" s="27">
        <v>9106051315</v>
      </c>
      <c r="I793" s="1" t="str">
        <f>IF(H793="","",Sheet1!AF793)</f>
        <v>10/10/2025</v>
      </c>
      <c r="J793" s="55" t="str">
        <f t="shared" si="120"/>
        <v>NKHT2510/67400484532</v>
      </c>
      <c r="L793" s="57" t="str">
        <f>IF(H793="","",Sheet1!AK793)</f>
        <v>K25TTM</v>
      </c>
      <c r="M793" s="57" t="str">
        <f>IF(H793="","",Sheet1!AE793)</f>
        <v>00484532</v>
      </c>
      <c r="N793" s="58" t="str">
        <f>IF(H793="","",Sheet1!AF793)</f>
        <v>10/10/2025</v>
      </c>
      <c r="O793" s="7" t="str">
        <f>IF(H793="","",Sheet1!AH793)</f>
        <v>WIN5674</v>
      </c>
      <c r="S793" s="55" t="str">
        <f>IF(H793="","",Sheet1!AL793)</f>
        <v>5674 WM+ HNI Xóm 8 Thôn 2 Chợ Thạch Đà</v>
      </c>
      <c r="V793" s="55" t="str">
        <f>IF(H793="","",Sheet1!AL793)</f>
        <v>5674 WM+ HNI Xóm 8 Thôn 2 Chợ Thạch Đà</v>
      </c>
      <c r="Y793" s="7" t="str">
        <f>IF(H793="","",Sheet1!AJ793)</f>
        <v>GTLX250G</v>
      </c>
      <c r="AB793" s="60">
        <f t="shared" si="121"/>
        <v>5111</v>
      </c>
      <c r="AC793" s="60">
        <f t="shared" si="122"/>
        <v>131</v>
      </c>
      <c r="AE793" s="61">
        <f>IF(H793="","",Sheet1!U793)</f>
        <v>2</v>
      </c>
      <c r="AG793" s="7">
        <f>IF(H793="","",Sheet1!T793)</f>
        <v>50182</v>
      </c>
      <c r="AH793" s="62">
        <f t="shared" si="123"/>
        <v>100364</v>
      </c>
      <c r="AL793" s="64">
        <f t="shared" si="124"/>
        <v>8</v>
      </c>
      <c r="AN793" s="61">
        <f t="shared" si="125"/>
        <v>8029.12</v>
      </c>
      <c r="AO793" s="65">
        <f t="shared" si="126"/>
        <v>33311</v>
      </c>
      <c r="AQ793" s="66" t="str">
        <f t="shared" si="127"/>
        <v>K-hangtra</v>
      </c>
      <c r="AR793" s="66">
        <f t="shared" si="128"/>
        <v>156</v>
      </c>
      <c r="AS793" s="66">
        <f t="shared" si="129"/>
        <v>632</v>
      </c>
    </row>
    <row r="794" spans="3:45" x14ac:dyDescent="0.25">
      <c r="C794" s="53" t="str">
        <f>IF(H794="","",Sheet1!AI794)</f>
        <v>B</v>
      </c>
      <c r="D794" s="54" t="s">
        <v>4134</v>
      </c>
      <c r="E794" s="54" t="s">
        <v>25</v>
      </c>
      <c r="F794" s="53" t="str">
        <f>IF(H794="","",Sheet1!AF794)</f>
        <v>10/10/2025</v>
      </c>
      <c r="G794" s="1" t="str">
        <f>IF(H794="","",Sheet1!AF794)</f>
        <v>10/10/2025</v>
      </c>
      <c r="H794" s="27">
        <v>9106051315</v>
      </c>
      <c r="I794" s="1" t="str">
        <f>IF(H794="","",Sheet1!AF794)</f>
        <v>10/10/2025</v>
      </c>
      <c r="J794" s="55" t="str">
        <f t="shared" si="120"/>
        <v>NKHT2510/67400484532</v>
      </c>
      <c r="L794" s="57" t="str">
        <f>IF(H794="","",Sheet1!AK794)</f>
        <v>K25TTM</v>
      </c>
      <c r="M794" s="57" t="str">
        <f>IF(H794="","",Sheet1!AE794)</f>
        <v>00484532</v>
      </c>
      <c r="N794" s="58" t="str">
        <f>IF(H794="","",Sheet1!AF794)</f>
        <v>10/10/2025</v>
      </c>
      <c r="O794" s="7" t="str">
        <f>IF(H794="","",Sheet1!AH794)</f>
        <v>WIN5674</v>
      </c>
      <c r="S794" s="55" t="str">
        <f>IF(H794="","",Sheet1!AL794)</f>
        <v>5674 WM+ HNI Xóm 8 Thôn 2 Chợ Thạch Đà</v>
      </c>
      <c r="V794" s="55" t="str">
        <f>IF(H794="","",Sheet1!AL794)</f>
        <v>5674 WM+ HNI Xóm 8 Thôn 2 Chợ Thạch Đà</v>
      </c>
      <c r="Y794" s="7" t="str">
        <f>IF(H794="","",Sheet1!AJ794)</f>
        <v>TH200</v>
      </c>
      <c r="AB794" s="60">
        <f t="shared" si="121"/>
        <v>5111</v>
      </c>
      <c r="AC794" s="60">
        <f t="shared" si="122"/>
        <v>131</v>
      </c>
      <c r="AE794" s="61">
        <f>IF(H794="","",Sheet1!U794)</f>
        <v>2</v>
      </c>
      <c r="AG794" s="7">
        <f>IF(H794="","",Sheet1!T794)</f>
        <v>45588</v>
      </c>
      <c r="AH794" s="62">
        <f t="shared" si="123"/>
        <v>91176</v>
      </c>
      <c r="AL794" s="64">
        <f t="shared" si="124"/>
        <v>8</v>
      </c>
      <c r="AN794" s="61">
        <f t="shared" si="125"/>
        <v>7294.08</v>
      </c>
      <c r="AO794" s="65">
        <f t="shared" si="126"/>
        <v>33311</v>
      </c>
      <c r="AQ794" s="66" t="str">
        <f t="shared" si="127"/>
        <v>K-hangtra</v>
      </c>
      <c r="AR794" s="66">
        <f t="shared" si="128"/>
        <v>156</v>
      </c>
      <c r="AS794" s="66">
        <f t="shared" si="129"/>
        <v>632</v>
      </c>
    </row>
    <row r="795" spans="3:45" x14ac:dyDescent="0.25">
      <c r="C795" s="53" t="str">
        <f>IF(H795="","",Sheet1!AI795)</f>
        <v>B</v>
      </c>
      <c r="D795" s="54" t="s">
        <v>4134</v>
      </c>
      <c r="E795" s="54" t="s">
        <v>25</v>
      </c>
      <c r="F795" s="53" t="str">
        <f>IF(H795="","",Sheet1!AF795)</f>
        <v>10/10/2025</v>
      </c>
      <c r="G795" s="1" t="str">
        <f>IF(H795="","",Sheet1!AF795)</f>
        <v>10/10/2025</v>
      </c>
      <c r="H795" s="27">
        <v>9106051389</v>
      </c>
      <c r="I795" s="1" t="str">
        <f>IF(H795="","",Sheet1!AF795)</f>
        <v>10/10/2025</v>
      </c>
      <c r="J795" s="55" t="str">
        <f t="shared" si="120"/>
        <v>NKHT2510/67400484558</v>
      </c>
      <c r="L795" s="57" t="str">
        <f>IF(H795="","",Sheet1!AK795)</f>
        <v>K25TTM</v>
      </c>
      <c r="M795" s="57" t="str">
        <f>IF(H795="","",Sheet1!AE795)</f>
        <v>00484558</v>
      </c>
      <c r="N795" s="58" t="str">
        <f>IF(H795="","",Sheet1!AF795)</f>
        <v>10/10/2025</v>
      </c>
      <c r="O795" s="7" t="str">
        <f>IF(H795="","",Sheet1!AH795)</f>
        <v>WIN5674</v>
      </c>
      <c r="S795" s="55" t="str">
        <f>IF(H795="","",Sheet1!AL795)</f>
        <v>5674 WM+ HNI Xóm 8 Thôn 2 Chợ Thạch Đà</v>
      </c>
      <c r="V795" s="55" t="str">
        <f>IF(H795="","",Sheet1!AL795)</f>
        <v>5674 WM+ HNI Xóm 8 Thôn 2 Chợ Thạch Đà</v>
      </c>
      <c r="Y795" s="7" t="str">
        <f>IF(H795="","",Sheet1!AJ795)</f>
        <v>GM500</v>
      </c>
      <c r="AB795" s="60">
        <f t="shared" si="121"/>
        <v>5111</v>
      </c>
      <c r="AC795" s="60">
        <f t="shared" si="122"/>
        <v>131</v>
      </c>
      <c r="AE795" s="61">
        <f>IF(H795="","",Sheet1!U795)</f>
        <v>1</v>
      </c>
      <c r="AG795" s="7">
        <f>IF(H795="","",Sheet1!T795)</f>
        <v>111058</v>
      </c>
      <c r="AH795" s="62">
        <f t="shared" si="123"/>
        <v>111058</v>
      </c>
      <c r="AL795" s="64">
        <f t="shared" si="124"/>
        <v>8</v>
      </c>
      <c r="AN795" s="61">
        <f t="shared" si="125"/>
        <v>8884.64</v>
      </c>
      <c r="AO795" s="65">
        <f t="shared" si="126"/>
        <v>33311</v>
      </c>
      <c r="AQ795" s="66" t="str">
        <f t="shared" si="127"/>
        <v>K-hangtra</v>
      </c>
      <c r="AR795" s="66">
        <f t="shared" si="128"/>
        <v>156</v>
      </c>
      <c r="AS795" s="66">
        <f t="shared" si="129"/>
        <v>632</v>
      </c>
    </row>
    <row r="796" spans="3:45" x14ac:dyDescent="0.25">
      <c r="C796" s="53" t="str">
        <f>IF(H796="","",Sheet1!AI796)</f>
        <v>B</v>
      </c>
      <c r="D796" s="54" t="s">
        <v>4134</v>
      </c>
      <c r="E796" s="54" t="s">
        <v>25</v>
      </c>
      <c r="F796" s="53" t="str">
        <f>IF(H796="","",Sheet1!AF796)</f>
        <v>10/10/2025</v>
      </c>
      <c r="G796" s="1" t="str">
        <f>IF(H796="","",Sheet1!AF796)</f>
        <v>10/10/2025</v>
      </c>
      <c r="H796" s="27">
        <v>9106051412</v>
      </c>
      <c r="I796" s="1" t="str">
        <f>IF(H796="","",Sheet1!AF796)</f>
        <v>10/10/2025</v>
      </c>
      <c r="J796" s="55" t="str">
        <f t="shared" si="120"/>
        <v>NKHT2510/00700047788</v>
      </c>
      <c r="L796" s="57" t="str">
        <f>IF(H796="","",Sheet1!AK796)</f>
        <v>K25TTM</v>
      </c>
      <c r="M796" s="57" t="str">
        <f>IF(H796="","",Sheet1!AE796)</f>
        <v>00047788</v>
      </c>
      <c r="N796" s="58" t="str">
        <f>IF(H796="","",Sheet1!AF796)</f>
        <v>10/10/2025</v>
      </c>
      <c r="O796" s="7" t="str">
        <f>IF(H796="","",Sheet1!AH796)</f>
        <v>WIN-QNH-00-007</v>
      </c>
      <c r="S796" s="55" t="str">
        <f>IF(H796="","",Sheet1!AL796)</f>
        <v>5757 WM+ QNH Tổ 3 Khu 3 Trần Hưng Đạo</v>
      </c>
      <c r="V796" s="55" t="str">
        <f>IF(H796="","",Sheet1!AL796)</f>
        <v>5757 WM+ QNH Tổ 3 Khu 3 Trần Hưng Đạo</v>
      </c>
      <c r="Y796" s="7" t="str">
        <f>IF(H796="","",Sheet1!AJ796)</f>
        <v>CGM300</v>
      </c>
      <c r="AB796" s="60">
        <f t="shared" si="121"/>
        <v>5111</v>
      </c>
      <c r="AC796" s="60">
        <f t="shared" si="122"/>
        <v>131</v>
      </c>
      <c r="AE796" s="61">
        <f>IF(H796="","",Sheet1!U796)</f>
        <v>1</v>
      </c>
      <c r="AG796" s="7">
        <f>IF(H796="","",Sheet1!T796)</f>
        <v>73431</v>
      </c>
      <c r="AH796" s="62">
        <f t="shared" si="123"/>
        <v>73431</v>
      </c>
      <c r="AL796" s="64">
        <f t="shared" si="124"/>
        <v>8</v>
      </c>
      <c r="AN796" s="61">
        <f t="shared" si="125"/>
        <v>5874.4800000000005</v>
      </c>
      <c r="AO796" s="65">
        <f t="shared" si="126"/>
        <v>33311</v>
      </c>
      <c r="AQ796" s="66" t="str">
        <f t="shared" si="127"/>
        <v>K-hangtra</v>
      </c>
      <c r="AR796" s="66">
        <f t="shared" si="128"/>
        <v>156</v>
      </c>
      <c r="AS796" s="66">
        <f t="shared" si="129"/>
        <v>632</v>
      </c>
    </row>
    <row r="797" spans="3:45" x14ac:dyDescent="0.25">
      <c r="C797" s="53" t="str">
        <f>IF(H797="","",Sheet1!AI797)</f>
        <v>N</v>
      </c>
      <c r="D797" s="54" t="s">
        <v>4134</v>
      </c>
      <c r="E797" s="54" t="s">
        <v>25</v>
      </c>
      <c r="F797" s="53" t="str">
        <f>IF(H797="","",Sheet1!AF797)</f>
        <v>10/10/2025</v>
      </c>
      <c r="G797" s="1" t="str">
        <f>IF(H797="","",Sheet1!AF797)</f>
        <v>10/10/2025</v>
      </c>
      <c r="H797" s="27">
        <v>9106051432</v>
      </c>
      <c r="I797" s="1" t="str">
        <f>IF(H797="","",Sheet1!AF797)</f>
        <v>10/10/2025</v>
      </c>
      <c r="J797" s="55" t="str">
        <f t="shared" si="120"/>
        <v>NKHT2510/07100009680</v>
      </c>
      <c r="L797" s="57" t="str">
        <f>IF(H797="","",Sheet1!AK797)</f>
        <v>K25TTM</v>
      </c>
      <c r="M797" s="57" t="str">
        <f>IF(H797="","",Sheet1!AE797)</f>
        <v>00009680</v>
      </c>
      <c r="N797" s="58" t="str">
        <f>IF(H797="","",Sheet1!AF797)</f>
        <v>10/10/2025</v>
      </c>
      <c r="O797" s="7" t="str">
        <f>IF(H797="","",Sheet1!AH797)</f>
        <v>WIN-071</v>
      </c>
      <c r="S797" s="55" t="str">
        <f>IF(H797="","",Sheet1!AL797)</f>
        <v>2AOW WM+ BDH TĐ 1108,TBĐ 06, Chợ Đầu Cầu</v>
      </c>
      <c r="V797" s="55" t="str">
        <f>IF(H797="","",Sheet1!AL797)</f>
        <v>2AOW WM+ BDH TĐ 1108,TBĐ 06, Chợ Đầu Cầu</v>
      </c>
      <c r="Y797" s="7" t="str">
        <f>IF(H797="","",Sheet1!AJ797)</f>
        <v>CC300</v>
      </c>
      <c r="AB797" s="60">
        <f t="shared" si="121"/>
        <v>5111</v>
      </c>
      <c r="AC797" s="60">
        <f t="shared" si="122"/>
        <v>131</v>
      </c>
      <c r="AE797" s="61">
        <f>IF(H797="","",Sheet1!U797)</f>
        <v>2</v>
      </c>
      <c r="AG797" s="7">
        <f>IF(H797="","",Sheet1!T797)</f>
        <v>74250</v>
      </c>
      <c r="AH797" s="62">
        <f t="shared" si="123"/>
        <v>148500</v>
      </c>
      <c r="AL797" s="64">
        <f t="shared" si="124"/>
        <v>8</v>
      </c>
      <c r="AN797" s="61">
        <f t="shared" si="125"/>
        <v>11880</v>
      </c>
      <c r="AO797" s="65">
        <f t="shared" si="126"/>
        <v>33311</v>
      </c>
      <c r="AQ797" s="66" t="str">
        <f t="shared" si="127"/>
        <v>K-hangtra</v>
      </c>
      <c r="AR797" s="66">
        <f t="shared" si="128"/>
        <v>156</v>
      </c>
      <c r="AS797" s="66">
        <f t="shared" si="129"/>
        <v>632</v>
      </c>
    </row>
    <row r="798" spans="3:45" x14ac:dyDescent="0.25">
      <c r="C798" s="53" t="str">
        <f>IF(H798="","",Sheet1!AI798)</f>
        <v>B</v>
      </c>
      <c r="D798" s="54" t="s">
        <v>4134</v>
      </c>
      <c r="E798" s="54" t="s">
        <v>25</v>
      </c>
      <c r="F798" s="53" t="str">
        <f>IF(H798="","",Sheet1!AF798)</f>
        <v>10/10/2025</v>
      </c>
      <c r="G798" s="1" t="str">
        <f>IF(H798="","",Sheet1!AF798)</f>
        <v>10/10/2025</v>
      </c>
      <c r="H798" s="27">
        <v>9106051478</v>
      </c>
      <c r="I798" s="1" t="str">
        <f>IF(H798="","",Sheet1!AF798)</f>
        <v>10/10/2025</v>
      </c>
      <c r="J798" s="55" t="str">
        <f t="shared" si="120"/>
        <v>NKHT2510/ARB00484584</v>
      </c>
      <c r="L798" s="57" t="str">
        <f>IF(H798="","",Sheet1!AK798)</f>
        <v>K25TTM</v>
      </c>
      <c r="M798" s="57" t="str">
        <f>IF(H798="","",Sheet1!AE798)</f>
        <v>00484584</v>
      </c>
      <c r="N798" s="58" t="str">
        <f>IF(H798="","",Sheet1!AF798)</f>
        <v>10/10/2025</v>
      </c>
      <c r="O798" s="7" t="str">
        <f>IF(H798="","",Sheet1!AH798)</f>
        <v>WIN2ARB</v>
      </c>
      <c r="S798" s="55" t="str">
        <f>IF(H798="","",Sheet1!AL798)</f>
        <v>2ARB WM+ HNI CC1 Hado Parkside</v>
      </c>
      <c r="V798" s="55" t="str">
        <f>IF(H798="","",Sheet1!AL798)</f>
        <v>2ARB WM+ HNI CC1 Hado Parkside</v>
      </c>
      <c r="Y798" s="7" t="str">
        <f>IF(H798="","",Sheet1!AJ798)</f>
        <v>GM500</v>
      </c>
      <c r="AB798" s="60">
        <f t="shared" si="121"/>
        <v>5111</v>
      </c>
      <c r="AC798" s="60">
        <f t="shared" si="122"/>
        <v>131</v>
      </c>
      <c r="AE798" s="61">
        <f>IF(H798="","",Sheet1!U798)</f>
        <v>2</v>
      </c>
      <c r="AG798" s="7">
        <f>IF(H798="","",Sheet1!T798)</f>
        <v>111058</v>
      </c>
      <c r="AH798" s="62">
        <f t="shared" si="123"/>
        <v>222116</v>
      </c>
      <c r="AL798" s="64">
        <f t="shared" si="124"/>
        <v>8</v>
      </c>
      <c r="AN798" s="61">
        <f t="shared" si="125"/>
        <v>17769.28</v>
      </c>
      <c r="AO798" s="65">
        <f t="shared" si="126"/>
        <v>33311</v>
      </c>
      <c r="AQ798" s="66" t="str">
        <f t="shared" si="127"/>
        <v>K-hangtra</v>
      </c>
      <c r="AR798" s="66">
        <f t="shared" si="128"/>
        <v>156</v>
      </c>
      <c r="AS798" s="66">
        <f t="shared" si="129"/>
        <v>632</v>
      </c>
    </row>
    <row r="799" spans="3:45" x14ac:dyDescent="0.25">
      <c r="C799" s="53" t="str">
        <f>IF(H799="","",Sheet1!AI799)</f>
        <v>B</v>
      </c>
      <c r="D799" s="54" t="s">
        <v>4134</v>
      </c>
      <c r="E799" s="54" t="s">
        <v>25</v>
      </c>
      <c r="F799" s="53" t="str">
        <f>IF(H799="","",Sheet1!AF799)</f>
        <v>10/10/2025</v>
      </c>
      <c r="G799" s="1" t="str">
        <f>IF(H799="","",Sheet1!AF799)</f>
        <v>10/10/2025</v>
      </c>
      <c r="H799" s="27">
        <v>9106051500</v>
      </c>
      <c r="I799" s="1" t="str">
        <f>IF(H799="","",Sheet1!AF799)</f>
        <v>10/10/2025</v>
      </c>
      <c r="J799" s="55" t="str">
        <f t="shared" si="120"/>
        <v>NKHT2510/04400014437</v>
      </c>
      <c r="L799" s="57" t="str">
        <f>IF(H799="","",Sheet1!AK799)</f>
        <v>K25TTM</v>
      </c>
      <c r="M799" s="57" t="str">
        <f>IF(H799="","",Sheet1!AE799)</f>
        <v>00014437</v>
      </c>
      <c r="N799" s="58" t="str">
        <f>IF(H799="","",Sheet1!AF799)</f>
        <v>10/10/2025</v>
      </c>
      <c r="O799" s="7" t="str">
        <f>IF(H799="","",Sheet1!AH799)</f>
        <v>WIN-044</v>
      </c>
      <c r="S799" s="55" t="str">
        <f>IF(H799="","",Sheet1!AL799)</f>
        <v>3501 WM+ TBH 12 Lê Quý Đôn</v>
      </c>
      <c r="V799" s="55" t="str">
        <f>IF(H799="","",Sheet1!AL799)</f>
        <v>3501 WM+ TBH 12 Lê Quý Đôn</v>
      </c>
      <c r="Y799" s="7" t="str">
        <f>IF(H799="","",Sheet1!AJ799)</f>
        <v>MNH250</v>
      </c>
      <c r="AB799" s="60">
        <f t="shared" si="121"/>
        <v>5111</v>
      </c>
      <c r="AC799" s="60">
        <f t="shared" si="122"/>
        <v>131</v>
      </c>
      <c r="AE799" s="61">
        <f>IF(H799="","",Sheet1!U799)</f>
        <v>5</v>
      </c>
      <c r="AG799" s="7">
        <f>IF(H799="","",Sheet1!T799)</f>
        <v>37720</v>
      </c>
      <c r="AH799" s="62">
        <f t="shared" si="123"/>
        <v>188600</v>
      </c>
      <c r="AL799" s="64">
        <f t="shared" si="124"/>
        <v>8</v>
      </c>
      <c r="AN799" s="61">
        <f t="shared" si="125"/>
        <v>15088</v>
      </c>
      <c r="AO799" s="65">
        <f t="shared" si="126"/>
        <v>33311</v>
      </c>
      <c r="AQ799" s="66" t="str">
        <f t="shared" si="127"/>
        <v>K-hangtra</v>
      </c>
      <c r="AR799" s="66">
        <f t="shared" si="128"/>
        <v>156</v>
      </c>
      <c r="AS799" s="66">
        <f t="shared" si="129"/>
        <v>632</v>
      </c>
    </row>
    <row r="800" spans="3:45" x14ac:dyDescent="0.25">
      <c r="C800" s="53" t="str">
        <f>IF(H800="","",Sheet1!AI800)</f>
        <v>B</v>
      </c>
      <c r="D800" s="54" t="s">
        <v>4134</v>
      </c>
      <c r="E800" s="54" t="s">
        <v>25</v>
      </c>
      <c r="F800" s="53" t="str">
        <f>IF(H800="","",Sheet1!AF800)</f>
        <v>10/10/2025</v>
      </c>
      <c r="G800" s="1" t="str">
        <f>IF(H800="","",Sheet1!AF800)</f>
        <v>10/10/2025</v>
      </c>
      <c r="H800" s="27">
        <v>9106051510</v>
      </c>
      <c r="I800" s="1" t="str">
        <f>IF(H800="","",Sheet1!AF800)</f>
        <v>10/10/2025</v>
      </c>
      <c r="J800" s="55" t="str">
        <f t="shared" si="120"/>
        <v>NKHT2510/28700484601</v>
      </c>
      <c r="L800" s="57" t="str">
        <f>IF(H800="","",Sheet1!AK800)</f>
        <v>K25TTM</v>
      </c>
      <c r="M800" s="57" t="str">
        <f>IF(H800="","",Sheet1!AE800)</f>
        <v>00484601</v>
      </c>
      <c r="N800" s="58" t="str">
        <f>IF(H800="","",Sheet1!AF800)</f>
        <v>10/10/2025</v>
      </c>
      <c r="O800" s="7" t="str">
        <f>IF(H800="","",Sheet1!AH800)</f>
        <v>WIN4287</v>
      </c>
      <c r="S800" s="55" t="str">
        <f>IF(H800="","",Sheet1!AL800)</f>
        <v>4287 WM+ HNI Xóm Tây, Vân Nội</v>
      </c>
      <c r="V800" s="55" t="str">
        <f>IF(H800="","",Sheet1!AL800)</f>
        <v>4287 WM+ HNI Xóm Tây, Vân Nội</v>
      </c>
      <c r="Y800" s="7" t="str">
        <f>IF(H800="","",Sheet1!AJ800)</f>
        <v>GM500</v>
      </c>
      <c r="AB800" s="60">
        <f t="shared" si="121"/>
        <v>5111</v>
      </c>
      <c r="AC800" s="60">
        <f t="shared" si="122"/>
        <v>131</v>
      </c>
      <c r="AE800" s="61">
        <f>IF(H800="","",Sheet1!U800)</f>
        <v>2</v>
      </c>
      <c r="AG800" s="7">
        <f>IF(H800="","",Sheet1!T800)</f>
        <v>111058</v>
      </c>
      <c r="AH800" s="62">
        <f t="shared" si="123"/>
        <v>222116</v>
      </c>
      <c r="AL800" s="64">
        <f t="shared" si="124"/>
        <v>8</v>
      </c>
      <c r="AN800" s="61">
        <f t="shared" si="125"/>
        <v>17769.28</v>
      </c>
      <c r="AO800" s="65">
        <f t="shared" si="126"/>
        <v>33311</v>
      </c>
      <c r="AQ800" s="66" t="str">
        <f t="shared" si="127"/>
        <v>K-hangtra</v>
      </c>
      <c r="AR800" s="66">
        <f t="shared" si="128"/>
        <v>156</v>
      </c>
      <c r="AS800" s="66">
        <f t="shared" si="129"/>
        <v>632</v>
      </c>
    </row>
    <row r="801" spans="3:45" x14ac:dyDescent="0.25">
      <c r="C801" s="53" t="str">
        <f>IF(H801="","",Sheet1!AI801)</f>
        <v>B</v>
      </c>
      <c r="D801" s="54" t="s">
        <v>4134</v>
      </c>
      <c r="E801" s="54" t="s">
        <v>25</v>
      </c>
      <c r="F801" s="53" t="str">
        <f>IF(H801="","",Sheet1!AF801)</f>
        <v>10/10/2025</v>
      </c>
      <c r="G801" s="1" t="str">
        <f>IF(H801="","",Sheet1!AF801)</f>
        <v>10/10/2025</v>
      </c>
      <c r="H801" s="27">
        <v>9106051510</v>
      </c>
      <c r="I801" s="1" t="str">
        <f>IF(H801="","",Sheet1!AF801)</f>
        <v>10/10/2025</v>
      </c>
      <c r="J801" s="55" t="str">
        <f t="shared" si="120"/>
        <v>NKHT2510/28700484601</v>
      </c>
      <c r="L801" s="57" t="str">
        <f>IF(H801="","",Sheet1!AK801)</f>
        <v>K25TTM</v>
      </c>
      <c r="M801" s="57" t="str">
        <f>IF(H801="","",Sheet1!AE801)</f>
        <v>00484601</v>
      </c>
      <c r="N801" s="58" t="str">
        <f>IF(H801="","",Sheet1!AF801)</f>
        <v>10/10/2025</v>
      </c>
      <c r="O801" s="7" t="str">
        <f>IF(H801="","",Sheet1!AH801)</f>
        <v>WIN4287</v>
      </c>
      <c r="S801" s="55" t="str">
        <f>IF(H801="","",Sheet1!AL801)</f>
        <v>4287 WM+ HNI Xóm Tây, Vân Nội</v>
      </c>
      <c r="V801" s="55" t="str">
        <f>IF(H801="","",Sheet1!AL801)</f>
        <v>4287 WM+ HNI Xóm Tây, Vân Nội</v>
      </c>
      <c r="Y801" s="7" t="str">
        <f>IF(H801="","",Sheet1!AJ801)</f>
        <v>MNH250</v>
      </c>
      <c r="AB801" s="60">
        <f t="shared" si="121"/>
        <v>5111</v>
      </c>
      <c r="AC801" s="60">
        <f t="shared" si="122"/>
        <v>131</v>
      </c>
      <c r="AE801" s="61">
        <f>IF(H801="","",Sheet1!U801)</f>
        <v>2</v>
      </c>
      <c r="AG801" s="7">
        <f>IF(H801="","",Sheet1!T801)</f>
        <v>37720</v>
      </c>
      <c r="AH801" s="62">
        <f t="shared" si="123"/>
        <v>75440</v>
      </c>
      <c r="AL801" s="64">
        <f t="shared" si="124"/>
        <v>8</v>
      </c>
      <c r="AN801" s="61">
        <f t="shared" si="125"/>
        <v>6035.2</v>
      </c>
      <c r="AO801" s="65">
        <f t="shared" si="126"/>
        <v>33311</v>
      </c>
      <c r="AQ801" s="66" t="str">
        <f t="shared" si="127"/>
        <v>K-hangtra</v>
      </c>
      <c r="AR801" s="66">
        <f t="shared" si="128"/>
        <v>156</v>
      </c>
      <c r="AS801" s="66">
        <f t="shared" si="129"/>
        <v>632</v>
      </c>
    </row>
    <row r="802" spans="3:45" x14ac:dyDescent="0.25">
      <c r="C802" s="53" t="str">
        <f>IF(H802="","",Sheet1!AI802)</f>
        <v>N</v>
      </c>
      <c r="D802" s="54" t="s">
        <v>4134</v>
      </c>
      <c r="E802" s="54" t="s">
        <v>25</v>
      </c>
      <c r="F802" s="53" t="str">
        <f>IF(H802="","",Sheet1!AF802)</f>
        <v>10/10/2025</v>
      </c>
      <c r="G802" s="1" t="str">
        <f>IF(H802="","",Sheet1!AF802)</f>
        <v>10/10/2025</v>
      </c>
      <c r="H802" s="27">
        <v>9106051514</v>
      </c>
      <c r="I802" s="1" t="str">
        <f>IF(H802="","",Sheet1!AF802)</f>
        <v>10/10/2025</v>
      </c>
      <c r="J802" s="55" t="str">
        <f t="shared" si="120"/>
        <v>NKHT2510/78100160915</v>
      </c>
      <c r="L802" s="57" t="str">
        <f>IF(H802="","",Sheet1!AK802)</f>
        <v>K25TTM</v>
      </c>
      <c r="M802" s="57" t="str">
        <f>IF(H802="","",Sheet1!AE802)</f>
        <v>00160915</v>
      </c>
      <c r="N802" s="58" t="str">
        <f>IF(H802="","",Sheet1!AF802)</f>
        <v>10/10/2025</v>
      </c>
      <c r="O802" s="7" t="str">
        <f>IF(H802="","",Sheet1!AH802)</f>
        <v>WIN6781</v>
      </c>
      <c r="S802" s="55" t="str">
        <f>IF(H802="","",Sheet1!AL802)</f>
        <v>6781 WM+ HCM A0.02 CC Hưng Phát</v>
      </c>
      <c r="V802" s="55" t="str">
        <f>IF(H802="","",Sheet1!AL802)</f>
        <v>6781 WM+ HCM A0.02 CC Hưng Phát</v>
      </c>
      <c r="Y802" s="7" t="str">
        <f>IF(H802="","",Sheet1!AJ802)</f>
        <v>GM500</v>
      </c>
      <c r="AB802" s="60">
        <f t="shared" si="121"/>
        <v>5111</v>
      </c>
      <c r="AC802" s="60">
        <f t="shared" si="122"/>
        <v>131</v>
      </c>
      <c r="AE802" s="61">
        <f>IF(H802="","",Sheet1!U802)</f>
        <v>1</v>
      </c>
      <c r="AG802" s="7">
        <f>IF(H802="","",Sheet1!T802)</f>
        <v>111058</v>
      </c>
      <c r="AH802" s="62">
        <f t="shared" si="123"/>
        <v>111058</v>
      </c>
      <c r="AL802" s="64">
        <f t="shared" si="124"/>
        <v>8</v>
      </c>
      <c r="AN802" s="61">
        <f t="shared" si="125"/>
        <v>8884.64</v>
      </c>
      <c r="AO802" s="65">
        <f t="shared" si="126"/>
        <v>33311</v>
      </c>
      <c r="AQ802" s="66" t="str">
        <f t="shared" si="127"/>
        <v>K-hangtra</v>
      </c>
      <c r="AR802" s="66">
        <f t="shared" si="128"/>
        <v>156</v>
      </c>
      <c r="AS802" s="66">
        <f t="shared" si="129"/>
        <v>632</v>
      </c>
    </row>
    <row r="803" spans="3:45" x14ac:dyDescent="0.25">
      <c r="C803" s="53" t="str">
        <f>IF(H803="","",Sheet1!AI803)</f>
        <v>N</v>
      </c>
      <c r="D803" s="54" t="s">
        <v>4134</v>
      </c>
      <c r="E803" s="54" t="s">
        <v>25</v>
      </c>
      <c r="F803" s="53" t="str">
        <f>IF(H803="","",Sheet1!AF803)</f>
        <v>10/10/2025</v>
      </c>
      <c r="G803" s="1" t="str">
        <f>IF(H803="","",Sheet1!AF803)</f>
        <v>10/10/2025</v>
      </c>
      <c r="H803" s="27">
        <v>9106051514</v>
      </c>
      <c r="I803" s="1" t="str">
        <f>IF(H803="","",Sheet1!AF803)</f>
        <v>10/10/2025</v>
      </c>
      <c r="J803" s="55" t="str">
        <f t="shared" si="120"/>
        <v>NKHT2510/78100160915</v>
      </c>
      <c r="L803" s="57" t="str">
        <f>IF(H803="","",Sheet1!AK803)</f>
        <v>K25TTM</v>
      </c>
      <c r="M803" s="57" t="str">
        <f>IF(H803="","",Sheet1!AE803)</f>
        <v>00160915</v>
      </c>
      <c r="N803" s="58" t="str">
        <f>IF(H803="","",Sheet1!AF803)</f>
        <v>10/10/2025</v>
      </c>
      <c r="O803" s="7" t="str">
        <f>IF(H803="","",Sheet1!AH803)</f>
        <v>WIN6781</v>
      </c>
      <c r="S803" s="55" t="str">
        <f>IF(H803="","",Sheet1!AL803)</f>
        <v>6781 WM+ HCM A0.02 CC Hưng Phát</v>
      </c>
      <c r="V803" s="55" t="str">
        <f>IF(H803="","",Sheet1!AL803)</f>
        <v>6781 WM+ HCM A0.02 CC Hưng Phát</v>
      </c>
      <c r="Y803" s="7" t="str">
        <f>IF(H803="","",Sheet1!AJ803)</f>
        <v>TH200</v>
      </c>
      <c r="AB803" s="60">
        <f t="shared" si="121"/>
        <v>5111</v>
      </c>
      <c r="AC803" s="60">
        <f t="shared" si="122"/>
        <v>131</v>
      </c>
      <c r="AE803" s="61">
        <f>IF(H803="","",Sheet1!U803)</f>
        <v>2</v>
      </c>
      <c r="AG803" s="7">
        <f>IF(H803="","",Sheet1!T803)</f>
        <v>45588</v>
      </c>
      <c r="AH803" s="62">
        <f t="shared" si="123"/>
        <v>91176</v>
      </c>
      <c r="AL803" s="64">
        <f t="shared" si="124"/>
        <v>8</v>
      </c>
      <c r="AN803" s="61">
        <f t="shared" si="125"/>
        <v>7294.08</v>
      </c>
      <c r="AO803" s="65">
        <f t="shared" si="126"/>
        <v>33311</v>
      </c>
      <c r="AQ803" s="66" t="str">
        <f t="shared" si="127"/>
        <v>K-hangtra</v>
      </c>
      <c r="AR803" s="66">
        <f t="shared" si="128"/>
        <v>156</v>
      </c>
      <c r="AS803" s="66">
        <f t="shared" si="129"/>
        <v>632</v>
      </c>
    </row>
    <row r="804" spans="3:45" x14ac:dyDescent="0.25">
      <c r="C804" s="53" t="str">
        <f>IF(H804="","",Sheet1!AI804)</f>
        <v>N</v>
      </c>
      <c r="D804" s="54" t="s">
        <v>4134</v>
      </c>
      <c r="E804" s="54" t="s">
        <v>25</v>
      </c>
      <c r="F804" s="53" t="str">
        <f>IF(H804="","",Sheet1!AF804)</f>
        <v>10/10/2025</v>
      </c>
      <c r="G804" s="1" t="str">
        <f>IF(H804="","",Sheet1!AF804)</f>
        <v>10/10/2025</v>
      </c>
      <c r="H804" s="27">
        <v>9106051514</v>
      </c>
      <c r="I804" s="1" t="str">
        <f>IF(H804="","",Sheet1!AF804)</f>
        <v>10/10/2025</v>
      </c>
      <c r="J804" s="55" t="str">
        <f t="shared" si="120"/>
        <v>NKHT2510/78100160915</v>
      </c>
      <c r="L804" s="57" t="str">
        <f>IF(H804="","",Sheet1!AK804)</f>
        <v>K25TTM</v>
      </c>
      <c r="M804" s="57" t="str">
        <f>IF(H804="","",Sheet1!AE804)</f>
        <v>00160915</v>
      </c>
      <c r="N804" s="58" t="str">
        <f>IF(H804="","",Sheet1!AF804)</f>
        <v>10/10/2025</v>
      </c>
      <c r="O804" s="7" t="str">
        <f>IF(H804="","",Sheet1!AH804)</f>
        <v>WIN6781</v>
      </c>
      <c r="S804" s="55" t="str">
        <f>IF(H804="","",Sheet1!AL804)</f>
        <v>6781 WM+ HCM A0.02 CC Hưng Phát</v>
      </c>
      <c r="V804" s="55" t="str">
        <f>IF(H804="","",Sheet1!AL804)</f>
        <v>6781 WM+ HCM A0.02 CC Hưng Phát</v>
      </c>
      <c r="Y804" s="7" t="str">
        <f>IF(H804="","",Sheet1!AJ804)</f>
        <v>CC300</v>
      </c>
      <c r="AB804" s="60">
        <f t="shared" si="121"/>
        <v>5111</v>
      </c>
      <c r="AC804" s="60">
        <f t="shared" si="122"/>
        <v>131</v>
      </c>
      <c r="AE804" s="61">
        <f>IF(H804="","",Sheet1!U804)</f>
        <v>1</v>
      </c>
      <c r="AG804" s="7">
        <f>IF(H804="","",Sheet1!T804)</f>
        <v>74250</v>
      </c>
      <c r="AH804" s="62">
        <f t="shared" si="123"/>
        <v>74250</v>
      </c>
      <c r="AL804" s="64">
        <f t="shared" si="124"/>
        <v>8</v>
      </c>
      <c r="AN804" s="61">
        <f t="shared" si="125"/>
        <v>5940</v>
      </c>
      <c r="AO804" s="65">
        <f t="shared" si="126"/>
        <v>33311</v>
      </c>
      <c r="AQ804" s="66" t="str">
        <f t="shared" si="127"/>
        <v>K-hangtra</v>
      </c>
      <c r="AR804" s="66">
        <f t="shared" si="128"/>
        <v>156</v>
      </c>
      <c r="AS804" s="66">
        <f t="shared" si="129"/>
        <v>632</v>
      </c>
    </row>
    <row r="805" spans="3:45" x14ac:dyDescent="0.25">
      <c r="C805" s="53" t="str">
        <f>IF(H805="","",Sheet1!AI805)</f>
        <v>N</v>
      </c>
      <c r="D805" s="54" t="s">
        <v>4134</v>
      </c>
      <c r="E805" s="54" t="s">
        <v>25</v>
      </c>
      <c r="F805" s="53" t="str">
        <f>IF(H805="","",Sheet1!AF805)</f>
        <v>10/10/2025</v>
      </c>
      <c r="G805" s="1" t="str">
        <f>IF(H805="","",Sheet1!AF805)</f>
        <v>10/10/2025</v>
      </c>
      <c r="H805" s="27">
        <v>9106051514</v>
      </c>
      <c r="I805" s="1" t="str">
        <f>IF(H805="","",Sheet1!AF805)</f>
        <v>10/10/2025</v>
      </c>
      <c r="J805" s="55" t="str">
        <f t="shared" si="120"/>
        <v>NKHT2510/78100160915</v>
      </c>
      <c r="L805" s="57" t="str">
        <f>IF(H805="","",Sheet1!AK805)</f>
        <v>K25TTM</v>
      </c>
      <c r="M805" s="57" t="str">
        <f>IF(H805="","",Sheet1!AE805)</f>
        <v>00160915</v>
      </c>
      <c r="N805" s="58" t="str">
        <f>IF(H805="","",Sheet1!AF805)</f>
        <v>10/10/2025</v>
      </c>
      <c r="O805" s="7" t="str">
        <f>IF(H805="","",Sheet1!AH805)</f>
        <v>WIN6781</v>
      </c>
      <c r="S805" s="55" t="str">
        <f>IF(H805="","",Sheet1!AL805)</f>
        <v>6781 WM+ HCM A0.02 CC Hưng Phát</v>
      </c>
      <c r="V805" s="55" t="str">
        <f>IF(H805="","",Sheet1!AL805)</f>
        <v>6781 WM+ HCM A0.02 CC Hưng Phát</v>
      </c>
      <c r="Y805" s="7" t="str">
        <f>IF(H805="","",Sheet1!AJ805)</f>
        <v>GXD500</v>
      </c>
      <c r="AB805" s="60">
        <f t="shared" si="121"/>
        <v>5111</v>
      </c>
      <c r="AC805" s="60">
        <f t="shared" si="122"/>
        <v>131</v>
      </c>
      <c r="AE805" s="61">
        <f>IF(H805="","",Sheet1!U805)</f>
        <v>3</v>
      </c>
      <c r="AG805" s="7">
        <f>IF(H805="","",Sheet1!T805)</f>
        <v>111606</v>
      </c>
      <c r="AH805" s="62">
        <f t="shared" si="123"/>
        <v>334818</v>
      </c>
      <c r="AL805" s="64">
        <f t="shared" si="124"/>
        <v>8</v>
      </c>
      <c r="AN805" s="61">
        <f t="shared" si="125"/>
        <v>26785.440000000002</v>
      </c>
      <c r="AO805" s="65">
        <f t="shared" si="126"/>
        <v>33311</v>
      </c>
      <c r="AQ805" s="66" t="str">
        <f t="shared" si="127"/>
        <v>K-hangtra</v>
      </c>
      <c r="AR805" s="66">
        <f t="shared" si="128"/>
        <v>156</v>
      </c>
      <c r="AS805" s="66">
        <f t="shared" si="129"/>
        <v>632</v>
      </c>
    </row>
    <row r="806" spans="3:45" x14ac:dyDescent="0.25">
      <c r="C806" s="53" t="str">
        <f>IF(H806="","",Sheet1!AI806)</f>
        <v>N</v>
      </c>
      <c r="D806" s="54" t="s">
        <v>4134</v>
      </c>
      <c r="E806" s="54" t="s">
        <v>25</v>
      </c>
      <c r="F806" s="53" t="str">
        <f>IF(H806="","",Sheet1!AF806)</f>
        <v>10/10/2025</v>
      </c>
      <c r="G806" s="1" t="str">
        <f>IF(H806="","",Sheet1!AF806)</f>
        <v>10/10/2025</v>
      </c>
      <c r="H806" s="27">
        <v>9106051514</v>
      </c>
      <c r="I806" s="1" t="str">
        <f>IF(H806="","",Sheet1!AF806)</f>
        <v>10/10/2025</v>
      </c>
      <c r="J806" s="55" t="str">
        <f t="shared" si="120"/>
        <v>NKHT2510/78100160915</v>
      </c>
      <c r="L806" s="57" t="str">
        <f>IF(H806="","",Sheet1!AK806)</f>
        <v>K25TTM</v>
      </c>
      <c r="M806" s="57" t="str">
        <f>IF(H806="","",Sheet1!AE806)</f>
        <v>00160915</v>
      </c>
      <c r="N806" s="58" t="str">
        <f>IF(H806="","",Sheet1!AF806)</f>
        <v>10/10/2025</v>
      </c>
      <c r="O806" s="7" t="str">
        <f>IF(H806="","",Sheet1!AH806)</f>
        <v>WIN6781</v>
      </c>
      <c r="S806" s="55" t="str">
        <f>IF(H806="","",Sheet1!AL806)</f>
        <v>6781 WM+ HCM A0.02 CC Hưng Phát</v>
      </c>
      <c r="V806" s="55" t="str">
        <f>IF(H806="","",Sheet1!AL806)</f>
        <v>6781 WM+ HCM A0.02 CC Hưng Phát</v>
      </c>
      <c r="Y806" s="7" t="str">
        <f>IF(H806="","",Sheet1!AJ806)</f>
        <v>MNH250</v>
      </c>
      <c r="AB806" s="60">
        <f t="shared" si="121"/>
        <v>5111</v>
      </c>
      <c r="AC806" s="60">
        <f t="shared" si="122"/>
        <v>131</v>
      </c>
      <c r="AE806" s="61">
        <f>IF(H806="","",Sheet1!U806)</f>
        <v>1</v>
      </c>
      <c r="AG806" s="7">
        <f>IF(H806="","",Sheet1!T806)</f>
        <v>37720</v>
      </c>
      <c r="AH806" s="62">
        <f t="shared" si="123"/>
        <v>37720</v>
      </c>
      <c r="AL806" s="64">
        <f t="shared" si="124"/>
        <v>8</v>
      </c>
      <c r="AN806" s="61">
        <f t="shared" si="125"/>
        <v>3017.6</v>
      </c>
      <c r="AO806" s="65">
        <f t="shared" si="126"/>
        <v>33311</v>
      </c>
      <c r="AQ806" s="66" t="str">
        <f t="shared" si="127"/>
        <v>K-hangtra</v>
      </c>
      <c r="AR806" s="66">
        <f t="shared" si="128"/>
        <v>156</v>
      </c>
      <c r="AS806" s="66">
        <f t="shared" si="129"/>
        <v>632</v>
      </c>
    </row>
    <row r="807" spans="3:45" x14ac:dyDescent="0.25">
      <c r="C807" s="53" t="str">
        <f>IF(H807="","",Sheet1!AI807)</f>
        <v>B</v>
      </c>
      <c r="D807" s="54" t="s">
        <v>4134</v>
      </c>
      <c r="E807" s="54" t="s">
        <v>25</v>
      </c>
      <c r="F807" s="53" t="str">
        <f>IF(H807="","",Sheet1!AF807)</f>
        <v>10/10/2025</v>
      </c>
      <c r="G807" s="1" t="str">
        <f>IF(H807="","",Sheet1!AF807)</f>
        <v>10/10/2025</v>
      </c>
      <c r="H807" s="27">
        <v>9106051587</v>
      </c>
      <c r="I807" s="1" t="str">
        <f>IF(H807="","",Sheet1!AF807)</f>
        <v>10/10/2025</v>
      </c>
      <c r="J807" s="55" t="str">
        <f t="shared" si="120"/>
        <v>NKHT2510/05600029070</v>
      </c>
      <c r="L807" s="57" t="str">
        <f>IF(H807="","",Sheet1!AK807)</f>
        <v>K25TTM</v>
      </c>
      <c r="M807" s="57" t="str">
        <f>IF(H807="","",Sheet1!AE807)</f>
        <v>00029070</v>
      </c>
      <c r="N807" s="58" t="str">
        <f>IF(H807="","",Sheet1!AF807)</f>
        <v>10/10/2025</v>
      </c>
      <c r="O807" s="7" t="str">
        <f>IF(H807="","",Sheet1!AH807)</f>
        <v>WIN-056</v>
      </c>
      <c r="S807" s="55" t="str">
        <f>IF(H807="","",Sheet1!AL807)</f>
        <v>6042 WM+ HYN Tử Đông, Yên Mỹ</v>
      </c>
      <c r="V807" s="55" t="str">
        <f>IF(H807="","",Sheet1!AL807)</f>
        <v>6042 WM+ HYN Tử Đông, Yên Mỹ</v>
      </c>
      <c r="Y807" s="7" t="str">
        <f>IF(H807="","",Sheet1!AJ807)</f>
        <v>GM500</v>
      </c>
      <c r="AB807" s="60">
        <f t="shared" si="121"/>
        <v>5111</v>
      </c>
      <c r="AC807" s="60">
        <f t="shared" si="122"/>
        <v>131</v>
      </c>
      <c r="AE807" s="61">
        <f>IF(H807="","",Sheet1!U807)</f>
        <v>2</v>
      </c>
      <c r="AG807" s="7">
        <f>IF(H807="","",Sheet1!T807)</f>
        <v>111058</v>
      </c>
      <c r="AH807" s="62">
        <f t="shared" si="123"/>
        <v>222116</v>
      </c>
      <c r="AL807" s="64">
        <f t="shared" si="124"/>
        <v>8</v>
      </c>
      <c r="AN807" s="61">
        <f t="shared" si="125"/>
        <v>17769.28</v>
      </c>
      <c r="AO807" s="65">
        <f t="shared" si="126"/>
        <v>33311</v>
      </c>
      <c r="AQ807" s="66" t="str">
        <f t="shared" si="127"/>
        <v>K-hangtra</v>
      </c>
      <c r="AR807" s="66">
        <f t="shared" si="128"/>
        <v>156</v>
      </c>
      <c r="AS807" s="66">
        <f t="shared" si="129"/>
        <v>632</v>
      </c>
    </row>
    <row r="808" spans="3:45" x14ac:dyDescent="0.25">
      <c r="C808" s="53" t="str">
        <f>IF(H808="","",Sheet1!AI808)</f>
        <v>N</v>
      </c>
      <c r="D808" s="54" t="s">
        <v>4134</v>
      </c>
      <c r="E808" s="54" t="s">
        <v>25</v>
      </c>
      <c r="F808" s="53" t="str">
        <f>IF(H808="","",Sheet1!AF808)</f>
        <v>10/10/2025</v>
      </c>
      <c r="G808" s="1" t="str">
        <f>IF(H808="","",Sheet1!AF808)</f>
        <v>10/10/2025</v>
      </c>
      <c r="H808" s="27">
        <v>9106051605</v>
      </c>
      <c r="I808" s="1" t="str">
        <f>IF(H808="","",Sheet1!AF808)</f>
        <v>10/10/2025</v>
      </c>
      <c r="J808" s="55" t="str">
        <f t="shared" si="120"/>
        <v>NKHT2510/04700015066</v>
      </c>
      <c r="L808" s="57" t="str">
        <f>IF(H808="","",Sheet1!AK808)</f>
        <v>K25TTM</v>
      </c>
      <c r="M808" s="57" t="str">
        <f>IF(H808="","",Sheet1!AE808)</f>
        <v>00015066</v>
      </c>
      <c r="N808" s="58" t="str">
        <f>IF(H808="","",Sheet1!AF808)</f>
        <v>10/10/2025</v>
      </c>
      <c r="O808" s="7" t="str">
        <f>IF(H808="","",Sheet1!AH808)</f>
        <v>WIN-047</v>
      </c>
      <c r="S808" s="55" t="str">
        <f>IF(H808="","",Sheet1!AL808)</f>
        <v>6590 WM+ VTU 764 Đường 30/4</v>
      </c>
      <c r="V808" s="55" t="str">
        <f>IF(H808="","",Sheet1!AL808)</f>
        <v>6590 WM+ VTU 764 Đường 30/4</v>
      </c>
      <c r="Y808" s="7" t="str">
        <f>IF(H808="","",Sheet1!AJ808)</f>
        <v>GTLX250G</v>
      </c>
      <c r="AB808" s="60">
        <f t="shared" si="121"/>
        <v>5111</v>
      </c>
      <c r="AC808" s="60">
        <f t="shared" si="122"/>
        <v>131</v>
      </c>
      <c r="AE808" s="61">
        <f>IF(H808="","",Sheet1!U808)</f>
        <v>1</v>
      </c>
      <c r="AG808" s="7">
        <f>IF(H808="","",Sheet1!T808)</f>
        <v>50182</v>
      </c>
      <c r="AH808" s="62">
        <f t="shared" si="123"/>
        <v>50182</v>
      </c>
      <c r="AL808" s="64">
        <f t="shared" si="124"/>
        <v>8</v>
      </c>
      <c r="AN808" s="61">
        <f t="shared" si="125"/>
        <v>4014.56</v>
      </c>
      <c r="AO808" s="65">
        <f t="shared" si="126"/>
        <v>33311</v>
      </c>
      <c r="AQ808" s="66" t="str">
        <f t="shared" si="127"/>
        <v>K-hangtra</v>
      </c>
      <c r="AR808" s="66">
        <f t="shared" si="128"/>
        <v>156</v>
      </c>
      <c r="AS808" s="66">
        <f t="shared" si="129"/>
        <v>632</v>
      </c>
    </row>
    <row r="809" spans="3:45" x14ac:dyDescent="0.25">
      <c r="C809" s="53" t="str">
        <f>IF(H809="","",Sheet1!AI809)</f>
        <v>N</v>
      </c>
      <c r="D809" s="54" t="s">
        <v>4134</v>
      </c>
      <c r="E809" s="54" t="s">
        <v>25</v>
      </c>
      <c r="F809" s="53" t="str">
        <f>IF(H809="","",Sheet1!AF809)</f>
        <v>10/10/2025</v>
      </c>
      <c r="G809" s="1" t="str">
        <f>IF(H809="","",Sheet1!AF809)</f>
        <v>10/10/2025</v>
      </c>
      <c r="H809" s="27">
        <v>9106051605</v>
      </c>
      <c r="I809" s="1" t="str">
        <f>IF(H809="","",Sheet1!AF809)</f>
        <v>10/10/2025</v>
      </c>
      <c r="J809" s="55" t="str">
        <f t="shared" si="120"/>
        <v>NKHT2510/04700015066</v>
      </c>
      <c r="L809" s="57" t="str">
        <f>IF(H809="","",Sheet1!AK809)</f>
        <v>K25TTM</v>
      </c>
      <c r="M809" s="57" t="str">
        <f>IF(H809="","",Sheet1!AE809)</f>
        <v>00015066</v>
      </c>
      <c r="N809" s="58" t="str">
        <f>IF(H809="","",Sheet1!AF809)</f>
        <v>10/10/2025</v>
      </c>
      <c r="O809" s="7" t="str">
        <f>IF(H809="","",Sheet1!AH809)</f>
        <v>WIN-047</v>
      </c>
      <c r="S809" s="55" t="str">
        <f>IF(H809="","",Sheet1!AL809)</f>
        <v>6590 WM+ VTU 764 Đường 30/4</v>
      </c>
      <c r="V809" s="55" t="str">
        <f>IF(H809="","",Sheet1!AL809)</f>
        <v>6590 WM+ VTU 764 Đường 30/4</v>
      </c>
      <c r="Y809" s="7" t="str">
        <f>IF(H809="","",Sheet1!AJ809)</f>
        <v>CC300</v>
      </c>
      <c r="AB809" s="60">
        <f t="shared" si="121"/>
        <v>5111</v>
      </c>
      <c r="AC809" s="60">
        <f t="shared" si="122"/>
        <v>131</v>
      </c>
      <c r="AE809" s="61">
        <f>IF(H809="","",Sheet1!U809)</f>
        <v>1</v>
      </c>
      <c r="AG809" s="7">
        <f>IF(H809="","",Sheet1!T809)</f>
        <v>74250</v>
      </c>
      <c r="AH809" s="62">
        <f t="shared" si="123"/>
        <v>74250</v>
      </c>
      <c r="AL809" s="64">
        <f t="shared" si="124"/>
        <v>8</v>
      </c>
      <c r="AN809" s="61">
        <f t="shared" si="125"/>
        <v>5940</v>
      </c>
      <c r="AO809" s="65">
        <f t="shared" si="126"/>
        <v>33311</v>
      </c>
      <c r="AQ809" s="66" t="str">
        <f t="shared" si="127"/>
        <v>K-hangtra</v>
      </c>
      <c r="AR809" s="66">
        <f t="shared" si="128"/>
        <v>156</v>
      </c>
      <c r="AS809" s="66">
        <f t="shared" si="129"/>
        <v>632</v>
      </c>
    </row>
    <row r="810" spans="3:45" x14ac:dyDescent="0.25">
      <c r="C810" s="53" t="str">
        <f>IF(H810="","",Sheet1!AI810)</f>
        <v>N</v>
      </c>
      <c r="D810" s="54" t="s">
        <v>4134</v>
      </c>
      <c r="E810" s="54" t="s">
        <v>25</v>
      </c>
      <c r="F810" s="53" t="str">
        <f>IF(H810="","",Sheet1!AF810)</f>
        <v>10/10/2025</v>
      </c>
      <c r="G810" s="1" t="str">
        <f>IF(H810="","",Sheet1!AF810)</f>
        <v>10/10/2025</v>
      </c>
      <c r="H810" s="27">
        <v>9106051605</v>
      </c>
      <c r="I810" s="1" t="str">
        <f>IF(H810="","",Sheet1!AF810)</f>
        <v>10/10/2025</v>
      </c>
      <c r="J810" s="55" t="str">
        <f t="shared" si="120"/>
        <v>NKHT2510/04700015066</v>
      </c>
      <c r="L810" s="57" t="str">
        <f>IF(H810="","",Sheet1!AK810)</f>
        <v>K25TTM</v>
      </c>
      <c r="M810" s="57" t="str">
        <f>IF(H810="","",Sheet1!AE810)</f>
        <v>00015066</v>
      </c>
      <c r="N810" s="58" t="str">
        <f>IF(H810="","",Sheet1!AF810)</f>
        <v>10/10/2025</v>
      </c>
      <c r="O810" s="7" t="str">
        <f>IF(H810="","",Sheet1!AH810)</f>
        <v>WIN-047</v>
      </c>
      <c r="S810" s="55" t="str">
        <f>IF(H810="","",Sheet1!AL810)</f>
        <v>6590 WM+ VTU 764 Đường 30/4</v>
      </c>
      <c r="V810" s="55" t="str">
        <f>IF(H810="","",Sheet1!AL810)</f>
        <v>6590 WM+ VTU 764 Đường 30/4</v>
      </c>
      <c r="Y810" s="7" t="str">
        <f>IF(H810="","",Sheet1!AJ810)</f>
        <v>CN300</v>
      </c>
      <c r="AB810" s="60">
        <f t="shared" si="121"/>
        <v>5111</v>
      </c>
      <c r="AC810" s="60">
        <f t="shared" si="122"/>
        <v>131</v>
      </c>
      <c r="AE810" s="61">
        <f>IF(H810="","",Sheet1!U810)</f>
        <v>1</v>
      </c>
      <c r="AG810" s="7">
        <f>IF(H810="","",Sheet1!T810)</f>
        <v>70950</v>
      </c>
      <c r="AH810" s="62">
        <f t="shared" si="123"/>
        <v>70950</v>
      </c>
      <c r="AL810" s="64">
        <f t="shared" si="124"/>
        <v>8</v>
      </c>
      <c r="AN810" s="61">
        <f t="shared" si="125"/>
        <v>5676</v>
      </c>
      <c r="AO810" s="65">
        <f t="shared" si="126"/>
        <v>33311</v>
      </c>
      <c r="AQ810" s="66" t="str">
        <f t="shared" si="127"/>
        <v>K-hangtra</v>
      </c>
      <c r="AR810" s="66">
        <f t="shared" si="128"/>
        <v>156</v>
      </c>
      <c r="AS810" s="66">
        <f t="shared" si="129"/>
        <v>632</v>
      </c>
    </row>
    <row r="811" spans="3:45" x14ac:dyDescent="0.25">
      <c r="C811" s="53" t="str">
        <f>IF(H811="","",Sheet1!AI811)</f>
        <v>N</v>
      </c>
      <c r="D811" s="54" t="s">
        <v>4134</v>
      </c>
      <c r="E811" s="54" t="s">
        <v>25</v>
      </c>
      <c r="F811" s="53" t="str">
        <f>IF(H811="","",Sheet1!AF811)</f>
        <v>10/10/2025</v>
      </c>
      <c r="G811" s="1" t="str">
        <f>IF(H811="","",Sheet1!AF811)</f>
        <v>10/10/2025</v>
      </c>
      <c r="H811" s="27">
        <v>9106051649</v>
      </c>
      <c r="I811" s="1" t="str">
        <f>IF(H811="","",Sheet1!AF811)</f>
        <v>10/10/2025</v>
      </c>
      <c r="J811" s="55" t="str">
        <f t="shared" si="120"/>
        <v>NKHT2510/04700015068</v>
      </c>
      <c r="L811" s="57" t="str">
        <f>IF(H811="","",Sheet1!AK811)</f>
        <v>K25TTM</v>
      </c>
      <c r="M811" s="57" t="str">
        <f>IF(H811="","",Sheet1!AE811)</f>
        <v>00015068</v>
      </c>
      <c r="N811" s="58" t="str">
        <f>IF(H811="","",Sheet1!AF811)</f>
        <v>10/10/2025</v>
      </c>
      <c r="O811" s="7" t="str">
        <f>IF(H811="","",Sheet1!AH811)</f>
        <v>WIN-047</v>
      </c>
      <c r="S811" s="55" t="str">
        <f>IF(H811="","",Sheet1!AL811)</f>
        <v>6590 WM+ VTU 764 Đường 30/4</v>
      </c>
      <c r="V811" s="55" t="str">
        <f>IF(H811="","",Sheet1!AL811)</f>
        <v>6590 WM+ VTU 764 Đường 30/4</v>
      </c>
      <c r="Y811" s="7" t="str">
        <f>IF(H811="","",Sheet1!AJ811)</f>
        <v>CC300</v>
      </c>
      <c r="AB811" s="60">
        <f t="shared" si="121"/>
        <v>5111</v>
      </c>
      <c r="AC811" s="60">
        <f t="shared" si="122"/>
        <v>131</v>
      </c>
      <c r="AE811" s="61">
        <f>IF(H811="","",Sheet1!U811)</f>
        <v>1</v>
      </c>
      <c r="AG811" s="7">
        <f>IF(H811="","",Sheet1!T811)</f>
        <v>74250</v>
      </c>
      <c r="AH811" s="62">
        <f t="shared" si="123"/>
        <v>74250</v>
      </c>
      <c r="AL811" s="64">
        <f t="shared" si="124"/>
        <v>8</v>
      </c>
      <c r="AN811" s="61">
        <f t="shared" si="125"/>
        <v>5940</v>
      </c>
      <c r="AO811" s="65">
        <f t="shared" si="126"/>
        <v>33311</v>
      </c>
      <c r="AQ811" s="66" t="str">
        <f t="shared" si="127"/>
        <v>K-hangtra</v>
      </c>
      <c r="AR811" s="66">
        <f t="shared" si="128"/>
        <v>156</v>
      </c>
      <c r="AS811" s="66">
        <f t="shared" si="129"/>
        <v>632</v>
      </c>
    </row>
    <row r="812" spans="3:45" x14ac:dyDescent="0.25">
      <c r="C812" s="53" t="str">
        <f>IF(H812="","",Sheet1!AI812)</f>
        <v>N</v>
      </c>
      <c r="D812" s="54" t="s">
        <v>4134</v>
      </c>
      <c r="E812" s="54" t="s">
        <v>25</v>
      </c>
      <c r="F812" s="53" t="str">
        <f>IF(H812="","",Sheet1!AF812)</f>
        <v>10/10/2025</v>
      </c>
      <c r="G812" s="1" t="str">
        <f>IF(H812="","",Sheet1!AF812)</f>
        <v>10/10/2025</v>
      </c>
      <c r="H812" s="27">
        <v>9106051649</v>
      </c>
      <c r="I812" s="1" t="str">
        <f>IF(H812="","",Sheet1!AF812)</f>
        <v>10/10/2025</v>
      </c>
      <c r="J812" s="55" t="str">
        <f t="shared" si="120"/>
        <v>NKHT2510/04700015068</v>
      </c>
      <c r="L812" s="57" t="str">
        <f>IF(H812="","",Sheet1!AK812)</f>
        <v>K25TTM</v>
      </c>
      <c r="M812" s="57" t="str">
        <f>IF(H812="","",Sheet1!AE812)</f>
        <v>00015068</v>
      </c>
      <c r="N812" s="58" t="str">
        <f>IF(H812="","",Sheet1!AF812)</f>
        <v>10/10/2025</v>
      </c>
      <c r="O812" s="7" t="str">
        <f>IF(H812="","",Sheet1!AH812)</f>
        <v>WIN-047</v>
      </c>
      <c r="S812" s="55" t="str">
        <f>IF(H812="","",Sheet1!AL812)</f>
        <v>6590 WM+ VTU 764 Đường 30/4</v>
      </c>
      <c r="V812" s="55" t="str">
        <f>IF(H812="","",Sheet1!AL812)</f>
        <v>6590 WM+ VTU 764 Đường 30/4</v>
      </c>
      <c r="Y812" s="7" t="str">
        <f>IF(H812="","",Sheet1!AJ812)</f>
        <v>CN300</v>
      </c>
      <c r="AB812" s="60">
        <f t="shared" si="121"/>
        <v>5111</v>
      </c>
      <c r="AC812" s="60">
        <f t="shared" si="122"/>
        <v>131</v>
      </c>
      <c r="AE812" s="61">
        <f>IF(H812="","",Sheet1!U812)</f>
        <v>1</v>
      </c>
      <c r="AG812" s="7">
        <f>IF(H812="","",Sheet1!T812)</f>
        <v>70950</v>
      </c>
      <c r="AH812" s="62">
        <f t="shared" si="123"/>
        <v>70950</v>
      </c>
      <c r="AL812" s="64">
        <f t="shared" si="124"/>
        <v>8</v>
      </c>
      <c r="AN812" s="61">
        <f t="shared" si="125"/>
        <v>5676</v>
      </c>
      <c r="AO812" s="65">
        <f t="shared" si="126"/>
        <v>33311</v>
      </c>
      <c r="AQ812" s="66" t="str">
        <f t="shared" si="127"/>
        <v>K-hangtra</v>
      </c>
      <c r="AR812" s="66">
        <f t="shared" si="128"/>
        <v>156</v>
      </c>
      <c r="AS812" s="66">
        <f t="shared" si="129"/>
        <v>632</v>
      </c>
    </row>
    <row r="813" spans="3:45" x14ac:dyDescent="0.25">
      <c r="C813" s="53" t="str">
        <f>IF(H813="","",Sheet1!AI813)</f>
        <v>N</v>
      </c>
      <c r="D813" s="54" t="s">
        <v>4134</v>
      </c>
      <c r="E813" s="54" t="s">
        <v>25</v>
      </c>
      <c r="F813" s="53" t="str">
        <f>IF(H813="","",Sheet1!AF813)</f>
        <v>10/10/2025</v>
      </c>
      <c r="G813" s="1" t="str">
        <f>IF(H813="","",Sheet1!AF813)</f>
        <v>10/10/2025</v>
      </c>
      <c r="H813" s="27">
        <v>9106051649</v>
      </c>
      <c r="I813" s="1" t="str">
        <f>IF(H813="","",Sheet1!AF813)</f>
        <v>10/10/2025</v>
      </c>
      <c r="J813" s="55" t="str">
        <f t="shared" si="120"/>
        <v>NKHT2510/04700015068</v>
      </c>
      <c r="L813" s="57" t="str">
        <f>IF(H813="","",Sheet1!AK813)</f>
        <v>K25TTM</v>
      </c>
      <c r="M813" s="57" t="str">
        <f>IF(H813="","",Sheet1!AE813)</f>
        <v>00015068</v>
      </c>
      <c r="N813" s="58" t="str">
        <f>IF(H813="","",Sheet1!AF813)</f>
        <v>10/10/2025</v>
      </c>
      <c r="O813" s="7" t="str">
        <f>IF(H813="","",Sheet1!AH813)</f>
        <v>WIN-047</v>
      </c>
      <c r="S813" s="55" t="str">
        <f>IF(H813="","",Sheet1!AL813)</f>
        <v>6590 WM+ VTU 764 Đường 30/4</v>
      </c>
      <c r="V813" s="55" t="str">
        <f>IF(H813="","",Sheet1!AL813)</f>
        <v>6590 WM+ VTU 764 Đường 30/4</v>
      </c>
      <c r="Y813" s="7" t="str">
        <f>IF(H813="","",Sheet1!AJ813)</f>
        <v>GTLX250G</v>
      </c>
      <c r="AB813" s="60">
        <f t="shared" si="121"/>
        <v>5111</v>
      </c>
      <c r="AC813" s="60">
        <f t="shared" si="122"/>
        <v>131</v>
      </c>
      <c r="AE813" s="61">
        <f>IF(H813="","",Sheet1!U813)</f>
        <v>1</v>
      </c>
      <c r="AG813" s="7">
        <f>IF(H813="","",Sheet1!T813)</f>
        <v>50182</v>
      </c>
      <c r="AH813" s="62">
        <f t="shared" si="123"/>
        <v>50182</v>
      </c>
      <c r="AL813" s="64">
        <f t="shared" si="124"/>
        <v>8</v>
      </c>
      <c r="AN813" s="61">
        <f t="shared" si="125"/>
        <v>4014.56</v>
      </c>
      <c r="AO813" s="65">
        <f t="shared" si="126"/>
        <v>33311</v>
      </c>
      <c r="AQ813" s="66" t="str">
        <f t="shared" si="127"/>
        <v>K-hangtra</v>
      </c>
      <c r="AR813" s="66">
        <f t="shared" si="128"/>
        <v>156</v>
      </c>
      <c r="AS813" s="66">
        <f t="shared" si="129"/>
        <v>632</v>
      </c>
    </row>
    <row r="814" spans="3:45" x14ac:dyDescent="0.25">
      <c r="C814" s="53" t="str">
        <f>IF(H814="","",Sheet1!AI814)</f>
        <v>N</v>
      </c>
      <c r="D814" s="54" t="s">
        <v>4134</v>
      </c>
      <c r="E814" s="54" t="s">
        <v>25</v>
      </c>
      <c r="F814" s="53" t="str">
        <f>IF(H814="","",Sheet1!AF814)</f>
        <v>10/10/2025</v>
      </c>
      <c r="G814" s="1" t="str">
        <f>IF(H814="","",Sheet1!AF814)</f>
        <v>10/10/2025</v>
      </c>
      <c r="H814" s="27">
        <v>9106051610</v>
      </c>
      <c r="I814" s="1" t="str">
        <f>IF(H814="","",Sheet1!AF814)</f>
        <v>10/10/2025</v>
      </c>
      <c r="J814" s="55" t="str">
        <f t="shared" si="120"/>
        <v>NKHT2510/00900081535</v>
      </c>
      <c r="L814" s="57" t="str">
        <f>IF(H814="","",Sheet1!AK814)</f>
        <v>K25TTM</v>
      </c>
      <c r="M814" s="57" t="str">
        <f>IF(H814="","",Sheet1!AE814)</f>
        <v>00081535</v>
      </c>
      <c r="N814" s="58" t="str">
        <f>IF(H814="","",Sheet1!AF814)</f>
        <v>10/10/2025</v>
      </c>
      <c r="O814" s="7" t="str">
        <f>IF(H814="","",Sheet1!AH814)</f>
        <v>WIN-DNG-01-009</v>
      </c>
      <c r="S814" s="55" t="str">
        <f>IF(H814="","",Sheet1!AL814)</f>
        <v>4439 WM+ DNG 376-378 Kinh Dương Vương</v>
      </c>
      <c r="V814" s="55" t="str">
        <f>IF(H814="","",Sheet1!AL814)</f>
        <v>4439 WM+ DNG 376-378 Kinh Dương Vương</v>
      </c>
      <c r="Y814" s="7" t="str">
        <f>IF(H814="","",Sheet1!AJ814)</f>
        <v>GM500</v>
      </c>
      <c r="AB814" s="60">
        <f t="shared" si="121"/>
        <v>5111</v>
      </c>
      <c r="AC814" s="60">
        <f t="shared" si="122"/>
        <v>131</v>
      </c>
      <c r="AE814" s="61">
        <f>IF(H814="","",Sheet1!U814)</f>
        <v>3</v>
      </c>
      <c r="AG814" s="7">
        <f>IF(H814="","",Sheet1!T814)</f>
        <v>111058</v>
      </c>
      <c r="AH814" s="62">
        <f t="shared" si="123"/>
        <v>333174</v>
      </c>
      <c r="AL814" s="64">
        <f t="shared" si="124"/>
        <v>8</v>
      </c>
      <c r="AN814" s="61">
        <f t="shared" si="125"/>
        <v>26653.920000000002</v>
      </c>
      <c r="AO814" s="65">
        <f t="shared" si="126"/>
        <v>33311</v>
      </c>
      <c r="AQ814" s="66" t="str">
        <f t="shared" si="127"/>
        <v>K-hangtra</v>
      </c>
      <c r="AR814" s="66">
        <f t="shared" si="128"/>
        <v>156</v>
      </c>
      <c r="AS814" s="66">
        <f t="shared" si="129"/>
        <v>632</v>
      </c>
    </row>
    <row r="815" spans="3:45" x14ac:dyDescent="0.25">
      <c r="C815" s="53" t="str">
        <f>IF(H815="","",Sheet1!AI815)</f>
        <v>B</v>
      </c>
      <c r="D815" s="54" t="s">
        <v>4134</v>
      </c>
      <c r="E815" s="54" t="s">
        <v>25</v>
      </c>
      <c r="F815" s="53" t="str">
        <f>IF(H815="","",Sheet1!AF815)</f>
        <v>10/10/2025</v>
      </c>
      <c r="G815" s="1" t="str">
        <f>IF(H815="","",Sheet1!AF815)</f>
        <v>10/10/2025</v>
      </c>
      <c r="H815" s="27">
        <v>9106051697</v>
      </c>
      <c r="I815" s="1" t="str">
        <f>IF(H815="","",Sheet1!AF815)</f>
        <v>10/10/2025</v>
      </c>
      <c r="J815" s="55" t="str">
        <f t="shared" si="120"/>
        <v>NKHT2510/05800037679</v>
      </c>
      <c r="L815" s="57" t="str">
        <f>IF(H815="","",Sheet1!AK815)</f>
        <v>K25TTM</v>
      </c>
      <c r="M815" s="57" t="str">
        <f>IF(H815="","",Sheet1!AE815)</f>
        <v>00037679</v>
      </c>
      <c r="N815" s="58" t="str">
        <f>IF(H815="","",Sheet1!AF815)</f>
        <v>10/10/2025</v>
      </c>
      <c r="O815" s="7" t="str">
        <f>IF(H815="","",Sheet1!AH815)</f>
        <v>WIN-058</v>
      </c>
      <c r="S815" s="55" t="str">
        <f>IF(H815="","",Sheet1!AL815)</f>
        <v>5575 WM+ NAN 1 Lê Mao</v>
      </c>
      <c r="V815" s="55" t="str">
        <f>IF(H815="","",Sheet1!AL815)</f>
        <v>5575 WM+ NAN 1 Lê Mao</v>
      </c>
      <c r="Y815" s="7" t="str">
        <f>IF(H815="","",Sheet1!AJ815)</f>
        <v>GTLX250G</v>
      </c>
      <c r="AB815" s="60">
        <f t="shared" si="121"/>
        <v>5111</v>
      </c>
      <c r="AC815" s="60">
        <f t="shared" si="122"/>
        <v>131</v>
      </c>
      <c r="AE815" s="61">
        <f>IF(H815="","",Sheet1!U815)</f>
        <v>1</v>
      </c>
      <c r="AG815" s="7">
        <f>IF(H815="","",Sheet1!T815)</f>
        <v>50182</v>
      </c>
      <c r="AH815" s="62">
        <f t="shared" si="123"/>
        <v>50182</v>
      </c>
      <c r="AL815" s="64">
        <f t="shared" si="124"/>
        <v>8</v>
      </c>
      <c r="AN815" s="61">
        <f t="shared" si="125"/>
        <v>4014.56</v>
      </c>
      <c r="AO815" s="65">
        <f t="shared" si="126"/>
        <v>33311</v>
      </c>
      <c r="AQ815" s="66" t="str">
        <f t="shared" si="127"/>
        <v>K-hangtra</v>
      </c>
      <c r="AR815" s="66">
        <f t="shared" si="128"/>
        <v>156</v>
      </c>
      <c r="AS815" s="66">
        <f t="shared" si="129"/>
        <v>632</v>
      </c>
    </row>
    <row r="816" spans="3:45" x14ac:dyDescent="0.25">
      <c r="C816" s="53" t="str">
        <f>IF(H816="","",Sheet1!AI816)</f>
        <v>B</v>
      </c>
      <c r="D816" s="54" t="s">
        <v>4134</v>
      </c>
      <c r="E816" s="54" t="s">
        <v>25</v>
      </c>
      <c r="F816" s="53" t="str">
        <f>IF(H816="","",Sheet1!AF816)</f>
        <v>10/10/2025</v>
      </c>
      <c r="G816" s="1" t="str">
        <f>IF(H816="","",Sheet1!AF816)</f>
        <v>10/10/2025</v>
      </c>
      <c r="H816" s="27">
        <v>9106051727</v>
      </c>
      <c r="I816" s="1" t="str">
        <f>IF(H816="","",Sheet1!AF816)</f>
        <v>10/10/2025</v>
      </c>
      <c r="J816" s="55" t="str">
        <f t="shared" si="120"/>
        <v>NKHT2510/04900003023</v>
      </c>
      <c r="L816" s="57" t="str">
        <f>IF(H816="","",Sheet1!AK816)</f>
        <v>K25TTM</v>
      </c>
      <c r="M816" s="57" t="str">
        <f>IF(H816="","",Sheet1!AE816)</f>
        <v>00003023</v>
      </c>
      <c r="N816" s="58" t="str">
        <f>IF(H816="","",Sheet1!AF816)</f>
        <v>10/10/2025</v>
      </c>
      <c r="O816" s="7" t="str">
        <f>IF(H816="","",Sheet1!AH816)</f>
        <v>WIN-049</v>
      </c>
      <c r="S816" s="55" t="str">
        <f>IF(H816="","",Sheet1!AL816)</f>
        <v>2AFE WM+ SLA 284 Trần Huy Liệu</v>
      </c>
      <c r="V816" s="55" t="str">
        <f>IF(H816="","",Sheet1!AL816)</f>
        <v>2AFE WM+ SLA 284 Trần Huy Liệu</v>
      </c>
      <c r="Y816" s="7" t="str">
        <f>IF(H816="","",Sheet1!AJ816)</f>
        <v>GM500</v>
      </c>
      <c r="AB816" s="60">
        <f t="shared" si="121"/>
        <v>5111</v>
      </c>
      <c r="AC816" s="60">
        <f t="shared" si="122"/>
        <v>131</v>
      </c>
      <c r="AE816" s="61">
        <f>IF(H816="","",Sheet1!U816)</f>
        <v>1</v>
      </c>
      <c r="AG816" s="7">
        <f>IF(H816="","",Sheet1!T816)</f>
        <v>111058</v>
      </c>
      <c r="AH816" s="62">
        <f t="shared" si="123"/>
        <v>111058</v>
      </c>
      <c r="AL816" s="64">
        <f t="shared" si="124"/>
        <v>8</v>
      </c>
      <c r="AN816" s="61">
        <f t="shared" si="125"/>
        <v>8884.64</v>
      </c>
      <c r="AO816" s="65">
        <f t="shared" si="126"/>
        <v>33311</v>
      </c>
      <c r="AQ816" s="66" t="str">
        <f t="shared" si="127"/>
        <v>K-hangtra</v>
      </c>
      <c r="AR816" s="66">
        <f t="shared" si="128"/>
        <v>156</v>
      </c>
      <c r="AS816" s="66">
        <f t="shared" si="129"/>
        <v>632</v>
      </c>
    </row>
    <row r="817" spans="3:45" x14ac:dyDescent="0.25">
      <c r="C817" s="53" t="str">
        <f>IF(H817="","",Sheet1!AI817)</f>
        <v>N</v>
      </c>
      <c r="D817" s="54" t="s">
        <v>4134</v>
      </c>
      <c r="E817" s="54" t="s">
        <v>25</v>
      </c>
      <c r="F817" s="53" t="str">
        <f>IF(H817="","",Sheet1!AF817)</f>
        <v>10/10/2025</v>
      </c>
      <c r="G817" s="1" t="str">
        <f>IF(H817="","",Sheet1!AF817)</f>
        <v>10/10/2025</v>
      </c>
      <c r="H817" s="27">
        <v>9106051735</v>
      </c>
      <c r="I817" s="1" t="str">
        <f>IF(H817="","",Sheet1!AF817)</f>
        <v>10/10/2025</v>
      </c>
      <c r="J817" s="55" t="str">
        <f t="shared" ref="J817:J880" si="130">"NKHT25"&amp;TEXT(MONTH(I817),"00")&amp;"/"&amp;RIGHT(O817,3)&amp;M817</f>
        <v>NKHT2510/06300005762</v>
      </c>
      <c r="K817" s="1"/>
      <c r="L817" s="57" t="str">
        <f>IF(H817="","",Sheet1!AK817)</f>
        <v>K25TTM</v>
      </c>
      <c r="M817" s="57" t="str">
        <f>IF(H817="","",Sheet1!AE817)</f>
        <v>00005762</v>
      </c>
      <c r="N817" s="58" t="str">
        <f>IF(H817="","",Sheet1!AF817)</f>
        <v>10/10/2025</v>
      </c>
      <c r="O817" s="7" t="str">
        <f>IF(H817="","",Sheet1!AH817)</f>
        <v>WIN-063</v>
      </c>
      <c r="S817" s="55" t="str">
        <f>IF(H817="","",Sheet1!AL817)</f>
        <v>6651 WM+ TGG 378 Lê Thị Hồng Gấm</v>
      </c>
      <c r="V817" s="55" t="str">
        <f>IF(H817="","",Sheet1!AL817)</f>
        <v>6651 WM+ TGG 378 Lê Thị Hồng Gấm</v>
      </c>
      <c r="Y817" s="7" t="str">
        <f>IF(H817="","",Sheet1!AJ817)</f>
        <v>GTLX250G</v>
      </c>
      <c r="AB817" s="60">
        <f t="shared" si="121"/>
        <v>5111</v>
      </c>
      <c r="AC817" s="60">
        <f t="shared" si="122"/>
        <v>131</v>
      </c>
      <c r="AE817" s="61">
        <f>IF(H817="","",Sheet1!U817)</f>
        <v>2</v>
      </c>
      <c r="AG817" s="7">
        <f>IF(H817="","",Sheet1!T817)</f>
        <v>50182</v>
      </c>
      <c r="AH817" s="62">
        <f t="shared" si="123"/>
        <v>100364</v>
      </c>
      <c r="AL817" s="64">
        <f t="shared" si="124"/>
        <v>8</v>
      </c>
      <c r="AN817" s="61">
        <f t="shared" si="125"/>
        <v>8029.12</v>
      </c>
      <c r="AO817" s="65">
        <f t="shared" si="126"/>
        <v>33311</v>
      </c>
      <c r="AQ817" s="66" t="str">
        <f t="shared" si="127"/>
        <v>K-hangtra</v>
      </c>
      <c r="AR817" s="66">
        <f t="shared" si="128"/>
        <v>156</v>
      </c>
      <c r="AS817" s="66">
        <f t="shared" si="129"/>
        <v>632</v>
      </c>
    </row>
    <row r="818" spans="3:45" x14ac:dyDescent="0.25">
      <c r="C818" s="53" t="str">
        <f>IF(H818="","",Sheet1!AI818)</f>
        <v>N</v>
      </c>
      <c r="D818" s="54" t="s">
        <v>4134</v>
      </c>
      <c r="E818" s="54" t="s">
        <v>25</v>
      </c>
      <c r="F818" s="53" t="str">
        <f>IF(H818="","",Sheet1!AF818)</f>
        <v>10/10/2025</v>
      </c>
      <c r="G818" s="1" t="str">
        <f>IF(H818="","",Sheet1!AF818)</f>
        <v>10/10/2025</v>
      </c>
      <c r="H818" s="27">
        <v>9106051744</v>
      </c>
      <c r="I818" s="1" t="str">
        <f>IF(H818="","",Sheet1!AF818)</f>
        <v>10/10/2025</v>
      </c>
      <c r="J818" s="55" t="str">
        <f t="shared" si="130"/>
        <v>NKHT2510/01600026199</v>
      </c>
      <c r="K818" s="1"/>
      <c r="L818" s="57" t="str">
        <f>IF(H818="","",Sheet1!AK818)</f>
        <v>K25TTM</v>
      </c>
      <c r="M818" s="57" t="str">
        <f>IF(H818="","",Sheet1!AE818)</f>
        <v>00026199</v>
      </c>
      <c r="N818" s="58" t="str">
        <f>IF(H818="","",Sheet1!AF818)</f>
        <v>10/10/2025</v>
      </c>
      <c r="O818" s="7" t="str">
        <f>IF(H818="","",Sheet1!AH818)</f>
        <v>WIN-CTO-01-016</v>
      </c>
      <c r="S818" s="55" t="str">
        <f>IF(H818="","",Sheet1!AL818)</f>
        <v>6756 WM+ CTO 09 Trần Vĩnh Kiết</v>
      </c>
      <c r="V818" s="55" t="str">
        <f>IF(H818="","",Sheet1!AL818)</f>
        <v>6756 WM+ CTO 09 Trần Vĩnh Kiết</v>
      </c>
      <c r="Y818" s="7" t="str">
        <f>IF(H818="","",Sheet1!AJ818)</f>
        <v>GM500</v>
      </c>
      <c r="AB818" s="60">
        <f t="shared" si="121"/>
        <v>5111</v>
      </c>
      <c r="AC818" s="60">
        <f t="shared" si="122"/>
        <v>131</v>
      </c>
      <c r="AE818" s="61">
        <f>IF(H818="","",Sheet1!U818)</f>
        <v>1</v>
      </c>
      <c r="AG818" s="7">
        <f>IF(H818="","",Sheet1!T818)</f>
        <v>111058</v>
      </c>
      <c r="AH818" s="62">
        <f t="shared" si="123"/>
        <v>111058</v>
      </c>
      <c r="AL818" s="64">
        <f t="shared" si="124"/>
        <v>8</v>
      </c>
      <c r="AN818" s="61">
        <f t="shared" si="125"/>
        <v>8884.64</v>
      </c>
      <c r="AO818" s="65">
        <f t="shared" si="126"/>
        <v>33311</v>
      </c>
      <c r="AQ818" s="66" t="str">
        <f t="shared" si="127"/>
        <v>K-hangtra</v>
      </c>
      <c r="AR818" s="66">
        <f t="shared" si="128"/>
        <v>156</v>
      </c>
      <c r="AS818" s="66">
        <f t="shared" si="129"/>
        <v>632</v>
      </c>
    </row>
    <row r="819" spans="3:45" x14ac:dyDescent="0.25">
      <c r="C819" s="53" t="str">
        <f>IF(H819="","",Sheet1!AI819)</f>
        <v>N</v>
      </c>
      <c r="D819" s="54" t="s">
        <v>4134</v>
      </c>
      <c r="E819" s="54" t="s">
        <v>25</v>
      </c>
      <c r="F819" s="53" t="str">
        <f>IF(H819="","",Sheet1!AF819)</f>
        <v>10/10/2025</v>
      </c>
      <c r="G819" s="1" t="str">
        <f>IF(H819="","",Sheet1!AF819)</f>
        <v>10/10/2025</v>
      </c>
      <c r="H819" s="27">
        <v>9106051744</v>
      </c>
      <c r="I819" s="1" t="str">
        <f>IF(H819="","",Sheet1!AF819)</f>
        <v>10/10/2025</v>
      </c>
      <c r="J819" s="55" t="str">
        <f t="shared" si="130"/>
        <v>NKHT2510/01600026199</v>
      </c>
      <c r="K819" s="1"/>
      <c r="L819" s="57" t="str">
        <f>IF(H819="","",Sheet1!AK819)</f>
        <v>K25TTM</v>
      </c>
      <c r="M819" s="57" t="str">
        <f>IF(H819="","",Sheet1!AE819)</f>
        <v>00026199</v>
      </c>
      <c r="N819" s="58" t="str">
        <f>IF(H819="","",Sheet1!AF819)</f>
        <v>10/10/2025</v>
      </c>
      <c r="O819" s="7" t="str">
        <f>IF(H819="","",Sheet1!AH819)</f>
        <v>WIN-CTO-01-016</v>
      </c>
      <c r="S819" s="55" t="str">
        <f>IF(H819="","",Sheet1!AL819)</f>
        <v>6756 WM+ CTO 09 Trần Vĩnh Kiết</v>
      </c>
      <c r="V819" s="55" t="str">
        <f>IF(H819="","",Sheet1!AL819)</f>
        <v>6756 WM+ CTO 09 Trần Vĩnh Kiết</v>
      </c>
      <c r="Y819" s="7" t="str">
        <f>IF(H819="","",Sheet1!AJ819)</f>
        <v>GL250</v>
      </c>
      <c r="AB819" s="60">
        <f t="shared" si="121"/>
        <v>5111</v>
      </c>
      <c r="AC819" s="60">
        <f t="shared" si="122"/>
        <v>131</v>
      </c>
      <c r="AE819" s="61">
        <f>IF(H819="","",Sheet1!U819)</f>
        <v>1</v>
      </c>
      <c r="AG819" s="7">
        <f>IF(H819="","",Sheet1!T819)</f>
        <v>49500</v>
      </c>
      <c r="AH819" s="62">
        <f t="shared" si="123"/>
        <v>49500</v>
      </c>
      <c r="AL819" s="64">
        <f t="shared" si="124"/>
        <v>8</v>
      </c>
      <c r="AN819" s="61">
        <f t="shared" si="125"/>
        <v>3960</v>
      </c>
      <c r="AO819" s="65">
        <f t="shared" si="126"/>
        <v>33311</v>
      </c>
      <c r="AQ819" s="66" t="str">
        <f t="shared" si="127"/>
        <v>K-hangtra</v>
      </c>
      <c r="AR819" s="66">
        <f t="shared" si="128"/>
        <v>156</v>
      </c>
      <c r="AS819" s="66">
        <f t="shared" si="129"/>
        <v>632</v>
      </c>
    </row>
    <row r="820" spans="3:45" x14ac:dyDescent="0.25">
      <c r="C820" s="53" t="str">
        <f>IF(H820="","",Sheet1!AI820)</f>
        <v>B</v>
      </c>
      <c r="D820" s="54" t="s">
        <v>4134</v>
      </c>
      <c r="E820" s="54" t="s">
        <v>25</v>
      </c>
      <c r="F820" s="53" t="str">
        <f>IF(H820="","",Sheet1!AF820)</f>
        <v>10/10/2025</v>
      </c>
      <c r="G820" s="1" t="str">
        <f>IF(H820="","",Sheet1!AF820)</f>
        <v>10/10/2025</v>
      </c>
      <c r="H820" s="27">
        <v>9106051780</v>
      </c>
      <c r="I820" s="1" t="str">
        <f>IF(H820="","",Sheet1!AF820)</f>
        <v>10/10/2025</v>
      </c>
      <c r="J820" s="55" t="str">
        <f t="shared" si="130"/>
        <v>NKHT2510/00700047800</v>
      </c>
      <c r="K820" s="1"/>
      <c r="L820" s="57" t="str">
        <f>IF(H820="","",Sheet1!AK820)</f>
        <v>K25TTM</v>
      </c>
      <c r="M820" s="57" t="str">
        <f>IF(H820="","",Sheet1!AE820)</f>
        <v>00047800</v>
      </c>
      <c r="N820" s="58" t="str">
        <f>IF(H820="","",Sheet1!AF820)</f>
        <v>10/10/2025</v>
      </c>
      <c r="O820" s="7" t="str">
        <f>IF(H820="","",Sheet1!AH820)</f>
        <v>WIN-QNH-00-007</v>
      </c>
      <c r="S820" s="55" t="str">
        <f>IF(H820="","",Sheet1!AL820)</f>
        <v>2AZQ WM+ QNH 693 Trần Phú</v>
      </c>
      <c r="V820" s="55" t="str">
        <f>IF(H820="","",Sheet1!AL820)</f>
        <v>2AZQ WM+ QNH 693 Trần Phú</v>
      </c>
      <c r="Y820" s="7" t="str">
        <f>IF(H820="","",Sheet1!AJ820)</f>
        <v>GM500</v>
      </c>
      <c r="AB820" s="60">
        <f t="shared" si="121"/>
        <v>5111</v>
      </c>
      <c r="AC820" s="60">
        <f t="shared" si="122"/>
        <v>131</v>
      </c>
      <c r="AE820" s="61">
        <f>IF(H820="","",Sheet1!U820)</f>
        <v>2</v>
      </c>
      <c r="AG820" s="7">
        <f>IF(H820="","",Sheet1!T820)</f>
        <v>111058</v>
      </c>
      <c r="AH820" s="62">
        <f t="shared" si="123"/>
        <v>222116</v>
      </c>
      <c r="AL820" s="64">
        <f t="shared" si="124"/>
        <v>8</v>
      </c>
      <c r="AN820" s="61">
        <f t="shared" si="125"/>
        <v>17769.28</v>
      </c>
      <c r="AO820" s="65">
        <f t="shared" si="126"/>
        <v>33311</v>
      </c>
      <c r="AQ820" s="66" t="str">
        <f t="shared" si="127"/>
        <v>K-hangtra</v>
      </c>
      <c r="AR820" s="66">
        <f t="shared" si="128"/>
        <v>156</v>
      </c>
      <c r="AS820" s="66">
        <f t="shared" si="129"/>
        <v>632</v>
      </c>
    </row>
    <row r="821" spans="3:45" x14ac:dyDescent="0.25">
      <c r="C821" s="53" t="str">
        <f>IF(H821="","",Sheet1!AI821)</f>
        <v>N</v>
      </c>
      <c r="D821" s="54" t="s">
        <v>4134</v>
      </c>
      <c r="E821" s="54" t="s">
        <v>25</v>
      </c>
      <c r="F821" s="53" t="str">
        <f>IF(H821="","",Sheet1!AF821)</f>
        <v>10/10/2025</v>
      </c>
      <c r="G821" s="1" t="str">
        <f>IF(H821="","",Sheet1!AF821)</f>
        <v>10/10/2025</v>
      </c>
      <c r="H821" s="27">
        <v>9106051772</v>
      </c>
      <c r="I821" s="1" t="str">
        <f>IF(H821="","",Sheet1!AF821)</f>
        <v>10/10/2025</v>
      </c>
      <c r="J821" s="55" t="str">
        <f t="shared" si="130"/>
        <v>NKHT2510/00900081545</v>
      </c>
      <c r="K821" s="1"/>
      <c r="L821" s="57" t="str">
        <f>IF(H821="","",Sheet1!AK821)</f>
        <v>K25TTM</v>
      </c>
      <c r="M821" s="57" t="str">
        <f>IF(H821="","",Sheet1!AE821)</f>
        <v>00081545</v>
      </c>
      <c r="N821" s="58" t="str">
        <f>IF(H821="","",Sheet1!AF821)</f>
        <v>10/10/2025</v>
      </c>
      <c r="O821" s="7" t="str">
        <f>IF(H821="","",Sheet1!AH821)</f>
        <v>WIN-DNG-01-009</v>
      </c>
      <c r="S821" s="55" t="str">
        <f>IF(H821="","",Sheet1!AL821)</f>
        <v>2AJQ WM+ DNG 45 Trần Quang Khải</v>
      </c>
      <c r="V821" s="55" t="str">
        <f>IF(H821="","",Sheet1!AL821)</f>
        <v>2AJQ WM+ DNG 45 Trần Quang Khải</v>
      </c>
      <c r="Y821" s="7" t="str">
        <f>IF(H821="","",Sheet1!AJ821)</f>
        <v>CN300</v>
      </c>
      <c r="AB821" s="60">
        <f t="shared" si="121"/>
        <v>5111</v>
      </c>
      <c r="AC821" s="60">
        <f t="shared" si="122"/>
        <v>131</v>
      </c>
      <c r="AE821" s="61">
        <f>IF(H821="","",Sheet1!U821)</f>
        <v>1</v>
      </c>
      <c r="AG821" s="7">
        <f>IF(H821="","",Sheet1!T821)</f>
        <v>70950</v>
      </c>
      <c r="AH821" s="62">
        <f t="shared" si="123"/>
        <v>70950</v>
      </c>
      <c r="AL821" s="64">
        <f t="shared" si="124"/>
        <v>8</v>
      </c>
      <c r="AN821" s="61">
        <f t="shared" si="125"/>
        <v>5676</v>
      </c>
      <c r="AO821" s="65">
        <f t="shared" si="126"/>
        <v>33311</v>
      </c>
      <c r="AQ821" s="66" t="str">
        <f t="shared" si="127"/>
        <v>K-hangtra</v>
      </c>
      <c r="AR821" s="66">
        <f t="shared" si="128"/>
        <v>156</v>
      </c>
      <c r="AS821" s="66">
        <f t="shared" si="129"/>
        <v>632</v>
      </c>
    </row>
    <row r="822" spans="3:45" x14ac:dyDescent="0.25">
      <c r="C822" s="53" t="str">
        <f>IF(H822="","",Sheet1!AI822)</f>
        <v>N</v>
      </c>
      <c r="D822" s="54" t="s">
        <v>4134</v>
      </c>
      <c r="E822" s="54" t="s">
        <v>25</v>
      </c>
      <c r="F822" s="53" t="str">
        <f>IF(H822="","",Sheet1!AF822)</f>
        <v>10/10/2025</v>
      </c>
      <c r="G822" s="1" t="str">
        <f>IF(H822="","",Sheet1!AF822)</f>
        <v>10/10/2025</v>
      </c>
      <c r="H822" s="27">
        <v>9106051772</v>
      </c>
      <c r="I822" s="1" t="str">
        <f>IF(H822="","",Sheet1!AF822)</f>
        <v>10/10/2025</v>
      </c>
      <c r="J822" s="55" t="str">
        <f t="shared" si="130"/>
        <v>NKHT2510/00900081545</v>
      </c>
      <c r="K822" s="1"/>
      <c r="L822" s="57" t="str">
        <f>IF(H822="","",Sheet1!AK822)</f>
        <v>K25TTM</v>
      </c>
      <c r="M822" s="57" t="str">
        <f>IF(H822="","",Sheet1!AE822)</f>
        <v>00081545</v>
      </c>
      <c r="N822" s="58" t="str">
        <f>IF(H822="","",Sheet1!AF822)</f>
        <v>10/10/2025</v>
      </c>
      <c r="O822" s="7" t="str">
        <f>IF(H822="","",Sheet1!AH822)</f>
        <v>WIN-DNG-01-009</v>
      </c>
      <c r="S822" s="55" t="str">
        <f>IF(H822="","",Sheet1!AL822)</f>
        <v>2AJQ WM+ DNG 45 Trần Quang Khải</v>
      </c>
      <c r="V822" s="55" t="str">
        <f>IF(H822="","",Sheet1!AL822)</f>
        <v>2AJQ WM+ DNG 45 Trần Quang Khải</v>
      </c>
      <c r="Y822" s="7" t="str">
        <f>IF(H822="","",Sheet1!AJ822)</f>
        <v>CC300</v>
      </c>
      <c r="AB822" s="60">
        <f t="shared" si="121"/>
        <v>5111</v>
      </c>
      <c r="AC822" s="60">
        <f t="shared" si="122"/>
        <v>131</v>
      </c>
      <c r="AE822" s="61">
        <f>IF(H822="","",Sheet1!U822)</f>
        <v>1</v>
      </c>
      <c r="AG822" s="7">
        <f>IF(H822="","",Sheet1!T822)</f>
        <v>74250</v>
      </c>
      <c r="AH822" s="62">
        <f t="shared" si="123"/>
        <v>74250</v>
      </c>
      <c r="AL822" s="64">
        <f t="shared" si="124"/>
        <v>8</v>
      </c>
      <c r="AN822" s="61">
        <f t="shared" si="125"/>
        <v>5940</v>
      </c>
      <c r="AO822" s="65">
        <f t="shared" si="126"/>
        <v>33311</v>
      </c>
      <c r="AQ822" s="66" t="str">
        <f t="shared" si="127"/>
        <v>K-hangtra</v>
      </c>
      <c r="AR822" s="66">
        <f t="shared" si="128"/>
        <v>156</v>
      </c>
      <c r="AS822" s="66">
        <f t="shared" si="129"/>
        <v>632</v>
      </c>
    </row>
    <row r="823" spans="3:45" x14ac:dyDescent="0.25">
      <c r="C823" s="53" t="str">
        <f>IF(H823="","",Sheet1!AI823)</f>
        <v>N</v>
      </c>
      <c r="D823" s="54" t="s">
        <v>4134</v>
      </c>
      <c r="E823" s="54" t="s">
        <v>25</v>
      </c>
      <c r="F823" s="53" t="str">
        <f>IF(H823="","",Sheet1!AF823)</f>
        <v>10/10/2025</v>
      </c>
      <c r="G823" s="1" t="str">
        <f>IF(H823="","",Sheet1!AF823)</f>
        <v>10/10/2025</v>
      </c>
      <c r="H823" s="27">
        <v>9106051772</v>
      </c>
      <c r="I823" s="1" t="str">
        <f>IF(H823="","",Sheet1!AF823)</f>
        <v>10/10/2025</v>
      </c>
      <c r="J823" s="55" t="str">
        <f t="shared" si="130"/>
        <v>NKHT2510/00900081545</v>
      </c>
      <c r="K823" s="1"/>
      <c r="L823" s="57" t="str">
        <f>IF(H823="","",Sheet1!AK823)</f>
        <v>K25TTM</v>
      </c>
      <c r="M823" s="57" t="str">
        <f>IF(H823="","",Sheet1!AE823)</f>
        <v>00081545</v>
      </c>
      <c r="N823" s="58" t="str">
        <f>IF(H823="","",Sheet1!AF823)</f>
        <v>10/10/2025</v>
      </c>
      <c r="O823" s="7" t="str">
        <f>IF(H823="","",Sheet1!AH823)</f>
        <v>WIN-DNG-01-009</v>
      </c>
      <c r="S823" s="55" t="str">
        <f>IF(H823="","",Sheet1!AL823)</f>
        <v>2AJQ WM+ DNG 45 Trần Quang Khải</v>
      </c>
      <c r="V823" s="55" t="str">
        <f>IF(H823="","",Sheet1!AL823)</f>
        <v>2AJQ WM+ DNG 45 Trần Quang Khải</v>
      </c>
      <c r="Y823" s="7" t="str">
        <f>IF(H823="","",Sheet1!AJ823)</f>
        <v>MNH250</v>
      </c>
      <c r="AB823" s="60">
        <f t="shared" si="121"/>
        <v>5111</v>
      </c>
      <c r="AC823" s="60">
        <f t="shared" si="122"/>
        <v>131</v>
      </c>
      <c r="AE823" s="61">
        <f>IF(H823="","",Sheet1!U823)</f>
        <v>2</v>
      </c>
      <c r="AG823" s="7">
        <f>IF(H823="","",Sheet1!T823)</f>
        <v>37720</v>
      </c>
      <c r="AH823" s="62">
        <f t="shared" si="123"/>
        <v>75440</v>
      </c>
      <c r="AL823" s="64">
        <f t="shared" si="124"/>
        <v>8</v>
      </c>
      <c r="AN823" s="61">
        <f t="shared" si="125"/>
        <v>6035.2</v>
      </c>
      <c r="AO823" s="65">
        <f t="shared" si="126"/>
        <v>33311</v>
      </c>
      <c r="AQ823" s="66" t="str">
        <f t="shared" si="127"/>
        <v>K-hangtra</v>
      </c>
      <c r="AR823" s="66">
        <f t="shared" si="128"/>
        <v>156</v>
      </c>
      <c r="AS823" s="66">
        <f t="shared" si="129"/>
        <v>632</v>
      </c>
    </row>
    <row r="824" spans="3:45" x14ac:dyDescent="0.25">
      <c r="C824" s="53" t="str">
        <f>IF(H824="","",Sheet1!AI824)</f>
        <v>N</v>
      </c>
      <c r="D824" s="54" t="s">
        <v>4134</v>
      </c>
      <c r="E824" s="54" t="s">
        <v>25</v>
      </c>
      <c r="F824" s="53" t="str">
        <f>IF(H824="","",Sheet1!AF824)</f>
        <v>10/10/2025</v>
      </c>
      <c r="G824" s="1" t="str">
        <f>IF(H824="","",Sheet1!AF824)</f>
        <v>10/10/2025</v>
      </c>
      <c r="H824" s="27">
        <v>9106051800</v>
      </c>
      <c r="I824" s="1" t="str">
        <f>IF(H824="","",Sheet1!AF824)</f>
        <v>10/10/2025</v>
      </c>
      <c r="J824" s="55" t="str">
        <f t="shared" si="130"/>
        <v>NKHT2510/04200010152</v>
      </c>
      <c r="K824" s="1"/>
      <c r="L824" s="57" t="str">
        <f>IF(H824="","",Sheet1!AK824)</f>
        <v>K25TTM</v>
      </c>
      <c r="M824" s="57" t="str">
        <f>IF(H824="","",Sheet1!AE824)</f>
        <v>00010152</v>
      </c>
      <c r="N824" s="58" t="str">
        <f>IF(H824="","",Sheet1!AF824)</f>
        <v>10/10/2025</v>
      </c>
      <c r="O824" s="7" t="str">
        <f>IF(H824="","",Sheet1!AH824)</f>
        <v>WIN-042</v>
      </c>
      <c r="S824" s="55" t="str">
        <f>IF(H824="","",Sheet1!AL824)</f>
        <v>2AWD WM+ QNI Tổ 17, Phan Bội Châu</v>
      </c>
      <c r="V824" s="55" t="str">
        <f>IF(H824="","",Sheet1!AL824)</f>
        <v>2AWD WM+ QNI Tổ 17, Phan Bội Châu</v>
      </c>
      <c r="Y824" s="7" t="str">
        <f>IF(H824="","",Sheet1!AJ824)</f>
        <v>TH200</v>
      </c>
      <c r="AB824" s="60">
        <f t="shared" si="121"/>
        <v>5111</v>
      </c>
      <c r="AC824" s="60">
        <f t="shared" si="122"/>
        <v>131</v>
      </c>
      <c r="AE824" s="61">
        <f>IF(H824="","",Sheet1!U824)</f>
        <v>2</v>
      </c>
      <c r="AG824" s="7">
        <f>IF(H824="","",Sheet1!T824)</f>
        <v>45588</v>
      </c>
      <c r="AH824" s="62">
        <f t="shared" si="123"/>
        <v>91176</v>
      </c>
      <c r="AL824" s="64">
        <f t="shared" si="124"/>
        <v>8</v>
      </c>
      <c r="AN824" s="61">
        <f t="shared" si="125"/>
        <v>7294.08</v>
      </c>
      <c r="AO824" s="65">
        <f t="shared" si="126"/>
        <v>33311</v>
      </c>
      <c r="AQ824" s="66" t="str">
        <f t="shared" si="127"/>
        <v>K-hangtra</v>
      </c>
      <c r="AR824" s="66">
        <f t="shared" si="128"/>
        <v>156</v>
      </c>
      <c r="AS824" s="66">
        <f t="shared" si="129"/>
        <v>632</v>
      </c>
    </row>
    <row r="825" spans="3:45" x14ac:dyDescent="0.25">
      <c r="C825" s="53" t="str">
        <f>IF(H825="","",Sheet1!AI825)</f>
        <v>N</v>
      </c>
      <c r="D825" s="54" t="s">
        <v>4134</v>
      </c>
      <c r="E825" s="54" t="s">
        <v>25</v>
      </c>
      <c r="F825" s="53" t="str">
        <f>IF(H825="","",Sheet1!AF825)</f>
        <v>10/10/2025</v>
      </c>
      <c r="G825" s="1" t="str">
        <f>IF(H825="","",Sheet1!AF825)</f>
        <v>10/10/2025</v>
      </c>
      <c r="H825" s="27">
        <v>9106051800</v>
      </c>
      <c r="I825" s="1" t="str">
        <f>IF(H825="","",Sheet1!AF825)</f>
        <v>10/10/2025</v>
      </c>
      <c r="J825" s="55" t="str">
        <f t="shared" si="130"/>
        <v>NKHT2510/04200010152</v>
      </c>
      <c r="K825" s="1"/>
      <c r="L825" s="57" t="str">
        <f>IF(H825="","",Sheet1!AK825)</f>
        <v>K25TTM</v>
      </c>
      <c r="M825" s="57" t="str">
        <f>IF(H825="","",Sheet1!AE825)</f>
        <v>00010152</v>
      </c>
      <c r="N825" s="58" t="str">
        <f>IF(H825="","",Sheet1!AF825)</f>
        <v>10/10/2025</v>
      </c>
      <c r="O825" s="7" t="str">
        <f>IF(H825="","",Sheet1!AH825)</f>
        <v>WIN-042</v>
      </c>
      <c r="S825" s="55" t="str">
        <f>IF(H825="","",Sheet1!AL825)</f>
        <v>2AWD WM+ QNI Tổ 17, Phan Bội Châu</v>
      </c>
      <c r="V825" s="55" t="str">
        <f>IF(H825="","",Sheet1!AL825)</f>
        <v>2AWD WM+ QNI Tổ 17, Phan Bội Châu</v>
      </c>
      <c r="Y825" s="7" t="str">
        <f>IF(H825="","",Sheet1!AJ825)</f>
        <v>TH200</v>
      </c>
      <c r="AB825" s="60">
        <f t="shared" si="121"/>
        <v>5111</v>
      </c>
      <c r="AC825" s="60">
        <f t="shared" si="122"/>
        <v>131</v>
      </c>
      <c r="AE825" s="61">
        <f>IF(H825="","",Sheet1!U825)</f>
        <v>1</v>
      </c>
      <c r="AG825" s="7">
        <f>IF(H825="","",Sheet1!T825)</f>
        <v>45588</v>
      </c>
      <c r="AH825" s="62">
        <f t="shared" si="123"/>
        <v>45588</v>
      </c>
      <c r="AL825" s="64">
        <f t="shared" si="124"/>
        <v>8</v>
      </c>
      <c r="AN825" s="61">
        <f t="shared" si="125"/>
        <v>3647.04</v>
      </c>
      <c r="AO825" s="65">
        <f t="shared" si="126"/>
        <v>33311</v>
      </c>
      <c r="AQ825" s="66" t="str">
        <f t="shared" si="127"/>
        <v>K-hangtra</v>
      </c>
      <c r="AR825" s="66">
        <f t="shared" si="128"/>
        <v>156</v>
      </c>
      <c r="AS825" s="66">
        <f t="shared" si="129"/>
        <v>632</v>
      </c>
    </row>
    <row r="826" spans="3:45" x14ac:dyDescent="0.25">
      <c r="C826" s="53" t="str">
        <f>IF(H826="","",Sheet1!AI826)</f>
        <v>B</v>
      </c>
      <c r="D826" s="54" t="s">
        <v>4134</v>
      </c>
      <c r="E826" s="54" t="s">
        <v>25</v>
      </c>
      <c r="F826" s="53" t="str">
        <f>IF(H826="","",Sheet1!AF826)</f>
        <v>10/10/2025</v>
      </c>
      <c r="G826" s="1" t="str">
        <f>IF(H826="","",Sheet1!AF826)</f>
        <v>10/10/2025</v>
      </c>
      <c r="H826" s="27">
        <v>9106051837</v>
      </c>
      <c r="I826" s="1" t="str">
        <f>IF(H826="","",Sheet1!AF826)</f>
        <v>10/10/2025</v>
      </c>
      <c r="J826" s="55" t="str">
        <f t="shared" si="130"/>
        <v>NKHT2510/00700047801</v>
      </c>
      <c r="K826" s="1"/>
      <c r="L826" s="57" t="str">
        <f>IF(H826="","",Sheet1!AK826)</f>
        <v>K25TTM</v>
      </c>
      <c r="M826" s="57" t="str">
        <f>IF(H826="","",Sheet1!AE826)</f>
        <v>00047801</v>
      </c>
      <c r="N826" s="58" t="str">
        <f>IF(H826="","",Sheet1!AF826)</f>
        <v>10/10/2025</v>
      </c>
      <c r="O826" s="7" t="str">
        <f>IF(H826="","",Sheet1!AH826)</f>
        <v>WIN-QNH-00-007</v>
      </c>
      <c r="S826" s="55" t="str">
        <f>IF(H826="","",Sheet1!AL826)</f>
        <v>2AZQ WM+ QNH 693 Trần Phú</v>
      </c>
      <c r="V826" s="55" t="str">
        <f>IF(H826="","",Sheet1!AL826)</f>
        <v>2AZQ WM+ QNH 693 Trần Phú</v>
      </c>
      <c r="Y826" s="7" t="str">
        <f>IF(H826="","",Sheet1!AJ826)</f>
        <v>MNH250</v>
      </c>
      <c r="AB826" s="60">
        <f t="shared" si="121"/>
        <v>5111</v>
      </c>
      <c r="AC826" s="60">
        <f t="shared" si="122"/>
        <v>131</v>
      </c>
      <c r="AE826" s="61">
        <f>IF(H826="","",Sheet1!U826)</f>
        <v>3</v>
      </c>
      <c r="AG826" s="7">
        <f>IF(H826="","",Sheet1!T826)</f>
        <v>37720</v>
      </c>
      <c r="AH826" s="62">
        <f t="shared" si="123"/>
        <v>113160</v>
      </c>
      <c r="AL826" s="64">
        <f t="shared" si="124"/>
        <v>8</v>
      </c>
      <c r="AN826" s="61">
        <f t="shared" si="125"/>
        <v>9052.8000000000011</v>
      </c>
      <c r="AO826" s="65">
        <f t="shared" si="126"/>
        <v>33311</v>
      </c>
      <c r="AQ826" s="66" t="str">
        <f t="shared" si="127"/>
        <v>K-hangtra</v>
      </c>
      <c r="AR826" s="66">
        <f t="shared" si="128"/>
        <v>156</v>
      </c>
      <c r="AS826" s="66">
        <f t="shared" si="129"/>
        <v>632</v>
      </c>
    </row>
    <row r="827" spans="3:45" x14ac:dyDescent="0.25">
      <c r="C827" s="53" t="str">
        <f>IF(H827="","",Sheet1!AI827)</f>
        <v>N</v>
      </c>
      <c r="D827" s="54" t="s">
        <v>4134</v>
      </c>
      <c r="E827" s="54" t="s">
        <v>25</v>
      </c>
      <c r="F827" s="53" t="str">
        <f>IF(H827="","",Sheet1!AF827)</f>
        <v>10/10/2025</v>
      </c>
      <c r="G827" s="1" t="str">
        <f>IF(H827="","",Sheet1!AF827)</f>
        <v>10/10/2025</v>
      </c>
      <c r="H827" s="27">
        <v>9106051804</v>
      </c>
      <c r="I827" s="1" t="str">
        <f>IF(H827="","",Sheet1!AF827)</f>
        <v>10/10/2025</v>
      </c>
      <c r="J827" s="55" t="str">
        <f t="shared" si="130"/>
        <v>NKHT2510/04700015072</v>
      </c>
      <c r="K827" s="1"/>
      <c r="L827" s="57" t="str">
        <f>IF(H827="","",Sheet1!AK827)</f>
        <v>K25TTM</v>
      </c>
      <c r="M827" s="57" t="str">
        <f>IF(H827="","",Sheet1!AE827)</f>
        <v>00015072</v>
      </c>
      <c r="N827" s="58" t="str">
        <f>IF(H827="","",Sheet1!AF827)</f>
        <v>10/10/2025</v>
      </c>
      <c r="O827" s="7" t="str">
        <f>IF(H827="","",Sheet1!AH827)</f>
        <v>WIN-047</v>
      </c>
      <c r="S827" s="55" t="str">
        <f>IF(H827="","",Sheet1!AL827)</f>
        <v>6932 WM+ VTU 238 Đường 30/4</v>
      </c>
      <c r="V827" s="55" t="str">
        <f>IF(H827="","",Sheet1!AL827)</f>
        <v>6932 WM+ VTU 238 Đường 30/4</v>
      </c>
      <c r="Y827" s="7" t="str">
        <f>IF(H827="","",Sheet1!AJ827)</f>
        <v>CGM300</v>
      </c>
      <c r="AB827" s="60">
        <f t="shared" si="121"/>
        <v>5111</v>
      </c>
      <c r="AC827" s="60">
        <f t="shared" si="122"/>
        <v>131</v>
      </c>
      <c r="AE827" s="61">
        <f>IF(H827="","",Sheet1!U827)</f>
        <v>4</v>
      </c>
      <c r="AG827" s="7">
        <f>IF(H827="","",Sheet1!T827)</f>
        <v>73431</v>
      </c>
      <c r="AH827" s="62">
        <f t="shared" si="123"/>
        <v>293724</v>
      </c>
      <c r="AL827" s="64">
        <f t="shared" si="124"/>
        <v>8</v>
      </c>
      <c r="AN827" s="61">
        <f t="shared" si="125"/>
        <v>23497.920000000002</v>
      </c>
      <c r="AO827" s="65">
        <f t="shared" si="126"/>
        <v>33311</v>
      </c>
      <c r="AQ827" s="66" t="str">
        <f t="shared" si="127"/>
        <v>K-hangtra</v>
      </c>
      <c r="AR827" s="66">
        <f t="shared" si="128"/>
        <v>156</v>
      </c>
      <c r="AS827" s="66">
        <f t="shared" si="129"/>
        <v>632</v>
      </c>
    </row>
    <row r="828" spans="3:45" x14ac:dyDescent="0.25">
      <c r="C828" s="53" t="str">
        <f>IF(H828="","",Sheet1!AI828)</f>
        <v>N</v>
      </c>
      <c r="D828" s="54" t="s">
        <v>4134</v>
      </c>
      <c r="E828" s="54" t="s">
        <v>25</v>
      </c>
      <c r="F828" s="53" t="str">
        <f>IF(H828="","",Sheet1!AF828)</f>
        <v>10/10/2025</v>
      </c>
      <c r="G828" s="1" t="str">
        <f>IF(H828="","",Sheet1!AF828)</f>
        <v>10/10/2025</v>
      </c>
      <c r="H828" s="27">
        <v>9106051804</v>
      </c>
      <c r="I828" s="1" t="str">
        <f>IF(H828="","",Sheet1!AF828)</f>
        <v>10/10/2025</v>
      </c>
      <c r="J828" s="55" t="str">
        <f t="shared" si="130"/>
        <v>NKHT2510/04700015072</v>
      </c>
      <c r="K828" s="1"/>
      <c r="L828" s="57" t="str">
        <f>IF(H828="","",Sheet1!AK828)</f>
        <v>K25TTM</v>
      </c>
      <c r="M828" s="57" t="str">
        <f>IF(H828="","",Sheet1!AE828)</f>
        <v>00015072</v>
      </c>
      <c r="N828" s="58" t="str">
        <f>IF(H828="","",Sheet1!AF828)</f>
        <v>10/10/2025</v>
      </c>
      <c r="O828" s="7" t="str">
        <f>IF(H828="","",Sheet1!AH828)</f>
        <v>WIN-047</v>
      </c>
      <c r="S828" s="55" t="str">
        <f>IF(H828="","",Sheet1!AL828)</f>
        <v>6932 WM+ VTU 238 Đường 30/4</v>
      </c>
      <c r="V828" s="55" t="str">
        <f>IF(H828="","",Sheet1!AL828)</f>
        <v>6932 WM+ VTU 238 Đường 30/4</v>
      </c>
      <c r="Y828" s="7" t="str">
        <f>IF(H828="","",Sheet1!AJ828)</f>
        <v>GL250</v>
      </c>
      <c r="AB828" s="60">
        <f t="shared" si="121"/>
        <v>5111</v>
      </c>
      <c r="AC828" s="60">
        <f t="shared" si="122"/>
        <v>131</v>
      </c>
      <c r="AE828" s="61">
        <f>IF(H828="","",Sheet1!U828)</f>
        <v>1</v>
      </c>
      <c r="AG828" s="7">
        <f>IF(H828="","",Sheet1!T828)</f>
        <v>49500</v>
      </c>
      <c r="AH828" s="62">
        <f t="shared" si="123"/>
        <v>49500</v>
      </c>
      <c r="AL828" s="64">
        <f t="shared" si="124"/>
        <v>8</v>
      </c>
      <c r="AN828" s="61">
        <f t="shared" si="125"/>
        <v>3960</v>
      </c>
      <c r="AO828" s="65">
        <f t="shared" si="126"/>
        <v>33311</v>
      </c>
      <c r="AQ828" s="66" t="str">
        <f t="shared" si="127"/>
        <v>K-hangtra</v>
      </c>
      <c r="AR828" s="66">
        <f t="shared" si="128"/>
        <v>156</v>
      </c>
      <c r="AS828" s="66">
        <f t="shared" si="129"/>
        <v>632</v>
      </c>
    </row>
    <row r="829" spans="3:45" x14ac:dyDescent="0.25">
      <c r="C829" s="53" t="str">
        <f>IF(H829="","",Sheet1!AI829)</f>
        <v>N</v>
      </c>
      <c r="D829" s="54" t="s">
        <v>4134</v>
      </c>
      <c r="E829" s="54" t="s">
        <v>25</v>
      </c>
      <c r="F829" s="53" t="str">
        <f>IF(H829="","",Sheet1!AF829)</f>
        <v>10/10/2025</v>
      </c>
      <c r="G829" s="1" t="str">
        <f>IF(H829="","",Sheet1!AF829)</f>
        <v>10/10/2025</v>
      </c>
      <c r="H829" s="27">
        <v>9106051804</v>
      </c>
      <c r="I829" s="1" t="str">
        <f>IF(H829="","",Sheet1!AF829)</f>
        <v>10/10/2025</v>
      </c>
      <c r="J829" s="55" t="str">
        <f t="shared" si="130"/>
        <v>NKHT2510/04700015072</v>
      </c>
      <c r="K829" s="1"/>
      <c r="L829" s="57" t="str">
        <f>IF(H829="","",Sheet1!AK829)</f>
        <v>K25TTM</v>
      </c>
      <c r="M829" s="57" t="str">
        <f>IF(H829="","",Sheet1!AE829)</f>
        <v>00015072</v>
      </c>
      <c r="N829" s="58" t="str">
        <f>IF(H829="","",Sheet1!AF829)</f>
        <v>10/10/2025</v>
      </c>
      <c r="O829" s="7" t="str">
        <f>IF(H829="","",Sheet1!AH829)</f>
        <v>WIN-047</v>
      </c>
      <c r="S829" s="55" t="str">
        <f>IF(H829="","",Sheet1!AL829)</f>
        <v>6932 WM+ VTU 238 Đường 30/4</v>
      </c>
      <c r="V829" s="55" t="str">
        <f>IF(H829="","",Sheet1!AL829)</f>
        <v>6932 WM+ VTU 238 Đường 30/4</v>
      </c>
      <c r="Y829" s="7" t="str">
        <f>IF(H829="","",Sheet1!AJ829)</f>
        <v>GXD500</v>
      </c>
      <c r="AB829" s="60">
        <f t="shared" si="121"/>
        <v>5111</v>
      </c>
      <c r="AC829" s="60">
        <f t="shared" si="122"/>
        <v>131</v>
      </c>
      <c r="AE829" s="61">
        <f>IF(H829="","",Sheet1!U829)</f>
        <v>1</v>
      </c>
      <c r="AG829" s="7">
        <f>IF(H829="","",Sheet1!T829)</f>
        <v>111606</v>
      </c>
      <c r="AH829" s="62">
        <f t="shared" si="123"/>
        <v>111606</v>
      </c>
      <c r="AL829" s="64">
        <f t="shared" si="124"/>
        <v>8</v>
      </c>
      <c r="AN829" s="61">
        <f t="shared" si="125"/>
        <v>8928.48</v>
      </c>
      <c r="AO829" s="65">
        <f t="shared" si="126"/>
        <v>33311</v>
      </c>
      <c r="AQ829" s="66" t="str">
        <f t="shared" si="127"/>
        <v>K-hangtra</v>
      </c>
      <c r="AR829" s="66">
        <f t="shared" si="128"/>
        <v>156</v>
      </c>
      <c r="AS829" s="66">
        <f t="shared" si="129"/>
        <v>632</v>
      </c>
    </row>
    <row r="830" spans="3:45" x14ac:dyDescent="0.25">
      <c r="C830" s="53" t="str">
        <f>IF(H830="","",Sheet1!AI830)</f>
        <v>B</v>
      </c>
      <c r="D830" s="54" t="s">
        <v>4134</v>
      </c>
      <c r="E830" s="54" t="s">
        <v>25</v>
      </c>
      <c r="F830" s="53" t="str">
        <f>IF(H830="","",Sheet1!AF830)</f>
        <v>10/10/2025</v>
      </c>
      <c r="G830" s="1" t="str">
        <f>IF(H830="","",Sheet1!AF830)</f>
        <v>10/10/2025</v>
      </c>
      <c r="H830" s="27">
        <v>9106051867</v>
      </c>
      <c r="I830" s="1" t="str">
        <f>IF(H830="","",Sheet1!AF830)</f>
        <v>10/10/2025</v>
      </c>
      <c r="J830" s="55" t="str">
        <f t="shared" si="130"/>
        <v>NKHT2510/00300018364</v>
      </c>
      <c r="K830" s="1"/>
      <c r="L830" s="57" t="str">
        <f>IF(H830="","",Sheet1!AK830)</f>
        <v>K25TTM</v>
      </c>
      <c r="M830" s="57" t="str">
        <f>IF(H830="","",Sheet1!AE830)</f>
        <v>00018364</v>
      </c>
      <c r="N830" s="58" t="str">
        <f>IF(H830="","",Sheet1!AF830)</f>
        <v>10/10/2025</v>
      </c>
      <c r="O830" s="7" t="str">
        <f>IF(H830="","",Sheet1!AH830)</f>
        <v>WIN-PTO-00-003</v>
      </c>
      <c r="S830" s="55" t="str">
        <f>IF(H830="","",Sheet1!AL830)</f>
        <v>5846 WM+ PTO 75 Cao Bang</v>
      </c>
      <c r="V830" s="55" t="str">
        <f>IF(H830="","",Sheet1!AL830)</f>
        <v>5846 WM+ PTO 75 Cao Bang</v>
      </c>
      <c r="Y830" s="7" t="str">
        <f>IF(H830="","",Sheet1!AJ830)</f>
        <v>CC300</v>
      </c>
      <c r="AB830" s="60">
        <f t="shared" si="121"/>
        <v>5111</v>
      </c>
      <c r="AC830" s="60">
        <f t="shared" si="122"/>
        <v>131</v>
      </c>
      <c r="AE830" s="61">
        <f>IF(H830="","",Sheet1!U830)</f>
        <v>3</v>
      </c>
      <c r="AG830" s="7">
        <f>IF(H830="","",Sheet1!T830)</f>
        <v>74250</v>
      </c>
      <c r="AH830" s="62">
        <f t="shared" si="123"/>
        <v>222750</v>
      </c>
      <c r="AL830" s="64">
        <f t="shared" si="124"/>
        <v>8</v>
      </c>
      <c r="AN830" s="61">
        <f t="shared" si="125"/>
        <v>17820</v>
      </c>
      <c r="AO830" s="65">
        <f t="shared" si="126"/>
        <v>33311</v>
      </c>
      <c r="AQ830" s="66" t="str">
        <f t="shared" si="127"/>
        <v>K-hangtra</v>
      </c>
      <c r="AR830" s="66">
        <f t="shared" si="128"/>
        <v>156</v>
      </c>
      <c r="AS830" s="66">
        <f t="shared" si="129"/>
        <v>632</v>
      </c>
    </row>
    <row r="831" spans="3:45" x14ac:dyDescent="0.25">
      <c r="C831" s="53" t="str">
        <f>IF(H831="","",Sheet1!AI831)</f>
        <v>B</v>
      </c>
      <c r="D831" s="54" t="s">
        <v>4134</v>
      </c>
      <c r="E831" s="54" t="s">
        <v>25</v>
      </c>
      <c r="F831" s="53" t="str">
        <f>IF(H831="","",Sheet1!AF831)</f>
        <v>10/10/2025</v>
      </c>
      <c r="G831" s="1" t="str">
        <f>IF(H831="","",Sheet1!AF831)</f>
        <v>10/10/2025</v>
      </c>
      <c r="H831" s="27">
        <v>9106051881</v>
      </c>
      <c r="I831" s="1" t="str">
        <f>IF(H831="","",Sheet1!AF831)</f>
        <v>10/10/2025</v>
      </c>
      <c r="J831" s="55" t="str">
        <f t="shared" si="130"/>
        <v>NKHT2510/16300484730</v>
      </c>
      <c r="K831" s="1"/>
      <c r="L831" s="57" t="str">
        <f>IF(H831="","",Sheet1!AK831)</f>
        <v>K25TTM</v>
      </c>
      <c r="M831" s="57" t="str">
        <f>IF(H831="","",Sheet1!AE831)</f>
        <v>00484730</v>
      </c>
      <c r="N831" s="58" t="str">
        <f>IF(H831="","",Sheet1!AF831)</f>
        <v>10/10/2025</v>
      </c>
      <c r="O831" s="7" t="str">
        <f>IF(H831="","",Sheet1!AH831)</f>
        <v>WIN6163</v>
      </c>
      <c r="S831" s="55" t="str">
        <f>IF(H831="","",Sheet1!AL831)</f>
        <v>6163 WM+ HNI Đông Nhân, Hoài Đức</v>
      </c>
      <c r="V831" s="55" t="str">
        <f>IF(H831="","",Sheet1!AL831)</f>
        <v>6163 WM+ HNI Đông Nhân, Hoài Đức</v>
      </c>
      <c r="Y831" s="7" t="str">
        <f>IF(H831="","",Sheet1!AJ831)</f>
        <v>MNH250</v>
      </c>
      <c r="AB831" s="60">
        <f t="shared" si="121"/>
        <v>5111</v>
      </c>
      <c r="AC831" s="60">
        <f t="shared" si="122"/>
        <v>131</v>
      </c>
      <c r="AE831" s="61">
        <f>IF(H831="","",Sheet1!U831)</f>
        <v>1</v>
      </c>
      <c r="AG831" s="7">
        <f>IF(H831="","",Sheet1!T831)</f>
        <v>37720</v>
      </c>
      <c r="AH831" s="62">
        <f t="shared" si="123"/>
        <v>37720</v>
      </c>
      <c r="AL831" s="64">
        <f t="shared" si="124"/>
        <v>8</v>
      </c>
      <c r="AN831" s="61">
        <f t="shared" si="125"/>
        <v>3017.6</v>
      </c>
      <c r="AO831" s="65">
        <f t="shared" si="126"/>
        <v>33311</v>
      </c>
      <c r="AQ831" s="66" t="str">
        <f t="shared" si="127"/>
        <v>K-hangtra</v>
      </c>
      <c r="AR831" s="66">
        <f t="shared" si="128"/>
        <v>156</v>
      </c>
      <c r="AS831" s="66">
        <f t="shared" si="129"/>
        <v>632</v>
      </c>
    </row>
    <row r="832" spans="3:45" x14ac:dyDescent="0.25">
      <c r="C832" s="53" t="str">
        <f>IF(H832="","",Sheet1!AI832)</f>
        <v>B</v>
      </c>
      <c r="D832" s="54" t="s">
        <v>4134</v>
      </c>
      <c r="E832" s="54" t="s">
        <v>25</v>
      </c>
      <c r="F832" s="53" t="str">
        <f>IF(H832="","",Sheet1!AF832)</f>
        <v>10/10/2025</v>
      </c>
      <c r="G832" s="1" t="str">
        <f>IF(H832="","",Sheet1!AF832)</f>
        <v>10/10/2025</v>
      </c>
      <c r="H832" s="27">
        <v>9106051853</v>
      </c>
      <c r="I832" s="1" t="str">
        <f>IF(H832="","",Sheet1!AF832)</f>
        <v>10/10/2025</v>
      </c>
      <c r="J832" s="55" t="str">
        <f t="shared" si="130"/>
        <v>NKHT2510/02000033816</v>
      </c>
      <c r="K832" s="1"/>
      <c r="L832" s="57" t="str">
        <f>IF(H832="","",Sheet1!AK832)</f>
        <v>K25TTM</v>
      </c>
      <c r="M832" s="57" t="str">
        <f>IF(H832="","",Sheet1!AE832)</f>
        <v>00033816</v>
      </c>
      <c r="N832" s="58" t="str">
        <f>IF(H832="","",Sheet1!AF832)</f>
        <v>10/10/2025</v>
      </c>
      <c r="O832" s="7" t="str">
        <f>IF(H832="","",Sheet1!AH832)</f>
        <v>WIN-020</v>
      </c>
      <c r="S832" s="55" t="str">
        <f>IF(H832="","",Sheet1!AL832)</f>
        <v>2AUD WM+ THA Thôn 2, Yên Thịnh</v>
      </c>
      <c r="V832" s="55" t="str">
        <f>IF(H832="","",Sheet1!AL832)</f>
        <v>2AUD WM+ THA Thôn 2, Yên Thịnh</v>
      </c>
      <c r="Y832" s="7" t="str">
        <f>IF(H832="","",Sheet1!AJ832)</f>
        <v>MNH250</v>
      </c>
      <c r="AB832" s="60">
        <f t="shared" si="121"/>
        <v>5111</v>
      </c>
      <c r="AC832" s="60">
        <f t="shared" si="122"/>
        <v>131</v>
      </c>
      <c r="AE832" s="61">
        <f>IF(H832="","",Sheet1!U832)</f>
        <v>4</v>
      </c>
      <c r="AG832" s="7">
        <f>IF(H832="","",Sheet1!T832)</f>
        <v>37720</v>
      </c>
      <c r="AH832" s="62">
        <f t="shared" si="123"/>
        <v>150880</v>
      </c>
      <c r="AL832" s="64">
        <f t="shared" si="124"/>
        <v>8</v>
      </c>
      <c r="AN832" s="61">
        <f t="shared" si="125"/>
        <v>12070.4</v>
      </c>
      <c r="AO832" s="65">
        <f t="shared" si="126"/>
        <v>33311</v>
      </c>
      <c r="AQ832" s="66" t="str">
        <f t="shared" si="127"/>
        <v>K-hangtra</v>
      </c>
      <c r="AR832" s="66">
        <f t="shared" si="128"/>
        <v>156</v>
      </c>
      <c r="AS832" s="66">
        <f t="shared" si="129"/>
        <v>632</v>
      </c>
    </row>
    <row r="833" spans="3:45" x14ac:dyDescent="0.25">
      <c r="C833" s="53" t="str">
        <f>IF(H833="","",Sheet1!AI833)</f>
        <v>B</v>
      </c>
      <c r="D833" s="54" t="s">
        <v>4134</v>
      </c>
      <c r="E833" s="54" t="s">
        <v>25</v>
      </c>
      <c r="F833" s="53" t="str">
        <f>IF(H833="","",Sheet1!AF833)</f>
        <v>10/10/2025</v>
      </c>
      <c r="G833" s="1" t="str">
        <f>IF(H833="","",Sheet1!AF833)</f>
        <v>10/10/2025</v>
      </c>
      <c r="H833" s="27">
        <v>9106051936</v>
      </c>
      <c r="I833" s="1" t="str">
        <f>IF(H833="","",Sheet1!AF833)</f>
        <v>10/10/2025</v>
      </c>
      <c r="J833" s="55" t="str">
        <f t="shared" si="130"/>
        <v>NKHT2510/04400014441</v>
      </c>
      <c r="K833" s="1"/>
      <c r="L833" s="57" t="str">
        <f>IF(H833="","",Sheet1!AK833)</f>
        <v>K25TTM</v>
      </c>
      <c r="M833" s="57" t="str">
        <f>IF(H833="","",Sheet1!AE833)</f>
        <v>00014441</v>
      </c>
      <c r="N833" s="58" t="str">
        <f>IF(H833="","",Sheet1!AF833)</f>
        <v>10/10/2025</v>
      </c>
      <c r="O833" s="7" t="str">
        <f>IF(H833="","",Sheet1!AH833)</f>
        <v>WIN-044</v>
      </c>
      <c r="S833" s="55" t="str">
        <f>IF(H833="","",Sheet1!AL833)</f>
        <v>6635 WM+ TBH Đông Hồ, Thái Thụy</v>
      </c>
      <c r="V833" s="55" t="str">
        <f>IF(H833="","",Sheet1!AL833)</f>
        <v>6635 WM+ TBH Đông Hồ, Thái Thụy</v>
      </c>
      <c r="Y833" s="7" t="str">
        <f>IF(H833="","",Sheet1!AJ833)</f>
        <v>GSG250</v>
      </c>
      <c r="AB833" s="60">
        <f t="shared" si="121"/>
        <v>5111</v>
      </c>
      <c r="AC833" s="60">
        <f t="shared" si="122"/>
        <v>131</v>
      </c>
      <c r="AE833" s="61">
        <f>IF(H833="","",Sheet1!U833)</f>
        <v>4</v>
      </c>
      <c r="AG833" s="7">
        <f>IF(H833="","",Sheet1!T833)</f>
        <v>41328</v>
      </c>
      <c r="AH833" s="62">
        <f t="shared" si="123"/>
        <v>165312</v>
      </c>
      <c r="AL833" s="64">
        <f t="shared" si="124"/>
        <v>8</v>
      </c>
      <c r="AN833" s="61">
        <f t="shared" si="125"/>
        <v>13224.960000000001</v>
      </c>
      <c r="AO833" s="65">
        <f t="shared" si="126"/>
        <v>33311</v>
      </c>
      <c r="AQ833" s="66" t="str">
        <f t="shared" si="127"/>
        <v>K-hangtra</v>
      </c>
      <c r="AR833" s="66">
        <f t="shared" si="128"/>
        <v>156</v>
      </c>
      <c r="AS833" s="66">
        <f t="shared" si="129"/>
        <v>632</v>
      </c>
    </row>
    <row r="834" spans="3:45" x14ac:dyDescent="0.25">
      <c r="C834" s="53" t="str">
        <f>IF(H834="","",Sheet1!AI834)</f>
        <v>N</v>
      </c>
      <c r="D834" s="54" t="s">
        <v>4134</v>
      </c>
      <c r="E834" s="54" t="s">
        <v>25</v>
      </c>
      <c r="F834" s="53" t="str">
        <f>IF(H834="","",Sheet1!AF834)</f>
        <v>10/10/2025</v>
      </c>
      <c r="G834" s="1" t="str">
        <f>IF(H834="","",Sheet1!AF834)</f>
        <v>10/10/2025</v>
      </c>
      <c r="H834" s="27">
        <v>9106051963</v>
      </c>
      <c r="I834" s="1" t="str">
        <f>IF(H834="","",Sheet1!AF834)</f>
        <v>10/10/2025</v>
      </c>
      <c r="J834" s="55" t="str">
        <f t="shared" si="130"/>
        <v>NKHT2510/07100009683</v>
      </c>
      <c r="K834" s="1"/>
      <c r="L834" s="57" t="str">
        <f>IF(H834="","",Sheet1!AK834)</f>
        <v>K25TTM</v>
      </c>
      <c r="M834" s="57" t="str">
        <f>IF(H834="","",Sheet1!AE834)</f>
        <v>00009683</v>
      </c>
      <c r="N834" s="58" t="str">
        <f>IF(H834="","",Sheet1!AF834)</f>
        <v>10/10/2025</v>
      </c>
      <c r="O834" s="7" t="str">
        <f>IF(H834="","",Sheet1!AH834)</f>
        <v>WIN-071</v>
      </c>
      <c r="S834" s="55" t="str">
        <f>IF(H834="","",Sheet1!AL834)</f>
        <v>2AN6 WM+ BDH 488 Quang Trung</v>
      </c>
      <c r="V834" s="55" t="str">
        <f>IF(H834="","",Sheet1!AL834)</f>
        <v>2AN6 WM+ BDH 488 Quang Trung</v>
      </c>
      <c r="Y834" s="7" t="str">
        <f>IF(H834="","",Sheet1!AJ834)</f>
        <v>CC300</v>
      </c>
      <c r="AB834" s="60">
        <f t="shared" si="121"/>
        <v>5111</v>
      </c>
      <c r="AC834" s="60">
        <f t="shared" si="122"/>
        <v>131</v>
      </c>
      <c r="AE834" s="61">
        <f>IF(H834="","",Sheet1!U834)</f>
        <v>2</v>
      </c>
      <c r="AG834" s="7">
        <f>IF(H834="","",Sheet1!T834)</f>
        <v>74250</v>
      </c>
      <c r="AH834" s="62">
        <f t="shared" si="123"/>
        <v>148500</v>
      </c>
      <c r="AL834" s="64">
        <f t="shared" si="124"/>
        <v>8</v>
      </c>
      <c r="AN834" s="61">
        <f t="shared" si="125"/>
        <v>11880</v>
      </c>
      <c r="AO834" s="65">
        <f t="shared" si="126"/>
        <v>33311</v>
      </c>
      <c r="AQ834" s="66" t="str">
        <f t="shared" si="127"/>
        <v>K-hangtra</v>
      </c>
      <c r="AR834" s="66">
        <f t="shared" si="128"/>
        <v>156</v>
      </c>
      <c r="AS834" s="66">
        <f t="shared" si="129"/>
        <v>632</v>
      </c>
    </row>
    <row r="835" spans="3:45" x14ac:dyDescent="0.25">
      <c r="C835" s="53" t="str">
        <f>IF(H835="","",Sheet1!AI835)</f>
        <v>N</v>
      </c>
      <c r="D835" s="54" t="s">
        <v>4134</v>
      </c>
      <c r="E835" s="54" t="s">
        <v>25</v>
      </c>
      <c r="F835" s="53" t="str">
        <f>IF(H835="","",Sheet1!AF835)</f>
        <v>10/10/2025</v>
      </c>
      <c r="G835" s="1" t="str">
        <f>IF(H835="","",Sheet1!AF835)</f>
        <v>10/10/2025</v>
      </c>
      <c r="H835" s="27">
        <v>9106052009</v>
      </c>
      <c r="I835" s="1" t="str">
        <f>IF(H835="","",Sheet1!AF835)</f>
        <v>10/10/2025</v>
      </c>
      <c r="J835" s="55" t="str">
        <f t="shared" si="130"/>
        <v>NKHT2510/06200006599</v>
      </c>
      <c r="K835" s="1"/>
      <c r="L835" s="57" t="str">
        <f>IF(H835="","",Sheet1!AK835)</f>
        <v>K25TTM</v>
      </c>
      <c r="M835" s="57" t="str">
        <f>IF(H835="","",Sheet1!AE835)</f>
        <v>00006599</v>
      </c>
      <c r="N835" s="58" t="str">
        <f>IF(H835="","",Sheet1!AF835)</f>
        <v>10/10/2025</v>
      </c>
      <c r="O835" s="7" t="str">
        <f>IF(H835="","",Sheet1!AH835)</f>
        <v>WIN-062</v>
      </c>
      <c r="S835" s="55" t="str">
        <f>IF(H835="","",Sheet1!AL835)</f>
        <v>5460 WM+ BTN 126 Trần Hưng Đạo</v>
      </c>
      <c r="V835" s="55" t="str">
        <f>IF(H835="","",Sheet1!AL835)</f>
        <v>5460 WM+ BTN 126 Trần Hưng Đạo</v>
      </c>
      <c r="Y835" s="7" t="str">
        <f>IF(H835="","",Sheet1!AJ835)</f>
        <v>TH200</v>
      </c>
      <c r="AB835" s="60">
        <f t="shared" ref="AB835:AB898" si="131">IF(H835="","",5111)</f>
        <v>5111</v>
      </c>
      <c r="AC835" s="60">
        <f t="shared" si="122"/>
        <v>131</v>
      </c>
      <c r="AE835" s="61">
        <f>IF(H835="","",Sheet1!U835)</f>
        <v>3</v>
      </c>
      <c r="AG835" s="7">
        <f>IF(H835="","",Sheet1!T835)</f>
        <v>45588</v>
      </c>
      <c r="AH835" s="62">
        <f t="shared" si="123"/>
        <v>136764</v>
      </c>
      <c r="AL835" s="64">
        <f t="shared" si="124"/>
        <v>8</v>
      </c>
      <c r="AN835" s="61">
        <f t="shared" si="125"/>
        <v>10941.12</v>
      </c>
      <c r="AO835" s="65">
        <f t="shared" si="126"/>
        <v>33311</v>
      </c>
      <c r="AQ835" s="66" t="str">
        <f t="shared" si="127"/>
        <v>K-hangtra</v>
      </c>
      <c r="AR835" s="66">
        <f t="shared" si="128"/>
        <v>156</v>
      </c>
      <c r="AS835" s="66">
        <f t="shared" si="129"/>
        <v>632</v>
      </c>
    </row>
    <row r="836" spans="3:45" x14ac:dyDescent="0.25">
      <c r="C836" s="53" t="str">
        <f>IF(H836="","",Sheet1!AI836)</f>
        <v>N</v>
      </c>
      <c r="D836" s="54" t="s">
        <v>4134</v>
      </c>
      <c r="E836" s="54" t="s">
        <v>25</v>
      </c>
      <c r="F836" s="53" t="str">
        <f>IF(H836="","",Sheet1!AF836)</f>
        <v>10/10/2025</v>
      </c>
      <c r="G836" s="1" t="str">
        <f>IF(H836="","",Sheet1!AF836)</f>
        <v>10/10/2025</v>
      </c>
      <c r="H836" s="27">
        <v>9106052009</v>
      </c>
      <c r="I836" s="1" t="str">
        <f>IF(H836="","",Sheet1!AF836)</f>
        <v>10/10/2025</v>
      </c>
      <c r="J836" s="55" t="str">
        <f t="shared" si="130"/>
        <v>NKHT2510/06200006599</v>
      </c>
      <c r="K836" s="1"/>
      <c r="L836" s="57" t="str">
        <f>IF(H836="","",Sheet1!AK836)</f>
        <v>K25TTM</v>
      </c>
      <c r="M836" s="57" t="str">
        <f>IF(H836="","",Sheet1!AE836)</f>
        <v>00006599</v>
      </c>
      <c r="N836" s="58" t="str">
        <f>IF(H836="","",Sheet1!AF836)</f>
        <v>10/10/2025</v>
      </c>
      <c r="O836" s="7" t="str">
        <f>IF(H836="","",Sheet1!AH836)</f>
        <v>WIN-062</v>
      </c>
      <c r="S836" s="55" t="str">
        <f>IF(H836="","",Sheet1!AL836)</f>
        <v>5460 WM+ BTN 126 Trần Hưng Đạo</v>
      </c>
      <c r="V836" s="55" t="str">
        <f>IF(H836="","",Sheet1!AL836)</f>
        <v>5460 WM+ BTN 126 Trần Hưng Đạo</v>
      </c>
      <c r="Y836" s="7" t="str">
        <f>IF(H836="","",Sheet1!AJ836)</f>
        <v>GTLX250G</v>
      </c>
      <c r="AB836" s="60">
        <f t="shared" si="131"/>
        <v>5111</v>
      </c>
      <c r="AC836" s="60">
        <f t="shared" ref="AC836:AC899" si="132">IF(H836="","",131)</f>
        <v>131</v>
      </c>
      <c r="AE836" s="61">
        <f>IF(H836="","",Sheet1!U836)</f>
        <v>4</v>
      </c>
      <c r="AG836" s="7">
        <f>IF(H836="","",Sheet1!T836)</f>
        <v>50182</v>
      </c>
      <c r="AH836" s="62">
        <f t="shared" ref="AH836:AH899" si="133">AE836*AG836</f>
        <v>200728</v>
      </c>
      <c r="AL836" s="64">
        <f t="shared" ref="AL836:AL899" si="134">IF(H836="","",8)</f>
        <v>8</v>
      </c>
      <c r="AN836" s="61">
        <f t="shared" ref="AN836:AN899" si="135">AH836*8%</f>
        <v>16058.24</v>
      </c>
      <c r="AO836" s="65">
        <f t="shared" ref="AO836:AO899" si="136">IF(H836="","",33311)</f>
        <v>33311</v>
      </c>
      <c r="AQ836" s="66" t="str">
        <f t="shared" ref="AQ836:AQ899" si="137">IF(H836="","","K-hangtra")</f>
        <v>K-hangtra</v>
      </c>
      <c r="AR836" s="66">
        <f t="shared" ref="AR836:AR899" si="138">IF(H836="","",156)</f>
        <v>156</v>
      </c>
      <c r="AS836" s="66">
        <f t="shared" ref="AS836:AS899" si="139">IF(H836="","",632)</f>
        <v>632</v>
      </c>
    </row>
    <row r="837" spans="3:45" x14ac:dyDescent="0.25">
      <c r="C837" s="53" t="str">
        <f>IF(H837="","",Sheet1!AI837)</f>
        <v>N</v>
      </c>
      <c r="D837" s="54" t="s">
        <v>4134</v>
      </c>
      <c r="E837" s="54" t="s">
        <v>25</v>
      </c>
      <c r="F837" s="53" t="str">
        <f>IF(H837="","",Sheet1!AF837)</f>
        <v>10/10/2025</v>
      </c>
      <c r="G837" s="1" t="str">
        <f>IF(H837="","",Sheet1!AF837)</f>
        <v>10/10/2025</v>
      </c>
      <c r="H837" s="27">
        <v>9106051990</v>
      </c>
      <c r="I837" s="1" t="str">
        <f>IF(H837="","",Sheet1!AF837)</f>
        <v>10/10/2025</v>
      </c>
      <c r="J837" s="55" t="str">
        <f t="shared" si="130"/>
        <v>NKHT2510/04700015075</v>
      </c>
      <c r="K837" s="1"/>
      <c r="L837" s="57" t="str">
        <f>IF(H837="","",Sheet1!AK837)</f>
        <v>K25TTM</v>
      </c>
      <c r="M837" s="57" t="str">
        <f>IF(H837="","",Sheet1!AE837)</f>
        <v>00015075</v>
      </c>
      <c r="N837" s="58" t="str">
        <f>IF(H837="","",Sheet1!AF837)</f>
        <v>10/10/2025</v>
      </c>
      <c r="O837" s="7" t="str">
        <f>IF(H837="","",Sheet1!AH837)</f>
        <v>WIN-047</v>
      </c>
      <c r="S837" s="55" t="str">
        <f>IF(H837="","",Sheet1!AL837)</f>
        <v>6391 WM+ VTU 79A Nơ Trang Long</v>
      </c>
      <c r="V837" s="55" t="str">
        <f>IF(H837="","",Sheet1!AL837)</f>
        <v>6391 WM+ VTU 79A Nơ Trang Long</v>
      </c>
      <c r="Y837" s="7" t="str">
        <f>IF(H837="","",Sheet1!AJ837)</f>
        <v>GM500</v>
      </c>
      <c r="AB837" s="60">
        <f t="shared" si="131"/>
        <v>5111</v>
      </c>
      <c r="AC837" s="60">
        <f t="shared" si="132"/>
        <v>131</v>
      </c>
      <c r="AE837" s="61">
        <f>IF(H837="","",Sheet1!U837)</f>
        <v>1</v>
      </c>
      <c r="AG837" s="7">
        <f>IF(H837="","",Sheet1!T837)</f>
        <v>111058</v>
      </c>
      <c r="AH837" s="62">
        <f t="shared" si="133"/>
        <v>111058</v>
      </c>
      <c r="AL837" s="64">
        <f t="shared" si="134"/>
        <v>8</v>
      </c>
      <c r="AN837" s="61">
        <f t="shared" si="135"/>
        <v>8884.64</v>
      </c>
      <c r="AO837" s="65">
        <f t="shared" si="136"/>
        <v>33311</v>
      </c>
      <c r="AQ837" s="66" t="str">
        <f t="shared" si="137"/>
        <v>K-hangtra</v>
      </c>
      <c r="AR837" s="66">
        <f t="shared" si="138"/>
        <v>156</v>
      </c>
      <c r="AS837" s="66">
        <f t="shared" si="139"/>
        <v>632</v>
      </c>
    </row>
    <row r="838" spans="3:45" x14ac:dyDescent="0.25">
      <c r="C838" s="53" t="str">
        <f>IF(H838="","",Sheet1!AI838)</f>
        <v>N</v>
      </c>
      <c r="D838" s="54" t="s">
        <v>4134</v>
      </c>
      <c r="E838" s="54" t="s">
        <v>25</v>
      </c>
      <c r="F838" s="53" t="str">
        <f>IF(H838="","",Sheet1!AF838)</f>
        <v>10/10/2025</v>
      </c>
      <c r="G838" s="1" t="str">
        <f>IF(H838="","",Sheet1!AF838)</f>
        <v>10/10/2025</v>
      </c>
      <c r="H838" s="27">
        <v>9106051990</v>
      </c>
      <c r="I838" s="1" t="str">
        <f>IF(H838="","",Sheet1!AF838)</f>
        <v>10/10/2025</v>
      </c>
      <c r="J838" s="55" t="str">
        <f t="shared" si="130"/>
        <v>NKHT2510/04700015075</v>
      </c>
      <c r="K838" s="1"/>
      <c r="L838" s="57" t="str">
        <f>IF(H838="","",Sheet1!AK838)</f>
        <v>K25TTM</v>
      </c>
      <c r="M838" s="57" t="str">
        <f>IF(H838="","",Sheet1!AE838)</f>
        <v>00015075</v>
      </c>
      <c r="N838" s="58" t="str">
        <f>IF(H838="","",Sheet1!AF838)</f>
        <v>10/10/2025</v>
      </c>
      <c r="O838" s="7" t="str">
        <f>IF(H838="","",Sheet1!AH838)</f>
        <v>WIN-047</v>
      </c>
      <c r="S838" s="55" t="str">
        <f>IF(H838="","",Sheet1!AL838)</f>
        <v>6391 WM+ VTU 79A Nơ Trang Long</v>
      </c>
      <c r="V838" s="55" t="str">
        <f>IF(H838="","",Sheet1!AL838)</f>
        <v>6391 WM+ VTU 79A Nơ Trang Long</v>
      </c>
      <c r="Y838" s="7" t="str">
        <f>IF(H838="","",Sheet1!AJ838)</f>
        <v>TH200</v>
      </c>
      <c r="AB838" s="60">
        <f t="shared" si="131"/>
        <v>5111</v>
      </c>
      <c r="AC838" s="60">
        <f t="shared" si="132"/>
        <v>131</v>
      </c>
      <c r="AE838" s="61">
        <f>IF(H838="","",Sheet1!U838)</f>
        <v>1</v>
      </c>
      <c r="AG838" s="7">
        <f>IF(H838="","",Sheet1!T838)</f>
        <v>45588</v>
      </c>
      <c r="AH838" s="62">
        <f t="shared" si="133"/>
        <v>45588</v>
      </c>
      <c r="AL838" s="64">
        <f t="shared" si="134"/>
        <v>8</v>
      </c>
      <c r="AN838" s="61">
        <f t="shared" si="135"/>
        <v>3647.04</v>
      </c>
      <c r="AO838" s="65">
        <f t="shared" si="136"/>
        <v>33311</v>
      </c>
      <c r="AQ838" s="66" t="str">
        <f t="shared" si="137"/>
        <v>K-hangtra</v>
      </c>
      <c r="AR838" s="66">
        <f t="shared" si="138"/>
        <v>156</v>
      </c>
      <c r="AS838" s="66">
        <f t="shared" si="139"/>
        <v>632</v>
      </c>
    </row>
    <row r="839" spans="3:45" x14ac:dyDescent="0.25">
      <c r="C839" s="53" t="str">
        <f>IF(H839="","",Sheet1!AI839)</f>
        <v>N</v>
      </c>
      <c r="D839" s="54" t="s">
        <v>4134</v>
      </c>
      <c r="E839" s="54" t="s">
        <v>25</v>
      </c>
      <c r="F839" s="53" t="str">
        <f>IF(H839="","",Sheet1!AF839)</f>
        <v>10/10/2025</v>
      </c>
      <c r="G839" s="1" t="str">
        <f>IF(H839="","",Sheet1!AF839)</f>
        <v>10/10/2025</v>
      </c>
      <c r="H839" s="27">
        <v>9106051990</v>
      </c>
      <c r="I839" s="1" t="str">
        <f>IF(H839="","",Sheet1!AF839)</f>
        <v>10/10/2025</v>
      </c>
      <c r="J839" s="55" t="str">
        <f t="shared" si="130"/>
        <v>NKHT2510/04700015075</v>
      </c>
      <c r="K839" s="1"/>
      <c r="L839" s="57" t="str">
        <f>IF(H839="","",Sheet1!AK839)</f>
        <v>K25TTM</v>
      </c>
      <c r="M839" s="57" t="str">
        <f>IF(H839="","",Sheet1!AE839)</f>
        <v>00015075</v>
      </c>
      <c r="N839" s="58" t="str">
        <f>IF(H839="","",Sheet1!AF839)</f>
        <v>10/10/2025</v>
      </c>
      <c r="O839" s="7" t="str">
        <f>IF(H839="","",Sheet1!AH839)</f>
        <v>WIN-047</v>
      </c>
      <c r="S839" s="55" t="str">
        <f>IF(H839="","",Sheet1!AL839)</f>
        <v>6391 WM+ VTU 79A Nơ Trang Long</v>
      </c>
      <c r="V839" s="55" t="str">
        <f>IF(H839="","",Sheet1!AL839)</f>
        <v>6391 WM+ VTU 79A Nơ Trang Long</v>
      </c>
      <c r="Y839" s="7" t="str">
        <f>IF(H839="","",Sheet1!AJ839)</f>
        <v>GTLX250G</v>
      </c>
      <c r="AB839" s="60">
        <f t="shared" si="131"/>
        <v>5111</v>
      </c>
      <c r="AC839" s="60">
        <f t="shared" si="132"/>
        <v>131</v>
      </c>
      <c r="AE839" s="61">
        <f>IF(H839="","",Sheet1!U839)</f>
        <v>2</v>
      </c>
      <c r="AG839" s="7">
        <f>IF(H839="","",Sheet1!T839)</f>
        <v>50182</v>
      </c>
      <c r="AH839" s="62">
        <f t="shared" si="133"/>
        <v>100364</v>
      </c>
      <c r="AL839" s="64">
        <f t="shared" si="134"/>
        <v>8</v>
      </c>
      <c r="AN839" s="61">
        <f t="shared" si="135"/>
        <v>8029.12</v>
      </c>
      <c r="AO839" s="65">
        <f t="shared" si="136"/>
        <v>33311</v>
      </c>
      <c r="AQ839" s="66" t="str">
        <f t="shared" si="137"/>
        <v>K-hangtra</v>
      </c>
      <c r="AR839" s="66">
        <f t="shared" si="138"/>
        <v>156</v>
      </c>
      <c r="AS839" s="66">
        <f t="shared" si="139"/>
        <v>632</v>
      </c>
    </row>
    <row r="840" spans="3:45" x14ac:dyDescent="0.25">
      <c r="C840" s="53" t="str">
        <f>IF(H840="","",Sheet1!AI840)</f>
        <v>B</v>
      </c>
      <c r="D840" s="54" t="s">
        <v>4134</v>
      </c>
      <c r="E840" s="54" t="s">
        <v>25</v>
      </c>
      <c r="F840" s="53" t="str">
        <f>IF(H840="","",Sheet1!AF840)</f>
        <v>10/10/2025</v>
      </c>
      <c r="G840" s="1" t="str">
        <f>IF(H840="","",Sheet1!AF840)</f>
        <v>10/10/2025</v>
      </c>
      <c r="H840" s="27">
        <v>9106052018</v>
      </c>
      <c r="I840" s="1" t="str">
        <f>IF(H840="","",Sheet1!AF840)</f>
        <v>10/10/2025</v>
      </c>
      <c r="J840" s="55" t="str">
        <f t="shared" si="130"/>
        <v>NKHT2510/02000033819</v>
      </c>
      <c r="K840" s="1"/>
      <c r="L840" s="57" t="str">
        <f>IF(H840="","",Sheet1!AK840)</f>
        <v>K25TTM</v>
      </c>
      <c r="M840" s="57" t="str">
        <f>IF(H840="","",Sheet1!AE840)</f>
        <v>00033819</v>
      </c>
      <c r="N840" s="58" t="str">
        <f>IF(H840="","",Sheet1!AF840)</f>
        <v>10/10/2025</v>
      </c>
      <c r="O840" s="7" t="str">
        <f>IF(H840="","",Sheet1!AH840)</f>
        <v>WIN-020</v>
      </c>
      <c r="S840" s="55" t="str">
        <f>IF(H840="","",Sheet1!AL840)</f>
        <v>2AYF WM+ THA 01 Ngõ Phủ, Thung Thượng</v>
      </c>
      <c r="V840" s="55" t="str">
        <f>IF(H840="","",Sheet1!AL840)</f>
        <v>2AYF WM+ THA 01 Ngõ Phủ, Thung Thượng</v>
      </c>
      <c r="Y840" s="7" t="str">
        <f>IF(H840="","",Sheet1!AJ840)</f>
        <v>CC300</v>
      </c>
      <c r="AB840" s="60">
        <f t="shared" si="131"/>
        <v>5111</v>
      </c>
      <c r="AC840" s="60">
        <f t="shared" si="132"/>
        <v>131</v>
      </c>
      <c r="AE840" s="61">
        <f>IF(H840="","",Sheet1!U840)</f>
        <v>1</v>
      </c>
      <c r="AG840" s="7">
        <f>IF(H840="","",Sheet1!T840)</f>
        <v>74250</v>
      </c>
      <c r="AH840" s="62">
        <f t="shared" si="133"/>
        <v>74250</v>
      </c>
      <c r="AL840" s="64">
        <f t="shared" si="134"/>
        <v>8</v>
      </c>
      <c r="AN840" s="61">
        <f t="shared" si="135"/>
        <v>5940</v>
      </c>
      <c r="AO840" s="65">
        <f t="shared" si="136"/>
        <v>33311</v>
      </c>
      <c r="AQ840" s="66" t="str">
        <f t="shared" si="137"/>
        <v>K-hangtra</v>
      </c>
      <c r="AR840" s="66">
        <f t="shared" si="138"/>
        <v>156</v>
      </c>
      <c r="AS840" s="66">
        <f t="shared" si="139"/>
        <v>632</v>
      </c>
    </row>
    <row r="841" spans="3:45" x14ac:dyDescent="0.25">
      <c r="C841" s="53" t="str">
        <f>IF(H841="","",Sheet1!AI841)</f>
        <v>B</v>
      </c>
      <c r="D841" s="54" t="s">
        <v>4134</v>
      </c>
      <c r="E841" s="54" t="s">
        <v>25</v>
      </c>
      <c r="F841" s="53" t="str">
        <f>IF(H841="","",Sheet1!AF841)</f>
        <v>10/10/2025</v>
      </c>
      <c r="G841" s="1" t="str">
        <f>IF(H841="","",Sheet1!AF841)</f>
        <v>10/10/2025</v>
      </c>
      <c r="H841" s="27">
        <v>9106052018</v>
      </c>
      <c r="I841" s="1" t="str">
        <f>IF(H841="","",Sheet1!AF841)</f>
        <v>10/10/2025</v>
      </c>
      <c r="J841" s="55" t="str">
        <f t="shared" si="130"/>
        <v>NKHT2510/02000033819</v>
      </c>
      <c r="K841" s="1"/>
      <c r="L841" s="57" t="str">
        <f>IF(H841="","",Sheet1!AK841)</f>
        <v>K25TTM</v>
      </c>
      <c r="M841" s="57" t="str">
        <f>IF(H841="","",Sheet1!AE841)</f>
        <v>00033819</v>
      </c>
      <c r="N841" s="58" t="str">
        <f>IF(H841="","",Sheet1!AF841)</f>
        <v>10/10/2025</v>
      </c>
      <c r="O841" s="7" t="str">
        <f>IF(H841="","",Sheet1!AH841)</f>
        <v>WIN-020</v>
      </c>
      <c r="S841" s="55" t="str">
        <f>IF(H841="","",Sheet1!AL841)</f>
        <v>2AYF WM+ THA 01 Ngõ Phủ, Thung Thượng</v>
      </c>
      <c r="V841" s="55" t="str">
        <f>IF(H841="","",Sheet1!AL841)</f>
        <v>2AYF WM+ THA 01 Ngõ Phủ, Thung Thượng</v>
      </c>
      <c r="Y841" s="7" t="str">
        <f>IF(H841="","",Sheet1!AJ841)</f>
        <v>MNH250</v>
      </c>
      <c r="AB841" s="60">
        <f t="shared" si="131"/>
        <v>5111</v>
      </c>
      <c r="AC841" s="60">
        <f t="shared" si="132"/>
        <v>131</v>
      </c>
      <c r="AE841" s="61">
        <f>IF(H841="","",Sheet1!U841)</f>
        <v>2</v>
      </c>
      <c r="AG841" s="7">
        <f>IF(H841="","",Sheet1!T841)</f>
        <v>37720</v>
      </c>
      <c r="AH841" s="62">
        <f t="shared" si="133"/>
        <v>75440</v>
      </c>
      <c r="AL841" s="64">
        <f t="shared" si="134"/>
        <v>8</v>
      </c>
      <c r="AN841" s="61">
        <f t="shared" si="135"/>
        <v>6035.2</v>
      </c>
      <c r="AO841" s="65">
        <f t="shared" si="136"/>
        <v>33311</v>
      </c>
      <c r="AQ841" s="66" t="str">
        <f t="shared" si="137"/>
        <v>K-hangtra</v>
      </c>
      <c r="AR841" s="66">
        <f t="shared" si="138"/>
        <v>156</v>
      </c>
      <c r="AS841" s="66">
        <f t="shared" si="139"/>
        <v>632</v>
      </c>
    </row>
    <row r="842" spans="3:45" x14ac:dyDescent="0.25">
      <c r="C842" s="53" t="str">
        <f>IF(H842="","",Sheet1!AI842)</f>
        <v>B</v>
      </c>
      <c r="D842" s="54" t="s">
        <v>4134</v>
      </c>
      <c r="E842" s="54" t="s">
        <v>25</v>
      </c>
      <c r="F842" s="53" t="str">
        <f>IF(H842="","",Sheet1!AF842)</f>
        <v>10/10/2025</v>
      </c>
      <c r="G842" s="1" t="str">
        <f>IF(H842="","",Sheet1!AF842)</f>
        <v>10/10/2025</v>
      </c>
      <c r="H842" s="27">
        <v>9106052018</v>
      </c>
      <c r="I842" s="1" t="str">
        <f>IF(H842="","",Sheet1!AF842)</f>
        <v>10/10/2025</v>
      </c>
      <c r="J842" s="55" t="str">
        <f t="shared" si="130"/>
        <v>NKHT2510/02000033819</v>
      </c>
      <c r="K842" s="1"/>
      <c r="L842" s="57" t="str">
        <f>IF(H842="","",Sheet1!AK842)</f>
        <v>K25TTM</v>
      </c>
      <c r="M842" s="57" t="str">
        <f>IF(H842="","",Sheet1!AE842)</f>
        <v>00033819</v>
      </c>
      <c r="N842" s="58" t="str">
        <f>IF(H842="","",Sheet1!AF842)</f>
        <v>10/10/2025</v>
      </c>
      <c r="O842" s="7" t="str">
        <f>IF(H842="","",Sheet1!AH842)</f>
        <v>WIN-020</v>
      </c>
      <c r="S842" s="55" t="str">
        <f>IF(H842="","",Sheet1!AL842)</f>
        <v>2AYF WM+ THA 01 Ngõ Phủ, Thung Thượng</v>
      </c>
      <c r="V842" s="55" t="str">
        <f>IF(H842="","",Sheet1!AL842)</f>
        <v>2AYF WM+ THA 01 Ngõ Phủ, Thung Thượng</v>
      </c>
      <c r="Y842" s="7" t="str">
        <f>IF(H842="","",Sheet1!AJ842)</f>
        <v>GTLX250G</v>
      </c>
      <c r="AB842" s="60">
        <f t="shared" si="131"/>
        <v>5111</v>
      </c>
      <c r="AC842" s="60">
        <f t="shared" si="132"/>
        <v>131</v>
      </c>
      <c r="AE842" s="61">
        <f>IF(H842="","",Sheet1!U842)</f>
        <v>1</v>
      </c>
      <c r="AG842" s="7">
        <f>IF(H842="","",Sheet1!T842)</f>
        <v>50182</v>
      </c>
      <c r="AH842" s="62">
        <f t="shared" si="133"/>
        <v>50182</v>
      </c>
      <c r="AL842" s="64">
        <f t="shared" si="134"/>
        <v>8</v>
      </c>
      <c r="AN842" s="61">
        <f t="shared" si="135"/>
        <v>4014.56</v>
      </c>
      <c r="AO842" s="65">
        <f t="shared" si="136"/>
        <v>33311</v>
      </c>
      <c r="AQ842" s="66" t="str">
        <f t="shared" si="137"/>
        <v>K-hangtra</v>
      </c>
      <c r="AR842" s="66">
        <f t="shared" si="138"/>
        <v>156</v>
      </c>
      <c r="AS842" s="66">
        <f t="shared" si="139"/>
        <v>632</v>
      </c>
    </row>
    <row r="843" spans="3:45" x14ac:dyDescent="0.25">
      <c r="C843" s="53" t="str">
        <f>IF(H843="","",Sheet1!AI843)</f>
        <v>B</v>
      </c>
      <c r="D843" s="54" t="s">
        <v>4134</v>
      </c>
      <c r="E843" s="54" t="s">
        <v>25</v>
      </c>
      <c r="F843" s="53" t="str">
        <f>IF(H843="","",Sheet1!AF843)</f>
        <v>10/10/2025</v>
      </c>
      <c r="G843" s="1" t="str">
        <f>IF(H843="","",Sheet1!AF843)</f>
        <v>10/10/2025</v>
      </c>
      <c r="H843" s="27">
        <v>9106051984</v>
      </c>
      <c r="I843" s="1" t="str">
        <f>IF(H843="","",Sheet1!AF843)</f>
        <v>10/10/2025</v>
      </c>
      <c r="J843" s="55" t="str">
        <f t="shared" si="130"/>
        <v>NKHT2510/17700484752</v>
      </c>
      <c r="K843" s="1"/>
      <c r="L843" s="57" t="str">
        <f>IF(H843="","",Sheet1!AK843)</f>
        <v>K25TTM</v>
      </c>
      <c r="M843" s="57" t="str">
        <f>IF(H843="","",Sheet1!AE843)</f>
        <v>00484752</v>
      </c>
      <c r="N843" s="58" t="str">
        <f>IF(H843="","",Sheet1!AF843)</f>
        <v>10/10/2025</v>
      </c>
      <c r="O843" s="7" t="str">
        <f>IF(H843="","",Sheet1!AH843)</f>
        <v>WIN5177</v>
      </c>
      <c r="S843" s="55" t="str">
        <f>IF(H843="","",Sheet1!AL843)</f>
        <v>5177 WM+ HNI Thôn Cổ Dương-Tiên Dương</v>
      </c>
      <c r="V843" s="55" t="str">
        <f>IF(H843="","",Sheet1!AL843)</f>
        <v>5177 WM+ HNI Thôn Cổ Dương-Tiên Dương</v>
      </c>
      <c r="Y843" s="7" t="str">
        <f>IF(H843="","",Sheet1!AJ843)</f>
        <v>MNH250</v>
      </c>
      <c r="AB843" s="60">
        <f t="shared" si="131"/>
        <v>5111</v>
      </c>
      <c r="AC843" s="60">
        <f t="shared" si="132"/>
        <v>131</v>
      </c>
      <c r="AE843" s="61">
        <f>IF(H843="","",Sheet1!U843)</f>
        <v>2</v>
      </c>
      <c r="AG843" s="7">
        <f>IF(H843="","",Sheet1!T843)</f>
        <v>37720</v>
      </c>
      <c r="AH843" s="62">
        <f t="shared" si="133"/>
        <v>75440</v>
      </c>
      <c r="AL843" s="64">
        <f t="shared" si="134"/>
        <v>8</v>
      </c>
      <c r="AN843" s="61">
        <f t="shared" si="135"/>
        <v>6035.2</v>
      </c>
      <c r="AO843" s="65">
        <f t="shared" si="136"/>
        <v>33311</v>
      </c>
      <c r="AQ843" s="66" t="str">
        <f t="shared" si="137"/>
        <v>K-hangtra</v>
      </c>
      <c r="AR843" s="66">
        <f t="shared" si="138"/>
        <v>156</v>
      </c>
      <c r="AS843" s="66">
        <f t="shared" si="139"/>
        <v>632</v>
      </c>
    </row>
    <row r="844" spans="3:45" x14ac:dyDescent="0.25">
      <c r="C844" s="53" t="str">
        <f>IF(H844="","",Sheet1!AI844)</f>
        <v>N</v>
      </c>
      <c r="D844" s="54" t="s">
        <v>4134</v>
      </c>
      <c r="E844" s="54" t="s">
        <v>25</v>
      </c>
      <c r="F844" s="53" t="str">
        <f>IF(H844="","",Sheet1!AF844)</f>
        <v>10/10/2025</v>
      </c>
      <c r="G844" s="1" t="str">
        <f>IF(H844="","",Sheet1!AF844)</f>
        <v>10/10/2025</v>
      </c>
      <c r="H844" s="27">
        <v>9106051956</v>
      </c>
      <c r="I844" s="1" t="str">
        <f>IF(H844="","",Sheet1!AF844)</f>
        <v>10/10/2025</v>
      </c>
      <c r="J844" s="55" t="str">
        <f t="shared" si="130"/>
        <v>NKHT2510/01600026205</v>
      </c>
      <c r="K844" s="1"/>
      <c r="L844" s="57" t="str">
        <f>IF(H844="","",Sheet1!AK844)</f>
        <v>K25TTM</v>
      </c>
      <c r="M844" s="57" t="str">
        <f>IF(H844="","",Sheet1!AE844)</f>
        <v>00026205</v>
      </c>
      <c r="N844" s="58" t="str">
        <f>IF(H844="","",Sheet1!AF844)</f>
        <v>10/10/2025</v>
      </c>
      <c r="O844" s="7" t="str">
        <f>IF(H844="","",Sheet1!AH844)</f>
        <v>WIN-CTO-01-016</v>
      </c>
      <c r="S844" s="55" t="str">
        <f>IF(H844="","",Sheet1!AL844)</f>
        <v>6756 WM+ CTO 09 Trần Vĩnh Kiết</v>
      </c>
      <c r="V844" s="55" t="str">
        <f>IF(H844="","",Sheet1!AL844)</f>
        <v>6756 WM+ CTO 09 Trần Vĩnh Kiết</v>
      </c>
      <c r="Y844" s="7" t="str">
        <f>IF(H844="","",Sheet1!AJ844)</f>
        <v>CGM300</v>
      </c>
      <c r="AB844" s="60">
        <f t="shared" si="131"/>
        <v>5111</v>
      </c>
      <c r="AC844" s="60">
        <f t="shared" si="132"/>
        <v>131</v>
      </c>
      <c r="AE844" s="61">
        <f>IF(H844="","",Sheet1!U844)</f>
        <v>1</v>
      </c>
      <c r="AG844" s="7">
        <f>IF(H844="","",Sheet1!T844)</f>
        <v>73431</v>
      </c>
      <c r="AH844" s="62">
        <f t="shared" si="133"/>
        <v>73431</v>
      </c>
      <c r="AL844" s="64">
        <f t="shared" si="134"/>
        <v>8</v>
      </c>
      <c r="AN844" s="61">
        <f t="shared" si="135"/>
        <v>5874.4800000000005</v>
      </c>
      <c r="AO844" s="65">
        <f t="shared" si="136"/>
        <v>33311</v>
      </c>
      <c r="AQ844" s="66" t="str">
        <f t="shared" si="137"/>
        <v>K-hangtra</v>
      </c>
      <c r="AR844" s="66">
        <f t="shared" si="138"/>
        <v>156</v>
      </c>
      <c r="AS844" s="66">
        <f t="shared" si="139"/>
        <v>632</v>
      </c>
    </row>
    <row r="845" spans="3:45" x14ac:dyDescent="0.25">
      <c r="C845" s="53" t="str">
        <f>IF(H845="","",Sheet1!AI845)</f>
        <v>B</v>
      </c>
      <c r="D845" s="54" t="s">
        <v>4134</v>
      </c>
      <c r="E845" s="54" t="s">
        <v>25</v>
      </c>
      <c r="F845" s="53" t="str">
        <f>IF(H845="","",Sheet1!AF845)</f>
        <v>10/10/2025</v>
      </c>
      <c r="G845" s="1" t="str">
        <f>IF(H845="","",Sheet1!AF845)</f>
        <v>10/10/2025</v>
      </c>
      <c r="H845" s="27">
        <v>9106052002</v>
      </c>
      <c r="I845" s="1" t="str">
        <f>IF(H845="","",Sheet1!AF845)</f>
        <v>10/10/2025</v>
      </c>
      <c r="J845" s="55" t="str">
        <f t="shared" si="130"/>
        <v>NKHT2510/04400014442</v>
      </c>
      <c r="K845" s="1"/>
      <c r="L845" s="57" t="str">
        <f>IF(H845="","",Sheet1!AK845)</f>
        <v>K25TTM</v>
      </c>
      <c r="M845" s="57" t="str">
        <f>IF(H845="","",Sheet1!AE845)</f>
        <v>00014442</v>
      </c>
      <c r="N845" s="58" t="str">
        <f>IF(H845="","",Sheet1!AF845)</f>
        <v>10/10/2025</v>
      </c>
      <c r="O845" s="7" t="str">
        <f>IF(H845="","",Sheet1!AH845)</f>
        <v>WIN-044</v>
      </c>
      <c r="S845" s="55" t="str">
        <f>IF(H845="","",Sheet1!AL845)</f>
        <v>6635 WM+ TBH Đông Hồ, Thái Thụy</v>
      </c>
      <c r="V845" s="55" t="str">
        <f>IF(H845="","",Sheet1!AL845)</f>
        <v>6635 WM+ TBH Đông Hồ, Thái Thụy</v>
      </c>
      <c r="Y845" s="7" t="str">
        <f>IF(H845="","",Sheet1!AJ845)</f>
        <v>GM500</v>
      </c>
      <c r="AB845" s="60">
        <f t="shared" si="131"/>
        <v>5111</v>
      </c>
      <c r="AC845" s="60">
        <f t="shared" si="132"/>
        <v>131</v>
      </c>
      <c r="AE845" s="61">
        <f>IF(H845="","",Sheet1!U845)</f>
        <v>1</v>
      </c>
      <c r="AG845" s="7">
        <f>IF(H845="","",Sheet1!T845)</f>
        <v>111058</v>
      </c>
      <c r="AH845" s="62">
        <f t="shared" si="133"/>
        <v>111058</v>
      </c>
      <c r="AL845" s="64">
        <f t="shared" si="134"/>
        <v>8</v>
      </c>
      <c r="AN845" s="61">
        <f t="shared" si="135"/>
        <v>8884.64</v>
      </c>
      <c r="AO845" s="65">
        <f t="shared" si="136"/>
        <v>33311</v>
      </c>
      <c r="AQ845" s="66" t="str">
        <f t="shared" si="137"/>
        <v>K-hangtra</v>
      </c>
      <c r="AR845" s="66">
        <f t="shared" si="138"/>
        <v>156</v>
      </c>
      <c r="AS845" s="66">
        <f t="shared" si="139"/>
        <v>632</v>
      </c>
    </row>
    <row r="846" spans="3:45" x14ac:dyDescent="0.25">
      <c r="C846" s="53" t="str">
        <f>IF(H846="","",Sheet1!AI846)</f>
        <v>N</v>
      </c>
      <c r="D846" s="54" t="s">
        <v>4134</v>
      </c>
      <c r="E846" s="54" t="s">
        <v>25</v>
      </c>
      <c r="F846" s="53" t="str">
        <f>IF(H846="","",Sheet1!AF846)</f>
        <v>10/10/2025</v>
      </c>
      <c r="G846" s="1" t="str">
        <f>IF(H846="","",Sheet1!AF846)</f>
        <v>10/10/2025</v>
      </c>
      <c r="H846" s="27">
        <v>9106052053</v>
      </c>
      <c r="I846" s="1" t="str">
        <f>IF(H846="","",Sheet1!AF846)</f>
        <v>10/10/2025</v>
      </c>
      <c r="J846" s="55" t="str">
        <f t="shared" si="130"/>
        <v>NKHT2510/04700015076</v>
      </c>
      <c r="K846" s="1"/>
      <c r="L846" s="57" t="str">
        <f>IF(H846="","",Sheet1!AK846)</f>
        <v>K25TTM</v>
      </c>
      <c r="M846" s="57" t="str">
        <f>IF(H846="","",Sheet1!AE846)</f>
        <v>00015076</v>
      </c>
      <c r="N846" s="58" t="str">
        <f>IF(H846="","",Sheet1!AF846)</f>
        <v>10/10/2025</v>
      </c>
      <c r="O846" s="7" t="str">
        <f>IF(H846="","",Sheet1!AH846)</f>
        <v>WIN-047</v>
      </c>
      <c r="S846" s="55" t="str">
        <f>IF(H846="","",Sheet1!AL846)</f>
        <v>3396 WM+ VTU 1003/56 Đường Bình Giã</v>
      </c>
      <c r="V846" s="55" t="str">
        <f>IF(H846="","",Sheet1!AL846)</f>
        <v>3396 WM+ VTU 1003/56 Đường Bình Giã</v>
      </c>
      <c r="Y846" s="7" t="str">
        <f>IF(H846="","",Sheet1!AJ846)</f>
        <v>GM500</v>
      </c>
      <c r="AB846" s="60">
        <f t="shared" si="131"/>
        <v>5111</v>
      </c>
      <c r="AC846" s="60">
        <f t="shared" si="132"/>
        <v>131</v>
      </c>
      <c r="AE846" s="61">
        <f>IF(H846="","",Sheet1!U846)</f>
        <v>2</v>
      </c>
      <c r="AG846" s="7">
        <f>IF(H846="","",Sheet1!T846)</f>
        <v>111058</v>
      </c>
      <c r="AH846" s="62">
        <f t="shared" si="133"/>
        <v>222116</v>
      </c>
      <c r="AL846" s="64">
        <f t="shared" si="134"/>
        <v>8</v>
      </c>
      <c r="AN846" s="61">
        <f t="shared" si="135"/>
        <v>17769.28</v>
      </c>
      <c r="AO846" s="65">
        <f t="shared" si="136"/>
        <v>33311</v>
      </c>
      <c r="AQ846" s="66" t="str">
        <f t="shared" si="137"/>
        <v>K-hangtra</v>
      </c>
      <c r="AR846" s="66">
        <f t="shared" si="138"/>
        <v>156</v>
      </c>
      <c r="AS846" s="66">
        <f t="shared" si="139"/>
        <v>632</v>
      </c>
    </row>
    <row r="847" spans="3:45" x14ac:dyDescent="0.25">
      <c r="C847" s="53" t="str">
        <f>IF(H847="","",Sheet1!AI847)</f>
        <v>N</v>
      </c>
      <c r="D847" s="54" t="s">
        <v>4134</v>
      </c>
      <c r="E847" s="54" t="s">
        <v>25</v>
      </c>
      <c r="F847" s="53" t="str">
        <f>IF(H847="","",Sheet1!AF847)</f>
        <v>10/10/2025</v>
      </c>
      <c r="G847" s="1" t="str">
        <f>IF(H847="","",Sheet1!AF847)</f>
        <v>10/10/2025</v>
      </c>
      <c r="H847" s="27">
        <v>9106052053</v>
      </c>
      <c r="I847" s="1" t="str">
        <f>IF(H847="","",Sheet1!AF847)</f>
        <v>10/10/2025</v>
      </c>
      <c r="J847" s="55" t="str">
        <f t="shared" si="130"/>
        <v>NKHT2510/04700015076</v>
      </c>
      <c r="K847" s="1"/>
      <c r="L847" s="57" t="str">
        <f>IF(H847="","",Sheet1!AK847)</f>
        <v>K25TTM</v>
      </c>
      <c r="M847" s="57" t="str">
        <f>IF(H847="","",Sheet1!AE847)</f>
        <v>00015076</v>
      </c>
      <c r="N847" s="58" t="str">
        <f>IF(H847="","",Sheet1!AF847)</f>
        <v>10/10/2025</v>
      </c>
      <c r="O847" s="7" t="str">
        <f>IF(H847="","",Sheet1!AH847)</f>
        <v>WIN-047</v>
      </c>
      <c r="S847" s="55" t="str">
        <f>IF(H847="","",Sheet1!AL847)</f>
        <v>3396 WM+ VTU 1003/56 Đường Bình Giã</v>
      </c>
      <c r="V847" s="55" t="str">
        <f>IF(H847="","",Sheet1!AL847)</f>
        <v>3396 WM+ VTU 1003/56 Đường Bình Giã</v>
      </c>
      <c r="Y847" s="7" t="str">
        <f>IF(H847="","",Sheet1!AJ847)</f>
        <v>GXD500</v>
      </c>
      <c r="AB847" s="60">
        <f t="shared" si="131"/>
        <v>5111</v>
      </c>
      <c r="AC847" s="60">
        <f t="shared" si="132"/>
        <v>131</v>
      </c>
      <c r="AE847" s="61">
        <f>IF(H847="","",Sheet1!U847)</f>
        <v>1</v>
      </c>
      <c r="AG847" s="7">
        <f>IF(H847="","",Sheet1!T847)</f>
        <v>111606</v>
      </c>
      <c r="AH847" s="62">
        <f t="shared" si="133"/>
        <v>111606</v>
      </c>
      <c r="AL847" s="64">
        <f t="shared" si="134"/>
        <v>8</v>
      </c>
      <c r="AN847" s="61">
        <f t="shared" si="135"/>
        <v>8928.48</v>
      </c>
      <c r="AO847" s="65">
        <f t="shared" si="136"/>
        <v>33311</v>
      </c>
      <c r="AQ847" s="66" t="str">
        <f t="shared" si="137"/>
        <v>K-hangtra</v>
      </c>
      <c r="AR847" s="66">
        <f t="shared" si="138"/>
        <v>156</v>
      </c>
      <c r="AS847" s="66">
        <f t="shared" si="139"/>
        <v>632</v>
      </c>
    </row>
    <row r="848" spans="3:45" x14ac:dyDescent="0.25">
      <c r="C848" s="53" t="str">
        <f>IF(H848="","",Sheet1!AI848)</f>
        <v>N</v>
      </c>
      <c r="D848" s="54" t="s">
        <v>4134</v>
      </c>
      <c r="E848" s="54" t="s">
        <v>25</v>
      </c>
      <c r="F848" s="53" t="str">
        <f>IF(H848="","",Sheet1!AF848)</f>
        <v>10/10/2025</v>
      </c>
      <c r="G848" s="1" t="str">
        <f>IF(H848="","",Sheet1!AF848)</f>
        <v>10/10/2025</v>
      </c>
      <c r="H848" s="27">
        <v>9106052053</v>
      </c>
      <c r="I848" s="1" t="str">
        <f>IF(H848="","",Sheet1!AF848)</f>
        <v>10/10/2025</v>
      </c>
      <c r="J848" s="55" t="str">
        <f t="shared" si="130"/>
        <v>NKHT2510/04700015076</v>
      </c>
      <c r="K848" s="1"/>
      <c r="L848" s="57" t="str">
        <f>IF(H848="","",Sheet1!AK848)</f>
        <v>K25TTM</v>
      </c>
      <c r="M848" s="57" t="str">
        <f>IF(H848="","",Sheet1!AE848)</f>
        <v>00015076</v>
      </c>
      <c r="N848" s="58" t="str">
        <f>IF(H848="","",Sheet1!AF848)</f>
        <v>10/10/2025</v>
      </c>
      <c r="O848" s="7" t="str">
        <f>IF(H848="","",Sheet1!AH848)</f>
        <v>WIN-047</v>
      </c>
      <c r="S848" s="55" t="str">
        <f>IF(H848="","",Sheet1!AL848)</f>
        <v>3396 WM+ VTU 1003/56 Đường Bình Giã</v>
      </c>
      <c r="V848" s="55" t="str">
        <f>IF(H848="","",Sheet1!AL848)</f>
        <v>3396 WM+ VTU 1003/56 Đường Bình Giã</v>
      </c>
      <c r="Y848" s="7" t="str">
        <f>IF(H848="","",Sheet1!AJ848)</f>
        <v>CC300</v>
      </c>
      <c r="AB848" s="60">
        <f t="shared" si="131"/>
        <v>5111</v>
      </c>
      <c r="AC848" s="60">
        <f t="shared" si="132"/>
        <v>131</v>
      </c>
      <c r="AE848" s="61">
        <f>IF(H848="","",Sheet1!U848)</f>
        <v>1</v>
      </c>
      <c r="AG848" s="7">
        <f>IF(H848="","",Sheet1!T848)</f>
        <v>74250</v>
      </c>
      <c r="AH848" s="62">
        <f t="shared" si="133"/>
        <v>74250</v>
      </c>
      <c r="AL848" s="64">
        <f t="shared" si="134"/>
        <v>8</v>
      </c>
      <c r="AN848" s="61">
        <f t="shared" si="135"/>
        <v>5940</v>
      </c>
      <c r="AO848" s="65">
        <f t="shared" si="136"/>
        <v>33311</v>
      </c>
      <c r="AQ848" s="66" t="str">
        <f t="shared" si="137"/>
        <v>K-hangtra</v>
      </c>
      <c r="AR848" s="66">
        <f t="shared" si="138"/>
        <v>156</v>
      </c>
      <c r="AS848" s="66">
        <f t="shared" si="139"/>
        <v>632</v>
      </c>
    </row>
    <row r="849" spans="3:45" x14ac:dyDescent="0.25">
      <c r="C849" s="53" t="str">
        <f>IF(H849="","",Sheet1!AI849)</f>
        <v>B</v>
      </c>
      <c r="D849" s="54" t="s">
        <v>4134</v>
      </c>
      <c r="E849" s="54" t="s">
        <v>25</v>
      </c>
      <c r="F849" s="53" t="str">
        <f>IF(H849="","",Sheet1!AF849)</f>
        <v>10/10/2025</v>
      </c>
      <c r="G849" s="1" t="str">
        <f>IF(H849="","",Sheet1!AF849)</f>
        <v>10/10/2025</v>
      </c>
      <c r="H849" s="27">
        <v>9106052087</v>
      </c>
      <c r="I849" s="1" t="str">
        <f>IF(H849="","",Sheet1!AF849)</f>
        <v>10/10/2025</v>
      </c>
      <c r="J849" s="55" t="str">
        <f t="shared" si="130"/>
        <v>NKHT2510/06400008228</v>
      </c>
      <c r="K849" s="1"/>
      <c r="L849" s="57" t="str">
        <f>IF(H849="","",Sheet1!AK849)</f>
        <v>K25TTM</v>
      </c>
      <c r="M849" s="57" t="str">
        <f>IF(H849="","",Sheet1!AE849)</f>
        <v>00008228</v>
      </c>
      <c r="N849" s="58" t="str">
        <f>IF(H849="","",Sheet1!AF849)</f>
        <v>10/10/2025</v>
      </c>
      <c r="O849" s="7" t="str">
        <f>IF(H849="","",Sheet1!AH849)</f>
        <v>WIN-064</v>
      </c>
      <c r="S849" s="55" t="str">
        <f>IF(H849="","",Sheet1!AL849)</f>
        <v>2AHG WM+ NDH Nhì Giáp, Liên Minh</v>
      </c>
      <c r="V849" s="55" t="str">
        <f>IF(H849="","",Sheet1!AL849)</f>
        <v>2AHG WM+ NDH Nhì Giáp, Liên Minh</v>
      </c>
      <c r="Y849" s="7" t="str">
        <f>IF(H849="","",Sheet1!AJ849)</f>
        <v>GM500</v>
      </c>
      <c r="AB849" s="60">
        <f t="shared" si="131"/>
        <v>5111</v>
      </c>
      <c r="AC849" s="60">
        <f t="shared" si="132"/>
        <v>131</v>
      </c>
      <c r="AE849" s="61">
        <f>IF(H849="","",Sheet1!U849)</f>
        <v>1</v>
      </c>
      <c r="AG849" s="7">
        <f>IF(H849="","",Sheet1!T849)</f>
        <v>111058</v>
      </c>
      <c r="AH849" s="62">
        <f t="shared" si="133"/>
        <v>111058</v>
      </c>
      <c r="AL849" s="64">
        <f t="shared" si="134"/>
        <v>8</v>
      </c>
      <c r="AN849" s="61">
        <f t="shared" si="135"/>
        <v>8884.64</v>
      </c>
      <c r="AO849" s="65">
        <f t="shared" si="136"/>
        <v>33311</v>
      </c>
      <c r="AQ849" s="66" t="str">
        <f t="shared" si="137"/>
        <v>K-hangtra</v>
      </c>
      <c r="AR849" s="66">
        <f t="shared" si="138"/>
        <v>156</v>
      </c>
      <c r="AS849" s="66">
        <f t="shared" si="139"/>
        <v>632</v>
      </c>
    </row>
    <row r="850" spans="3:45" x14ac:dyDescent="0.25">
      <c r="C850" s="53" t="str">
        <f>IF(H850="","",Sheet1!AI850)</f>
        <v>B</v>
      </c>
      <c r="D850" s="54" t="s">
        <v>4134</v>
      </c>
      <c r="E850" s="54" t="s">
        <v>25</v>
      </c>
      <c r="F850" s="53" t="str">
        <f>IF(H850="","",Sheet1!AF850)</f>
        <v>10/10/2025</v>
      </c>
      <c r="G850" s="1" t="str">
        <f>IF(H850="","",Sheet1!AF850)</f>
        <v>10/10/2025</v>
      </c>
      <c r="H850" s="27">
        <v>9106052092</v>
      </c>
      <c r="I850" s="1" t="str">
        <f>IF(H850="","",Sheet1!AF850)</f>
        <v>10/10/2025</v>
      </c>
      <c r="J850" s="55" t="str">
        <f t="shared" si="130"/>
        <v>NKHT2510/84700484774</v>
      </c>
      <c r="K850" s="1"/>
      <c r="L850" s="57" t="str">
        <f>IF(H850="","",Sheet1!AK850)</f>
        <v>K25TTM</v>
      </c>
      <c r="M850" s="57" t="str">
        <f>IF(H850="","",Sheet1!AE850)</f>
        <v>00484774</v>
      </c>
      <c r="N850" s="58" t="str">
        <f>IF(H850="","",Sheet1!AF850)</f>
        <v>10/10/2025</v>
      </c>
      <c r="O850" s="7" t="str">
        <f>IF(H850="","",Sheet1!AH850)</f>
        <v>WIN6847</v>
      </c>
      <c r="S850" s="55" t="str">
        <f>IF(H850="","",Sheet1!AL850)</f>
        <v>6847 WM+ HNI 158 Nguyễn Thái Học</v>
      </c>
      <c r="V850" s="55" t="str">
        <f>IF(H850="","",Sheet1!AL850)</f>
        <v>6847 WM+ HNI 158 Nguyễn Thái Học</v>
      </c>
      <c r="Y850" s="7" t="str">
        <f>IF(H850="","",Sheet1!AJ850)</f>
        <v>GM500</v>
      </c>
      <c r="AB850" s="60">
        <f t="shared" si="131"/>
        <v>5111</v>
      </c>
      <c r="AC850" s="60">
        <f t="shared" si="132"/>
        <v>131</v>
      </c>
      <c r="AE850" s="61">
        <f>IF(H850="","",Sheet1!U850)</f>
        <v>4</v>
      </c>
      <c r="AG850" s="7">
        <f>IF(H850="","",Sheet1!T850)</f>
        <v>111058</v>
      </c>
      <c r="AH850" s="62">
        <f t="shared" si="133"/>
        <v>444232</v>
      </c>
      <c r="AL850" s="64">
        <f t="shared" si="134"/>
        <v>8</v>
      </c>
      <c r="AN850" s="61">
        <f t="shared" si="135"/>
        <v>35538.559999999998</v>
      </c>
      <c r="AO850" s="65">
        <f t="shared" si="136"/>
        <v>33311</v>
      </c>
      <c r="AQ850" s="66" t="str">
        <f t="shared" si="137"/>
        <v>K-hangtra</v>
      </c>
      <c r="AR850" s="66">
        <f t="shared" si="138"/>
        <v>156</v>
      </c>
      <c r="AS850" s="66">
        <f t="shared" si="139"/>
        <v>632</v>
      </c>
    </row>
    <row r="851" spans="3:45" x14ac:dyDescent="0.25">
      <c r="C851" s="53" t="str">
        <f>IF(H851="","",Sheet1!AI851)</f>
        <v>B</v>
      </c>
      <c r="D851" s="54" t="s">
        <v>4134</v>
      </c>
      <c r="E851" s="54" t="s">
        <v>25</v>
      </c>
      <c r="F851" s="53" t="str">
        <f>IF(H851="","",Sheet1!AF851)</f>
        <v>10/10/2025</v>
      </c>
      <c r="G851" s="1" t="str">
        <f>IF(H851="","",Sheet1!AF851)</f>
        <v>10/10/2025</v>
      </c>
      <c r="H851" s="27">
        <v>9106052072</v>
      </c>
      <c r="I851" s="1" t="str">
        <f>IF(H851="","",Sheet1!AF851)</f>
        <v>10/10/2025</v>
      </c>
      <c r="J851" s="55" t="str">
        <f t="shared" si="130"/>
        <v>NKHT2510/02000033821</v>
      </c>
      <c r="K851" s="1"/>
      <c r="L851" s="57" t="str">
        <f>IF(H851="","",Sheet1!AK851)</f>
        <v>K25TTM</v>
      </c>
      <c r="M851" s="57" t="str">
        <f>IF(H851="","",Sheet1!AE851)</f>
        <v>00033821</v>
      </c>
      <c r="N851" s="58" t="str">
        <f>IF(H851="","",Sheet1!AF851)</f>
        <v>10/10/2025</v>
      </c>
      <c r="O851" s="7" t="str">
        <f>IF(H851="","",Sheet1!AH851)</f>
        <v>WIN-020</v>
      </c>
      <c r="S851" s="55" t="str">
        <f>IF(H851="","",Sheet1!AL851)</f>
        <v>6641 WM+ THA TDP Hòa Bình, Nghi Sơn</v>
      </c>
      <c r="V851" s="55" t="str">
        <f>IF(H851="","",Sheet1!AL851)</f>
        <v>6641 WM+ THA TDP Hòa Bình, Nghi Sơn</v>
      </c>
      <c r="Y851" s="7" t="str">
        <f>IF(H851="","",Sheet1!AJ851)</f>
        <v>GM500</v>
      </c>
      <c r="AB851" s="60">
        <f t="shared" si="131"/>
        <v>5111</v>
      </c>
      <c r="AC851" s="60">
        <f t="shared" si="132"/>
        <v>131</v>
      </c>
      <c r="AE851" s="61">
        <f>IF(H851="","",Sheet1!U851)</f>
        <v>2</v>
      </c>
      <c r="AG851" s="7">
        <f>IF(H851="","",Sheet1!T851)</f>
        <v>111058</v>
      </c>
      <c r="AH851" s="62">
        <f t="shared" si="133"/>
        <v>222116</v>
      </c>
      <c r="AL851" s="64">
        <f t="shared" si="134"/>
        <v>8</v>
      </c>
      <c r="AN851" s="61">
        <f t="shared" si="135"/>
        <v>17769.28</v>
      </c>
      <c r="AO851" s="65">
        <f t="shared" si="136"/>
        <v>33311</v>
      </c>
      <c r="AQ851" s="66" t="str">
        <f t="shared" si="137"/>
        <v>K-hangtra</v>
      </c>
      <c r="AR851" s="66">
        <f t="shared" si="138"/>
        <v>156</v>
      </c>
      <c r="AS851" s="66">
        <f t="shared" si="139"/>
        <v>632</v>
      </c>
    </row>
    <row r="852" spans="3:45" x14ac:dyDescent="0.25">
      <c r="C852" s="53" t="str">
        <f>IF(H852="","",Sheet1!AI852)</f>
        <v>N</v>
      </c>
      <c r="D852" s="54" t="s">
        <v>4134</v>
      </c>
      <c r="E852" s="54" t="s">
        <v>25</v>
      </c>
      <c r="F852" s="53" t="str">
        <f>IF(H852="","",Sheet1!AF852)</f>
        <v>10/10/2025</v>
      </c>
      <c r="G852" s="1" t="str">
        <f>IF(H852="","",Sheet1!AF852)</f>
        <v>10/10/2025</v>
      </c>
      <c r="H852" s="27">
        <v>9106052084</v>
      </c>
      <c r="I852" s="1" t="str">
        <f>IF(H852="","",Sheet1!AF852)</f>
        <v>10/10/2025</v>
      </c>
      <c r="J852" s="55" t="str">
        <f t="shared" si="130"/>
        <v>NKHT2510/04700015078</v>
      </c>
      <c r="K852" s="1"/>
      <c r="L852" s="57" t="str">
        <f>IF(H852="","",Sheet1!AK852)</f>
        <v>K25TTM</v>
      </c>
      <c r="M852" s="57" t="str">
        <f>IF(H852="","",Sheet1!AE852)</f>
        <v>00015078</v>
      </c>
      <c r="N852" s="58" t="str">
        <f>IF(H852="","",Sheet1!AF852)</f>
        <v>10/10/2025</v>
      </c>
      <c r="O852" s="7" t="str">
        <f>IF(H852="","",Sheet1!AH852)</f>
        <v>WIN-047</v>
      </c>
      <c r="S852" s="55" t="str">
        <f>IF(H852="","",Sheet1!AL852)</f>
        <v>3397 WM+ VTU 921 Bình Giã</v>
      </c>
      <c r="V852" s="55" t="str">
        <f>IF(H852="","",Sheet1!AL852)</f>
        <v>3397 WM+ VTU 921 Bình Giã</v>
      </c>
      <c r="Y852" s="7" t="str">
        <f>IF(H852="","",Sheet1!AJ852)</f>
        <v>GXD500</v>
      </c>
      <c r="AB852" s="60">
        <f t="shared" si="131"/>
        <v>5111</v>
      </c>
      <c r="AC852" s="60">
        <f t="shared" si="132"/>
        <v>131</v>
      </c>
      <c r="AE852" s="61">
        <f>IF(H852="","",Sheet1!U852)</f>
        <v>2</v>
      </c>
      <c r="AG852" s="7">
        <f>IF(H852="","",Sheet1!T852)</f>
        <v>111606</v>
      </c>
      <c r="AH852" s="62">
        <f t="shared" si="133"/>
        <v>223212</v>
      </c>
      <c r="AL852" s="64">
        <f t="shared" si="134"/>
        <v>8</v>
      </c>
      <c r="AN852" s="61">
        <f t="shared" si="135"/>
        <v>17856.96</v>
      </c>
      <c r="AO852" s="65">
        <f t="shared" si="136"/>
        <v>33311</v>
      </c>
      <c r="AQ852" s="66" t="str">
        <f t="shared" si="137"/>
        <v>K-hangtra</v>
      </c>
      <c r="AR852" s="66">
        <f t="shared" si="138"/>
        <v>156</v>
      </c>
      <c r="AS852" s="66">
        <f t="shared" si="139"/>
        <v>632</v>
      </c>
    </row>
    <row r="853" spans="3:45" x14ac:dyDescent="0.25">
      <c r="C853" s="53" t="str">
        <f>IF(H853="","",Sheet1!AI853)</f>
        <v>N</v>
      </c>
      <c r="D853" s="54" t="s">
        <v>4134</v>
      </c>
      <c r="E853" s="54" t="s">
        <v>25</v>
      </c>
      <c r="F853" s="53" t="str">
        <f>IF(H853="","",Sheet1!AF853)</f>
        <v>10/10/2025</v>
      </c>
      <c r="G853" s="1" t="str">
        <f>IF(H853="","",Sheet1!AF853)</f>
        <v>10/10/2025</v>
      </c>
      <c r="H853" s="27">
        <v>9106052084</v>
      </c>
      <c r="I853" s="1" t="str">
        <f>IF(H853="","",Sheet1!AF853)</f>
        <v>10/10/2025</v>
      </c>
      <c r="J853" s="55" t="str">
        <f t="shared" si="130"/>
        <v>NKHT2510/04700015078</v>
      </c>
      <c r="K853" s="1"/>
      <c r="L853" s="57" t="str">
        <f>IF(H853="","",Sheet1!AK853)</f>
        <v>K25TTM</v>
      </c>
      <c r="M853" s="57" t="str">
        <f>IF(H853="","",Sheet1!AE853)</f>
        <v>00015078</v>
      </c>
      <c r="N853" s="58" t="str">
        <f>IF(H853="","",Sheet1!AF853)</f>
        <v>10/10/2025</v>
      </c>
      <c r="O853" s="7" t="str">
        <f>IF(H853="","",Sheet1!AH853)</f>
        <v>WIN-047</v>
      </c>
      <c r="S853" s="55" t="str">
        <f>IF(H853="","",Sheet1!AL853)</f>
        <v>3397 WM+ VTU 921 Bình Giã</v>
      </c>
      <c r="V853" s="55" t="str">
        <f>IF(H853="","",Sheet1!AL853)</f>
        <v>3397 WM+ VTU 921 Bình Giã</v>
      </c>
      <c r="Y853" s="7" t="str">
        <f>IF(H853="","",Sheet1!AJ853)</f>
        <v>GM500</v>
      </c>
      <c r="AB853" s="60">
        <f t="shared" si="131"/>
        <v>5111</v>
      </c>
      <c r="AC853" s="60">
        <f t="shared" si="132"/>
        <v>131</v>
      </c>
      <c r="AE853" s="61">
        <f>IF(H853="","",Sheet1!U853)</f>
        <v>3</v>
      </c>
      <c r="AG853" s="7">
        <f>IF(H853="","",Sheet1!T853)</f>
        <v>111058</v>
      </c>
      <c r="AH853" s="62">
        <f t="shared" si="133"/>
        <v>333174</v>
      </c>
      <c r="AL853" s="64">
        <f t="shared" si="134"/>
        <v>8</v>
      </c>
      <c r="AN853" s="61">
        <f t="shared" si="135"/>
        <v>26653.920000000002</v>
      </c>
      <c r="AO853" s="65">
        <f t="shared" si="136"/>
        <v>33311</v>
      </c>
      <c r="AQ853" s="66" t="str">
        <f t="shared" si="137"/>
        <v>K-hangtra</v>
      </c>
      <c r="AR853" s="66">
        <f t="shared" si="138"/>
        <v>156</v>
      </c>
      <c r="AS853" s="66">
        <f t="shared" si="139"/>
        <v>632</v>
      </c>
    </row>
    <row r="854" spans="3:45" x14ac:dyDescent="0.25">
      <c r="C854" s="53" t="str">
        <f>IF(H854="","",Sheet1!AI854)</f>
        <v>B</v>
      </c>
      <c r="D854" s="54" t="s">
        <v>4134</v>
      </c>
      <c r="E854" s="54" t="s">
        <v>25</v>
      </c>
      <c r="F854" s="53" t="str">
        <f>IF(H854="","",Sheet1!AF854)</f>
        <v>10/10/2025</v>
      </c>
      <c r="G854" s="1" t="str">
        <f>IF(H854="","",Sheet1!AF854)</f>
        <v>10/10/2025</v>
      </c>
      <c r="H854" s="27">
        <v>9106052194</v>
      </c>
      <c r="I854" s="1" t="str">
        <f>IF(H854="","",Sheet1!AF854)</f>
        <v>10/10/2025</v>
      </c>
      <c r="J854" s="55" t="str">
        <f t="shared" si="130"/>
        <v>NKHT2510/02000033825</v>
      </c>
      <c r="K854" s="1"/>
      <c r="L854" s="57" t="str">
        <f>IF(H854="","",Sheet1!AK854)</f>
        <v>K25TTM</v>
      </c>
      <c r="M854" s="57" t="str">
        <f>IF(H854="","",Sheet1!AE854)</f>
        <v>00033825</v>
      </c>
      <c r="N854" s="58" t="str">
        <f>IF(H854="","",Sheet1!AF854)</f>
        <v>10/10/2025</v>
      </c>
      <c r="O854" s="7" t="str">
        <f>IF(H854="","",Sheet1!AH854)</f>
        <v>WIN-020</v>
      </c>
      <c r="S854" s="55" t="str">
        <f>IF(H854="","",Sheet1!AL854)</f>
        <v>6641 WM+ THA TDP Hòa Bình, Nghi Sơn</v>
      </c>
      <c r="V854" s="55" t="str">
        <f>IF(H854="","",Sheet1!AL854)</f>
        <v>6641 WM+ THA TDP Hòa Bình, Nghi Sơn</v>
      </c>
      <c r="Y854" s="7" t="str">
        <f>IF(H854="","",Sheet1!AJ854)</f>
        <v>GSG250</v>
      </c>
      <c r="AB854" s="60">
        <f t="shared" si="131"/>
        <v>5111</v>
      </c>
      <c r="AC854" s="60">
        <f t="shared" si="132"/>
        <v>131</v>
      </c>
      <c r="AE854" s="61">
        <f>IF(H854="","",Sheet1!U854)</f>
        <v>1</v>
      </c>
      <c r="AG854" s="7">
        <f>IF(H854="","",Sheet1!T854)</f>
        <v>41328</v>
      </c>
      <c r="AH854" s="62">
        <f t="shared" si="133"/>
        <v>41328</v>
      </c>
      <c r="AL854" s="64">
        <f t="shared" si="134"/>
        <v>8</v>
      </c>
      <c r="AN854" s="61">
        <f t="shared" si="135"/>
        <v>3306.2400000000002</v>
      </c>
      <c r="AO854" s="65">
        <f t="shared" si="136"/>
        <v>33311</v>
      </c>
      <c r="AQ854" s="66" t="str">
        <f t="shared" si="137"/>
        <v>K-hangtra</v>
      </c>
      <c r="AR854" s="66">
        <f t="shared" si="138"/>
        <v>156</v>
      </c>
      <c r="AS854" s="66">
        <f t="shared" si="139"/>
        <v>632</v>
      </c>
    </row>
    <row r="855" spans="3:45" x14ac:dyDescent="0.25">
      <c r="C855" s="53" t="str">
        <f>IF(H855="","",Sheet1!AI855)</f>
        <v>N</v>
      </c>
      <c r="D855" s="54" t="s">
        <v>4134</v>
      </c>
      <c r="E855" s="54" t="s">
        <v>25</v>
      </c>
      <c r="F855" s="53" t="str">
        <f>IF(H855="","",Sheet1!AF855)</f>
        <v>10/10/2025</v>
      </c>
      <c r="G855" s="1" t="str">
        <f>IF(H855="","",Sheet1!AF855)</f>
        <v>10/10/2025</v>
      </c>
      <c r="H855" s="27">
        <v>9106052242</v>
      </c>
      <c r="I855" s="1" t="str">
        <f>IF(H855="","",Sheet1!AF855)</f>
        <v>10/10/2025</v>
      </c>
      <c r="J855" s="55" t="str">
        <f t="shared" si="130"/>
        <v>NKHT2510/02100008903</v>
      </c>
      <c r="K855" s="1"/>
      <c r="L855" s="57" t="str">
        <f>IF(H855="","",Sheet1!AK855)</f>
        <v>K25TTM</v>
      </c>
      <c r="M855" s="57" t="str">
        <f>IF(H855="","",Sheet1!AE855)</f>
        <v>00008903</v>
      </c>
      <c r="N855" s="58" t="str">
        <f>IF(H855="","",Sheet1!AF855)</f>
        <v>10/10/2025</v>
      </c>
      <c r="O855" s="7" t="str">
        <f>IF(H855="","",Sheet1!AH855)</f>
        <v>WIN-021</v>
      </c>
      <c r="S855" s="55" t="str">
        <f>IF(H855="","",Sheet1!AL855)</f>
        <v>4629 WM+ TTH 50 Phan Bội Châu</v>
      </c>
      <c r="V855" s="55" t="str">
        <f>IF(H855="","",Sheet1!AL855)</f>
        <v>4629 WM+ TTH 50 Phan Bội Châu</v>
      </c>
      <c r="Y855" s="7" t="str">
        <f>IF(H855="","",Sheet1!AJ855)</f>
        <v>CC300</v>
      </c>
      <c r="AB855" s="60">
        <f t="shared" si="131"/>
        <v>5111</v>
      </c>
      <c r="AC855" s="60">
        <f t="shared" si="132"/>
        <v>131</v>
      </c>
      <c r="AE855" s="61">
        <f>IF(H855="","",Sheet1!U855)</f>
        <v>2</v>
      </c>
      <c r="AG855" s="7">
        <f>IF(H855="","",Sheet1!T855)</f>
        <v>74250</v>
      </c>
      <c r="AH855" s="62">
        <f t="shared" si="133"/>
        <v>148500</v>
      </c>
      <c r="AL855" s="64">
        <f t="shared" si="134"/>
        <v>8</v>
      </c>
      <c r="AN855" s="61">
        <f t="shared" si="135"/>
        <v>11880</v>
      </c>
      <c r="AO855" s="65">
        <f t="shared" si="136"/>
        <v>33311</v>
      </c>
      <c r="AQ855" s="66" t="str">
        <f t="shared" si="137"/>
        <v>K-hangtra</v>
      </c>
      <c r="AR855" s="66">
        <f t="shared" si="138"/>
        <v>156</v>
      </c>
      <c r="AS855" s="66">
        <f t="shared" si="139"/>
        <v>632</v>
      </c>
    </row>
    <row r="856" spans="3:45" x14ac:dyDescent="0.25">
      <c r="C856" s="53" t="str">
        <f>IF(H856="","",Sheet1!AI856)</f>
        <v>N</v>
      </c>
      <c r="D856" s="54" t="s">
        <v>4134</v>
      </c>
      <c r="E856" s="54" t="s">
        <v>25</v>
      </c>
      <c r="F856" s="53" t="str">
        <f>IF(H856="","",Sheet1!AF856)</f>
        <v>10/10/2025</v>
      </c>
      <c r="G856" s="1" t="str">
        <f>IF(H856="","",Sheet1!AF856)</f>
        <v>10/10/2025</v>
      </c>
      <c r="H856" s="27">
        <v>9106052294</v>
      </c>
      <c r="I856" s="1" t="str">
        <f>IF(H856="","",Sheet1!AF856)</f>
        <v>10/10/2025</v>
      </c>
      <c r="J856" s="55" t="str">
        <f t="shared" si="130"/>
        <v>NKHT2510/07000010839</v>
      </c>
      <c r="K856" s="1"/>
      <c r="L856" s="57" t="str">
        <f>IF(H856="","",Sheet1!AK856)</f>
        <v>K25TTM</v>
      </c>
      <c r="M856" s="57" t="str">
        <f>IF(H856="","",Sheet1!AE856)</f>
        <v>00010839</v>
      </c>
      <c r="N856" s="58" t="str">
        <f>IF(H856="","",Sheet1!AF856)</f>
        <v>10/10/2025</v>
      </c>
      <c r="O856" s="7" t="str">
        <f>IF(H856="","",Sheet1!AH856)</f>
        <v>WIN-070</v>
      </c>
      <c r="S856" s="55" t="str">
        <f>IF(H856="","",Sheet1!AL856)</f>
        <v>2A93 WM+ QTI 40A Lê Duẩn</v>
      </c>
      <c r="V856" s="55" t="str">
        <f>IF(H856="","",Sheet1!AL856)</f>
        <v>2A93 WM+ QTI 40A Lê Duẩn</v>
      </c>
      <c r="Y856" s="7" t="str">
        <f>IF(H856="","",Sheet1!AJ856)</f>
        <v>TH200</v>
      </c>
      <c r="AB856" s="60">
        <f t="shared" si="131"/>
        <v>5111</v>
      </c>
      <c r="AC856" s="60">
        <f t="shared" si="132"/>
        <v>131</v>
      </c>
      <c r="AE856" s="61">
        <f>IF(H856="","",Sheet1!U856)</f>
        <v>1</v>
      </c>
      <c r="AG856" s="7">
        <f>IF(H856="","",Sheet1!T856)</f>
        <v>45588</v>
      </c>
      <c r="AH856" s="62">
        <f t="shared" si="133"/>
        <v>45588</v>
      </c>
      <c r="AL856" s="64">
        <f t="shared" si="134"/>
        <v>8</v>
      </c>
      <c r="AN856" s="61">
        <f t="shared" si="135"/>
        <v>3647.04</v>
      </c>
      <c r="AO856" s="65">
        <f t="shared" si="136"/>
        <v>33311</v>
      </c>
      <c r="AQ856" s="66" t="str">
        <f t="shared" si="137"/>
        <v>K-hangtra</v>
      </c>
      <c r="AR856" s="66">
        <f t="shared" si="138"/>
        <v>156</v>
      </c>
      <c r="AS856" s="66">
        <f t="shared" si="139"/>
        <v>632</v>
      </c>
    </row>
    <row r="857" spans="3:45" x14ac:dyDescent="0.25">
      <c r="C857" s="53" t="str">
        <f>IF(H857="","",Sheet1!AI857)</f>
        <v>N</v>
      </c>
      <c r="D857" s="54" t="s">
        <v>4134</v>
      </c>
      <c r="E857" s="54" t="s">
        <v>25</v>
      </c>
      <c r="F857" s="53" t="str">
        <f>IF(H857="","",Sheet1!AF857)</f>
        <v>10/10/2025</v>
      </c>
      <c r="G857" s="1" t="str">
        <f>IF(H857="","",Sheet1!AF857)</f>
        <v>10/10/2025</v>
      </c>
      <c r="H857" s="27">
        <v>9106052302</v>
      </c>
      <c r="I857" s="1" t="str">
        <f>IF(H857="","",Sheet1!AF857)</f>
        <v>10/10/2025</v>
      </c>
      <c r="J857" s="55" t="str">
        <f t="shared" si="130"/>
        <v>NKHT2510/00900081589</v>
      </c>
      <c r="K857" s="1"/>
      <c r="L857" s="57" t="str">
        <f>IF(H857="","",Sheet1!AK857)</f>
        <v>K25TTM</v>
      </c>
      <c r="M857" s="57" t="str">
        <f>IF(H857="","",Sheet1!AE857)</f>
        <v>00081589</v>
      </c>
      <c r="N857" s="58" t="str">
        <f>IF(H857="","",Sheet1!AF857)</f>
        <v>10/10/2025</v>
      </c>
      <c r="O857" s="7" t="str">
        <f>IF(H857="","",Sheet1!AH857)</f>
        <v>WIN-DNG-01-009</v>
      </c>
      <c r="S857" s="55" t="str">
        <f>IF(H857="","",Sheet1!AL857)</f>
        <v>6811 WM+ DNG 193 Hà Huy Tập</v>
      </c>
      <c r="V857" s="55" t="str">
        <f>IF(H857="","",Sheet1!AL857)</f>
        <v>6811 WM+ DNG 193 Hà Huy Tập</v>
      </c>
      <c r="Y857" s="7" t="str">
        <f>IF(H857="","",Sheet1!AJ857)</f>
        <v>GM500</v>
      </c>
      <c r="AB857" s="60">
        <f t="shared" si="131"/>
        <v>5111</v>
      </c>
      <c r="AC857" s="60">
        <f t="shared" si="132"/>
        <v>131</v>
      </c>
      <c r="AE857" s="61">
        <f>IF(H857="","",Sheet1!U857)</f>
        <v>1</v>
      </c>
      <c r="AG857" s="7">
        <f>IF(H857="","",Sheet1!T857)</f>
        <v>111058</v>
      </c>
      <c r="AH857" s="62">
        <f t="shared" si="133"/>
        <v>111058</v>
      </c>
      <c r="AL857" s="64">
        <f t="shared" si="134"/>
        <v>8</v>
      </c>
      <c r="AN857" s="61">
        <f t="shared" si="135"/>
        <v>8884.64</v>
      </c>
      <c r="AO857" s="65">
        <f t="shared" si="136"/>
        <v>33311</v>
      </c>
      <c r="AQ857" s="66" t="str">
        <f t="shared" si="137"/>
        <v>K-hangtra</v>
      </c>
      <c r="AR857" s="66">
        <f t="shared" si="138"/>
        <v>156</v>
      </c>
      <c r="AS857" s="66">
        <f t="shared" si="139"/>
        <v>632</v>
      </c>
    </row>
    <row r="858" spans="3:45" x14ac:dyDescent="0.25">
      <c r="C858" s="53" t="str">
        <f>IF(H858="","",Sheet1!AI858)</f>
        <v>N</v>
      </c>
      <c r="D858" s="54" t="s">
        <v>4134</v>
      </c>
      <c r="E858" s="54" t="s">
        <v>25</v>
      </c>
      <c r="F858" s="53" t="str">
        <f>IF(H858="","",Sheet1!AF858)</f>
        <v>10/10/2025</v>
      </c>
      <c r="G858" s="1" t="str">
        <f>IF(H858="","",Sheet1!AF858)</f>
        <v>10/10/2025</v>
      </c>
      <c r="H858" s="27">
        <v>9106052302</v>
      </c>
      <c r="I858" s="1" t="str">
        <f>IF(H858="","",Sheet1!AF858)</f>
        <v>10/10/2025</v>
      </c>
      <c r="J858" s="55" t="str">
        <f t="shared" si="130"/>
        <v>NKHT2510/00900081589</v>
      </c>
      <c r="K858" s="1"/>
      <c r="L858" s="57" t="str">
        <f>IF(H858="","",Sheet1!AK858)</f>
        <v>K25TTM</v>
      </c>
      <c r="M858" s="57" t="str">
        <f>IF(H858="","",Sheet1!AE858)</f>
        <v>00081589</v>
      </c>
      <c r="N858" s="58" t="str">
        <f>IF(H858="","",Sheet1!AF858)</f>
        <v>10/10/2025</v>
      </c>
      <c r="O858" s="7" t="str">
        <f>IF(H858="","",Sheet1!AH858)</f>
        <v>WIN-DNG-01-009</v>
      </c>
      <c r="S858" s="55" t="str">
        <f>IF(H858="","",Sheet1!AL858)</f>
        <v>6811 WM+ DNG 193 Hà Huy Tập</v>
      </c>
      <c r="V858" s="55" t="str">
        <f>IF(H858="","",Sheet1!AL858)</f>
        <v>6811 WM+ DNG 193 Hà Huy Tập</v>
      </c>
      <c r="Y858" s="7" t="str">
        <f>IF(H858="","",Sheet1!AJ858)</f>
        <v>CGM300</v>
      </c>
      <c r="AB858" s="60">
        <f t="shared" si="131"/>
        <v>5111</v>
      </c>
      <c r="AC858" s="60">
        <f t="shared" si="132"/>
        <v>131</v>
      </c>
      <c r="AE858" s="61">
        <f>IF(H858="","",Sheet1!U858)</f>
        <v>1</v>
      </c>
      <c r="AG858" s="7">
        <f>IF(H858="","",Sheet1!T858)</f>
        <v>73431</v>
      </c>
      <c r="AH858" s="62">
        <f t="shared" si="133"/>
        <v>73431</v>
      </c>
      <c r="AL858" s="64">
        <f t="shared" si="134"/>
        <v>8</v>
      </c>
      <c r="AN858" s="61">
        <f t="shared" si="135"/>
        <v>5874.4800000000005</v>
      </c>
      <c r="AO858" s="65">
        <f t="shared" si="136"/>
        <v>33311</v>
      </c>
      <c r="AQ858" s="66" t="str">
        <f t="shared" si="137"/>
        <v>K-hangtra</v>
      </c>
      <c r="AR858" s="66">
        <f t="shared" si="138"/>
        <v>156</v>
      </c>
      <c r="AS858" s="66">
        <f t="shared" si="139"/>
        <v>632</v>
      </c>
    </row>
    <row r="859" spans="3:45" x14ac:dyDescent="0.25">
      <c r="C859" s="53" t="str">
        <f>IF(H859="","",Sheet1!AI859)</f>
        <v>N</v>
      </c>
      <c r="D859" s="54" t="s">
        <v>4134</v>
      </c>
      <c r="E859" s="54" t="s">
        <v>25</v>
      </c>
      <c r="F859" s="53" t="str">
        <f>IF(H859="","",Sheet1!AF859)</f>
        <v>10/10/2025</v>
      </c>
      <c r="G859" s="1" t="str">
        <f>IF(H859="","",Sheet1!AF859)</f>
        <v>10/10/2025</v>
      </c>
      <c r="H859" s="27">
        <v>9106052302</v>
      </c>
      <c r="I859" s="1" t="str">
        <f>IF(H859="","",Sheet1!AF859)</f>
        <v>10/10/2025</v>
      </c>
      <c r="J859" s="55" t="str">
        <f t="shared" si="130"/>
        <v>NKHT2510/00900081589</v>
      </c>
      <c r="K859" s="1"/>
      <c r="L859" s="57" t="str">
        <f>IF(H859="","",Sheet1!AK859)</f>
        <v>K25TTM</v>
      </c>
      <c r="M859" s="57" t="str">
        <f>IF(H859="","",Sheet1!AE859)</f>
        <v>00081589</v>
      </c>
      <c r="N859" s="58" t="str">
        <f>IF(H859="","",Sheet1!AF859)</f>
        <v>10/10/2025</v>
      </c>
      <c r="O859" s="7" t="str">
        <f>IF(H859="","",Sheet1!AH859)</f>
        <v>WIN-DNG-01-009</v>
      </c>
      <c r="S859" s="55" t="str">
        <f>IF(H859="","",Sheet1!AL859)</f>
        <v>6811 WM+ DNG 193 Hà Huy Tập</v>
      </c>
      <c r="V859" s="55" t="str">
        <f>IF(H859="","",Sheet1!AL859)</f>
        <v>6811 WM+ DNG 193 Hà Huy Tập</v>
      </c>
      <c r="Y859" s="7" t="str">
        <f>IF(H859="","",Sheet1!AJ859)</f>
        <v>CN300</v>
      </c>
      <c r="AB859" s="60">
        <f t="shared" si="131"/>
        <v>5111</v>
      </c>
      <c r="AC859" s="60">
        <f t="shared" si="132"/>
        <v>131</v>
      </c>
      <c r="AE859" s="61">
        <f>IF(H859="","",Sheet1!U859)</f>
        <v>3</v>
      </c>
      <c r="AG859" s="7">
        <f>IF(H859="","",Sheet1!T859)</f>
        <v>70950</v>
      </c>
      <c r="AH859" s="62">
        <f t="shared" si="133"/>
        <v>212850</v>
      </c>
      <c r="AL859" s="64">
        <f t="shared" si="134"/>
        <v>8</v>
      </c>
      <c r="AN859" s="61">
        <f t="shared" si="135"/>
        <v>17028</v>
      </c>
      <c r="AO859" s="65">
        <f t="shared" si="136"/>
        <v>33311</v>
      </c>
      <c r="AQ859" s="66" t="str">
        <f t="shared" si="137"/>
        <v>K-hangtra</v>
      </c>
      <c r="AR859" s="66">
        <f t="shared" si="138"/>
        <v>156</v>
      </c>
      <c r="AS859" s="66">
        <f t="shared" si="139"/>
        <v>632</v>
      </c>
    </row>
    <row r="860" spans="3:45" x14ac:dyDescent="0.25">
      <c r="C860" s="53" t="str">
        <f>IF(H860="","",Sheet1!AI860)</f>
        <v>N</v>
      </c>
      <c r="D860" s="54" t="s">
        <v>4134</v>
      </c>
      <c r="E860" s="54" t="s">
        <v>25</v>
      </c>
      <c r="F860" s="53" t="str">
        <f>IF(H860="","",Sheet1!AF860)</f>
        <v>10/10/2025</v>
      </c>
      <c r="G860" s="1" t="str">
        <f>IF(H860="","",Sheet1!AF860)</f>
        <v>10/10/2025</v>
      </c>
      <c r="H860" s="27">
        <v>9106052304</v>
      </c>
      <c r="I860" s="1" t="str">
        <f>IF(H860="","",Sheet1!AF860)</f>
        <v>10/10/2025</v>
      </c>
      <c r="J860" s="55" t="str">
        <f t="shared" si="130"/>
        <v>NKHT2510/01600026214</v>
      </c>
      <c r="K860" s="1"/>
      <c r="L860" s="57" t="str">
        <f>IF(H860="","",Sheet1!AK860)</f>
        <v>K25TTM</v>
      </c>
      <c r="M860" s="57" t="str">
        <f>IF(H860="","",Sheet1!AE860)</f>
        <v>00026214</v>
      </c>
      <c r="N860" s="58" t="str">
        <f>IF(H860="","",Sheet1!AF860)</f>
        <v>10/10/2025</v>
      </c>
      <c r="O860" s="7" t="str">
        <f>IF(H860="","",Sheet1!AH860)</f>
        <v>WIN-CTO-01-016</v>
      </c>
      <c r="S860" s="55" t="str">
        <f>IF(H860="","",Sheet1!AL860)</f>
        <v>5234 WM+ CTO 158 đường 30/4</v>
      </c>
      <c r="V860" s="55" t="str">
        <f>IF(H860="","",Sheet1!AL860)</f>
        <v>5234 WM+ CTO 158 đường 30/4</v>
      </c>
      <c r="Y860" s="7" t="str">
        <f>IF(H860="","",Sheet1!AJ860)</f>
        <v>GM500</v>
      </c>
      <c r="AB860" s="60">
        <f t="shared" si="131"/>
        <v>5111</v>
      </c>
      <c r="AC860" s="60">
        <f t="shared" si="132"/>
        <v>131</v>
      </c>
      <c r="AE860" s="61">
        <f>IF(H860="","",Sheet1!U860)</f>
        <v>1</v>
      </c>
      <c r="AG860" s="7">
        <f>IF(H860="","",Sheet1!T860)</f>
        <v>111058</v>
      </c>
      <c r="AH860" s="62">
        <f t="shared" si="133"/>
        <v>111058</v>
      </c>
      <c r="AL860" s="64">
        <f t="shared" si="134"/>
        <v>8</v>
      </c>
      <c r="AN860" s="61">
        <f t="shared" si="135"/>
        <v>8884.64</v>
      </c>
      <c r="AO860" s="65">
        <f t="shared" si="136"/>
        <v>33311</v>
      </c>
      <c r="AQ860" s="66" t="str">
        <f t="shared" si="137"/>
        <v>K-hangtra</v>
      </c>
      <c r="AR860" s="66">
        <f t="shared" si="138"/>
        <v>156</v>
      </c>
      <c r="AS860" s="66">
        <f t="shared" si="139"/>
        <v>632</v>
      </c>
    </row>
    <row r="861" spans="3:45" x14ac:dyDescent="0.25">
      <c r="C861" s="53" t="str">
        <f>IF(H861="","",Sheet1!AI861)</f>
        <v>N</v>
      </c>
      <c r="D861" s="54" t="s">
        <v>4134</v>
      </c>
      <c r="E861" s="54" t="s">
        <v>25</v>
      </c>
      <c r="F861" s="53" t="str">
        <f>IF(H861="","",Sheet1!AF861)</f>
        <v>10/10/2025</v>
      </c>
      <c r="G861" s="1" t="str">
        <f>IF(H861="","",Sheet1!AF861)</f>
        <v>10/10/2025</v>
      </c>
      <c r="H861" s="27">
        <v>9106052319</v>
      </c>
      <c r="I861" s="1" t="str">
        <f>IF(H861="","",Sheet1!AF861)</f>
        <v>10/10/2025</v>
      </c>
      <c r="J861" s="55" t="str">
        <f t="shared" si="130"/>
        <v>NKHT2510/04200010177</v>
      </c>
      <c r="K861" s="1"/>
      <c r="L861" s="57" t="str">
        <f>IF(H861="","",Sheet1!AK861)</f>
        <v>K25TTM</v>
      </c>
      <c r="M861" s="57" t="str">
        <f>IF(H861="","",Sheet1!AE861)</f>
        <v>00010177</v>
      </c>
      <c r="N861" s="58" t="str">
        <f>IF(H861="","",Sheet1!AF861)</f>
        <v>10/10/2025</v>
      </c>
      <c r="O861" s="7" t="str">
        <f>IF(H861="","",Sheet1!AH861)</f>
        <v>WIN-042</v>
      </c>
      <c r="S861" s="55" t="str">
        <f>IF(H861="","",Sheet1!AL861)</f>
        <v>2BD7 WM+ QNI An Hội Bắc 3, Nghĩa Giang</v>
      </c>
      <c r="V861" s="55" t="str">
        <f>IF(H861="","",Sheet1!AL861)</f>
        <v>2BD7 WM+ QNI An Hội Bắc 3, Nghĩa Giang</v>
      </c>
      <c r="Y861" s="7" t="str">
        <f>IF(H861="","",Sheet1!AJ861)</f>
        <v>GM500</v>
      </c>
      <c r="AB861" s="60">
        <f t="shared" si="131"/>
        <v>5111</v>
      </c>
      <c r="AC861" s="60">
        <f t="shared" si="132"/>
        <v>131</v>
      </c>
      <c r="AE861" s="61">
        <f>IF(H861="","",Sheet1!U861)</f>
        <v>1</v>
      </c>
      <c r="AG861" s="7">
        <f>IF(H861="","",Sheet1!T861)</f>
        <v>111058</v>
      </c>
      <c r="AH861" s="62">
        <f t="shared" si="133"/>
        <v>111058</v>
      </c>
      <c r="AL861" s="64">
        <f t="shared" si="134"/>
        <v>8</v>
      </c>
      <c r="AN861" s="61">
        <f t="shared" si="135"/>
        <v>8884.64</v>
      </c>
      <c r="AO861" s="65">
        <f t="shared" si="136"/>
        <v>33311</v>
      </c>
      <c r="AQ861" s="66" t="str">
        <f t="shared" si="137"/>
        <v>K-hangtra</v>
      </c>
      <c r="AR861" s="66">
        <f t="shared" si="138"/>
        <v>156</v>
      </c>
      <c r="AS861" s="66">
        <f t="shared" si="139"/>
        <v>632</v>
      </c>
    </row>
    <row r="862" spans="3:45" x14ac:dyDescent="0.25">
      <c r="C862" s="53" t="str">
        <f>IF(H862="","",Sheet1!AI862)</f>
        <v>N</v>
      </c>
      <c r="D862" s="54" t="s">
        <v>4134</v>
      </c>
      <c r="E862" s="54" t="s">
        <v>25</v>
      </c>
      <c r="F862" s="53" t="str">
        <f>IF(H862="","",Sheet1!AF862)</f>
        <v>10/10/2025</v>
      </c>
      <c r="G862" s="1" t="str">
        <f>IF(H862="","",Sheet1!AF862)</f>
        <v>10/10/2025</v>
      </c>
      <c r="H862" s="27">
        <v>9106052313</v>
      </c>
      <c r="I862" s="1" t="str">
        <f>IF(H862="","",Sheet1!AF862)</f>
        <v>10/10/2025</v>
      </c>
      <c r="J862" s="55" t="str">
        <f t="shared" si="130"/>
        <v>NKHT2510/00900081592</v>
      </c>
      <c r="K862" s="1"/>
      <c r="L862" s="57" t="str">
        <f>IF(H862="","",Sheet1!AK862)</f>
        <v>K25TTM</v>
      </c>
      <c r="M862" s="57" t="str">
        <f>IF(H862="","",Sheet1!AE862)</f>
        <v>00081592</v>
      </c>
      <c r="N862" s="58" t="str">
        <f>IF(H862="","",Sheet1!AF862)</f>
        <v>10/10/2025</v>
      </c>
      <c r="O862" s="7" t="str">
        <f>IF(H862="","",Sheet1!AH862)</f>
        <v>WIN-DNG-01-009</v>
      </c>
      <c r="S862" s="55" t="str">
        <f>IF(H862="","",Sheet1!AL862)</f>
        <v>4439 WM+ DNG 376-378 Kinh Dương Vương</v>
      </c>
      <c r="V862" s="55" t="str">
        <f>IF(H862="","",Sheet1!AL862)</f>
        <v>4439 WM+ DNG 376-378 Kinh Dương Vương</v>
      </c>
      <c r="Y862" s="7" t="str">
        <f>IF(H862="","",Sheet1!AJ862)</f>
        <v>CN300</v>
      </c>
      <c r="AB862" s="60">
        <f t="shared" si="131"/>
        <v>5111</v>
      </c>
      <c r="AC862" s="60">
        <f t="shared" si="132"/>
        <v>131</v>
      </c>
      <c r="AE862" s="61">
        <f>IF(H862="","",Sheet1!U862)</f>
        <v>4</v>
      </c>
      <c r="AG862" s="7">
        <f>IF(H862="","",Sheet1!T862)</f>
        <v>70950</v>
      </c>
      <c r="AH862" s="62">
        <f t="shared" si="133"/>
        <v>283800</v>
      </c>
      <c r="AL862" s="64">
        <f t="shared" si="134"/>
        <v>8</v>
      </c>
      <c r="AN862" s="61">
        <f t="shared" si="135"/>
        <v>22704</v>
      </c>
      <c r="AO862" s="65">
        <f t="shared" si="136"/>
        <v>33311</v>
      </c>
      <c r="AQ862" s="66" t="str">
        <f t="shared" si="137"/>
        <v>K-hangtra</v>
      </c>
      <c r="AR862" s="66">
        <f t="shared" si="138"/>
        <v>156</v>
      </c>
      <c r="AS862" s="66">
        <f t="shared" si="139"/>
        <v>632</v>
      </c>
    </row>
    <row r="863" spans="3:45" x14ac:dyDescent="0.25">
      <c r="C863" s="53" t="str">
        <f>IF(H863="","",Sheet1!AI863)</f>
        <v>N</v>
      </c>
      <c r="D863" s="54" t="s">
        <v>4134</v>
      </c>
      <c r="E863" s="54" t="s">
        <v>25</v>
      </c>
      <c r="F863" s="53" t="str">
        <f>IF(H863="","",Sheet1!AF863)</f>
        <v>10/10/2025</v>
      </c>
      <c r="G863" s="1" t="str">
        <f>IF(H863="","",Sheet1!AF863)</f>
        <v>10/10/2025</v>
      </c>
      <c r="H863" s="27">
        <v>9106052313</v>
      </c>
      <c r="I863" s="1" t="str">
        <f>IF(H863="","",Sheet1!AF863)</f>
        <v>10/10/2025</v>
      </c>
      <c r="J863" s="55" t="str">
        <f t="shared" si="130"/>
        <v>NKHT2510/00900081592</v>
      </c>
      <c r="K863" s="1"/>
      <c r="L863" s="57" t="str">
        <f>IF(H863="","",Sheet1!AK863)</f>
        <v>K25TTM</v>
      </c>
      <c r="M863" s="57" t="str">
        <f>IF(H863="","",Sheet1!AE863)</f>
        <v>00081592</v>
      </c>
      <c r="N863" s="58" t="str">
        <f>IF(H863="","",Sheet1!AF863)</f>
        <v>10/10/2025</v>
      </c>
      <c r="O863" s="7" t="str">
        <f>IF(H863="","",Sheet1!AH863)</f>
        <v>WIN-DNG-01-009</v>
      </c>
      <c r="S863" s="55" t="str">
        <f>IF(H863="","",Sheet1!AL863)</f>
        <v>4439 WM+ DNG 376-378 Kinh Dương Vương</v>
      </c>
      <c r="V863" s="55" t="str">
        <f>IF(H863="","",Sheet1!AL863)</f>
        <v>4439 WM+ DNG 376-378 Kinh Dương Vương</v>
      </c>
      <c r="Y863" s="7" t="str">
        <f>IF(H863="","",Sheet1!AJ863)</f>
        <v>GTLX250G</v>
      </c>
      <c r="AB863" s="60">
        <f t="shared" si="131"/>
        <v>5111</v>
      </c>
      <c r="AC863" s="60">
        <f t="shared" si="132"/>
        <v>131</v>
      </c>
      <c r="AE863" s="61">
        <f>IF(H863="","",Sheet1!U863)</f>
        <v>2</v>
      </c>
      <c r="AG863" s="7">
        <f>IF(H863="","",Sheet1!T863)</f>
        <v>50182</v>
      </c>
      <c r="AH863" s="62">
        <f t="shared" si="133"/>
        <v>100364</v>
      </c>
      <c r="AL863" s="64">
        <f t="shared" si="134"/>
        <v>8</v>
      </c>
      <c r="AN863" s="61">
        <f t="shared" si="135"/>
        <v>8029.12</v>
      </c>
      <c r="AO863" s="65">
        <f t="shared" si="136"/>
        <v>33311</v>
      </c>
      <c r="AQ863" s="66" t="str">
        <f t="shared" si="137"/>
        <v>K-hangtra</v>
      </c>
      <c r="AR863" s="66">
        <f t="shared" si="138"/>
        <v>156</v>
      </c>
      <c r="AS863" s="66">
        <f t="shared" si="139"/>
        <v>632</v>
      </c>
    </row>
    <row r="864" spans="3:45" x14ac:dyDescent="0.25">
      <c r="C864" s="53" t="str">
        <f>IF(H864="","",Sheet1!AI864)</f>
        <v>B</v>
      </c>
      <c r="D864" s="54" t="s">
        <v>4134</v>
      </c>
      <c r="E864" s="54" t="s">
        <v>25</v>
      </c>
      <c r="F864" s="53" t="str">
        <f>IF(H864="","",Sheet1!AF864)</f>
        <v>10/10/2025</v>
      </c>
      <c r="G864" s="1" t="str">
        <f>IF(H864="","",Sheet1!AF864)</f>
        <v>10/10/2025</v>
      </c>
      <c r="H864" s="27">
        <v>9106052265</v>
      </c>
      <c r="I864" s="1" t="str">
        <f>IF(H864="","",Sheet1!AF864)</f>
        <v>10/10/2025</v>
      </c>
      <c r="J864" s="55" t="str">
        <f t="shared" si="130"/>
        <v>NKHT2510/02900011429</v>
      </c>
      <c r="K864" s="1"/>
      <c r="L864" s="57" t="str">
        <f>IF(H864="","",Sheet1!AK864)</f>
        <v>K25TTM</v>
      </c>
      <c r="M864" s="57" t="str">
        <f>IF(H864="","",Sheet1!AE864)</f>
        <v>00011429</v>
      </c>
      <c r="N864" s="58" t="str">
        <f>IF(H864="","",Sheet1!AF864)</f>
        <v>10/10/2025</v>
      </c>
      <c r="O864" s="7" t="str">
        <f>IF(H864="","",Sheet1!AH864)</f>
        <v>WIN-029</v>
      </c>
      <c r="S864" s="55" t="str">
        <f>IF(H864="","",Sheet1!AL864)</f>
        <v>6078 WM+ VPC Khu Phố 1, Hương Canh</v>
      </c>
      <c r="V864" s="55" t="str">
        <f>IF(H864="","",Sheet1!AL864)</f>
        <v>6078 WM+ VPC Khu Phố 1, Hương Canh</v>
      </c>
      <c r="Y864" s="7" t="str">
        <f>IF(H864="","",Sheet1!AJ864)</f>
        <v>TH200</v>
      </c>
      <c r="AB864" s="60">
        <f t="shared" si="131"/>
        <v>5111</v>
      </c>
      <c r="AC864" s="60">
        <f t="shared" si="132"/>
        <v>131</v>
      </c>
      <c r="AE864" s="61">
        <f>IF(H864="","",Sheet1!U864)</f>
        <v>1</v>
      </c>
      <c r="AG864" s="7">
        <f>IF(H864="","",Sheet1!T864)</f>
        <v>45588</v>
      </c>
      <c r="AH864" s="62">
        <f t="shared" si="133"/>
        <v>45588</v>
      </c>
      <c r="AL864" s="64">
        <f t="shared" si="134"/>
        <v>8</v>
      </c>
      <c r="AN864" s="61">
        <f t="shared" si="135"/>
        <v>3647.04</v>
      </c>
      <c r="AO864" s="65">
        <f t="shared" si="136"/>
        <v>33311</v>
      </c>
      <c r="AQ864" s="66" t="str">
        <f t="shared" si="137"/>
        <v>K-hangtra</v>
      </c>
      <c r="AR864" s="66">
        <f t="shared" si="138"/>
        <v>156</v>
      </c>
      <c r="AS864" s="66">
        <f t="shared" si="139"/>
        <v>632</v>
      </c>
    </row>
    <row r="865" spans="3:45" x14ac:dyDescent="0.25">
      <c r="C865" s="53" t="str">
        <f>IF(H865="","",Sheet1!AI865)</f>
        <v>N</v>
      </c>
      <c r="D865" s="54" t="s">
        <v>4134</v>
      </c>
      <c r="E865" s="54" t="s">
        <v>25</v>
      </c>
      <c r="F865" s="53" t="str">
        <f>IF(H865="","",Sheet1!AF865)</f>
        <v>10/10/2025</v>
      </c>
      <c r="G865" s="1" t="str">
        <f>IF(H865="","",Sheet1!AF865)</f>
        <v>10/10/2025</v>
      </c>
      <c r="H865" s="27">
        <v>9106052388</v>
      </c>
      <c r="I865" s="1" t="str">
        <f>IF(H865="","",Sheet1!AF865)</f>
        <v>10/10/2025</v>
      </c>
      <c r="J865" s="55" t="str">
        <f t="shared" si="130"/>
        <v>NKHT2510/02800010256</v>
      </c>
      <c r="K865" s="1"/>
      <c r="L865" s="57" t="str">
        <f>IF(H865="","",Sheet1!AK865)</f>
        <v>K25TTM</v>
      </c>
      <c r="M865" s="57" t="str">
        <f>IF(H865="","",Sheet1!AE865)</f>
        <v>00010256</v>
      </c>
      <c r="N865" s="58" t="str">
        <f>IF(H865="","",Sheet1!AF865)</f>
        <v>10/10/2025</v>
      </c>
      <c r="O865" s="7" t="str">
        <f>IF(H865="","",Sheet1!AH865)</f>
        <v>WIN-028</v>
      </c>
      <c r="S865" s="55" t="str">
        <f>IF(H865="","",Sheet1!AL865)</f>
        <v>3610 WM+ KHA 513 Đường 2/4</v>
      </c>
      <c r="V865" s="55" t="str">
        <f>IF(H865="","",Sheet1!AL865)</f>
        <v>3610 WM+ KHA 513 Đường 2/4</v>
      </c>
      <c r="Y865" s="7" t="str">
        <f>IF(H865="","",Sheet1!AJ865)</f>
        <v>GM500</v>
      </c>
      <c r="AB865" s="60">
        <f t="shared" si="131"/>
        <v>5111</v>
      </c>
      <c r="AC865" s="60">
        <f t="shared" si="132"/>
        <v>131</v>
      </c>
      <c r="AE865" s="61">
        <f>IF(H865="","",Sheet1!U865)</f>
        <v>2</v>
      </c>
      <c r="AG865" s="7">
        <f>IF(H865="","",Sheet1!T865)</f>
        <v>111058</v>
      </c>
      <c r="AH865" s="62">
        <f t="shared" si="133"/>
        <v>222116</v>
      </c>
      <c r="AL865" s="64">
        <f t="shared" si="134"/>
        <v>8</v>
      </c>
      <c r="AN865" s="61">
        <f t="shared" si="135"/>
        <v>17769.28</v>
      </c>
      <c r="AO865" s="65">
        <f t="shared" si="136"/>
        <v>33311</v>
      </c>
      <c r="AQ865" s="66" t="str">
        <f t="shared" si="137"/>
        <v>K-hangtra</v>
      </c>
      <c r="AR865" s="66">
        <f t="shared" si="138"/>
        <v>156</v>
      </c>
      <c r="AS865" s="66">
        <f t="shared" si="139"/>
        <v>632</v>
      </c>
    </row>
    <row r="866" spans="3:45" x14ac:dyDescent="0.25">
      <c r="C866" s="53" t="str">
        <f>IF(H866="","",Sheet1!AI866)</f>
        <v>B</v>
      </c>
      <c r="D866" s="54" t="s">
        <v>4134</v>
      </c>
      <c r="E866" s="54" t="s">
        <v>25</v>
      </c>
      <c r="F866" s="53" t="str">
        <f>IF(H866="","",Sheet1!AF866)</f>
        <v>10/10/2025</v>
      </c>
      <c r="G866" s="1" t="str">
        <f>IF(H866="","",Sheet1!AF866)</f>
        <v>10/10/2025</v>
      </c>
      <c r="H866" s="27">
        <v>9106052370</v>
      </c>
      <c r="I866" s="1" t="str">
        <f>IF(H866="","",Sheet1!AF866)</f>
        <v>10/10/2025</v>
      </c>
      <c r="J866" s="55" t="str">
        <f t="shared" si="130"/>
        <v>NKHT2510/06500009774</v>
      </c>
      <c r="K866" s="1"/>
      <c r="L866" s="57" t="str">
        <f>IF(H866="","",Sheet1!AK866)</f>
        <v>K25TTM</v>
      </c>
      <c r="M866" s="57" t="str">
        <f>IF(H866="","",Sheet1!AE866)</f>
        <v>00009774</v>
      </c>
      <c r="N866" s="58" t="str">
        <f>IF(H866="","",Sheet1!AF866)</f>
        <v>10/10/2025</v>
      </c>
      <c r="O866" s="7" t="str">
        <f>IF(H866="","",Sheet1!AH866)</f>
        <v>WIN-065</v>
      </c>
      <c r="S866" s="55" t="str">
        <f>IF(H866="","",Sheet1!AL866)</f>
        <v>4668 WM+ BGG 545 Lê Lợi</v>
      </c>
      <c r="V866" s="55" t="str">
        <f>IF(H866="","",Sheet1!AL866)</f>
        <v>4668 WM+ BGG 545 Lê Lợi</v>
      </c>
      <c r="Y866" s="7" t="str">
        <f>IF(H866="","",Sheet1!AJ866)</f>
        <v>CC300</v>
      </c>
      <c r="AB866" s="60">
        <f t="shared" si="131"/>
        <v>5111</v>
      </c>
      <c r="AC866" s="60">
        <f t="shared" si="132"/>
        <v>131</v>
      </c>
      <c r="AE866" s="61">
        <f>IF(H866="","",Sheet1!U866)</f>
        <v>1</v>
      </c>
      <c r="AG866" s="7">
        <f>IF(H866="","",Sheet1!T866)</f>
        <v>74250</v>
      </c>
      <c r="AH866" s="62">
        <f t="shared" si="133"/>
        <v>74250</v>
      </c>
      <c r="AL866" s="64">
        <f t="shared" si="134"/>
        <v>8</v>
      </c>
      <c r="AN866" s="61">
        <f t="shared" si="135"/>
        <v>5940</v>
      </c>
      <c r="AO866" s="65">
        <f t="shared" si="136"/>
        <v>33311</v>
      </c>
      <c r="AQ866" s="66" t="str">
        <f t="shared" si="137"/>
        <v>K-hangtra</v>
      </c>
      <c r="AR866" s="66">
        <f t="shared" si="138"/>
        <v>156</v>
      </c>
      <c r="AS866" s="66">
        <f t="shared" si="139"/>
        <v>632</v>
      </c>
    </row>
    <row r="867" spans="3:45" x14ac:dyDescent="0.25">
      <c r="C867" s="53" t="str">
        <f>IF(H867="","",Sheet1!AI867)</f>
        <v>B</v>
      </c>
      <c r="D867" s="54" t="s">
        <v>4134</v>
      </c>
      <c r="E867" s="54" t="s">
        <v>25</v>
      </c>
      <c r="F867" s="53" t="str">
        <f>IF(H867="","",Sheet1!AF867)</f>
        <v>10/10/2025</v>
      </c>
      <c r="G867" s="1" t="str">
        <f>IF(H867="","",Sheet1!AF867)</f>
        <v>10/10/2025</v>
      </c>
      <c r="H867" s="27">
        <v>9106052363</v>
      </c>
      <c r="I867" s="1" t="str">
        <f>IF(H867="","",Sheet1!AF867)</f>
        <v>10/10/2025</v>
      </c>
      <c r="J867" s="55" t="str">
        <f t="shared" si="130"/>
        <v>NKHT2510/76500484840</v>
      </c>
      <c r="K867" s="1"/>
      <c r="L867" s="57" t="str">
        <f>IF(H867="","",Sheet1!AK867)</f>
        <v>K25TTM</v>
      </c>
      <c r="M867" s="57" t="str">
        <f>IF(H867="","",Sheet1!AE867)</f>
        <v>00484840</v>
      </c>
      <c r="N867" s="58" t="str">
        <f>IF(H867="","",Sheet1!AF867)</f>
        <v>10/10/2025</v>
      </c>
      <c r="O867" s="7" t="str">
        <f>IF(H867="","",Sheet1!AH867)</f>
        <v>WIN5765</v>
      </c>
      <c r="S867" s="55" t="str">
        <f>IF(H867="","",Sheet1!AL867)</f>
        <v>5765 WM+ HNI Xuân Giang, Sóc Sơn</v>
      </c>
      <c r="V867" s="55" t="str">
        <f>IF(H867="","",Sheet1!AL867)</f>
        <v>5765 WM+ HNI Xuân Giang, Sóc Sơn</v>
      </c>
      <c r="Y867" s="7" t="str">
        <f>IF(H867="","",Sheet1!AJ867)</f>
        <v>GM500</v>
      </c>
      <c r="AB867" s="60">
        <f t="shared" si="131"/>
        <v>5111</v>
      </c>
      <c r="AC867" s="60">
        <f t="shared" si="132"/>
        <v>131</v>
      </c>
      <c r="AE867" s="61">
        <f>IF(H867="","",Sheet1!U867)</f>
        <v>1</v>
      </c>
      <c r="AG867" s="7">
        <f>IF(H867="","",Sheet1!T867)</f>
        <v>111058</v>
      </c>
      <c r="AH867" s="62">
        <f t="shared" si="133"/>
        <v>111058</v>
      </c>
      <c r="AL867" s="64">
        <f t="shared" si="134"/>
        <v>8</v>
      </c>
      <c r="AN867" s="61">
        <f t="shared" si="135"/>
        <v>8884.64</v>
      </c>
      <c r="AO867" s="65">
        <f t="shared" si="136"/>
        <v>33311</v>
      </c>
      <c r="AQ867" s="66" t="str">
        <f t="shared" si="137"/>
        <v>K-hangtra</v>
      </c>
      <c r="AR867" s="66">
        <f t="shared" si="138"/>
        <v>156</v>
      </c>
      <c r="AS867" s="66">
        <f t="shared" si="139"/>
        <v>632</v>
      </c>
    </row>
    <row r="868" spans="3:45" x14ac:dyDescent="0.25">
      <c r="C868" s="53" t="str">
        <f>IF(H868="","",Sheet1!AI868)</f>
        <v>N</v>
      </c>
      <c r="D868" s="54" t="s">
        <v>4134</v>
      </c>
      <c r="E868" s="54" t="s">
        <v>25</v>
      </c>
      <c r="F868" s="53" t="str">
        <f>IF(H868="","",Sheet1!AF868)</f>
        <v>10/10/2025</v>
      </c>
      <c r="G868" s="1" t="str">
        <f>IF(H868="","",Sheet1!AF868)</f>
        <v>10/10/2025</v>
      </c>
      <c r="H868" s="27">
        <v>9106052383</v>
      </c>
      <c r="I868" s="1" t="str">
        <f>IF(H868="","",Sheet1!AF868)</f>
        <v>10/10/2025</v>
      </c>
      <c r="J868" s="55" t="str">
        <f t="shared" si="130"/>
        <v>NKHT2510/04200010180</v>
      </c>
      <c r="K868" s="1"/>
      <c r="L868" s="57" t="str">
        <f>IF(H868="","",Sheet1!AK868)</f>
        <v>K25TTM</v>
      </c>
      <c r="M868" s="57" t="str">
        <f>IF(H868="","",Sheet1!AE868)</f>
        <v>00010180</v>
      </c>
      <c r="N868" s="58" t="str">
        <f>IF(H868="","",Sheet1!AF868)</f>
        <v>10/10/2025</v>
      </c>
      <c r="O868" s="7" t="str">
        <f>IF(H868="","",Sheet1!AH868)</f>
        <v>WIN-042</v>
      </c>
      <c r="S868" s="55" t="str">
        <f>IF(H868="","",Sheet1!AL868)</f>
        <v>2AGE WM+ QNI 288 Nguyễn Nghiêm</v>
      </c>
      <c r="V868" s="55" t="str">
        <f>IF(H868="","",Sheet1!AL868)</f>
        <v>2AGE WM+ QNI 288 Nguyễn Nghiêm</v>
      </c>
      <c r="Y868" s="7" t="str">
        <f>IF(H868="","",Sheet1!AJ868)</f>
        <v>GM500</v>
      </c>
      <c r="AB868" s="60">
        <f t="shared" si="131"/>
        <v>5111</v>
      </c>
      <c r="AC868" s="60">
        <f t="shared" si="132"/>
        <v>131</v>
      </c>
      <c r="AE868" s="61">
        <f>IF(H868="","",Sheet1!U868)</f>
        <v>1</v>
      </c>
      <c r="AG868" s="7">
        <f>IF(H868="","",Sheet1!T868)</f>
        <v>111058</v>
      </c>
      <c r="AH868" s="62">
        <f t="shared" si="133"/>
        <v>111058</v>
      </c>
      <c r="AL868" s="64">
        <f t="shared" si="134"/>
        <v>8</v>
      </c>
      <c r="AN868" s="61">
        <f t="shared" si="135"/>
        <v>8884.64</v>
      </c>
      <c r="AO868" s="65">
        <f t="shared" si="136"/>
        <v>33311</v>
      </c>
      <c r="AQ868" s="66" t="str">
        <f t="shared" si="137"/>
        <v>K-hangtra</v>
      </c>
      <c r="AR868" s="66">
        <f t="shared" si="138"/>
        <v>156</v>
      </c>
      <c r="AS868" s="66">
        <f t="shared" si="139"/>
        <v>632</v>
      </c>
    </row>
    <row r="869" spans="3:45" x14ac:dyDescent="0.25">
      <c r="C869" s="53" t="str">
        <f>IF(H869="","",Sheet1!AI869)</f>
        <v>N</v>
      </c>
      <c r="D869" s="54" t="s">
        <v>4134</v>
      </c>
      <c r="E869" s="54" t="s">
        <v>25</v>
      </c>
      <c r="F869" s="53" t="str">
        <f>IF(H869="","",Sheet1!AF869)</f>
        <v>10/10/2025</v>
      </c>
      <c r="G869" s="1" t="str">
        <f>IF(H869="","",Sheet1!AF869)</f>
        <v>10/10/2025</v>
      </c>
      <c r="H869" s="27">
        <v>9106052456</v>
      </c>
      <c r="I869" s="1" t="str">
        <f>IF(H869="","",Sheet1!AF869)</f>
        <v>10/10/2025</v>
      </c>
      <c r="J869" s="55" t="str">
        <f t="shared" si="130"/>
        <v>NKHT2510/97700160995</v>
      </c>
      <c r="K869" s="1"/>
      <c r="L869" s="57" t="str">
        <f>IF(H869="","",Sheet1!AK869)</f>
        <v>K25TTM</v>
      </c>
      <c r="M869" s="57" t="str">
        <f>IF(H869="","",Sheet1!AE869)</f>
        <v>00160995</v>
      </c>
      <c r="N869" s="58" t="str">
        <f>IF(H869="","",Sheet1!AF869)</f>
        <v>10/10/2025</v>
      </c>
      <c r="O869" s="7" t="str">
        <f>IF(H869="","",Sheet1!AH869)</f>
        <v>WIN3977</v>
      </c>
      <c r="S869" s="55" t="str">
        <f>IF(H869="","",Sheet1!AL869)</f>
        <v>3977 WM+ HCM 413/39 Lê Văn Quới</v>
      </c>
      <c r="V869" s="55" t="str">
        <f>IF(H869="","",Sheet1!AL869)</f>
        <v>3977 WM+ HCM 413/39 Lê Văn Quới</v>
      </c>
      <c r="Y869" s="7" t="str">
        <f>IF(H869="","",Sheet1!AJ869)</f>
        <v>GM500</v>
      </c>
      <c r="AB869" s="60">
        <f t="shared" si="131"/>
        <v>5111</v>
      </c>
      <c r="AC869" s="60">
        <f t="shared" si="132"/>
        <v>131</v>
      </c>
      <c r="AE869" s="61">
        <f>IF(H869="","",Sheet1!U869)</f>
        <v>2</v>
      </c>
      <c r="AG869" s="7">
        <f>IF(H869="","",Sheet1!T869)</f>
        <v>111058</v>
      </c>
      <c r="AH869" s="62">
        <f t="shared" si="133"/>
        <v>222116</v>
      </c>
      <c r="AL869" s="64">
        <f t="shared" si="134"/>
        <v>8</v>
      </c>
      <c r="AN869" s="61">
        <f t="shared" si="135"/>
        <v>17769.28</v>
      </c>
      <c r="AO869" s="65">
        <f t="shared" si="136"/>
        <v>33311</v>
      </c>
      <c r="AQ869" s="66" t="str">
        <f t="shared" si="137"/>
        <v>K-hangtra</v>
      </c>
      <c r="AR869" s="66">
        <f t="shared" si="138"/>
        <v>156</v>
      </c>
      <c r="AS869" s="66">
        <f t="shared" si="139"/>
        <v>632</v>
      </c>
    </row>
    <row r="870" spans="3:45" x14ac:dyDescent="0.25">
      <c r="C870" s="53" t="str">
        <f>IF(H870="","",Sheet1!AI870)</f>
        <v>N</v>
      </c>
      <c r="D870" s="54" t="s">
        <v>4134</v>
      </c>
      <c r="E870" s="54" t="s">
        <v>25</v>
      </c>
      <c r="F870" s="53" t="str">
        <f>IF(H870="","",Sheet1!AF870)</f>
        <v>10/10/2025</v>
      </c>
      <c r="G870" s="1" t="str">
        <f>IF(H870="","",Sheet1!AF870)</f>
        <v>10/10/2025</v>
      </c>
      <c r="H870" s="27">
        <v>9106052456</v>
      </c>
      <c r="I870" s="1" t="str">
        <f>IF(H870="","",Sheet1!AF870)</f>
        <v>10/10/2025</v>
      </c>
      <c r="J870" s="55" t="str">
        <f t="shared" si="130"/>
        <v>NKHT2510/97700160995</v>
      </c>
      <c r="K870" s="1"/>
      <c r="L870" s="57" t="str">
        <f>IF(H870="","",Sheet1!AK870)</f>
        <v>K25TTM</v>
      </c>
      <c r="M870" s="57" t="str">
        <f>IF(H870="","",Sheet1!AE870)</f>
        <v>00160995</v>
      </c>
      <c r="N870" s="58" t="str">
        <f>IF(H870="","",Sheet1!AF870)</f>
        <v>10/10/2025</v>
      </c>
      <c r="O870" s="7" t="str">
        <f>IF(H870="","",Sheet1!AH870)</f>
        <v>WIN3977</v>
      </c>
      <c r="S870" s="55" t="str">
        <f>IF(H870="","",Sheet1!AL870)</f>
        <v>3977 WM+ HCM 413/39 Lê Văn Quới</v>
      </c>
      <c r="V870" s="55" t="str">
        <f>IF(H870="","",Sheet1!AL870)</f>
        <v>3977 WM+ HCM 413/39 Lê Văn Quới</v>
      </c>
      <c r="Y870" s="7" t="str">
        <f>IF(H870="","",Sheet1!AJ870)</f>
        <v>GXD500</v>
      </c>
      <c r="AB870" s="60">
        <f t="shared" si="131"/>
        <v>5111</v>
      </c>
      <c r="AC870" s="60">
        <f t="shared" si="132"/>
        <v>131</v>
      </c>
      <c r="AE870" s="61">
        <f>IF(H870="","",Sheet1!U870)</f>
        <v>1</v>
      </c>
      <c r="AG870" s="7">
        <f>IF(H870="","",Sheet1!T870)</f>
        <v>111606</v>
      </c>
      <c r="AH870" s="62">
        <f t="shared" si="133"/>
        <v>111606</v>
      </c>
      <c r="AL870" s="64">
        <f t="shared" si="134"/>
        <v>8</v>
      </c>
      <c r="AN870" s="61">
        <f t="shared" si="135"/>
        <v>8928.48</v>
      </c>
      <c r="AO870" s="65">
        <f t="shared" si="136"/>
        <v>33311</v>
      </c>
      <c r="AQ870" s="66" t="str">
        <f t="shared" si="137"/>
        <v>K-hangtra</v>
      </c>
      <c r="AR870" s="66">
        <f t="shared" si="138"/>
        <v>156</v>
      </c>
      <c r="AS870" s="66">
        <f t="shared" si="139"/>
        <v>632</v>
      </c>
    </row>
    <row r="871" spans="3:45" x14ac:dyDescent="0.25">
      <c r="C871" s="53" t="str">
        <f>IF(H871="","",Sheet1!AI871)</f>
        <v>N</v>
      </c>
      <c r="D871" s="54" t="s">
        <v>4134</v>
      </c>
      <c r="E871" s="54" t="s">
        <v>25</v>
      </c>
      <c r="F871" s="53" t="str">
        <f>IF(H871="","",Sheet1!AF871)</f>
        <v>10/10/2025</v>
      </c>
      <c r="G871" s="1" t="str">
        <f>IF(H871="","",Sheet1!AF871)</f>
        <v>10/10/2025</v>
      </c>
      <c r="H871" s="27">
        <v>9106052456</v>
      </c>
      <c r="I871" s="1" t="str">
        <f>IF(H871="","",Sheet1!AF871)</f>
        <v>10/10/2025</v>
      </c>
      <c r="J871" s="55" t="str">
        <f t="shared" si="130"/>
        <v>NKHT2510/97700160995</v>
      </c>
      <c r="K871" s="1"/>
      <c r="L871" s="57" t="str">
        <f>IF(H871="","",Sheet1!AK871)</f>
        <v>K25TTM</v>
      </c>
      <c r="M871" s="57" t="str">
        <f>IF(H871="","",Sheet1!AE871)</f>
        <v>00160995</v>
      </c>
      <c r="N871" s="58" t="str">
        <f>IF(H871="","",Sheet1!AF871)</f>
        <v>10/10/2025</v>
      </c>
      <c r="O871" s="7" t="str">
        <f>IF(H871="","",Sheet1!AH871)</f>
        <v>WIN3977</v>
      </c>
      <c r="S871" s="55" t="str">
        <f>IF(H871="","",Sheet1!AL871)</f>
        <v>3977 WM+ HCM 413/39 Lê Văn Quới</v>
      </c>
      <c r="V871" s="55" t="str">
        <f>IF(H871="","",Sheet1!AL871)</f>
        <v>3977 WM+ HCM 413/39 Lê Văn Quới</v>
      </c>
      <c r="Y871" s="7" t="str">
        <f>IF(H871="","",Sheet1!AJ871)</f>
        <v>MNH250</v>
      </c>
      <c r="AB871" s="60">
        <f t="shared" si="131"/>
        <v>5111</v>
      </c>
      <c r="AC871" s="60">
        <f t="shared" si="132"/>
        <v>131</v>
      </c>
      <c r="AE871" s="61">
        <f>IF(H871="","",Sheet1!U871)</f>
        <v>2</v>
      </c>
      <c r="AG871" s="7">
        <f>IF(H871="","",Sheet1!T871)</f>
        <v>37720</v>
      </c>
      <c r="AH871" s="62">
        <f t="shared" si="133"/>
        <v>75440</v>
      </c>
      <c r="AL871" s="64">
        <f t="shared" si="134"/>
        <v>8</v>
      </c>
      <c r="AN871" s="61">
        <f t="shared" si="135"/>
        <v>6035.2</v>
      </c>
      <c r="AO871" s="65">
        <f t="shared" si="136"/>
        <v>33311</v>
      </c>
      <c r="AQ871" s="66" t="str">
        <f t="shared" si="137"/>
        <v>K-hangtra</v>
      </c>
      <c r="AR871" s="66">
        <f t="shared" si="138"/>
        <v>156</v>
      </c>
      <c r="AS871" s="66">
        <f t="shared" si="139"/>
        <v>632</v>
      </c>
    </row>
    <row r="872" spans="3:45" x14ac:dyDescent="0.25">
      <c r="C872" s="53" t="str">
        <f>IF(H872="","",Sheet1!AI872)</f>
        <v>N</v>
      </c>
      <c r="D872" s="54" t="s">
        <v>4134</v>
      </c>
      <c r="E872" s="54" t="s">
        <v>25</v>
      </c>
      <c r="F872" s="53" t="str">
        <f>IF(H872="","",Sheet1!AF872)</f>
        <v>10/10/2025</v>
      </c>
      <c r="G872" s="1" t="str">
        <f>IF(H872="","",Sheet1!AF872)</f>
        <v>10/10/2025</v>
      </c>
      <c r="H872" s="27">
        <v>9106052456</v>
      </c>
      <c r="I872" s="1" t="str">
        <f>IF(H872="","",Sheet1!AF872)</f>
        <v>10/10/2025</v>
      </c>
      <c r="J872" s="55" t="str">
        <f t="shared" si="130"/>
        <v>NKHT2510/97700160995</v>
      </c>
      <c r="K872" s="1"/>
      <c r="L872" s="57" t="str">
        <f>IF(H872="","",Sheet1!AK872)</f>
        <v>K25TTM</v>
      </c>
      <c r="M872" s="57" t="str">
        <f>IF(H872="","",Sheet1!AE872)</f>
        <v>00160995</v>
      </c>
      <c r="N872" s="58" t="str">
        <f>IF(H872="","",Sheet1!AF872)</f>
        <v>10/10/2025</v>
      </c>
      <c r="O872" s="7" t="str">
        <f>IF(H872="","",Sheet1!AH872)</f>
        <v>WIN3977</v>
      </c>
      <c r="S872" s="55" t="str">
        <f>IF(H872="","",Sheet1!AL872)</f>
        <v>3977 WM+ HCM 413/39 Lê Văn Quới</v>
      </c>
      <c r="V872" s="55" t="str">
        <f>IF(H872="","",Sheet1!AL872)</f>
        <v>3977 WM+ HCM 413/39 Lê Văn Quới</v>
      </c>
      <c r="Y872" s="7" t="str">
        <f>IF(H872="","",Sheet1!AJ872)</f>
        <v>TH200</v>
      </c>
      <c r="AB872" s="60">
        <f t="shared" si="131"/>
        <v>5111</v>
      </c>
      <c r="AC872" s="60">
        <f t="shared" si="132"/>
        <v>131</v>
      </c>
      <c r="AE872" s="61">
        <f>IF(H872="","",Sheet1!U872)</f>
        <v>1</v>
      </c>
      <c r="AG872" s="7">
        <f>IF(H872="","",Sheet1!T872)</f>
        <v>45588</v>
      </c>
      <c r="AH872" s="62">
        <f t="shared" si="133"/>
        <v>45588</v>
      </c>
      <c r="AL872" s="64">
        <f t="shared" si="134"/>
        <v>8</v>
      </c>
      <c r="AN872" s="61">
        <f t="shared" si="135"/>
        <v>3647.04</v>
      </c>
      <c r="AO872" s="65">
        <f t="shared" si="136"/>
        <v>33311</v>
      </c>
      <c r="AQ872" s="66" t="str">
        <f t="shared" si="137"/>
        <v>K-hangtra</v>
      </c>
      <c r="AR872" s="66">
        <f t="shared" si="138"/>
        <v>156</v>
      </c>
      <c r="AS872" s="66">
        <f t="shared" si="139"/>
        <v>632</v>
      </c>
    </row>
    <row r="873" spans="3:45" x14ac:dyDescent="0.25">
      <c r="C873" s="53" t="str">
        <f>IF(H873="","",Sheet1!AI873)</f>
        <v>B</v>
      </c>
      <c r="D873" s="54" t="s">
        <v>4134</v>
      </c>
      <c r="E873" s="54" t="s">
        <v>25</v>
      </c>
      <c r="F873" s="53" t="str">
        <f>IF(H873="","",Sheet1!AF873)</f>
        <v>10/10/2025</v>
      </c>
      <c r="G873" s="1" t="str">
        <f>IF(H873="","",Sheet1!AF873)</f>
        <v>10/10/2025</v>
      </c>
      <c r="H873" s="27">
        <v>9106052444</v>
      </c>
      <c r="I873" s="1" t="str">
        <f>IF(H873="","",Sheet1!AF873)</f>
        <v>10/10/2025</v>
      </c>
      <c r="J873" s="55" t="str">
        <f t="shared" si="130"/>
        <v>NKHT2510/02000033830</v>
      </c>
      <c r="K873" s="1"/>
      <c r="L873" s="57" t="str">
        <f>IF(H873="","",Sheet1!AK873)</f>
        <v>K25TTM</v>
      </c>
      <c r="M873" s="57" t="str">
        <f>IF(H873="","",Sheet1!AE873)</f>
        <v>00033830</v>
      </c>
      <c r="N873" s="58" t="str">
        <f>IF(H873="","",Sheet1!AF873)</f>
        <v>10/10/2025</v>
      </c>
      <c r="O873" s="7" t="str">
        <f>IF(H873="","",Sheet1!AH873)</f>
        <v>WIN-020</v>
      </c>
      <c r="S873" s="55" t="str">
        <f>IF(H873="","",Sheet1!AL873)</f>
        <v>2AT4 WM+ THA Phố Mới, Nông Cống</v>
      </c>
      <c r="V873" s="55" t="str">
        <f>IF(H873="","",Sheet1!AL873)</f>
        <v>2AT4 WM+ THA Phố Mới, Nông Cống</v>
      </c>
      <c r="Y873" s="7" t="str">
        <f>IF(H873="","",Sheet1!AJ873)</f>
        <v>MNH250</v>
      </c>
      <c r="AB873" s="60">
        <f t="shared" si="131"/>
        <v>5111</v>
      </c>
      <c r="AC873" s="60">
        <f t="shared" si="132"/>
        <v>131</v>
      </c>
      <c r="AE873" s="61">
        <f>IF(H873="","",Sheet1!U873)</f>
        <v>8</v>
      </c>
      <c r="AG873" s="7">
        <f>IF(H873="","",Sheet1!T873)</f>
        <v>37720</v>
      </c>
      <c r="AH873" s="62">
        <f t="shared" si="133"/>
        <v>301760</v>
      </c>
      <c r="AL873" s="64">
        <f t="shared" si="134"/>
        <v>8</v>
      </c>
      <c r="AN873" s="61">
        <f t="shared" si="135"/>
        <v>24140.799999999999</v>
      </c>
      <c r="AO873" s="65">
        <f t="shared" si="136"/>
        <v>33311</v>
      </c>
      <c r="AQ873" s="66" t="str">
        <f t="shared" si="137"/>
        <v>K-hangtra</v>
      </c>
      <c r="AR873" s="66">
        <f t="shared" si="138"/>
        <v>156</v>
      </c>
      <c r="AS873" s="66">
        <f t="shared" si="139"/>
        <v>632</v>
      </c>
    </row>
    <row r="874" spans="3:45" x14ac:dyDescent="0.25">
      <c r="C874" s="53" t="str">
        <f>IF(H874="","",Sheet1!AI874)</f>
        <v>B</v>
      </c>
      <c r="D874" s="54" t="s">
        <v>4134</v>
      </c>
      <c r="E874" s="54" t="s">
        <v>25</v>
      </c>
      <c r="F874" s="53" t="str">
        <f>IF(H874="","",Sheet1!AF874)</f>
        <v>10/10/2025</v>
      </c>
      <c r="G874" s="1" t="str">
        <f>IF(H874="","",Sheet1!AF874)</f>
        <v>10/10/2025</v>
      </c>
      <c r="H874" s="27">
        <v>9106052444</v>
      </c>
      <c r="I874" s="1" t="str">
        <f>IF(H874="","",Sheet1!AF874)</f>
        <v>10/10/2025</v>
      </c>
      <c r="J874" s="55" t="str">
        <f t="shared" si="130"/>
        <v>NKHT2510/02000033830</v>
      </c>
      <c r="K874" s="1"/>
      <c r="L874" s="57" t="str">
        <f>IF(H874="","",Sheet1!AK874)</f>
        <v>K25TTM</v>
      </c>
      <c r="M874" s="57" t="str">
        <f>IF(H874="","",Sheet1!AE874)</f>
        <v>00033830</v>
      </c>
      <c r="N874" s="58" t="str">
        <f>IF(H874="","",Sheet1!AF874)</f>
        <v>10/10/2025</v>
      </c>
      <c r="O874" s="7" t="str">
        <f>IF(H874="","",Sheet1!AH874)</f>
        <v>WIN-020</v>
      </c>
      <c r="S874" s="55" t="str">
        <f>IF(H874="","",Sheet1!AL874)</f>
        <v>2AT4 WM+ THA Phố Mới, Nông Cống</v>
      </c>
      <c r="V874" s="55" t="str">
        <f>IF(H874="","",Sheet1!AL874)</f>
        <v>2AT4 WM+ THA Phố Mới, Nông Cống</v>
      </c>
      <c r="Y874" s="7" t="str">
        <f>IF(H874="","",Sheet1!AJ874)</f>
        <v>GSG250</v>
      </c>
      <c r="AB874" s="60">
        <f t="shared" si="131"/>
        <v>5111</v>
      </c>
      <c r="AC874" s="60">
        <f t="shared" si="132"/>
        <v>131</v>
      </c>
      <c r="AE874" s="61">
        <f>IF(H874="","",Sheet1!U874)</f>
        <v>5</v>
      </c>
      <c r="AG874" s="7">
        <f>IF(H874="","",Sheet1!T874)</f>
        <v>41328</v>
      </c>
      <c r="AH874" s="62">
        <f t="shared" si="133"/>
        <v>206640</v>
      </c>
      <c r="AL874" s="64">
        <f t="shared" si="134"/>
        <v>8</v>
      </c>
      <c r="AN874" s="61">
        <f t="shared" si="135"/>
        <v>16531.2</v>
      </c>
      <c r="AO874" s="65">
        <f t="shared" si="136"/>
        <v>33311</v>
      </c>
      <c r="AQ874" s="66" t="str">
        <f t="shared" si="137"/>
        <v>K-hangtra</v>
      </c>
      <c r="AR874" s="66">
        <f t="shared" si="138"/>
        <v>156</v>
      </c>
      <c r="AS874" s="66">
        <f t="shared" si="139"/>
        <v>632</v>
      </c>
    </row>
    <row r="875" spans="3:45" x14ac:dyDescent="0.25">
      <c r="C875" s="53" t="str">
        <f>IF(H875="","",Sheet1!AI875)</f>
        <v>B</v>
      </c>
      <c r="D875" s="54" t="s">
        <v>4134</v>
      </c>
      <c r="E875" s="54" t="s">
        <v>25</v>
      </c>
      <c r="F875" s="53" t="str">
        <f>IF(H875="","",Sheet1!AF875)</f>
        <v>10/10/2025</v>
      </c>
      <c r="G875" s="1" t="str">
        <f>IF(H875="","",Sheet1!AF875)</f>
        <v>10/10/2025</v>
      </c>
      <c r="H875" s="27">
        <v>9106052473</v>
      </c>
      <c r="I875" s="1" t="str">
        <f>IF(H875="","",Sheet1!AF875)</f>
        <v>10/10/2025</v>
      </c>
      <c r="J875" s="55" t="str">
        <f t="shared" si="130"/>
        <v>NKHT2510/05800037712</v>
      </c>
      <c r="K875" s="1"/>
      <c r="L875" s="57" t="str">
        <f>IF(H875="","",Sheet1!AK875)</f>
        <v>K25TTM</v>
      </c>
      <c r="M875" s="57" t="str">
        <f>IF(H875="","",Sheet1!AE875)</f>
        <v>00037712</v>
      </c>
      <c r="N875" s="58" t="str">
        <f>IF(H875="","",Sheet1!AF875)</f>
        <v>10/10/2025</v>
      </c>
      <c r="O875" s="7" t="str">
        <f>IF(H875="","",Sheet1!AH875)</f>
        <v>WIN-058</v>
      </c>
      <c r="S875" s="55" t="str">
        <f>IF(H875="","",Sheet1!AL875)</f>
        <v>2ATE WM+ NAN Thị Tứ, Tân Thành</v>
      </c>
      <c r="V875" s="55" t="str">
        <f>IF(H875="","",Sheet1!AL875)</f>
        <v>2ATE WM+ NAN Thị Tứ, Tân Thành</v>
      </c>
      <c r="Y875" s="7" t="str">
        <f>IF(H875="","",Sheet1!AJ875)</f>
        <v>GSG250</v>
      </c>
      <c r="AB875" s="60">
        <f t="shared" si="131"/>
        <v>5111</v>
      </c>
      <c r="AC875" s="60">
        <f t="shared" si="132"/>
        <v>131</v>
      </c>
      <c r="AE875" s="61">
        <f>IF(H875="","",Sheet1!U875)</f>
        <v>1</v>
      </c>
      <c r="AG875" s="7">
        <f>IF(H875="","",Sheet1!T875)</f>
        <v>41328</v>
      </c>
      <c r="AH875" s="62">
        <f t="shared" si="133"/>
        <v>41328</v>
      </c>
      <c r="AL875" s="64">
        <f t="shared" si="134"/>
        <v>8</v>
      </c>
      <c r="AN875" s="61">
        <f t="shared" si="135"/>
        <v>3306.2400000000002</v>
      </c>
      <c r="AO875" s="65">
        <f t="shared" si="136"/>
        <v>33311</v>
      </c>
      <c r="AQ875" s="66" t="str">
        <f t="shared" si="137"/>
        <v>K-hangtra</v>
      </c>
      <c r="AR875" s="66">
        <f t="shared" si="138"/>
        <v>156</v>
      </c>
      <c r="AS875" s="66">
        <f t="shared" si="139"/>
        <v>632</v>
      </c>
    </row>
    <row r="876" spans="3:45" x14ac:dyDescent="0.25">
      <c r="C876" s="53" t="str">
        <f>IF(H876="","",Sheet1!AI876)</f>
        <v>B</v>
      </c>
      <c r="D876" s="54" t="s">
        <v>4134</v>
      </c>
      <c r="E876" s="54" t="s">
        <v>25</v>
      </c>
      <c r="F876" s="53" t="str">
        <f>IF(H876="","",Sheet1!AF876)</f>
        <v>10/10/2025</v>
      </c>
      <c r="G876" s="1" t="str">
        <f>IF(H876="","",Sheet1!AF876)</f>
        <v>10/10/2025</v>
      </c>
      <c r="H876" s="27">
        <v>9106052498</v>
      </c>
      <c r="I876" s="1" t="str">
        <f>IF(H876="","",Sheet1!AF876)</f>
        <v>10/10/2025</v>
      </c>
      <c r="J876" s="55" t="str">
        <f t="shared" si="130"/>
        <v>NKHT2510/05800037714</v>
      </c>
      <c r="K876" s="1"/>
      <c r="L876" s="57" t="str">
        <f>IF(H876="","",Sheet1!AK876)</f>
        <v>K25TTM</v>
      </c>
      <c r="M876" s="57" t="str">
        <f>IF(H876="","",Sheet1!AE876)</f>
        <v>00037714</v>
      </c>
      <c r="N876" s="58" t="str">
        <f>IF(H876="","",Sheet1!AF876)</f>
        <v>10/10/2025</v>
      </c>
      <c r="O876" s="7" t="str">
        <f>IF(H876="","",Sheet1!AH876)</f>
        <v>WIN-058</v>
      </c>
      <c r="S876" s="55" t="str">
        <f>IF(H876="","",Sheet1!AL876)</f>
        <v>2ATE WM+ NAN Thị Tứ, Tân Thành</v>
      </c>
      <c r="V876" s="55" t="str">
        <f>IF(H876="","",Sheet1!AL876)</f>
        <v>2ATE WM+ NAN Thị Tứ, Tân Thành</v>
      </c>
      <c r="Y876" s="7" t="str">
        <f>IF(H876="","",Sheet1!AJ876)</f>
        <v>GTLX250G</v>
      </c>
      <c r="AB876" s="60">
        <f t="shared" si="131"/>
        <v>5111</v>
      </c>
      <c r="AC876" s="60">
        <f t="shared" si="132"/>
        <v>131</v>
      </c>
      <c r="AE876" s="61">
        <f>IF(H876="","",Sheet1!U876)</f>
        <v>2</v>
      </c>
      <c r="AG876" s="7">
        <f>IF(H876="","",Sheet1!T876)</f>
        <v>50182</v>
      </c>
      <c r="AH876" s="62">
        <f t="shared" si="133"/>
        <v>100364</v>
      </c>
      <c r="AL876" s="64">
        <f t="shared" si="134"/>
        <v>8</v>
      </c>
      <c r="AN876" s="61">
        <f t="shared" si="135"/>
        <v>8029.12</v>
      </c>
      <c r="AO876" s="65">
        <f t="shared" si="136"/>
        <v>33311</v>
      </c>
      <c r="AQ876" s="66" t="str">
        <f t="shared" si="137"/>
        <v>K-hangtra</v>
      </c>
      <c r="AR876" s="66">
        <f t="shared" si="138"/>
        <v>156</v>
      </c>
      <c r="AS876" s="66">
        <f t="shared" si="139"/>
        <v>632</v>
      </c>
    </row>
    <row r="877" spans="3:45" x14ac:dyDescent="0.25">
      <c r="C877" s="53" t="str">
        <f>IF(H877="","",Sheet1!AI877)</f>
        <v>B</v>
      </c>
      <c r="D877" s="54" t="s">
        <v>4134</v>
      </c>
      <c r="E877" s="54" t="s">
        <v>25</v>
      </c>
      <c r="F877" s="53" t="str">
        <f>IF(H877="","",Sheet1!AF877)</f>
        <v>10/10/2025</v>
      </c>
      <c r="G877" s="1" t="str">
        <f>IF(H877="","",Sheet1!AF877)</f>
        <v>10/10/2025</v>
      </c>
      <c r="H877" s="27">
        <v>9106052446</v>
      </c>
      <c r="I877" s="1" t="str">
        <f>IF(H877="","",Sheet1!AF877)</f>
        <v>10/10/2025</v>
      </c>
      <c r="J877" s="55" t="str">
        <f t="shared" si="130"/>
        <v>NKHT2510/02000033831</v>
      </c>
      <c r="K877" s="1"/>
      <c r="L877" s="57" t="str">
        <f>IF(H877="","",Sheet1!AK877)</f>
        <v>K25TTM</v>
      </c>
      <c r="M877" s="57" t="str">
        <f>IF(H877="","",Sheet1!AE877)</f>
        <v>00033831</v>
      </c>
      <c r="N877" s="58" t="str">
        <f>IF(H877="","",Sheet1!AF877)</f>
        <v>10/10/2025</v>
      </c>
      <c r="O877" s="7" t="str">
        <f>IF(H877="","",Sheet1!AH877)</f>
        <v>WIN-020</v>
      </c>
      <c r="S877" s="55" t="str">
        <f>IF(H877="","",Sheet1!AL877)</f>
        <v>6511 WM+ THA Minh Thành 2, Thọ Xuân</v>
      </c>
      <c r="V877" s="55" t="str">
        <f>IF(H877="","",Sheet1!AL877)</f>
        <v>6511 WM+ THA Minh Thành 2, Thọ Xuân</v>
      </c>
      <c r="Y877" s="7" t="str">
        <f>IF(H877="","",Sheet1!AJ877)</f>
        <v>GM500</v>
      </c>
      <c r="AB877" s="60">
        <f t="shared" si="131"/>
        <v>5111</v>
      </c>
      <c r="AC877" s="60">
        <f t="shared" si="132"/>
        <v>131</v>
      </c>
      <c r="AE877" s="61">
        <f>IF(H877="","",Sheet1!U877)</f>
        <v>1</v>
      </c>
      <c r="AG877" s="7">
        <f>IF(H877="","",Sheet1!T877)</f>
        <v>111058</v>
      </c>
      <c r="AH877" s="62">
        <f t="shared" si="133"/>
        <v>111058</v>
      </c>
      <c r="AL877" s="64">
        <f t="shared" si="134"/>
        <v>8</v>
      </c>
      <c r="AN877" s="61">
        <f t="shared" si="135"/>
        <v>8884.64</v>
      </c>
      <c r="AO877" s="65">
        <f t="shared" si="136"/>
        <v>33311</v>
      </c>
      <c r="AQ877" s="66" t="str">
        <f t="shared" si="137"/>
        <v>K-hangtra</v>
      </c>
      <c r="AR877" s="66">
        <f t="shared" si="138"/>
        <v>156</v>
      </c>
      <c r="AS877" s="66">
        <f t="shared" si="139"/>
        <v>632</v>
      </c>
    </row>
    <row r="878" spans="3:45" x14ac:dyDescent="0.25">
      <c r="C878" s="53" t="str">
        <f>IF(H878="","",Sheet1!AI878)</f>
        <v>B</v>
      </c>
      <c r="D878" s="54" t="s">
        <v>4134</v>
      </c>
      <c r="E878" s="54" t="s">
        <v>25</v>
      </c>
      <c r="F878" s="53" t="str">
        <f>IF(H878="","",Sheet1!AF878)</f>
        <v>10/10/2025</v>
      </c>
      <c r="G878" s="1" t="str">
        <f>IF(H878="","",Sheet1!AF878)</f>
        <v>10/10/2025</v>
      </c>
      <c r="H878" s="27">
        <v>9106052514</v>
      </c>
      <c r="I878" s="1" t="str">
        <f>IF(H878="","",Sheet1!AF878)</f>
        <v>10/10/2025</v>
      </c>
      <c r="J878" s="55" t="str">
        <f t="shared" si="130"/>
        <v>NKHT2510/02000033834</v>
      </c>
      <c r="K878" s="1"/>
      <c r="L878" s="57" t="str">
        <f>IF(H878="","",Sheet1!AK878)</f>
        <v>K25TTM</v>
      </c>
      <c r="M878" s="57" t="str">
        <f>IF(H878="","",Sheet1!AE878)</f>
        <v>00033834</v>
      </c>
      <c r="N878" s="58" t="str">
        <f>IF(H878="","",Sheet1!AF878)</f>
        <v>10/10/2025</v>
      </c>
      <c r="O878" s="7" t="str">
        <f>IF(H878="","",Sheet1!AH878)</f>
        <v>WIN-020</v>
      </c>
      <c r="S878" s="55" t="str">
        <f>IF(H878="","",Sheet1!AL878)</f>
        <v>2AVG WM+ THA 623 Triệu Quốc Đạt</v>
      </c>
      <c r="V878" s="55" t="str">
        <f>IF(H878="","",Sheet1!AL878)</f>
        <v>2AVG WM+ THA 623 Triệu Quốc Đạt</v>
      </c>
      <c r="Y878" s="7" t="str">
        <f>IF(H878="","",Sheet1!AJ878)</f>
        <v>CGM300</v>
      </c>
      <c r="AB878" s="60">
        <f t="shared" si="131"/>
        <v>5111</v>
      </c>
      <c r="AC878" s="60">
        <f t="shared" si="132"/>
        <v>131</v>
      </c>
      <c r="AE878" s="61">
        <f>IF(H878="","",Sheet1!U878)</f>
        <v>2</v>
      </c>
      <c r="AG878" s="7">
        <f>IF(H878="","",Sheet1!T878)</f>
        <v>73431</v>
      </c>
      <c r="AH878" s="62">
        <f t="shared" si="133"/>
        <v>146862</v>
      </c>
      <c r="AL878" s="64">
        <f t="shared" si="134"/>
        <v>8</v>
      </c>
      <c r="AN878" s="61">
        <f t="shared" si="135"/>
        <v>11748.960000000001</v>
      </c>
      <c r="AO878" s="65">
        <f t="shared" si="136"/>
        <v>33311</v>
      </c>
      <c r="AQ878" s="66" t="str">
        <f t="shared" si="137"/>
        <v>K-hangtra</v>
      </c>
      <c r="AR878" s="66">
        <f t="shared" si="138"/>
        <v>156</v>
      </c>
      <c r="AS878" s="66">
        <f t="shared" si="139"/>
        <v>632</v>
      </c>
    </row>
    <row r="879" spans="3:45" x14ac:dyDescent="0.25">
      <c r="C879" s="53" t="str">
        <f>IF(H879="","",Sheet1!AI879)</f>
        <v>B</v>
      </c>
      <c r="D879" s="54" t="s">
        <v>4134</v>
      </c>
      <c r="E879" s="54" t="s">
        <v>25</v>
      </c>
      <c r="F879" s="53" t="str">
        <f>IF(H879="","",Sheet1!AF879)</f>
        <v>10/10/2025</v>
      </c>
      <c r="G879" s="1" t="str">
        <f>IF(H879="","",Sheet1!AF879)</f>
        <v>10/10/2025</v>
      </c>
      <c r="H879" s="27">
        <v>9106052526</v>
      </c>
      <c r="I879" s="1" t="str">
        <f>IF(H879="","",Sheet1!AF879)</f>
        <v>10/10/2025</v>
      </c>
      <c r="J879" s="55" t="str">
        <f t="shared" si="130"/>
        <v>NKHT2510/48400484873</v>
      </c>
      <c r="K879" s="1"/>
      <c r="L879" s="57" t="str">
        <f>IF(H879="","",Sheet1!AK879)</f>
        <v>K25TTM</v>
      </c>
      <c r="M879" s="57" t="str">
        <f>IF(H879="","",Sheet1!AE879)</f>
        <v>00484873</v>
      </c>
      <c r="N879" s="58" t="str">
        <f>IF(H879="","",Sheet1!AF879)</f>
        <v>10/10/2025</v>
      </c>
      <c r="O879" s="7" t="str">
        <f>IF(H879="","",Sheet1!AH879)</f>
        <v>WIN5484</v>
      </c>
      <c r="S879" s="55" t="str">
        <f>IF(H879="","",Sheet1!AL879)</f>
        <v>5484 WM+ HNI Thôn An Duyên</v>
      </c>
      <c r="V879" s="55" t="str">
        <f>IF(H879="","",Sheet1!AL879)</f>
        <v>5484 WM+ HNI Thôn An Duyên</v>
      </c>
      <c r="Y879" s="7" t="str">
        <f>IF(H879="","",Sheet1!AJ879)</f>
        <v>GM500</v>
      </c>
      <c r="AB879" s="60">
        <f t="shared" si="131"/>
        <v>5111</v>
      </c>
      <c r="AC879" s="60">
        <f t="shared" si="132"/>
        <v>131</v>
      </c>
      <c r="AE879" s="61">
        <f>IF(H879="","",Sheet1!U879)</f>
        <v>1</v>
      </c>
      <c r="AG879" s="7">
        <f>IF(H879="","",Sheet1!T879)</f>
        <v>111058</v>
      </c>
      <c r="AH879" s="62">
        <f t="shared" si="133"/>
        <v>111058</v>
      </c>
      <c r="AL879" s="64">
        <f t="shared" si="134"/>
        <v>8</v>
      </c>
      <c r="AN879" s="61">
        <f t="shared" si="135"/>
        <v>8884.64</v>
      </c>
      <c r="AO879" s="65">
        <f t="shared" si="136"/>
        <v>33311</v>
      </c>
      <c r="AQ879" s="66" t="str">
        <f t="shared" si="137"/>
        <v>K-hangtra</v>
      </c>
      <c r="AR879" s="66">
        <f t="shared" si="138"/>
        <v>156</v>
      </c>
      <c r="AS879" s="66">
        <f t="shared" si="139"/>
        <v>632</v>
      </c>
    </row>
    <row r="880" spans="3:45" x14ac:dyDescent="0.25">
      <c r="C880" s="53" t="str">
        <f>IF(H880="","",Sheet1!AI880)</f>
        <v>B</v>
      </c>
      <c r="D880" s="54" t="s">
        <v>4134</v>
      </c>
      <c r="E880" s="54" t="s">
        <v>25</v>
      </c>
      <c r="F880" s="53" t="str">
        <f>IF(H880="","",Sheet1!AF880)</f>
        <v>10/10/2025</v>
      </c>
      <c r="G880" s="1" t="str">
        <f>IF(H880="","",Sheet1!AF880)</f>
        <v>10/10/2025</v>
      </c>
      <c r="H880" s="27">
        <v>9106052560</v>
      </c>
      <c r="I880" s="1" t="str">
        <f>IF(H880="","",Sheet1!AF880)</f>
        <v>10/10/2025</v>
      </c>
      <c r="J880" s="55" t="str">
        <f t="shared" si="130"/>
        <v>NKHT2510/02000033838</v>
      </c>
      <c r="K880" s="1"/>
      <c r="L880" s="57" t="str">
        <f>IF(H880="","",Sheet1!AK880)</f>
        <v>K25TTM</v>
      </c>
      <c r="M880" s="57" t="str">
        <f>IF(H880="","",Sheet1!AE880)</f>
        <v>00033838</v>
      </c>
      <c r="N880" s="58" t="str">
        <f>IF(H880="","",Sheet1!AF880)</f>
        <v>10/10/2025</v>
      </c>
      <c r="O880" s="7" t="str">
        <f>IF(H880="","",Sheet1!AH880)</f>
        <v>WIN-020</v>
      </c>
      <c r="S880" s="55" t="str">
        <f>IF(H880="","",Sheet1!AL880)</f>
        <v>2AVG WM+ THA 623 Triệu Quốc Đạt</v>
      </c>
      <c r="V880" s="55" t="str">
        <f>IF(H880="","",Sheet1!AL880)</f>
        <v>2AVG WM+ THA 623 Triệu Quốc Đạt</v>
      </c>
      <c r="Y880" s="7" t="str">
        <f>IF(H880="","",Sheet1!AJ880)</f>
        <v>MNH250</v>
      </c>
      <c r="AB880" s="60">
        <f t="shared" si="131"/>
        <v>5111</v>
      </c>
      <c r="AC880" s="60">
        <f t="shared" si="132"/>
        <v>131</v>
      </c>
      <c r="AE880" s="61">
        <f>IF(H880="","",Sheet1!U880)</f>
        <v>4</v>
      </c>
      <c r="AG880" s="7">
        <f>IF(H880="","",Sheet1!T880)</f>
        <v>37720</v>
      </c>
      <c r="AH880" s="62">
        <f t="shared" si="133"/>
        <v>150880</v>
      </c>
      <c r="AL880" s="64">
        <f t="shared" si="134"/>
        <v>8</v>
      </c>
      <c r="AN880" s="61">
        <f t="shared" si="135"/>
        <v>12070.4</v>
      </c>
      <c r="AO880" s="65">
        <f t="shared" si="136"/>
        <v>33311</v>
      </c>
      <c r="AQ880" s="66" t="str">
        <f t="shared" si="137"/>
        <v>K-hangtra</v>
      </c>
      <c r="AR880" s="66">
        <f t="shared" si="138"/>
        <v>156</v>
      </c>
      <c r="AS880" s="66">
        <f t="shared" si="139"/>
        <v>632</v>
      </c>
    </row>
    <row r="881" spans="3:45" x14ac:dyDescent="0.25">
      <c r="C881" s="53" t="str">
        <f>IF(H881="","",Sheet1!AI881)</f>
        <v>N</v>
      </c>
      <c r="D881" s="54" t="s">
        <v>4134</v>
      </c>
      <c r="E881" s="54" t="s">
        <v>25</v>
      </c>
      <c r="F881" s="53" t="str">
        <f>IF(H881="","",Sheet1!AF881)</f>
        <v>10/10/2025</v>
      </c>
      <c r="G881" s="1" t="str">
        <f>IF(H881="","",Sheet1!AF881)</f>
        <v>10/10/2025</v>
      </c>
      <c r="H881" s="27">
        <v>9106052580</v>
      </c>
      <c r="I881" s="1" t="str">
        <f>IF(H881="","",Sheet1!AF881)</f>
        <v>10/10/2025</v>
      </c>
      <c r="J881" s="55" t="str">
        <f t="shared" ref="J881:J944" si="140">"NKHT25"&amp;TEXT(MONTH(I881),"00")&amp;"/"&amp;RIGHT(O881,3)&amp;M881</f>
        <v>NKHT2510/01600026217</v>
      </c>
      <c r="K881" s="1"/>
      <c r="L881" s="57" t="str">
        <f>IF(H881="","",Sheet1!AK881)</f>
        <v>K25TTM</v>
      </c>
      <c r="M881" s="57" t="str">
        <f>IF(H881="","",Sheet1!AE881)</f>
        <v>00026217</v>
      </c>
      <c r="N881" s="58" t="str">
        <f>IF(H881="","",Sheet1!AF881)</f>
        <v>10/10/2025</v>
      </c>
      <c r="O881" s="7" t="str">
        <f>IF(H881="","",Sheet1!AH881)</f>
        <v>WIN-CTO-01-016</v>
      </c>
      <c r="S881" s="55" t="str">
        <f>IF(H881="","",Sheet1!AL881)</f>
        <v>4292 WIN CTO 184 Trần Hưng Đạo</v>
      </c>
      <c r="V881" s="55" t="str">
        <f>IF(H881="","",Sheet1!AL881)</f>
        <v>4292 WIN CTO 184 Trần Hưng Đạo</v>
      </c>
      <c r="Y881" s="7" t="str">
        <f>IF(H881="","",Sheet1!AJ881)</f>
        <v>MNH250</v>
      </c>
      <c r="AB881" s="60">
        <f t="shared" si="131"/>
        <v>5111</v>
      </c>
      <c r="AC881" s="60">
        <f t="shared" si="132"/>
        <v>131</v>
      </c>
      <c r="AE881" s="61">
        <f>IF(H881="","",Sheet1!U881)</f>
        <v>1</v>
      </c>
      <c r="AG881" s="7">
        <f>IF(H881="","",Sheet1!T881)</f>
        <v>37720</v>
      </c>
      <c r="AH881" s="62">
        <f t="shared" si="133"/>
        <v>37720</v>
      </c>
      <c r="AL881" s="64">
        <f t="shared" si="134"/>
        <v>8</v>
      </c>
      <c r="AN881" s="61">
        <f t="shared" si="135"/>
        <v>3017.6</v>
      </c>
      <c r="AO881" s="65">
        <f t="shared" si="136"/>
        <v>33311</v>
      </c>
      <c r="AQ881" s="66" t="str">
        <f t="shared" si="137"/>
        <v>K-hangtra</v>
      </c>
      <c r="AR881" s="66">
        <f t="shared" si="138"/>
        <v>156</v>
      </c>
      <c r="AS881" s="66">
        <f t="shared" si="139"/>
        <v>632</v>
      </c>
    </row>
    <row r="882" spans="3:45" x14ac:dyDescent="0.25">
      <c r="C882" s="53" t="str">
        <f>IF(H882="","",Sheet1!AI882)</f>
        <v>B</v>
      </c>
      <c r="D882" s="54" t="s">
        <v>4134</v>
      </c>
      <c r="E882" s="54" t="s">
        <v>25</v>
      </c>
      <c r="F882" s="53" t="str">
        <f>IF(H882="","",Sheet1!AF882)</f>
        <v>10/10/2025</v>
      </c>
      <c r="G882" s="1" t="str">
        <f>IF(H882="","",Sheet1!AF882)</f>
        <v>10/10/2025</v>
      </c>
      <c r="H882" s="27">
        <v>9106052587</v>
      </c>
      <c r="I882" s="1" t="str">
        <f>IF(H882="","",Sheet1!AF882)</f>
        <v>10/10/2025</v>
      </c>
      <c r="J882" s="55" t="str">
        <f t="shared" si="140"/>
        <v>NKHT2510/02000033840</v>
      </c>
      <c r="K882" s="1"/>
      <c r="L882" s="57" t="str">
        <f>IF(H882="","",Sheet1!AK882)</f>
        <v>K25TTM</v>
      </c>
      <c r="M882" s="57" t="str">
        <f>IF(H882="","",Sheet1!AE882)</f>
        <v>00033840</v>
      </c>
      <c r="N882" s="58" t="str">
        <f>IF(H882="","",Sheet1!AF882)</f>
        <v>10/10/2025</v>
      </c>
      <c r="O882" s="7" t="str">
        <f>IF(H882="","",Sheet1!AH882)</f>
        <v>WIN-020</v>
      </c>
      <c r="S882" s="55" t="str">
        <f>IF(H882="","",Sheet1!AL882)</f>
        <v>2AVG WM+ THA 623 Triệu Quốc Đạt</v>
      </c>
      <c r="V882" s="55" t="str">
        <f>IF(H882="","",Sheet1!AL882)</f>
        <v>2AVG WM+ THA 623 Triệu Quốc Đạt</v>
      </c>
      <c r="Y882" s="7" t="str">
        <f>IF(H882="","",Sheet1!AJ882)</f>
        <v>GSG250</v>
      </c>
      <c r="AB882" s="60">
        <f t="shared" si="131"/>
        <v>5111</v>
      </c>
      <c r="AC882" s="60">
        <f t="shared" si="132"/>
        <v>131</v>
      </c>
      <c r="AE882" s="61">
        <f>IF(H882="","",Sheet1!U882)</f>
        <v>2</v>
      </c>
      <c r="AG882" s="7">
        <f>IF(H882="","",Sheet1!T882)</f>
        <v>41328</v>
      </c>
      <c r="AH882" s="62">
        <f t="shared" si="133"/>
        <v>82656</v>
      </c>
      <c r="AL882" s="64">
        <f t="shared" si="134"/>
        <v>8</v>
      </c>
      <c r="AN882" s="61">
        <f t="shared" si="135"/>
        <v>6612.4800000000005</v>
      </c>
      <c r="AO882" s="65">
        <f t="shared" si="136"/>
        <v>33311</v>
      </c>
      <c r="AQ882" s="66" t="str">
        <f t="shared" si="137"/>
        <v>K-hangtra</v>
      </c>
      <c r="AR882" s="66">
        <f t="shared" si="138"/>
        <v>156</v>
      </c>
      <c r="AS882" s="66">
        <f t="shared" si="139"/>
        <v>632</v>
      </c>
    </row>
    <row r="883" spans="3:45" x14ac:dyDescent="0.25">
      <c r="C883" s="53" t="str">
        <f>IF(H883="","",Sheet1!AI883)</f>
        <v>B</v>
      </c>
      <c r="D883" s="54" t="s">
        <v>4134</v>
      </c>
      <c r="E883" s="54" t="s">
        <v>25</v>
      </c>
      <c r="F883" s="53" t="str">
        <f>IF(H883="","",Sheet1!AF883)</f>
        <v>10/10/2025</v>
      </c>
      <c r="G883" s="1" t="str">
        <f>IF(H883="","",Sheet1!AF883)</f>
        <v>10/10/2025</v>
      </c>
      <c r="H883" s="27">
        <v>9106052587</v>
      </c>
      <c r="I883" s="1" t="str">
        <f>IF(H883="","",Sheet1!AF883)</f>
        <v>10/10/2025</v>
      </c>
      <c r="J883" s="55" t="str">
        <f t="shared" si="140"/>
        <v>NKHT2510/02000033840</v>
      </c>
      <c r="K883" s="1"/>
      <c r="L883" s="57" t="str">
        <f>IF(H883="","",Sheet1!AK883)</f>
        <v>K25TTM</v>
      </c>
      <c r="M883" s="57" t="str">
        <f>IF(H883="","",Sheet1!AE883)</f>
        <v>00033840</v>
      </c>
      <c r="N883" s="58" t="str">
        <f>IF(H883="","",Sheet1!AF883)</f>
        <v>10/10/2025</v>
      </c>
      <c r="O883" s="7" t="str">
        <f>IF(H883="","",Sheet1!AH883)</f>
        <v>WIN-020</v>
      </c>
      <c r="S883" s="55" t="str">
        <f>IF(H883="","",Sheet1!AL883)</f>
        <v>2AVG WM+ THA 623 Triệu Quốc Đạt</v>
      </c>
      <c r="V883" s="55" t="str">
        <f>IF(H883="","",Sheet1!AL883)</f>
        <v>2AVG WM+ THA 623 Triệu Quốc Đạt</v>
      </c>
      <c r="Y883" s="7" t="str">
        <f>IF(H883="","",Sheet1!AJ883)</f>
        <v>GL250</v>
      </c>
      <c r="AB883" s="60">
        <f t="shared" si="131"/>
        <v>5111</v>
      </c>
      <c r="AC883" s="60">
        <f t="shared" si="132"/>
        <v>131</v>
      </c>
      <c r="AE883" s="61">
        <f>IF(H883="","",Sheet1!U883)</f>
        <v>2</v>
      </c>
      <c r="AG883" s="7">
        <f>IF(H883="","",Sheet1!T883)</f>
        <v>49500</v>
      </c>
      <c r="AH883" s="62">
        <f t="shared" si="133"/>
        <v>99000</v>
      </c>
      <c r="AL883" s="64">
        <f t="shared" si="134"/>
        <v>8</v>
      </c>
      <c r="AN883" s="61">
        <f t="shared" si="135"/>
        <v>7920</v>
      </c>
      <c r="AO883" s="65">
        <f t="shared" si="136"/>
        <v>33311</v>
      </c>
      <c r="AQ883" s="66" t="str">
        <f t="shared" si="137"/>
        <v>K-hangtra</v>
      </c>
      <c r="AR883" s="66">
        <f t="shared" si="138"/>
        <v>156</v>
      </c>
      <c r="AS883" s="66">
        <f t="shared" si="139"/>
        <v>632</v>
      </c>
    </row>
    <row r="884" spans="3:45" x14ac:dyDescent="0.25">
      <c r="C884" s="53" t="str">
        <f>IF(H884="","",Sheet1!AI884)</f>
        <v>N</v>
      </c>
      <c r="D884" s="54" t="s">
        <v>4134</v>
      </c>
      <c r="E884" s="54" t="s">
        <v>25</v>
      </c>
      <c r="F884" s="53" t="str">
        <f>IF(H884="","",Sheet1!AF884)</f>
        <v>10/10/2025</v>
      </c>
      <c r="G884" s="1" t="str">
        <f>IF(H884="","",Sheet1!AF884)</f>
        <v>10/10/2025</v>
      </c>
      <c r="H884" s="27">
        <v>9106052534</v>
      </c>
      <c r="I884" s="1" t="str">
        <f>IF(H884="","",Sheet1!AF884)</f>
        <v>10/10/2025</v>
      </c>
      <c r="J884" s="55" t="str">
        <f t="shared" si="140"/>
        <v>NKHT2510/06100016033</v>
      </c>
      <c r="K884" s="1"/>
      <c r="L884" s="57" t="str">
        <f>IF(H884="","",Sheet1!AK884)</f>
        <v>K25TTM</v>
      </c>
      <c r="M884" s="57" t="str">
        <f>IF(H884="","",Sheet1!AE884)</f>
        <v>00016033</v>
      </c>
      <c r="N884" s="58" t="str">
        <f>IF(H884="","",Sheet1!AF884)</f>
        <v>10/10/2025</v>
      </c>
      <c r="O884" s="7" t="str">
        <f>IF(H884="","",Sheet1!AH884)</f>
        <v>WIN-061</v>
      </c>
      <c r="S884" s="55" t="str">
        <f>IF(H884="","",Sheet1!AL884)</f>
        <v>2AVC WM+ QNM Thôn Tất Viên, Bình Phục</v>
      </c>
      <c r="V884" s="55" t="str">
        <f>IF(H884="","",Sheet1!AL884)</f>
        <v>2AVC WM+ QNM Thôn Tất Viên, Bình Phục</v>
      </c>
      <c r="Y884" s="7" t="str">
        <f>IF(H884="","",Sheet1!AJ884)</f>
        <v>TH200</v>
      </c>
      <c r="AB884" s="60">
        <f t="shared" si="131"/>
        <v>5111</v>
      </c>
      <c r="AC884" s="60">
        <f t="shared" si="132"/>
        <v>131</v>
      </c>
      <c r="AE884" s="61">
        <f>IF(H884="","",Sheet1!U884)</f>
        <v>1</v>
      </c>
      <c r="AG884" s="7">
        <f>IF(H884="","",Sheet1!T884)</f>
        <v>45588</v>
      </c>
      <c r="AH884" s="62">
        <f t="shared" si="133"/>
        <v>45588</v>
      </c>
      <c r="AL884" s="64">
        <f t="shared" si="134"/>
        <v>8</v>
      </c>
      <c r="AN884" s="61">
        <f t="shared" si="135"/>
        <v>3647.04</v>
      </c>
      <c r="AO884" s="65">
        <f t="shared" si="136"/>
        <v>33311</v>
      </c>
      <c r="AQ884" s="66" t="str">
        <f t="shared" si="137"/>
        <v>K-hangtra</v>
      </c>
      <c r="AR884" s="66">
        <f t="shared" si="138"/>
        <v>156</v>
      </c>
      <c r="AS884" s="66">
        <f t="shared" si="139"/>
        <v>632</v>
      </c>
    </row>
    <row r="885" spans="3:45" x14ac:dyDescent="0.25">
      <c r="C885" s="53" t="str">
        <f>IF(H885="","",Sheet1!AI885)</f>
        <v>B</v>
      </c>
      <c r="D885" s="54" t="s">
        <v>4134</v>
      </c>
      <c r="E885" s="54" t="s">
        <v>25</v>
      </c>
      <c r="F885" s="53" t="str">
        <f>IF(H885="","",Sheet1!AF885)</f>
        <v>10/10/2025</v>
      </c>
      <c r="G885" s="1" t="str">
        <f>IF(H885="","",Sheet1!AF885)</f>
        <v>10/10/2025</v>
      </c>
      <c r="H885" s="27">
        <v>9106052573</v>
      </c>
      <c r="I885" s="1" t="str">
        <f>IF(H885="","",Sheet1!AF885)</f>
        <v>10/10/2025</v>
      </c>
      <c r="J885" s="55" t="str">
        <f t="shared" si="140"/>
        <v>NKHT2510/02000033839</v>
      </c>
      <c r="K885" s="1"/>
      <c r="L885" s="57" t="str">
        <f>IF(H885="","",Sheet1!AK885)</f>
        <v>K25TTM</v>
      </c>
      <c r="M885" s="57" t="str">
        <f>IF(H885="","",Sheet1!AE885)</f>
        <v>00033839</v>
      </c>
      <c r="N885" s="58" t="str">
        <f>IF(H885="","",Sheet1!AF885)</f>
        <v>10/10/2025</v>
      </c>
      <c r="O885" s="7" t="str">
        <f>IF(H885="","",Sheet1!AH885)</f>
        <v>WIN-020</v>
      </c>
      <c r="S885" s="55" t="str">
        <f>IF(H885="","",Sheet1!AL885)</f>
        <v>2AAF WM+ THA 630 Lê Thái Tổ, Triệu Sơn</v>
      </c>
      <c r="V885" s="55" t="str">
        <f>IF(H885="","",Sheet1!AL885)</f>
        <v>2AAF WM+ THA 630 Lê Thái Tổ, Triệu Sơn</v>
      </c>
      <c r="Y885" s="7" t="str">
        <f>IF(H885="","",Sheet1!AJ885)</f>
        <v>GM500</v>
      </c>
      <c r="AB885" s="60">
        <f t="shared" si="131"/>
        <v>5111</v>
      </c>
      <c r="AC885" s="60">
        <f t="shared" si="132"/>
        <v>131</v>
      </c>
      <c r="AE885" s="61">
        <f>IF(H885="","",Sheet1!U885)</f>
        <v>2</v>
      </c>
      <c r="AG885" s="7">
        <f>IF(H885="","",Sheet1!T885)</f>
        <v>111058</v>
      </c>
      <c r="AH885" s="62">
        <f t="shared" si="133"/>
        <v>222116</v>
      </c>
      <c r="AL885" s="64">
        <f t="shared" si="134"/>
        <v>8</v>
      </c>
      <c r="AN885" s="61">
        <f t="shared" si="135"/>
        <v>17769.28</v>
      </c>
      <c r="AO885" s="65">
        <f t="shared" si="136"/>
        <v>33311</v>
      </c>
      <c r="AQ885" s="66" t="str">
        <f t="shared" si="137"/>
        <v>K-hangtra</v>
      </c>
      <c r="AR885" s="66">
        <f t="shared" si="138"/>
        <v>156</v>
      </c>
      <c r="AS885" s="66">
        <f t="shared" si="139"/>
        <v>632</v>
      </c>
    </row>
    <row r="886" spans="3:45" x14ac:dyDescent="0.25">
      <c r="C886" s="53" t="str">
        <f>IF(H886="","",Sheet1!AI886)</f>
        <v>N</v>
      </c>
      <c r="D886" s="54" t="s">
        <v>4134</v>
      </c>
      <c r="E886" s="54" t="s">
        <v>25</v>
      </c>
      <c r="F886" s="53" t="str">
        <f>IF(H886="","",Sheet1!AF886)</f>
        <v>10/10/2025</v>
      </c>
      <c r="G886" s="1" t="str">
        <f>IF(H886="","",Sheet1!AF886)</f>
        <v>10/10/2025</v>
      </c>
      <c r="H886" s="27">
        <v>9106052592</v>
      </c>
      <c r="I886" s="1" t="str">
        <f>IF(H886="","",Sheet1!AF886)</f>
        <v>10/10/2025</v>
      </c>
      <c r="J886" s="55" t="str">
        <f t="shared" si="140"/>
        <v>NKHT2510/02800010260</v>
      </c>
      <c r="K886" s="1"/>
      <c r="L886" s="57" t="str">
        <f>IF(H886="","",Sheet1!AK886)</f>
        <v>K25TTM</v>
      </c>
      <c r="M886" s="57" t="str">
        <f>IF(H886="","",Sheet1!AE886)</f>
        <v>00010260</v>
      </c>
      <c r="N886" s="58" t="str">
        <f>IF(H886="","",Sheet1!AF886)</f>
        <v>10/10/2025</v>
      </c>
      <c r="O886" s="7" t="str">
        <f>IF(H886="","",Sheet1!AH886)</f>
        <v>WIN-028</v>
      </c>
      <c r="S886" s="55" t="str">
        <f>IF(H886="","",Sheet1!AL886)</f>
        <v>3748 WM+ KHA Lô 232 Khu A - Đông Nam</v>
      </c>
      <c r="V886" s="55" t="str">
        <f>IF(H886="","",Sheet1!AL886)</f>
        <v>3748 WM+ KHA Lô 232 Khu A - Đông Nam</v>
      </c>
      <c r="Y886" s="7" t="str">
        <f>IF(H886="","",Sheet1!AJ886)</f>
        <v>GM500</v>
      </c>
      <c r="AB886" s="60">
        <f t="shared" si="131"/>
        <v>5111</v>
      </c>
      <c r="AC886" s="60">
        <f t="shared" si="132"/>
        <v>131</v>
      </c>
      <c r="AE886" s="61">
        <f>IF(H886="","",Sheet1!U886)</f>
        <v>1</v>
      </c>
      <c r="AG886" s="7">
        <f>IF(H886="","",Sheet1!T886)</f>
        <v>111058</v>
      </c>
      <c r="AH886" s="62">
        <f t="shared" si="133"/>
        <v>111058</v>
      </c>
      <c r="AL886" s="64">
        <f t="shared" si="134"/>
        <v>8</v>
      </c>
      <c r="AN886" s="61">
        <f t="shared" si="135"/>
        <v>8884.64</v>
      </c>
      <c r="AO886" s="65">
        <f t="shared" si="136"/>
        <v>33311</v>
      </c>
      <c r="AQ886" s="66" t="str">
        <f t="shared" si="137"/>
        <v>K-hangtra</v>
      </c>
      <c r="AR886" s="66">
        <f t="shared" si="138"/>
        <v>156</v>
      </c>
      <c r="AS886" s="66">
        <f t="shared" si="139"/>
        <v>632</v>
      </c>
    </row>
    <row r="887" spans="3:45" x14ac:dyDescent="0.25">
      <c r="C887" s="53" t="str">
        <f>IF(H887="","",Sheet1!AI887)</f>
        <v>N</v>
      </c>
      <c r="D887" s="54" t="s">
        <v>4134</v>
      </c>
      <c r="E887" s="54" t="s">
        <v>25</v>
      </c>
      <c r="F887" s="53" t="str">
        <f>IF(H887="","",Sheet1!AF887)</f>
        <v>10/10/2025</v>
      </c>
      <c r="G887" s="1" t="str">
        <f>IF(H887="","",Sheet1!AF887)</f>
        <v>10/10/2025</v>
      </c>
      <c r="H887" s="27">
        <v>9106052624</v>
      </c>
      <c r="I887" s="1" t="str">
        <f>IF(H887="","",Sheet1!AF887)</f>
        <v>10/10/2025</v>
      </c>
      <c r="J887" s="55" t="str">
        <f t="shared" si="140"/>
        <v>NKHT2510/07000010851</v>
      </c>
      <c r="K887" s="1"/>
      <c r="L887" s="57" t="str">
        <f>IF(H887="","",Sheet1!AK887)</f>
        <v>K25TTM</v>
      </c>
      <c r="M887" s="57" t="str">
        <f>IF(H887="","",Sheet1!AE887)</f>
        <v>00010851</v>
      </c>
      <c r="N887" s="58" t="str">
        <f>IF(H887="","",Sheet1!AF887)</f>
        <v>10/10/2025</v>
      </c>
      <c r="O887" s="7" t="str">
        <f>IF(H887="","",Sheet1!AH887)</f>
        <v>WIN-070</v>
      </c>
      <c r="S887" s="55" t="str">
        <f>IF(H887="","",Sheet1!AL887)</f>
        <v>5035 WM+ QTI 150 Nguyễn Du</v>
      </c>
      <c r="V887" s="55" t="str">
        <f>IF(H887="","",Sheet1!AL887)</f>
        <v>5035 WM+ QTI 150 Nguyễn Du</v>
      </c>
      <c r="Y887" s="7" t="str">
        <f>IF(H887="","",Sheet1!AJ887)</f>
        <v>MNH250</v>
      </c>
      <c r="AB887" s="60">
        <f t="shared" si="131"/>
        <v>5111</v>
      </c>
      <c r="AC887" s="60">
        <f t="shared" si="132"/>
        <v>131</v>
      </c>
      <c r="AE887" s="61">
        <f>IF(H887="","",Sheet1!U887)</f>
        <v>3</v>
      </c>
      <c r="AG887" s="7">
        <f>IF(H887="","",Sheet1!T887)</f>
        <v>37720</v>
      </c>
      <c r="AH887" s="62">
        <f t="shared" si="133"/>
        <v>113160</v>
      </c>
      <c r="AL887" s="64">
        <f t="shared" si="134"/>
        <v>8</v>
      </c>
      <c r="AN887" s="61">
        <f t="shared" si="135"/>
        <v>9052.8000000000011</v>
      </c>
      <c r="AO887" s="65">
        <f t="shared" si="136"/>
        <v>33311</v>
      </c>
      <c r="AQ887" s="66" t="str">
        <f t="shared" si="137"/>
        <v>K-hangtra</v>
      </c>
      <c r="AR887" s="66">
        <f t="shared" si="138"/>
        <v>156</v>
      </c>
      <c r="AS887" s="66">
        <f t="shared" si="139"/>
        <v>632</v>
      </c>
    </row>
    <row r="888" spans="3:45" x14ac:dyDescent="0.25">
      <c r="C888" s="53" t="str">
        <f>IF(H888="","",Sheet1!AI888)</f>
        <v>N</v>
      </c>
      <c r="D888" s="54" t="s">
        <v>4134</v>
      </c>
      <c r="E888" s="54" t="s">
        <v>25</v>
      </c>
      <c r="F888" s="53" t="str">
        <f>IF(H888="","",Sheet1!AF888)</f>
        <v>10/10/2025</v>
      </c>
      <c r="G888" s="1" t="str">
        <f>IF(H888="","",Sheet1!AF888)</f>
        <v>10/10/2025</v>
      </c>
      <c r="H888" s="27">
        <v>9106052664</v>
      </c>
      <c r="I888" s="1" t="str">
        <f>IF(H888="","",Sheet1!AF888)</f>
        <v>10/10/2025</v>
      </c>
      <c r="J888" s="55" t="str">
        <f t="shared" si="140"/>
        <v>NKHT2510/07000010855</v>
      </c>
      <c r="K888" s="1"/>
      <c r="L888" s="57" t="str">
        <f>IF(H888="","",Sheet1!AK888)</f>
        <v>K25TTM</v>
      </c>
      <c r="M888" s="57" t="str">
        <f>IF(H888="","",Sheet1!AE888)</f>
        <v>00010855</v>
      </c>
      <c r="N888" s="58" t="str">
        <f>IF(H888="","",Sheet1!AF888)</f>
        <v>10/10/2025</v>
      </c>
      <c r="O888" s="7" t="str">
        <f>IF(H888="","",Sheet1!AH888)</f>
        <v>WIN-070</v>
      </c>
      <c r="S888" s="55" t="str">
        <f>IF(H888="","",Sheet1!AL888)</f>
        <v>5035 WM+ QTI 150 Nguyễn Du</v>
      </c>
      <c r="V888" s="55" t="str">
        <f>IF(H888="","",Sheet1!AL888)</f>
        <v>5035 WM+ QTI 150 Nguyễn Du</v>
      </c>
      <c r="Y888" s="7" t="str">
        <f>IF(H888="","",Sheet1!AJ888)</f>
        <v>CC300</v>
      </c>
      <c r="AB888" s="60">
        <f t="shared" si="131"/>
        <v>5111</v>
      </c>
      <c r="AC888" s="60">
        <f t="shared" si="132"/>
        <v>131</v>
      </c>
      <c r="AE888" s="61">
        <f>IF(H888="","",Sheet1!U888)</f>
        <v>2</v>
      </c>
      <c r="AG888" s="7">
        <f>IF(H888="","",Sheet1!T888)</f>
        <v>74250</v>
      </c>
      <c r="AH888" s="62">
        <f t="shared" si="133"/>
        <v>148500</v>
      </c>
      <c r="AL888" s="64">
        <f t="shared" si="134"/>
        <v>8</v>
      </c>
      <c r="AN888" s="61">
        <f t="shared" si="135"/>
        <v>11880</v>
      </c>
      <c r="AO888" s="65">
        <f t="shared" si="136"/>
        <v>33311</v>
      </c>
      <c r="AQ888" s="66" t="str">
        <f t="shared" si="137"/>
        <v>K-hangtra</v>
      </c>
      <c r="AR888" s="66">
        <f t="shared" si="138"/>
        <v>156</v>
      </c>
      <c r="AS888" s="66">
        <f t="shared" si="139"/>
        <v>632</v>
      </c>
    </row>
    <row r="889" spans="3:45" x14ac:dyDescent="0.25">
      <c r="C889" s="53" t="str">
        <f>IF(H889="","",Sheet1!AI889)</f>
        <v>N</v>
      </c>
      <c r="D889" s="54" t="s">
        <v>4134</v>
      </c>
      <c r="E889" s="54" t="s">
        <v>25</v>
      </c>
      <c r="F889" s="53" t="str">
        <f>IF(H889="","",Sheet1!AF889)</f>
        <v>10/10/2025</v>
      </c>
      <c r="G889" s="1" t="str">
        <f>IF(H889="","",Sheet1!AF889)</f>
        <v>10/10/2025</v>
      </c>
      <c r="H889" s="27">
        <v>9106052680</v>
      </c>
      <c r="I889" s="1" t="str">
        <f>IF(H889="","",Sheet1!AF889)</f>
        <v>10/10/2025</v>
      </c>
      <c r="J889" s="55" t="str">
        <f t="shared" si="140"/>
        <v>NKHT2510/07000010856</v>
      </c>
      <c r="K889" s="1"/>
      <c r="L889" s="57" t="str">
        <f>IF(H889="","",Sheet1!AK889)</f>
        <v>K25TTM</v>
      </c>
      <c r="M889" s="57" t="str">
        <f>IF(H889="","",Sheet1!AE889)</f>
        <v>00010856</v>
      </c>
      <c r="N889" s="58" t="str">
        <f>IF(H889="","",Sheet1!AF889)</f>
        <v>10/10/2025</v>
      </c>
      <c r="O889" s="7" t="str">
        <f>IF(H889="","",Sheet1!AH889)</f>
        <v>WIN-070</v>
      </c>
      <c r="S889" s="55" t="str">
        <f>IF(H889="","",Sheet1!AL889)</f>
        <v>5035 WM+ QTI 150 Nguyễn Du</v>
      </c>
      <c r="V889" s="55" t="str">
        <f>IF(H889="","",Sheet1!AL889)</f>
        <v>5035 WM+ QTI 150 Nguyễn Du</v>
      </c>
      <c r="Y889" s="7" t="str">
        <f>IF(H889="","",Sheet1!AJ889)</f>
        <v>GTLX250G</v>
      </c>
      <c r="AB889" s="60">
        <f t="shared" si="131"/>
        <v>5111</v>
      </c>
      <c r="AC889" s="60">
        <f t="shared" si="132"/>
        <v>131</v>
      </c>
      <c r="AE889" s="61">
        <f>IF(H889="","",Sheet1!U889)</f>
        <v>2</v>
      </c>
      <c r="AG889" s="7">
        <f>IF(H889="","",Sheet1!T889)</f>
        <v>50182</v>
      </c>
      <c r="AH889" s="62">
        <f t="shared" si="133"/>
        <v>100364</v>
      </c>
      <c r="AL889" s="64">
        <f t="shared" si="134"/>
        <v>8</v>
      </c>
      <c r="AN889" s="61">
        <f t="shared" si="135"/>
        <v>8029.12</v>
      </c>
      <c r="AO889" s="65">
        <f t="shared" si="136"/>
        <v>33311</v>
      </c>
      <c r="AQ889" s="66" t="str">
        <f t="shared" si="137"/>
        <v>K-hangtra</v>
      </c>
      <c r="AR889" s="66">
        <f t="shared" si="138"/>
        <v>156</v>
      </c>
      <c r="AS889" s="66">
        <f t="shared" si="139"/>
        <v>632</v>
      </c>
    </row>
    <row r="890" spans="3:45" x14ac:dyDescent="0.25">
      <c r="C890" s="53" t="str">
        <f>IF(H890="","",Sheet1!AI890)</f>
        <v>B</v>
      </c>
      <c r="D890" s="54" t="s">
        <v>4134</v>
      </c>
      <c r="E890" s="54" t="s">
        <v>25</v>
      </c>
      <c r="F890" s="53" t="str">
        <f>IF(H890="","",Sheet1!AF890)</f>
        <v>10/10/2025</v>
      </c>
      <c r="G890" s="1" t="str">
        <f>IF(H890="","",Sheet1!AF890)</f>
        <v>10/10/2025</v>
      </c>
      <c r="H890" s="27">
        <v>9106052668</v>
      </c>
      <c r="I890" s="1" t="str">
        <f>IF(H890="","",Sheet1!AF890)</f>
        <v>10/10/2025</v>
      </c>
      <c r="J890" s="55" t="str">
        <f t="shared" si="140"/>
        <v>NKHT2510/04400014448</v>
      </c>
      <c r="K890" s="1"/>
      <c r="L890" s="57" t="str">
        <f>IF(H890="","",Sheet1!AK890)</f>
        <v>K25TTM</v>
      </c>
      <c r="M890" s="57" t="str">
        <f>IF(H890="","",Sheet1!AE890)</f>
        <v>00014448</v>
      </c>
      <c r="N890" s="58" t="str">
        <f>IF(H890="","",Sheet1!AF890)</f>
        <v>10/10/2025</v>
      </c>
      <c r="O890" s="7" t="str">
        <f>IF(H890="","",Sheet1!AH890)</f>
        <v>WIN-044</v>
      </c>
      <c r="S890" s="55" t="str">
        <f>IF(H890="","",Sheet1!AL890)</f>
        <v>2AZ9 WM+ TBH An Cơ Bắc, Thanh Tân</v>
      </c>
      <c r="V890" s="55" t="str">
        <f>IF(H890="","",Sheet1!AL890)</f>
        <v>2AZ9 WM+ TBH An Cơ Bắc, Thanh Tân</v>
      </c>
      <c r="Y890" s="7" t="str">
        <f>IF(H890="","",Sheet1!AJ890)</f>
        <v>GM500</v>
      </c>
      <c r="AB890" s="60">
        <f t="shared" si="131"/>
        <v>5111</v>
      </c>
      <c r="AC890" s="60">
        <f t="shared" si="132"/>
        <v>131</v>
      </c>
      <c r="AE890" s="61">
        <f>IF(H890="","",Sheet1!U890)</f>
        <v>1</v>
      </c>
      <c r="AG890" s="7">
        <f>IF(H890="","",Sheet1!T890)</f>
        <v>111058</v>
      </c>
      <c r="AH890" s="62">
        <f t="shared" si="133"/>
        <v>111058</v>
      </c>
      <c r="AL890" s="64">
        <f t="shared" si="134"/>
        <v>8</v>
      </c>
      <c r="AN890" s="61">
        <f t="shared" si="135"/>
        <v>8884.64</v>
      </c>
      <c r="AO890" s="65">
        <f t="shared" si="136"/>
        <v>33311</v>
      </c>
      <c r="AQ890" s="66" t="str">
        <f t="shared" si="137"/>
        <v>K-hangtra</v>
      </c>
      <c r="AR890" s="66">
        <f t="shared" si="138"/>
        <v>156</v>
      </c>
      <c r="AS890" s="66">
        <f t="shared" si="139"/>
        <v>632</v>
      </c>
    </row>
    <row r="891" spans="3:45" x14ac:dyDescent="0.25">
      <c r="C891" s="53" t="str">
        <f>IF(H891="","",Sheet1!AI891)</f>
        <v>B</v>
      </c>
      <c r="D891" s="54" t="s">
        <v>4134</v>
      </c>
      <c r="E891" s="54" t="s">
        <v>25</v>
      </c>
      <c r="F891" s="53" t="str">
        <f>IF(H891="","",Sheet1!AF891)</f>
        <v>10/10/2025</v>
      </c>
      <c r="G891" s="1" t="str">
        <f>IF(H891="","",Sheet1!AF891)</f>
        <v>10/10/2025</v>
      </c>
      <c r="H891" s="27">
        <v>9106052669</v>
      </c>
      <c r="I891" s="1" t="str">
        <f>IF(H891="","",Sheet1!AF891)</f>
        <v>10/10/2025</v>
      </c>
      <c r="J891" s="55" t="str">
        <f t="shared" si="140"/>
        <v>NKHT2510/04400014449</v>
      </c>
      <c r="K891" s="1"/>
      <c r="L891" s="57" t="str">
        <f>IF(H891="","",Sheet1!AK891)</f>
        <v>K25TTM</v>
      </c>
      <c r="M891" s="57" t="str">
        <f>IF(H891="","",Sheet1!AE891)</f>
        <v>00014449</v>
      </c>
      <c r="N891" s="58" t="str">
        <f>IF(H891="","",Sheet1!AF891)</f>
        <v>10/10/2025</v>
      </c>
      <c r="O891" s="7" t="str">
        <f>IF(H891="","",Sheet1!AH891)</f>
        <v>WIN-044</v>
      </c>
      <c r="S891" s="55" t="str">
        <f>IF(H891="","",Sheet1!AL891)</f>
        <v>2AZ9 WM+ TBH An Cơ Bắc, Thanh Tân</v>
      </c>
      <c r="V891" s="55" t="str">
        <f>IF(H891="","",Sheet1!AL891)</f>
        <v>2AZ9 WM+ TBH An Cơ Bắc, Thanh Tân</v>
      </c>
      <c r="Y891" s="7" t="str">
        <f>IF(H891="","",Sheet1!AJ891)</f>
        <v>GM500</v>
      </c>
      <c r="AB891" s="60">
        <f t="shared" si="131"/>
        <v>5111</v>
      </c>
      <c r="AC891" s="60">
        <f t="shared" si="132"/>
        <v>131</v>
      </c>
      <c r="AE891" s="61">
        <f>IF(H891="","",Sheet1!U891)</f>
        <v>3</v>
      </c>
      <c r="AG891" s="7">
        <f>IF(H891="","",Sheet1!T891)</f>
        <v>111058</v>
      </c>
      <c r="AH891" s="62">
        <f t="shared" si="133"/>
        <v>333174</v>
      </c>
      <c r="AL891" s="64">
        <f t="shared" si="134"/>
        <v>8</v>
      </c>
      <c r="AN891" s="61">
        <f t="shared" si="135"/>
        <v>26653.920000000002</v>
      </c>
      <c r="AO891" s="65">
        <f t="shared" si="136"/>
        <v>33311</v>
      </c>
      <c r="AQ891" s="66" t="str">
        <f t="shared" si="137"/>
        <v>K-hangtra</v>
      </c>
      <c r="AR891" s="66">
        <f t="shared" si="138"/>
        <v>156</v>
      </c>
      <c r="AS891" s="66">
        <f t="shared" si="139"/>
        <v>632</v>
      </c>
    </row>
    <row r="892" spans="3:45" x14ac:dyDescent="0.25">
      <c r="C892" s="53" t="str">
        <f>IF(H892="","",Sheet1!AI892)</f>
        <v>B</v>
      </c>
      <c r="D892" s="54" t="s">
        <v>4134</v>
      </c>
      <c r="E892" s="54" t="s">
        <v>25</v>
      </c>
      <c r="F892" s="53" t="str">
        <f>IF(H892="","",Sheet1!AF892)</f>
        <v>10/10/2025</v>
      </c>
      <c r="G892" s="1" t="str">
        <f>IF(H892="","",Sheet1!AF892)</f>
        <v>10/10/2025</v>
      </c>
      <c r="H892" s="27">
        <v>9106052698</v>
      </c>
      <c r="I892" s="1" t="str">
        <f>IF(H892="","",Sheet1!AF892)</f>
        <v>10/10/2025</v>
      </c>
      <c r="J892" s="55" t="str">
        <f t="shared" si="140"/>
        <v>NKHT2510/03000003533</v>
      </c>
      <c r="K892" s="1"/>
      <c r="L892" s="57" t="str">
        <f>IF(H892="","",Sheet1!AK892)</f>
        <v>K25TTM</v>
      </c>
      <c r="M892" s="57" t="str">
        <f>IF(H892="","",Sheet1!AE892)</f>
        <v>00003533</v>
      </c>
      <c r="N892" s="58" t="str">
        <f>IF(H892="","",Sheet1!AF892)</f>
        <v>10/10/2025</v>
      </c>
      <c r="O892" s="7" t="str">
        <f>IF(H892="","",Sheet1!AH892)</f>
        <v>WIN-030</v>
      </c>
      <c r="S892" s="55" t="str">
        <f>IF(H892="","",Sheet1!AL892)</f>
        <v>2AGT WM+ HNM Thôn 7, Hòa Hậu</v>
      </c>
      <c r="V892" s="55" t="str">
        <f>IF(H892="","",Sheet1!AL892)</f>
        <v>2AGT WM+ HNM Thôn 7, Hòa Hậu</v>
      </c>
      <c r="Y892" s="7" t="str">
        <f>IF(H892="","",Sheet1!AJ892)</f>
        <v>MNH250</v>
      </c>
      <c r="AB892" s="60">
        <f t="shared" si="131"/>
        <v>5111</v>
      </c>
      <c r="AC892" s="60">
        <f t="shared" si="132"/>
        <v>131</v>
      </c>
      <c r="AE892" s="61">
        <f>IF(H892="","",Sheet1!U892)</f>
        <v>3</v>
      </c>
      <c r="AG892" s="7">
        <f>IF(H892="","",Sheet1!T892)</f>
        <v>37720</v>
      </c>
      <c r="AH892" s="62">
        <f t="shared" si="133"/>
        <v>113160</v>
      </c>
      <c r="AL892" s="64">
        <f t="shared" si="134"/>
        <v>8</v>
      </c>
      <c r="AN892" s="61">
        <f t="shared" si="135"/>
        <v>9052.8000000000011</v>
      </c>
      <c r="AO892" s="65">
        <f t="shared" si="136"/>
        <v>33311</v>
      </c>
      <c r="AQ892" s="66" t="str">
        <f t="shared" si="137"/>
        <v>K-hangtra</v>
      </c>
      <c r="AR892" s="66">
        <f t="shared" si="138"/>
        <v>156</v>
      </c>
      <c r="AS892" s="66">
        <f t="shared" si="139"/>
        <v>632</v>
      </c>
    </row>
    <row r="893" spans="3:45" x14ac:dyDescent="0.25">
      <c r="C893" s="53" t="str">
        <f>IF(H893="","",Sheet1!AI893)</f>
        <v>N</v>
      </c>
      <c r="D893" s="54" t="s">
        <v>4134</v>
      </c>
      <c r="E893" s="54" t="s">
        <v>25</v>
      </c>
      <c r="F893" s="53" t="str">
        <f>IF(H893="","",Sheet1!AF893)</f>
        <v>10/10/2025</v>
      </c>
      <c r="G893" s="1" t="str">
        <f>IF(H893="","",Sheet1!AF893)</f>
        <v>10/10/2025</v>
      </c>
      <c r="H893" s="27">
        <v>9106052735</v>
      </c>
      <c r="I893" s="1" t="str">
        <f>IF(H893="","",Sheet1!AF893)</f>
        <v>10/10/2025</v>
      </c>
      <c r="J893" s="55" t="str">
        <f t="shared" si="140"/>
        <v>NKHT2510/00900081628</v>
      </c>
      <c r="K893" s="1"/>
      <c r="L893" s="57" t="str">
        <f>IF(H893="","",Sheet1!AK893)</f>
        <v>K25TTM</v>
      </c>
      <c r="M893" s="57" t="str">
        <f>IF(H893="","",Sheet1!AE893)</f>
        <v>00081628</v>
      </c>
      <c r="N893" s="58" t="str">
        <f>IF(H893="","",Sheet1!AF893)</f>
        <v>10/10/2025</v>
      </c>
      <c r="O893" s="7" t="str">
        <f>IF(H893="","",Sheet1!AH893)</f>
        <v>WIN-DNG-01-009</v>
      </c>
      <c r="S893" s="55" t="str">
        <f>IF(H893="","",Sheet1!AL893)</f>
        <v>3737 WM+ DNG 92 Nguyễn Bảo</v>
      </c>
      <c r="V893" s="55" t="str">
        <f>IF(H893="","",Sheet1!AL893)</f>
        <v>3737 WM+ DNG 92 Nguyễn Bảo</v>
      </c>
      <c r="Y893" s="7" t="str">
        <f>IF(H893="","",Sheet1!AJ893)</f>
        <v>GM500</v>
      </c>
      <c r="AB893" s="60">
        <f t="shared" si="131"/>
        <v>5111</v>
      </c>
      <c r="AC893" s="60">
        <f t="shared" si="132"/>
        <v>131</v>
      </c>
      <c r="AE893" s="61">
        <f>IF(H893="","",Sheet1!U893)</f>
        <v>1</v>
      </c>
      <c r="AG893" s="7">
        <f>IF(H893="","",Sheet1!T893)</f>
        <v>111058</v>
      </c>
      <c r="AH893" s="62">
        <f t="shared" si="133"/>
        <v>111058</v>
      </c>
      <c r="AL893" s="64">
        <f t="shared" si="134"/>
        <v>8</v>
      </c>
      <c r="AN893" s="61">
        <f t="shared" si="135"/>
        <v>8884.64</v>
      </c>
      <c r="AO893" s="65">
        <f t="shared" si="136"/>
        <v>33311</v>
      </c>
      <c r="AQ893" s="66" t="str">
        <f t="shared" si="137"/>
        <v>K-hangtra</v>
      </c>
      <c r="AR893" s="66">
        <f t="shared" si="138"/>
        <v>156</v>
      </c>
      <c r="AS893" s="66">
        <f t="shared" si="139"/>
        <v>632</v>
      </c>
    </row>
    <row r="894" spans="3:45" x14ac:dyDescent="0.25">
      <c r="C894" s="53" t="str">
        <f>IF(H894="","",Sheet1!AI894)</f>
        <v>B</v>
      </c>
      <c r="D894" s="54" t="s">
        <v>4134</v>
      </c>
      <c r="E894" s="54" t="s">
        <v>25</v>
      </c>
      <c r="F894" s="53" t="str">
        <f>IF(H894="","",Sheet1!AF894)</f>
        <v>11/10/2025</v>
      </c>
      <c r="G894" s="1" t="str">
        <f>IF(H894="","",Sheet1!AF894)</f>
        <v>11/10/2025</v>
      </c>
      <c r="H894" s="27">
        <v>9106052769</v>
      </c>
      <c r="I894" s="1" t="str">
        <f>IF(H894="","",Sheet1!AF894)</f>
        <v>11/10/2025</v>
      </c>
      <c r="J894" s="55" t="str">
        <f t="shared" si="140"/>
        <v>NKHT2510/03100018847</v>
      </c>
      <c r="K894" s="1"/>
      <c r="L894" s="57" t="str">
        <f>IF(H894="","",Sheet1!AK894)</f>
        <v>K25TTM</v>
      </c>
      <c r="M894" s="57" t="str">
        <f>IF(H894="","",Sheet1!AE894)</f>
        <v>00018847</v>
      </c>
      <c r="N894" s="58" t="str">
        <f>IF(H894="","",Sheet1!AF894)</f>
        <v>11/10/2025</v>
      </c>
      <c r="O894" s="7" t="str">
        <f>IF(H894="","",Sheet1!AH894)</f>
        <v>WIN-031</v>
      </c>
      <c r="S894" s="55" t="str">
        <f>IF(H894="","",Sheet1!AL894)</f>
        <v>6604 WM+ BNH Nguyễn Cao, Võ Cường</v>
      </c>
      <c r="V894" s="55" t="str">
        <f>IF(H894="","",Sheet1!AL894)</f>
        <v>6604 WM+ BNH Nguyễn Cao, Võ Cường</v>
      </c>
      <c r="Y894" s="7" t="str">
        <f>IF(H894="","",Sheet1!AJ894)</f>
        <v>CC300</v>
      </c>
      <c r="AB894" s="60">
        <f t="shared" si="131"/>
        <v>5111</v>
      </c>
      <c r="AC894" s="60">
        <f t="shared" si="132"/>
        <v>131</v>
      </c>
      <c r="AE894" s="61">
        <f>IF(H894="","",Sheet1!U894)</f>
        <v>2</v>
      </c>
      <c r="AG894" s="7">
        <f>IF(H894="","",Sheet1!T894)</f>
        <v>74250</v>
      </c>
      <c r="AH894" s="62">
        <f t="shared" si="133"/>
        <v>148500</v>
      </c>
      <c r="AL894" s="64">
        <f t="shared" si="134"/>
        <v>8</v>
      </c>
      <c r="AN894" s="61">
        <f t="shared" si="135"/>
        <v>11880</v>
      </c>
      <c r="AO894" s="65">
        <f t="shared" si="136"/>
        <v>33311</v>
      </c>
      <c r="AQ894" s="66" t="str">
        <f t="shared" si="137"/>
        <v>K-hangtra</v>
      </c>
      <c r="AR894" s="66">
        <f t="shared" si="138"/>
        <v>156</v>
      </c>
      <c r="AS894" s="66">
        <f t="shared" si="139"/>
        <v>632</v>
      </c>
    </row>
    <row r="895" spans="3:45" x14ac:dyDescent="0.25">
      <c r="C895" s="53" t="str">
        <f>IF(H895="","",Sheet1!AI895)</f>
        <v>B</v>
      </c>
      <c r="D895" s="54" t="s">
        <v>4134</v>
      </c>
      <c r="E895" s="54" t="s">
        <v>25</v>
      </c>
      <c r="F895" s="53" t="str">
        <f>IF(H895="","",Sheet1!AF895)</f>
        <v>11/10/2025</v>
      </c>
      <c r="G895" s="1" t="str">
        <f>IF(H895="","",Sheet1!AF895)</f>
        <v>11/10/2025</v>
      </c>
      <c r="H895" s="27">
        <v>9106052775</v>
      </c>
      <c r="I895" s="1" t="str">
        <f>IF(H895="","",Sheet1!AF895)</f>
        <v>11/10/2025</v>
      </c>
      <c r="J895" s="55" t="str">
        <f t="shared" si="140"/>
        <v>NKHT2510/00700047849</v>
      </c>
      <c r="K895" s="1"/>
      <c r="L895" s="57" t="str">
        <f>IF(H895="","",Sheet1!AK895)</f>
        <v>K25TTM</v>
      </c>
      <c r="M895" s="57" t="str">
        <f>IF(H895="","",Sheet1!AE895)</f>
        <v>00047849</v>
      </c>
      <c r="N895" s="58" t="str">
        <f>IF(H895="","",Sheet1!AF895)</f>
        <v>11/10/2025</v>
      </c>
      <c r="O895" s="7" t="str">
        <f>IF(H895="","",Sheet1!AH895)</f>
        <v>WIN-QNH-00-007</v>
      </c>
      <c r="S895" s="55" t="str">
        <f>IF(H895="","",Sheet1!AL895)</f>
        <v>3838 WM+ QNH 372B Cao Thắng, Hạ Long</v>
      </c>
      <c r="V895" s="55" t="str">
        <f>IF(H895="","",Sheet1!AL895)</f>
        <v>3838 WM+ QNH 372B Cao Thắng, Hạ Long</v>
      </c>
      <c r="Y895" s="7" t="str">
        <f>IF(H895="","",Sheet1!AJ895)</f>
        <v>TH200</v>
      </c>
      <c r="AB895" s="60">
        <f t="shared" si="131"/>
        <v>5111</v>
      </c>
      <c r="AC895" s="60">
        <f t="shared" si="132"/>
        <v>131</v>
      </c>
      <c r="AE895" s="61">
        <f>IF(H895="","",Sheet1!U895)</f>
        <v>5</v>
      </c>
      <c r="AG895" s="7">
        <f>IF(H895="","",Sheet1!T895)</f>
        <v>45588</v>
      </c>
      <c r="AH895" s="62">
        <f t="shared" si="133"/>
        <v>227940</v>
      </c>
      <c r="AL895" s="64">
        <f t="shared" si="134"/>
        <v>8</v>
      </c>
      <c r="AN895" s="61">
        <f t="shared" si="135"/>
        <v>18235.2</v>
      </c>
      <c r="AO895" s="65">
        <f t="shared" si="136"/>
        <v>33311</v>
      </c>
      <c r="AQ895" s="66" t="str">
        <f t="shared" si="137"/>
        <v>K-hangtra</v>
      </c>
      <c r="AR895" s="66">
        <f t="shared" si="138"/>
        <v>156</v>
      </c>
      <c r="AS895" s="66">
        <f t="shared" si="139"/>
        <v>632</v>
      </c>
    </row>
    <row r="896" spans="3:45" x14ac:dyDescent="0.25">
      <c r="C896" s="53" t="str">
        <f>IF(H896="","",Sheet1!AI896)</f>
        <v>B</v>
      </c>
      <c r="D896" s="54" t="s">
        <v>4134</v>
      </c>
      <c r="E896" s="54" t="s">
        <v>25</v>
      </c>
      <c r="F896" s="53" t="str">
        <f>IF(H896="","",Sheet1!AF896)</f>
        <v>11/10/2025</v>
      </c>
      <c r="G896" s="1" t="str">
        <f>IF(H896="","",Sheet1!AF896)</f>
        <v>11/10/2025</v>
      </c>
      <c r="H896" s="27">
        <v>9106052811</v>
      </c>
      <c r="I896" s="1" t="str">
        <f>IF(H896="","",Sheet1!AF896)</f>
        <v>11/10/2025</v>
      </c>
      <c r="J896" s="55" t="str">
        <f t="shared" si="140"/>
        <v>NKHT2510/00700047860</v>
      </c>
      <c r="K896" s="1"/>
      <c r="L896" s="57" t="str">
        <f>IF(H896="","",Sheet1!AK896)</f>
        <v>K25TTM</v>
      </c>
      <c r="M896" s="57" t="str">
        <f>IF(H896="","",Sheet1!AE896)</f>
        <v>00047860</v>
      </c>
      <c r="N896" s="58" t="str">
        <f>IF(H896="","",Sheet1!AF896)</f>
        <v>11/10/2025</v>
      </c>
      <c r="O896" s="7" t="str">
        <f>IF(H896="","",Sheet1!AH896)</f>
        <v>WIN-QNH-00-007</v>
      </c>
      <c r="S896" s="55" t="str">
        <f>IF(H896="","",Sheet1!AL896)</f>
        <v>6812 WM+ QNH 73 Kênh Liêm</v>
      </c>
      <c r="V896" s="55" t="str">
        <f>IF(H896="","",Sheet1!AL896)</f>
        <v>6812 WM+ QNH 73 Kênh Liêm</v>
      </c>
      <c r="Y896" s="7" t="str">
        <f>IF(H896="","",Sheet1!AJ896)</f>
        <v>GTLX250G</v>
      </c>
      <c r="AB896" s="60">
        <f t="shared" si="131"/>
        <v>5111</v>
      </c>
      <c r="AC896" s="60">
        <f t="shared" si="132"/>
        <v>131</v>
      </c>
      <c r="AE896" s="61">
        <f>IF(H896="","",Sheet1!U896)</f>
        <v>2</v>
      </c>
      <c r="AG896" s="7">
        <f>IF(H896="","",Sheet1!T896)</f>
        <v>50182</v>
      </c>
      <c r="AH896" s="62">
        <f t="shared" si="133"/>
        <v>100364</v>
      </c>
      <c r="AL896" s="64">
        <f t="shared" si="134"/>
        <v>8</v>
      </c>
      <c r="AN896" s="61">
        <f t="shared" si="135"/>
        <v>8029.12</v>
      </c>
      <c r="AO896" s="65">
        <f t="shared" si="136"/>
        <v>33311</v>
      </c>
      <c r="AQ896" s="66" t="str">
        <f t="shared" si="137"/>
        <v>K-hangtra</v>
      </c>
      <c r="AR896" s="66">
        <f t="shared" si="138"/>
        <v>156</v>
      </c>
      <c r="AS896" s="66">
        <f t="shared" si="139"/>
        <v>632</v>
      </c>
    </row>
    <row r="897" spans="3:45" x14ac:dyDescent="0.25">
      <c r="C897" s="53" t="str">
        <f>IF(H897="","",Sheet1!AI897)</f>
        <v>N</v>
      </c>
      <c r="D897" s="54" t="s">
        <v>4134</v>
      </c>
      <c r="E897" s="54" t="s">
        <v>25</v>
      </c>
      <c r="F897" s="53" t="str">
        <f>IF(H897="","",Sheet1!AF897)</f>
        <v>11/10/2025</v>
      </c>
      <c r="G897" s="1" t="str">
        <f>IF(H897="","",Sheet1!AF897)</f>
        <v>11/10/2025</v>
      </c>
      <c r="H897" s="27">
        <v>9106052844</v>
      </c>
      <c r="I897" s="1" t="str">
        <f>IF(H897="","",Sheet1!AF897)</f>
        <v>11/10/2025</v>
      </c>
      <c r="J897" s="55" t="str">
        <f t="shared" si="140"/>
        <v>NKHT2510/50500161036</v>
      </c>
      <c r="K897" s="1"/>
      <c r="L897" s="57" t="str">
        <f>IF(H897="","",Sheet1!AK897)</f>
        <v>K25TTM</v>
      </c>
      <c r="M897" s="57" t="str">
        <f>IF(H897="","",Sheet1!AE897)</f>
        <v>00161036</v>
      </c>
      <c r="N897" s="58" t="str">
        <f>IF(H897="","",Sheet1!AF897)</f>
        <v>11/10/2025</v>
      </c>
      <c r="O897" s="7" t="str">
        <f>IF(H897="","",Sheet1!AH897)</f>
        <v>WIN6505</v>
      </c>
      <c r="S897" s="55" t="str">
        <f>IF(H897="","",Sheet1!AL897)</f>
        <v>6505 WM+ HCM 318 Tỉnh Lộ 2</v>
      </c>
      <c r="V897" s="55" t="str">
        <f>IF(H897="","",Sheet1!AL897)</f>
        <v>6505 WM+ HCM 318 Tỉnh Lộ 2</v>
      </c>
      <c r="Y897" s="7" t="str">
        <f>IF(H897="","",Sheet1!AJ897)</f>
        <v>GL250</v>
      </c>
      <c r="AB897" s="60">
        <f t="shared" si="131"/>
        <v>5111</v>
      </c>
      <c r="AC897" s="60">
        <f t="shared" si="132"/>
        <v>131</v>
      </c>
      <c r="AE897" s="61">
        <f>IF(H897="","",Sheet1!U897)</f>
        <v>1</v>
      </c>
      <c r="AG897" s="7">
        <f>IF(H897="","",Sheet1!T897)</f>
        <v>49500</v>
      </c>
      <c r="AH897" s="62">
        <f t="shared" si="133"/>
        <v>49500</v>
      </c>
      <c r="AL897" s="64">
        <f t="shared" si="134"/>
        <v>8</v>
      </c>
      <c r="AN897" s="61">
        <f t="shared" si="135"/>
        <v>3960</v>
      </c>
      <c r="AO897" s="65">
        <f t="shared" si="136"/>
        <v>33311</v>
      </c>
      <c r="AQ897" s="66" t="str">
        <f t="shared" si="137"/>
        <v>K-hangtra</v>
      </c>
      <c r="AR897" s="66">
        <f t="shared" si="138"/>
        <v>156</v>
      </c>
      <c r="AS897" s="66">
        <f t="shared" si="139"/>
        <v>632</v>
      </c>
    </row>
    <row r="898" spans="3:45" x14ac:dyDescent="0.25">
      <c r="C898" s="53" t="str">
        <f>IF(H898="","",Sheet1!AI898)</f>
        <v>N</v>
      </c>
      <c r="D898" s="54" t="s">
        <v>4134</v>
      </c>
      <c r="E898" s="54" t="s">
        <v>25</v>
      </c>
      <c r="F898" s="53" t="str">
        <f>IF(H898="","",Sheet1!AF898)</f>
        <v>11/10/2025</v>
      </c>
      <c r="G898" s="1" t="str">
        <f>IF(H898="","",Sheet1!AF898)</f>
        <v>11/10/2025</v>
      </c>
      <c r="H898" s="27">
        <v>9106052844</v>
      </c>
      <c r="I898" s="1" t="str">
        <f>IF(H898="","",Sheet1!AF898)</f>
        <v>11/10/2025</v>
      </c>
      <c r="J898" s="55" t="str">
        <f t="shared" si="140"/>
        <v>NKHT2510/50500161036</v>
      </c>
      <c r="K898" s="1"/>
      <c r="L898" s="57" t="str">
        <f>IF(H898="","",Sheet1!AK898)</f>
        <v>K25TTM</v>
      </c>
      <c r="M898" s="57" t="str">
        <f>IF(H898="","",Sheet1!AE898)</f>
        <v>00161036</v>
      </c>
      <c r="N898" s="58" t="str">
        <f>IF(H898="","",Sheet1!AF898)</f>
        <v>11/10/2025</v>
      </c>
      <c r="O898" s="7" t="str">
        <f>IF(H898="","",Sheet1!AH898)</f>
        <v>WIN6505</v>
      </c>
      <c r="S898" s="55" t="str">
        <f>IF(H898="","",Sheet1!AL898)</f>
        <v>6505 WM+ HCM 318 Tỉnh Lộ 2</v>
      </c>
      <c r="V898" s="55" t="str">
        <f>IF(H898="","",Sheet1!AL898)</f>
        <v>6505 WM+ HCM 318 Tỉnh Lộ 2</v>
      </c>
      <c r="Y898" s="7" t="str">
        <f>IF(H898="","",Sheet1!AJ898)</f>
        <v>GTLX250G</v>
      </c>
      <c r="AB898" s="60">
        <f t="shared" si="131"/>
        <v>5111</v>
      </c>
      <c r="AC898" s="60">
        <f t="shared" si="132"/>
        <v>131</v>
      </c>
      <c r="AE898" s="61">
        <f>IF(H898="","",Sheet1!U898)</f>
        <v>1</v>
      </c>
      <c r="AG898" s="7">
        <f>IF(H898="","",Sheet1!T898)</f>
        <v>50182</v>
      </c>
      <c r="AH898" s="62">
        <f t="shared" si="133"/>
        <v>50182</v>
      </c>
      <c r="AL898" s="64">
        <f t="shared" si="134"/>
        <v>8</v>
      </c>
      <c r="AN898" s="61">
        <f t="shared" si="135"/>
        <v>4014.56</v>
      </c>
      <c r="AO898" s="65">
        <f t="shared" si="136"/>
        <v>33311</v>
      </c>
      <c r="AQ898" s="66" t="str">
        <f t="shared" si="137"/>
        <v>K-hangtra</v>
      </c>
      <c r="AR898" s="66">
        <f t="shared" si="138"/>
        <v>156</v>
      </c>
      <c r="AS898" s="66">
        <f t="shared" si="139"/>
        <v>632</v>
      </c>
    </row>
    <row r="899" spans="3:45" x14ac:dyDescent="0.25">
      <c r="C899" s="53" t="str">
        <f>IF(H899="","",Sheet1!AI899)</f>
        <v>N</v>
      </c>
      <c r="D899" s="54" t="s">
        <v>4134</v>
      </c>
      <c r="E899" s="54" t="s">
        <v>25</v>
      </c>
      <c r="F899" s="53" t="str">
        <f>IF(H899="","",Sheet1!AF899)</f>
        <v>11/10/2025</v>
      </c>
      <c r="G899" s="1" t="str">
        <f>IF(H899="","",Sheet1!AF899)</f>
        <v>11/10/2025</v>
      </c>
      <c r="H899" s="27">
        <v>9106052888</v>
      </c>
      <c r="I899" s="1" t="str">
        <f>IF(H899="","",Sheet1!AF899)</f>
        <v>11/10/2025</v>
      </c>
      <c r="J899" s="55" t="str">
        <f t="shared" si="140"/>
        <v>NKHT2510/00900081639</v>
      </c>
      <c r="K899" s="1"/>
      <c r="L899" s="57" t="str">
        <f>IF(H899="","",Sheet1!AK899)</f>
        <v>K25TTM</v>
      </c>
      <c r="M899" s="57" t="str">
        <f>IF(H899="","",Sheet1!AE899)</f>
        <v>00081639</v>
      </c>
      <c r="N899" s="58" t="str">
        <f>IF(H899="","",Sheet1!AF899)</f>
        <v>11/10/2025</v>
      </c>
      <c r="O899" s="7" t="str">
        <f>IF(H899="","",Sheet1!AH899)</f>
        <v>WIN-DNG-01-009</v>
      </c>
      <c r="S899" s="55" t="str">
        <f>IF(H899="","",Sheet1!AL899)</f>
        <v>6355 WIN DNG 58 Mỹ An 7</v>
      </c>
      <c r="V899" s="55" t="str">
        <f>IF(H899="","",Sheet1!AL899)</f>
        <v>6355 WIN DNG 58 Mỹ An 7</v>
      </c>
      <c r="Y899" s="7" t="str">
        <f>IF(H899="","",Sheet1!AJ899)</f>
        <v>MNH250</v>
      </c>
      <c r="AB899" s="60">
        <f t="shared" ref="AB899:AB962" si="141">IF(H899="","",5111)</f>
        <v>5111</v>
      </c>
      <c r="AC899" s="60">
        <f t="shared" si="132"/>
        <v>131</v>
      </c>
      <c r="AE899" s="61">
        <f>IF(H899="","",Sheet1!U899)</f>
        <v>1</v>
      </c>
      <c r="AG899" s="7">
        <f>IF(H899="","",Sheet1!T899)</f>
        <v>37720</v>
      </c>
      <c r="AH899" s="62">
        <f t="shared" si="133"/>
        <v>37720</v>
      </c>
      <c r="AL899" s="64">
        <f t="shared" si="134"/>
        <v>8</v>
      </c>
      <c r="AN899" s="61">
        <f t="shared" si="135"/>
        <v>3017.6</v>
      </c>
      <c r="AO899" s="65">
        <f t="shared" si="136"/>
        <v>33311</v>
      </c>
      <c r="AQ899" s="66" t="str">
        <f t="shared" si="137"/>
        <v>K-hangtra</v>
      </c>
      <c r="AR899" s="66">
        <f t="shared" si="138"/>
        <v>156</v>
      </c>
      <c r="AS899" s="66">
        <f t="shared" si="139"/>
        <v>632</v>
      </c>
    </row>
    <row r="900" spans="3:45" x14ac:dyDescent="0.25">
      <c r="C900" s="53" t="str">
        <f>IF(H900="","",Sheet1!AI900)</f>
        <v>N</v>
      </c>
      <c r="D900" s="54" t="s">
        <v>4134</v>
      </c>
      <c r="E900" s="54" t="s">
        <v>25</v>
      </c>
      <c r="F900" s="53" t="str">
        <f>IF(H900="","",Sheet1!AF900)</f>
        <v>11/10/2025</v>
      </c>
      <c r="G900" s="1" t="str">
        <f>IF(H900="","",Sheet1!AF900)</f>
        <v>11/10/2025</v>
      </c>
      <c r="H900" s="27">
        <v>9106052889</v>
      </c>
      <c r="I900" s="1" t="str">
        <f>IF(H900="","",Sheet1!AF900)</f>
        <v>11/10/2025</v>
      </c>
      <c r="J900" s="55" t="str">
        <f t="shared" si="140"/>
        <v>NKHT2510/00900081640</v>
      </c>
      <c r="K900" s="1"/>
      <c r="L900" s="57" t="str">
        <f>IF(H900="","",Sheet1!AK900)</f>
        <v>K25TTM</v>
      </c>
      <c r="M900" s="57" t="str">
        <f>IF(H900="","",Sheet1!AE900)</f>
        <v>00081640</v>
      </c>
      <c r="N900" s="58" t="str">
        <f>IF(H900="","",Sheet1!AF900)</f>
        <v>11/10/2025</v>
      </c>
      <c r="O900" s="7" t="str">
        <f>IF(H900="","",Sheet1!AH900)</f>
        <v>WIN-DNG-01-009</v>
      </c>
      <c r="S900" s="55" t="str">
        <f>IF(H900="","",Sheet1!AL900)</f>
        <v>4062 WM+ DNG 154 Lê Đình Lý</v>
      </c>
      <c r="V900" s="55" t="str">
        <f>IF(H900="","",Sheet1!AL900)</f>
        <v>4062 WM+ DNG 154 Lê Đình Lý</v>
      </c>
      <c r="Y900" s="7" t="str">
        <f>IF(H900="","",Sheet1!AJ900)</f>
        <v>TH200</v>
      </c>
      <c r="AB900" s="60">
        <f t="shared" si="141"/>
        <v>5111</v>
      </c>
      <c r="AC900" s="60">
        <f t="shared" ref="AC900:AC963" si="142">IF(H900="","",131)</f>
        <v>131</v>
      </c>
      <c r="AE900" s="61">
        <f>IF(H900="","",Sheet1!U900)</f>
        <v>1</v>
      </c>
      <c r="AG900" s="7">
        <f>IF(H900="","",Sheet1!T900)</f>
        <v>45588</v>
      </c>
      <c r="AH900" s="62">
        <f t="shared" ref="AH900:AH963" si="143">AE900*AG900</f>
        <v>45588</v>
      </c>
      <c r="AL900" s="64">
        <f t="shared" ref="AL900:AL963" si="144">IF(H900="","",8)</f>
        <v>8</v>
      </c>
      <c r="AN900" s="61">
        <f t="shared" ref="AN900:AN963" si="145">AH900*8%</f>
        <v>3647.04</v>
      </c>
      <c r="AO900" s="65">
        <f t="shared" ref="AO900:AO963" si="146">IF(H900="","",33311)</f>
        <v>33311</v>
      </c>
      <c r="AQ900" s="66" t="str">
        <f t="shared" ref="AQ900:AQ963" si="147">IF(H900="","","K-hangtra")</f>
        <v>K-hangtra</v>
      </c>
      <c r="AR900" s="66">
        <f t="shared" ref="AR900:AR963" si="148">IF(H900="","",156)</f>
        <v>156</v>
      </c>
      <c r="AS900" s="66">
        <f t="shared" ref="AS900:AS963" si="149">IF(H900="","",632)</f>
        <v>632</v>
      </c>
    </row>
    <row r="901" spans="3:45" x14ac:dyDescent="0.25">
      <c r="C901" s="53" t="str">
        <f>IF(H901="","",Sheet1!AI901)</f>
        <v>B</v>
      </c>
      <c r="D901" s="54" t="s">
        <v>4134</v>
      </c>
      <c r="E901" s="54" t="s">
        <v>25</v>
      </c>
      <c r="F901" s="53" t="str">
        <f>IF(H901="","",Sheet1!AF901)</f>
        <v>11/10/2025</v>
      </c>
      <c r="G901" s="1" t="str">
        <f>IF(H901="","",Sheet1!AF901)</f>
        <v>11/10/2025</v>
      </c>
      <c r="H901" s="27">
        <v>9106052949</v>
      </c>
      <c r="I901" s="1" t="str">
        <f>IF(H901="","",Sheet1!AF901)</f>
        <v>11/10/2025</v>
      </c>
      <c r="J901" s="55" t="str">
        <f t="shared" si="140"/>
        <v>NKHT2510/05800037740</v>
      </c>
      <c r="K901" s="1"/>
      <c r="L901" s="57" t="str">
        <f>IF(H901="","",Sheet1!AK901)</f>
        <v>K25TTM</v>
      </c>
      <c r="M901" s="57" t="str">
        <f>IF(H901="","",Sheet1!AE901)</f>
        <v>00037740</v>
      </c>
      <c r="N901" s="58" t="str">
        <f>IF(H901="","",Sheet1!AF901)</f>
        <v>11/10/2025</v>
      </c>
      <c r="O901" s="7" t="str">
        <f>IF(H901="","",Sheet1!AH901)</f>
        <v>WIN-058</v>
      </c>
      <c r="S901" s="55" t="str">
        <f>IF(H901="","",Sheet1!AL901)</f>
        <v>6878 WM+ NAN Hợp Thành, Yên Thành</v>
      </c>
      <c r="V901" s="55" t="str">
        <f>IF(H901="","",Sheet1!AL901)</f>
        <v>6878 WM+ NAN Hợp Thành, Yên Thành</v>
      </c>
      <c r="Y901" s="7" t="str">
        <f>IF(H901="","",Sheet1!AJ901)</f>
        <v>GM500</v>
      </c>
      <c r="AB901" s="60">
        <f t="shared" si="141"/>
        <v>5111</v>
      </c>
      <c r="AC901" s="60">
        <f t="shared" si="142"/>
        <v>131</v>
      </c>
      <c r="AE901" s="61">
        <f>IF(H901="","",Sheet1!U901)</f>
        <v>1</v>
      </c>
      <c r="AG901" s="7">
        <f>IF(H901="","",Sheet1!T901)</f>
        <v>111058</v>
      </c>
      <c r="AH901" s="62">
        <f t="shared" si="143"/>
        <v>111058</v>
      </c>
      <c r="AL901" s="64">
        <f t="shared" si="144"/>
        <v>8</v>
      </c>
      <c r="AN901" s="61">
        <f t="shared" si="145"/>
        <v>8884.64</v>
      </c>
      <c r="AO901" s="65">
        <f t="shared" si="146"/>
        <v>33311</v>
      </c>
      <c r="AQ901" s="66" t="str">
        <f t="shared" si="147"/>
        <v>K-hangtra</v>
      </c>
      <c r="AR901" s="66">
        <f t="shared" si="148"/>
        <v>156</v>
      </c>
      <c r="AS901" s="66">
        <f t="shared" si="149"/>
        <v>632</v>
      </c>
    </row>
    <row r="902" spans="3:45" x14ac:dyDescent="0.25">
      <c r="C902" s="53" t="str">
        <f>IF(H902="","",Sheet1!AI902)</f>
        <v>B</v>
      </c>
      <c r="D902" s="54" t="s">
        <v>4134</v>
      </c>
      <c r="E902" s="54" t="s">
        <v>25</v>
      </c>
      <c r="F902" s="53" t="str">
        <f>IF(H902="","",Sheet1!AF902)</f>
        <v>11/10/2025</v>
      </c>
      <c r="G902" s="1" t="str">
        <f>IF(H902="","",Sheet1!AF902)</f>
        <v>11/10/2025</v>
      </c>
      <c r="H902" s="27">
        <v>9106053042</v>
      </c>
      <c r="I902" s="1" t="str">
        <f>IF(H902="","",Sheet1!AF902)</f>
        <v>11/10/2025</v>
      </c>
      <c r="J902" s="55" t="str">
        <f t="shared" si="140"/>
        <v>NKHT2510/07400485030</v>
      </c>
      <c r="K902" s="1"/>
      <c r="L902" s="57" t="str">
        <f>IF(H902="","",Sheet1!AK902)</f>
        <v>K25TTM</v>
      </c>
      <c r="M902" s="57" t="str">
        <f>IF(H902="","",Sheet1!AE902)</f>
        <v>00485030</v>
      </c>
      <c r="N902" s="58" t="str">
        <f>IF(H902="","",Sheet1!AF902)</f>
        <v>11/10/2025</v>
      </c>
      <c r="O902" s="7" t="str">
        <f>IF(H902="","",Sheet1!AH902)</f>
        <v>WIN6074</v>
      </c>
      <c r="S902" s="55" t="str">
        <f>IF(H902="","",Sheet1!AL902)</f>
        <v>6074 WM+ HNI 41 Long Biên 1</v>
      </c>
      <c r="V902" s="55" t="str">
        <f>IF(H902="","",Sheet1!AL902)</f>
        <v>6074 WM+ HNI 41 Long Biên 1</v>
      </c>
      <c r="Y902" s="7" t="str">
        <f>IF(H902="","",Sheet1!AJ902)</f>
        <v>CN300</v>
      </c>
      <c r="AB902" s="60">
        <f t="shared" si="141"/>
        <v>5111</v>
      </c>
      <c r="AC902" s="60">
        <f t="shared" si="142"/>
        <v>131</v>
      </c>
      <c r="AE902" s="61">
        <f>IF(H902="","",Sheet1!U902)</f>
        <v>2</v>
      </c>
      <c r="AG902" s="7">
        <f>IF(H902="","",Sheet1!T902)</f>
        <v>70950</v>
      </c>
      <c r="AH902" s="62">
        <f t="shared" si="143"/>
        <v>141900</v>
      </c>
      <c r="AL902" s="64">
        <f t="shared" si="144"/>
        <v>8</v>
      </c>
      <c r="AN902" s="61">
        <f t="shared" si="145"/>
        <v>11352</v>
      </c>
      <c r="AO902" s="65">
        <f t="shared" si="146"/>
        <v>33311</v>
      </c>
      <c r="AQ902" s="66" t="str">
        <f t="shared" si="147"/>
        <v>K-hangtra</v>
      </c>
      <c r="AR902" s="66">
        <f t="shared" si="148"/>
        <v>156</v>
      </c>
      <c r="AS902" s="66">
        <f t="shared" si="149"/>
        <v>632</v>
      </c>
    </row>
    <row r="903" spans="3:45" x14ac:dyDescent="0.25">
      <c r="C903" s="53" t="str">
        <f>IF(H903="","",Sheet1!AI903)</f>
        <v>B</v>
      </c>
      <c r="D903" s="54" t="s">
        <v>4134</v>
      </c>
      <c r="E903" s="54" t="s">
        <v>25</v>
      </c>
      <c r="F903" s="53" t="str">
        <f>IF(H903="","",Sheet1!AF903)</f>
        <v>11/10/2025</v>
      </c>
      <c r="G903" s="1" t="str">
        <f>IF(H903="","",Sheet1!AF903)</f>
        <v>11/10/2025</v>
      </c>
      <c r="H903" s="27">
        <v>9106053042</v>
      </c>
      <c r="I903" s="1" t="str">
        <f>IF(H903="","",Sheet1!AF903)</f>
        <v>11/10/2025</v>
      </c>
      <c r="J903" s="55" t="str">
        <f t="shared" si="140"/>
        <v>NKHT2510/07400485030</v>
      </c>
      <c r="K903" s="1"/>
      <c r="L903" s="57" t="str">
        <f>IF(H903="","",Sheet1!AK903)</f>
        <v>K25TTM</v>
      </c>
      <c r="M903" s="57" t="str">
        <f>IF(H903="","",Sheet1!AE903)</f>
        <v>00485030</v>
      </c>
      <c r="N903" s="58" t="str">
        <f>IF(H903="","",Sheet1!AF903)</f>
        <v>11/10/2025</v>
      </c>
      <c r="O903" s="7" t="str">
        <f>IF(H903="","",Sheet1!AH903)</f>
        <v>WIN6074</v>
      </c>
      <c r="S903" s="55" t="str">
        <f>IF(H903="","",Sheet1!AL903)</f>
        <v>6074 WM+ HNI 41 Long Biên 1</v>
      </c>
      <c r="V903" s="55" t="str">
        <f>IF(H903="","",Sheet1!AL903)</f>
        <v>6074 WM+ HNI 41 Long Biên 1</v>
      </c>
      <c r="Y903" s="7" t="str">
        <f>IF(H903="","",Sheet1!AJ903)</f>
        <v>MNH250</v>
      </c>
      <c r="AB903" s="60">
        <f t="shared" si="141"/>
        <v>5111</v>
      </c>
      <c r="AC903" s="60">
        <f t="shared" si="142"/>
        <v>131</v>
      </c>
      <c r="AE903" s="61">
        <f>IF(H903="","",Sheet1!U903)</f>
        <v>1</v>
      </c>
      <c r="AG903" s="7">
        <f>IF(H903="","",Sheet1!T903)</f>
        <v>37720</v>
      </c>
      <c r="AH903" s="62">
        <f t="shared" si="143"/>
        <v>37720</v>
      </c>
      <c r="AL903" s="64">
        <f t="shared" si="144"/>
        <v>8</v>
      </c>
      <c r="AN903" s="61">
        <f t="shared" si="145"/>
        <v>3017.6</v>
      </c>
      <c r="AO903" s="65">
        <f t="shared" si="146"/>
        <v>33311</v>
      </c>
      <c r="AQ903" s="66" t="str">
        <f t="shared" si="147"/>
        <v>K-hangtra</v>
      </c>
      <c r="AR903" s="66">
        <f t="shared" si="148"/>
        <v>156</v>
      </c>
      <c r="AS903" s="66">
        <f t="shared" si="149"/>
        <v>632</v>
      </c>
    </row>
    <row r="904" spans="3:45" x14ac:dyDescent="0.25">
      <c r="C904" s="53" t="str">
        <f>IF(H904="","",Sheet1!AI904)</f>
        <v>B</v>
      </c>
      <c r="D904" s="54" t="s">
        <v>4134</v>
      </c>
      <c r="E904" s="54" t="s">
        <v>25</v>
      </c>
      <c r="F904" s="53" t="str">
        <f>IF(H904="","",Sheet1!AF904)</f>
        <v>11/10/2025</v>
      </c>
      <c r="G904" s="1" t="str">
        <f>IF(H904="","",Sheet1!AF904)</f>
        <v>11/10/2025</v>
      </c>
      <c r="H904" s="27">
        <v>9106053042</v>
      </c>
      <c r="I904" s="1" t="str">
        <f>IF(H904="","",Sheet1!AF904)</f>
        <v>11/10/2025</v>
      </c>
      <c r="J904" s="55" t="str">
        <f t="shared" si="140"/>
        <v>NKHT2510/07400485030</v>
      </c>
      <c r="K904" s="1"/>
      <c r="L904" s="57" t="str">
        <f>IF(H904="","",Sheet1!AK904)</f>
        <v>K25TTM</v>
      </c>
      <c r="M904" s="57" t="str">
        <f>IF(H904="","",Sheet1!AE904)</f>
        <v>00485030</v>
      </c>
      <c r="N904" s="58" t="str">
        <f>IF(H904="","",Sheet1!AF904)</f>
        <v>11/10/2025</v>
      </c>
      <c r="O904" s="7" t="str">
        <f>IF(H904="","",Sheet1!AH904)</f>
        <v>WIN6074</v>
      </c>
      <c r="S904" s="55" t="str">
        <f>IF(H904="","",Sheet1!AL904)</f>
        <v>6074 WM+ HNI 41 Long Biên 1</v>
      </c>
      <c r="V904" s="55" t="str">
        <f>IF(H904="","",Sheet1!AL904)</f>
        <v>6074 WM+ HNI 41 Long Biên 1</v>
      </c>
      <c r="Y904" s="7" t="str">
        <f>IF(H904="","",Sheet1!AJ904)</f>
        <v>GM500</v>
      </c>
      <c r="AB904" s="60">
        <f t="shared" si="141"/>
        <v>5111</v>
      </c>
      <c r="AC904" s="60">
        <f t="shared" si="142"/>
        <v>131</v>
      </c>
      <c r="AE904" s="61">
        <f>IF(H904="","",Sheet1!U904)</f>
        <v>3</v>
      </c>
      <c r="AG904" s="7">
        <f>IF(H904="","",Sheet1!T904)</f>
        <v>111058</v>
      </c>
      <c r="AH904" s="62">
        <f t="shared" si="143"/>
        <v>333174</v>
      </c>
      <c r="AL904" s="64">
        <f t="shared" si="144"/>
        <v>8</v>
      </c>
      <c r="AN904" s="61">
        <f t="shared" si="145"/>
        <v>26653.920000000002</v>
      </c>
      <c r="AO904" s="65">
        <f t="shared" si="146"/>
        <v>33311</v>
      </c>
      <c r="AQ904" s="66" t="str">
        <f t="shared" si="147"/>
        <v>K-hangtra</v>
      </c>
      <c r="AR904" s="66">
        <f t="shared" si="148"/>
        <v>156</v>
      </c>
      <c r="AS904" s="66">
        <f t="shared" si="149"/>
        <v>632</v>
      </c>
    </row>
    <row r="905" spans="3:45" x14ac:dyDescent="0.25">
      <c r="C905" s="53" t="str">
        <f>IF(H905="","",Sheet1!AI905)</f>
        <v>B</v>
      </c>
      <c r="D905" s="54" t="s">
        <v>4134</v>
      </c>
      <c r="E905" s="54" t="s">
        <v>25</v>
      </c>
      <c r="F905" s="53" t="str">
        <f>IF(H905="","",Sheet1!AF905)</f>
        <v>11/10/2025</v>
      </c>
      <c r="G905" s="1" t="str">
        <f>IF(H905="","",Sheet1!AF905)</f>
        <v>11/10/2025</v>
      </c>
      <c r="H905" s="27">
        <v>9106053044</v>
      </c>
      <c r="I905" s="1" t="str">
        <f>IF(H905="","",Sheet1!AF905)</f>
        <v>11/10/2025</v>
      </c>
      <c r="J905" s="55" t="str">
        <f t="shared" si="140"/>
        <v>NKHT2510/AV100485032</v>
      </c>
      <c r="K905" s="1"/>
      <c r="L905" s="57" t="str">
        <f>IF(H905="","",Sheet1!AK905)</f>
        <v>K25TTM</v>
      </c>
      <c r="M905" s="57" t="str">
        <f>IF(H905="","",Sheet1!AE905)</f>
        <v>00485032</v>
      </c>
      <c r="N905" s="58" t="str">
        <f>IF(H905="","",Sheet1!AF905)</f>
        <v>11/10/2025</v>
      </c>
      <c r="O905" s="7" t="str">
        <f>IF(H905="","",Sheet1!AH905)</f>
        <v>WIN2AV1</v>
      </c>
      <c r="S905" s="55" t="str">
        <f>IF(H905="","",Sheet1!AL905)</f>
        <v>2AV1 WM+ HNI Vân Côn, Hoài Đức</v>
      </c>
      <c r="V905" s="55" t="str">
        <f>IF(H905="","",Sheet1!AL905)</f>
        <v>2AV1 WM+ HNI Vân Côn, Hoài Đức</v>
      </c>
      <c r="Y905" s="7" t="str">
        <f>IF(H905="","",Sheet1!AJ905)</f>
        <v>GM500</v>
      </c>
      <c r="AB905" s="60">
        <f t="shared" si="141"/>
        <v>5111</v>
      </c>
      <c r="AC905" s="60">
        <f t="shared" si="142"/>
        <v>131</v>
      </c>
      <c r="AE905" s="61">
        <f>IF(H905="","",Sheet1!U905)</f>
        <v>1</v>
      </c>
      <c r="AG905" s="7">
        <f>IF(H905="","",Sheet1!T905)</f>
        <v>111058</v>
      </c>
      <c r="AH905" s="62">
        <f t="shared" si="143"/>
        <v>111058</v>
      </c>
      <c r="AL905" s="64">
        <f t="shared" si="144"/>
        <v>8</v>
      </c>
      <c r="AN905" s="61">
        <f t="shared" si="145"/>
        <v>8884.64</v>
      </c>
      <c r="AO905" s="65">
        <f t="shared" si="146"/>
        <v>33311</v>
      </c>
      <c r="AQ905" s="66" t="str">
        <f t="shared" si="147"/>
        <v>K-hangtra</v>
      </c>
      <c r="AR905" s="66">
        <f t="shared" si="148"/>
        <v>156</v>
      </c>
      <c r="AS905" s="66">
        <f t="shared" si="149"/>
        <v>632</v>
      </c>
    </row>
    <row r="906" spans="3:45" x14ac:dyDescent="0.25">
      <c r="C906" s="53" t="str">
        <f>IF(H906="","",Sheet1!AI906)</f>
        <v>B</v>
      </c>
      <c r="D906" s="54" t="s">
        <v>4134</v>
      </c>
      <c r="E906" s="54" t="s">
        <v>25</v>
      </c>
      <c r="F906" s="53" t="str">
        <f>IF(H906="","",Sheet1!AF906)</f>
        <v>11/10/2025</v>
      </c>
      <c r="G906" s="1" t="str">
        <f>IF(H906="","",Sheet1!AF906)</f>
        <v>11/10/2025</v>
      </c>
      <c r="H906" s="27">
        <v>9106053105</v>
      </c>
      <c r="I906" s="1" t="str">
        <f>IF(H906="","",Sheet1!AF906)</f>
        <v>11/10/2025</v>
      </c>
      <c r="J906" s="55" t="str">
        <f t="shared" si="140"/>
        <v>NKHT2510/05800037745</v>
      </c>
      <c r="K906" s="1"/>
      <c r="L906" s="57" t="str">
        <f>IF(H906="","",Sheet1!AK906)</f>
        <v>K25TTM</v>
      </c>
      <c r="M906" s="57" t="str">
        <f>IF(H906="","",Sheet1!AE906)</f>
        <v>00037745</v>
      </c>
      <c r="N906" s="58" t="str">
        <f>IF(H906="","",Sheet1!AF906)</f>
        <v>11/10/2025</v>
      </c>
      <c r="O906" s="7" t="str">
        <f>IF(H906="","",Sheet1!AH906)</f>
        <v>WIN-058</v>
      </c>
      <c r="S906" s="55" t="str">
        <f>IF(H906="","",Sheet1!AL906)</f>
        <v>4599 WM+ NAN 259 Hà Huy Tập</v>
      </c>
      <c r="V906" s="55" t="str">
        <f>IF(H906="","",Sheet1!AL906)</f>
        <v>4599 WM+ NAN 259 Hà Huy Tập</v>
      </c>
      <c r="Y906" s="7" t="str">
        <f>IF(H906="","",Sheet1!AJ906)</f>
        <v>GM500</v>
      </c>
      <c r="AB906" s="60">
        <f t="shared" si="141"/>
        <v>5111</v>
      </c>
      <c r="AC906" s="60">
        <f t="shared" si="142"/>
        <v>131</v>
      </c>
      <c r="AE906" s="61">
        <f>IF(H906="","",Sheet1!U906)</f>
        <v>3</v>
      </c>
      <c r="AG906" s="7">
        <f>IF(H906="","",Sheet1!T906)</f>
        <v>111058</v>
      </c>
      <c r="AH906" s="62">
        <f t="shared" si="143"/>
        <v>333174</v>
      </c>
      <c r="AL906" s="64">
        <f t="shared" si="144"/>
        <v>8</v>
      </c>
      <c r="AN906" s="61">
        <f t="shared" si="145"/>
        <v>26653.920000000002</v>
      </c>
      <c r="AO906" s="65">
        <f t="shared" si="146"/>
        <v>33311</v>
      </c>
      <c r="AQ906" s="66" t="str">
        <f t="shared" si="147"/>
        <v>K-hangtra</v>
      </c>
      <c r="AR906" s="66">
        <f t="shared" si="148"/>
        <v>156</v>
      </c>
      <c r="AS906" s="66">
        <f t="shared" si="149"/>
        <v>632</v>
      </c>
    </row>
    <row r="907" spans="3:45" x14ac:dyDescent="0.25">
      <c r="C907" s="53" t="str">
        <f>IF(H907="","",Sheet1!AI907)</f>
        <v>B</v>
      </c>
      <c r="D907" s="54" t="s">
        <v>4134</v>
      </c>
      <c r="E907" s="54" t="s">
        <v>25</v>
      </c>
      <c r="F907" s="53" t="str">
        <f>IF(H907="","",Sheet1!AF907)</f>
        <v>11/10/2025</v>
      </c>
      <c r="G907" s="1" t="str">
        <f>IF(H907="","",Sheet1!AF907)</f>
        <v>11/10/2025</v>
      </c>
      <c r="H907" s="27">
        <v>9106053139</v>
      </c>
      <c r="I907" s="1" t="str">
        <f>IF(H907="","",Sheet1!AF907)</f>
        <v>11/10/2025</v>
      </c>
      <c r="J907" s="55" t="str">
        <f t="shared" si="140"/>
        <v>NKHT2510/09500001723</v>
      </c>
      <c r="K907" s="1"/>
      <c r="L907" s="57" t="str">
        <f>IF(H907="","",Sheet1!AK907)</f>
        <v>K25TTM</v>
      </c>
      <c r="M907" s="57" t="str">
        <f>IF(H907="","",Sheet1!AE907)</f>
        <v>00001723</v>
      </c>
      <c r="N907" s="58" t="str">
        <f>IF(H907="","",Sheet1!AF907)</f>
        <v>11/10/2025</v>
      </c>
      <c r="O907" s="7" t="str">
        <f>IF(H907="","",Sheet1!AH907)</f>
        <v>WIN-095</v>
      </c>
      <c r="S907" s="55" t="str">
        <f>IF(H907="","",Sheet1!AL907)</f>
        <v>6850 WM+ CBG 37 Tổ 12 Sông Hiến</v>
      </c>
      <c r="V907" s="55" t="str">
        <f>IF(H907="","",Sheet1!AL907)</f>
        <v>6850 WM+ CBG 37 Tổ 12 Sông Hiến</v>
      </c>
      <c r="Y907" s="7" t="str">
        <f>IF(H907="","",Sheet1!AJ907)</f>
        <v>GM500</v>
      </c>
      <c r="AB907" s="60">
        <f t="shared" si="141"/>
        <v>5111</v>
      </c>
      <c r="AC907" s="60">
        <f t="shared" si="142"/>
        <v>131</v>
      </c>
      <c r="AE907" s="61">
        <f>IF(H907="","",Sheet1!U907)</f>
        <v>1</v>
      </c>
      <c r="AG907" s="7">
        <f>IF(H907="","",Sheet1!T907)</f>
        <v>111058</v>
      </c>
      <c r="AH907" s="62">
        <f t="shared" si="143"/>
        <v>111058</v>
      </c>
      <c r="AL907" s="64">
        <f t="shared" si="144"/>
        <v>8</v>
      </c>
      <c r="AN907" s="61">
        <f t="shared" si="145"/>
        <v>8884.64</v>
      </c>
      <c r="AO907" s="65">
        <f t="shared" si="146"/>
        <v>33311</v>
      </c>
      <c r="AQ907" s="66" t="str">
        <f t="shared" si="147"/>
        <v>K-hangtra</v>
      </c>
      <c r="AR907" s="66">
        <f t="shared" si="148"/>
        <v>156</v>
      </c>
      <c r="AS907" s="66">
        <f t="shared" si="149"/>
        <v>632</v>
      </c>
    </row>
    <row r="908" spans="3:45" x14ac:dyDescent="0.25">
      <c r="C908" s="53" t="str">
        <f>IF(H908="","",Sheet1!AI908)</f>
        <v>B</v>
      </c>
      <c r="D908" s="54" t="s">
        <v>4134</v>
      </c>
      <c r="E908" s="54" t="s">
        <v>25</v>
      </c>
      <c r="F908" s="53" t="str">
        <f>IF(H908="","",Sheet1!AF908)</f>
        <v>11/10/2025</v>
      </c>
      <c r="G908" s="1" t="str">
        <f>IF(H908="","",Sheet1!AF908)</f>
        <v>11/10/2025</v>
      </c>
      <c r="H908" s="27">
        <v>9106053136</v>
      </c>
      <c r="I908" s="1" t="str">
        <f>IF(H908="","",Sheet1!AF908)</f>
        <v>11/10/2025</v>
      </c>
      <c r="J908" s="55" t="str">
        <f t="shared" si="140"/>
        <v>NKHT2510/03500004048</v>
      </c>
      <c r="K908" s="1"/>
      <c r="L908" s="57" t="str">
        <f>IF(H908="","",Sheet1!AK908)</f>
        <v>K25TTM</v>
      </c>
      <c r="M908" s="57" t="str">
        <f>IF(H908="","",Sheet1!AE908)</f>
        <v>00004048</v>
      </c>
      <c r="N908" s="58" t="str">
        <f>IF(H908="","",Sheet1!AF908)</f>
        <v>11/10/2025</v>
      </c>
      <c r="O908" s="7" t="str">
        <f>IF(H908="","",Sheet1!AH908)</f>
        <v>WIN-035</v>
      </c>
      <c r="S908" s="55" t="str">
        <f>IF(H908="","",Sheet1!AL908)</f>
        <v>4992 WM+ YBI 1132 Đinh Tiên Hoàng</v>
      </c>
      <c r="V908" s="55" t="str">
        <f>IF(H908="","",Sheet1!AL908)</f>
        <v>4992 WM+ YBI 1132 Đinh Tiên Hoàng</v>
      </c>
      <c r="Y908" s="7" t="str">
        <f>IF(H908="","",Sheet1!AJ908)</f>
        <v>TH200</v>
      </c>
      <c r="AB908" s="60">
        <f t="shared" si="141"/>
        <v>5111</v>
      </c>
      <c r="AC908" s="60">
        <f t="shared" si="142"/>
        <v>131</v>
      </c>
      <c r="AE908" s="61">
        <f>IF(H908="","",Sheet1!U908)</f>
        <v>5</v>
      </c>
      <c r="AG908" s="7">
        <f>IF(H908="","",Sheet1!T908)</f>
        <v>45588</v>
      </c>
      <c r="AH908" s="62">
        <f t="shared" si="143"/>
        <v>227940</v>
      </c>
      <c r="AL908" s="64">
        <f t="shared" si="144"/>
        <v>8</v>
      </c>
      <c r="AN908" s="61">
        <f t="shared" si="145"/>
        <v>18235.2</v>
      </c>
      <c r="AO908" s="65">
        <f t="shared" si="146"/>
        <v>33311</v>
      </c>
      <c r="AQ908" s="66" t="str">
        <f t="shared" si="147"/>
        <v>K-hangtra</v>
      </c>
      <c r="AR908" s="66">
        <f t="shared" si="148"/>
        <v>156</v>
      </c>
      <c r="AS908" s="66">
        <f t="shared" si="149"/>
        <v>632</v>
      </c>
    </row>
    <row r="909" spans="3:45" x14ac:dyDescent="0.25">
      <c r="C909" s="53" t="str">
        <f>IF(H909="","",Sheet1!AI909)</f>
        <v>B</v>
      </c>
      <c r="D909" s="54" t="s">
        <v>4134</v>
      </c>
      <c r="E909" s="54" t="s">
        <v>25</v>
      </c>
      <c r="F909" s="53" t="str">
        <f>IF(H909="","",Sheet1!AF909)</f>
        <v>11/10/2025</v>
      </c>
      <c r="G909" s="1" t="str">
        <f>IF(H909="","",Sheet1!AF909)</f>
        <v>11/10/2025</v>
      </c>
      <c r="H909" s="27">
        <v>9106053231</v>
      </c>
      <c r="I909" s="1" t="str">
        <f>IF(H909="","",Sheet1!AF909)</f>
        <v>11/10/2025</v>
      </c>
      <c r="J909" s="55" t="str">
        <f t="shared" si="140"/>
        <v>NKHT2510/44400485091</v>
      </c>
      <c r="K909" s="1"/>
      <c r="L909" s="57" t="str">
        <f>IF(H909="","",Sheet1!AK909)</f>
        <v>K25TTM</v>
      </c>
      <c r="M909" s="57" t="str">
        <f>IF(H909="","",Sheet1!AE909)</f>
        <v>00485091</v>
      </c>
      <c r="N909" s="58" t="str">
        <f>IF(H909="","",Sheet1!AF909)</f>
        <v>11/10/2025</v>
      </c>
      <c r="O909" s="7" t="str">
        <f>IF(H909="","",Sheet1!AH909)</f>
        <v>WIN6444</v>
      </c>
      <c r="S909" s="55" t="str">
        <f>IF(H909="","",Sheet1!AL909)</f>
        <v>6444 WM+ HNI Thượng Lâm, Mỹ Đức</v>
      </c>
      <c r="V909" s="55" t="str">
        <f>IF(H909="","",Sheet1!AL909)</f>
        <v>6444 WM+ HNI Thượng Lâm, Mỹ Đức</v>
      </c>
      <c r="Y909" s="7" t="str">
        <f>IF(H909="","",Sheet1!AJ909)</f>
        <v>MNH250</v>
      </c>
      <c r="AB909" s="60">
        <f t="shared" si="141"/>
        <v>5111</v>
      </c>
      <c r="AC909" s="60">
        <f t="shared" si="142"/>
        <v>131</v>
      </c>
      <c r="AE909" s="61">
        <f>IF(H909="","",Sheet1!U909)</f>
        <v>1</v>
      </c>
      <c r="AG909" s="7">
        <f>IF(H909="","",Sheet1!T909)</f>
        <v>37720</v>
      </c>
      <c r="AH909" s="62">
        <f t="shared" si="143"/>
        <v>37720</v>
      </c>
      <c r="AL909" s="64">
        <f t="shared" si="144"/>
        <v>8</v>
      </c>
      <c r="AN909" s="61">
        <f t="shared" si="145"/>
        <v>3017.6</v>
      </c>
      <c r="AO909" s="65">
        <f t="shared" si="146"/>
        <v>33311</v>
      </c>
      <c r="AQ909" s="66" t="str">
        <f t="shared" si="147"/>
        <v>K-hangtra</v>
      </c>
      <c r="AR909" s="66">
        <f t="shared" si="148"/>
        <v>156</v>
      </c>
      <c r="AS909" s="66">
        <f t="shared" si="149"/>
        <v>632</v>
      </c>
    </row>
    <row r="910" spans="3:45" x14ac:dyDescent="0.25">
      <c r="C910" s="53" t="str">
        <f>IF(H910="","",Sheet1!AI910)</f>
        <v>B</v>
      </c>
      <c r="D910" s="54" t="s">
        <v>4134</v>
      </c>
      <c r="E910" s="54" t="s">
        <v>25</v>
      </c>
      <c r="F910" s="53" t="str">
        <f>IF(H910="","",Sheet1!AF910)</f>
        <v>11/10/2025</v>
      </c>
      <c r="G910" s="1" t="str">
        <f>IF(H910="","",Sheet1!AF910)</f>
        <v>11/10/2025</v>
      </c>
      <c r="H910" s="27">
        <v>9106053231</v>
      </c>
      <c r="I910" s="1" t="str">
        <f>IF(H910="","",Sheet1!AF910)</f>
        <v>11/10/2025</v>
      </c>
      <c r="J910" s="55" t="str">
        <f t="shared" si="140"/>
        <v>NKHT2510/44400485091</v>
      </c>
      <c r="K910" s="1"/>
      <c r="L910" s="57" t="str">
        <f>IF(H910="","",Sheet1!AK910)</f>
        <v>K25TTM</v>
      </c>
      <c r="M910" s="57" t="str">
        <f>IF(H910="","",Sheet1!AE910)</f>
        <v>00485091</v>
      </c>
      <c r="N910" s="58" t="str">
        <f>IF(H910="","",Sheet1!AF910)</f>
        <v>11/10/2025</v>
      </c>
      <c r="O910" s="7" t="str">
        <f>IF(H910="","",Sheet1!AH910)</f>
        <v>WIN6444</v>
      </c>
      <c r="S910" s="55" t="str">
        <f>IF(H910="","",Sheet1!AL910)</f>
        <v>6444 WM+ HNI Thượng Lâm, Mỹ Đức</v>
      </c>
      <c r="V910" s="55" t="str">
        <f>IF(H910="","",Sheet1!AL910)</f>
        <v>6444 WM+ HNI Thượng Lâm, Mỹ Đức</v>
      </c>
      <c r="Y910" s="7" t="str">
        <f>IF(H910="","",Sheet1!AJ910)</f>
        <v>GM500</v>
      </c>
      <c r="AB910" s="60">
        <f t="shared" si="141"/>
        <v>5111</v>
      </c>
      <c r="AC910" s="60">
        <f t="shared" si="142"/>
        <v>131</v>
      </c>
      <c r="AE910" s="61">
        <f>IF(H910="","",Sheet1!U910)</f>
        <v>3</v>
      </c>
      <c r="AG910" s="7">
        <f>IF(H910="","",Sheet1!T910)</f>
        <v>111058</v>
      </c>
      <c r="AH910" s="62">
        <f t="shared" si="143"/>
        <v>333174</v>
      </c>
      <c r="AL910" s="64">
        <f t="shared" si="144"/>
        <v>8</v>
      </c>
      <c r="AN910" s="61">
        <f t="shared" si="145"/>
        <v>26653.920000000002</v>
      </c>
      <c r="AO910" s="65">
        <f t="shared" si="146"/>
        <v>33311</v>
      </c>
      <c r="AQ910" s="66" t="str">
        <f t="shared" si="147"/>
        <v>K-hangtra</v>
      </c>
      <c r="AR910" s="66">
        <f t="shared" si="148"/>
        <v>156</v>
      </c>
      <c r="AS910" s="66">
        <f t="shared" si="149"/>
        <v>632</v>
      </c>
    </row>
    <row r="911" spans="3:45" x14ac:dyDescent="0.25">
      <c r="C911" s="53" t="str">
        <f>IF(H911="","",Sheet1!AI911)</f>
        <v>N</v>
      </c>
      <c r="D911" s="54" t="s">
        <v>4134</v>
      </c>
      <c r="E911" s="54" t="s">
        <v>25</v>
      </c>
      <c r="F911" s="53" t="str">
        <f>IF(H911="","",Sheet1!AF911)</f>
        <v>11/10/2025</v>
      </c>
      <c r="G911" s="1" t="str">
        <f>IF(H911="","",Sheet1!AF911)</f>
        <v>11/10/2025</v>
      </c>
      <c r="H911" s="27">
        <v>9106053268</v>
      </c>
      <c r="I911" s="1" t="str">
        <f>IF(H911="","",Sheet1!AF911)</f>
        <v>11/10/2025</v>
      </c>
      <c r="J911" s="55" t="str">
        <f t="shared" si="140"/>
        <v>NKHT2510/06100016059</v>
      </c>
      <c r="K911" s="1"/>
      <c r="L911" s="57" t="str">
        <f>IF(H911="","",Sheet1!AK911)</f>
        <v>K25TTM</v>
      </c>
      <c r="M911" s="57" t="str">
        <f>IF(H911="","",Sheet1!AE911)</f>
        <v>00016059</v>
      </c>
      <c r="N911" s="58" t="str">
        <f>IF(H911="","",Sheet1!AF911)</f>
        <v>11/10/2025</v>
      </c>
      <c r="O911" s="7" t="str">
        <f>IF(H911="","",Sheet1!AH911)</f>
        <v>WIN-061</v>
      </c>
      <c r="S911" s="55" t="str">
        <f>IF(H911="","",Sheet1!AL911)</f>
        <v>2AWV WM+ QNM Thôn Hà Vy, Đại Hồng</v>
      </c>
      <c r="V911" s="55" t="str">
        <f>IF(H911="","",Sheet1!AL911)</f>
        <v>2AWV WM+ QNM Thôn Hà Vy, Đại Hồng</v>
      </c>
      <c r="Y911" s="7" t="str">
        <f>IF(H911="","",Sheet1!AJ911)</f>
        <v>GSG250</v>
      </c>
      <c r="AB911" s="60">
        <f t="shared" si="141"/>
        <v>5111</v>
      </c>
      <c r="AC911" s="60">
        <f t="shared" si="142"/>
        <v>131</v>
      </c>
      <c r="AE911" s="61">
        <f>IF(H911="","",Sheet1!U911)</f>
        <v>2</v>
      </c>
      <c r="AG911" s="7">
        <f>IF(H911="","",Sheet1!T911)</f>
        <v>41328</v>
      </c>
      <c r="AH911" s="62">
        <f t="shared" si="143"/>
        <v>82656</v>
      </c>
      <c r="AL911" s="64">
        <f t="shared" si="144"/>
        <v>8</v>
      </c>
      <c r="AN911" s="61">
        <f t="shared" si="145"/>
        <v>6612.4800000000005</v>
      </c>
      <c r="AO911" s="65">
        <f t="shared" si="146"/>
        <v>33311</v>
      </c>
      <c r="AQ911" s="66" t="str">
        <f t="shared" si="147"/>
        <v>K-hangtra</v>
      </c>
      <c r="AR911" s="66">
        <f t="shared" si="148"/>
        <v>156</v>
      </c>
      <c r="AS911" s="66">
        <f t="shared" si="149"/>
        <v>632</v>
      </c>
    </row>
    <row r="912" spans="3:45" x14ac:dyDescent="0.25">
      <c r="C912" s="53" t="str">
        <f>IF(H912="","",Sheet1!AI912)</f>
        <v>B</v>
      </c>
      <c r="D912" s="54" t="s">
        <v>4134</v>
      </c>
      <c r="E912" s="54" t="s">
        <v>25</v>
      </c>
      <c r="F912" s="53" t="str">
        <f>IF(H912="","",Sheet1!AF912)</f>
        <v>11/10/2025</v>
      </c>
      <c r="G912" s="1" t="str">
        <f>IF(H912="","",Sheet1!AF912)</f>
        <v>11/10/2025</v>
      </c>
      <c r="H912" s="27">
        <v>9106053271</v>
      </c>
      <c r="I912" s="1" t="str">
        <f>IF(H912="","",Sheet1!AF912)</f>
        <v>11/10/2025</v>
      </c>
      <c r="J912" s="55" t="str">
        <f t="shared" si="140"/>
        <v>NKHT2510/05800037760</v>
      </c>
      <c r="K912" s="1"/>
      <c r="L912" s="57" t="str">
        <f>IF(H912="","",Sheet1!AK912)</f>
        <v>K25TTM</v>
      </c>
      <c r="M912" s="57" t="str">
        <f>IF(H912="","",Sheet1!AE912)</f>
        <v>00037760</v>
      </c>
      <c r="N912" s="58" t="str">
        <f>IF(H912="","",Sheet1!AF912)</f>
        <v>11/10/2025</v>
      </c>
      <c r="O912" s="7" t="str">
        <f>IF(H912="","",Sheet1!AH912)</f>
        <v>WIN-058</v>
      </c>
      <c r="S912" s="55" t="str">
        <f>IF(H912="","",Sheet1!AL912)</f>
        <v>4599 WM+ NAN 259 Hà Huy Tập</v>
      </c>
      <c r="V912" s="55" t="str">
        <f>IF(H912="","",Sheet1!AL912)</f>
        <v>4599 WM+ NAN 259 Hà Huy Tập</v>
      </c>
      <c r="Y912" s="7" t="str">
        <f>IF(H912="","",Sheet1!AJ912)</f>
        <v>MNH250</v>
      </c>
      <c r="AB912" s="60">
        <f t="shared" si="141"/>
        <v>5111</v>
      </c>
      <c r="AC912" s="60">
        <f t="shared" si="142"/>
        <v>131</v>
      </c>
      <c r="AE912" s="61">
        <f>IF(H912="","",Sheet1!U912)</f>
        <v>1</v>
      </c>
      <c r="AG912" s="7">
        <f>IF(H912="","",Sheet1!T912)</f>
        <v>37720</v>
      </c>
      <c r="AH912" s="62">
        <f t="shared" si="143"/>
        <v>37720</v>
      </c>
      <c r="AL912" s="64">
        <f t="shared" si="144"/>
        <v>8</v>
      </c>
      <c r="AN912" s="61">
        <f t="shared" si="145"/>
        <v>3017.6</v>
      </c>
      <c r="AO912" s="65">
        <f t="shared" si="146"/>
        <v>33311</v>
      </c>
      <c r="AQ912" s="66" t="str">
        <f t="shared" si="147"/>
        <v>K-hangtra</v>
      </c>
      <c r="AR912" s="66">
        <f t="shared" si="148"/>
        <v>156</v>
      </c>
      <c r="AS912" s="66">
        <f t="shared" si="149"/>
        <v>632</v>
      </c>
    </row>
    <row r="913" spans="3:45" x14ac:dyDescent="0.25">
      <c r="C913" s="53" t="str">
        <f>IF(H913="","",Sheet1!AI913)</f>
        <v>N</v>
      </c>
      <c r="D913" s="54" t="s">
        <v>4134</v>
      </c>
      <c r="E913" s="54" t="s">
        <v>25</v>
      </c>
      <c r="F913" s="53" t="str">
        <f>IF(H913="","",Sheet1!AF913)</f>
        <v>11/10/2025</v>
      </c>
      <c r="G913" s="1" t="str">
        <f>IF(H913="","",Sheet1!AF913)</f>
        <v>11/10/2025</v>
      </c>
      <c r="H913" s="27">
        <v>9106053253</v>
      </c>
      <c r="I913" s="1" t="str">
        <f>IF(H913="","",Sheet1!AF913)</f>
        <v>11/10/2025</v>
      </c>
      <c r="J913" s="55" t="str">
        <f t="shared" si="140"/>
        <v>NKHT2510/04700015094</v>
      </c>
      <c r="K913" s="1"/>
      <c r="L913" s="57" t="str">
        <f>IF(H913="","",Sheet1!AK913)</f>
        <v>K25TTM</v>
      </c>
      <c r="M913" s="57" t="str">
        <f>IF(H913="","",Sheet1!AE913)</f>
        <v>00015094</v>
      </c>
      <c r="N913" s="58" t="str">
        <f>IF(H913="","",Sheet1!AF913)</f>
        <v>11/10/2025</v>
      </c>
      <c r="O913" s="7" t="str">
        <f>IF(H913="","",Sheet1!AH913)</f>
        <v>WIN-047</v>
      </c>
      <c r="S913" s="55" t="str">
        <f>IF(H913="","",Sheet1!AL913)</f>
        <v>5648 WM+ VTU 117 Nguyễn Thị Minh Khai</v>
      </c>
      <c r="V913" s="55" t="str">
        <f>IF(H913="","",Sheet1!AL913)</f>
        <v>5648 WM+ VTU 117 Nguyễn Thị Minh Khai</v>
      </c>
      <c r="Y913" s="7" t="str">
        <f>IF(H913="","",Sheet1!AJ913)</f>
        <v>GM500</v>
      </c>
      <c r="AB913" s="60">
        <f t="shared" si="141"/>
        <v>5111</v>
      </c>
      <c r="AC913" s="60">
        <f t="shared" si="142"/>
        <v>131</v>
      </c>
      <c r="AE913" s="61">
        <f>IF(H913="","",Sheet1!U913)</f>
        <v>1</v>
      </c>
      <c r="AG913" s="7">
        <f>IF(H913="","",Sheet1!T913)</f>
        <v>111058</v>
      </c>
      <c r="AH913" s="62">
        <f t="shared" si="143"/>
        <v>111058</v>
      </c>
      <c r="AL913" s="64">
        <f t="shared" si="144"/>
        <v>8</v>
      </c>
      <c r="AN913" s="61">
        <f t="shared" si="145"/>
        <v>8884.64</v>
      </c>
      <c r="AO913" s="65">
        <f t="shared" si="146"/>
        <v>33311</v>
      </c>
      <c r="AQ913" s="66" t="str">
        <f t="shared" si="147"/>
        <v>K-hangtra</v>
      </c>
      <c r="AR913" s="66">
        <f t="shared" si="148"/>
        <v>156</v>
      </c>
      <c r="AS913" s="66">
        <f t="shared" si="149"/>
        <v>632</v>
      </c>
    </row>
    <row r="914" spans="3:45" x14ac:dyDescent="0.25">
      <c r="C914" s="53" t="str">
        <f>IF(H914="","",Sheet1!AI914)</f>
        <v>N</v>
      </c>
      <c r="D914" s="54" t="s">
        <v>4134</v>
      </c>
      <c r="E914" s="54" t="s">
        <v>25</v>
      </c>
      <c r="F914" s="53" t="str">
        <f>IF(H914="","",Sheet1!AF914)</f>
        <v>11/10/2025</v>
      </c>
      <c r="G914" s="1" t="str">
        <f>IF(H914="","",Sheet1!AF914)</f>
        <v>11/10/2025</v>
      </c>
      <c r="H914" s="27">
        <v>9106053253</v>
      </c>
      <c r="I914" s="1" t="str">
        <f>IF(H914="","",Sheet1!AF914)</f>
        <v>11/10/2025</v>
      </c>
      <c r="J914" s="55" t="str">
        <f t="shared" si="140"/>
        <v>NKHT2510/04700015094</v>
      </c>
      <c r="K914" s="1"/>
      <c r="L914" s="57" t="str">
        <f>IF(H914="","",Sheet1!AK914)</f>
        <v>K25TTM</v>
      </c>
      <c r="M914" s="57" t="str">
        <f>IF(H914="","",Sheet1!AE914)</f>
        <v>00015094</v>
      </c>
      <c r="N914" s="58" t="str">
        <f>IF(H914="","",Sheet1!AF914)</f>
        <v>11/10/2025</v>
      </c>
      <c r="O914" s="7" t="str">
        <f>IF(H914="","",Sheet1!AH914)</f>
        <v>WIN-047</v>
      </c>
      <c r="S914" s="55" t="str">
        <f>IF(H914="","",Sheet1!AL914)</f>
        <v>5648 WM+ VTU 117 Nguyễn Thị Minh Khai</v>
      </c>
      <c r="V914" s="55" t="str">
        <f>IF(H914="","",Sheet1!AL914)</f>
        <v>5648 WM+ VTU 117 Nguyễn Thị Minh Khai</v>
      </c>
      <c r="Y914" s="7" t="str">
        <f>IF(H914="","",Sheet1!AJ914)</f>
        <v>GTLX250G</v>
      </c>
      <c r="AB914" s="60">
        <f t="shared" si="141"/>
        <v>5111</v>
      </c>
      <c r="AC914" s="60">
        <f t="shared" si="142"/>
        <v>131</v>
      </c>
      <c r="AE914" s="61">
        <f>IF(H914="","",Sheet1!U914)</f>
        <v>1</v>
      </c>
      <c r="AG914" s="7">
        <f>IF(H914="","",Sheet1!T914)</f>
        <v>50182</v>
      </c>
      <c r="AH914" s="62">
        <f t="shared" si="143"/>
        <v>50182</v>
      </c>
      <c r="AL914" s="64">
        <f t="shared" si="144"/>
        <v>8</v>
      </c>
      <c r="AN914" s="61">
        <f t="shared" si="145"/>
        <v>4014.56</v>
      </c>
      <c r="AO914" s="65">
        <f t="shared" si="146"/>
        <v>33311</v>
      </c>
      <c r="AQ914" s="66" t="str">
        <f t="shared" si="147"/>
        <v>K-hangtra</v>
      </c>
      <c r="AR914" s="66">
        <f t="shared" si="148"/>
        <v>156</v>
      </c>
      <c r="AS914" s="66">
        <f t="shared" si="149"/>
        <v>632</v>
      </c>
    </row>
    <row r="915" spans="3:45" x14ac:dyDescent="0.25">
      <c r="C915" s="53" t="str">
        <f>IF(H915="","",Sheet1!AI915)</f>
        <v>N</v>
      </c>
      <c r="D915" s="54" t="s">
        <v>4134</v>
      </c>
      <c r="E915" s="54" t="s">
        <v>25</v>
      </c>
      <c r="F915" s="53" t="str">
        <f>IF(H915="","",Sheet1!AF915)</f>
        <v>11/10/2025</v>
      </c>
      <c r="G915" s="1" t="str">
        <f>IF(H915="","",Sheet1!AF915)</f>
        <v>11/10/2025</v>
      </c>
      <c r="H915" s="27">
        <v>9106053335</v>
      </c>
      <c r="I915" s="1" t="str">
        <f>IF(H915="","",Sheet1!AF915)</f>
        <v>11/10/2025</v>
      </c>
      <c r="J915" s="55" t="str">
        <f t="shared" si="140"/>
        <v>NKHT2510/01000011033</v>
      </c>
      <c r="K915" s="1"/>
      <c r="L915" s="57" t="str">
        <f>IF(H915="","",Sheet1!AK915)</f>
        <v>K25TTM</v>
      </c>
      <c r="M915" s="57" t="str">
        <f>IF(H915="","",Sheet1!AE915)</f>
        <v>00011033</v>
      </c>
      <c r="N915" s="58" t="str">
        <f>IF(H915="","",Sheet1!AF915)</f>
        <v>11/10/2025</v>
      </c>
      <c r="O915" s="7" t="str">
        <f>IF(H915="","",Sheet1!AH915)</f>
        <v>WIN-AGG-01-010</v>
      </c>
      <c r="S915" s="55" t="str">
        <f>IF(H915="","",Sheet1!AL915)</f>
        <v>5518 WM+ AGG 141/5 Nguyễn Thái Học</v>
      </c>
      <c r="V915" s="55" t="str">
        <f>IF(H915="","",Sheet1!AL915)</f>
        <v>5518 WM+ AGG 141/5 Nguyễn Thái Học</v>
      </c>
      <c r="Y915" s="7" t="str">
        <f>IF(H915="","",Sheet1!AJ915)</f>
        <v>GSG250</v>
      </c>
      <c r="AB915" s="60">
        <f t="shared" si="141"/>
        <v>5111</v>
      </c>
      <c r="AC915" s="60">
        <f t="shared" si="142"/>
        <v>131</v>
      </c>
      <c r="AE915" s="61">
        <f>IF(H915="","",Sheet1!U915)</f>
        <v>1</v>
      </c>
      <c r="AG915" s="7">
        <f>IF(H915="","",Sheet1!T915)</f>
        <v>50400</v>
      </c>
      <c r="AH915" s="62">
        <f t="shared" si="143"/>
        <v>50400</v>
      </c>
      <c r="AL915" s="64">
        <f t="shared" si="144"/>
        <v>8</v>
      </c>
      <c r="AN915" s="61">
        <f t="shared" si="145"/>
        <v>4032</v>
      </c>
      <c r="AO915" s="65">
        <f t="shared" si="146"/>
        <v>33311</v>
      </c>
      <c r="AQ915" s="66" t="str">
        <f t="shared" si="147"/>
        <v>K-hangtra</v>
      </c>
      <c r="AR915" s="66">
        <f t="shared" si="148"/>
        <v>156</v>
      </c>
      <c r="AS915" s="66">
        <f t="shared" si="149"/>
        <v>632</v>
      </c>
    </row>
    <row r="916" spans="3:45" x14ac:dyDescent="0.25">
      <c r="C916" s="53" t="str">
        <f>IF(H916="","",Sheet1!AI916)</f>
        <v>N</v>
      </c>
      <c r="D916" s="54" t="s">
        <v>4134</v>
      </c>
      <c r="E916" s="54" t="s">
        <v>25</v>
      </c>
      <c r="F916" s="53" t="str">
        <f>IF(H916="","",Sheet1!AF916)</f>
        <v>11/10/2025</v>
      </c>
      <c r="G916" s="1" t="str">
        <f>IF(H916="","",Sheet1!AF916)</f>
        <v>11/10/2025</v>
      </c>
      <c r="H916" s="27">
        <v>9106053364</v>
      </c>
      <c r="I916" s="1" t="str">
        <f>IF(H916="","",Sheet1!AF916)</f>
        <v>11/10/2025</v>
      </c>
      <c r="J916" s="55" t="str">
        <f t="shared" si="140"/>
        <v>NKHT2510/01000011034</v>
      </c>
      <c r="K916" s="1"/>
      <c r="L916" s="57" t="str">
        <f>IF(H916="","",Sheet1!AK916)</f>
        <v>K25TTM</v>
      </c>
      <c r="M916" s="57" t="str">
        <f>IF(H916="","",Sheet1!AE916)</f>
        <v>00011034</v>
      </c>
      <c r="N916" s="58" t="str">
        <f>IF(H916="","",Sheet1!AF916)</f>
        <v>11/10/2025</v>
      </c>
      <c r="O916" s="7" t="str">
        <f>IF(H916="","",Sheet1!AH916)</f>
        <v>WIN-AGG-01-010</v>
      </c>
      <c r="S916" s="55" t="str">
        <f>IF(H916="","",Sheet1!AL916)</f>
        <v>5518 WM+ AGG 141/5 Nguyễn Thái Học</v>
      </c>
      <c r="V916" s="55" t="str">
        <f>IF(H916="","",Sheet1!AL916)</f>
        <v>5518 WM+ AGG 141/5 Nguyễn Thái Học</v>
      </c>
      <c r="Y916" s="7" t="str">
        <f>IF(H916="","",Sheet1!AJ916)</f>
        <v>CC300</v>
      </c>
      <c r="AB916" s="60">
        <f t="shared" si="141"/>
        <v>5111</v>
      </c>
      <c r="AC916" s="60">
        <f t="shared" si="142"/>
        <v>131</v>
      </c>
      <c r="AE916" s="61">
        <f>IF(H916="","",Sheet1!U916)</f>
        <v>1</v>
      </c>
      <c r="AG916" s="7">
        <f>IF(H916="","",Sheet1!T916)</f>
        <v>74250</v>
      </c>
      <c r="AH916" s="62">
        <f t="shared" si="143"/>
        <v>74250</v>
      </c>
      <c r="AL916" s="64">
        <f t="shared" si="144"/>
        <v>8</v>
      </c>
      <c r="AN916" s="61">
        <f t="shared" si="145"/>
        <v>5940</v>
      </c>
      <c r="AO916" s="65">
        <f t="shared" si="146"/>
        <v>33311</v>
      </c>
      <c r="AQ916" s="66" t="str">
        <f t="shared" si="147"/>
        <v>K-hangtra</v>
      </c>
      <c r="AR916" s="66">
        <f t="shared" si="148"/>
        <v>156</v>
      </c>
      <c r="AS916" s="66">
        <f t="shared" si="149"/>
        <v>632</v>
      </c>
    </row>
    <row r="917" spans="3:45" x14ac:dyDescent="0.25">
      <c r="C917" s="53" t="str">
        <f>IF(H917="","",Sheet1!AI917)</f>
        <v>B</v>
      </c>
      <c r="D917" s="54" t="s">
        <v>4134</v>
      </c>
      <c r="E917" s="54" t="s">
        <v>25</v>
      </c>
      <c r="F917" s="53" t="str">
        <f>IF(H917="","",Sheet1!AF917)</f>
        <v>11/10/2025</v>
      </c>
      <c r="G917" s="1" t="str">
        <f>IF(H917="","",Sheet1!AF917)</f>
        <v>11/10/2025</v>
      </c>
      <c r="H917" s="27">
        <v>9106053439</v>
      </c>
      <c r="I917" s="1" t="str">
        <f>IF(H917="","",Sheet1!AF917)</f>
        <v>11/10/2025</v>
      </c>
      <c r="J917" s="55" t="str">
        <f t="shared" si="140"/>
        <v>NKHT2510/26600485157</v>
      </c>
      <c r="K917" s="1"/>
      <c r="L917" s="57" t="str">
        <f>IF(H917="","",Sheet1!AK917)</f>
        <v>K25TTM</v>
      </c>
      <c r="M917" s="57" t="str">
        <f>IF(H917="","",Sheet1!AE917)</f>
        <v>00485157</v>
      </c>
      <c r="N917" s="58" t="str">
        <f>IF(H917="","",Sheet1!AF917)</f>
        <v>11/10/2025</v>
      </c>
      <c r="O917" s="7" t="str">
        <f>IF(H917="","",Sheet1!AH917)</f>
        <v>WIN5266</v>
      </c>
      <c r="S917" s="55" t="str">
        <f>IF(H917="","",Sheet1!AL917)</f>
        <v>5266 WM+ HNI Khu 14 Thôn Yên Nhân</v>
      </c>
      <c r="V917" s="55" t="str">
        <f>IF(H917="","",Sheet1!AL917)</f>
        <v>5266 WM+ HNI Khu 14 Thôn Yên Nhân</v>
      </c>
      <c r="Y917" s="7" t="str">
        <f>IF(H917="","",Sheet1!AJ917)</f>
        <v>GTLX250G</v>
      </c>
      <c r="AB917" s="60">
        <f t="shared" si="141"/>
        <v>5111</v>
      </c>
      <c r="AC917" s="60">
        <f t="shared" si="142"/>
        <v>131</v>
      </c>
      <c r="AE917" s="61">
        <f>IF(H917="","",Sheet1!U917)</f>
        <v>2</v>
      </c>
      <c r="AG917" s="7">
        <f>IF(H917="","",Sheet1!T917)</f>
        <v>50182</v>
      </c>
      <c r="AH917" s="62">
        <f t="shared" si="143"/>
        <v>100364</v>
      </c>
      <c r="AL917" s="64">
        <f t="shared" si="144"/>
        <v>8</v>
      </c>
      <c r="AN917" s="61">
        <f t="shared" si="145"/>
        <v>8029.12</v>
      </c>
      <c r="AO917" s="65">
        <f t="shared" si="146"/>
        <v>33311</v>
      </c>
      <c r="AQ917" s="66" t="str">
        <f t="shared" si="147"/>
        <v>K-hangtra</v>
      </c>
      <c r="AR917" s="66">
        <f t="shared" si="148"/>
        <v>156</v>
      </c>
      <c r="AS917" s="66">
        <f t="shared" si="149"/>
        <v>632</v>
      </c>
    </row>
    <row r="918" spans="3:45" x14ac:dyDescent="0.25">
      <c r="C918" s="53" t="str">
        <f>IF(H918="","",Sheet1!AI918)</f>
        <v>N</v>
      </c>
      <c r="D918" s="54" t="s">
        <v>4134</v>
      </c>
      <c r="E918" s="54" t="s">
        <v>25</v>
      </c>
      <c r="F918" s="53" t="str">
        <f>IF(H918="","",Sheet1!AF918)</f>
        <v>11/10/2025</v>
      </c>
      <c r="G918" s="1" t="str">
        <f>IF(H918="","",Sheet1!AF918)</f>
        <v>11/10/2025</v>
      </c>
      <c r="H918" s="27">
        <v>9106053529</v>
      </c>
      <c r="I918" s="1" t="str">
        <f>IF(H918="","",Sheet1!AF918)</f>
        <v>11/10/2025</v>
      </c>
      <c r="J918" s="55" t="str">
        <f t="shared" si="140"/>
        <v>NKHT2510/04700015098</v>
      </c>
      <c r="K918" s="1"/>
      <c r="L918" s="57" t="str">
        <f>IF(H918="","",Sheet1!AK918)</f>
        <v>K25TTM</v>
      </c>
      <c r="M918" s="57" t="str">
        <f>IF(H918="","",Sheet1!AE918)</f>
        <v>00015098</v>
      </c>
      <c r="N918" s="58" t="str">
        <f>IF(H918="","",Sheet1!AF918)</f>
        <v>11/10/2025</v>
      </c>
      <c r="O918" s="7" t="str">
        <f>IF(H918="","",Sheet1!AH918)</f>
        <v>WIN-047</v>
      </c>
      <c r="S918" s="55" t="str">
        <f>IF(H918="","",Sheet1!AL918)</f>
        <v>3331 WM+ VTU 602 Trương Công Định</v>
      </c>
      <c r="V918" s="55" t="str">
        <f>IF(H918="","",Sheet1!AL918)</f>
        <v>3331 WM+ VTU 602 Trương Công Định</v>
      </c>
      <c r="Y918" s="7" t="str">
        <f>IF(H918="","",Sheet1!AJ918)</f>
        <v>GL250</v>
      </c>
      <c r="AB918" s="60">
        <f t="shared" si="141"/>
        <v>5111</v>
      </c>
      <c r="AC918" s="60">
        <f t="shared" si="142"/>
        <v>131</v>
      </c>
      <c r="AE918" s="61">
        <f>IF(H918="","",Sheet1!U918)</f>
        <v>1</v>
      </c>
      <c r="AG918" s="7">
        <f>IF(H918="","",Sheet1!T918)</f>
        <v>49500</v>
      </c>
      <c r="AH918" s="62">
        <f t="shared" si="143"/>
        <v>49500</v>
      </c>
      <c r="AL918" s="64">
        <f t="shared" si="144"/>
        <v>8</v>
      </c>
      <c r="AN918" s="61">
        <f t="shared" si="145"/>
        <v>3960</v>
      </c>
      <c r="AO918" s="65">
        <f t="shared" si="146"/>
        <v>33311</v>
      </c>
      <c r="AQ918" s="66" t="str">
        <f t="shared" si="147"/>
        <v>K-hangtra</v>
      </c>
      <c r="AR918" s="66">
        <f t="shared" si="148"/>
        <v>156</v>
      </c>
      <c r="AS918" s="66">
        <f t="shared" si="149"/>
        <v>632</v>
      </c>
    </row>
    <row r="919" spans="3:45" x14ac:dyDescent="0.25">
      <c r="C919" s="53" t="str">
        <f>IF(H919="","",Sheet1!AI919)</f>
        <v>N</v>
      </c>
      <c r="D919" s="54" t="s">
        <v>4134</v>
      </c>
      <c r="E919" s="54" t="s">
        <v>25</v>
      </c>
      <c r="F919" s="53" t="str">
        <f>IF(H919="","",Sheet1!AF919)</f>
        <v>11/10/2025</v>
      </c>
      <c r="G919" s="1" t="str">
        <f>IF(H919="","",Sheet1!AF919)</f>
        <v>11/10/2025</v>
      </c>
      <c r="H919" s="27">
        <v>9106053529</v>
      </c>
      <c r="I919" s="1" t="str">
        <f>IF(H919="","",Sheet1!AF919)</f>
        <v>11/10/2025</v>
      </c>
      <c r="J919" s="55" t="str">
        <f t="shared" si="140"/>
        <v>NKHT2510/04700015098</v>
      </c>
      <c r="K919" s="1"/>
      <c r="L919" s="57" t="str">
        <f>IF(H919="","",Sheet1!AK919)</f>
        <v>K25TTM</v>
      </c>
      <c r="M919" s="57" t="str">
        <f>IF(H919="","",Sheet1!AE919)</f>
        <v>00015098</v>
      </c>
      <c r="N919" s="58" t="str">
        <f>IF(H919="","",Sheet1!AF919)</f>
        <v>11/10/2025</v>
      </c>
      <c r="O919" s="7" t="str">
        <f>IF(H919="","",Sheet1!AH919)</f>
        <v>WIN-047</v>
      </c>
      <c r="S919" s="55" t="str">
        <f>IF(H919="","",Sheet1!AL919)</f>
        <v>3331 WM+ VTU 602 Trương Công Định</v>
      </c>
      <c r="V919" s="55" t="str">
        <f>IF(H919="","",Sheet1!AL919)</f>
        <v>3331 WM+ VTU 602 Trương Công Định</v>
      </c>
      <c r="Y919" s="7" t="str">
        <f>IF(H919="","",Sheet1!AJ919)</f>
        <v>CC300</v>
      </c>
      <c r="AB919" s="60">
        <f t="shared" si="141"/>
        <v>5111</v>
      </c>
      <c r="AC919" s="60">
        <f t="shared" si="142"/>
        <v>131</v>
      </c>
      <c r="AE919" s="61">
        <f>IF(H919="","",Sheet1!U919)</f>
        <v>1</v>
      </c>
      <c r="AG919" s="7">
        <f>IF(H919="","",Sheet1!T919)</f>
        <v>74250</v>
      </c>
      <c r="AH919" s="62">
        <f t="shared" si="143"/>
        <v>74250</v>
      </c>
      <c r="AL919" s="64">
        <f t="shared" si="144"/>
        <v>8</v>
      </c>
      <c r="AN919" s="61">
        <f t="shared" si="145"/>
        <v>5940</v>
      </c>
      <c r="AO919" s="65">
        <f t="shared" si="146"/>
        <v>33311</v>
      </c>
      <c r="AQ919" s="66" t="str">
        <f t="shared" si="147"/>
        <v>K-hangtra</v>
      </c>
      <c r="AR919" s="66">
        <f t="shared" si="148"/>
        <v>156</v>
      </c>
      <c r="AS919" s="66">
        <f t="shared" si="149"/>
        <v>632</v>
      </c>
    </row>
    <row r="920" spans="3:45" x14ac:dyDescent="0.25">
      <c r="C920" s="53" t="str">
        <f>IF(H920="","",Sheet1!AI920)</f>
        <v>B</v>
      </c>
      <c r="D920" s="54" t="s">
        <v>4134</v>
      </c>
      <c r="E920" s="54" t="s">
        <v>25</v>
      </c>
      <c r="F920" s="53" t="str">
        <f>IF(H920="","",Sheet1!AF920)</f>
        <v>11/10/2025</v>
      </c>
      <c r="G920" s="1" t="str">
        <f>IF(H920="","",Sheet1!AF920)</f>
        <v>11/10/2025</v>
      </c>
      <c r="H920" s="27">
        <v>9106053520</v>
      </c>
      <c r="I920" s="1" t="str">
        <f>IF(H920="","",Sheet1!AF920)</f>
        <v>11/10/2025</v>
      </c>
      <c r="J920" s="55" t="str">
        <f t="shared" si="140"/>
        <v>NKHT2510/ATC00485188</v>
      </c>
      <c r="K920" s="1"/>
      <c r="L920" s="57" t="str">
        <f>IF(H920="","",Sheet1!AK920)</f>
        <v>K25TTM</v>
      </c>
      <c r="M920" s="57" t="str">
        <f>IF(H920="","",Sheet1!AE920)</f>
        <v>00485188</v>
      </c>
      <c r="N920" s="58" t="str">
        <f>IF(H920="","",Sheet1!AF920)</f>
        <v>11/10/2025</v>
      </c>
      <c r="O920" s="7" t="str">
        <f>IF(H920="","",Sheet1!AH920)</f>
        <v>WIN2ATC</v>
      </c>
      <c r="S920" s="55" t="str">
        <f>IF(H920="","",Sheet1!AL920)</f>
        <v>2ATC WM+ HNI Cốc Thượng, Hoàng Diệu</v>
      </c>
      <c r="V920" s="55" t="str">
        <f>IF(H920="","",Sheet1!AL920)</f>
        <v>2ATC WM+ HNI Cốc Thượng, Hoàng Diệu</v>
      </c>
      <c r="Y920" s="7" t="str">
        <f>IF(H920="","",Sheet1!AJ920)</f>
        <v>MNH250</v>
      </c>
      <c r="AB920" s="60">
        <f t="shared" si="141"/>
        <v>5111</v>
      </c>
      <c r="AC920" s="60">
        <f t="shared" si="142"/>
        <v>131</v>
      </c>
      <c r="AE920" s="61">
        <f>IF(H920="","",Sheet1!U920)</f>
        <v>2</v>
      </c>
      <c r="AG920" s="7">
        <f>IF(H920="","",Sheet1!T920)</f>
        <v>37720</v>
      </c>
      <c r="AH920" s="62">
        <f t="shared" si="143"/>
        <v>75440</v>
      </c>
      <c r="AL920" s="64">
        <f t="shared" si="144"/>
        <v>8</v>
      </c>
      <c r="AN920" s="61">
        <f t="shared" si="145"/>
        <v>6035.2</v>
      </c>
      <c r="AO920" s="65">
        <f t="shared" si="146"/>
        <v>33311</v>
      </c>
      <c r="AQ920" s="66" t="str">
        <f t="shared" si="147"/>
        <v>K-hangtra</v>
      </c>
      <c r="AR920" s="66">
        <f t="shared" si="148"/>
        <v>156</v>
      </c>
      <c r="AS920" s="66">
        <f t="shared" si="149"/>
        <v>632</v>
      </c>
    </row>
    <row r="921" spans="3:45" x14ac:dyDescent="0.25">
      <c r="C921" s="53" t="str">
        <f>IF(H921="","",Sheet1!AI921)</f>
        <v>N</v>
      </c>
      <c r="D921" s="54" t="s">
        <v>4134</v>
      </c>
      <c r="E921" s="54" t="s">
        <v>25</v>
      </c>
      <c r="F921" s="53" t="str">
        <f>IF(H921="","",Sheet1!AF921)</f>
        <v>11/10/2025</v>
      </c>
      <c r="G921" s="1" t="str">
        <f>IF(H921="","",Sheet1!AF921)</f>
        <v>11/10/2025</v>
      </c>
      <c r="H921" s="27">
        <v>9106053551</v>
      </c>
      <c r="I921" s="1" t="str">
        <f>IF(H921="","",Sheet1!AF921)</f>
        <v>11/10/2025</v>
      </c>
      <c r="J921" s="55" t="str">
        <f t="shared" si="140"/>
        <v>NKHT2510/06300005773</v>
      </c>
      <c r="K921" s="1"/>
      <c r="L921" s="57" t="str">
        <f>IF(H921="","",Sheet1!AK921)</f>
        <v>K25TTM</v>
      </c>
      <c r="M921" s="57" t="str">
        <f>IF(H921="","",Sheet1!AE921)</f>
        <v>00005773</v>
      </c>
      <c r="N921" s="58" t="str">
        <f>IF(H921="","",Sheet1!AF921)</f>
        <v>11/10/2025</v>
      </c>
      <c r="O921" s="7" t="str">
        <f>IF(H921="","",Sheet1!AH921)</f>
        <v>WIN-063</v>
      </c>
      <c r="S921" s="55" t="str">
        <f>IF(H921="","",Sheet1!AL921)</f>
        <v>3604 WM+ TGG 152 Lý Thường Kiệt</v>
      </c>
      <c r="V921" s="55" t="str">
        <f>IF(H921="","",Sheet1!AL921)</f>
        <v>3604 WM+ TGG 152 Lý Thường Kiệt</v>
      </c>
      <c r="Y921" s="7" t="str">
        <f>IF(H921="","",Sheet1!AJ921)</f>
        <v>CN300</v>
      </c>
      <c r="AB921" s="60">
        <f t="shared" si="141"/>
        <v>5111</v>
      </c>
      <c r="AC921" s="60">
        <f t="shared" si="142"/>
        <v>131</v>
      </c>
      <c r="AE921" s="61">
        <f>IF(H921="","",Sheet1!U921)</f>
        <v>1</v>
      </c>
      <c r="AG921" s="7">
        <f>IF(H921="","",Sheet1!T921)</f>
        <v>70950</v>
      </c>
      <c r="AH921" s="62">
        <f t="shared" si="143"/>
        <v>70950</v>
      </c>
      <c r="AL921" s="64">
        <f t="shared" si="144"/>
        <v>8</v>
      </c>
      <c r="AN921" s="61">
        <f t="shared" si="145"/>
        <v>5676</v>
      </c>
      <c r="AO921" s="65">
        <f t="shared" si="146"/>
        <v>33311</v>
      </c>
      <c r="AQ921" s="66" t="str">
        <f t="shared" si="147"/>
        <v>K-hangtra</v>
      </c>
      <c r="AR921" s="66">
        <f t="shared" si="148"/>
        <v>156</v>
      </c>
      <c r="AS921" s="66">
        <f t="shared" si="149"/>
        <v>632</v>
      </c>
    </row>
    <row r="922" spans="3:45" x14ac:dyDescent="0.25">
      <c r="C922" s="53" t="str">
        <f>IF(H922="","",Sheet1!AI922)</f>
        <v>B</v>
      </c>
      <c r="D922" s="54" t="s">
        <v>4134</v>
      </c>
      <c r="E922" s="54" t="s">
        <v>25</v>
      </c>
      <c r="F922" s="53" t="str">
        <f>IF(H922="","",Sheet1!AF922)</f>
        <v>11/10/2025</v>
      </c>
      <c r="G922" s="1" t="str">
        <f>IF(H922="","",Sheet1!AF922)</f>
        <v>11/10/2025</v>
      </c>
      <c r="H922" s="27">
        <v>9106053599</v>
      </c>
      <c r="I922" s="1" t="str">
        <f>IF(H922="","",Sheet1!AF922)</f>
        <v>11/10/2025</v>
      </c>
      <c r="J922" s="55" t="str">
        <f t="shared" si="140"/>
        <v>NKHT2510/02900011436</v>
      </c>
      <c r="K922" s="1"/>
      <c r="L922" s="57" t="str">
        <f>IF(H922="","",Sheet1!AK922)</f>
        <v>K25TTM</v>
      </c>
      <c r="M922" s="57" t="str">
        <f>IF(H922="","",Sheet1!AE922)</f>
        <v>00011436</v>
      </c>
      <c r="N922" s="58" t="str">
        <f>IF(H922="","",Sheet1!AF922)</f>
        <v>11/10/2025</v>
      </c>
      <c r="O922" s="7" t="str">
        <f>IF(H922="","",Sheet1!AH922)</f>
        <v>WIN-029</v>
      </c>
      <c r="S922" s="55" t="str">
        <f>IF(H922="","",Sheet1!AL922)</f>
        <v>6470 WM+ VPC Hoàng Đan, Tam Dương</v>
      </c>
      <c r="V922" s="55" t="str">
        <f>IF(H922="","",Sheet1!AL922)</f>
        <v>6470 WM+ VPC Hoàng Đan, Tam Dương</v>
      </c>
      <c r="Y922" s="7" t="str">
        <f>IF(H922="","",Sheet1!AJ922)</f>
        <v>GM500</v>
      </c>
      <c r="AB922" s="60">
        <f t="shared" si="141"/>
        <v>5111</v>
      </c>
      <c r="AC922" s="60">
        <f t="shared" si="142"/>
        <v>131</v>
      </c>
      <c r="AE922" s="61">
        <f>IF(H922="","",Sheet1!U922)</f>
        <v>2</v>
      </c>
      <c r="AG922" s="7">
        <f>IF(H922="","",Sheet1!T922)</f>
        <v>111058</v>
      </c>
      <c r="AH922" s="62">
        <f t="shared" si="143"/>
        <v>222116</v>
      </c>
      <c r="AL922" s="64">
        <f t="shared" si="144"/>
        <v>8</v>
      </c>
      <c r="AN922" s="61">
        <f t="shared" si="145"/>
        <v>17769.28</v>
      </c>
      <c r="AO922" s="65">
        <f t="shared" si="146"/>
        <v>33311</v>
      </c>
      <c r="AQ922" s="66" t="str">
        <f t="shared" si="147"/>
        <v>K-hangtra</v>
      </c>
      <c r="AR922" s="66">
        <f t="shared" si="148"/>
        <v>156</v>
      </c>
      <c r="AS922" s="66">
        <f t="shared" si="149"/>
        <v>632</v>
      </c>
    </row>
    <row r="923" spans="3:45" x14ac:dyDescent="0.25">
      <c r="C923" s="53" t="str">
        <f>IF(H923="","",Sheet1!AI923)</f>
        <v>B</v>
      </c>
      <c r="D923" s="54" t="s">
        <v>4134</v>
      </c>
      <c r="E923" s="54" t="s">
        <v>25</v>
      </c>
      <c r="F923" s="53" t="str">
        <f>IF(H923="","",Sheet1!AF923)</f>
        <v>11/10/2025</v>
      </c>
      <c r="G923" s="1" t="str">
        <f>IF(H923="","",Sheet1!AF923)</f>
        <v>11/10/2025</v>
      </c>
      <c r="H923" s="27">
        <v>9106053545</v>
      </c>
      <c r="I923" s="1" t="str">
        <f>IF(H923="","",Sheet1!AF923)</f>
        <v>11/10/2025</v>
      </c>
      <c r="J923" s="55" t="str">
        <f t="shared" si="140"/>
        <v>NKHT2510/43700485195</v>
      </c>
      <c r="K923" s="1"/>
      <c r="L923" s="57" t="str">
        <f>IF(H923="","",Sheet1!AK923)</f>
        <v>K25TTM</v>
      </c>
      <c r="M923" s="57" t="str">
        <f>IF(H923="","",Sheet1!AE923)</f>
        <v>00485195</v>
      </c>
      <c r="N923" s="58" t="str">
        <f>IF(H923="","",Sheet1!AF923)</f>
        <v>11/10/2025</v>
      </c>
      <c r="O923" s="7" t="str">
        <f>IF(H923="","",Sheet1!AH923)</f>
        <v>WIN4437</v>
      </c>
      <c r="S923" s="55" t="str">
        <f>IF(H923="","",Sheet1!AL923)</f>
        <v>4437 WM+ HNI 56 ngõ 43 Cổ Nhuế</v>
      </c>
      <c r="V923" s="55" t="str">
        <f>IF(H923="","",Sheet1!AL923)</f>
        <v>4437 WM+ HNI 56 ngõ 43 Cổ Nhuế</v>
      </c>
      <c r="Y923" s="7" t="str">
        <f>IF(H923="","",Sheet1!AJ923)</f>
        <v>GM500</v>
      </c>
      <c r="AB923" s="60">
        <f t="shared" si="141"/>
        <v>5111</v>
      </c>
      <c r="AC923" s="60">
        <f t="shared" si="142"/>
        <v>131</v>
      </c>
      <c r="AE923" s="61">
        <f>IF(H923="","",Sheet1!U923)</f>
        <v>2</v>
      </c>
      <c r="AG923" s="7">
        <f>IF(H923="","",Sheet1!T923)</f>
        <v>111058</v>
      </c>
      <c r="AH923" s="62">
        <f t="shared" si="143"/>
        <v>222116</v>
      </c>
      <c r="AL923" s="64">
        <f t="shared" si="144"/>
        <v>8</v>
      </c>
      <c r="AN923" s="61">
        <f t="shared" si="145"/>
        <v>17769.28</v>
      </c>
      <c r="AO923" s="65">
        <f t="shared" si="146"/>
        <v>33311</v>
      </c>
      <c r="AQ923" s="66" t="str">
        <f t="shared" si="147"/>
        <v>K-hangtra</v>
      </c>
      <c r="AR923" s="66">
        <f t="shared" si="148"/>
        <v>156</v>
      </c>
      <c r="AS923" s="66">
        <f t="shared" si="149"/>
        <v>632</v>
      </c>
    </row>
    <row r="924" spans="3:45" x14ac:dyDescent="0.25">
      <c r="C924" s="53" t="str">
        <f>IF(H924="","",Sheet1!AI924)</f>
        <v>B</v>
      </c>
      <c r="D924" s="54" t="s">
        <v>4134</v>
      </c>
      <c r="E924" s="54" t="s">
        <v>25</v>
      </c>
      <c r="F924" s="53" t="str">
        <f>IF(H924="","",Sheet1!AF924)</f>
        <v>11/10/2025</v>
      </c>
      <c r="G924" s="1" t="str">
        <f>IF(H924="","",Sheet1!AF924)</f>
        <v>11/10/2025</v>
      </c>
      <c r="H924" s="27">
        <v>9106053545</v>
      </c>
      <c r="I924" s="1" t="str">
        <f>IF(H924="","",Sheet1!AF924)</f>
        <v>11/10/2025</v>
      </c>
      <c r="J924" s="55" t="str">
        <f t="shared" si="140"/>
        <v>NKHT2510/43700485195</v>
      </c>
      <c r="K924" s="1"/>
      <c r="L924" s="57" t="str">
        <f>IF(H924="","",Sheet1!AK924)</f>
        <v>K25TTM</v>
      </c>
      <c r="M924" s="57" t="str">
        <f>IF(H924="","",Sheet1!AE924)</f>
        <v>00485195</v>
      </c>
      <c r="N924" s="58" t="str">
        <f>IF(H924="","",Sheet1!AF924)</f>
        <v>11/10/2025</v>
      </c>
      <c r="O924" s="7" t="str">
        <f>IF(H924="","",Sheet1!AH924)</f>
        <v>WIN4437</v>
      </c>
      <c r="S924" s="55" t="str">
        <f>IF(H924="","",Sheet1!AL924)</f>
        <v>4437 WM+ HNI 56 ngõ 43 Cổ Nhuế</v>
      </c>
      <c r="V924" s="55" t="str">
        <f>IF(H924="","",Sheet1!AL924)</f>
        <v>4437 WM+ HNI 56 ngõ 43 Cổ Nhuế</v>
      </c>
      <c r="Y924" s="7" t="str">
        <f>IF(H924="","",Sheet1!AJ924)</f>
        <v>CN300</v>
      </c>
      <c r="AB924" s="60">
        <f t="shared" si="141"/>
        <v>5111</v>
      </c>
      <c r="AC924" s="60">
        <f t="shared" si="142"/>
        <v>131</v>
      </c>
      <c r="AE924" s="61">
        <f>IF(H924="","",Sheet1!U924)</f>
        <v>1</v>
      </c>
      <c r="AG924" s="7">
        <f>IF(H924="","",Sheet1!T924)</f>
        <v>70950</v>
      </c>
      <c r="AH924" s="62">
        <f t="shared" si="143"/>
        <v>70950</v>
      </c>
      <c r="AL924" s="64">
        <f t="shared" si="144"/>
        <v>8</v>
      </c>
      <c r="AN924" s="61">
        <f t="shared" si="145"/>
        <v>5676</v>
      </c>
      <c r="AO924" s="65">
        <f t="shared" si="146"/>
        <v>33311</v>
      </c>
      <c r="AQ924" s="66" t="str">
        <f t="shared" si="147"/>
        <v>K-hangtra</v>
      </c>
      <c r="AR924" s="66">
        <f t="shared" si="148"/>
        <v>156</v>
      </c>
      <c r="AS924" s="66">
        <f t="shared" si="149"/>
        <v>632</v>
      </c>
    </row>
    <row r="925" spans="3:45" x14ac:dyDescent="0.25">
      <c r="C925" s="53" t="str">
        <f>IF(H925="","",Sheet1!AI925)</f>
        <v>B</v>
      </c>
      <c r="D925" s="54" t="s">
        <v>4134</v>
      </c>
      <c r="E925" s="54" t="s">
        <v>25</v>
      </c>
      <c r="F925" s="53" t="str">
        <f>IF(H925="","",Sheet1!AF925)</f>
        <v>11/10/2025</v>
      </c>
      <c r="G925" s="1" t="str">
        <f>IF(H925="","",Sheet1!AF925)</f>
        <v>11/10/2025</v>
      </c>
      <c r="H925" s="27">
        <v>9106053545</v>
      </c>
      <c r="I925" s="1" t="str">
        <f>IF(H925="","",Sheet1!AF925)</f>
        <v>11/10/2025</v>
      </c>
      <c r="J925" s="55" t="str">
        <f t="shared" si="140"/>
        <v>NKHT2510/43700485195</v>
      </c>
      <c r="K925" s="1"/>
      <c r="L925" s="57" t="str">
        <f>IF(H925="","",Sheet1!AK925)</f>
        <v>K25TTM</v>
      </c>
      <c r="M925" s="57" t="str">
        <f>IF(H925="","",Sheet1!AE925)</f>
        <v>00485195</v>
      </c>
      <c r="N925" s="58" t="str">
        <f>IF(H925="","",Sheet1!AF925)</f>
        <v>11/10/2025</v>
      </c>
      <c r="O925" s="7" t="str">
        <f>IF(H925="","",Sheet1!AH925)</f>
        <v>WIN4437</v>
      </c>
      <c r="S925" s="55" t="str">
        <f>IF(H925="","",Sheet1!AL925)</f>
        <v>4437 WM+ HNI 56 ngõ 43 Cổ Nhuế</v>
      </c>
      <c r="V925" s="55" t="str">
        <f>IF(H925="","",Sheet1!AL925)</f>
        <v>4437 WM+ HNI 56 ngõ 43 Cổ Nhuế</v>
      </c>
      <c r="Y925" s="7" t="str">
        <f>IF(H925="","",Sheet1!AJ925)</f>
        <v>GTLX250G</v>
      </c>
      <c r="AB925" s="60">
        <f t="shared" si="141"/>
        <v>5111</v>
      </c>
      <c r="AC925" s="60">
        <f t="shared" si="142"/>
        <v>131</v>
      </c>
      <c r="AE925" s="61">
        <f>IF(H925="","",Sheet1!U925)</f>
        <v>2</v>
      </c>
      <c r="AG925" s="7">
        <f>IF(H925="","",Sheet1!T925)</f>
        <v>50182</v>
      </c>
      <c r="AH925" s="62">
        <f t="shared" si="143"/>
        <v>100364</v>
      </c>
      <c r="AL925" s="64">
        <f t="shared" si="144"/>
        <v>8</v>
      </c>
      <c r="AN925" s="61">
        <f t="shared" si="145"/>
        <v>8029.12</v>
      </c>
      <c r="AO925" s="65">
        <f t="shared" si="146"/>
        <v>33311</v>
      </c>
      <c r="AQ925" s="66" t="str">
        <f t="shared" si="147"/>
        <v>K-hangtra</v>
      </c>
      <c r="AR925" s="66">
        <f t="shared" si="148"/>
        <v>156</v>
      </c>
      <c r="AS925" s="66">
        <f t="shared" si="149"/>
        <v>632</v>
      </c>
    </row>
    <row r="926" spans="3:45" x14ac:dyDescent="0.25">
      <c r="C926" s="53" t="str">
        <f>IF(H926="","",Sheet1!AI926)</f>
        <v>B</v>
      </c>
      <c r="D926" s="54" t="s">
        <v>4134</v>
      </c>
      <c r="E926" s="54" t="s">
        <v>25</v>
      </c>
      <c r="F926" s="53" t="str">
        <f>IF(H926="","",Sheet1!AF926)</f>
        <v>11/10/2025</v>
      </c>
      <c r="G926" s="1" t="str">
        <f>IF(H926="","",Sheet1!AF926)</f>
        <v>11/10/2025</v>
      </c>
      <c r="H926" s="27">
        <v>9106053545</v>
      </c>
      <c r="I926" s="1" t="str">
        <f>IF(H926="","",Sheet1!AF926)</f>
        <v>11/10/2025</v>
      </c>
      <c r="J926" s="55" t="str">
        <f t="shared" si="140"/>
        <v>NKHT2510/43700485195</v>
      </c>
      <c r="K926" s="1"/>
      <c r="L926" s="57" t="str">
        <f>IF(H926="","",Sheet1!AK926)</f>
        <v>K25TTM</v>
      </c>
      <c r="M926" s="57" t="str">
        <f>IF(H926="","",Sheet1!AE926)</f>
        <v>00485195</v>
      </c>
      <c r="N926" s="58" t="str">
        <f>IF(H926="","",Sheet1!AF926)</f>
        <v>11/10/2025</v>
      </c>
      <c r="O926" s="7" t="str">
        <f>IF(H926="","",Sheet1!AH926)</f>
        <v>WIN4437</v>
      </c>
      <c r="S926" s="55" t="str">
        <f>IF(H926="","",Sheet1!AL926)</f>
        <v>4437 WM+ HNI 56 ngõ 43 Cổ Nhuế</v>
      </c>
      <c r="V926" s="55" t="str">
        <f>IF(H926="","",Sheet1!AL926)</f>
        <v>4437 WM+ HNI 56 ngõ 43 Cổ Nhuế</v>
      </c>
      <c r="Y926" s="7" t="str">
        <f>IF(H926="","",Sheet1!AJ926)</f>
        <v>TH200</v>
      </c>
      <c r="AB926" s="60">
        <f t="shared" si="141"/>
        <v>5111</v>
      </c>
      <c r="AC926" s="60">
        <f t="shared" si="142"/>
        <v>131</v>
      </c>
      <c r="AE926" s="61">
        <f>IF(H926="","",Sheet1!U926)</f>
        <v>1</v>
      </c>
      <c r="AG926" s="7">
        <f>IF(H926="","",Sheet1!T926)</f>
        <v>45588</v>
      </c>
      <c r="AH926" s="62">
        <f t="shared" si="143"/>
        <v>45588</v>
      </c>
      <c r="AL926" s="64">
        <f t="shared" si="144"/>
        <v>8</v>
      </c>
      <c r="AN926" s="61">
        <f t="shared" si="145"/>
        <v>3647.04</v>
      </c>
      <c r="AO926" s="65">
        <f t="shared" si="146"/>
        <v>33311</v>
      </c>
      <c r="AQ926" s="66" t="str">
        <f t="shared" si="147"/>
        <v>K-hangtra</v>
      </c>
      <c r="AR926" s="66">
        <f t="shared" si="148"/>
        <v>156</v>
      </c>
      <c r="AS926" s="66">
        <f t="shared" si="149"/>
        <v>632</v>
      </c>
    </row>
    <row r="927" spans="3:45" x14ac:dyDescent="0.25">
      <c r="C927" s="53" t="str">
        <f>IF(H927="","",Sheet1!AI927)</f>
        <v>B</v>
      </c>
      <c r="D927" s="54" t="s">
        <v>4134</v>
      </c>
      <c r="E927" s="54" t="s">
        <v>25</v>
      </c>
      <c r="F927" s="53" t="str">
        <f>IF(H927="","",Sheet1!AF927)</f>
        <v>11/10/2025</v>
      </c>
      <c r="G927" s="1" t="str">
        <f>IF(H927="","",Sheet1!AF927)</f>
        <v>11/10/2025</v>
      </c>
      <c r="H927" s="27">
        <v>9106053566</v>
      </c>
      <c r="I927" s="1" t="str">
        <f>IF(H927="","",Sheet1!AF927)</f>
        <v>11/10/2025</v>
      </c>
      <c r="J927" s="55" t="str">
        <f t="shared" si="140"/>
        <v>NKHT2510/46700485206</v>
      </c>
      <c r="K927" s="1"/>
      <c r="L927" s="57" t="str">
        <f>IF(H927="","",Sheet1!AK927)</f>
        <v>K25TTM</v>
      </c>
      <c r="M927" s="57" t="str">
        <f>IF(H927="","",Sheet1!AE927)</f>
        <v>00485206</v>
      </c>
      <c r="N927" s="58" t="str">
        <f>IF(H927="","",Sheet1!AF927)</f>
        <v>11/10/2025</v>
      </c>
      <c r="O927" s="7" t="str">
        <f>IF(H927="","",Sheet1!AH927)</f>
        <v>WIN5467</v>
      </c>
      <c r="S927" s="55" t="str">
        <f>IF(H927="","",Sheet1!AL927)</f>
        <v>5467 WM+ HNI 12 ngõ 4D Đặng Văn Ngữ</v>
      </c>
      <c r="V927" s="55" t="str">
        <f>IF(H927="","",Sheet1!AL927)</f>
        <v>5467 WM+ HNI 12 ngõ 4D Đặng Văn Ngữ</v>
      </c>
      <c r="Y927" s="7" t="str">
        <f>IF(H927="","",Sheet1!AJ927)</f>
        <v>GM500</v>
      </c>
      <c r="AB927" s="60">
        <f t="shared" si="141"/>
        <v>5111</v>
      </c>
      <c r="AC927" s="60">
        <f t="shared" si="142"/>
        <v>131</v>
      </c>
      <c r="AE927" s="61">
        <f>IF(H927="","",Sheet1!U927)</f>
        <v>1</v>
      </c>
      <c r="AG927" s="7">
        <f>IF(H927="","",Sheet1!T927)</f>
        <v>111058</v>
      </c>
      <c r="AH927" s="62">
        <f t="shared" si="143"/>
        <v>111058</v>
      </c>
      <c r="AL927" s="64">
        <f t="shared" si="144"/>
        <v>8</v>
      </c>
      <c r="AN927" s="61">
        <f t="shared" si="145"/>
        <v>8884.64</v>
      </c>
      <c r="AO927" s="65">
        <f t="shared" si="146"/>
        <v>33311</v>
      </c>
      <c r="AQ927" s="66" t="str">
        <f t="shared" si="147"/>
        <v>K-hangtra</v>
      </c>
      <c r="AR927" s="66">
        <f t="shared" si="148"/>
        <v>156</v>
      </c>
      <c r="AS927" s="66">
        <f t="shared" si="149"/>
        <v>632</v>
      </c>
    </row>
    <row r="928" spans="3:45" x14ac:dyDescent="0.25">
      <c r="C928" s="53" t="str">
        <f>IF(H928="","",Sheet1!AI928)</f>
        <v>B</v>
      </c>
      <c r="D928" s="54" t="s">
        <v>4134</v>
      </c>
      <c r="E928" s="54" t="s">
        <v>25</v>
      </c>
      <c r="F928" s="53" t="str">
        <f>IF(H928="","",Sheet1!AF928)</f>
        <v>11/10/2025</v>
      </c>
      <c r="G928" s="1" t="str">
        <f>IF(H928="","",Sheet1!AF928)</f>
        <v>11/10/2025</v>
      </c>
      <c r="H928" s="27">
        <v>9106053566</v>
      </c>
      <c r="I928" s="1" t="str">
        <f>IF(H928="","",Sheet1!AF928)</f>
        <v>11/10/2025</v>
      </c>
      <c r="J928" s="55" t="str">
        <f t="shared" si="140"/>
        <v>NKHT2510/46700485206</v>
      </c>
      <c r="K928" s="1"/>
      <c r="L928" s="57" t="str">
        <f>IF(H928="","",Sheet1!AK928)</f>
        <v>K25TTM</v>
      </c>
      <c r="M928" s="57" t="str">
        <f>IF(H928="","",Sheet1!AE928)</f>
        <v>00485206</v>
      </c>
      <c r="N928" s="58" t="str">
        <f>IF(H928="","",Sheet1!AF928)</f>
        <v>11/10/2025</v>
      </c>
      <c r="O928" s="7" t="str">
        <f>IF(H928="","",Sheet1!AH928)</f>
        <v>WIN5467</v>
      </c>
      <c r="S928" s="55" t="str">
        <f>IF(H928="","",Sheet1!AL928)</f>
        <v>5467 WM+ HNI 12 ngõ 4D Đặng Văn Ngữ</v>
      </c>
      <c r="V928" s="55" t="str">
        <f>IF(H928="","",Sheet1!AL928)</f>
        <v>5467 WM+ HNI 12 ngõ 4D Đặng Văn Ngữ</v>
      </c>
      <c r="Y928" s="7" t="str">
        <f>IF(H928="","",Sheet1!AJ928)</f>
        <v>GTLX250G</v>
      </c>
      <c r="AB928" s="60">
        <f t="shared" si="141"/>
        <v>5111</v>
      </c>
      <c r="AC928" s="60">
        <f t="shared" si="142"/>
        <v>131</v>
      </c>
      <c r="AE928" s="61">
        <f>IF(H928="","",Sheet1!U928)</f>
        <v>1</v>
      </c>
      <c r="AG928" s="7">
        <f>IF(H928="","",Sheet1!T928)</f>
        <v>50182</v>
      </c>
      <c r="AH928" s="62">
        <f t="shared" si="143"/>
        <v>50182</v>
      </c>
      <c r="AL928" s="64">
        <f t="shared" si="144"/>
        <v>8</v>
      </c>
      <c r="AN928" s="61">
        <f t="shared" si="145"/>
        <v>4014.56</v>
      </c>
      <c r="AO928" s="65">
        <f t="shared" si="146"/>
        <v>33311</v>
      </c>
      <c r="AQ928" s="66" t="str">
        <f t="shared" si="147"/>
        <v>K-hangtra</v>
      </c>
      <c r="AR928" s="66">
        <f t="shared" si="148"/>
        <v>156</v>
      </c>
      <c r="AS928" s="66">
        <f t="shared" si="149"/>
        <v>632</v>
      </c>
    </row>
    <row r="929" spans="3:45" x14ac:dyDescent="0.25">
      <c r="C929" s="53" t="str">
        <f>IF(H929="","",Sheet1!AI929)</f>
        <v>N</v>
      </c>
      <c r="D929" s="54" t="s">
        <v>4134</v>
      </c>
      <c r="E929" s="54" t="s">
        <v>25</v>
      </c>
      <c r="F929" s="53" t="str">
        <f>IF(H929="","",Sheet1!AF929)</f>
        <v>11/10/2025</v>
      </c>
      <c r="G929" s="1" t="str">
        <f>IF(H929="","",Sheet1!AF929)</f>
        <v>11/10/2025</v>
      </c>
      <c r="H929" s="27">
        <v>9106053607</v>
      </c>
      <c r="I929" s="1" t="str">
        <f>IF(H929="","",Sheet1!AF929)</f>
        <v>11/10/2025</v>
      </c>
      <c r="J929" s="55" t="str">
        <f t="shared" si="140"/>
        <v>NKHT2510/07000010863</v>
      </c>
      <c r="K929" s="1"/>
      <c r="L929" s="57" t="str">
        <f>IF(H929="","",Sheet1!AK929)</f>
        <v>K25TTM</v>
      </c>
      <c r="M929" s="57" t="str">
        <f>IF(H929="","",Sheet1!AE929)</f>
        <v>00010863</v>
      </c>
      <c r="N929" s="58" t="str">
        <f>IF(H929="","",Sheet1!AF929)</f>
        <v>11/10/2025</v>
      </c>
      <c r="O929" s="7" t="str">
        <f>IF(H929="","",Sheet1!AH929)</f>
        <v>WIN-070</v>
      </c>
      <c r="S929" s="55" t="str">
        <f>IF(H929="","",Sheet1!AL929)</f>
        <v>6906 WM+ QTI 08-08A Trần Hưng Đạo, Quảng</v>
      </c>
      <c r="V929" s="55" t="str">
        <f>IF(H929="","",Sheet1!AL929)</f>
        <v>6906 WM+ QTI 08-08A Trần Hưng Đạo, Quảng</v>
      </c>
      <c r="Y929" s="7" t="str">
        <f>IF(H929="","",Sheet1!AJ929)</f>
        <v>GSG250</v>
      </c>
      <c r="AB929" s="60">
        <f t="shared" si="141"/>
        <v>5111</v>
      </c>
      <c r="AC929" s="60">
        <f t="shared" si="142"/>
        <v>131</v>
      </c>
      <c r="AE929" s="61">
        <f>IF(H929="","",Sheet1!U929)</f>
        <v>2</v>
      </c>
      <c r="AG929" s="7">
        <f>IF(H929="","",Sheet1!T929)</f>
        <v>41328</v>
      </c>
      <c r="AH929" s="62">
        <f t="shared" si="143"/>
        <v>82656</v>
      </c>
      <c r="AL929" s="64">
        <f t="shared" si="144"/>
        <v>8</v>
      </c>
      <c r="AN929" s="61">
        <f t="shared" si="145"/>
        <v>6612.4800000000005</v>
      </c>
      <c r="AO929" s="65">
        <f t="shared" si="146"/>
        <v>33311</v>
      </c>
      <c r="AQ929" s="66" t="str">
        <f t="shared" si="147"/>
        <v>K-hangtra</v>
      </c>
      <c r="AR929" s="66">
        <f t="shared" si="148"/>
        <v>156</v>
      </c>
      <c r="AS929" s="66">
        <f t="shared" si="149"/>
        <v>632</v>
      </c>
    </row>
    <row r="930" spans="3:45" x14ac:dyDescent="0.25">
      <c r="C930" s="53" t="str">
        <f>IF(H930="","",Sheet1!AI930)</f>
        <v>N</v>
      </c>
      <c r="D930" s="54" t="s">
        <v>4134</v>
      </c>
      <c r="E930" s="54" t="s">
        <v>25</v>
      </c>
      <c r="F930" s="53" t="str">
        <f>IF(H930="","",Sheet1!AF930)</f>
        <v>11/10/2025</v>
      </c>
      <c r="G930" s="1" t="str">
        <f>IF(H930="","",Sheet1!AF930)</f>
        <v>11/10/2025</v>
      </c>
      <c r="H930" s="27">
        <v>9106053701</v>
      </c>
      <c r="I930" s="1" t="str">
        <f>IF(H930="","",Sheet1!AF930)</f>
        <v>11/10/2025</v>
      </c>
      <c r="J930" s="55" t="str">
        <f t="shared" si="140"/>
        <v>NKHT2510/04700015102</v>
      </c>
      <c r="K930" s="1"/>
      <c r="L930" s="57" t="str">
        <f>IF(H930="","",Sheet1!AK930)</f>
        <v>K25TTM</v>
      </c>
      <c r="M930" s="57" t="str">
        <f>IF(H930="","",Sheet1!AE930)</f>
        <v>00015102</v>
      </c>
      <c r="N930" s="58" t="str">
        <f>IF(H930="","",Sheet1!AF930)</f>
        <v>11/10/2025</v>
      </c>
      <c r="O930" s="7" t="str">
        <f>IF(H930="","",Sheet1!AH930)</f>
        <v>WIN-047</v>
      </c>
      <c r="S930" s="55" t="str">
        <f>IF(H930="","",Sheet1!AL930)</f>
        <v>3424 WM+ VTU 410 – 412 Trương Công Định</v>
      </c>
      <c r="V930" s="55" t="str">
        <f>IF(H930="","",Sheet1!AL930)</f>
        <v>3424 WM+ VTU 410 – 412 Trương Công Định</v>
      </c>
      <c r="Y930" s="7" t="str">
        <f>IF(H930="","",Sheet1!AJ930)</f>
        <v>TH200</v>
      </c>
      <c r="AB930" s="60">
        <f t="shared" si="141"/>
        <v>5111</v>
      </c>
      <c r="AC930" s="60">
        <f t="shared" si="142"/>
        <v>131</v>
      </c>
      <c r="AE930" s="61">
        <f>IF(H930="","",Sheet1!U930)</f>
        <v>1</v>
      </c>
      <c r="AG930" s="7">
        <f>IF(H930="","",Sheet1!T930)</f>
        <v>45588</v>
      </c>
      <c r="AH930" s="62">
        <f t="shared" si="143"/>
        <v>45588</v>
      </c>
      <c r="AL930" s="64">
        <f t="shared" si="144"/>
        <v>8</v>
      </c>
      <c r="AN930" s="61">
        <f t="shared" si="145"/>
        <v>3647.04</v>
      </c>
      <c r="AO930" s="65">
        <f t="shared" si="146"/>
        <v>33311</v>
      </c>
      <c r="AQ930" s="66" t="str">
        <f t="shared" si="147"/>
        <v>K-hangtra</v>
      </c>
      <c r="AR930" s="66">
        <f t="shared" si="148"/>
        <v>156</v>
      </c>
      <c r="AS930" s="66">
        <f t="shared" si="149"/>
        <v>632</v>
      </c>
    </row>
    <row r="931" spans="3:45" x14ac:dyDescent="0.25">
      <c r="C931" s="53" t="str">
        <f>IF(H931="","",Sheet1!AI931)</f>
        <v>N</v>
      </c>
      <c r="D931" s="54" t="s">
        <v>4134</v>
      </c>
      <c r="E931" s="54" t="s">
        <v>25</v>
      </c>
      <c r="F931" s="53" t="str">
        <f>IF(H931="","",Sheet1!AF931)</f>
        <v>11/10/2025</v>
      </c>
      <c r="G931" s="1" t="str">
        <f>IF(H931="","",Sheet1!AF931)</f>
        <v>11/10/2025</v>
      </c>
      <c r="H931" s="27">
        <v>9106053701</v>
      </c>
      <c r="I931" s="1" t="str">
        <f>IF(H931="","",Sheet1!AF931)</f>
        <v>11/10/2025</v>
      </c>
      <c r="J931" s="55" t="str">
        <f t="shared" si="140"/>
        <v>NKHT2510/04700015102</v>
      </c>
      <c r="K931" s="1"/>
      <c r="L931" s="57" t="str">
        <f>IF(H931="","",Sheet1!AK931)</f>
        <v>K25TTM</v>
      </c>
      <c r="M931" s="57" t="str">
        <f>IF(H931="","",Sheet1!AE931)</f>
        <v>00015102</v>
      </c>
      <c r="N931" s="58" t="str">
        <f>IF(H931="","",Sheet1!AF931)</f>
        <v>11/10/2025</v>
      </c>
      <c r="O931" s="7" t="str">
        <f>IF(H931="","",Sheet1!AH931)</f>
        <v>WIN-047</v>
      </c>
      <c r="S931" s="55" t="str">
        <f>IF(H931="","",Sheet1!AL931)</f>
        <v>3424 WM+ VTU 410 – 412 Trương Công Định</v>
      </c>
      <c r="V931" s="55" t="str">
        <f>IF(H931="","",Sheet1!AL931)</f>
        <v>3424 WM+ VTU 410 – 412 Trương Công Định</v>
      </c>
      <c r="Y931" s="7" t="str">
        <f>IF(H931="","",Sheet1!AJ931)</f>
        <v>GL250</v>
      </c>
      <c r="AB931" s="60">
        <f t="shared" si="141"/>
        <v>5111</v>
      </c>
      <c r="AC931" s="60">
        <f t="shared" si="142"/>
        <v>131</v>
      </c>
      <c r="AE931" s="61">
        <f>IF(H931="","",Sheet1!U931)</f>
        <v>2</v>
      </c>
      <c r="AG931" s="7">
        <f>IF(H931="","",Sheet1!T931)</f>
        <v>49500</v>
      </c>
      <c r="AH931" s="62">
        <f t="shared" si="143"/>
        <v>99000</v>
      </c>
      <c r="AL931" s="64">
        <f t="shared" si="144"/>
        <v>8</v>
      </c>
      <c r="AN931" s="61">
        <f t="shared" si="145"/>
        <v>7920</v>
      </c>
      <c r="AO931" s="65">
        <f t="shared" si="146"/>
        <v>33311</v>
      </c>
      <c r="AQ931" s="66" t="str">
        <f t="shared" si="147"/>
        <v>K-hangtra</v>
      </c>
      <c r="AR931" s="66">
        <f t="shared" si="148"/>
        <v>156</v>
      </c>
      <c r="AS931" s="66">
        <f t="shared" si="149"/>
        <v>632</v>
      </c>
    </row>
    <row r="932" spans="3:45" x14ac:dyDescent="0.25">
      <c r="C932" s="53" t="str">
        <f>IF(H932="","",Sheet1!AI932)</f>
        <v>N</v>
      </c>
      <c r="D932" s="54" t="s">
        <v>4134</v>
      </c>
      <c r="E932" s="54" t="s">
        <v>25</v>
      </c>
      <c r="F932" s="53" t="str">
        <f>IF(H932="","",Sheet1!AF932)</f>
        <v>11/10/2025</v>
      </c>
      <c r="G932" s="1" t="str">
        <f>IF(H932="","",Sheet1!AF932)</f>
        <v>11/10/2025</v>
      </c>
      <c r="H932" s="27">
        <v>9106053701</v>
      </c>
      <c r="I932" s="1" t="str">
        <f>IF(H932="","",Sheet1!AF932)</f>
        <v>11/10/2025</v>
      </c>
      <c r="J932" s="55" t="str">
        <f t="shared" si="140"/>
        <v>NKHT2510/04700015102</v>
      </c>
      <c r="K932" s="1"/>
      <c r="L932" s="57" t="str">
        <f>IF(H932="","",Sheet1!AK932)</f>
        <v>K25TTM</v>
      </c>
      <c r="M932" s="57" t="str">
        <f>IF(H932="","",Sheet1!AE932)</f>
        <v>00015102</v>
      </c>
      <c r="N932" s="58" t="str">
        <f>IF(H932="","",Sheet1!AF932)</f>
        <v>11/10/2025</v>
      </c>
      <c r="O932" s="7" t="str">
        <f>IF(H932="","",Sheet1!AH932)</f>
        <v>WIN-047</v>
      </c>
      <c r="S932" s="55" t="str">
        <f>IF(H932="","",Sheet1!AL932)</f>
        <v>3424 WM+ VTU 410 – 412 Trương Công Định</v>
      </c>
      <c r="V932" s="55" t="str">
        <f>IF(H932="","",Sheet1!AL932)</f>
        <v>3424 WM+ VTU 410 – 412 Trương Công Định</v>
      </c>
      <c r="Y932" s="7" t="str">
        <f>IF(H932="","",Sheet1!AJ932)</f>
        <v>GXD500</v>
      </c>
      <c r="AB932" s="60">
        <f t="shared" si="141"/>
        <v>5111</v>
      </c>
      <c r="AC932" s="60">
        <f t="shared" si="142"/>
        <v>131</v>
      </c>
      <c r="AE932" s="61">
        <f>IF(H932="","",Sheet1!U932)</f>
        <v>1</v>
      </c>
      <c r="AG932" s="7">
        <f>IF(H932="","",Sheet1!T932)</f>
        <v>111606</v>
      </c>
      <c r="AH932" s="62">
        <f t="shared" si="143"/>
        <v>111606</v>
      </c>
      <c r="AL932" s="64">
        <f t="shared" si="144"/>
        <v>8</v>
      </c>
      <c r="AN932" s="61">
        <f t="shared" si="145"/>
        <v>8928.48</v>
      </c>
      <c r="AO932" s="65">
        <f t="shared" si="146"/>
        <v>33311</v>
      </c>
      <c r="AQ932" s="66" t="str">
        <f t="shared" si="147"/>
        <v>K-hangtra</v>
      </c>
      <c r="AR932" s="66">
        <f t="shared" si="148"/>
        <v>156</v>
      </c>
      <c r="AS932" s="66">
        <f t="shared" si="149"/>
        <v>632</v>
      </c>
    </row>
    <row r="933" spans="3:45" x14ac:dyDescent="0.25">
      <c r="C933" s="53" t="str">
        <f>IF(H933="","",Sheet1!AI933)</f>
        <v>N</v>
      </c>
      <c r="D933" s="54" t="s">
        <v>4134</v>
      </c>
      <c r="E933" s="54" t="s">
        <v>25</v>
      </c>
      <c r="F933" s="53" t="str">
        <f>IF(H933="","",Sheet1!AF933)</f>
        <v>11/10/2025</v>
      </c>
      <c r="G933" s="1" t="str">
        <f>IF(H933="","",Sheet1!AF933)</f>
        <v>11/10/2025</v>
      </c>
      <c r="H933" s="27">
        <v>9106053701</v>
      </c>
      <c r="I933" s="1" t="str">
        <f>IF(H933="","",Sheet1!AF933)</f>
        <v>11/10/2025</v>
      </c>
      <c r="J933" s="55" t="str">
        <f t="shared" si="140"/>
        <v>NKHT2510/04700015102</v>
      </c>
      <c r="K933" s="1"/>
      <c r="L933" s="57" t="str">
        <f>IF(H933="","",Sheet1!AK933)</f>
        <v>K25TTM</v>
      </c>
      <c r="M933" s="57" t="str">
        <f>IF(H933="","",Sheet1!AE933)</f>
        <v>00015102</v>
      </c>
      <c r="N933" s="58" t="str">
        <f>IF(H933="","",Sheet1!AF933)</f>
        <v>11/10/2025</v>
      </c>
      <c r="O933" s="7" t="str">
        <f>IF(H933="","",Sheet1!AH933)</f>
        <v>WIN-047</v>
      </c>
      <c r="S933" s="55" t="str">
        <f>IF(H933="","",Sheet1!AL933)</f>
        <v>3424 WM+ VTU 410 – 412 Trương Công Định</v>
      </c>
      <c r="V933" s="55" t="str">
        <f>IF(H933="","",Sheet1!AL933)</f>
        <v>3424 WM+ VTU 410 – 412 Trương Công Định</v>
      </c>
      <c r="Y933" s="7" t="str">
        <f>IF(H933="","",Sheet1!AJ933)</f>
        <v>GM500</v>
      </c>
      <c r="AB933" s="60">
        <f t="shared" si="141"/>
        <v>5111</v>
      </c>
      <c r="AC933" s="60">
        <f t="shared" si="142"/>
        <v>131</v>
      </c>
      <c r="AE933" s="61">
        <f>IF(H933="","",Sheet1!U933)</f>
        <v>5</v>
      </c>
      <c r="AG933" s="7">
        <f>IF(H933="","",Sheet1!T933)</f>
        <v>111058</v>
      </c>
      <c r="AH933" s="62">
        <f t="shared" si="143"/>
        <v>555290</v>
      </c>
      <c r="AL933" s="64">
        <f t="shared" si="144"/>
        <v>8</v>
      </c>
      <c r="AN933" s="61">
        <f t="shared" si="145"/>
        <v>44423.200000000004</v>
      </c>
      <c r="AO933" s="65">
        <f t="shared" si="146"/>
        <v>33311</v>
      </c>
      <c r="AQ933" s="66" t="str">
        <f t="shared" si="147"/>
        <v>K-hangtra</v>
      </c>
      <c r="AR933" s="66">
        <f t="shared" si="148"/>
        <v>156</v>
      </c>
      <c r="AS933" s="66">
        <f t="shared" si="149"/>
        <v>632</v>
      </c>
    </row>
    <row r="934" spans="3:45" x14ac:dyDescent="0.25">
      <c r="C934" s="53" t="str">
        <f>IF(H934="","",Sheet1!AI934)</f>
        <v>N</v>
      </c>
      <c r="D934" s="54" t="s">
        <v>4134</v>
      </c>
      <c r="E934" s="54" t="s">
        <v>25</v>
      </c>
      <c r="F934" s="53" t="str">
        <f>IF(H934="","",Sheet1!AF934)</f>
        <v>11/10/2025</v>
      </c>
      <c r="G934" s="1" t="str">
        <f>IF(H934="","",Sheet1!AF934)</f>
        <v>11/10/2025</v>
      </c>
      <c r="H934" s="27">
        <v>9106053701</v>
      </c>
      <c r="I934" s="1" t="str">
        <f>IF(H934="","",Sheet1!AF934)</f>
        <v>11/10/2025</v>
      </c>
      <c r="J934" s="55" t="str">
        <f t="shared" si="140"/>
        <v>NKHT2510/04700015102</v>
      </c>
      <c r="K934" s="1"/>
      <c r="L934" s="57" t="str">
        <f>IF(H934="","",Sheet1!AK934)</f>
        <v>K25TTM</v>
      </c>
      <c r="M934" s="57" t="str">
        <f>IF(H934="","",Sheet1!AE934)</f>
        <v>00015102</v>
      </c>
      <c r="N934" s="58" t="str">
        <f>IF(H934="","",Sheet1!AF934)</f>
        <v>11/10/2025</v>
      </c>
      <c r="O934" s="7" t="str">
        <f>IF(H934="","",Sheet1!AH934)</f>
        <v>WIN-047</v>
      </c>
      <c r="S934" s="55" t="str">
        <f>IF(H934="","",Sheet1!AL934)</f>
        <v>3424 WM+ VTU 410 – 412 Trương Công Định</v>
      </c>
      <c r="V934" s="55" t="str">
        <f>IF(H934="","",Sheet1!AL934)</f>
        <v>3424 WM+ VTU 410 – 412 Trương Công Định</v>
      </c>
      <c r="Y934" s="7" t="str">
        <f>IF(H934="","",Sheet1!AJ934)</f>
        <v>CN300</v>
      </c>
      <c r="AB934" s="60">
        <f t="shared" si="141"/>
        <v>5111</v>
      </c>
      <c r="AC934" s="60">
        <f t="shared" si="142"/>
        <v>131</v>
      </c>
      <c r="AE934" s="61">
        <f>IF(H934="","",Sheet1!U934)</f>
        <v>2</v>
      </c>
      <c r="AG934" s="7">
        <f>IF(H934="","",Sheet1!T934)</f>
        <v>70950</v>
      </c>
      <c r="AH934" s="62">
        <f t="shared" si="143"/>
        <v>141900</v>
      </c>
      <c r="AL934" s="64">
        <f t="shared" si="144"/>
        <v>8</v>
      </c>
      <c r="AN934" s="61">
        <f t="shared" si="145"/>
        <v>11352</v>
      </c>
      <c r="AO934" s="65">
        <f t="shared" si="146"/>
        <v>33311</v>
      </c>
      <c r="AQ934" s="66" t="str">
        <f t="shared" si="147"/>
        <v>K-hangtra</v>
      </c>
      <c r="AR934" s="66">
        <f t="shared" si="148"/>
        <v>156</v>
      </c>
      <c r="AS934" s="66">
        <f t="shared" si="149"/>
        <v>632</v>
      </c>
    </row>
    <row r="935" spans="3:45" x14ac:dyDescent="0.25">
      <c r="C935" s="53" t="str">
        <f>IF(H935="","",Sheet1!AI935)</f>
        <v>N</v>
      </c>
      <c r="D935" s="54" t="s">
        <v>4134</v>
      </c>
      <c r="E935" s="54" t="s">
        <v>25</v>
      </c>
      <c r="F935" s="53" t="str">
        <f>IF(H935="","",Sheet1!AF935)</f>
        <v>11/10/2025</v>
      </c>
      <c r="G935" s="1" t="str">
        <f>IF(H935="","",Sheet1!AF935)</f>
        <v>11/10/2025</v>
      </c>
      <c r="H935" s="27">
        <v>9106053701</v>
      </c>
      <c r="I935" s="1" t="str">
        <f>IF(H935="","",Sheet1!AF935)</f>
        <v>11/10/2025</v>
      </c>
      <c r="J935" s="55" t="str">
        <f t="shared" si="140"/>
        <v>NKHT2510/04700015102</v>
      </c>
      <c r="K935" s="1"/>
      <c r="L935" s="57" t="str">
        <f>IF(H935="","",Sheet1!AK935)</f>
        <v>K25TTM</v>
      </c>
      <c r="M935" s="57" t="str">
        <f>IF(H935="","",Sheet1!AE935)</f>
        <v>00015102</v>
      </c>
      <c r="N935" s="58" t="str">
        <f>IF(H935="","",Sheet1!AF935)</f>
        <v>11/10/2025</v>
      </c>
      <c r="O935" s="7" t="str">
        <f>IF(H935="","",Sheet1!AH935)</f>
        <v>WIN-047</v>
      </c>
      <c r="S935" s="55" t="str">
        <f>IF(H935="","",Sheet1!AL935)</f>
        <v>3424 WM+ VTU 410 – 412 Trương Công Định</v>
      </c>
      <c r="V935" s="55" t="str">
        <f>IF(H935="","",Sheet1!AL935)</f>
        <v>3424 WM+ VTU 410 – 412 Trương Công Định</v>
      </c>
      <c r="Y935" s="7" t="str">
        <f>IF(H935="","",Sheet1!AJ935)</f>
        <v>GTLX250G</v>
      </c>
      <c r="AB935" s="60">
        <f t="shared" si="141"/>
        <v>5111</v>
      </c>
      <c r="AC935" s="60">
        <f t="shared" si="142"/>
        <v>131</v>
      </c>
      <c r="AE935" s="61">
        <f>IF(H935="","",Sheet1!U935)</f>
        <v>3</v>
      </c>
      <c r="AG935" s="7">
        <f>IF(H935="","",Sheet1!T935)</f>
        <v>50182</v>
      </c>
      <c r="AH935" s="62">
        <f t="shared" si="143"/>
        <v>150546</v>
      </c>
      <c r="AL935" s="64">
        <f t="shared" si="144"/>
        <v>8</v>
      </c>
      <c r="AN935" s="61">
        <f t="shared" si="145"/>
        <v>12043.68</v>
      </c>
      <c r="AO935" s="65">
        <f t="shared" si="146"/>
        <v>33311</v>
      </c>
      <c r="AQ935" s="66" t="str">
        <f t="shared" si="147"/>
        <v>K-hangtra</v>
      </c>
      <c r="AR935" s="66">
        <f t="shared" si="148"/>
        <v>156</v>
      </c>
      <c r="AS935" s="66">
        <f t="shared" si="149"/>
        <v>632</v>
      </c>
    </row>
    <row r="936" spans="3:45" x14ac:dyDescent="0.25">
      <c r="C936" s="53" t="str">
        <f>IF(H936="","",Sheet1!AI936)</f>
        <v>N</v>
      </c>
      <c r="D936" s="54" t="s">
        <v>4134</v>
      </c>
      <c r="E936" s="54" t="s">
        <v>25</v>
      </c>
      <c r="F936" s="53" t="str">
        <f>IF(H936="","",Sheet1!AF936)</f>
        <v>11/10/2025</v>
      </c>
      <c r="G936" s="1" t="str">
        <f>IF(H936="","",Sheet1!AF936)</f>
        <v>11/10/2025</v>
      </c>
      <c r="H936" s="27">
        <v>9106053701</v>
      </c>
      <c r="I936" s="1" t="str">
        <f>IF(H936="","",Sheet1!AF936)</f>
        <v>11/10/2025</v>
      </c>
      <c r="J936" s="55" t="str">
        <f t="shared" si="140"/>
        <v>NKHT2510/04700015102</v>
      </c>
      <c r="K936" s="1"/>
      <c r="L936" s="57" t="str">
        <f>IF(H936="","",Sheet1!AK936)</f>
        <v>K25TTM</v>
      </c>
      <c r="M936" s="57" t="str">
        <f>IF(H936="","",Sheet1!AE936)</f>
        <v>00015102</v>
      </c>
      <c r="N936" s="58" t="str">
        <f>IF(H936="","",Sheet1!AF936)</f>
        <v>11/10/2025</v>
      </c>
      <c r="O936" s="7" t="str">
        <f>IF(H936="","",Sheet1!AH936)</f>
        <v>WIN-047</v>
      </c>
      <c r="S936" s="55" t="str">
        <f>IF(H936="","",Sheet1!AL936)</f>
        <v>3424 WM+ VTU 410 – 412 Trương Công Định</v>
      </c>
      <c r="V936" s="55" t="str">
        <f>IF(H936="","",Sheet1!AL936)</f>
        <v>3424 WM+ VTU 410 – 412 Trương Công Định</v>
      </c>
      <c r="Y936" s="7" t="str">
        <f>IF(H936="","",Sheet1!AJ936)</f>
        <v>CGM300</v>
      </c>
      <c r="AB936" s="60">
        <f t="shared" si="141"/>
        <v>5111</v>
      </c>
      <c r="AC936" s="60">
        <f t="shared" si="142"/>
        <v>131</v>
      </c>
      <c r="AE936" s="61">
        <f>IF(H936="","",Sheet1!U936)</f>
        <v>1</v>
      </c>
      <c r="AG936" s="7">
        <f>IF(H936="","",Sheet1!T936)</f>
        <v>73431</v>
      </c>
      <c r="AH936" s="62">
        <f t="shared" si="143"/>
        <v>73431</v>
      </c>
      <c r="AL936" s="64">
        <f t="shared" si="144"/>
        <v>8</v>
      </c>
      <c r="AN936" s="61">
        <f t="shared" si="145"/>
        <v>5874.4800000000005</v>
      </c>
      <c r="AO936" s="65">
        <f t="shared" si="146"/>
        <v>33311</v>
      </c>
      <c r="AQ936" s="66" t="str">
        <f t="shared" si="147"/>
        <v>K-hangtra</v>
      </c>
      <c r="AR936" s="66">
        <f t="shared" si="148"/>
        <v>156</v>
      </c>
      <c r="AS936" s="66">
        <f t="shared" si="149"/>
        <v>632</v>
      </c>
    </row>
    <row r="937" spans="3:45" x14ac:dyDescent="0.25">
      <c r="C937" s="53" t="str">
        <f>IF(H937="","",Sheet1!AI937)</f>
        <v>B</v>
      </c>
      <c r="D937" s="54" t="s">
        <v>4134</v>
      </c>
      <c r="E937" s="54" t="s">
        <v>25</v>
      </c>
      <c r="F937" s="53" t="str">
        <f>IF(H937="","",Sheet1!AF937)</f>
        <v>11/10/2025</v>
      </c>
      <c r="G937" s="1" t="str">
        <f>IF(H937="","",Sheet1!AF937)</f>
        <v>11/10/2025</v>
      </c>
      <c r="H937" s="27">
        <v>9106053736</v>
      </c>
      <c r="I937" s="1" t="str">
        <f>IF(H937="","",Sheet1!AF937)</f>
        <v>11/10/2025</v>
      </c>
      <c r="J937" s="55" t="str">
        <f t="shared" si="140"/>
        <v>NKHT2510/00300018385</v>
      </c>
      <c r="K937" s="1"/>
      <c r="L937" s="57" t="str">
        <f>IF(H937="","",Sheet1!AK937)</f>
        <v>K25TTM</v>
      </c>
      <c r="M937" s="57" t="str">
        <f>IF(H937="","",Sheet1!AE937)</f>
        <v>00018385</v>
      </c>
      <c r="N937" s="58" t="str">
        <f>IF(H937="","",Sheet1!AF937)</f>
        <v>11/10/2025</v>
      </c>
      <c r="O937" s="7" t="str">
        <f>IF(H937="","",Sheet1!AH937)</f>
        <v>WIN-PTO-00-003</v>
      </c>
      <c r="S937" s="55" t="str">
        <f>IF(H937="","",Sheet1!AL937)</f>
        <v>2AD3 WM+ PTO Núi Trang, Phù Ninh</v>
      </c>
      <c r="V937" s="55" t="str">
        <f>IF(H937="","",Sheet1!AL937)</f>
        <v>2AD3 WM+ PTO Núi Trang, Phù Ninh</v>
      </c>
      <c r="Y937" s="7" t="str">
        <f>IF(H937="","",Sheet1!AJ937)</f>
        <v>MNH250</v>
      </c>
      <c r="AB937" s="60">
        <f t="shared" si="141"/>
        <v>5111</v>
      </c>
      <c r="AC937" s="60">
        <f t="shared" si="142"/>
        <v>131</v>
      </c>
      <c r="AE937" s="61">
        <f>IF(H937="","",Sheet1!U937)</f>
        <v>1</v>
      </c>
      <c r="AG937" s="7">
        <f>IF(H937="","",Sheet1!T937)</f>
        <v>37720</v>
      </c>
      <c r="AH937" s="62">
        <f t="shared" si="143"/>
        <v>37720</v>
      </c>
      <c r="AL937" s="64">
        <f t="shared" si="144"/>
        <v>8</v>
      </c>
      <c r="AN937" s="61">
        <f t="shared" si="145"/>
        <v>3017.6</v>
      </c>
      <c r="AO937" s="65">
        <f t="shared" si="146"/>
        <v>33311</v>
      </c>
      <c r="AQ937" s="66" t="str">
        <f t="shared" si="147"/>
        <v>K-hangtra</v>
      </c>
      <c r="AR937" s="66">
        <f t="shared" si="148"/>
        <v>156</v>
      </c>
      <c r="AS937" s="66">
        <f t="shared" si="149"/>
        <v>632</v>
      </c>
    </row>
    <row r="938" spans="3:45" x14ac:dyDescent="0.25">
      <c r="C938" s="53" t="str">
        <f>IF(H938="","",Sheet1!AI938)</f>
        <v>B</v>
      </c>
      <c r="D938" s="54" t="s">
        <v>4134</v>
      </c>
      <c r="E938" s="54" t="s">
        <v>25</v>
      </c>
      <c r="F938" s="53" t="str">
        <f>IF(H938="","",Sheet1!AF938)</f>
        <v>11/10/2025</v>
      </c>
      <c r="G938" s="1" t="str">
        <f>IF(H938="","",Sheet1!AF938)</f>
        <v>11/10/2025</v>
      </c>
      <c r="H938" s="27">
        <v>9106053749</v>
      </c>
      <c r="I938" s="1" t="str">
        <f>IF(H938="","",Sheet1!AF938)</f>
        <v>11/10/2025</v>
      </c>
      <c r="J938" s="55" t="str">
        <f t="shared" si="140"/>
        <v>NKHT2510/69000485266</v>
      </c>
      <c r="K938" s="1"/>
      <c r="L938" s="57" t="str">
        <f>IF(H938="","",Sheet1!AK938)</f>
        <v>K25TTM</v>
      </c>
      <c r="M938" s="57" t="str">
        <f>IF(H938="","",Sheet1!AE938)</f>
        <v>00485266</v>
      </c>
      <c r="N938" s="58" t="str">
        <f>IF(H938="","",Sheet1!AF938)</f>
        <v>11/10/2025</v>
      </c>
      <c r="O938" s="7" t="str">
        <f>IF(H938="","",Sheet1!AH938)</f>
        <v>WIN3690</v>
      </c>
      <c r="S938" s="55" t="str">
        <f>IF(H938="","",Sheet1!AL938)</f>
        <v>3690 WM+ HNI Thôn Vân Lũng , An Khánh</v>
      </c>
      <c r="V938" s="55" t="str">
        <f>IF(H938="","",Sheet1!AL938)</f>
        <v>3690 WM+ HNI Thôn Vân Lũng , An Khánh</v>
      </c>
      <c r="Y938" s="7" t="str">
        <f>IF(H938="","",Sheet1!AJ938)</f>
        <v>GM500</v>
      </c>
      <c r="AB938" s="60">
        <f t="shared" si="141"/>
        <v>5111</v>
      </c>
      <c r="AC938" s="60">
        <f t="shared" si="142"/>
        <v>131</v>
      </c>
      <c r="AE938" s="61">
        <f>IF(H938="","",Sheet1!U938)</f>
        <v>3</v>
      </c>
      <c r="AG938" s="7">
        <f>IF(H938="","",Sheet1!T938)</f>
        <v>111058</v>
      </c>
      <c r="AH938" s="62">
        <f t="shared" si="143"/>
        <v>333174</v>
      </c>
      <c r="AL938" s="64">
        <f t="shared" si="144"/>
        <v>8</v>
      </c>
      <c r="AN938" s="61">
        <f t="shared" si="145"/>
        <v>26653.920000000002</v>
      </c>
      <c r="AO938" s="65">
        <f t="shared" si="146"/>
        <v>33311</v>
      </c>
      <c r="AQ938" s="66" t="str">
        <f t="shared" si="147"/>
        <v>K-hangtra</v>
      </c>
      <c r="AR938" s="66">
        <f t="shared" si="148"/>
        <v>156</v>
      </c>
      <c r="AS938" s="66">
        <f t="shared" si="149"/>
        <v>632</v>
      </c>
    </row>
    <row r="939" spans="3:45" x14ac:dyDescent="0.25">
      <c r="C939" s="53" t="str">
        <f>IF(H939="","",Sheet1!AI939)</f>
        <v>B</v>
      </c>
      <c r="D939" s="54" t="s">
        <v>4134</v>
      </c>
      <c r="E939" s="54" t="s">
        <v>25</v>
      </c>
      <c r="F939" s="53" t="str">
        <f>IF(H939="","",Sheet1!AF939)</f>
        <v>11/10/2025</v>
      </c>
      <c r="G939" s="1" t="str">
        <f>IF(H939="","",Sheet1!AF939)</f>
        <v>11/10/2025</v>
      </c>
      <c r="H939" s="27">
        <v>9106053782</v>
      </c>
      <c r="I939" s="1" t="str">
        <f>IF(H939="","",Sheet1!AF939)</f>
        <v>11/10/2025</v>
      </c>
      <c r="J939" s="55" t="str">
        <f t="shared" si="140"/>
        <v>NKHT2510/75200485283</v>
      </c>
      <c r="K939" s="1"/>
      <c r="L939" s="57" t="str">
        <f>IF(H939="","",Sheet1!AK939)</f>
        <v>K25TTM</v>
      </c>
      <c r="M939" s="57" t="str">
        <f>IF(H939="","",Sheet1!AE939)</f>
        <v>00485283</v>
      </c>
      <c r="N939" s="58" t="str">
        <f>IF(H939="","",Sheet1!AF939)</f>
        <v>11/10/2025</v>
      </c>
      <c r="O939" s="7" t="str">
        <f>IF(H939="","",Sheet1!AH939)</f>
        <v>WIN2752</v>
      </c>
      <c r="S939" s="55" t="str">
        <f>IF(H939="","",Sheet1!AL939)</f>
        <v>2752 WM+ HNI 109 Trần Huy Liệu</v>
      </c>
      <c r="V939" s="55" t="str">
        <f>IF(H939="","",Sheet1!AL939)</f>
        <v>2752 WM+ HNI 109 Trần Huy Liệu</v>
      </c>
      <c r="Y939" s="7" t="str">
        <f>IF(H939="","",Sheet1!AJ939)</f>
        <v>GTLX250G</v>
      </c>
      <c r="AB939" s="60">
        <f t="shared" si="141"/>
        <v>5111</v>
      </c>
      <c r="AC939" s="60">
        <f t="shared" si="142"/>
        <v>131</v>
      </c>
      <c r="AE939" s="61">
        <f>IF(H939="","",Sheet1!U939)</f>
        <v>2</v>
      </c>
      <c r="AG939" s="7">
        <f>IF(H939="","",Sheet1!T939)</f>
        <v>50182</v>
      </c>
      <c r="AH939" s="62">
        <f t="shared" si="143"/>
        <v>100364</v>
      </c>
      <c r="AL939" s="64">
        <f t="shared" si="144"/>
        <v>8</v>
      </c>
      <c r="AN939" s="61">
        <f t="shared" si="145"/>
        <v>8029.12</v>
      </c>
      <c r="AO939" s="65">
        <f t="shared" si="146"/>
        <v>33311</v>
      </c>
      <c r="AQ939" s="66" t="str">
        <f t="shared" si="147"/>
        <v>K-hangtra</v>
      </c>
      <c r="AR939" s="66">
        <f t="shared" si="148"/>
        <v>156</v>
      </c>
      <c r="AS939" s="66">
        <f t="shared" si="149"/>
        <v>632</v>
      </c>
    </row>
    <row r="940" spans="3:45" x14ac:dyDescent="0.25">
      <c r="C940" s="53" t="str">
        <f>IF(H940="","",Sheet1!AI940)</f>
        <v>B</v>
      </c>
      <c r="D940" s="54" t="s">
        <v>4134</v>
      </c>
      <c r="E940" s="54" t="s">
        <v>25</v>
      </c>
      <c r="F940" s="53" t="str">
        <f>IF(H940="","",Sheet1!AF940)</f>
        <v>11/10/2025</v>
      </c>
      <c r="G940" s="1" t="str">
        <f>IF(H940="","",Sheet1!AF940)</f>
        <v>11/10/2025</v>
      </c>
      <c r="H940" s="27">
        <v>9106053782</v>
      </c>
      <c r="I940" s="1" t="str">
        <f>IF(H940="","",Sheet1!AF940)</f>
        <v>11/10/2025</v>
      </c>
      <c r="J940" s="55" t="str">
        <f t="shared" si="140"/>
        <v>NKHT2510/75200485283</v>
      </c>
      <c r="K940" s="1"/>
      <c r="L940" s="57" t="str">
        <f>IF(H940="","",Sheet1!AK940)</f>
        <v>K25TTM</v>
      </c>
      <c r="M940" s="57" t="str">
        <f>IF(H940="","",Sheet1!AE940)</f>
        <v>00485283</v>
      </c>
      <c r="N940" s="58" t="str">
        <f>IF(H940="","",Sheet1!AF940)</f>
        <v>11/10/2025</v>
      </c>
      <c r="O940" s="7" t="str">
        <f>IF(H940="","",Sheet1!AH940)</f>
        <v>WIN2752</v>
      </c>
      <c r="S940" s="55" t="str">
        <f>IF(H940="","",Sheet1!AL940)</f>
        <v>2752 WM+ HNI 109 Trần Huy Liệu</v>
      </c>
      <c r="V940" s="55" t="str">
        <f>IF(H940="","",Sheet1!AL940)</f>
        <v>2752 WM+ HNI 109 Trần Huy Liệu</v>
      </c>
      <c r="Y940" s="7" t="str">
        <f>IF(H940="","",Sheet1!AJ940)</f>
        <v>GM500</v>
      </c>
      <c r="AB940" s="60">
        <f t="shared" si="141"/>
        <v>5111</v>
      </c>
      <c r="AC940" s="60">
        <f t="shared" si="142"/>
        <v>131</v>
      </c>
      <c r="AE940" s="61">
        <f>IF(H940="","",Sheet1!U940)</f>
        <v>2</v>
      </c>
      <c r="AG940" s="7">
        <f>IF(H940="","",Sheet1!T940)</f>
        <v>111058</v>
      </c>
      <c r="AH940" s="62">
        <f t="shared" si="143"/>
        <v>222116</v>
      </c>
      <c r="AL940" s="64">
        <f t="shared" si="144"/>
        <v>8</v>
      </c>
      <c r="AN940" s="61">
        <f t="shared" si="145"/>
        <v>17769.28</v>
      </c>
      <c r="AO940" s="65">
        <f t="shared" si="146"/>
        <v>33311</v>
      </c>
      <c r="AQ940" s="66" t="str">
        <f t="shared" si="147"/>
        <v>K-hangtra</v>
      </c>
      <c r="AR940" s="66">
        <f t="shared" si="148"/>
        <v>156</v>
      </c>
      <c r="AS940" s="66">
        <f t="shared" si="149"/>
        <v>632</v>
      </c>
    </row>
    <row r="941" spans="3:45" x14ac:dyDescent="0.25">
      <c r="C941" s="53" t="str">
        <f>IF(H941="","",Sheet1!AI941)</f>
        <v>N</v>
      </c>
      <c r="D941" s="54" t="s">
        <v>4134</v>
      </c>
      <c r="E941" s="54" t="s">
        <v>25</v>
      </c>
      <c r="F941" s="53" t="str">
        <f>IF(H941="","",Sheet1!AF941)</f>
        <v>11/10/2025</v>
      </c>
      <c r="G941" s="1" t="str">
        <f>IF(H941="","",Sheet1!AF941)</f>
        <v>11/10/2025</v>
      </c>
      <c r="H941" s="27">
        <v>9106053772</v>
      </c>
      <c r="I941" s="1" t="str">
        <f>IF(H941="","",Sheet1!AF941)</f>
        <v>11/10/2025</v>
      </c>
      <c r="J941" s="55" t="str">
        <f t="shared" si="140"/>
        <v>NKHT2510/02300017385</v>
      </c>
      <c r="K941" s="1"/>
      <c r="L941" s="57" t="str">
        <f>IF(H941="","",Sheet1!AK941)</f>
        <v>K25TTM</v>
      </c>
      <c r="M941" s="57" t="str">
        <f>IF(H941="","",Sheet1!AE941)</f>
        <v>00017385</v>
      </c>
      <c r="N941" s="58" t="str">
        <f>IF(H941="","",Sheet1!AF941)</f>
        <v>11/10/2025</v>
      </c>
      <c r="O941" s="7" t="str">
        <f>IF(H941="","",Sheet1!AH941)</f>
        <v>WIN-023</v>
      </c>
      <c r="S941" s="55" t="str">
        <f>IF(H941="","",Sheet1!AL941)</f>
        <v>6283 WM+ DNI LK1-32 KDC Long Châu</v>
      </c>
      <c r="V941" s="55" t="str">
        <f>IF(H941="","",Sheet1!AL941)</f>
        <v>6283 WM+ DNI LK1-32 KDC Long Châu</v>
      </c>
      <c r="Y941" s="7" t="str">
        <f>IF(H941="","",Sheet1!AJ941)</f>
        <v>CGM300</v>
      </c>
      <c r="AB941" s="60">
        <f t="shared" si="141"/>
        <v>5111</v>
      </c>
      <c r="AC941" s="60">
        <f t="shared" si="142"/>
        <v>131</v>
      </c>
      <c r="AE941" s="61">
        <f>IF(H941="","",Sheet1!U941)</f>
        <v>1</v>
      </c>
      <c r="AG941" s="7">
        <f>IF(H941="","",Sheet1!T941)</f>
        <v>73431</v>
      </c>
      <c r="AH941" s="62">
        <f t="shared" si="143"/>
        <v>73431</v>
      </c>
      <c r="AL941" s="64">
        <f t="shared" si="144"/>
        <v>8</v>
      </c>
      <c r="AN941" s="61">
        <f t="shared" si="145"/>
        <v>5874.4800000000005</v>
      </c>
      <c r="AO941" s="65">
        <f t="shared" si="146"/>
        <v>33311</v>
      </c>
      <c r="AQ941" s="66" t="str">
        <f t="shared" si="147"/>
        <v>K-hangtra</v>
      </c>
      <c r="AR941" s="66">
        <f t="shared" si="148"/>
        <v>156</v>
      </c>
      <c r="AS941" s="66">
        <f t="shared" si="149"/>
        <v>632</v>
      </c>
    </row>
    <row r="942" spans="3:45" x14ac:dyDescent="0.25">
      <c r="C942" s="53" t="str">
        <f>IF(H942="","",Sheet1!AI942)</f>
        <v>N</v>
      </c>
      <c r="D942" s="54" t="s">
        <v>4134</v>
      </c>
      <c r="E942" s="54" t="s">
        <v>25</v>
      </c>
      <c r="F942" s="53" t="str">
        <f>IF(H942="","",Sheet1!AF942)</f>
        <v>11/10/2025</v>
      </c>
      <c r="G942" s="1" t="str">
        <f>IF(H942="","",Sheet1!AF942)</f>
        <v>11/10/2025</v>
      </c>
      <c r="H942" s="27">
        <v>9106053772</v>
      </c>
      <c r="I942" s="1" t="str">
        <f>IF(H942="","",Sheet1!AF942)</f>
        <v>11/10/2025</v>
      </c>
      <c r="J942" s="55" t="str">
        <f t="shared" si="140"/>
        <v>NKHT2510/02300017385</v>
      </c>
      <c r="K942" s="1"/>
      <c r="L942" s="57" t="str">
        <f>IF(H942="","",Sheet1!AK942)</f>
        <v>K25TTM</v>
      </c>
      <c r="M942" s="57" t="str">
        <f>IF(H942="","",Sheet1!AE942)</f>
        <v>00017385</v>
      </c>
      <c r="N942" s="58" t="str">
        <f>IF(H942="","",Sheet1!AF942)</f>
        <v>11/10/2025</v>
      </c>
      <c r="O942" s="7" t="str">
        <f>IF(H942="","",Sheet1!AH942)</f>
        <v>WIN-023</v>
      </c>
      <c r="S942" s="55" t="str">
        <f>IF(H942="","",Sheet1!AL942)</f>
        <v>6283 WM+ DNI LK1-32 KDC Long Châu</v>
      </c>
      <c r="V942" s="55" t="str">
        <f>IF(H942="","",Sheet1!AL942)</f>
        <v>6283 WM+ DNI LK1-32 KDC Long Châu</v>
      </c>
      <c r="Y942" s="7" t="str">
        <f>IF(H942="","",Sheet1!AJ942)</f>
        <v>GM500</v>
      </c>
      <c r="AB942" s="60">
        <f t="shared" si="141"/>
        <v>5111</v>
      </c>
      <c r="AC942" s="60">
        <f t="shared" si="142"/>
        <v>131</v>
      </c>
      <c r="AE942" s="61">
        <f>IF(H942="","",Sheet1!U942)</f>
        <v>1</v>
      </c>
      <c r="AG942" s="7">
        <f>IF(H942="","",Sheet1!T942)</f>
        <v>111058</v>
      </c>
      <c r="AH942" s="62">
        <f t="shared" si="143"/>
        <v>111058</v>
      </c>
      <c r="AL942" s="64">
        <f t="shared" si="144"/>
        <v>8</v>
      </c>
      <c r="AN942" s="61">
        <f t="shared" si="145"/>
        <v>8884.64</v>
      </c>
      <c r="AO942" s="65">
        <f t="shared" si="146"/>
        <v>33311</v>
      </c>
      <c r="AQ942" s="66" t="str">
        <f t="shared" si="147"/>
        <v>K-hangtra</v>
      </c>
      <c r="AR942" s="66">
        <f t="shared" si="148"/>
        <v>156</v>
      </c>
      <c r="AS942" s="66">
        <f t="shared" si="149"/>
        <v>632</v>
      </c>
    </row>
    <row r="943" spans="3:45" x14ac:dyDescent="0.25">
      <c r="C943" s="53" t="str">
        <f>IF(H943="","",Sheet1!AI943)</f>
        <v>N</v>
      </c>
      <c r="D943" s="54" t="s">
        <v>4134</v>
      </c>
      <c r="E943" s="54" t="s">
        <v>25</v>
      </c>
      <c r="F943" s="53" t="str">
        <f>IF(H943="","",Sheet1!AF943)</f>
        <v>11/10/2025</v>
      </c>
      <c r="G943" s="1" t="str">
        <f>IF(H943="","",Sheet1!AF943)</f>
        <v>11/10/2025</v>
      </c>
      <c r="H943" s="27">
        <v>9106053772</v>
      </c>
      <c r="I943" s="1" t="str">
        <f>IF(H943="","",Sheet1!AF943)</f>
        <v>11/10/2025</v>
      </c>
      <c r="J943" s="55" t="str">
        <f t="shared" si="140"/>
        <v>NKHT2510/02300017385</v>
      </c>
      <c r="K943" s="1"/>
      <c r="L943" s="57" t="str">
        <f>IF(H943="","",Sheet1!AK943)</f>
        <v>K25TTM</v>
      </c>
      <c r="M943" s="57" t="str">
        <f>IF(H943="","",Sheet1!AE943)</f>
        <v>00017385</v>
      </c>
      <c r="N943" s="58" t="str">
        <f>IF(H943="","",Sheet1!AF943)</f>
        <v>11/10/2025</v>
      </c>
      <c r="O943" s="7" t="str">
        <f>IF(H943="","",Sheet1!AH943)</f>
        <v>WIN-023</v>
      </c>
      <c r="S943" s="55" t="str">
        <f>IF(H943="","",Sheet1!AL943)</f>
        <v>6283 WM+ DNI LK1-32 KDC Long Châu</v>
      </c>
      <c r="V943" s="55" t="str">
        <f>IF(H943="","",Sheet1!AL943)</f>
        <v>6283 WM+ DNI LK1-32 KDC Long Châu</v>
      </c>
      <c r="Y943" s="7" t="str">
        <f>IF(H943="","",Sheet1!AJ943)</f>
        <v>TH200</v>
      </c>
      <c r="AB943" s="60">
        <f t="shared" si="141"/>
        <v>5111</v>
      </c>
      <c r="AC943" s="60">
        <f t="shared" si="142"/>
        <v>131</v>
      </c>
      <c r="AE943" s="61">
        <f>IF(H943="","",Sheet1!U943)</f>
        <v>2</v>
      </c>
      <c r="AG943" s="7">
        <f>IF(H943="","",Sheet1!T943)</f>
        <v>45588</v>
      </c>
      <c r="AH943" s="62">
        <f t="shared" si="143"/>
        <v>91176</v>
      </c>
      <c r="AL943" s="64">
        <f t="shared" si="144"/>
        <v>8</v>
      </c>
      <c r="AN943" s="61">
        <f t="shared" si="145"/>
        <v>7294.08</v>
      </c>
      <c r="AO943" s="65">
        <f t="shared" si="146"/>
        <v>33311</v>
      </c>
      <c r="AQ943" s="66" t="str">
        <f t="shared" si="147"/>
        <v>K-hangtra</v>
      </c>
      <c r="AR943" s="66">
        <f t="shared" si="148"/>
        <v>156</v>
      </c>
      <c r="AS943" s="66">
        <f t="shared" si="149"/>
        <v>632</v>
      </c>
    </row>
    <row r="944" spans="3:45" x14ac:dyDescent="0.25">
      <c r="C944" s="53" t="str">
        <f>IF(H944="","",Sheet1!AI944)</f>
        <v>N</v>
      </c>
      <c r="D944" s="54" t="s">
        <v>4134</v>
      </c>
      <c r="E944" s="54" t="s">
        <v>25</v>
      </c>
      <c r="F944" s="53" t="str">
        <f>IF(H944="","",Sheet1!AF944)</f>
        <v>11/10/2025</v>
      </c>
      <c r="G944" s="1" t="str">
        <f>IF(H944="","",Sheet1!AF944)</f>
        <v>11/10/2025</v>
      </c>
      <c r="H944" s="27">
        <v>9106053772</v>
      </c>
      <c r="I944" s="1" t="str">
        <f>IF(H944="","",Sheet1!AF944)</f>
        <v>11/10/2025</v>
      </c>
      <c r="J944" s="55" t="str">
        <f t="shared" si="140"/>
        <v>NKHT2510/02300017385</v>
      </c>
      <c r="K944" s="1"/>
      <c r="L944" s="57" t="str">
        <f>IF(H944="","",Sheet1!AK944)</f>
        <v>K25TTM</v>
      </c>
      <c r="M944" s="57" t="str">
        <f>IF(H944="","",Sheet1!AE944)</f>
        <v>00017385</v>
      </c>
      <c r="N944" s="58" t="str">
        <f>IF(H944="","",Sheet1!AF944)</f>
        <v>11/10/2025</v>
      </c>
      <c r="O944" s="7" t="str">
        <f>IF(H944="","",Sheet1!AH944)</f>
        <v>WIN-023</v>
      </c>
      <c r="S944" s="55" t="str">
        <f>IF(H944="","",Sheet1!AL944)</f>
        <v>6283 WM+ DNI LK1-32 KDC Long Châu</v>
      </c>
      <c r="V944" s="55" t="str">
        <f>IF(H944="","",Sheet1!AL944)</f>
        <v>6283 WM+ DNI LK1-32 KDC Long Châu</v>
      </c>
      <c r="Y944" s="7" t="str">
        <f>IF(H944="","",Sheet1!AJ944)</f>
        <v>CC300</v>
      </c>
      <c r="AB944" s="60">
        <f t="shared" si="141"/>
        <v>5111</v>
      </c>
      <c r="AC944" s="60">
        <f t="shared" si="142"/>
        <v>131</v>
      </c>
      <c r="AE944" s="61">
        <f>IF(H944="","",Sheet1!U944)</f>
        <v>1</v>
      </c>
      <c r="AG944" s="7">
        <f>IF(H944="","",Sheet1!T944)</f>
        <v>74250</v>
      </c>
      <c r="AH944" s="62">
        <f t="shared" si="143"/>
        <v>74250</v>
      </c>
      <c r="AL944" s="64">
        <f t="shared" si="144"/>
        <v>8</v>
      </c>
      <c r="AN944" s="61">
        <f t="shared" si="145"/>
        <v>5940</v>
      </c>
      <c r="AO944" s="65">
        <f t="shared" si="146"/>
        <v>33311</v>
      </c>
      <c r="AQ944" s="66" t="str">
        <f t="shared" si="147"/>
        <v>K-hangtra</v>
      </c>
      <c r="AR944" s="66">
        <f t="shared" si="148"/>
        <v>156</v>
      </c>
      <c r="AS944" s="66">
        <f t="shared" si="149"/>
        <v>632</v>
      </c>
    </row>
    <row r="945" spans="3:45" x14ac:dyDescent="0.25">
      <c r="C945" s="53" t="str">
        <f>IF(H945="","",Sheet1!AI945)</f>
        <v>N</v>
      </c>
      <c r="D945" s="54" t="s">
        <v>4134</v>
      </c>
      <c r="E945" s="54" t="s">
        <v>25</v>
      </c>
      <c r="F945" s="53" t="str">
        <f>IF(H945="","",Sheet1!AF945)</f>
        <v>11/10/2025</v>
      </c>
      <c r="G945" s="1" t="str">
        <f>IF(H945="","",Sheet1!AF945)</f>
        <v>11/10/2025</v>
      </c>
      <c r="H945" s="27">
        <v>9106053772</v>
      </c>
      <c r="I945" s="1" t="str">
        <f>IF(H945="","",Sheet1!AF945)</f>
        <v>11/10/2025</v>
      </c>
      <c r="J945" s="55" t="str">
        <f t="shared" ref="J945:J1008" si="150">"NKHT25"&amp;TEXT(MONTH(I945),"00")&amp;"/"&amp;RIGHT(O945,3)&amp;M945</f>
        <v>NKHT2510/02300017385</v>
      </c>
      <c r="K945" s="1"/>
      <c r="L945" s="57" t="str">
        <f>IF(H945="","",Sheet1!AK945)</f>
        <v>K25TTM</v>
      </c>
      <c r="M945" s="57" t="str">
        <f>IF(H945="","",Sheet1!AE945)</f>
        <v>00017385</v>
      </c>
      <c r="N945" s="58" t="str">
        <f>IF(H945="","",Sheet1!AF945)</f>
        <v>11/10/2025</v>
      </c>
      <c r="O945" s="7" t="str">
        <f>IF(H945="","",Sheet1!AH945)</f>
        <v>WIN-023</v>
      </c>
      <c r="S945" s="55" t="str">
        <f>IF(H945="","",Sheet1!AL945)</f>
        <v>6283 WM+ DNI LK1-32 KDC Long Châu</v>
      </c>
      <c r="V945" s="55" t="str">
        <f>IF(H945="","",Sheet1!AL945)</f>
        <v>6283 WM+ DNI LK1-32 KDC Long Châu</v>
      </c>
      <c r="Y945" s="7" t="str">
        <f>IF(H945="","",Sheet1!AJ945)</f>
        <v>GTLX250G</v>
      </c>
      <c r="AB945" s="60">
        <f t="shared" si="141"/>
        <v>5111</v>
      </c>
      <c r="AC945" s="60">
        <f t="shared" si="142"/>
        <v>131</v>
      </c>
      <c r="AE945" s="61">
        <f>IF(H945="","",Sheet1!U945)</f>
        <v>1</v>
      </c>
      <c r="AG945" s="7">
        <f>IF(H945="","",Sheet1!T945)</f>
        <v>50182</v>
      </c>
      <c r="AH945" s="62">
        <f t="shared" si="143"/>
        <v>50182</v>
      </c>
      <c r="AL945" s="64">
        <f t="shared" si="144"/>
        <v>8</v>
      </c>
      <c r="AN945" s="61">
        <f t="shared" si="145"/>
        <v>4014.56</v>
      </c>
      <c r="AO945" s="65">
        <f t="shared" si="146"/>
        <v>33311</v>
      </c>
      <c r="AQ945" s="66" t="str">
        <f t="shared" si="147"/>
        <v>K-hangtra</v>
      </c>
      <c r="AR945" s="66">
        <f t="shared" si="148"/>
        <v>156</v>
      </c>
      <c r="AS945" s="66">
        <f t="shared" si="149"/>
        <v>632</v>
      </c>
    </row>
    <row r="946" spans="3:45" x14ac:dyDescent="0.25">
      <c r="C946" s="53" t="str">
        <f>IF(H946="","",Sheet1!AI946)</f>
        <v>B</v>
      </c>
      <c r="D946" s="54" t="s">
        <v>4134</v>
      </c>
      <c r="E946" s="54" t="s">
        <v>25</v>
      </c>
      <c r="F946" s="53" t="str">
        <f>IF(H946="","",Sheet1!AF946)</f>
        <v>11/10/2025</v>
      </c>
      <c r="G946" s="1" t="str">
        <f>IF(H946="","",Sheet1!AF946)</f>
        <v>11/10/2025</v>
      </c>
      <c r="H946" s="27">
        <v>9106053799</v>
      </c>
      <c r="I946" s="1" t="str">
        <f>IF(H946="","",Sheet1!AF946)</f>
        <v>11/10/2025</v>
      </c>
      <c r="J946" s="55" t="str">
        <f t="shared" si="150"/>
        <v>NKHT2510/79600485289</v>
      </c>
      <c r="K946" s="1"/>
      <c r="L946" s="57" t="str">
        <f>IF(H946="","",Sheet1!AK946)</f>
        <v>K25TTM</v>
      </c>
      <c r="M946" s="57" t="str">
        <f>IF(H946="","",Sheet1!AE946)</f>
        <v>00485289</v>
      </c>
      <c r="N946" s="58" t="str">
        <f>IF(H946="","",Sheet1!AF946)</f>
        <v>11/10/2025</v>
      </c>
      <c r="O946" s="7" t="str">
        <f>IF(H946="","",Sheet1!AH946)</f>
        <v>WIN2796</v>
      </c>
      <c r="S946" s="55" t="str">
        <f>IF(H946="","",Sheet1!AL946)</f>
        <v>2796 WM+ HNI 8/1B Sài Đồng</v>
      </c>
      <c r="V946" s="55" t="str">
        <f>IF(H946="","",Sheet1!AL946)</f>
        <v>2796 WM+ HNI 8/1B Sài Đồng</v>
      </c>
      <c r="Y946" s="7" t="str">
        <f>IF(H946="","",Sheet1!AJ946)</f>
        <v>CGM300</v>
      </c>
      <c r="AB946" s="60">
        <f t="shared" si="141"/>
        <v>5111</v>
      </c>
      <c r="AC946" s="60">
        <f t="shared" si="142"/>
        <v>131</v>
      </c>
      <c r="AE946" s="61">
        <f>IF(H946="","",Sheet1!U946)</f>
        <v>1</v>
      </c>
      <c r="AG946" s="7">
        <f>IF(H946="","",Sheet1!T946)</f>
        <v>73431</v>
      </c>
      <c r="AH946" s="62">
        <f t="shared" si="143"/>
        <v>73431</v>
      </c>
      <c r="AL946" s="64">
        <f t="shared" si="144"/>
        <v>8</v>
      </c>
      <c r="AN946" s="61">
        <f t="shared" si="145"/>
        <v>5874.4800000000005</v>
      </c>
      <c r="AO946" s="65">
        <f t="shared" si="146"/>
        <v>33311</v>
      </c>
      <c r="AQ946" s="66" t="str">
        <f t="shared" si="147"/>
        <v>K-hangtra</v>
      </c>
      <c r="AR946" s="66">
        <f t="shared" si="148"/>
        <v>156</v>
      </c>
      <c r="AS946" s="66">
        <f t="shared" si="149"/>
        <v>632</v>
      </c>
    </row>
    <row r="947" spans="3:45" x14ac:dyDescent="0.25">
      <c r="C947" s="53" t="str">
        <f>IF(H947="","",Sheet1!AI947)</f>
        <v>B</v>
      </c>
      <c r="D947" s="54" t="s">
        <v>4134</v>
      </c>
      <c r="E947" s="54" t="s">
        <v>25</v>
      </c>
      <c r="F947" s="53" t="str">
        <f>IF(H947="","",Sheet1!AF947)</f>
        <v>11/10/2025</v>
      </c>
      <c r="G947" s="1" t="str">
        <f>IF(H947="","",Sheet1!AF947)</f>
        <v>11/10/2025</v>
      </c>
      <c r="H947" s="27">
        <v>9106053799</v>
      </c>
      <c r="I947" s="1" t="str">
        <f>IF(H947="","",Sheet1!AF947)</f>
        <v>11/10/2025</v>
      </c>
      <c r="J947" s="55" t="str">
        <f t="shared" si="150"/>
        <v>NKHT2510/79600485289</v>
      </c>
      <c r="K947" s="1"/>
      <c r="L947" s="57" t="str">
        <f>IF(H947="","",Sheet1!AK947)</f>
        <v>K25TTM</v>
      </c>
      <c r="M947" s="57" t="str">
        <f>IF(H947="","",Sheet1!AE947)</f>
        <v>00485289</v>
      </c>
      <c r="N947" s="58" t="str">
        <f>IF(H947="","",Sheet1!AF947)</f>
        <v>11/10/2025</v>
      </c>
      <c r="O947" s="7" t="str">
        <f>IF(H947="","",Sheet1!AH947)</f>
        <v>WIN2796</v>
      </c>
      <c r="S947" s="55" t="str">
        <f>IF(H947="","",Sheet1!AL947)</f>
        <v>2796 WM+ HNI 8/1B Sài Đồng</v>
      </c>
      <c r="V947" s="55" t="str">
        <f>IF(H947="","",Sheet1!AL947)</f>
        <v>2796 WM+ HNI 8/1B Sài Đồng</v>
      </c>
      <c r="Y947" s="7" t="str">
        <f>IF(H947="","",Sheet1!AJ947)</f>
        <v>GM500</v>
      </c>
      <c r="AB947" s="60">
        <f t="shared" si="141"/>
        <v>5111</v>
      </c>
      <c r="AC947" s="60">
        <f t="shared" si="142"/>
        <v>131</v>
      </c>
      <c r="AE947" s="61">
        <f>IF(H947="","",Sheet1!U947)</f>
        <v>1</v>
      </c>
      <c r="AG947" s="7">
        <f>IF(H947="","",Sheet1!T947)</f>
        <v>111058</v>
      </c>
      <c r="AH947" s="62">
        <f t="shared" si="143"/>
        <v>111058</v>
      </c>
      <c r="AL947" s="64">
        <f t="shared" si="144"/>
        <v>8</v>
      </c>
      <c r="AN947" s="61">
        <f t="shared" si="145"/>
        <v>8884.64</v>
      </c>
      <c r="AO947" s="65">
        <f t="shared" si="146"/>
        <v>33311</v>
      </c>
      <c r="AQ947" s="66" t="str">
        <f t="shared" si="147"/>
        <v>K-hangtra</v>
      </c>
      <c r="AR947" s="66">
        <f t="shared" si="148"/>
        <v>156</v>
      </c>
      <c r="AS947" s="66">
        <f t="shared" si="149"/>
        <v>632</v>
      </c>
    </row>
    <row r="948" spans="3:45" x14ac:dyDescent="0.25">
      <c r="C948" s="53" t="str">
        <f>IF(H948="","",Sheet1!AI948)</f>
        <v>N</v>
      </c>
      <c r="D948" s="54" t="s">
        <v>4134</v>
      </c>
      <c r="E948" s="54" t="s">
        <v>25</v>
      </c>
      <c r="F948" s="53" t="str">
        <f>IF(H948="","",Sheet1!AF948)</f>
        <v>11/10/2025</v>
      </c>
      <c r="G948" s="1" t="str">
        <f>IF(H948="","",Sheet1!AF948)</f>
        <v>11/10/2025</v>
      </c>
      <c r="H948" s="27">
        <v>9106053819</v>
      </c>
      <c r="I948" s="1" t="str">
        <f>IF(H948="","",Sheet1!AF948)</f>
        <v>11/10/2025</v>
      </c>
      <c r="J948" s="55" t="str">
        <f t="shared" si="150"/>
        <v>NKHT2510/55100161167</v>
      </c>
      <c r="K948" s="1"/>
      <c r="L948" s="57" t="str">
        <f>IF(H948="","",Sheet1!AK948)</f>
        <v>K25TTM</v>
      </c>
      <c r="M948" s="57" t="str">
        <f>IF(H948="","",Sheet1!AE948)</f>
        <v>00161167</v>
      </c>
      <c r="N948" s="58" t="str">
        <f>IF(H948="","",Sheet1!AF948)</f>
        <v>11/10/2025</v>
      </c>
      <c r="O948" s="7" t="str">
        <f>IF(H948="","",Sheet1!AH948)</f>
        <v>WIN1551</v>
      </c>
      <c r="S948" s="55" t="str">
        <f>IF(H948="","",Sheet1!AL948)</f>
        <v>1551 WM VCP HCM Phan Văn Trị</v>
      </c>
      <c r="V948" s="55" t="str">
        <f>IF(H948="","",Sheet1!AL948)</f>
        <v>1551 WM VCP HCM Phan Văn Trị</v>
      </c>
      <c r="Y948" s="7" t="str">
        <f>IF(H948="","",Sheet1!AJ948)</f>
        <v>GXD500</v>
      </c>
      <c r="AB948" s="60">
        <f t="shared" si="141"/>
        <v>5111</v>
      </c>
      <c r="AC948" s="60">
        <f t="shared" si="142"/>
        <v>131</v>
      </c>
      <c r="AE948" s="61">
        <f>IF(H948="","",Sheet1!U948)</f>
        <v>2</v>
      </c>
      <c r="AG948" s="7">
        <f>IF(H948="","",Sheet1!T948)</f>
        <v>111606</v>
      </c>
      <c r="AH948" s="62">
        <f t="shared" si="143"/>
        <v>223212</v>
      </c>
      <c r="AL948" s="64">
        <f t="shared" si="144"/>
        <v>8</v>
      </c>
      <c r="AN948" s="61">
        <f t="shared" si="145"/>
        <v>17856.96</v>
      </c>
      <c r="AO948" s="65">
        <f t="shared" si="146"/>
        <v>33311</v>
      </c>
      <c r="AQ948" s="66" t="str">
        <f t="shared" si="147"/>
        <v>K-hangtra</v>
      </c>
      <c r="AR948" s="66">
        <f t="shared" si="148"/>
        <v>156</v>
      </c>
      <c r="AS948" s="66">
        <f t="shared" si="149"/>
        <v>632</v>
      </c>
    </row>
    <row r="949" spans="3:45" x14ac:dyDescent="0.25">
      <c r="C949" s="53" t="str">
        <f>IF(H949="","",Sheet1!AI949)</f>
        <v>N</v>
      </c>
      <c r="D949" s="54" t="s">
        <v>4134</v>
      </c>
      <c r="E949" s="54" t="s">
        <v>25</v>
      </c>
      <c r="F949" s="53" t="str">
        <f>IF(H949="","",Sheet1!AF949)</f>
        <v>11/10/2025</v>
      </c>
      <c r="G949" s="1" t="str">
        <f>IF(H949="","",Sheet1!AF949)</f>
        <v>11/10/2025</v>
      </c>
      <c r="H949" s="27">
        <v>9106053801</v>
      </c>
      <c r="I949" s="1" t="str">
        <f>IF(H949="","",Sheet1!AF949)</f>
        <v>11/10/2025</v>
      </c>
      <c r="J949" s="55" t="str">
        <f t="shared" si="150"/>
        <v>NKHT2510/04700015103</v>
      </c>
      <c r="K949" s="1"/>
      <c r="L949" s="57" t="str">
        <f>IF(H949="","",Sheet1!AK949)</f>
        <v>K25TTM</v>
      </c>
      <c r="M949" s="57" t="str">
        <f>IF(H949="","",Sheet1!AE949)</f>
        <v>00015103</v>
      </c>
      <c r="N949" s="58" t="str">
        <f>IF(H949="","",Sheet1!AF949)</f>
        <v>11/10/2025</v>
      </c>
      <c r="O949" s="7" t="str">
        <f>IF(H949="","",Sheet1!AH949)</f>
        <v>WIN-047</v>
      </c>
      <c r="S949" s="55" t="str">
        <f>IF(H949="","",Sheet1!AL949)</f>
        <v>6771 WM+ VTU 117-119 Hoàng Văn Thụ</v>
      </c>
      <c r="V949" s="55" t="str">
        <f>IF(H949="","",Sheet1!AL949)</f>
        <v>6771 WM+ VTU 117-119 Hoàng Văn Thụ</v>
      </c>
      <c r="Y949" s="7" t="str">
        <f>IF(H949="","",Sheet1!AJ949)</f>
        <v>GTLX250G</v>
      </c>
      <c r="AB949" s="60">
        <f t="shared" si="141"/>
        <v>5111</v>
      </c>
      <c r="AC949" s="60">
        <f t="shared" si="142"/>
        <v>131</v>
      </c>
      <c r="AE949" s="61">
        <f>IF(H949="","",Sheet1!U949)</f>
        <v>2</v>
      </c>
      <c r="AG949" s="7">
        <f>IF(H949="","",Sheet1!T949)</f>
        <v>50182</v>
      </c>
      <c r="AH949" s="62">
        <f t="shared" si="143"/>
        <v>100364</v>
      </c>
      <c r="AL949" s="64">
        <f t="shared" si="144"/>
        <v>8</v>
      </c>
      <c r="AN949" s="61">
        <f t="shared" si="145"/>
        <v>8029.12</v>
      </c>
      <c r="AO949" s="65">
        <f t="shared" si="146"/>
        <v>33311</v>
      </c>
      <c r="AQ949" s="66" t="str">
        <f t="shared" si="147"/>
        <v>K-hangtra</v>
      </c>
      <c r="AR949" s="66">
        <f t="shared" si="148"/>
        <v>156</v>
      </c>
      <c r="AS949" s="66">
        <f t="shared" si="149"/>
        <v>632</v>
      </c>
    </row>
    <row r="950" spans="3:45" x14ac:dyDescent="0.25">
      <c r="C950" s="53" t="str">
        <f>IF(H950="","",Sheet1!AI950)</f>
        <v>N</v>
      </c>
      <c r="D950" s="54" t="s">
        <v>4134</v>
      </c>
      <c r="E950" s="54" t="s">
        <v>25</v>
      </c>
      <c r="F950" s="53" t="str">
        <f>IF(H950="","",Sheet1!AF950)</f>
        <v>11/10/2025</v>
      </c>
      <c r="G950" s="1" t="str">
        <f>IF(H950="","",Sheet1!AF950)</f>
        <v>11/10/2025</v>
      </c>
      <c r="H950" s="27">
        <v>9106053801</v>
      </c>
      <c r="I950" s="1" t="str">
        <f>IF(H950="","",Sheet1!AF950)</f>
        <v>11/10/2025</v>
      </c>
      <c r="J950" s="55" t="str">
        <f t="shared" si="150"/>
        <v>NKHT2510/04700015103</v>
      </c>
      <c r="K950" s="1"/>
      <c r="L950" s="57" t="str">
        <f>IF(H950="","",Sheet1!AK950)</f>
        <v>K25TTM</v>
      </c>
      <c r="M950" s="57" t="str">
        <f>IF(H950="","",Sheet1!AE950)</f>
        <v>00015103</v>
      </c>
      <c r="N950" s="58" t="str">
        <f>IF(H950="","",Sheet1!AF950)</f>
        <v>11/10/2025</v>
      </c>
      <c r="O950" s="7" t="str">
        <f>IF(H950="","",Sheet1!AH950)</f>
        <v>WIN-047</v>
      </c>
      <c r="S950" s="55" t="str">
        <f>IF(H950="","",Sheet1!AL950)</f>
        <v>6771 WM+ VTU 117-119 Hoàng Văn Thụ</v>
      </c>
      <c r="V950" s="55" t="str">
        <f>IF(H950="","",Sheet1!AL950)</f>
        <v>6771 WM+ VTU 117-119 Hoàng Văn Thụ</v>
      </c>
      <c r="Y950" s="7" t="str">
        <f>IF(H950="","",Sheet1!AJ950)</f>
        <v>CGM300</v>
      </c>
      <c r="AB950" s="60">
        <f t="shared" si="141"/>
        <v>5111</v>
      </c>
      <c r="AC950" s="60">
        <f t="shared" si="142"/>
        <v>131</v>
      </c>
      <c r="AE950" s="61">
        <f>IF(H950="","",Sheet1!U950)</f>
        <v>3</v>
      </c>
      <c r="AG950" s="7">
        <f>IF(H950="","",Sheet1!T950)</f>
        <v>73431</v>
      </c>
      <c r="AH950" s="62">
        <f t="shared" si="143"/>
        <v>220293</v>
      </c>
      <c r="AL950" s="64">
        <f t="shared" si="144"/>
        <v>8</v>
      </c>
      <c r="AN950" s="61">
        <f t="shared" si="145"/>
        <v>17623.439999999999</v>
      </c>
      <c r="AO950" s="65">
        <f t="shared" si="146"/>
        <v>33311</v>
      </c>
      <c r="AQ950" s="66" t="str">
        <f t="shared" si="147"/>
        <v>K-hangtra</v>
      </c>
      <c r="AR950" s="66">
        <f t="shared" si="148"/>
        <v>156</v>
      </c>
      <c r="AS950" s="66">
        <f t="shared" si="149"/>
        <v>632</v>
      </c>
    </row>
    <row r="951" spans="3:45" x14ac:dyDescent="0.25">
      <c r="C951" s="53" t="str">
        <f>IF(H951="","",Sheet1!AI951)</f>
        <v>N</v>
      </c>
      <c r="D951" s="54" t="s">
        <v>4134</v>
      </c>
      <c r="E951" s="54" t="s">
        <v>25</v>
      </c>
      <c r="F951" s="53" t="str">
        <f>IF(H951="","",Sheet1!AF951)</f>
        <v>11/10/2025</v>
      </c>
      <c r="G951" s="1" t="str">
        <f>IF(H951="","",Sheet1!AF951)</f>
        <v>11/10/2025</v>
      </c>
      <c r="H951" s="27">
        <v>9106053801</v>
      </c>
      <c r="I951" s="1" t="str">
        <f>IF(H951="","",Sheet1!AF951)</f>
        <v>11/10/2025</v>
      </c>
      <c r="J951" s="55" t="str">
        <f t="shared" si="150"/>
        <v>NKHT2510/04700015103</v>
      </c>
      <c r="K951" s="1"/>
      <c r="L951" s="57" t="str">
        <f>IF(H951="","",Sheet1!AK951)</f>
        <v>K25TTM</v>
      </c>
      <c r="M951" s="57" t="str">
        <f>IF(H951="","",Sheet1!AE951)</f>
        <v>00015103</v>
      </c>
      <c r="N951" s="58" t="str">
        <f>IF(H951="","",Sheet1!AF951)</f>
        <v>11/10/2025</v>
      </c>
      <c r="O951" s="7" t="str">
        <f>IF(H951="","",Sheet1!AH951)</f>
        <v>WIN-047</v>
      </c>
      <c r="S951" s="55" t="str">
        <f>IF(H951="","",Sheet1!AL951)</f>
        <v>6771 WM+ VTU 117-119 Hoàng Văn Thụ</v>
      </c>
      <c r="V951" s="55" t="str">
        <f>IF(H951="","",Sheet1!AL951)</f>
        <v>6771 WM+ VTU 117-119 Hoàng Văn Thụ</v>
      </c>
      <c r="Y951" s="7" t="str">
        <f>IF(H951="","",Sheet1!AJ951)</f>
        <v>CN300</v>
      </c>
      <c r="AB951" s="60">
        <f t="shared" si="141"/>
        <v>5111</v>
      </c>
      <c r="AC951" s="60">
        <f t="shared" si="142"/>
        <v>131</v>
      </c>
      <c r="AE951" s="61">
        <f>IF(H951="","",Sheet1!U951)</f>
        <v>1</v>
      </c>
      <c r="AG951" s="7">
        <f>IF(H951="","",Sheet1!T951)</f>
        <v>70950</v>
      </c>
      <c r="AH951" s="62">
        <f t="shared" si="143"/>
        <v>70950</v>
      </c>
      <c r="AL951" s="64">
        <f t="shared" si="144"/>
        <v>8</v>
      </c>
      <c r="AN951" s="61">
        <f t="shared" si="145"/>
        <v>5676</v>
      </c>
      <c r="AO951" s="65">
        <f t="shared" si="146"/>
        <v>33311</v>
      </c>
      <c r="AQ951" s="66" t="str">
        <f t="shared" si="147"/>
        <v>K-hangtra</v>
      </c>
      <c r="AR951" s="66">
        <f t="shared" si="148"/>
        <v>156</v>
      </c>
      <c r="AS951" s="66">
        <f t="shared" si="149"/>
        <v>632</v>
      </c>
    </row>
    <row r="952" spans="3:45" x14ac:dyDescent="0.25">
      <c r="C952" s="53" t="str">
        <f>IF(H952="","",Sheet1!AI952)</f>
        <v>N</v>
      </c>
      <c r="D952" s="54" t="s">
        <v>4134</v>
      </c>
      <c r="E952" s="54" t="s">
        <v>25</v>
      </c>
      <c r="F952" s="53" t="str">
        <f>IF(H952="","",Sheet1!AF952)</f>
        <v>11/10/2025</v>
      </c>
      <c r="G952" s="1" t="str">
        <f>IF(H952="","",Sheet1!AF952)</f>
        <v>11/10/2025</v>
      </c>
      <c r="H952" s="27">
        <v>9106053812</v>
      </c>
      <c r="I952" s="1" t="str">
        <f>IF(H952="","",Sheet1!AF952)</f>
        <v>11/10/2025</v>
      </c>
      <c r="J952" s="55" t="str">
        <f t="shared" si="150"/>
        <v>NKHT2510/A0500161166</v>
      </c>
      <c r="K952" s="1"/>
      <c r="L952" s="57" t="str">
        <f>IF(H952="","",Sheet1!AK952)</f>
        <v>K25TTM</v>
      </c>
      <c r="M952" s="57" t="str">
        <f>IF(H952="","",Sheet1!AE952)</f>
        <v>00161166</v>
      </c>
      <c r="N952" s="58" t="str">
        <f>IF(H952="","",Sheet1!AF952)</f>
        <v>11/10/2025</v>
      </c>
      <c r="O952" s="7" t="str">
        <f>IF(H952="","",Sheet1!AH952)</f>
        <v>WIN2A05</v>
      </c>
      <c r="S952" s="55" t="str">
        <f>IF(H952="","",Sheet1!AL952)</f>
        <v>2A05 WM+ HCM 14-16 Bành Văn Trân</v>
      </c>
      <c r="V952" s="55" t="str">
        <f>IF(H952="","",Sheet1!AL952)</f>
        <v>2A05 WM+ HCM 14-16 Bành Văn Trân</v>
      </c>
      <c r="Y952" s="7" t="str">
        <f>IF(H952="","",Sheet1!AJ952)</f>
        <v>CN300</v>
      </c>
      <c r="AB952" s="60">
        <f t="shared" si="141"/>
        <v>5111</v>
      </c>
      <c r="AC952" s="60">
        <f t="shared" si="142"/>
        <v>131</v>
      </c>
      <c r="AE952" s="61">
        <f>IF(H952="","",Sheet1!U952)</f>
        <v>2</v>
      </c>
      <c r="AG952" s="7">
        <f>IF(H952="","",Sheet1!T952)</f>
        <v>70950</v>
      </c>
      <c r="AH952" s="62">
        <f t="shared" si="143"/>
        <v>141900</v>
      </c>
      <c r="AL952" s="64">
        <f t="shared" si="144"/>
        <v>8</v>
      </c>
      <c r="AN952" s="61">
        <f t="shared" si="145"/>
        <v>11352</v>
      </c>
      <c r="AO952" s="65">
        <f t="shared" si="146"/>
        <v>33311</v>
      </c>
      <c r="AQ952" s="66" t="str">
        <f t="shared" si="147"/>
        <v>K-hangtra</v>
      </c>
      <c r="AR952" s="66">
        <f t="shared" si="148"/>
        <v>156</v>
      </c>
      <c r="AS952" s="66">
        <f t="shared" si="149"/>
        <v>632</v>
      </c>
    </row>
    <row r="953" spans="3:45" x14ac:dyDescent="0.25">
      <c r="C953" s="53" t="str">
        <f>IF(H953="","",Sheet1!AI953)</f>
        <v>N</v>
      </c>
      <c r="D953" s="54" t="s">
        <v>4134</v>
      </c>
      <c r="E953" s="54" t="s">
        <v>25</v>
      </c>
      <c r="F953" s="53" t="str">
        <f>IF(H953="","",Sheet1!AF953)</f>
        <v>11/10/2025</v>
      </c>
      <c r="G953" s="1" t="str">
        <f>IF(H953="","",Sheet1!AF953)</f>
        <v>11/10/2025</v>
      </c>
      <c r="H953" s="27">
        <v>9106053812</v>
      </c>
      <c r="I953" s="1" t="str">
        <f>IF(H953="","",Sheet1!AF953)</f>
        <v>11/10/2025</v>
      </c>
      <c r="J953" s="55" t="str">
        <f t="shared" si="150"/>
        <v>NKHT2510/A0500161166</v>
      </c>
      <c r="K953" s="1"/>
      <c r="L953" s="57" t="str">
        <f>IF(H953="","",Sheet1!AK953)</f>
        <v>K25TTM</v>
      </c>
      <c r="M953" s="57" t="str">
        <f>IF(H953="","",Sheet1!AE953)</f>
        <v>00161166</v>
      </c>
      <c r="N953" s="58" t="str">
        <f>IF(H953="","",Sheet1!AF953)</f>
        <v>11/10/2025</v>
      </c>
      <c r="O953" s="7" t="str">
        <f>IF(H953="","",Sheet1!AH953)</f>
        <v>WIN2A05</v>
      </c>
      <c r="S953" s="55" t="str">
        <f>IF(H953="","",Sheet1!AL953)</f>
        <v>2A05 WM+ HCM 14-16 Bành Văn Trân</v>
      </c>
      <c r="V953" s="55" t="str">
        <f>IF(H953="","",Sheet1!AL953)</f>
        <v>2A05 WM+ HCM 14-16 Bành Văn Trân</v>
      </c>
      <c r="Y953" s="7" t="str">
        <f>IF(H953="","",Sheet1!AJ953)</f>
        <v>GTLX250G</v>
      </c>
      <c r="AB953" s="60">
        <f t="shared" si="141"/>
        <v>5111</v>
      </c>
      <c r="AC953" s="60">
        <f t="shared" si="142"/>
        <v>131</v>
      </c>
      <c r="AE953" s="61">
        <f>IF(H953="","",Sheet1!U953)</f>
        <v>3</v>
      </c>
      <c r="AG953" s="7">
        <f>IF(H953="","",Sheet1!T953)</f>
        <v>50182</v>
      </c>
      <c r="AH953" s="62">
        <f t="shared" si="143"/>
        <v>150546</v>
      </c>
      <c r="AL953" s="64">
        <f t="shared" si="144"/>
        <v>8</v>
      </c>
      <c r="AN953" s="61">
        <f t="shared" si="145"/>
        <v>12043.68</v>
      </c>
      <c r="AO953" s="65">
        <f t="shared" si="146"/>
        <v>33311</v>
      </c>
      <c r="AQ953" s="66" t="str">
        <f t="shared" si="147"/>
        <v>K-hangtra</v>
      </c>
      <c r="AR953" s="66">
        <f t="shared" si="148"/>
        <v>156</v>
      </c>
      <c r="AS953" s="66">
        <f t="shared" si="149"/>
        <v>632</v>
      </c>
    </row>
    <row r="954" spans="3:45" x14ac:dyDescent="0.25">
      <c r="C954" s="53" t="str">
        <f>IF(H954="","",Sheet1!AI954)</f>
        <v>N</v>
      </c>
      <c r="D954" s="54" t="s">
        <v>4134</v>
      </c>
      <c r="E954" s="54" t="s">
        <v>25</v>
      </c>
      <c r="F954" s="53" t="str">
        <f>IF(H954="","",Sheet1!AF954)</f>
        <v>11/10/2025</v>
      </c>
      <c r="G954" s="1" t="str">
        <f>IF(H954="","",Sheet1!AF954)</f>
        <v>11/10/2025</v>
      </c>
      <c r="H954" s="27">
        <v>9106053812</v>
      </c>
      <c r="I954" s="1" t="str">
        <f>IF(H954="","",Sheet1!AF954)</f>
        <v>11/10/2025</v>
      </c>
      <c r="J954" s="55" t="str">
        <f t="shared" si="150"/>
        <v>NKHT2510/A0500161166</v>
      </c>
      <c r="K954" s="1"/>
      <c r="L954" s="57" t="str">
        <f>IF(H954="","",Sheet1!AK954)</f>
        <v>K25TTM</v>
      </c>
      <c r="M954" s="57" t="str">
        <f>IF(H954="","",Sheet1!AE954)</f>
        <v>00161166</v>
      </c>
      <c r="N954" s="58" t="str">
        <f>IF(H954="","",Sheet1!AF954)</f>
        <v>11/10/2025</v>
      </c>
      <c r="O954" s="7" t="str">
        <f>IF(H954="","",Sheet1!AH954)</f>
        <v>WIN2A05</v>
      </c>
      <c r="S954" s="55" t="str">
        <f>IF(H954="","",Sheet1!AL954)</f>
        <v>2A05 WM+ HCM 14-16 Bành Văn Trân</v>
      </c>
      <c r="V954" s="55" t="str">
        <f>IF(H954="","",Sheet1!AL954)</f>
        <v>2A05 WM+ HCM 14-16 Bành Văn Trân</v>
      </c>
      <c r="Y954" s="7" t="str">
        <f>IF(H954="","",Sheet1!AJ954)</f>
        <v>GXD500</v>
      </c>
      <c r="AB954" s="60">
        <f t="shared" si="141"/>
        <v>5111</v>
      </c>
      <c r="AC954" s="60">
        <f t="shared" si="142"/>
        <v>131</v>
      </c>
      <c r="AE954" s="61">
        <f>IF(H954="","",Sheet1!U954)</f>
        <v>3</v>
      </c>
      <c r="AG954" s="7">
        <f>IF(H954="","",Sheet1!T954)</f>
        <v>111606</v>
      </c>
      <c r="AH954" s="62">
        <f t="shared" si="143"/>
        <v>334818</v>
      </c>
      <c r="AL954" s="64">
        <f t="shared" si="144"/>
        <v>8</v>
      </c>
      <c r="AN954" s="61">
        <f t="shared" si="145"/>
        <v>26785.440000000002</v>
      </c>
      <c r="AO954" s="65">
        <f t="shared" si="146"/>
        <v>33311</v>
      </c>
      <c r="AQ954" s="66" t="str">
        <f t="shared" si="147"/>
        <v>K-hangtra</v>
      </c>
      <c r="AR954" s="66">
        <f t="shared" si="148"/>
        <v>156</v>
      </c>
      <c r="AS954" s="66">
        <f t="shared" si="149"/>
        <v>632</v>
      </c>
    </row>
    <row r="955" spans="3:45" x14ac:dyDescent="0.25">
      <c r="C955" s="53" t="str">
        <f>IF(H955="","",Sheet1!AI955)</f>
        <v>N</v>
      </c>
      <c r="D955" s="54" t="s">
        <v>4134</v>
      </c>
      <c r="E955" s="54" t="s">
        <v>25</v>
      </c>
      <c r="F955" s="53" t="str">
        <f>IF(H955="","",Sheet1!AF955)</f>
        <v>11/10/2025</v>
      </c>
      <c r="G955" s="1" t="str">
        <f>IF(H955="","",Sheet1!AF955)</f>
        <v>11/10/2025</v>
      </c>
      <c r="H955" s="27">
        <v>9106053812</v>
      </c>
      <c r="I955" s="1" t="str">
        <f>IF(H955="","",Sheet1!AF955)</f>
        <v>11/10/2025</v>
      </c>
      <c r="J955" s="55" t="str">
        <f t="shared" si="150"/>
        <v>NKHT2510/A0500161166</v>
      </c>
      <c r="K955" s="1"/>
      <c r="L955" s="57" t="str">
        <f>IF(H955="","",Sheet1!AK955)</f>
        <v>K25TTM</v>
      </c>
      <c r="M955" s="57" t="str">
        <f>IF(H955="","",Sheet1!AE955)</f>
        <v>00161166</v>
      </c>
      <c r="N955" s="58" t="str">
        <f>IF(H955="","",Sheet1!AF955)</f>
        <v>11/10/2025</v>
      </c>
      <c r="O955" s="7" t="str">
        <f>IF(H955="","",Sheet1!AH955)</f>
        <v>WIN2A05</v>
      </c>
      <c r="S955" s="55" t="str">
        <f>IF(H955="","",Sheet1!AL955)</f>
        <v>2A05 WM+ HCM 14-16 Bành Văn Trân</v>
      </c>
      <c r="V955" s="55" t="str">
        <f>IF(H955="","",Sheet1!AL955)</f>
        <v>2A05 WM+ HCM 14-16 Bành Văn Trân</v>
      </c>
      <c r="Y955" s="7" t="str">
        <f>IF(H955="","",Sheet1!AJ955)</f>
        <v>GL250</v>
      </c>
      <c r="AB955" s="60">
        <f t="shared" si="141"/>
        <v>5111</v>
      </c>
      <c r="AC955" s="60">
        <f t="shared" si="142"/>
        <v>131</v>
      </c>
      <c r="AE955" s="61">
        <f>IF(H955="","",Sheet1!U955)</f>
        <v>2</v>
      </c>
      <c r="AG955" s="7">
        <f>IF(H955="","",Sheet1!T955)</f>
        <v>49500</v>
      </c>
      <c r="AH955" s="62">
        <f t="shared" si="143"/>
        <v>99000</v>
      </c>
      <c r="AL955" s="64">
        <f t="shared" si="144"/>
        <v>8</v>
      </c>
      <c r="AN955" s="61">
        <f t="shared" si="145"/>
        <v>7920</v>
      </c>
      <c r="AO955" s="65">
        <f t="shared" si="146"/>
        <v>33311</v>
      </c>
      <c r="AQ955" s="66" t="str">
        <f t="shared" si="147"/>
        <v>K-hangtra</v>
      </c>
      <c r="AR955" s="66">
        <f t="shared" si="148"/>
        <v>156</v>
      </c>
      <c r="AS955" s="66">
        <f t="shared" si="149"/>
        <v>632</v>
      </c>
    </row>
    <row r="956" spans="3:45" x14ac:dyDescent="0.25">
      <c r="C956" s="53" t="str">
        <f>IF(H956="","",Sheet1!AI956)</f>
        <v>N</v>
      </c>
      <c r="D956" s="54" t="s">
        <v>4134</v>
      </c>
      <c r="E956" s="54" t="s">
        <v>25</v>
      </c>
      <c r="F956" s="53" t="str">
        <f>IF(H956="","",Sheet1!AF956)</f>
        <v>11/10/2025</v>
      </c>
      <c r="G956" s="1" t="str">
        <f>IF(H956="","",Sheet1!AF956)</f>
        <v>11/10/2025</v>
      </c>
      <c r="H956" s="27">
        <v>9106053812</v>
      </c>
      <c r="I956" s="1" t="str">
        <f>IF(H956="","",Sheet1!AF956)</f>
        <v>11/10/2025</v>
      </c>
      <c r="J956" s="55" t="str">
        <f t="shared" si="150"/>
        <v>NKHT2510/A0500161166</v>
      </c>
      <c r="K956" s="1"/>
      <c r="L956" s="57" t="str">
        <f>IF(H956="","",Sheet1!AK956)</f>
        <v>K25TTM</v>
      </c>
      <c r="M956" s="57" t="str">
        <f>IF(H956="","",Sheet1!AE956)</f>
        <v>00161166</v>
      </c>
      <c r="N956" s="58" t="str">
        <f>IF(H956="","",Sheet1!AF956)</f>
        <v>11/10/2025</v>
      </c>
      <c r="O956" s="7" t="str">
        <f>IF(H956="","",Sheet1!AH956)</f>
        <v>WIN2A05</v>
      </c>
      <c r="S956" s="55" t="str">
        <f>IF(H956="","",Sheet1!AL956)</f>
        <v>2A05 WM+ HCM 14-16 Bành Văn Trân</v>
      </c>
      <c r="V956" s="55" t="str">
        <f>IF(H956="","",Sheet1!AL956)</f>
        <v>2A05 WM+ HCM 14-16 Bành Văn Trân</v>
      </c>
      <c r="Y956" s="7" t="str">
        <f>IF(H956="","",Sheet1!AJ956)</f>
        <v>TH200</v>
      </c>
      <c r="AB956" s="60">
        <f t="shared" si="141"/>
        <v>5111</v>
      </c>
      <c r="AC956" s="60">
        <f t="shared" si="142"/>
        <v>131</v>
      </c>
      <c r="AE956" s="61">
        <f>IF(H956="","",Sheet1!U956)</f>
        <v>2</v>
      </c>
      <c r="AG956" s="7">
        <f>IF(H956="","",Sheet1!T956)</f>
        <v>45588</v>
      </c>
      <c r="AH956" s="62">
        <f t="shared" si="143"/>
        <v>91176</v>
      </c>
      <c r="AL956" s="64">
        <f t="shared" si="144"/>
        <v>8</v>
      </c>
      <c r="AN956" s="61">
        <f t="shared" si="145"/>
        <v>7294.08</v>
      </c>
      <c r="AO956" s="65">
        <f t="shared" si="146"/>
        <v>33311</v>
      </c>
      <c r="AQ956" s="66" t="str">
        <f t="shared" si="147"/>
        <v>K-hangtra</v>
      </c>
      <c r="AR956" s="66">
        <f t="shared" si="148"/>
        <v>156</v>
      </c>
      <c r="AS956" s="66">
        <f t="shared" si="149"/>
        <v>632</v>
      </c>
    </row>
    <row r="957" spans="3:45" x14ac:dyDescent="0.25">
      <c r="C957" s="53" t="str">
        <f>IF(H957="","",Sheet1!AI957)</f>
        <v>N</v>
      </c>
      <c r="D957" s="54" t="s">
        <v>4134</v>
      </c>
      <c r="E957" s="54" t="s">
        <v>25</v>
      </c>
      <c r="F957" s="53" t="str">
        <f>IF(H957="","",Sheet1!AF957)</f>
        <v>11/10/2025</v>
      </c>
      <c r="G957" s="1" t="str">
        <f>IF(H957="","",Sheet1!AF957)</f>
        <v>11/10/2025</v>
      </c>
      <c r="H957" s="27">
        <v>9106053908</v>
      </c>
      <c r="I957" s="1" t="str">
        <f>IF(H957="","",Sheet1!AF957)</f>
        <v>11/10/2025</v>
      </c>
      <c r="J957" s="55" t="str">
        <f t="shared" si="150"/>
        <v>NKHT2510/20400161177</v>
      </c>
      <c r="K957" s="1"/>
      <c r="L957" s="57" t="str">
        <f>IF(H957="","",Sheet1!AK957)</f>
        <v>K25TTM</v>
      </c>
      <c r="M957" s="57" t="str">
        <f>IF(H957="","",Sheet1!AE957)</f>
        <v>00161177</v>
      </c>
      <c r="N957" s="58" t="str">
        <f>IF(H957="","",Sheet1!AF957)</f>
        <v>11/10/2025</v>
      </c>
      <c r="O957" s="7" t="str">
        <f>IF(H957="","",Sheet1!AH957)</f>
        <v>WIN3204</v>
      </c>
      <c r="S957" s="55" t="str">
        <f>IF(H957="","",Sheet1!AL957)</f>
        <v>3204 WM+ HCM 106 Bành Văn Trân</v>
      </c>
      <c r="V957" s="55" t="str">
        <f>IF(H957="","",Sheet1!AL957)</f>
        <v>3204 WM+ HCM 106 Bành Văn Trân</v>
      </c>
      <c r="Y957" s="7" t="str">
        <f>IF(H957="","",Sheet1!AJ957)</f>
        <v>CC300</v>
      </c>
      <c r="AB957" s="60">
        <f t="shared" si="141"/>
        <v>5111</v>
      </c>
      <c r="AC957" s="60">
        <f t="shared" si="142"/>
        <v>131</v>
      </c>
      <c r="AE957" s="61">
        <f>IF(H957="","",Sheet1!U957)</f>
        <v>2</v>
      </c>
      <c r="AG957" s="7">
        <f>IF(H957="","",Sheet1!T957)</f>
        <v>74250</v>
      </c>
      <c r="AH957" s="62">
        <f t="shared" si="143"/>
        <v>148500</v>
      </c>
      <c r="AL957" s="64">
        <f t="shared" si="144"/>
        <v>8</v>
      </c>
      <c r="AN957" s="61">
        <f t="shared" si="145"/>
        <v>11880</v>
      </c>
      <c r="AO957" s="65">
        <f t="shared" si="146"/>
        <v>33311</v>
      </c>
      <c r="AQ957" s="66" t="str">
        <f t="shared" si="147"/>
        <v>K-hangtra</v>
      </c>
      <c r="AR957" s="66">
        <f t="shared" si="148"/>
        <v>156</v>
      </c>
      <c r="AS957" s="66">
        <f t="shared" si="149"/>
        <v>632</v>
      </c>
    </row>
    <row r="958" spans="3:45" x14ac:dyDescent="0.25">
      <c r="C958" s="53" t="str">
        <f>IF(H958="","",Sheet1!AI958)</f>
        <v>N</v>
      </c>
      <c r="D958" s="54" t="s">
        <v>4134</v>
      </c>
      <c r="E958" s="54" t="s">
        <v>25</v>
      </c>
      <c r="F958" s="53" t="str">
        <f>IF(H958="","",Sheet1!AF958)</f>
        <v>11/10/2025</v>
      </c>
      <c r="G958" s="1" t="str">
        <f>IF(H958="","",Sheet1!AF958)</f>
        <v>11/10/2025</v>
      </c>
      <c r="H958" s="27">
        <v>9106053908</v>
      </c>
      <c r="I958" s="1" t="str">
        <f>IF(H958="","",Sheet1!AF958)</f>
        <v>11/10/2025</v>
      </c>
      <c r="J958" s="55" t="str">
        <f t="shared" si="150"/>
        <v>NKHT2510/20400161177</v>
      </c>
      <c r="K958" s="1"/>
      <c r="L958" s="57" t="str">
        <f>IF(H958="","",Sheet1!AK958)</f>
        <v>K25TTM</v>
      </c>
      <c r="M958" s="57" t="str">
        <f>IF(H958="","",Sheet1!AE958)</f>
        <v>00161177</v>
      </c>
      <c r="N958" s="58" t="str">
        <f>IF(H958="","",Sheet1!AF958)</f>
        <v>11/10/2025</v>
      </c>
      <c r="O958" s="7" t="str">
        <f>IF(H958="","",Sheet1!AH958)</f>
        <v>WIN3204</v>
      </c>
      <c r="S958" s="55" t="str">
        <f>IF(H958="","",Sheet1!AL958)</f>
        <v>3204 WM+ HCM 106 Bành Văn Trân</v>
      </c>
      <c r="V958" s="55" t="str">
        <f>IF(H958="","",Sheet1!AL958)</f>
        <v>3204 WM+ HCM 106 Bành Văn Trân</v>
      </c>
      <c r="Y958" s="7" t="str">
        <f>IF(H958="","",Sheet1!AJ958)</f>
        <v>GXD500</v>
      </c>
      <c r="AB958" s="60">
        <f t="shared" si="141"/>
        <v>5111</v>
      </c>
      <c r="AC958" s="60">
        <f t="shared" si="142"/>
        <v>131</v>
      </c>
      <c r="AE958" s="61">
        <f>IF(H958="","",Sheet1!U958)</f>
        <v>1</v>
      </c>
      <c r="AG958" s="7">
        <f>IF(H958="","",Sheet1!T958)</f>
        <v>111606</v>
      </c>
      <c r="AH958" s="62">
        <f t="shared" si="143"/>
        <v>111606</v>
      </c>
      <c r="AL958" s="64">
        <f t="shared" si="144"/>
        <v>8</v>
      </c>
      <c r="AN958" s="61">
        <f t="shared" si="145"/>
        <v>8928.48</v>
      </c>
      <c r="AO958" s="65">
        <f t="shared" si="146"/>
        <v>33311</v>
      </c>
      <c r="AQ958" s="66" t="str">
        <f t="shared" si="147"/>
        <v>K-hangtra</v>
      </c>
      <c r="AR958" s="66">
        <f t="shared" si="148"/>
        <v>156</v>
      </c>
      <c r="AS958" s="66">
        <f t="shared" si="149"/>
        <v>632</v>
      </c>
    </row>
    <row r="959" spans="3:45" x14ac:dyDescent="0.25">
      <c r="C959" s="53" t="str">
        <f>IF(H959="","",Sheet1!AI959)</f>
        <v>N</v>
      </c>
      <c r="D959" s="54" t="s">
        <v>4134</v>
      </c>
      <c r="E959" s="54" t="s">
        <v>25</v>
      </c>
      <c r="F959" s="53" t="str">
        <f>IF(H959="","",Sheet1!AF959)</f>
        <v>11/10/2025</v>
      </c>
      <c r="G959" s="1" t="str">
        <f>IF(H959="","",Sheet1!AF959)</f>
        <v>11/10/2025</v>
      </c>
      <c r="H959" s="27">
        <v>9106053908</v>
      </c>
      <c r="I959" s="1" t="str">
        <f>IF(H959="","",Sheet1!AF959)</f>
        <v>11/10/2025</v>
      </c>
      <c r="J959" s="55" t="str">
        <f t="shared" si="150"/>
        <v>NKHT2510/20400161177</v>
      </c>
      <c r="K959" s="1"/>
      <c r="L959" s="57" t="str">
        <f>IF(H959="","",Sheet1!AK959)</f>
        <v>K25TTM</v>
      </c>
      <c r="M959" s="57" t="str">
        <f>IF(H959="","",Sheet1!AE959)</f>
        <v>00161177</v>
      </c>
      <c r="N959" s="58" t="str">
        <f>IF(H959="","",Sheet1!AF959)</f>
        <v>11/10/2025</v>
      </c>
      <c r="O959" s="7" t="str">
        <f>IF(H959="","",Sheet1!AH959)</f>
        <v>WIN3204</v>
      </c>
      <c r="S959" s="55" t="str">
        <f>IF(H959="","",Sheet1!AL959)</f>
        <v>3204 WM+ HCM 106 Bành Văn Trân</v>
      </c>
      <c r="V959" s="55" t="str">
        <f>IF(H959="","",Sheet1!AL959)</f>
        <v>3204 WM+ HCM 106 Bành Văn Trân</v>
      </c>
      <c r="Y959" s="7" t="str">
        <f>IF(H959="","",Sheet1!AJ959)</f>
        <v>CGM300</v>
      </c>
      <c r="AB959" s="60">
        <f t="shared" si="141"/>
        <v>5111</v>
      </c>
      <c r="AC959" s="60">
        <f t="shared" si="142"/>
        <v>131</v>
      </c>
      <c r="AE959" s="61">
        <f>IF(H959="","",Sheet1!U959)</f>
        <v>1</v>
      </c>
      <c r="AG959" s="7">
        <f>IF(H959="","",Sheet1!T959)</f>
        <v>73431</v>
      </c>
      <c r="AH959" s="62">
        <f t="shared" si="143"/>
        <v>73431</v>
      </c>
      <c r="AL959" s="64">
        <f t="shared" si="144"/>
        <v>8</v>
      </c>
      <c r="AN959" s="61">
        <f t="shared" si="145"/>
        <v>5874.4800000000005</v>
      </c>
      <c r="AO959" s="65">
        <f t="shared" si="146"/>
        <v>33311</v>
      </c>
      <c r="AQ959" s="66" t="str">
        <f t="shared" si="147"/>
        <v>K-hangtra</v>
      </c>
      <c r="AR959" s="66">
        <f t="shared" si="148"/>
        <v>156</v>
      </c>
      <c r="AS959" s="66">
        <f t="shared" si="149"/>
        <v>632</v>
      </c>
    </row>
    <row r="960" spans="3:45" x14ac:dyDescent="0.25">
      <c r="C960" s="53" t="str">
        <f>IF(H960="","",Sheet1!AI960)</f>
        <v>N</v>
      </c>
      <c r="D960" s="54" t="s">
        <v>4134</v>
      </c>
      <c r="E960" s="54" t="s">
        <v>25</v>
      </c>
      <c r="F960" s="53" t="str">
        <f>IF(H960="","",Sheet1!AF960)</f>
        <v>11/10/2025</v>
      </c>
      <c r="G960" s="1" t="str">
        <f>IF(H960="","",Sheet1!AF960)</f>
        <v>11/10/2025</v>
      </c>
      <c r="H960" s="27">
        <v>9106053908</v>
      </c>
      <c r="I960" s="1" t="str">
        <f>IF(H960="","",Sheet1!AF960)</f>
        <v>11/10/2025</v>
      </c>
      <c r="J960" s="55" t="str">
        <f t="shared" si="150"/>
        <v>NKHT2510/20400161177</v>
      </c>
      <c r="K960" s="1"/>
      <c r="L960" s="57" t="str">
        <f>IF(H960="","",Sheet1!AK960)</f>
        <v>K25TTM</v>
      </c>
      <c r="M960" s="57" t="str">
        <f>IF(H960="","",Sheet1!AE960)</f>
        <v>00161177</v>
      </c>
      <c r="N960" s="58" t="str">
        <f>IF(H960="","",Sheet1!AF960)</f>
        <v>11/10/2025</v>
      </c>
      <c r="O960" s="7" t="str">
        <f>IF(H960="","",Sheet1!AH960)</f>
        <v>WIN3204</v>
      </c>
      <c r="S960" s="55" t="str">
        <f>IF(H960="","",Sheet1!AL960)</f>
        <v>3204 WM+ HCM 106 Bành Văn Trân</v>
      </c>
      <c r="V960" s="55" t="str">
        <f>IF(H960="","",Sheet1!AL960)</f>
        <v>3204 WM+ HCM 106 Bành Văn Trân</v>
      </c>
      <c r="Y960" s="7" t="str">
        <f>IF(H960="","",Sheet1!AJ960)</f>
        <v>GM500</v>
      </c>
      <c r="AB960" s="60">
        <f t="shared" si="141"/>
        <v>5111</v>
      </c>
      <c r="AC960" s="60">
        <f t="shared" si="142"/>
        <v>131</v>
      </c>
      <c r="AE960" s="61">
        <f>IF(H960="","",Sheet1!U960)</f>
        <v>3</v>
      </c>
      <c r="AG960" s="7">
        <f>IF(H960="","",Sheet1!T960)</f>
        <v>111058</v>
      </c>
      <c r="AH960" s="62">
        <f t="shared" si="143"/>
        <v>333174</v>
      </c>
      <c r="AL960" s="64">
        <f t="shared" si="144"/>
        <v>8</v>
      </c>
      <c r="AN960" s="61">
        <f t="shared" si="145"/>
        <v>26653.920000000002</v>
      </c>
      <c r="AO960" s="65">
        <f t="shared" si="146"/>
        <v>33311</v>
      </c>
      <c r="AQ960" s="66" t="str">
        <f t="shared" si="147"/>
        <v>K-hangtra</v>
      </c>
      <c r="AR960" s="66">
        <f t="shared" si="148"/>
        <v>156</v>
      </c>
      <c r="AS960" s="66">
        <f t="shared" si="149"/>
        <v>632</v>
      </c>
    </row>
    <row r="961" spans="3:45" x14ac:dyDescent="0.25">
      <c r="C961" s="53" t="str">
        <f>IF(H961="","",Sheet1!AI961)</f>
        <v>N</v>
      </c>
      <c r="D961" s="54" t="s">
        <v>4134</v>
      </c>
      <c r="E961" s="54" t="s">
        <v>25</v>
      </c>
      <c r="F961" s="53" t="str">
        <f>IF(H961="","",Sheet1!AF961)</f>
        <v>11/10/2025</v>
      </c>
      <c r="G961" s="1" t="str">
        <f>IF(H961="","",Sheet1!AF961)</f>
        <v>11/10/2025</v>
      </c>
      <c r="H961" s="27">
        <v>9106053908</v>
      </c>
      <c r="I961" s="1" t="str">
        <f>IF(H961="","",Sheet1!AF961)</f>
        <v>11/10/2025</v>
      </c>
      <c r="J961" s="55" t="str">
        <f t="shared" si="150"/>
        <v>NKHT2510/20400161177</v>
      </c>
      <c r="K961" s="1"/>
      <c r="L961" s="57" t="str">
        <f>IF(H961="","",Sheet1!AK961)</f>
        <v>K25TTM</v>
      </c>
      <c r="M961" s="57" t="str">
        <f>IF(H961="","",Sheet1!AE961)</f>
        <v>00161177</v>
      </c>
      <c r="N961" s="58" t="str">
        <f>IF(H961="","",Sheet1!AF961)</f>
        <v>11/10/2025</v>
      </c>
      <c r="O961" s="7" t="str">
        <f>IF(H961="","",Sheet1!AH961)</f>
        <v>WIN3204</v>
      </c>
      <c r="S961" s="55" t="str">
        <f>IF(H961="","",Sheet1!AL961)</f>
        <v>3204 WM+ HCM 106 Bành Văn Trân</v>
      </c>
      <c r="V961" s="55" t="str">
        <f>IF(H961="","",Sheet1!AL961)</f>
        <v>3204 WM+ HCM 106 Bành Văn Trân</v>
      </c>
      <c r="Y961" s="7" t="str">
        <f>IF(H961="","",Sheet1!AJ961)</f>
        <v>GL250</v>
      </c>
      <c r="AB961" s="60">
        <f t="shared" si="141"/>
        <v>5111</v>
      </c>
      <c r="AC961" s="60">
        <f t="shared" si="142"/>
        <v>131</v>
      </c>
      <c r="AE961" s="61">
        <f>IF(H961="","",Sheet1!U961)</f>
        <v>3</v>
      </c>
      <c r="AG961" s="7">
        <f>IF(H961="","",Sheet1!T961)</f>
        <v>49500</v>
      </c>
      <c r="AH961" s="62">
        <f t="shared" si="143"/>
        <v>148500</v>
      </c>
      <c r="AL961" s="64">
        <f t="shared" si="144"/>
        <v>8</v>
      </c>
      <c r="AN961" s="61">
        <f t="shared" si="145"/>
        <v>11880</v>
      </c>
      <c r="AO961" s="65">
        <f t="shared" si="146"/>
        <v>33311</v>
      </c>
      <c r="AQ961" s="66" t="str">
        <f t="shared" si="147"/>
        <v>K-hangtra</v>
      </c>
      <c r="AR961" s="66">
        <f t="shared" si="148"/>
        <v>156</v>
      </c>
      <c r="AS961" s="66">
        <f t="shared" si="149"/>
        <v>632</v>
      </c>
    </row>
    <row r="962" spans="3:45" x14ac:dyDescent="0.25">
      <c r="C962" s="53" t="str">
        <f>IF(H962="","",Sheet1!AI962)</f>
        <v>B</v>
      </c>
      <c r="D962" s="54" t="s">
        <v>4134</v>
      </c>
      <c r="E962" s="54" t="s">
        <v>25</v>
      </c>
      <c r="F962" s="53" t="str">
        <f>IF(H962="","",Sheet1!AF962)</f>
        <v>11/10/2025</v>
      </c>
      <c r="G962" s="1" t="str">
        <f>IF(H962="","",Sheet1!AF962)</f>
        <v>11/10/2025</v>
      </c>
      <c r="H962" s="27">
        <v>9106053911</v>
      </c>
      <c r="I962" s="1" t="str">
        <f>IF(H962="","",Sheet1!AF962)</f>
        <v>11/10/2025</v>
      </c>
      <c r="J962" s="55" t="str">
        <f t="shared" si="150"/>
        <v>NKHT2510/21100485332</v>
      </c>
      <c r="K962" s="1"/>
      <c r="L962" s="57" t="str">
        <f>IF(H962="","",Sheet1!AK962)</f>
        <v>K25TTM</v>
      </c>
      <c r="M962" s="57" t="str">
        <f>IF(H962="","",Sheet1!AE962)</f>
        <v>00485332</v>
      </c>
      <c r="N962" s="58" t="str">
        <f>IF(H962="","",Sheet1!AF962)</f>
        <v>11/10/2025</v>
      </c>
      <c r="O962" s="7" t="str">
        <f>IF(H962="","",Sheet1!AH962)</f>
        <v>WIN4211</v>
      </c>
      <c r="S962" s="55" t="str">
        <f>IF(H962="","",Sheet1!AL962)</f>
        <v>4211 WM+ HNI 10A4 An Bình</v>
      </c>
      <c r="V962" s="55" t="str">
        <f>IF(H962="","",Sheet1!AL962)</f>
        <v>4211 WM+ HNI 10A4 An Bình</v>
      </c>
      <c r="Y962" s="7" t="str">
        <f>IF(H962="","",Sheet1!AJ962)</f>
        <v>GM500</v>
      </c>
      <c r="AB962" s="60">
        <f t="shared" si="141"/>
        <v>5111</v>
      </c>
      <c r="AC962" s="60">
        <f t="shared" si="142"/>
        <v>131</v>
      </c>
      <c r="AE962" s="61">
        <f>IF(H962="","",Sheet1!U962)</f>
        <v>1</v>
      </c>
      <c r="AG962" s="7">
        <f>IF(H962="","",Sheet1!T962)</f>
        <v>111058</v>
      </c>
      <c r="AH962" s="62">
        <f t="shared" si="143"/>
        <v>111058</v>
      </c>
      <c r="AL962" s="64">
        <f t="shared" si="144"/>
        <v>8</v>
      </c>
      <c r="AN962" s="61">
        <f t="shared" si="145"/>
        <v>8884.64</v>
      </c>
      <c r="AO962" s="65">
        <f t="shared" si="146"/>
        <v>33311</v>
      </c>
      <c r="AQ962" s="66" t="str">
        <f t="shared" si="147"/>
        <v>K-hangtra</v>
      </c>
      <c r="AR962" s="66">
        <f t="shared" si="148"/>
        <v>156</v>
      </c>
      <c r="AS962" s="66">
        <f t="shared" si="149"/>
        <v>632</v>
      </c>
    </row>
    <row r="963" spans="3:45" x14ac:dyDescent="0.25">
      <c r="C963" s="53" t="str">
        <f>IF(H963="","",Sheet1!AI963)</f>
        <v>B</v>
      </c>
      <c r="D963" s="54" t="s">
        <v>4134</v>
      </c>
      <c r="E963" s="54" t="s">
        <v>25</v>
      </c>
      <c r="F963" s="53" t="str">
        <f>IF(H963="","",Sheet1!AF963)</f>
        <v>11/10/2025</v>
      </c>
      <c r="G963" s="1" t="str">
        <f>IF(H963="","",Sheet1!AF963)</f>
        <v>11/10/2025</v>
      </c>
      <c r="H963" s="27">
        <v>9106053911</v>
      </c>
      <c r="I963" s="1" t="str">
        <f>IF(H963="","",Sheet1!AF963)</f>
        <v>11/10/2025</v>
      </c>
      <c r="J963" s="55" t="str">
        <f t="shared" si="150"/>
        <v>NKHT2510/21100485332</v>
      </c>
      <c r="K963" s="1"/>
      <c r="L963" s="57" t="str">
        <f>IF(H963="","",Sheet1!AK963)</f>
        <v>K25TTM</v>
      </c>
      <c r="M963" s="57" t="str">
        <f>IF(H963="","",Sheet1!AE963)</f>
        <v>00485332</v>
      </c>
      <c r="N963" s="58" t="str">
        <f>IF(H963="","",Sheet1!AF963)</f>
        <v>11/10/2025</v>
      </c>
      <c r="O963" s="7" t="str">
        <f>IF(H963="","",Sheet1!AH963)</f>
        <v>WIN4211</v>
      </c>
      <c r="S963" s="55" t="str">
        <f>IF(H963="","",Sheet1!AL963)</f>
        <v>4211 WM+ HNI 10A4 An Bình</v>
      </c>
      <c r="V963" s="55" t="str">
        <f>IF(H963="","",Sheet1!AL963)</f>
        <v>4211 WM+ HNI 10A4 An Bình</v>
      </c>
      <c r="Y963" s="7" t="str">
        <f>IF(H963="","",Sheet1!AJ963)</f>
        <v>GTLX250G</v>
      </c>
      <c r="AB963" s="60">
        <f t="shared" ref="AB963:AB1026" si="151">IF(H963="","",5111)</f>
        <v>5111</v>
      </c>
      <c r="AC963" s="60">
        <f t="shared" si="142"/>
        <v>131</v>
      </c>
      <c r="AE963" s="61">
        <f>IF(H963="","",Sheet1!U963)</f>
        <v>1</v>
      </c>
      <c r="AG963" s="7">
        <f>IF(H963="","",Sheet1!T963)</f>
        <v>50182</v>
      </c>
      <c r="AH963" s="62">
        <f t="shared" si="143"/>
        <v>50182</v>
      </c>
      <c r="AL963" s="64">
        <f t="shared" si="144"/>
        <v>8</v>
      </c>
      <c r="AN963" s="61">
        <f t="shared" si="145"/>
        <v>4014.56</v>
      </c>
      <c r="AO963" s="65">
        <f t="shared" si="146"/>
        <v>33311</v>
      </c>
      <c r="AQ963" s="66" t="str">
        <f t="shared" si="147"/>
        <v>K-hangtra</v>
      </c>
      <c r="AR963" s="66">
        <f t="shared" si="148"/>
        <v>156</v>
      </c>
      <c r="AS963" s="66">
        <f t="shared" si="149"/>
        <v>632</v>
      </c>
    </row>
    <row r="964" spans="3:45" x14ac:dyDescent="0.25">
      <c r="C964" s="53" t="str">
        <f>IF(H964="","",Sheet1!AI964)</f>
        <v>B</v>
      </c>
      <c r="D964" s="54" t="s">
        <v>4134</v>
      </c>
      <c r="E964" s="54" t="s">
        <v>25</v>
      </c>
      <c r="F964" s="53" t="str">
        <f>IF(H964="","",Sheet1!AF964)</f>
        <v>11/10/2025</v>
      </c>
      <c r="G964" s="1" t="str">
        <f>IF(H964="","",Sheet1!AF964)</f>
        <v>11/10/2025</v>
      </c>
      <c r="H964" s="27">
        <v>9106053911</v>
      </c>
      <c r="I964" s="1" t="str">
        <f>IF(H964="","",Sheet1!AF964)</f>
        <v>11/10/2025</v>
      </c>
      <c r="J964" s="55" t="str">
        <f t="shared" si="150"/>
        <v>NKHT2510/21100485332</v>
      </c>
      <c r="K964" s="1"/>
      <c r="L964" s="57" t="str">
        <f>IF(H964="","",Sheet1!AK964)</f>
        <v>K25TTM</v>
      </c>
      <c r="M964" s="57" t="str">
        <f>IF(H964="","",Sheet1!AE964)</f>
        <v>00485332</v>
      </c>
      <c r="N964" s="58" t="str">
        <f>IF(H964="","",Sheet1!AF964)</f>
        <v>11/10/2025</v>
      </c>
      <c r="O964" s="7" t="str">
        <f>IF(H964="","",Sheet1!AH964)</f>
        <v>WIN4211</v>
      </c>
      <c r="S964" s="55" t="str">
        <f>IF(H964="","",Sheet1!AL964)</f>
        <v>4211 WM+ HNI 10A4 An Bình</v>
      </c>
      <c r="V964" s="55" t="str">
        <f>IF(H964="","",Sheet1!AL964)</f>
        <v>4211 WM+ HNI 10A4 An Bình</v>
      </c>
      <c r="Y964" s="7" t="str">
        <f>IF(H964="","",Sheet1!AJ964)</f>
        <v>CN300</v>
      </c>
      <c r="AB964" s="60">
        <f t="shared" si="151"/>
        <v>5111</v>
      </c>
      <c r="AC964" s="60">
        <f t="shared" ref="AC964:AC1027" si="152">IF(H964="","",131)</f>
        <v>131</v>
      </c>
      <c r="AE964" s="61">
        <f>IF(H964="","",Sheet1!U964)</f>
        <v>1</v>
      </c>
      <c r="AG964" s="7">
        <f>IF(H964="","",Sheet1!T964)</f>
        <v>70950</v>
      </c>
      <c r="AH964" s="62">
        <f t="shared" ref="AH964:AH1027" si="153">AE964*AG964</f>
        <v>70950</v>
      </c>
      <c r="AL964" s="64">
        <f t="shared" ref="AL964:AL1027" si="154">IF(H964="","",8)</f>
        <v>8</v>
      </c>
      <c r="AN964" s="61">
        <f t="shared" ref="AN964:AN1027" si="155">AH964*8%</f>
        <v>5676</v>
      </c>
      <c r="AO964" s="65">
        <f t="shared" ref="AO964:AO1027" si="156">IF(H964="","",33311)</f>
        <v>33311</v>
      </c>
      <c r="AQ964" s="66" t="str">
        <f t="shared" ref="AQ964:AQ1027" si="157">IF(H964="","","K-hangtra")</f>
        <v>K-hangtra</v>
      </c>
      <c r="AR964" s="66">
        <f t="shared" ref="AR964:AR1027" si="158">IF(H964="","",156)</f>
        <v>156</v>
      </c>
      <c r="AS964" s="66">
        <f t="shared" ref="AS964:AS1027" si="159">IF(H964="","",632)</f>
        <v>632</v>
      </c>
    </row>
    <row r="965" spans="3:45" x14ac:dyDescent="0.25">
      <c r="C965" s="53" t="str">
        <f>IF(H965="","",Sheet1!AI965)</f>
        <v>B</v>
      </c>
      <c r="D965" s="54" t="s">
        <v>4134</v>
      </c>
      <c r="E965" s="54" t="s">
        <v>25</v>
      </c>
      <c r="F965" s="53" t="str">
        <f>IF(H965="","",Sheet1!AF965)</f>
        <v>11/10/2025</v>
      </c>
      <c r="G965" s="1" t="str">
        <f>IF(H965="","",Sheet1!AF965)</f>
        <v>11/10/2025</v>
      </c>
      <c r="H965" s="27">
        <v>9106053918</v>
      </c>
      <c r="I965" s="1" t="str">
        <f>IF(H965="","",Sheet1!AF965)</f>
        <v>11/10/2025</v>
      </c>
      <c r="J965" s="55" t="str">
        <f t="shared" si="150"/>
        <v>NKHT2510/48500485336</v>
      </c>
      <c r="K965" s="1"/>
      <c r="L965" s="57" t="str">
        <f>IF(H965="","",Sheet1!AK965)</f>
        <v>K25TTM</v>
      </c>
      <c r="M965" s="57" t="str">
        <f>IF(H965="","",Sheet1!AE965)</f>
        <v>00485336</v>
      </c>
      <c r="N965" s="58" t="str">
        <f>IF(H965="","",Sheet1!AF965)</f>
        <v>11/10/2025</v>
      </c>
      <c r="O965" s="7" t="str">
        <f>IF(H965="","",Sheet1!AH965)</f>
        <v>WIN6485</v>
      </c>
      <c r="S965" s="55" t="str">
        <f>IF(H965="","",Sheet1!AL965)</f>
        <v>6485 WM+ HNI 95 Giang Cao</v>
      </c>
      <c r="V965" s="55" t="str">
        <f>IF(H965="","",Sheet1!AL965)</f>
        <v>6485 WM+ HNI 95 Giang Cao</v>
      </c>
      <c r="Y965" s="7" t="str">
        <f>IF(H965="","",Sheet1!AJ965)</f>
        <v>CGM300</v>
      </c>
      <c r="AB965" s="60">
        <f t="shared" si="151"/>
        <v>5111</v>
      </c>
      <c r="AC965" s="60">
        <f t="shared" si="152"/>
        <v>131</v>
      </c>
      <c r="AE965" s="61">
        <f>IF(H965="","",Sheet1!U965)</f>
        <v>1</v>
      </c>
      <c r="AG965" s="7">
        <f>IF(H965="","",Sheet1!T965)</f>
        <v>73431</v>
      </c>
      <c r="AH965" s="62">
        <f t="shared" si="153"/>
        <v>73431</v>
      </c>
      <c r="AL965" s="64">
        <f t="shared" si="154"/>
        <v>8</v>
      </c>
      <c r="AN965" s="61">
        <f t="shared" si="155"/>
        <v>5874.4800000000005</v>
      </c>
      <c r="AO965" s="65">
        <f t="shared" si="156"/>
        <v>33311</v>
      </c>
      <c r="AQ965" s="66" t="str">
        <f t="shared" si="157"/>
        <v>K-hangtra</v>
      </c>
      <c r="AR965" s="66">
        <f t="shared" si="158"/>
        <v>156</v>
      </c>
      <c r="AS965" s="66">
        <f t="shared" si="159"/>
        <v>632</v>
      </c>
    </row>
    <row r="966" spans="3:45" x14ac:dyDescent="0.25">
      <c r="C966" s="53" t="str">
        <f>IF(H966="","",Sheet1!AI966)</f>
        <v>B</v>
      </c>
      <c r="D966" s="54" t="s">
        <v>4134</v>
      </c>
      <c r="E966" s="54" t="s">
        <v>25</v>
      </c>
      <c r="F966" s="53" t="str">
        <f>IF(H966="","",Sheet1!AF966)</f>
        <v>11/10/2025</v>
      </c>
      <c r="G966" s="1" t="str">
        <f>IF(H966="","",Sheet1!AF966)</f>
        <v>11/10/2025</v>
      </c>
      <c r="H966" s="27">
        <v>9106053918</v>
      </c>
      <c r="I966" s="1" t="str">
        <f>IF(H966="","",Sheet1!AF966)</f>
        <v>11/10/2025</v>
      </c>
      <c r="J966" s="55" t="str">
        <f t="shared" si="150"/>
        <v>NKHT2510/48500485336</v>
      </c>
      <c r="K966" s="1"/>
      <c r="L966" s="57" t="str">
        <f>IF(H966="","",Sheet1!AK966)</f>
        <v>K25TTM</v>
      </c>
      <c r="M966" s="57" t="str">
        <f>IF(H966="","",Sheet1!AE966)</f>
        <v>00485336</v>
      </c>
      <c r="N966" s="58" t="str">
        <f>IF(H966="","",Sheet1!AF966)</f>
        <v>11/10/2025</v>
      </c>
      <c r="O966" s="7" t="str">
        <f>IF(H966="","",Sheet1!AH966)</f>
        <v>WIN6485</v>
      </c>
      <c r="S966" s="55" t="str">
        <f>IF(H966="","",Sheet1!AL966)</f>
        <v>6485 WM+ HNI 95 Giang Cao</v>
      </c>
      <c r="V966" s="55" t="str">
        <f>IF(H966="","",Sheet1!AL966)</f>
        <v>6485 WM+ HNI 95 Giang Cao</v>
      </c>
      <c r="Y966" s="7" t="str">
        <f>IF(H966="","",Sheet1!AJ966)</f>
        <v>GM500</v>
      </c>
      <c r="AB966" s="60">
        <f t="shared" si="151"/>
        <v>5111</v>
      </c>
      <c r="AC966" s="60">
        <f t="shared" si="152"/>
        <v>131</v>
      </c>
      <c r="AE966" s="61">
        <f>IF(H966="","",Sheet1!U966)</f>
        <v>2</v>
      </c>
      <c r="AG966" s="7">
        <f>IF(H966="","",Sheet1!T966)</f>
        <v>111058</v>
      </c>
      <c r="AH966" s="62">
        <f t="shared" si="153"/>
        <v>222116</v>
      </c>
      <c r="AL966" s="64">
        <f t="shared" si="154"/>
        <v>8</v>
      </c>
      <c r="AN966" s="61">
        <f t="shared" si="155"/>
        <v>17769.28</v>
      </c>
      <c r="AO966" s="65">
        <f t="shared" si="156"/>
        <v>33311</v>
      </c>
      <c r="AQ966" s="66" t="str">
        <f t="shared" si="157"/>
        <v>K-hangtra</v>
      </c>
      <c r="AR966" s="66">
        <f t="shared" si="158"/>
        <v>156</v>
      </c>
      <c r="AS966" s="66">
        <f t="shared" si="159"/>
        <v>632</v>
      </c>
    </row>
    <row r="967" spans="3:45" x14ac:dyDescent="0.25">
      <c r="C967" s="53" t="str">
        <f>IF(H967="","",Sheet1!AI967)</f>
        <v>B</v>
      </c>
      <c r="D967" s="54" t="s">
        <v>4134</v>
      </c>
      <c r="E967" s="54" t="s">
        <v>25</v>
      </c>
      <c r="F967" s="53" t="str">
        <f>IF(H967="","",Sheet1!AF967)</f>
        <v>11/10/2025</v>
      </c>
      <c r="G967" s="1" t="str">
        <f>IF(H967="","",Sheet1!AF967)</f>
        <v>11/10/2025</v>
      </c>
      <c r="H967" s="27">
        <v>9106053918</v>
      </c>
      <c r="I967" s="1" t="str">
        <f>IF(H967="","",Sheet1!AF967)</f>
        <v>11/10/2025</v>
      </c>
      <c r="J967" s="55" t="str">
        <f t="shared" si="150"/>
        <v>NKHT2510/48500485336</v>
      </c>
      <c r="K967" s="1"/>
      <c r="L967" s="57" t="str">
        <f>IF(H967="","",Sheet1!AK967)</f>
        <v>K25TTM</v>
      </c>
      <c r="M967" s="57" t="str">
        <f>IF(H967="","",Sheet1!AE967)</f>
        <v>00485336</v>
      </c>
      <c r="N967" s="58" t="str">
        <f>IF(H967="","",Sheet1!AF967)</f>
        <v>11/10/2025</v>
      </c>
      <c r="O967" s="7" t="str">
        <f>IF(H967="","",Sheet1!AH967)</f>
        <v>WIN6485</v>
      </c>
      <c r="S967" s="55" t="str">
        <f>IF(H967="","",Sheet1!AL967)</f>
        <v>6485 WM+ HNI 95 Giang Cao</v>
      </c>
      <c r="V967" s="55" t="str">
        <f>IF(H967="","",Sheet1!AL967)</f>
        <v>6485 WM+ HNI 95 Giang Cao</v>
      </c>
      <c r="Y967" s="7" t="str">
        <f>IF(H967="","",Sheet1!AJ967)</f>
        <v>MNH250</v>
      </c>
      <c r="AB967" s="60">
        <f t="shared" si="151"/>
        <v>5111</v>
      </c>
      <c r="AC967" s="60">
        <f t="shared" si="152"/>
        <v>131</v>
      </c>
      <c r="AE967" s="61">
        <f>IF(H967="","",Sheet1!U967)</f>
        <v>2</v>
      </c>
      <c r="AG967" s="7">
        <f>IF(H967="","",Sheet1!T967)</f>
        <v>37720</v>
      </c>
      <c r="AH967" s="62">
        <f t="shared" si="153"/>
        <v>75440</v>
      </c>
      <c r="AL967" s="64">
        <f t="shared" si="154"/>
        <v>8</v>
      </c>
      <c r="AN967" s="61">
        <f t="shared" si="155"/>
        <v>6035.2</v>
      </c>
      <c r="AO967" s="65">
        <f t="shared" si="156"/>
        <v>33311</v>
      </c>
      <c r="AQ967" s="66" t="str">
        <f t="shared" si="157"/>
        <v>K-hangtra</v>
      </c>
      <c r="AR967" s="66">
        <f t="shared" si="158"/>
        <v>156</v>
      </c>
      <c r="AS967" s="66">
        <f t="shared" si="159"/>
        <v>632</v>
      </c>
    </row>
    <row r="968" spans="3:45" x14ac:dyDescent="0.25">
      <c r="C968" s="53" t="str">
        <f>IF(H968="","",Sheet1!AI968)</f>
        <v>B</v>
      </c>
      <c r="D968" s="54" t="s">
        <v>4134</v>
      </c>
      <c r="E968" s="54" t="s">
        <v>25</v>
      </c>
      <c r="F968" s="53" t="str">
        <f>IF(H968="","",Sheet1!AF968)</f>
        <v>11/10/2025</v>
      </c>
      <c r="G968" s="1" t="str">
        <f>IF(H968="","",Sheet1!AF968)</f>
        <v>11/10/2025</v>
      </c>
      <c r="H968" s="27">
        <v>9106053931</v>
      </c>
      <c r="I968" s="1" t="str">
        <f>IF(H968="","",Sheet1!AF968)</f>
        <v>11/10/2025</v>
      </c>
      <c r="J968" s="55" t="str">
        <f t="shared" si="150"/>
        <v>NKHT2510/00400015075</v>
      </c>
      <c r="K968" s="1"/>
      <c r="L968" s="57" t="str">
        <f>IF(H968="","",Sheet1!AK968)</f>
        <v>K25TTM</v>
      </c>
      <c r="M968" s="57" t="str">
        <f>IF(H968="","",Sheet1!AE968)</f>
        <v>00015075</v>
      </c>
      <c r="N968" s="58" t="str">
        <f>IF(H968="","",Sheet1!AF968)</f>
        <v>11/10/2025</v>
      </c>
      <c r="O968" s="7" t="str">
        <f>IF(H968="","",Sheet1!AH968)</f>
        <v>WIN-HTH-00-004</v>
      </c>
      <c r="S968" s="55" t="str">
        <f>IF(H968="","",Sheet1!AL968)</f>
        <v>2AG8 WM+ HTH 138 Hà Huy Tập</v>
      </c>
      <c r="V968" s="55" t="str">
        <f>IF(H968="","",Sheet1!AL968)</f>
        <v>2AG8 WM+ HTH 138 Hà Huy Tập</v>
      </c>
      <c r="Y968" s="7" t="str">
        <f>IF(H968="","",Sheet1!AJ968)</f>
        <v>MNH250</v>
      </c>
      <c r="AB968" s="60">
        <f t="shared" si="151"/>
        <v>5111</v>
      </c>
      <c r="AC968" s="60">
        <f t="shared" si="152"/>
        <v>131</v>
      </c>
      <c r="AE968" s="61">
        <f>IF(H968="","",Sheet1!U968)</f>
        <v>2</v>
      </c>
      <c r="AG968" s="7">
        <f>IF(H968="","",Sheet1!T968)</f>
        <v>37720</v>
      </c>
      <c r="AH968" s="62">
        <f t="shared" si="153"/>
        <v>75440</v>
      </c>
      <c r="AL968" s="64">
        <f t="shared" si="154"/>
        <v>8</v>
      </c>
      <c r="AN968" s="61">
        <f t="shared" si="155"/>
        <v>6035.2</v>
      </c>
      <c r="AO968" s="65">
        <f t="shared" si="156"/>
        <v>33311</v>
      </c>
      <c r="AQ968" s="66" t="str">
        <f t="shared" si="157"/>
        <v>K-hangtra</v>
      </c>
      <c r="AR968" s="66">
        <f t="shared" si="158"/>
        <v>156</v>
      </c>
      <c r="AS968" s="66">
        <f t="shared" si="159"/>
        <v>632</v>
      </c>
    </row>
    <row r="969" spans="3:45" x14ac:dyDescent="0.25">
      <c r="C969" s="53" t="str">
        <f>IF(H969="","",Sheet1!AI969)</f>
        <v>B</v>
      </c>
      <c r="D969" s="54" t="s">
        <v>4134</v>
      </c>
      <c r="E969" s="54" t="s">
        <v>25</v>
      </c>
      <c r="F969" s="53" t="str">
        <f>IF(H969="","",Sheet1!AF969)</f>
        <v>11/10/2025</v>
      </c>
      <c r="G969" s="1" t="str">
        <f>IF(H969="","",Sheet1!AF969)</f>
        <v>11/10/2025</v>
      </c>
      <c r="H969" s="27">
        <v>9106053984</v>
      </c>
      <c r="I969" s="1" t="str">
        <f>IF(H969="","",Sheet1!AF969)</f>
        <v>11/10/2025</v>
      </c>
      <c r="J969" s="55" t="str">
        <f t="shared" si="150"/>
        <v>NKHT2510/06400029105</v>
      </c>
      <c r="K969" s="1"/>
      <c r="L969" s="57" t="str">
        <f>IF(H969="","",Sheet1!AK969)</f>
        <v>K25TTM</v>
      </c>
      <c r="M969" s="57" t="str">
        <f>IF(H969="","",Sheet1!AE969)</f>
        <v>00029105</v>
      </c>
      <c r="N969" s="58" t="str">
        <f>IF(H969="","",Sheet1!AF969)</f>
        <v>11/10/2025</v>
      </c>
      <c r="O969" s="7" t="str">
        <f>IF(H969="","",Sheet1!AH969)</f>
        <v>WIN4064</v>
      </c>
      <c r="S969" s="55" t="str">
        <f>IF(H969="","",Sheet1!AL969)</f>
        <v>4064 WM+ HYN 175 The Mariana</v>
      </c>
      <c r="V969" s="55" t="str">
        <f>IF(H969="","",Sheet1!AL969)</f>
        <v>4064 WM+ HYN 175 The Mariana</v>
      </c>
      <c r="Y969" s="7" t="str">
        <f>IF(H969="","",Sheet1!AJ969)</f>
        <v>MNH250</v>
      </c>
      <c r="AB969" s="60">
        <f t="shared" si="151"/>
        <v>5111</v>
      </c>
      <c r="AC969" s="60">
        <f t="shared" si="152"/>
        <v>131</v>
      </c>
      <c r="AE969" s="61">
        <f>IF(H969="","",Sheet1!U969)</f>
        <v>1</v>
      </c>
      <c r="AG969" s="7">
        <f>IF(H969="","",Sheet1!T969)</f>
        <v>37720</v>
      </c>
      <c r="AH969" s="62">
        <f t="shared" si="153"/>
        <v>37720</v>
      </c>
      <c r="AL969" s="64">
        <f t="shared" si="154"/>
        <v>8</v>
      </c>
      <c r="AN969" s="61">
        <f t="shared" si="155"/>
        <v>3017.6</v>
      </c>
      <c r="AO969" s="65">
        <f t="shared" si="156"/>
        <v>33311</v>
      </c>
      <c r="AQ969" s="66" t="str">
        <f t="shared" si="157"/>
        <v>K-hangtra</v>
      </c>
      <c r="AR969" s="66">
        <f t="shared" si="158"/>
        <v>156</v>
      </c>
      <c r="AS969" s="66">
        <f t="shared" si="159"/>
        <v>632</v>
      </c>
    </row>
    <row r="970" spans="3:45" x14ac:dyDescent="0.25">
      <c r="C970" s="53" t="str">
        <f>IF(H970="","",Sheet1!AI970)</f>
        <v>N</v>
      </c>
      <c r="D970" s="54" t="s">
        <v>4134</v>
      </c>
      <c r="E970" s="54" t="s">
        <v>25</v>
      </c>
      <c r="F970" s="53" t="str">
        <f>IF(H970="","",Sheet1!AF970)</f>
        <v>11/10/2025</v>
      </c>
      <c r="G970" s="1" t="str">
        <f>IF(H970="","",Sheet1!AF970)</f>
        <v>11/10/2025</v>
      </c>
      <c r="H970" s="27">
        <v>9106054008</v>
      </c>
      <c r="I970" s="1" t="str">
        <f>IF(H970="","",Sheet1!AF970)</f>
        <v>11/10/2025</v>
      </c>
      <c r="J970" s="55" t="str">
        <f t="shared" si="150"/>
        <v>NKHT2510/17500161189</v>
      </c>
      <c r="K970" s="1"/>
      <c r="L970" s="57" t="str">
        <f>IF(H970="","",Sheet1!AK970)</f>
        <v>K25TTM</v>
      </c>
      <c r="M970" s="57" t="str">
        <f>IF(H970="","",Sheet1!AE970)</f>
        <v>00161189</v>
      </c>
      <c r="N970" s="58" t="str">
        <f>IF(H970="","",Sheet1!AF970)</f>
        <v>11/10/2025</v>
      </c>
      <c r="O970" s="7" t="str">
        <f>IF(H970="","",Sheet1!AH970)</f>
        <v>WIN3175</v>
      </c>
      <c r="S970" s="55" t="str">
        <f>IF(H970="","",Sheet1!AL970)</f>
        <v>3175 WIN HCM 10B-10C Lê Minh Xuân</v>
      </c>
      <c r="V970" s="55" t="str">
        <f>IF(H970="","",Sheet1!AL970)</f>
        <v>3175 WIN HCM 10B-10C Lê Minh Xuân</v>
      </c>
      <c r="Y970" s="7" t="str">
        <f>IF(H970="","",Sheet1!AJ970)</f>
        <v>GXD500</v>
      </c>
      <c r="AB970" s="60">
        <f t="shared" si="151"/>
        <v>5111</v>
      </c>
      <c r="AC970" s="60">
        <f t="shared" si="152"/>
        <v>131</v>
      </c>
      <c r="AE970" s="61">
        <f>IF(H970="","",Sheet1!U970)</f>
        <v>3</v>
      </c>
      <c r="AG970" s="7">
        <f>IF(H970="","",Sheet1!T970)</f>
        <v>111606</v>
      </c>
      <c r="AH970" s="62">
        <f t="shared" si="153"/>
        <v>334818</v>
      </c>
      <c r="AL970" s="64">
        <f t="shared" si="154"/>
        <v>8</v>
      </c>
      <c r="AN970" s="61">
        <f t="shared" si="155"/>
        <v>26785.440000000002</v>
      </c>
      <c r="AO970" s="65">
        <f t="shared" si="156"/>
        <v>33311</v>
      </c>
      <c r="AQ970" s="66" t="str">
        <f t="shared" si="157"/>
        <v>K-hangtra</v>
      </c>
      <c r="AR970" s="66">
        <f t="shared" si="158"/>
        <v>156</v>
      </c>
      <c r="AS970" s="66">
        <f t="shared" si="159"/>
        <v>632</v>
      </c>
    </row>
    <row r="971" spans="3:45" x14ac:dyDescent="0.25">
      <c r="C971" s="53" t="str">
        <f>IF(H971="","",Sheet1!AI971)</f>
        <v>N</v>
      </c>
      <c r="D971" s="54" t="s">
        <v>4134</v>
      </c>
      <c r="E971" s="54" t="s">
        <v>25</v>
      </c>
      <c r="F971" s="53" t="str">
        <f>IF(H971="","",Sheet1!AF971)</f>
        <v>11/10/2025</v>
      </c>
      <c r="G971" s="1" t="str">
        <f>IF(H971="","",Sheet1!AF971)</f>
        <v>11/10/2025</v>
      </c>
      <c r="H971" s="27">
        <v>9106054008</v>
      </c>
      <c r="I971" s="1" t="str">
        <f>IF(H971="","",Sheet1!AF971)</f>
        <v>11/10/2025</v>
      </c>
      <c r="J971" s="55" t="str">
        <f t="shared" si="150"/>
        <v>NKHT2510/17500161189</v>
      </c>
      <c r="K971" s="1"/>
      <c r="L971" s="57" t="str">
        <f>IF(H971="","",Sheet1!AK971)</f>
        <v>K25TTM</v>
      </c>
      <c r="M971" s="57" t="str">
        <f>IF(H971="","",Sheet1!AE971)</f>
        <v>00161189</v>
      </c>
      <c r="N971" s="58" t="str">
        <f>IF(H971="","",Sheet1!AF971)</f>
        <v>11/10/2025</v>
      </c>
      <c r="O971" s="7" t="str">
        <f>IF(H971="","",Sheet1!AH971)</f>
        <v>WIN3175</v>
      </c>
      <c r="S971" s="55" t="str">
        <f>IF(H971="","",Sheet1!AL971)</f>
        <v>3175 WIN HCM 10B-10C Lê Minh Xuân</v>
      </c>
      <c r="V971" s="55" t="str">
        <f>IF(H971="","",Sheet1!AL971)</f>
        <v>3175 WIN HCM 10B-10C Lê Minh Xuân</v>
      </c>
      <c r="Y971" s="7" t="str">
        <f>IF(H971="","",Sheet1!AJ971)</f>
        <v>GM500</v>
      </c>
      <c r="AB971" s="60">
        <f t="shared" si="151"/>
        <v>5111</v>
      </c>
      <c r="AC971" s="60">
        <f t="shared" si="152"/>
        <v>131</v>
      </c>
      <c r="AE971" s="61">
        <f>IF(H971="","",Sheet1!U971)</f>
        <v>1</v>
      </c>
      <c r="AG971" s="7">
        <f>IF(H971="","",Sheet1!T971)</f>
        <v>111058</v>
      </c>
      <c r="AH971" s="62">
        <f t="shared" si="153"/>
        <v>111058</v>
      </c>
      <c r="AL971" s="64">
        <f t="shared" si="154"/>
        <v>8</v>
      </c>
      <c r="AN971" s="61">
        <f t="shared" si="155"/>
        <v>8884.64</v>
      </c>
      <c r="AO971" s="65">
        <f t="shared" si="156"/>
        <v>33311</v>
      </c>
      <c r="AQ971" s="66" t="str">
        <f t="shared" si="157"/>
        <v>K-hangtra</v>
      </c>
      <c r="AR971" s="66">
        <f t="shared" si="158"/>
        <v>156</v>
      </c>
      <c r="AS971" s="66">
        <f t="shared" si="159"/>
        <v>632</v>
      </c>
    </row>
    <row r="972" spans="3:45" x14ac:dyDescent="0.25">
      <c r="C972" s="53" t="str">
        <f>IF(H972="","",Sheet1!AI972)</f>
        <v>N</v>
      </c>
      <c r="D972" s="54" t="s">
        <v>4134</v>
      </c>
      <c r="E972" s="54" t="s">
        <v>25</v>
      </c>
      <c r="F972" s="53" t="str">
        <f>IF(H972="","",Sheet1!AF972)</f>
        <v>11/10/2025</v>
      </c>
      <c r="G972" s="1" t="str">
        <f>IF(H972="","",Sheet1!AF972)</f>
        <v>11/10/2025</v>
      </c>
      <c r="H972" s="27">
        <v>9106054008</v>
      </c>
      <c r="I972" s="1" t="str">
        <f>IF(H972="","",Sheet1!AF972)</f>
        <v>11/10/2025</v>
      </c>
      <c r="J972" s="55" t="str">
        <f t="shared" si="150"/>
        <v>NKHT2510/17500161189</v>
      </c>
      <c r="K972" s="1"/>
      <c r="L972" s="57" t="str">
        <f>IF(H972="","",Sheet1!AK972)</f>
        <v>K25TTM</v>
      </c>
      <c r="M972" s="57" t="str">
        <f>IF(H972="","",Sheet1!AE972)</f>
        <v>00161189</v>
      </c>
      <c r="N972" s="58" t="str">
        <f>IF(H972="","",Sheet1!AF972)</f>
        <v>11/10/2025</v>
      </c>
      <c r="O972" s="7" t="str">
        <f>IF(H972="","",Sheet1!AH972)</f>
        <v>WIN3175</v>
      </c>
      <c r="S972" s="55" t="str">
        <f>IF(H972="","",Sheet1!AL972)</f>
        <v>3175 WIN HCM 10B-10C Lê Minh Xuân</v>
      </c>
      <c r="V972" s="55" t="str">
        <f>IF(H972="","",Sheet1!AL972)</f>
        <v>3175 WIN HCM 10B-10C Lê Minh Xuân</v>
      </c>
      <c r="Y972" s="7" t="str">
        <f>IF(H972="","",Sheet1!AJ972)</f>
        <v>GL250</v>
      </c>
      <c r="AB972" s="60">
        <f t="shared" si="151"/>
        <v>5111</v>
      </c>
      <c r="AC972" s="60">
        <f t="shared" si="152"/>
        <v>131</v>
      </c>
      <c r="AE972" s="61">
        <f>IF(H972="","",Sheet1!U972)</f>
        <v>2</v>
      </c>
      <c r="AG972" s="7">
        <f>IF(H972="","",Sheet1!T972)</f>
        <v>49500</v>
      </c>
      <c r="AH972" s="62">
        <f t="shared" si="153"/>
        <v>99000</v>
      </c>
      <c r="AL972" s="64">
        <f t="shared" si="154"/>
        <v>8</v>
      </c>
      <c r="AN972" s="61">
        <f t="shared" si="155"/>
        <v>7920</v>
      </c>
      <c r="AO972" s="65">
        <f t="shared" si="156"/>
        <v>33311</v>
      </c>
      <c r="AQ972" s="66" t="str">
        <f t="shared" si="157"/>
        <v>K-hangtra</v>
      </c>
      <c r="AR972" s="66">
        <f t="shared" si="158"/>
        <v>156</v>
      </c>
      <c r="AS972" s="66">
        <f t="shared" si="159"/>
        <v>632</v>
      </c>
    </row>
    <row r="973" spans="3:45" x14ac:dyDescent="0.25">
      <c r="C973" s="53" t="str">
        <f>IF(H973="","",Sheet1!AI973)</f>
        <v>N</v>
      </c>
      <c r="D973" s="54" t="s">
        <v>4134</v>
      </c>
      <c r="E973" s="54" t="s">
        <v>25</v>
      </c>
      <c r="F973" s="53" t="str">
        <f>IF(H973="","",Sheet1!AF973)</f>
        <v>11/10/2025</v>
      </c>
      <c r="G973" s="1" t="str">
        <f>IF(H973="","",Sheet1!AF973)</f>
        <v>11/10/2025</v>
      </c>
      <c r="H973" s="27">
        <v>9106054008</v>
      </c>
      <c r="I973" s="1" t="str">
        <f>IF(H973="","",Sheet1!AF973)</f>
        <v>11/10/2025</v>
      </c>
      <c r="J973" s="55" t="str">
        <f t="shared" si="150"/>
        <v>NKHT2510/17500161189</v>
      </c>
      <c r="K973" s="1"/>
      <c r="L973" s="57" t="str">
        <f>IF(H973="","",Sheet1!AK973)</f>
        <v>K25TTM</v>
      </c>
      <c r="M973" s="57" t="str">
        <f>IF(H973="","",Sheet1!AE973)</f>
        <v>00161189</v>
      </c>
      <c r="N973" s="58" t="str">
        <f>IF(H973="","",Sheet1!AF973)</f>
        <v>11/10/2025</v>
      </c>
      <c r="O973" s="7" t="str">
        <f>IF(H973="","",Sheet1!AH973)</f>
        <v>WIN3175</v>
      </c>
      <c r="S973" s="55" t="str">
        <f>IF(H973="","",Sheet1!AL973)</f>
        <v>3175 WIN HCM 10B-10C Lê Minh Xuân</v>
      </c>
      <c r="V973" s="55" t="str">
        <f>IF(H973="","",Sheet1!AL973)</f>
        <v>3175 WIN HCM 10B-10C Lê Minh Xuân</v>
      </c>
      <c r="Y973" s="7" t="str">
        <f>IF(H973="","",Sheet1!AJ973)</f>
        <v>CGM300</v>
      </c>
      <c r="AB973" s="60">
        <f t="shared" si="151"/>
        <v>5111</v>
      </c>
      <c r="AC973" s="60">
        <f t="shared" si="152"/>
        <v>131</v>
      </c>
      <c r="AE973" s="61">
        <f>IF(H973="","",Sheet1!U973)</f>
        <v>1</v>
      </c>
      <c r="AG973" s="7">
        <f>IF(H973="","",Sheet1!T973)</f>
        <v>73431</v>
      </c>
      <c r="AH973" s="62">
        <f t="shared" si="153"/>
        <v>73431</v>
      </c>
      <c r="AL973" s="64">
        <f t="shared" si="154"/>
        <v>8</v>
      </c>
      <c r="AN973" s="61">
        <f t="shared" si="155"/>
        <v>5874.4800000000005</v>
      </c>
      <c r="AO973" s="65">
        <f t="shared" si="156"/>
        <v>33311</v>
      </c>
      <c r="AQ973" s="66" t="str">
        <f t="shared" si="157"/>
        <v>K-hangtra</v>
      </c>
      <c r="AR973" s="66">
        <f t="shared" si="158"/>
        <v>156</v>
      </c>
      <c r="AS973" s="66">
        <f t="shared" si="159"/>
        <v>632</v>
      </c>
    </row>
    <row r="974" spans="3:45" x14ac:dyDescent="0.25">
      <c r="C974" s="53" t="str">
        <f>IF(H974="","",Sheet1!AI974)</f>
        <v>N</v>
      </c>
      <c r="D974" s="54" t="s">
        <v>4134</v>
      </c>
      <c r="E974" s="54" t="s">
        <v>25</v>
      </c>
      <c r="F974" s="53" t="str">
        <f>IF(H974="","",Sheet1!AF974)</f>
        <v>11/10/2025</v>
      </c>
      <c r="G974" s="1" t="str">
        <f>IF(H974="","",Sheet1!AF974)</f>
        <v>11/10/2025</v>
      </c>
      <c r="H974" s="27">
        <v>9106054035</v>
      </c>
      <c r="I974" s="1" t="str">
        <f>IF(H974="","",Sheet1!AF974)</f>
        <v>11/10/2025</v>
      </c>
      <c r="J974" s="55" t="str">
        <f t="shared" si="150"/>
        <v>NKHT2510/00900081686</v>
      </c>
      <c r="K974" s="1"/>
      <c r="L974" s="57" t="str">
        <f>IF(H974="","",Sheet1!AK974)</f>
        <v>K25TTM</v>
      </c>
      <c r="M974" s="57" t="str">
        <f>IF(H974="","",Sheet1!AE974)</f>
        <v>00081686</v>
      </c>
      <c r="N974" s="58" t="str">
        <f>IF(H974="","",Sheet1!AF974)</f>
        <v>11/10/2025</v>
      </c>
      <c r="O974" s="7" t="str">
        <f>IF(H974="","",Sheet1!AH974)</f>
        <v>WIN-DNG-01-009</v>
      </c>
      <c r="S974" s="55" t="str">
        <f>IF(H974="","",Sheet1!AL974)</f>
        <v>3737 WM+ DNG 92 Nguyễn Bảo</v>
      </c>
      <c r="V974" s="55" t="str">
        <f>IF(H974="","",Sheet1!AL974)</f>
        <v>3737 WM+ DNG 92 Nguyễn Bảo</v>
      </c>
      <c r="Y974" s="7" t="str">
        <f>IF(H974="","",Sheet1!AJ974)</f>
        <v>CGM300</v>
      </c>
      <c r="AB974" s="60">
        <f t="shared" si="151"/>
        <v>5111</v>
      </c>
      <c r="AC974" s="60">
        <f t="shared" si="152"/>
        <v>131</v>
      </c>
      <c r="AE974" s="61">
        <f>IF(H974="","",Sheet1!U974)</f>
        <v>4</v>
      </c>
      <c r="AG974" s="7">
        <f>IF(H974="","",Sheet1!T974)</f>
        <v>73431</v>
      </c>
      <c r="AH974" s="62">
        <f t="shared" si="153"/>
        <v>293724</v>
      </c>
      <c r="AL974" s="64">
        <f t="shared" si="154"/>
        <v>8</v>
      </c>
      <c r="AN974" s="61">
        <f t="shared" si="155"/>
        <v>23497.920000000002</v>
      </c>
      <c r="AO974" s="65">
        <f t="shared" si="156"/>
        <v>33311</v>
      </c>
      <c r="AQ974" s="66" t="str">
        <f t="shared" si="157"/>
        <v>K-hangtra</v>
      </c>
      <c r="AR974" s="66">
        <f t="shared" si="158"/>
        <v>156</v>
      </c>
      <c r="AS974" s="66">
        <f t="shared" si="159"/>
        <v>632</v>
      </c>
    </row>
    <row r="975" spans="3:45" x14ac:dyDescent="0.25">
      <c r="C975" s="53" t="str">
        <f>IF(H975="","",Sheet1!AI975)</f>
        <v>B</v>
      </c>
      <c r="D975" s="54" t="s">
        <v>4134</v>
      </c>
      <c r="E975" s="54" t="s">
        <v>25</v>
      </c>
      <c r="F975" s="53" t="str">
        <f>IF(H975="","",Sheet1!AF975)</f>
        <v>11/10/2025</v>
      </c>
      <c r="G975" s="1" t="str">
        <f>IF(H975="","",Sheet1!AF975)</f>
        <v>11/10/2025</v>
      </c>
      <c r="H975" s="27">
        <v>9106054069</v>
      </c>
      <c r="I975" s="1" t="str">
        <f>IF(H975="","",Sheet1!AF975)</f>
        <v>11/10/2025</v>
      </c>
      <c r="J975" s="55" t="str">
        <f t="shared" si="150"/>
        <v>NKHT2510/05800037782</v>
      </c>
      <c r="K975" s="1"/>
      <c r="L975" s="57" t="str">
        <f>IF(H975="","",Sheet1!AK975)</f>
        <v>K25TTM</v>
      </c>
      <c r="M975" s="57" t="str">
        <f>IF(H975="","",Sheet1!AE975)</f>
        <v>00037782</v>
      </c>
      <c r="N975" s="58" t="str">
        <f>IF(H975="","",Sheet1!AF975)</f>
        <v>11/10/2025</v>
      </c>
      <c r="O975" s="7" t="str">
        <f>IF(H975="","",Sheet1!AH975)</f>
        <v>WIN-058</v>
      </c>
      <c r="S975" s="55" t="str">
        <f>IF(H975="","",Sheet1!AL975)</f>
        <v>2BH1 WM+ NAN 129 Mai Lão Bạng</v>
      </c>
      <c r="V975" s="55" t="str">
        <f>IF(H975="","",Sheet1!AL975)</f>
        <v>2BH1 WM+ NAN 129 Mai Lão Bạng</v>
      </c>
      <c r="Y975" s="7" t="str">
        <f>IF(H975="","",Sheet1!AJ975)</f>
        <v>CN300</v>
      </c>
      <c r="AB975" s="60">
        <f t="shared" si="151"/>
        <v>5111</v>
      </c>
      <c r="AC975" s="60">
        <f t="shared" si="152"/>
        <v>131</v>
      </c>
      <c r="AE975" s="61">
        <f>IF(H975="","",Sheet1!U975)</f>
        <v>1</v>
      </c>
      <c r="AG975" s="7">
        <f>IF(H975="","",Sheet1!T975)</f>
        <v>70950</v>
      </c>
      <c r="AH975" s="62">
        <f t="shared" si="153"/>
        <v>70950</v>
      </c>
      <c r="AL975" s="64">
        <f t="shared" si="154"/>
        <v>8</v>
      </c>
      <c r="AN975" s="61">
        <f t="shared" si="155"/>
        <v>5676</v>
      </c>
      <c r="AO975" s="65">
        <f t="shared" si="156"/>
        <v>33311</v>
      </c>
      <c r="AQ975" s="66" t="str">
        <f t="shared" si="157"/>
        <v>K-hangtra</v>
      </c>
      <c r="AR975" s="66">
        <f t="shared" si="158"/>
        <v>156</v>
      </c>
      <c r="AS975" s="66">
        <f t="shared" si="159"/>
        <v>632</v>
      </c>
    </row>
    <row r="976" spans="3:45" x14ac:dyDescent="0.25">
      <c r="C976" s="53" t="str">
        <f>IF(H976="","",Sheet1!AI976)</f>
        <v>B</v>
      </c>
      <c r="D976" s="54" t="s">
        <v>4134</v>
      </c>
      <c r="E976" s="54" t="s">
        <v>25</v>
      </c>
      <c r="F976" s="53" t="str">
        <f>IF(H976="","",Sheet1!AF976)</f>
        <v>11/10/2025</v>
      </c>
      <c r="G976" s="1" t="str">
        <f>IF(H976="","",Sheet1!AF976)</f>
        <v>11/10/2025</v>
      </c>
      <c r="H976" s="27">
        <v>9106054097</v>
      </c>
      <c r="I976" s="1" t="str">
        <f>IF(H976="","",Sheet1!AF976)</f>
        <v>11/10/2025</v>
      </c>
      <c r="J976" s="55" t="str">
        <f t="shared" si="150"/>
        <v>NKHT2510/96800485405</v>
      </c>
      <c r="K976" s="1"/>
      <c r="L976" s="57" t="str">
        <f>IF(H976="","",Sheet1!AK976)</f>
        <v>K25TTM</v>
      </c>
      <c r="M976" s="57" t="str">
        <f>IF(H976="","",Sheet1!AE976)</f>
        <v>00485405</v>
      </c>
      <c r="N976" s="58" t="str">
        <f>IF(H976="","",Sheet1!AF976)</f>
        <v>11/10/2025</v>
      </c>
      <c r="O976" s="7" t="str">
        <f>IF(H976="","",Sheet1!AH976)</f>
        <v>WIN5968</v>
      </c>
      <c r="S976" s="55" t="str">
        <f>IF(H976="","",Sheet1!AL976)</f>
        <v>5968 WM+ HNI 44 Phúc Diễn</v>
      </c>
      <c r="V976" s="55" t="str">
        <f>IF(H976="","",Sheet1!AL976)</f>
        <v>5968 WM+ HNI 44 Phúc Diễn</v>
      </c>
      <c r="Y976" s="7" t="str">
        <f>IF(H976="","",Sheet1!AJ976)</f>
        <v>CGM300</v>
      </c>
      <c r="AB976" s="60">
        <f t="shared" si="151"/>
        <v>5111</v>
      </c>
      <c r="AC976" s="60">
        <f t="shared" si="152"/>
        <v>131</v>
      </c>
      <c r="AE976" s="61">
        <f>IF(H976="","",Sheet1!U976)</f>
        <v>3</v>
      </c>
      <c r="AG976" s="7">
        <f>IF(H976="","",Sheet1!T976)</f>
        <v>73431</v>
      </c>
      <c r="AH976" s="62">
        <f t="shared" si="153"/>
        <v>220293</v>
      </c>
      <c r="AL976" s="64">
        <f t="shared" si="154"/>
        <v>8</v>
      </c>
      <c r="AN976" s="61">
        <f t="shared" si="155"/>
        <v>17623.439999999999</v>
      </c>
      <c r="AO976" s="65">
        <f t="shared" si="156"/>
        <v>33311</v>
      </c>
      <c r="AQ976" s="66" t="str">
        <f t="shared" si="157"/>
        <v>K-hangtra</v>
      </c>
      <c r="AR976" s="66">
        <f t="shared" si="158"/>
        <v>156</v>
      </c>
      <c r="AS976" s="66">
        <f t="shared" si="159"/>
        <v>632</v>
      </c>
    </row>
    <row r="977" spans="3:45" x14ac:dyDescent="0.25">
      <c r="C977" s="53" t="str">
        <f>IF(H977="","",Sheet1!AI977)</f>
        <v>N</v>
      </c>
      <c r="D977" s="54" t="s">
        <v>4134</v>
      </c>
      <c r="E977" s="54" t="s">
        <v>25</v>
      </c>
      <c r="F977" s="53" t="str">
        <f>IF(H977="","",Sheet1!AF977)</f>
        <v>11/10/2025</v>
      </c>
      <c r="G977" s="1" t="str">
        <f>IF(H977="","",Sheet1!AF977)</f>
        <v>11/10/2025</v>
      </c>
      <c r="H977" s="27">
        <v>9106054095</v>
      </c>
      <c r="I977" s="1" t="str">
        <f>IF(H977="","",Sheet1!AF977)</f>
        <v>11/10/2025</v>
      </c>
      <c r="J977" s="55" t="str">
        <f t="shared" si="150"/>
        <v>NKHT2510/04700015107</v>
      </c>
      <c r="K977" s="1"/>
      <c r="L977" s="57" t="str">
        <f>IF(H977="","",Sheet1!AK977)</f>
        <v>K25TTM</v>
      </c>
      <c r="M977" s="57" t="str">
        <f>IF(H977="","",Sheet1!AE977)</f>
        <v>00015107</v>
      </c>
      <c r="N977" s="58" t="str">
        <f>IF(H977="","",Sheet1!AF977)</f>
        <v>11/10/2025</v>
      </c>
      <c r="O977" s="7" t="str">
        <f>IF(H977="","",Sheet1!AH977)</f>
        <v>WIN-047</v>
      </c>
      <c r="S977" s="55" t="str">
        <f>IF(H977="","",Sheet1!AL977)</f>
        <v>6897 WM+ VTU 2B Lương Thế Vinh</v>
      </c>
      <c r="V977" s="55" t="str">
        <f>IF(H977="","",Sheet1!AL977)</f>
        <v>6897 WM+ VTU 2B Lương Thế Vinh</v>
      </c>
      <c r="Y977" s="7" t="str">
        <f>IF(H977="","",Sheet1!AJ977)</f>
        <v>CGM300</v>
      </c>
      <c r="AB977" s="60">
        <f t="shared" si="151"/>
        <v>5111</v>
      </c>
      <c r="AC977" s="60">
        <f t="shared" si="152"/>
        <v>131</v>
      </c>
      <c r="AE977" s="61">
        <f>IF(H977="","",Sheet1!U977)</f>
        <v>3</v>
      </c>
      <c r="AG977" s="7">
        <f>IF(H977="","",Sheet1!T977)</f>
        <v>73431</v>
      </c>
      <c r="AH977" s="62">
        <f t="shared" si="153"/>
        <v>220293</v>
      </c>
      <c r="AL977" s="64">
        <f t="shared" si="154"/>
        <v>8</v>
      </c>
      <c r="AN977" s="61">
        <f t="shared" si="155"/>
        <v>17623.439999999999</v>
      </c>
      <c r="AO977" s="65">
        <f t="shared" si="156"/>
        <v>33311</v>
      </c>
      <c r="AQ977" s="66" t="str">
        <f t="shared" si="157"/>
        <v>K-hangtra</v>
      </c>
      <c r="AR977" s="66">
        <f t="shared" si="158"/>
        <v>156</v>
      </c>
      <c r="AS977" s="66">
        <f t="shared" si="159"/>
        <v>632</v>
      </c>
    </row>
    <row r="978" spans="3:45" x14ac:dyDescent="0.25">
      <c r="C978" s="53" t="str">
        <f>IF(H978="","",Sheet1!AI978)</f>
        <v>N</v>
      </c>
      <c r="D978" s="54" t="s">
        <v>4134</v>
      </c>
      <c r="E978" s="54" t="s">
        <v>25</v>
      </c>
      <c r="F978" s="53" t="str">
        <f>IF(H978="","",Sheet1!AF978)</f>
        <v>11/10/2025</v>
      </c>
      <c r="G978" s="1" t="str">
        <f>IF(H978="","",Sheet1!AF978)</f>
        <v>11/10/2025</v>
      </c>
      <c r="H978" s="27">
        <v>9106054095</v>
      </c>
      <c r="I978" s="1" t="str">
        <f>IF(H978="","",Sheet1!AF978)</f>
        <v>11/10/2025</v>
      </c>
      <c r="J978" s="55" t="str">
        <f t="shared" si="150"/>
        <v>NKHT2510/04700015107</v>
      </c>
      <c r="K978" s="1"/>
      <c r="L978" s="57" t="str">
        <f>IF(H978="","",Sheet1!AK978)</f>
        <v>K25TTM</v>
      </c>
      <c r="M978" s="57" t="str">
        <f>IF(H978="","",Sheet1!AE978)</f>
        <v>00015107</v>
      </c>
      <c r="N978" s="58" t="str">
        <f>IF(H978="","",Sheet1!AF978)</f>
        <v>11/10/2025</v>
      </c>
      <c r="O978" s="7" t="str">
        <f>IF(H978="","",Sheet1!AH978)</f>
        <v>WIN-047</v>
      </c>
      <c r="S978" s="55" t="str">
        <f>IF(H978="","",Sheet1!AL978)</f>
        <v>6897 WM+ VTU 2B Lương Thế Vinh</v>
      </c>
      <c r="V978" s="55" t="str">
        <f>IF(H978="","",Sheet1!AL978)</f>
        <v>6897 WM+ VTU 2B Lương Thế Vinh</v>
      </c>
      <c r="Y978" s="7" t="str">
        <f>IF(H978="","",Sheet1!AJ978)</f>
        <v>GM500</v>
      </c>
      <c r="AB978" s="60">
        <f t="shared" si="151"/>
        <v>5111</v>
      </c>
      <c r="AC978" s="60">
        <f t="shared" si="152"/>
        <v>131</v>
      </c>
      <c r="AE978" s="61">
        <f>IF(H978="","",Sheet1!U978)</f>
        <v>5</v>
      </c>
      <c r="AG978" s="7">
        <f>IF(H978="","",Sheet1!T978)</f>
        <v>111058</v>
      </c>
      <c r="AH978" s="62">
        <f t="shared" si="153"/>
        <v>555290</v>
      </c>
      <c r="AL978" s="64">
        <f t="shared" si="154"/>
        <v>8</v>
      </c>
      <c r="AN978" s="61">
        <f t="shared" si="155"/>
        <v>44423.200000000004</v>
      </c>
      <c r="AO978" s="65">
        <f t="shared" si="156"/>
        <v>33311</v>
      </c>
      <c r="AQ978" s="66" t="str">
        <f t="shared" si="157"/>
        <v>K-hangtra</v>
      </c>
      <c r="AR978" s="66">
        <f t="shared" si="158"/>
        <v>156</v>
      </c>
      <c r="AS978" s="66">
        <f t="shared" si="159"/>
        <v>632</v>
      </c>
    </row>
    <row r="979" spans="3:45" x14ac:dyDescent="0.25">
      <c r="C979" s="53" t="str">
        <f>IF(H979="","",Sheet1!AI979)</f>
        <v>N</v>
      </c>
      <c r="D979" s="54" t="s">
        <v>4134</v>
      </c>
      <c r="E979" s="54" t="s">
        <v>25</v>
      </c>
      <c r="F979" s="53" t="str">
        <f>IF(H979="","",Sheet1!AF979)</f>
        <v>11/10/2025</v>
      </c>
      <c r="G979" s="1" t="str">
        <f>IF(H979="","",Sheet1!AF979)</f>
        <v>11/10/2025</v>
      </c>
      <c r="H979" s="27">
        <v>9106054095</v>
      </c>
      <c r="I979" s="1" t="str">
        <f>IF(H979="","",Sheet1!AF979)</f>
        <v>11/10/2025</v>
      </c>
      <c r="J979" s="55" t="str">
        <f t="shared" si="150"/>
        <v>NKHT2510/04700015107</v>
      </c>
      <c r="K979" s="1"/>
      <c r="L979" s="57" t="str">
        <f>IF(H979="","",Sheet1!AK979)</f>
        <v>K25TTM</v>
      </c>
      <c r="M979" s="57" t="str">
        <f>IF(H979="","",Sheet1!AE979)</f>
        <v>00015107</v>
      </c>
      <c r="N979" s="58" t="str">
        <f>IF(H979="","",Sheet1!AF979)</f>
        <v>11/10/2025</v>
      </c>
      <c r="O979" s="7" t="str">
        <f>IF(H979="","",Sheet1!AH979)</f>
        <v>WIN-047</v>
      </c>
      <c r="S979" s="55" t="str">
        <f>IF(H979="","",Sheet1!AL979)</f>
        <v>6897 WM+ VTU 2B Lương Thế Vinh</v>
      </c>
      <c r="V979" s="55" t="str">
        <f>IF(H979="","",Sheet1!AL979)</f>
        <v>6897 WM+ VTU 2B Lương Thế Vinh</v>
      </c>
      <c r="Y979" s="7" t="str">
        <f>IF(H979="","",Sheet1!AJ979)</f>
        <v>CC300</v>
      </c>
      <c r="AB979" s="60">
        <f t="shared" si="151"/>
        <v>5111</v>
      </c>
      <c r="AC979" s="60">
        <f t="shared" si="152"/>
        <v>131</v>
      </c>
      <c r="AE979" s="61">
        <f>IF(H979="","",Sheet1!U979)</f>
        <v>2</v>
      </c>
      <c r="AG979" s="7">
        <f>IF(H979="","",Sheet1!T979)</f>
        <v>74250</v>
      </c>
      <c r="AH979" s="62">
        <f t="shared" si="153"/>
        <v>148500</v>
      </c>
      <c r="AL979" s="64">
        <f t="shared" si="154"/>
        <v>8</v>
      </c>
      <c r="AN979" s="61">
        <f t="shared" si="155"/>
        <v>11880</v>
      </c>
      <c r="AO979" s="65">
        <f t="shared" si="156"/>
        <v>33311</v>
      </c>
      <c r="AQ979" s="66" t="str">
        <f t="shared" si="157"/>
        <v>K-hangtra</v>
      </c>
      <c r="AR979" s="66">
        <f t="shared" si="158"/>
        <v>156</v>
      </c>
      <c r="AS979" s="66">
        <f t="shared" si="159"/>
        <v>632</v>
      </c>
    </row>
    <row r="980" spans="3:45" x14ac:dyDescent="0.25">
      <c r="C980" s="53" t="str">
        <f>IF(H980="","",Sheet1!AI980)</f>
        <v>N</v>
      </c>
      <c r="D980" s="54" t="s">
        <v>4134</v>
      </c>
      <c r="E980" s="54" t="s">
        <v>25</v>
      </c>
      <c r="F980" s="53" t="str">
        <f>IF(H980="","",Sheet1!AF980)</f>
        <v>11/10/2025</v>
      </c>
      <c r="G980" s="1" t="str">
        <f>IF(H980="","",Sheet1!AF980)</f>
        <v>11/10/2025</v>
      </c>
      <c r="H980" s="27">
        <v>9106054095</v>
      </c>
      <c r="I980" s="1" t="str">
        <f>IF(H980="","",Sheet1!AF980)</f>
        <v>11/10/2025</v>
      </c>
      <c r="J980" s="55" t="str">
        <f t="shared" si="150"/>
        <v>NKHT2510/04700015107</v>
      </c>
      <c r="K980" s="1"/>
      <c r="L980" s="57" t="str">
        <f>IF(H980="","",Sheet1!AK980)</f>
        <v>K25TTM</v>
      </c>
      <c r="M980" s="57" t="str">
        <f>IF(H980="","",Sheet1!AE980)</f>
        <v>00015107</v>
      </c>
      <c r="N980" s="58" t="str">
        <f>IF(H980="","",Sheet1!AF980)</f>
        <v>11/10/2025</v>
      </c>
      <c r="O980" s="7" t="str">
        <f>IF(H980="","",Sheet1!AH980)</f>
        <v>WIN-047</v>
      </c>
      <c r="S980" s="55" t="str">
        <f>IF(H980="","",Sheet1!AL980)</f>
        <v>6897 WM+ VTU 2B Lương Thế Vinh</v>
      </c>
      <c r="V980" s="55" t="str">
        <f>IF(H980="","",Sheet1!AL980)</f>
        <v>6897 WM+ VTU 2B Lương Thế Vinh</v>
      </c>
      <c r="Y980" s="7" t="str">
        <f>IF(H980="","",Sheet1!AJ980)</f>
        <v>GXD500</v>
      </c>
      <c r="AB980" s="60">
        <f t="shared" si="151"/>
        <v>5111</v>
      </c>
      <c r="AC980" s="60">
        <f t="shared" si="152"/>
        <v>131</v>
      </c>
      <c r="AE980" s="61">
        <f>IF(H980="","",Sheet1!U980)</f>
        <v>2</v>
      </c>
      <c r="AG980" s="7">
        <f>IF(H980="","",Sheet1!T980)</f>
        <v>111606</v>
      </c>
      <c r="AH980" s="62">
        <f t="shared" si="153"/>
        <v>223212</v>
      </c>
      <c r="AL980" s="64">
        <f t="shared" si="154"/>
        <v>8</v>
      </c>
      <c r="AN980" s="61">
        <f t="shared" si="155"/>
        <v>17856.96</v>
      </c>
      <c r="AO980" s="65">
        <f t="shared" si="156"/>
        <v>33311</v>
      </c>
      <c r="AQ980" s="66" t="str">
        <f t="shared" si="157"/>
        <v>K-hangtra</v>
      </c>
      <c r="AR980" s="66">
        <f t="shared" si="158"/>
        <v>156</v>
      </c>
      <c r="AS980" s="66">
        <f t="shared" si="159"/>
        <v>632</v>
      </c>
    </row>
    <row r="981" spans="3:45" x14ac:dyDescent="0.25">
      <c r="C981" s="53" t="str">
        <f>IF(H981="","",Sheet1!AI981)</f>
        <v>N</v>
      </c>
      <c r="D981" s="54" t="s">
        <v>4134</v>
      </c>
      <c r="E981" s="54" t="s">
        <v>25</v>
      </c>
      <c r="F981" s="53" t="str">
        <f>IF(H981="","",Sheet1!AF981)</f>
        <v>11/10/2025</v>
      </c>
      <c r="G981" s="1" t="str">
        <f>IF(H981="","",Sheet1!AF981)</f>
        <v>11/10/2025</v>
      </c>
      <c r="H981" s="27">
        <v>9106054095</v>
      </c>
      <c r="I981" s="1" t="str">
        <f>IF(H981="","",Sheet1!AF981)</f>
        <v>11/10/2025</v>
      </c>
      <c r="J981" s="55" t="str">
        <f t="shared" si="150"/>
        <v>NKHT2510/04700015107</v>
      </c>
      <c r="K981" s="1"/>
      <c r="L981" s="57" t="str">
        <f>IF(H981="","",Sheet1!AK981)</f>
        <v>K25TTM</v>
      </c>
      <c r="M981" s="57" t="str">
        <f>IF(H981="","",Sheet1!AE981)</f>
        <v>00015107</v>
      </c>
      <c r="N981" s="58" t="str">
        <f>IF(H981="","",Sheet1!AF981)</f>
        <v>11/10/2025</v>
      </c>
      <c r="O981" s="7" t="str">
        <f>IF(H981="","",Sheet1!AH981)</f>
        <v>WIN-047</v>
      </c>
      <c r="S981" s="55" t="str">
        <f>IF(H981="","",Sheet1!AL981)</f>
        <v>6897 WM+ VTU 2B Lương Thế Vinh</v>
      </c>
      <c r="V981" s="55" t="str">
        <f>IF(H981="","",Sheet1!AL981)</f>
        <v>6897 WM+ VTU 2B Lương Thế Vinh</v>
      </c>
      <c r="Y981" s="7" t="str">
        <f>IF(H981="","",Sheet1!AJ981)</f>
        <v>GTLX250G</v>
      </c>
      <c r="AB981" s="60">
        <f t="shared" si="151"/>
        <v>5111</v>
      </c>
      <c r="AC981" s="60">
        <f t="shared" si="152"/>
        <v>131</v>
      </c>
      <c r="AE981" s="61">
        <f>IF(H981="","",Sheet1!U981)</f>
        <v>4</v>
      </c>
      <c r="AG981" s="7">
        <f>IF(H981="","",Sheet1!T981)</f>
        <v>50182</v>
      </c>
      <c r="AH981" s="62">
        <f t="shared" si="153"/>
        <v>200728</v>
      </c>
      <c r="AL981" s="64">
        <f t="shared" si="154"/>
        <v>8</v>
      </c>
      <c r="AN981" s="61">
        <f t="shared" si="155"/>
        <v>16058.24</v>
      </c>
      <c r="AO981" s="65">
        <f t="shared" si="156"/>
        <v>33311</v>
      </c>
      <c r="AQ981" s="66" t="str">
        <f t="shared" si="157"/>
        <v>K-hangtra</v>
      </c>
      <c r="AR981" s="66">
        <f t="shared" si="158"/>
        <v>156</v>
      </c>
      <c r="AS981" s="66">
        <f t="shared" si="159"/>
        <v>632</v>
      </c>
    </row>
    <row r="982" spans="3:45" x14ac:dyDescent="0.25">
      <c r="C982" s="53" t="str">
        <f>IF(H982="","",Sheet1!AI982)</f>
        <v>N</v>
      </c>
      <c r="D982" s="54" t="s">
        <v>4134</v>
      </c>
      <c r="E982" s="54" t="s">
        <v>25</v>
      </c>
      <c r="F982" s="53" t="str">
        <f>IF(H982="","",Sheet1!AF982)</f>
        <v>11/10/2025</v>
      </c>
      <c r="G982" s="1" t="str">
        <f>IF(H982="","",Sheet1!AF982)</f>
        <v>11/10/2025</v>
      </c>
      <c r="H982" s="27">
        <v>9106054129</v>
      </c>
      <c r="I982" s="1" t="str">
        <f>IF(H982="","",Sheet1!AF982)</f>
        <v>11/10/2025</v>
      </c>
      <c r="J982" s="55" t="str">
        <f t="shared" si="150"/>
        <v>NKHT2510/41200161205</v>
      </c>
      <c r="K982" s="1"/>
      <c r="L982" s="57" t="str">
        <f>IF(H982="","",Sheet1!AK982)</f>
        <v>K25TTM</v>
      </c>
      <c r="M982" s="57" t="str">
        <f>IF(H982="","",Sheet1!AE982)</f>
        <v>00161205</v>
      </c>
      <c r="N982" s="58" t="str">
        <f>IF(H982="","",Sheet1!AF982)</f>
        <v>11/10/2025</v>
      </c>
      <c r="O982" s="7" t="str">
        <f>IF(H982="","",Sheet1!AH982)</f>
        <v>WIN4412</v>
      </c>
      <c r="S982" s="55" t="str">
        <f>IF(H982="","",Sheet1!AL982)</f>
        <v>4412 WM+ HCM 34 Chử Đồng Tử</v>
      </c>
      <c r="V982" s="55" t="str">
        <f>IF(H982="","",Sheet1!AL982)</f>
        <v>4412 WM+ HCM 34 Chử Đồng Tử</v>
      </c>
      <c r="Y982" s="7" t="str">
        <f>IF(H982="","",Sheet1!AJ982)</f>
        <v>GXD500</v>
      </c>
      <c r="AB982" s="60">
        <f t="shared" si="151"/>
        <v>5111</v>
      </c>
      <c r="AC982" s="60">
        <f t="shared" si="152"/>
        <v>131</v>
      </c>
      <c r="AE982" s="61">
        <f>IF(H982="","",Sheet1!U982)</f>
        <v>4</v>
      </c>
      <c r="AG982" s="7">
        <f>IF(H982="","",Sheet1!T982)</f>
        <v>111606</v>
      </c>
      <c r="AH982" s="62">
        <f t="shared" si="153"/>
        <v>446424</v>
      </c>
      <c r="AL982" s="64">
        <f t="shared" si="154"/>
        <v>8</v>
      </c>
      <c r="AN982" s="61">
        <f t="shared" si="155"/>
        <v>35713.919999999998</v>
      </c>
      <c r="AO982" s="65">
        <f t="shared" si="156"/>
        <v>33311</v>
      </c>
      <c r="AQ982" s="66" t="str">
        <f t="shared" si="157"/>
        <v>K-hangtra</v>
      </c>
      <c r="AR982" s="66">
        <f t="shared" si="158"/>
        <v>156</v>
      </c>
      <c r="AS982" s="66">
        <f t="shared" si="159"/>
        <v>632</v>
      </c>
    </row>
    <row r="983" spans="3:45" x14ac:dyDescent="0.25">
      <c r="C983" s="53" t="str">
        <f>IF(H983="","",Sheet1!AI983)</f>
        <v>N</v>
      </c>
      <c r="D983" s="54" t="s">
        <v>4134</v>
      </c>
      <c r="E983" s="54" t="s">
        <v>25</v>
      </c>
      <c r="F983" s="53" t="str">
        <f>IF(H983="","",Sheet1!AF983)</f>
        <v>11/10/2025</v>
      </c>
      <c r="G983" s="1" t="str">
        <f>IF(H983="","",Sheet1!AF983)</f>
        <v>11/10/2025</v>
      </c>
      <c r="H983" s="27">
        <v>9106054129</v>
      </c>
      <c r="I983" s="1" t="str">
        <f>IF(H983="","",Sheet1!AF983)</f>
        <v>11/10/2025</v>
      </c>
      <c r="J983" s="55" t="str">
        <f t="shared" si="150"/>
        <v>NKHT2510/41200161205</v>
      </c>
      <c r="K983" s="1"/>
      <c r="L983" s="57" t="str">
        <f>IF(H983="","",Sheet1!AK983)</f>
        <v>K25TTM</v>
      </c>
      <c r="M983" s="57" t="str">
        <f>IF(H983="","",Sheet1!AE983)</f>
        <v>00161205</v>
      </c>
      <c r="N983" s="58" t="str">
        <f>IF(H983="","",Sheet1!AF983)</f>
        <v>11/10/2025</v>
      </c>
      <c r="O983" s="7" t="str">
        <f>IF(H983="","",Sheet1!AH983)</f>
        <v>WIN4412</v>
      </c>
      <c r="S983" s="55" t="str">
        <f>IF(H983="","",Sheet1!AL983)</f>
        <v>4412 WM+ HCM 34 Chử Đồng Tử</v>
      </c>
      <c r="V983" s="55" t="str">
        <f>IF(H983="","",Sheet1!AL983)</f>
        <v>4412 WM+ HCM 34 Chử Đồng Tử</v>
      </c>
      <c r="Y983" s="7" t="str">
        <f>IF(H983="","",Sheet1!AJ983)</f>
        <v>GL250</v>
      </c>
      <c r="AB983" s="60">
        <f t="shared" si="151"/>
        <v>5111</v>
      </c>
      <c r="AC983" s="60">
        <f t="shared" si="152"/>
        <v>131</v>
      </c>
      <c r="AE983" s="61">
        <f>IF(H983="","",Sheet1!U983)</f>
        <v>5</v>
      </c>
      <c r="AG983" s="7">
        <f>IF(H983="","",Sheet1!T983)</f>
        <v>49500</v>
      </c>
      <c r="AH983" s="62">
        <f t="shared" si="153"/>
        <v>247500</v>
      </c>
      <c r="AL983" s="64">
        <f t="shared" si="154"/>
        <v>8</v>
      </c>
      <c r="AN983" s="61">
        <f t="shared" si="155"/>
        <v>19800</v>
      </c>
      <c r="AO983" s="65">
        <f t="shared" si="156"/>
        <v>33311</v>
      </c>
      <c r="AQ983" s="66" t="str">
        <f t="shared" si="157"/>
        <v>K-hangtra</v>
      </c>
      <c r="AR983" s="66">
        <f t="shared" si="158"/>
        <v>156</v>
      </c>
      <c r="AS983" s="66">
        <f t="shared" si="159"/>
        <v>632</v>
      </c>
    </row>
    <row r="984" spans="3:45" x14ac:dyDescent="0.25">
      <c r="C984" s="53" t="str">
        <f>IF(H984="","",Sheet1!AI984)</f>
        <v>N</v>
      </c>
      <c r="D984" s="54" t="s">
        <v>4134</v>
      </c>
      <c r="E984" s="54" t="s">
        <v>25</v>
      </c>
      <c r="F984" s="53" t="str">
        <f>IF(H984="","",Sheet1!AF984)</f>
        <v>11/10/2025</v>
      </c>
      <c r="G984" s="1" t="str">
        <f>IF(H984="","",Sheet1!AF984)</f>
        <v>11/10/2025</v>
      </c>
      <c r="H984" s="27">
        <v>9106054129</v>
      </c>
      <c r="I984" s="1" t="str">
        <f>IF(H984="","",Sheet1!AF984)</f>
        <v>11/10/2025</v>
      </c>
      <c r="J984" s="55" t="str">
        <f t="shared" si="150"/>
        <v>NKHT2510/41200161205</v>
      </c>
      <c r="K984" s="1"/>
      <c r="L984" s="57" t="str">
        <f>IF(H984="","",Sheet1!AK984)</f>
        <v>K25TTM</v>
      </c>
      <c r="M984" s="57" t="str">
        <f>IF(H984="","",Sheet1!AE984)</f>
        <v>00161205</v>
      </c>
      <c r="N984" s="58" t="str">
        <f>IF(H984="","",Sheet1!AF984)</f>
        <v>11/10/2025</v>
      </c>
      <c r="O984" s="7" t="str">
        <f>IF(H984="","",Sheet1!AH984)</f>
        <v>WIN4412</v>
      </c>
      <c r="S984" s="55" t="str">
        <f>IF(H984="","",Sheet1!AL984)</f>
        <v>4412 WM+ HCM 34 Chử Đồng Tử</v>
      </c>
      <c r="V984" s="55" t="str">
        <f>IF(H984="","",Sheet1!AL984)</f>
        <v>4412 WM+ HCM 34 Chử Đồng Tử</v>
      </c>
      <c r="Y984" s="7" t="str">
        <f>IF(H984="","",Sheet1!AJ984)</f>
        <v>GM500</v>
      </c>
      <c r="AB984" s="60">
        <f t="shared" si="151"/>
        <v>5111</v>
      </c>
      <c r="AC984" s="60">
        <f t="shared" si="152"/>
        <v>131</v>
      </c>
      <c r="AE984" s="61">
        <f>IF(H984="","",Sheet1!U984)</f>
        <v>2</v>
      </c>
      <c r="AG984" s="7">
        <f>IF(H984="","",Sheet1!T984)</f>
        <v>111058</v>
      </c>
      <c r="AH984" s="62">
        <f t="shared" si="153"/>
        <v>222116</v>
      </c>
      <c r="AL984" s="64">
        <f t="shared" si="154"/>
        <v>8</v>
      </c>
      <c r="AN984" s="61">
        <f t="shared" si="155"/>
        <v>17769.28</v>
      </c>
      <c r="AO984" s="65">
        <f t="shared" si="156"/>
        <v>33311</v>
      </c>
      <c r="AQ984" s="66" t="str">
        <f t="shared" si="157"/>
        <v>K-hangtra</v>
      </c>
      <c r="AR984" s="66">
        <f t="shared" si="158"/>
        <v>156</v>
      </c>
      <c r="AS984" s="66">
        <f t="shared" si="159"/>
        <v>632</v>
      </c>
    </row>
    <row r="985" spans="3:45" x14ac:dyDescent="0.25">
      <c r="C985" s="53" t="str">
        <f>IF(H985="","",Sheet1!AI985)</f>
        <v>N</v>
      </c>
      <c r="D985" s="54" t="s">
        <v>4134</v>
      </c>
      <c r="E985" s="54" t="s">
        <v>25</v>
      </c>
      <c r="F985" s="53" t="str">
        <f>IF(H985="","",Sheet1!AF985)</f>
        <v>11/10/2025</v>
      </c>
      <c r="G985" s="1" t="str">
        <f>IF(H985="","",Sheet1!AF985)</f>
        <v>11/10/2025</v>
      </c>
      <c r="H985" s="27">
        <v>9106054129</v>
      </c>
      <c r="I985" s="1" t="str">
        <f>IF(H985="","",Sheet1!AF985)</f>
        <v>11/10/2025</v>
      </c>
      <c r="J985" s="55" t="str">
        <f t="shared" si="150"/>
        <v>NKHT2510/41200161205</v>
      </c>
      <c r="K985" s="1"/>
      <c r="L985" s="57" t="str">
        <f>IF(H985="","",Sheet1!AK985)</f>
        <v>K25TTM</v>
      </c>
      <c r="M985" s="57" t="str">
        <f>IF(H985="","",Sheet1!AE985)</f>
        <v>00161205</v>
      </c>
      <c r="N985" s="58" t="str">
        <f>IF(H985="","",Sheet1!AF985)</f>
        <v>11/10/2025</v>
      </c>
      <c r="O985" s="7" t="str">
        <f>IF(H985="","",Sheet1!AH985)</f>
        <v>WIN4412</v>
      </c>
      <c r="S985" s="55" t="str">
        <f>IF(H985="","",Sheet1!AL985)</f>
        <v>4412 WM+ HCM 34 Chử Đồng Tử</v>
      </c>
      <c r="V985" s="55" t="str">
        <f>IF(H985="","",Sheet1!AL985)</f>
        <v>4412 WM+ HCM 34 Chử Đồng Tử</v>
      </c>
      <c r="Y985" s="7" t="str">
        <f>IF(H985="","",Sheet1!AJ985)</f>
        <v>TH200</v>
      </c>
      <c r="AB985" s="60">
        <f t="shared" si="151"/>
        <v>5111</v>
      </c>
      <c r="AC985" s="60">
        <f t="shared" si="152"/>
        <v>131</v>
      </c>
      <c r="AE985" s="61">
        <f>IF(H985="","",Sheet1!U985)</f>
        <v>2</v>
      </c>
      <c r="AG985" s="7">
        <f>IF(H985="","",Sheet1!T985)</f>
        <v>45588</v>
      </c>
      <c r="AH985" s="62">
        <f t="shared" si="153"/>
        <v>91176</v>
      </c>
      <c r="AL985" s="64">
        <f t="shared" si="154"/>
        <v>8</v>
      </c>
      <c r="AN985" s="61">
        <f t="shared" si="155"/>
        <v>7294.08</v>
      </c>
      <c r="AO985" s="65">
        <f t="shared" si="156"/>
        <v>33311</v>
      </c>
      <c r="AQ985" s="66" t="str">
        <f t="shared" si="157"/>
        <v>K-hangtra</v>
      </c>
      <c r="AR985" s="66">
        <f t="shared" si="158"/>
        <v>156</v>
      </c>
      <c r="AS985" s="66">
        <f t="shared" si="159"/>
        <v>632</v>
      </c>
    </row>
    <row r="986" spans="3:45" x14ac:dyDescent="0.25">
      <c r="C986" s="53" t="str">
        <f>IF(H986="","",Sheet1!AI986)</f>
        <v>N</v>
      </c>
      <c r="D986" s="54" t="s">
        <v>4134</v>
      </c>
      <c r="E986" s="54" t="s">
        <v>25</v>
      </c>
      <c r="F986" s="53" t="str">
        <f>IF(H986="","",Sheet1!AF986)</f>
        <v>11/10/2025</v>
      </c>
      <c r="G986" s="1" t="str">
        <f>IF(H986="","",Sheet1!AF986)</f>
        <v>11/10/2025</v>
      </c>
      <c r="H986" s="27">
        <v>9106054129</v>
      </c>
      <c r="I986" s="1" t="str">
        <f>IF(H986="","",Sheet1!AF986)</f>
        <v>11/10/2025</v>
      </c>
      <c r="J986" s="55" t="str">
        <f t="shared" si="150"/>
        <v>NKHT2510/41200161205</v>
      </c>
      <c r="K986" s="1"/>
      <c r="L986" s="57" t="str">
        <f>IF(H986="","",Sheet1!AK986)</f>
        <v>K25TTM</v>
      </c>
      <c r="M986" s="57" t="str">
        <f>IF(H986="","",Sheet1!AE986)</f>
        <v>00161205</v>
      </c>
      <c r="N986" s="58" t="str">
        <f>IF(H986="","",Sheet1!AF986)</f>
        <v>11/10/2025</v>
      </c>
      <c r="O986" s="7" t="str">
        <f>IF(H986="","",Sheet1!AH986)</f>
        <v>WIN4412</v>
      </c>
      <c r="S986" s="55" t="str">
        <f>IF(H986="","",Sheet1!AL986)</f>
        <v>4412 WM+ HCM 34 Chử Đồng Tử</v>
      </c>
      <c r="V986" s="55" t="str">
        <f>IF(H986="","",Sheet1!AL986)</f>
        <v>4412 WM+ HCM 34 Chử Đồng Tử</v>
      </c>
      <c r="Y986" s="7" t="str">
        <f>IF(H986="","",Sheet1!AJ986)</f>
        <v>CGM300</v>
      </c>
      <c r="AB986" s="60">
        <f t="shared" si="151"/>
        <v>5111</v>
      </c>
      <c r="AC986" s="60">
        <f t="shared" si="152"/>
        <v>131</v>
      </c>
      <c r="AE986" s="61">
        <f>IF(H986="","",Sheet1!U986)</f>
        <v>1</v>
      </c>
      <c r="AG986" s="7">
        <f>IF(H986="","",Sheet1!T986)</f>
        <v>73431</v>
      </c>
      <c r="AH986" s="62">
        <f t="shared" si="153"/>
        <v>73431</v>
      </c>
      <c r="AL986" s="64">
        <f t="shared" si="154"/>
        <v>8</v>
      </c>
      <c r="AN986" s="61">
        <f t="shared" si="155"/>
        <v>5874.4800000000005</v>
      </c>
      <c r="AO986" s="65">
        <f t="shared" si="156"/>
        <v>33311</v>
      </c>
      <c r="AQ986" s="66" t="str">
        <f t="shared" si="157"/>
        <v>K-hangtra</v>
      </c>
      <c r="AR986" s="66">
        <f t="shared" si="158"/>
        <v>156</v>
      </c>
      <c r="AS986" s="66">
        <f t="shared" si="159"/>
        <v>632</v>
      </c>
    </row>
    <row r="987" spans="3:45" x14ac:dyDescent="0.25">
      <c r="C987" s="53" t="str">
        <f>IF(H987="","",Sheet1!AI987)</f>
        <v>B</v>
      </c>
      <c r="D987" s="54" t="s">
        <v>4134</v>
      </c>
      <c r="E987" s="54" t="s">
        <v>25</v>
      </c>
      <c r="F987" s="53" t="str">
        <f>IF(H987="","",Sheet1!AF987)</f>
        <v>11/10/2025</v>
      </c>
      <c r="G987" s="1" t="str">
        <f>IF(H987="","",Sheet1!AF987)</f>
        <v>11/10/2025</v>
      </c>
      <c r="H987" s="27">
        <v>9106054159</v>
      </c>
      <c r="I987" s="1" t="str">
        <f>IF(H987="","",Sheet1!AF987)</f>
        <v>11/10/2025</v>
      </c>
      <c r="J987" s="55" t="str">
        <f t="shared" si="150"/>
        <v>NKHT2510/02000033901</v>
      </c>
      <c r="K987" s="1"/>
      <c r="L987" s="57" t="str">
        <f>IF(H987="","",Sheet1!AK987)</f>
        <v>K25TTM</v>
      </c>
      <c r="M987" s="57" t="str">
        <f>IF(H987="","",Sheet1!AE987)</f>
        <v>00033901</v>
      </c>
      <c r="N987" s="58" t="str">
        <f>IF(H987="","",Sheet1!AF987)</f>
        <v>11/10/2025</v>
      </c>
      <c r="O987" s="7" t="str">
        <f>IF(H987="","",Sheet1!AH987)</f>
        <v>WIN-020</v>
      </c>
      <c r="S987" s="55" t="str">
        <f>IF(H987="","",Sheet1!AL987)</f>
        <v>2AO9 WM+ THA Hải Thanh, Như Thanh</v>
      </c>
      <c r="V987" s="55" t="str">
        <f>IF(H987="","",Sheet1!AL987)</f>
        <v>2AO9 WM+ THA Hải Thanh, Như Thanh</v>
      </c>
      <c r="Y987" s="7" t="str">
        <f>IF(H987="","",Sheet1!AJ987)</f>
        <v>GM500</v>
      </c>
      <c r="AB987" s="60">
        <f t="shared" si="151"/>
        <v>5111</v>
      </c>
      <c r="AC987" s="60">
        <f t="shared" si="152"/>
        <v>131</v>
      </c>
      <c r="AE987" s="61">
        <f>IF(H987="","",Sheet1!U987)</f>
        <v>1</v>
      </c>
      <c r="AG987" s="7">
        <f>IF(H987="","",Sheet1!T987)</f>
        <v>111058</v>
      </c>
      <c r="AH987" s="62">
        <f t="shared" si="153"/>
        <v>111058</v>
      </c>
      <c r="AL987" s="64">
        <f t="shared" si="154"/>
        <v>8</v>
      </c>
      <c r="AN987" s="61">
        <f t="shared" si="155"/>
        <v>8884.64</v>
      </c>
      <c r="AO987" s="65">
        <f t="shared" si="156"/>
        <v>33311</v>
      </c>
      <c r="AQ987" s="66" t="str">
        <f t="shared" si="157"/>
        <v>K-hangtra</v>
      </c>
      <c r="AR987" s="66">
        <f t="shared" si="158"/>
        <v>156</v>
      </c>
      <c r="AS987" s="66">
        <f t="shared" si="159"/>
        <v>632</v>
      </c>
    </row>
    <row r="988" spans="3:45" x14ac:dyDescent="0.25">
      <c r="C988" s="53" t="str">
        <f>IF(H988="","",Sheet1!AI988)</f>
        <v>N</v>
      </c>
      <c r="D988" s="54" t="s">
        <v>4134</v>
      </c>
      <c r="E988" s="54" t="s">
        <v>25</v>
      </c>
      <c r="F988" s="53" t="str">
        <f>IF(H988="","",Sheet1!AF988)</f>
        <v>11/10/2025</v>
      </c>
      <c r="G988" s="1" t="str">
        <f>IF(H988="","",Sheet1!AF988)</f>
        <v>11/10/2025</v>
      </c>
      <c r="H988" s="27">
        <v>9106054125</v>
      </c>
      <c r="I988" s="1" t="str">
        <f>IF(H988="","",Sheet1!AF988)</f>
        <v>11/10/2025</v>
      </c>
      <c r="J988" s="55" t="str">
        <f t="shared" si="150"/>
        <v>NKHT2510/04700015108</v>
      </c>
      <c r="K988" s="1"/>
      <c r="L988" s="57" t="str">
        <f>IF(H988="","",Sheet1!AK988)</f>
        <v>K25TTM</v>
      </c>
      <c r="M988" s="57" t="str">
        <f>IF(H988="","",Sheet1!AE988)</f>
        <v>00015108</v>
      </c>
      <c r="N988" s="58" t="str">
        <f>IF(H988="","",Sheet1!AF988)</f>
        <v>11/10/2025</v>
      </c>
      <c r="O988" s="7" t="str">
        <f>IF(H988="","",Sheet1!AH988)</f>
        <v>WIN-047</v>
      </c>
      <c r="S988" s="55" t="str">
        <f>IF(H988="","",Sheet1!AL988)</f>
        <v>5839 WM+ VTU 55 Võ Trường Toản</v>
      </c>
      <c r="V988" s="55" t="str">
        <f>IF(H988="","",Sheet1!AL988)</f>
        <v>5839 WM+ VTU 55 Võ Trường Toản</v>
      </c>
      <c r="Y988" s="7" t="str">
        <f>IF(H988="","",Sheet1!AJ988)</f>
        <v>GL250</v>
      </c>
      <c r="AB988" s="60">
        <f t="shared" si="151"/>
        <v>5111</v>
      </c>
      <c r="AC988" s="60">
        <f t="shared" si="152"/>
        <v>131</v>
      </c>
      <c r="AE988" s="61">
        <f>IF(H988="","",Sheet1!U988)</f>
        <v>4</v>
      </c>
      <c r="AG988" s="7">
        <f>IF(H988="","",Sheet1!T988)</f>
        <v>49500</v>
      </c>
      <c r="AH988" s="62">
        <f t="shared" si="153"/>
        <v>198000</v>
      </c>
      <c r="AL988" s="64">
        <f t="shared" si="154"/>
        <v>8</v>
      </c>
      <c r="AN988" s="61">
        <f t="shared" si="155"/>
        <v>15840</v>
      </c>
      <c r="AO988" s="65">
        <f t="shared" si="156"/>
        <v>33311</v>
      </c>
      <c r="AQ988" s="66" t="str">
        <f t="shared" si="157"/>
        <v>K-hangtra</v>
      </c>
      <c r="AR988" s="66">
        <f t="shared" si="158"/>
        <v>156</v>
      </c>
      <c r="AS988" s="66">
        <f t="shared" si="159"/>
        <v>632</v>
      </c>
    </row>
    <row r="989" spans="3:45" x14ac:dyDescent="0.25">
      <c r="C989" s="53" t="str">
        <f>IF(H989="","",Sheet1!AI989)</f>
        <v>N</v>
      </c>
      <c r="D989" s="54" t="s">
        <v>4134</v>
      </c>
      <c r="E989" s="54" t="s">
        <v>25</v>
      </c>
      <c r="F989" s="53" t="str">
        <f>IF(H989="","",Sheet1!AF989)</f>
        <v>11/10/2025</v>
      </c>
      <c r="G989" s="1" t="str">
        <f>IF(H989="","",Sheet1!AF989)</f>
        <v>11/10/2025</v>
      </c>
      <c r="H989" s="27">
        <v>9106054125</v>
      </c>
      <c r="I989" s="1" t="str">
        <f>IF(H989="","",Sheet1!AF989)</f>
        <v>11/10/2025</v>
      </c>
      <c r="J989" s="55" t="str">
        <f t="shared" si="150"/>
        <v>NKHT2510/04700015108</v>
      </c>
      <c r="K989" s="1"/>
      <c r="L989" s="57" t="str">
        <f>IF(H989="","",Sheet1!AK989)</f>
        <v>K25TTM</v>
      </c>
      <c r="M989" s="57" t="str">
        <f>IF(H989="","",Sheet1!AE989)</f>
        <v>00015108</v>
      </c>
      <c r="N989" s="58" t="str">
        <f>IF(H989="","",Sheet1!AF989)</f>
        <v>11/10/2025</v>
      </c>
      <c r="O989" s="7" t="str">
        <f>IF(H989="","",Sheet1!AH989)</f>
        <v>WIN-047</v>
      </c>
      <c r="S989" s="55" t="str">
        <f>IF(H989="","",Sheet1!AL989)</f>
        <v>5839 WM+ VTU 55 Võ Trường Toản</v>
      </c>
      <c r="V989" s="55" t="str">
        <f>IF(H989="","",Sheet1!AL989)</f>
        <v>5839 WM+ VTU 55 Võ Trường Toản</v>
      </c>
      <c r="Y989" s="7" t="str">
        <f>IF(H989="","",Sheet1!AJ989)</f>
        <v>GTLX250G</v>
      </c>
      <c r="AB989" s="60">
        <f t="shared" si="151"/>
        <v>5111</v>
      </c>
      <c r="AC989" s="60">
        <f t="shared" si="152"/>
        <v>131</v>
      </c>
      <c r="AE989" s="61">
        <f>IF(H989="","",Sheet1!U989)</f>
        <v>1</v>
      </c>
      <c r="AG989" s="7">
        <f>IF(H989="","",Sheet1!T989)</f>
        <v>50182</v>
      </c>
      <c r="AH989" s="62">
        <f t="shared" si="153"/>
        <v>50182</v>
      </c>
      <c r="AL989" s="64">
        <f t="shared" si="154"/>
        <v>8</v>
      </c>
      <c r="AN989" s="61">
        <f t="shared" si="155"/>
        <v>4014.56</v>
      </c>
      <c r="AO989" s="65">
        <f t="shared" si="156"/>
        <v>33311</v>
      </c>
      <c r="AQ989" s="66" t="str">
        <f t="shared" si="157"/>
        <v>K-hangtra</v>
      </c>
      <c r="AR989" s="66">
        <f t="shared" si="158"/>
        <v>156</v>
      </c>
      <c r="AS989" s="66">
        <f t="shared" si="159"/>
        <v>632</v>
      </c>
    </row>
    <row r="990" spans="3:45" x14ac:dyDescent="0.25">
      <c r="C990" s="53" t="str">
        <f>IF(H990="","",Sheet1!AI990)</f>
        <v>N</v>
      </c>
      <c r="D990" s="54" t="s">
        <v>4134</v>
      </c>
      <c r="E990" s="54" t="s">
        <v>25</v>
      </c>
      <c r="F990" s="53" t="str">
        <f>IF(H990="","",Sheet1!AF990)</f>
        <v>11/10/2025</v>
      </c>
      <c r="G990" s="1" t="str">
        <f>IF(H990="","",Sheet1!AF990)</f>
        <v>11/10/2025</v>
      </c>
      <c r="H990" s="27">
        <v>9106054125</v>
      </c>
      <c r="I990" s="1" t="str">
        <f>IF(H990="","",Sheet1!AF990)</f>
        <v>11/10/2025</v>
      </c>
      <c r="J990" s="55" t="str">
        <f t="shared" si="150"/>
        <v>NKHT2510/04700015108</v>
      </c>
      <c r="K990" s="1"/>
      <c r="L990" s="57" t="str">
        <f>IF(H990="","",Sheet1!AK990)</f>
        <v>K25TTM</v>
      </c>
      <c r="M990" s="57" t="str">
        <f>IF(H990="","",Sheet1!AE990)</f>
        <v>00015108</v>
      </c>
      <c r="N990" s="58" t="str">
        <f>IF(H990="","",Sheet1!AF990)</f>
        <v>11/10/2025</v>
      </c>
      <c r="O990" s="7" t="str">
        <f>IF(H990="","",Sheet1!AH990)</f>
        <v>WIN-047</v>
      </c>
      <c r="S990" s="55" t="str">
        <f>IF(H990="","",Sheet1!AL990)</f>
        <v>5839 WM+ VTU 55 Võ Trường Toản</v>
      </c>
      <c r="V990" s="55" t="str">
        <f>IF(H990="","",Sheet1!AL990)</f>
        <v>5839 WM+ VTU 55 Võ Trường Toản</v>
      </c>
      <c r="Y990" s="7" t="str">
        <f>IF(H990="","",Sheet1!AJ990)</f>
        <v>TH200</v>
      </c>
      <c r="AB990" s="60">
        <f t="shared" si="151"/>
        <v>5111</v>
      </c>
      <c r="AC990" s="60">
        <f t="shared" si="152"/>
        <v>131</v>
      </c>
      <c r="AE990" s="61">
        <f>IF(H990="","",Sheet1!U990)</f>
        <v>2</v>
      </c>
      <c r="AG990" s="7">
        <f>IF(H990="","",Sheet1!T990)</f>
        <v>45588</v>
      </c>
      <c r="AH990" s="62">
        <f t="shared" si="153"/>
        <v>91176</v>
      </c>
      <c r="AL990" s="64">
        <f t="shared" si="154"/>
        <v>8</v>
      </c>
      <c r="AN990" s="61">
        <f t="shared" si="155"/>
        <v>7294.08</v>
      </c>
      <c r="AO990" s="65">
        <f t="shared" si="156"/>
        <v>33311</v>
      </c>
      <c r="AQ990" s="66" t="str">
        <f t="shared" si="157"/>
        <v>K-hangtra</v>
      </c>
      <c r="AR990" s="66">
        <f t="shared" si="158"/>
        <v>156</v>
      </c>
      <c r="AS990" s="66">
        <f t="shared" si="159"/>
        <v>632</v>
      </c>
    </row>
    <row r="991" spans="3:45" x14ac:dyDescent="0.25">
      <c r="C991" s="53" t="str">
        <f>IF(H991="","",Sheet1!AI991)</f>
        <v>N</v>
      </c>
      <c r="D991" s="54" t="s">
        <v>4134</v>
      </c>
      <c r="E991" s="54" t="s">
        <v>25</v>
      </c>
      <c r="F991" s="53" t="str">
        <f>IF(H991="","",Sheet1!AF991)</f>
        <v>11/10/2025</v>
      </c>
      <c r="G991" s="1" t="str">
        <f>IF(H991="","",Sheet1!AF991)</f>
        <v>11/10/2025</v>
      </c>
      <c r="H991" s="27">
        <v>9106054125</v>
      </c>
      <c r="I991" s="1" t="str">
        <f>IF(H991="","",Sheet1!AF991)</f>
        <v>11/10/2025</v>
      </c>
      <c r="J991" s="55" t="str">
        <f t="shared" si="150"/>
        <v>NKHT2510/04700015108</v>
      </c>
      <c r="K991" s="1"/>
      <c r="L991" s="57" t="str">
        <f>IF(H991="","",Sheet1!AK991)</f>
        <v>K25TTM</v>
      </c>
      <c r="M991" s="57" t="str">
        <f>IF(H991="","",Sheet1!AE991)</f>
        <v>00015108</v>
      </c>
      <c r="N991" s="58" t="str">
        <f>IF(H991="","",Sheet1!AF991)</f>
        <v>11/10/2025</v>
      </c>
      <c r="O991" s="7" t="str">
        <f>IF(H991="","",Sheet1!AH991)</f>
        <v>WIN-047</v>
      </c>
      <c r="S991" s="55" t="str">
        <f>IF(H991="","",Sheet1!AL991)</f>
        <v>5839 WM+ VTU 55 Võ Trường Toản</v>
      </c>
      <c r="V991" s="55" t="str">
        <f>IF(H991="","",Sheet1!AL991)</f>
        <v>5839 WM+ VTU 55 Võ Trường Toản</v>
      </c>
      <c r="Y991" s="7" t="str">
        <f>IF(H991="","",Sheet1!AJ991)</f>
        <v>MNH250</v>
      </c>
      <c r="AB991" s="60">
        <f t="shared" si="151"/>
        <v>5111</v>
      </c>
      <c r="AC991" s="60">
        <f t="shared" si="152"/>
        <v>131</v>
      </c>
      <c r="AE991" s="61">
        <f>IF(H991="","",Sheet1!U991)</f>
        <v>2</v>
      </c>
      <c r="AG991" s="7">
        <f>IF(H991="","",Sheet1!T991)</f>
        <v>37720</v>
      </c>
      <c r="AH991" s="62">
        <f t="shared" si="153"/>
        <v>75440</v>
      </c>
      <c r="AL991" s="64">
        <f t="shared" si="154"/>
        <v>8</v>
      </c>
      <c r="AN991" s="61">
        <f t="shared" si="155"/>
        <v>6035.2</v>
      </c>
      <c r="AO991" s="65">
        <f t="shared" si="156"/>
        <v>33311</v>
      </c>
      <c r="AQ991" s="66" t="str">
        <f t="shared" si="157"/>
        <v>K-hangtra</v>
      </c>
      <c r="AR991" s="66">
        <f t="shared" si="158"/>
        <v>156</v>
      </c>
      <c r="AS991" s="66">
        <f t="shared" si="159"/>
        <v>632</v>
      </c>
    </row>
    <row r="992" spans="3:45" x14ac:dyDescent="0.25">
      <c r="C992" s="53" t="str">
        <f>IF(H992="","",Sheet1!AI992)</f>
        <v>N</v>
      </c>
      <c r="D992" s="54" t="s">
        <v>4134</v>
      </c>
      <c r="E992" s="54" t="s">
        <v>25</v>
      </c>
      <c r="F992" s="53" t="str">
        <f>IF(H992="","",Sheet1!AF992)</f>
        <v>11/10/2025</v>
      </c>
      <c r="G992" s="1" t="str">
        <f>IF(H992="","",Sheet1!AF992)</f>
        <v>11/10/2025</v>
      </c>
      <c r="H992" s="27">
        <v>9106054125</v>
      </c>
      <c r="I992" s="1" t="str">
        <f>IF(H992="","",Sheet1!AF992)</f>
        <v>11/10/2025</v>
      </c>
      <c r="J992" s="55" t="str">
        <f t="shared" si="150"/>
        <v>NKHT2510/04700015108</v>
      </c>
      <c r="K992" s="1"/>
      <c r="L992" s="57" t="str">
        <f>IF(H992="","",Sheet1!AK992)</f>
        <v>K25TTM</v>
      </c>
      <c r="M992" s="57" t="str">
        <f>IF(H992="","",Sheet1!AE992)</f>
        <v>00015108</v>
      </c>
      <c r="N992" s="58" t="str">
        <f>IF(H992="","",Sheet1!AF992)</f>
        <v>11/10/2025</v>
      </c>
      <c r="O992" s="7" t="str">
        <f>IF(H992="","",Sheet1!AH992)</f>
        <v>WIN-047</v>
      </c>
      <c r="S992" s="55" t="str">
        <f>IF(H992="","",Sheet1!AL992)</f>
        <v>5839 WM+ VTU 55 Võ Trường Toản</v>
      </c>
      <c r="V992" s="55" t="str">
        <f>IF(H992="","",Sheet1!AL992)</f>
        <v>5839 WM+ VTU 55 Võ Trường Toản</v>
      </c>
      <c r="Y992" s="7" t="str">
        <f>IF(H992="","",Sheet1!AJ992)</f>
        <v>CN300</v>
      </c>
      <c r="AB992" s="60">
        <f t="shared" si="151"/>
        <v>5111</v>
      </c>
      <c r="AC992" s="60">
        <f t="shared" si="152"/>
        <v>131</v>
      </c>
      <c r="AE992" s="61">
        <f>IF(H992="","",Sheet1!U992)</f>
        <v>1</v>
      </c>
      <c r="AG992" s="7">
        <f>IF(H992="","",Sheet1!T992)</f>
        <v>70950</v>
      </c>
      <c r="AH992" s="62">
        <f t="shared" si="153"/>
        <v>70950</v>
      </c>
      <c r="AL992" s="64">
        <f t="shared" si="154"/>
        <v>8</v>
      </c>
      <c r="AN992" s="61">
        <f t="shared" si="155"/>
        <v>5676</v>
      </c>
      <c r="AO992" s="65">
        <f t="shared" si="156"/>
        <v>33311</v>
      </c>
      <c r="AQ992" s="66" t="str">
        <f t="shared" si="157"/>
        <v>K-hangtra</v>
      </c>
      <c r="AR992" s="66">
        <f t="shared" si="158"/>
        <v>156</v>
      </c>
      <c r="AS992" s="66">
        <f t="shared" si="159"/>
        <v>632</v>
      </c>
    </row>
    <row r="993" spans="3:45" x14ac:dyDescent="0.25">
      <c r="C993" s="53" t="str">
        <f>IF(H993="","",Sheet1!AI993)</f>
        <v>N</v>
      </c>
      <c r="D993" s="54" t="s">
        <v>4134</v>
      </c>
      <c r="E993" s="54" t="s">
        <v>25</v>
      </c>
      <c r="F993" s="53" t="str">
        <f>IF(H993="","",Sheet1!AF993)</f>
        <v>11/10/2025</v>
      </c>
      <c r="G993" s="1" t="str">
        <f>IF(H993="","",Sheet1!AF993)</f>
        <v>11/10/2025</v>
      </c>
      <c r="H993" s="27">
        <v>9106054125</v>
      </c>
      <c r="I993" s="1" t="str">
        <f>IF(H993="","",Sheet1!AF993)</f>
        <v>11/10/2025</v>
      </c>
      <c r="J993" s="55" t="str">
        <f t="shared" si="150"/>
        <v>NKHT2510/04700015108</v>
      </c>
      <c r="K993" s="1"/>
      <c r="L993" s="57" t="str">
        <f>IF(H993="","",Sheet1!AK993)</f>
        <v>K25TTM</v>
      </c>
      <c r="M993" s="57" t="str">
        <f>IF(H993="","",Sheet1!AE993)</f>
        <v>00015108</v>
      </c>
      <c r="N993" s="58" t="str">
        <f>IF(H993="","",Sheet1!AF993)</f>
        <v>11/10/2025</v>
      </c>
      <c r="O993" s="7" t="str">
        <f>IF(H993="","",Sheet1!AH993)</f>
        <v>WIN-047</v>
      </c>
      <c r="S993" s="55" t="str">
        <f>IF(H993="","",Sheet1!AL993)</f>
        <v>5839 WM+ VTU 55 Võ Trường Toản</v>
      </c>
      <c r="V993" s="55" t="str">
        <f>IF(H993="","",Sheet1!AL993)</f>
        <v>5839 WM+ VTU 55 Võ Trường Toản</v>
      </c>
      <c r="Y993" s="7" t="str">
        <f>IF(H993="","",Sheet1!AJ993)</f>
        <v>CC300</v>
      </c>
      <c r="AB993" s="60">
        <f t="shared" si="151"/>
        <v>5111</v>
      </c>
      <c r="AC993" s="60">
        <f t="shared" si="152"/>
        <v>131</v>
      </c>
      <c r="AE993" s="61">
        <f>IF(H993="","",Sheet1!U993)</f>
        <v>3</v>
      </c>
      <c r="AG993" s="7">
        <f>IF(H993="","",Sheet1!T993)</f>
        <v>74250</v>
      </c>
      <c r="AH993" s="62">
        <f t="shared" si="153"/>
        <v>222750</v>
      </c>
      <c r="AL993" s="64">
        <f t="shared" si="154"/>
        <v>8</v>
      </c>
      <c r="AN993" s="61">
        <f t="shared" si="155"/>
        <v>17820</v>
      </c>
      <c r="AO993" s="65">
        <f t="shared" si="156"/>
        <v>33311</v>
      </c>
      <c r="AQ993" s="66" t="str">
        <f t="shared" si="157"/>
        <v>K-hangtra</v>
      </c>
      <c r="AR993" s="66">
        <f t="shared" si="158"/>
        <v>156</v>
      </c>
      <c r="AS993" s="66">
        <f t="shared" si="159"/>
        <v>632</v>
      </c>
    </row>
    <row r="994" spans="3:45" x14ac:dyDescent="0.25">
      <c r="C994" s="53" t="str">
        <f>IF(H994="","",Sheet1!AI994)</f>
        <v>N</v>
      </c>
      <c r="D994" s="54" t="s">
        <v>4134</v>
      </c>
      <c r="E994" s="54" t="s">
        <v>25</v>
      </c>
      <c r="F994" s="53" t="str">
        <f>IF(H994="","",Sheet1!AF994)</f>
        <v>11/10/2025</v>
      </c>
      <c r="G994" s="1" t="str">
        <f>IF(H994="","",Sheet1!AF994)</f>
        <v>11/10/2025</v>
      </c>
      <c r="H994" s="27">
        <v>9106054125</v>
      </c>
      <c r="I994" s="1" t="str">
        <f>IF(H994="","",Sheet1!AF994)</f>
        <v>11/10/2025</v>
      </c>
      <c r="J994" s="55" t="str">
        <f t="shared" si="150"/>
        <v>NKHT2510/04700015108</v>
      </c>
      <c r="K994" s="1"/>
      <c r="L994" s="57" t="str">
        <f>IF(H994="","",Sheet1!AK994)</f>
        <v>K25TTM</v>
      </c>
      <c r="M994" s="57" t="str">
        <f>IF(H994="","",Sheet1!AE994)</f>
        <v>00015108</v>
      </c>
      <c r="N994" s="58" t="str">
        <f>IF(H994="","",Sheet1!AF994)</f>
        <v>11/10/2025</v>
      </c>
      <c r="O994" s="7" t="str">
        <f>IF(H994="","",Sheet1!AH994)</f>
        <v>WIN-047</v>
      </c>
      <c r="S994" s="55" t="str">
        <f>IF(H994="","",Sheet1!AL994)</f>
        <v>5839 WM+ VTU 55 Võ Trường Toản</v>
      </c>
      <c r="V994" s="55" t="str">
        <f>IF(H994="","",Sheet1!AL994)</f>
        <v>5839 WM+ VTU 55 Võ Trường Toản</v>
      </c>
      <c r="Y994" s="7" t="str">
        <f>IF(H994="","",Sheet1!AJ994)</f>
        <v>GM500</v>
      </c>
      <c r="AB994" s="60">
        <f t="shared" si="151"/>
        <v>5111</v>
      </c>
      <c r="AC994" s="60">
        <f t="shared" si="152"/>
        <v>131</v>
      </c>
      <c r="AE994" s="61">
        <f>IF(H994="","",Sheet1!U994)</f>
        <v>2</v>
      </c>
      <c r="AG994" s="7">
        <f>IF(H994="","",Sheet1!T994)</f>
        <v>111058</v>
      </c>
      <c r="AH994" s="62">
        <f t="shared" si="153"/>
        <v>222116</v>
      </c>
      <c r="AL994" s="64">
        <f t="shared" si="154"/>
        <v>8</v>
      </c>
      <c r="AN994" s="61">
        <f t="shared" si="155"/>
        <v>17769.28</v>
      </c>
      <c r="AO994" s="65">
        <f t="shared" si="156"/>
        <v>33311</v>
      </c>
      <c r="AQ994" s="66" t="str">
        <f t="shared" si="157"/>
        <v>K-hangtra</v>
      </c>
      <c r="AR994" s="66">
        <f t="shared" si="158"/>
        <v>156</v>
      </c>
      <c r="AS994" s="66">
        <f t="shared" si="159"/>
        <v>632</v>
      </c>
    </row>
    <row r="995" spans="3:45" x14ac:dyDescent="0.25">
      <c r="C995" s="53" t="str">
        <f>IF(H995="","",Sheet1!AI995)</f>
        <v>B</v>
      </c>
      <c r="D995" s="54" t="s">
        <v>4134</v>
      </c>
      <c r="E995" s="54" t="s">
        <v>25</v>
      </c>
      <c r="F995" s="53" t="str">
        <f>IF(H995="","",Sheet1!AF995)</f>
        <v>11/10/2025</v>
      </c>
      <c r="G995" s="1" t="str">
        <f>IF(H995="","",Sheet1!AF995)</f>
        <v>11/10/2025</v>
      </c>
      <c r="H995" s="27">
        <v>9106054154</v>
      </c>
      <c r="I995" s="1" t="str">
        <f>IF(H995="","",Sheet1!AF995)</f>
        <v>11/10/2025</v>
      </c>
      <c r="J995" s="55" t="str">
        <f t="shared" si="150"/>
        <v>NKHT2510/48400485421</v>
      </c>
      <c r="K995" s="1"/>
      <c r="L995" s="57" t="str">
        <f>IF(H995="","",Sheet1!AK995)</f>
        <v>K25TTM</v>
      </c>
      <c r="M995" s="57" t="str">
        <f>IF(H995="","",Sheet1!AE995)</f>
        <v>00485421</v>
      </c>
      <c r="N995" s="58" t="str">
        <f>IF(H995="","",Sheet1!AF995)</f>
        <v>11/10/2025</v>
      </c>
      <c r="O995" s="7" t="str">
        <f>IF(H995="","",Sheet1!AH995)</f>
        <v>WIN4484</v>
      </c>
      <c r="S995" s="55" t="str">
        <f>IF(H995="","",Sheet1!AL995)</f>
        <v>4484 WM+ HNI Chợ Kim, Tổ 49 TT Đông Anh</v>
      </c>
      <c r="V995" s="55" t="str">
        <f>IF(H995="","",Sheet1!AL995)</f>
        <v>4484 WM+ HNI Chợ Kim, Tổ 49 TT Đông Anh</v>
      </c>
      <c r="Y995" s="7" t="str">
        <f>IF(H995="","",Sheet1!AJ995)</f>
        <v>GM500</v>
      </c>
      <c r="AB995" s="60">
        <f t="shared" si="151"/>
        <v>5111</v>
      </c>
      <c r="AC995" s="60">
        <f t="shared" si="152"/>
        <v>131</v>
      </c>
      <c r="AE995" s="61">
        <f>IF(H995="","",Sheet1!U995)</f>
        <v>1</v>
      </c>
      <c r="AG995" s="7">
        <f>IF(H995="","",Sheet1!T995)</f>
        <v>111058</v>
      </c>
      <c r="AH995" s="62">
        <f t="shared" si="153"/>
        <v>111058</v>
      </c>
      <c r="AL995" s="64">
        <f t="shared" si="154"/>
        <v>8</v>
      </c>
      <c r="AN995" s="61">
        <f t="shared" si="155"/>
        <v>8884.64</v>
      </c>
      <c r="AO995" s="65">
        <f t="shared" si="156"/>
        <v>33311</v>
      </c>
      <c r="AQ995" s="66" t="str">
        <f t="shared" si="157"/>
        <v>K-hangtra</v>
      </c>
      <c r="AR995" s="66">
        <f t="shared" si="158"/>
        <v>156</v>
      </c>
      <c r="AS995" s="66">
        <f t="shared" si="159"/>
        <v>632</v>
      </c>
    </row>
    <row r="996" spans="3:45" x14ac:dyDescent="0.25">
      <c r="C996" s="53" t="str">
        <f>IF(H996="","",Sheet1!AI996)</f>
        <v>B</v>
      </c>
      <c r="D996" s="54" t="s">
        <v>4134</v>
      </c>
      <c r="E996" s="54" t="s">
        <v>25</v>
      </c>
      <c r="F996" s="53" t="str">
        <f>IF(H996="","",Sheet1!AF996)</f>
        <v>11/10/2025</v>
      </c>
      <c r="G996" s="1" t="str">
        <f>IF(H996="","",Sheet1!AF996)</f>
        <v>11/10/2025</v>
      </c>
      <c r="H996" s="27">
        <v>9106054209</v>
      </c>
      <c r="I996" s="1" t="str">
        <f>IF(H996="","",Sheet1!AF996)</f>
        <v>11/10/2025</v>
      </c>
      <c r="J996" s="55" t="str">
        <f t="shared" si="150"/>
        <v>NKHT2510/74300485447</v>
      </c>
      <c r="K996" s="1"/>
      <c r="L996" s="57" t="str">
        <f>IF(H996="","",Sheet1!AK996)</f>
        <v>K25TTM</v>
      </c>
      <c r="M996" s="57" t="str">
        <f>IF(H996="","",Sheet1!AE996)</f>
        <v>00485447</v>
      </c>
      <c r="N996" s="58" t="str">
        <f>IF(H996="","",Sheet1!AF996)</f>
        <v>11/10/2025</v>
      </c>
      <c r="O996" s="7" t="str">
        <f>IF(H996="","",Sheet1!AH996)</f>
        <v>WIN6743</v>
      </c>
      <c r="S996" s="55" t="str">
        <f>IF(H996="","",Sheet1!AL996)</f>
        <v>6743 WIN HNI T4 Thăng Long Capital</v>
      </c>
      <c r="V996" s="55" t="str">
        <f>IF(H996="","",Sheet1!AL996)</f>
        <v>6743 WIN HNI T4 Thăng Long Capital</v>
      </c>
      <c r="Y996" s="7" t="str">
        <f>IF(H996="","",Sheet1!AJ996)</f>
        <v>CN300</v>
      </c>
      <c r="AB996" s="60">
        <f t="shared" si="151"/>
        <v>5111</v>
      </c>
      <c r="AC996" s="60">
        <f t="shared" si="152"/>
        <v>131</v>
      </c>
      <c r="AE996" s="61">
        <f>IF(H996="","",Sheet1!U996)</f>
        <v>1</v>
      </c>
      <c r="AG996" s="7">
        <f>IF(H996="","",Sheet1!T996)</f>
        <v>70950</v>
      </c>
      <c r="AH996" s="62">
        <f t="shared" si="153"/>
        <v>70950</v>
      </c>
      <c r="AL996" s="64">
        <f t="shared" si="154"/>
        <v>8</v>
      </c>
      <c r="AN996" s="61">
        <f t="shared" si="155"/>
        <v>5676</v>
      </c>
      <c r="AO996" s="65">
        <f t="shared" si="156"/>
        <v>33311</v>
      </c>
      <c r="AQ996" s="66" t="str">
        <f t="shared" si="157"/>
        <v>K-hangtra</v>
      </c>
      <c r="AR996" s="66">
        <f t="shared" si="158"/>
        <v>156</v>
      </c>
      <c r="AS996" s="66">
        <f t="shared" si="159"/>
        <v>632</v>
      </c>
    </row>
    <row r="997" spans="3:45" x14ac:dyDescent="0.25">
      <c r="C997" s="53" t="str">
        <f>IF(H997="","",Sheet1!AI997)</f>
        <v>B</v>
      </c>
      <c r="D997" s="54" t="s">
        <v>4134</v>
      </c>
      <c r="E997" s="54" t="s">
        <v>25</v>
      </c>
      <c r="F997" s="53" t="str">
        <f>IF(H997="","",Sheet1!AF997)</f>
        <v>11/10/2025</v>
      </c>
      <c r="G997" s="1" t="str">
        <f>IF(H997="","",Sheet1!AF997)</f>
        <v>11/10/2025</v>
      </c>
      <c r="H997" s="27">
        <v>9106054209</v>
      </c>
      <c r="I997" s="1" t="str">
        <f>IF(H997="","",Sheet1!AF997)</f>
        <v>11/10/2025</v>
      </c>
      <c r="J997" s="55" t="str">
        <f t="shared" si="150"/>
        <v>NKHT2510/74300485447</v>
      </c>
      <c r="K997" s="1"/>
      <c r="L997" s="57" t="str">
        <f>IF(H997="","",Sheet1!AK997)</f>
        <v>K25TTM</v>
      </c>
      <c r="M997" s="57" t="str">
        <f>IF(H997="","",Sheet1!AE997)</f>
        <v>00485447</v>
      </c>
      <c r="N997" s="58" t="str">
        <f>IF(H997="","",Sheet1!AF997)</f>
        <v>11/10/2025</v>
      </c>
      <c r="O997" s="7" t="str">
        <f>IF(H997="","",Sheet1!AH997)</f>
        <v>WIN6743</v>
      </c>
      <c r="S997" s="55" t="str">
        <f>IF(H997="","",Sheet1!AL997)</f>
        <v>6743 WIN HNI T4 Thăng Long Capital</v>
      </c>
      <c r="V997" s="55" t="str">
        <f>IF(H997="","",Sheet1!AL997)</f>
        <v>6743 WIN HNI T4 Thăng Long Capital</v>
      </c>
      <c r="Y997" s="7" t="str">
        <f>IF(H997="","",Sheet1!AJ997)</f>
        <v>GM500</v>
      </c>
      <c r="AB997" s="60">
        <f t="shared" si="151"/>
        <v>5111</v>
      </c>
      <c r="AC997" s="60">
        <f t="shared" si="152"/>
        <v>131</v>
      </c>
      <c r="AE997" s="61">
        <f>IF(H997="","",Sheet1!U997)</f>
        <v>5</v>
      </c>
      <c r="AG997" s="7">
        <f>IF(H997="","",Sheet1!T997)</f>
        <v>111058</v>
      </c>
      <c r="AH997" s="62">
        <f t="shared" si="153"/>
        <v>555290</v>
      </c>
      <c r="AL997" s="64">
        <f t="shared" si="154"/>
        <v>8</v>
      </c>
      <c r="AN997" s="61">
        <f t="shared" si="155"/>
        <v>44423.200000000004</v>
      </c>
      <c r="AO997" s="65">
        <f t="shared" si="156"/>
        <v>33311</v>
      </c>
      <c r="AQ997" s="66" t="str">
        <f t="shared" si="157"/>
        <v>K-hangtra</v>
      </c>
      <c r="AR997" s="66">
        <f t="shared" si="158"/>
        <v>156</v>
      </c>
      <c r="AS997" s="66">
        <f t="shared" si="159"/>
        <v>632</v>
      </c>
    </row>
    <row r="998" spans="3:45" x14ac:dyDescent="0.25">
      <c r="C998" s="53" t="str">
        <f>IF(H998="","",Sheet1!AI998)</f>
        <v>N</v>
      </c>
      <c r="D998" s="54" t="s">
        <v>4134</v>
      </c>
      <c r="E998" s="54" t="s">
        <v>25</v>
      </c>
      <c r="F998" s="53" t="str">
        <f>IF(H998="","",Sheet1!AF998)</f>
        <v>11/10/2025</v>
      </c>
      <c r="G998" s="1" t="str">
        <f>IF(H998="","",Sheet1!AF998)</f>
        <v>11/10/2025</v>
      </c>
      <c r="H998" s="27">
        <v>9106054198</v>
      </c>
      <c r="I998" s="1" t="str">
        <f>IF(H998="","",Sheet1!AF998)</f>
        <v>11/10/2025</v>
      </c>
      <c r="J998" s="55" t="str">
        <f t="shared" si="150"/>
        <v>NKHT2510/AE600161215</v>
      </c>
      <c r="K998" s="1"/>
      <c r="L998" s="57" t="str">
        <f>IF(H998="","",Sheet1!AK998)</f>
        <v>K25TTM</v>
      </c>
      <c r="M998" s="57" t="str">
        <f>IF(H998="","",Sheet1!AE998)</f>
        <v>00161215</v>
      </c>
      <c r="N998" s="58" t="str">
        <f>IF(H998="","",Sheet1!AF998)</f>
        <v>11/10/2025</v>
      </c>
      <c r="O998" s="7" t="str">
        <f>IF(H998="","",Sheet1!AH998)</f>
        <v>WIN2AE6</v>
      </c>
      <c r="S998" s="55" t="str">
        <f>IF(H998="","",Sheet1!AL998)</f>
        <v>2AE6 WM+ HCM 37/3A Thái Thị Giữ</v>
      </c>
      <c r="V998" s="55" t="str">
        <f>IF(H998="","",Sheet1!AL998)</f>
        <v>2AE6 WM+ HCM 37/3A Thái Thị Giữ</v>
      </c>
      <c r="Y998" s="7" t="str">
        <f>IF(H998="","",Sheet1!AJ998)</f>
        <v>GSG250</v>
      </c>
      <c r="AB998" s="60">
        <f t="shared" si="151"/>
        <v>5111</v>
      </c>
      <c r="AC998" s="60">
        <f t="shared" si="152"/>
        <v>131</v>
      </c>
      <c r="AE998" s="61">
        <f>IF(H998="","",Sheet1!U998)</f>
        <v>2</v>
      </c>
      <c r="AG998" s="7">
        <f>IF(H998="","",Sheet1!T998)</f>
        <v>41328</v>
      </c>
      <c r="AH998" s="62">
        <f t="shared" si="153"/>
        <v>82656</v>
      </c>
      <c r="AL998" s="64">
        <f t="shared" si="154"/>
        <v>8</v>
      </c>
      <c r="AN998" s="61">
        <f t="shared" si="155"/>
        <v>6612.4800000000005</v>
      </c>
      <c r="AO998" s="65">
        <f t="shared" si="156"/>
        <v>33311</v>
      </c>
      <c r="AQ998" s="66" t="str">
        <f t="shared" si="157"/>
        <v>K-hangtra</v>
      </c>
      <c r="AR998" s="66">
        <f t="shared" si="158"/>
        <v>156</v>
      </c>
      <c r="AS998" s="66">
        <f t="shared" si="159"/>
        <v>632</v>
      </c>
    </row>
    <row r="999" spans="3:45" x14ac:dyDescent="0.25">
      <c r="C999" s="53" t="str">
        <f>IF(H999="","",Sheet1!AI999)</f>
        <v>N</v>
      </c>
      <c r="D999" s="54" t="s">
        <v>4134</v>
      </c>
      <c r="E999" s="54" t="s">
        <v>25</v>
      </c>
      <c r="F999" s="53" t="str">
        <f>IF(H999="","",Sheet1!AF999)</f>
        <v>11/10/2025</v>
      </c>
      <c r="G999" s="1" t="str">
        <f>IF(H999="","",Sheet1!AF999)</f>
        <v>11/10/2025</v>
      </c>
      <c r="H999" s="27">
        <v>9106054198</v>
      </c>
      <c r="I999" s="1" t="str">
        <f>IF(H999="","",Sheet1!AF999)</f>
        <v>11/10/2025</v>
      </c>
      <c r="J999" s="55" t="str">
        <f t="shared" si="150"/>
        <v>NKHT2510/AE600161215</v>
      </c>
      <c r="K999" s="1"/>
      <c r="L999" s="57" t="str">
        <f>IF(H999="","",Sheet1!AK999)</f>
        <v>K25TTM</v>
      </c>
      <c r="M999" s="57" t="str">
        <f>IF(H999="","",Sheet1!AE999)</f>
        <v>00161215</v>
      </c>
      <c r="N999" s="58" t="str">
        <f>IF(H999="","",Sheet1!AF999)</f>
        <v>11/10/2025</v>
      </c>
      <c r="O999" s="7" t="str">
        <f>IF(H999="","",Sheet1!AH999)</f>
        <v>WIN2AE6</v>
      </c>
      <c r="S999" s="55" t="str">
        <f>IF(H999="","",Sheet1!AL999)</f>
        <v>2AE6 WM+ HCM 37/3A Thái Thị Giữ</v>
      </c>
      <c r="V999" s="55" t="str">
        <f>IF(H999="","",Sheet1!AL999)</f>
        <v>2AE6 WM+ HCM 37/3A Thái Thị Giữ</v>
      </c>
      <c r="Y999" s="7" t="str">
        <f>IF(H999="","",Sheet1!AJ999)</f>
        <v>GL250</v>
      </c>
      <c r="AB999" s="60">
        <f t="shared" si="151"/>
        <v>5111</v>
      </c>
      <c r="AC999" s="60">
        <f t="shared" si="152"/>
        <v>131</v>
      </c>
      <c r="AE999" s="61">
        <f>IF(H999="","",Sheet1!U999)</f>
        <v>2</v>
      </c>
      <c r="AG999" s="7">
        <f>IF(H999="","",Sheet1!T999)</f>
        <v>49500</v>
      </c>
      <c r="AH999" s="62">
        <f t="shared" si="153"/>
        <v>99000</v>
      </c>
      <c r="AL999" s="64">
        <f t="shared" si="154"/>
        <v>8</v>
      </c>
      <c r="AN999" s="61">
        <f t="shared" si="155"/>
        <v>7920</v>
      </c>
      <c r="AO999" s="65">
        <f t="shared" si="156"/>
        <v>33311</v>
      </c>
      <c r="AQ999" s="66" t="str">
        <f t="shared" si="157"/>
        <v>K-hangtra</v>
      </c>
      <c r="AR999" s="66">
        <f t="shared" si="158"/>
        <v>156</v>
      </c>
      <c r="AS999" s="66">
        <f t="shared" si="159"/>
        <v>632</v>
      </c>
    </row>
    <row r="1000" spans="3:45" x14ac:dyDescent="0.25">
      <c r="C1000" s="53" t="str">
        <f>IF(H1000="","",Sheet1!AI1000)</f>
        <v>N</v>
      </c>
      <c r="D1000" s="54" t="s">
        <v>4134</v>
      </c>
      <c r="E1000" s="54" t="s">
        <v>25</v>
      </c>
      <c r="F1000" s="53" t="str">
        <f>IF(H1000="","",Sheet1!AF1000)</f>
        <v>11/10/2025</v>
      </c>
      <c r="G1000" s="1" t="str">
        <f>IF(H1000="","",Sheet1!AF1000)</f>
        <v>11/10/2025</v>
      </c>
      <c r="H1000" s="27">
        <v>9106054198</v>
      </c>
      <c r="I1000" s="1" t="str">
        <f>IF(H1000="","",Sheet1!AF1000)</f>
        <v>11/10/2025</v>
      </c>
      <c r="J1000" s="55" t="str">
        <f t="shared" si="150"/>
        <v>NKHT2510/AE600161215</v>
      </c>
      <c r="K1000" s="1"/>
      <c r="L1000" s="57" t="str">
        <f>IF(H1000="","",Sheet1!AK1000)</f>
        <v>K25TTM</v>
      </c>
      <c r="M1000" s="57" t="str">
        <f>IF(H1000="","",Sheet1!AE1000)</f>
        <v>00161215</v>
      </c>
      <c r="N1000" s="58" t="str">
        <f>IF(H1000="","",Sheet1!AF1000)</f>
        <v>11/10/2025</v>
      </c>
      <c r="O1000" s="7" t="str">
        <f>IF(H1000="","",Sheet1!AH1000)</f>
        <v>WIN2AE6</v>
      </c>
      <c r="S1000" s="55" t="str">
        <f>IF(H1000="","",Sheet1!AL1000)</f>
        <v>2AE6 WM+ HCM 37/3A Thái Thị Giữ</v>
      </c>
      <c r="V1000" s="55" t="str">
        <f>IF(H1000="","",Sheet1!AL1000)</f>
        <v>2AE6 WM+ HCM 37/3A Thái Thị Giữ</v>
      </c>
      <c r="Y1000" s="7" t="str">
        <f>IF(H1000="","",Sheet1!AJ1000)</f>
        <v>CC300</v>
      </c>
      <c r="AB1000" s="60">
        <f t="shared" si="151"/>
        <v>5111</v>
      </c>
      <c r="AC1000" s="60">
        <f t="shared" si="152"/>
        <v>131</v>
      </c>
      <c r="AE1000" s="61">
        <f>IF(H1000="","",Sheet1!U1000)</f>
        <v>1</v>
      </c>
      <c r="AG1000" s="7">
        <f>IF(H1000="","",Sheet1!T1000)</f>
        <v>74250</v>
      </c>
      <c r="AH1000" s="62">
        <f t="shared" si="153"/>
        <v>74250</v>
      </c>
      <c r="AL1000" s="64">
        <f t="shared" si="154"/>
        <v>8</v>
      </c>
      <c r="AN1000" s="61">
        <f t="shared" si="155"/>
        <v>5940</v>
      </c>
      <c r="AO1000" s="65">
        <f t="shared" si="156"/>
        <v>33311</v>
      </c>
      <c r="AQ1000" s="66" t="str">
        <f t="shared" si="157"/>
        <v>K-hangtra</v>
      </c>
      <c r="AR1000" s="66">
        <f t="shared" si="158"/>
        <v>156</v>
      </c>
      <c r="AS1000" s="66">
        <f t="shared" si="159"/>
        <v>632</v>
      </c>
    </row>
    <row r="1001" spans="3:45" x14ac:dyDescent="0.25">
      <c r="C1001" s="53" t="str">
        <f>IF(H1001="","",Sheet1!AI1001)</f>
        <v>N</v>
      </c>
      <c r="D1001" s="54" t="s">
        <v>4134</v>
      </c>
      <c r="E1001" s="54" t="s">
        <v>25</v>
      </c>
      <c r="F1001" s="53" t="str">
        <f>IF(H1001="","",Sheet1!AF1001)</f>
        <v>11/10/2025</v>
      </c>
      <c r="G1001" s="1" t="str">
        <f>IF(H1001="","",Sheet1!AF1001)</f>
        <v>11/10/2025</v>
      </c>
      <c r="H1001" s="27">
        <v>9106054198</v>
      </c>
      <c r="I1001" s="1" t="str">
        <f>IF(H1001="","",Sheet1!AF1001)</f>
        <v>11/10/2025</v>
      </c>
      <c r="J1001" s="55" t="str">
        <f t="shared" si="150"/>
        <v>NKHT2510/AE600161215</v>
      </c>
      <c r="K1001" s="1"/>
      <c r="L1001" s="57" t="str">
        <f>IF(H1001="","",Sheet1!AK1001)</f>
        <v>K25TTM</v>
      </c>
      <c r="M1001" s="57" t="str">
        <f>IF(H1001="","",Sheet1!AE1001)</f>
        <v>00161215</v>
      </c>
      <c r="N1001" s="58" t="str">
        <f>IF(H1001="","",Sheet1!AF1001)</f>
        <v>11/10/2025</v>
      </c>
      <c r="O1001" s="7" t="str">
        <f>IF(H1001="","",Sheet1!AH1001)</f>
        <v>WIN2AE6</v>
      </c>
      <c r="S1001" s="55" t="str">
        <f>IF(H1001="","",Sheet1!AL1001)</f>
        <v>2AE6 WM+ HCM 37/3A Thái Thị Giữ</v>
      </c>
      <c r="V1001" s="55" t="str">
        <f>IF(H1001="","",Sheet1!AL1001)</f>
        <v>2AE6 WM+ HCM 37/3A Thái Thị Giữ</v>
      </c>
      <c r="Y1001" s="7" t="str">
        <f>IF(H1001="","",Sheet1!AJ1001)</f>
        <v>GM500</v>
      </c>
      <c r="AB1001" s="60">
        <f t="shared" si="151"/>
        <v>5111</v>
      </c>
      <c r="AC1001" s="60">
        <f t="shared" si="152"/>
        <v>131</v>
      </c>
      <c r="AE1001" s="61">
        <f>IF(H1001="","",Sheet1!U1001)</f>
        <v>1</v>
      </c>
      <c r="AG1001" s="7">
        <f>IF(H1001="","",Sheet1!T1001)</f>
        <v>111058</v>
      </c>
      <c r="AH1001" s="62">
        <f t="shared" si="153"/>
        <v>111058</v>
      </c>
      <c r="AL1001" s="64">
        <f t="shared" si="154"/>
        <v>8</v>
      </c>
      <c r="AN1001" s="61">
        <f t="shared" si="155"/>
        <v>8884.64</v>
      </c>
      <c r="AO1001" s="65">
        <f t="shared" si="156"/>
        <v>33311</v>
      </c>
      <c r="AQ1001" s="66" t="str">
        <f t="shared" si="157"/>
        <v>K-hangtra</v>
      </c>
      <c r="AR1001" s="66">
        <f t="shared" si="158"/>
        <v>156</v>
      </c>
      <c r="AS1001" s="66">
        <f t="shared" si="159"/>
        <v>632</v>
      </c>
    </row>
    <row r="1002" spans="3:45" x14ac:dyDescent="0.25">
      <c r="C1002" s="53" t="str">
        <f>IF(H1002="","",Sheet1!AI1002)</f>
        <v>N</v>
      </c>
      <c r="D1002" s="54" t="s">
        <v>4134</v>
      </c>
      <c r="E1002" s="54" t="s">
        <v>25</v>
      </c>
      <c r="F1002" s="53" t="str">
        <f>IF(H1002="","",Sheet1!AF1002)</f>
        <v>11/10/2025</v>
      </c>
      <c r="G1002" s="1" t="str">
        <f>IF(H1002="","",Sheet1!AF1002)</f>
        <v>11/10/2025</v>
      </c>
      <c r="H1002" s="27">
        <v>9106054222</v>
      </c>
      <c r="I1002" s="1" t="str">
        <f>IF(H1002="","",Sheet1!AF1002)</f>
        <v>11/10/2025</v>
      </c>
      <c r="J1002" s="55" t="str">
        <f t="shared" si="150"/>
        <v>NKHT2510/06100016069</v>
      </c>
      <c r="K1002" s="1"/>
      <c r="L1002" s="57" t="str">
        <f>IF(H1002="","",Sheet1!AK1002)</f>
        <v>K25TTM</v>
      </c>
      <c r="M1002" s="57" t="str">
        <f>IF(H1002="","",Sheet1!AE1002)</f>
        <v>00016069</v>
      </c>
      <c r="N1002" s="58" t="str">
        <f>IF(H1002="","",Sheet1!AF1002)</f>
        <v>11/10/2025</v>
      </c>
      <c r="O1002" s="7" t="str">
        <f>IF(H1002="","",Sheet1!AH1002)</f>
        <v>WIN-061</v>
      </c>
      <c r="S1002" s="55" t="str">
        <f>IF(H1002="","",Sheet1!AL1002)</f>
        <v>2AWJ WM+ QNM Thôn La Huân, Điện Thọ</v>
      </c>
      <c r="V1002" s="55" t="str">
        <f>IF(H1002="","",Sheet1!AL1002)</f>
        <v>2AWJ WM+ QNM Thôn La Huân, Điện Thọ</v>
      </c>
      <c r="Y1002" s="7" t="str">
        <f>IF(H1002="","",Sheet1!AJ1002)</f>
        <v>GM500</v>
      </c>
      <c r="AB1002" s="60">
        <f t="shared" si="151"/>
        <v>5111</v>
      </c>
      <c r="AC1002" s="60">
        <f t="shared" si="152"/>
        <v>131</v>
      </c>
      <c r="AE1002" s="61">
        <f>IF(H1002="","",Sheet1!U1002)</f>
        <v>1</v>
      </c>
      <c r="AG1002" s="7">
        <f>IF(H1002="","",Sheet1!T1002)</f>
        <v>111058</v>
      </c>
      <c r="AH1002" s="62">
        <f t="shared" si="153"/>
        <v>111058</v>
      </c>
      <c r="AL1002" s="64">
        <f t="shared" si="154"/>
        <v>8</v>
      </c>
      <c r="AN1002" s="61">
        <f t="shared" si="155"/>
        <v>8884.64</v>
      </c>
      <c r="AO1002" s="65">
        <f t="shared" si="156"/>
        <v>33311</v>
      </c>
      <c r="AQ1002" s="66" t="str">
        <f t="shared" si="157"/>
        <v>K-hangtra</v>
      </c>
      <c r="AR1002" s="66">
        <f t="shared" si="158"/>
        <v>156</v>
      </c>
      <c r="AS1002" s="66">
        <f t="shared" si="159"/>
        <v>632</v>
      </c>
    </row>
    <row r="1003" spans="3:45" x14ac:dyDescent="0.25">
      <c r="C1003" s="53" t="str">
        <f>IF(H1003="","",Sheet1!AI1003)</f>
        <v>N</v>
      </c>
      <c r="D1003" s="54" t="s">
        <v>4134</v>
      </c>
      <c r="E1003" s="54" t="s">
        <v>25</v>
      </c>
      <c r="F1003" s="53" t="str">
        <f>IF(H1003="","",Sheet1!AF1003)</f>
        <v>11/10/2025</v>
      </c>
      <c r="G1003" s="1" t="str">
        <f>IF(H1003="","",Sheet1!AF1003)</f>
        <v>11/10/2025</v>
      </c>
      <c r="H1003" s="27">
        <v>9106054222</v>
      </c>
      <c r="I1003" s="1" t="str">
        <f>IF(H1003="","",Sheet1!AF1003)</f>
        <v>11/10/2025</v>
      </c>
      <c r="J1003" s="55" t="str">
        <f t="shared" si="150"/>
        <v>NKHT2510/06100016069</v>
      </c>
      <c r="K1003" s="1"/>
      <c r="L1003" s="57" t="str">
        <f>IF(H1003="","",Sheet1!AK1003)</f>
        <v>K25TTM</v>
      </c>
      <c r="M1003" s="57" t="str">
        <f>IF(H1003="","",Sheet1!AE1003)</f>
        <v>00016069</v>
      </c>
      <c r="N1003" s="58" t="str">
        <f>IF(H1003="","",Sheet1!AF1003)</f>
        <v>11/10/2025</v>
      </c>
      <c r="O1003" s="7" t="str">
        <f>IF(H1003="","",Sheet1!AH1003)</f>
        <v>WIN-061</v>
      </c>
      <c r="S1003" s="55" t="str">
        <f>IF(H1003="","",Sheet1!AL1003)</f>
        <v>2AWJ WM+ QNM Thôn La Huân, Điện Thọ</v>
      </c>
      <c r="V1003" s="55" t="str">
        <f>IF(H1003="","",Sheet1!AL1003)</f>
        <v>2AWJ WM+ QNM Thôn La Huân, Điện Thọ</v>
      </c>
      <c r="Y1003" s="7" t="str">
        <f>IF(H1003="","",Sheet1!AJ1003)</f>
        <v>CC300</v>
      </c>
      <c r="AB1003" s="60">
        <f t="shared" si="151"/>
        <v>5111</v>
      </c>
      <c r="AC1003" s="60">
        <f t="shared" si="152"/>
        <v>131</v>
      </c>
      <c r="AE1003" s="61">
        <f>IF(H1003="","",Sheet1!U1003)</f>
        <v>1</v>
      </c>
      <c r="AG1003" s="7">
        <f>IF(H1003="","",Sheet1!T1003)</f>
        <v>74250</v>
      </c>
      <c r="AH1003" s="62">
        <f t="shared" si="153"/>
        <v>74250</v>
      </c>
      <c r="AL1003" s="64">
        <f t="shared" si="154"/>
        <v>8</v>
      </c>
      <c r="AN1003" s="61">
        <f t="shared" si="155"/>
        <v>5940</v>
      </c>
      <c r="AO1003" s="65">
        <f t="shared" si="156"/>
        <v>33311</v>
      </c>
      <c r="AQ1003" s="66" t="str">
        <f t="shared" si="157"/>
        <v>K-hangtra</v>
      </c>
      <c r="AR1003" s="66">
        <f t="shared" si="158"/>
        <v>156</v>
      </c>
      <c r="AS1003" s="66">
        <f t="shared" si="159"/>
        <v>632</v>
      </c>
    </row>
    <row r="1004" spans="3:45" x14ac:dyDescent="0.25">
      <c r="C1004" s="53" t="str">
        <f>IF(H1004="","",Sheet1!AI1004)</f>
        <v>B</v>
      </c>
      <c r="D1004" s="54" t="s">
        <v>4134</v>
      </c>
      <c r="E1004" s="54" t="s">
        <v>25</v>
      </c>
      <c r="F1004" s="53" t="str">
        <f>IF(H1004="","",Sheet1!AF1004)</f>
        <v>11/10/2025</v>
      </c>
      <c r="G1004" s="1" t="str">
        <f>IF(H1004="","",Sheet1!AF1004)</f>
        <v>11/10/2025</v>
      </c>
      <c r="H1004" s="27">
        <v>9106054185</v>
      </c>
      <c r="I1004" s="1" t="str">
        <f>IF(H1004="","",Sheet1!AF1004)</f>
        <v>11/10/2025</v>
      </c>
      <c r="J1004" s="55" t="str">
        <f t="shared" si="150"/>
        <v>NKHT2510/AHL00485436</v>
      </c>
      <c r="K1004" s="1"/>
      <c r="L1004" s="57" t="str">
        <f>IF(H1004="","",Sheet1!AK1004)</f>
        <v>K25TTM</v>
      </c>
      <c r="M1004" s="57" t="str">
        <f>IF(H1004="","",Sheet1!AE1004)</f>
        <v>00485436</v>
      </c>
      <c r="N1004" s="58" t="str">
        <f>IF(H1004="","",Sheet1!AF1004)</f>
        <v>11/10/2025</v>
      </c>
      <c r="O1004" s="7" t="str">
        <f>IF(H1004="","",Sheet1!AH1004)</f>
        <v>WIN2AHL</v>
      </c>
      <c r="S1004" s="55" t="str">
        <f>IF(H1004="","",Sheet1!AL1004)</f>
        <v>2AHL WM+ HNI I1.CH08 Imperia Smart City</v>
      </c>
      <c r="V1004" s="55" t="str">
        <f>IF(H1004="","",Sheet1!AL1004)</f>
        <v>2AHL WM+ HNI I1.CH08 Imperia Smart City</v>
      </c>
      <c r="Y1004" s="7" t="str">
        <f>IF(H1004="","",Sheet1!AJ1004)</f>
        <v>GM500</v>
      </c>
      <c r="AB1004" s="60">
        <f t="shared" si="151"/>
        <v>5111</v>
      </c>
      <c r="AC1004" s="60">
        <f t="shared" si="152"/>
        <v>131</v>
      </c>
      <c r="AE1004" s="61">
        <f>IF(H1004="","",Sheet1!U1004)</f>
        <v>1</v>
      </c>
      <c r="AG1004" s="7">
        <f>IF(H1004="","",Sheet1!T1004)</f>
        <v>111058</v>
      </c>
      <c r="AH1004" s="62">
        <f t="shared" si="153"/>
        <v>111058</v>
      </c>
      <c r="AL1004" s="64">
        <f t="shared" si="154"/>
        <v>8</v>
      </c>
      <c r="AN1004" s="61">
        <f t="shared" si="155"/>
        <v>8884.64</v>
      </c>
      <c r="AO1004" s="65">
        <f t="shared" si="156"/>
        <v>33311</v>
      </c>
      <c r="AQ1004" s="66" t="str">
        <f t="shared" si="157"/>
        <v>K-hangtra</v>
      </c>
      <c r="AR1004" s="66">
        <f t="shared" si="158"/>
        <v>156</v>
      </c>
      <c r="AS1004" s="66">
        <f t="shared" si="159"/>
        <v>632</v>
      </c>
    </row>
    <row r="1005" spans="3:45" x14ac:dyDescent="0.25">
      <c r="C1005" s="53" t="str">
        <f>IF(H1005="","",Sheet1!AI1005)</f>
        <v>N</v>
      </c>
      <c r="D1005" s="54" t="s">
        <v>4134</v>
      </c>
      <c r="E1005" s="54" t="s">
        <v>25</v>
      </c>
      <c r="F1005" s="53" t="str">
        <f>IF(H1005="","",Sheet1!AF1005)</f>
        <v>11/10/2025</v>
      </c>
      <c r="G1005" s="1" t="str">
        <f>IF(H1005="","",Sheet1!AF1005)</f>
        <v>11/10/2025</v>
      </c>
      <c r="H1005" s="27">
        <v>9106054254</v>
      </c>
      <c r="I1005" s="1" t="str">
        <f>IF(H1005="","",Sheet1!AF1005)</f>
        <v>11/10/2025</v>
      </c>
      <c r="J1005" s="55" t="str">
        <f t="shared" si="150"/>
        <v>NKHT2510/26900161223</v>
      </c>
      <c r="K1005" s="1"/>
      <c r="L1005" s="57" t="str">
        <f>IF(H1005="","",Sheet1!AK1005)</f>
        <v>K25TTM</v>
      </c>
      <c r="M1005" s="57" t="str">
        <f>IF(H1005="","",Sheet1!AE1005)</f>
        <v>00161223</v>
      </c>
      <c r="N1005" s="58" t="str">
        <f>IF(H1005="","",Sheet1!AF1005)</f>
        <v>11/10/2025</v>
      </c>
      <c r="O1005" s="7" t="str">
        <f>IF(H1005="","",Sheet1!AH1005)</f>
        <v>WIN5269</v>
      </c>
      <c r="S1005" s="55" t="str">
        <f>IF(H1005="","",Sheet1!AL1005)</f>
        <v>5269 WIN HCM 179A Nghĩa Phát</v>
      </c>
      <c r="V1005" s="55" t="str">
        <f>IF(H1005="","",Sheet1!AL1005)</f>
        <v>5269 WIN HCM 179A Nghĩa Phát</v>
      </c>
      <c r="Y1005" s="7" t="str">
        <f>IF(H1005="","",Sheet1!AJ1005)</f>
        <v>GM500</v>
      </c>
      <c r="AB1005" s="60">
        <f t="shared" si="151"/>
        <v>5111</v>
      </c>
      <c r="AC1005" s="60">
        <f t="shared" si="152"/>
        <v>131</v>
      </c>
      <c r="AE1005" s="61">
        <f>IF(H1005="","",Sheet1!U1005)</f>
        <v>2</v>
      </c>
      <c r="AG1005" s="7">
        <f>IF(H1005="","",Sheet1!T1005)</f>
        <v>111058</v>
      </c>
      <c r="AH1005" s="62">
        <f t="shared" si="153"/>
        <v>222116</v>
      </c>
      <c r="AL1005" s="64">
        <f t="shared" si="154"/>
        <v>8</v>
      </c>
      <c r="AN1005" s="61">
        <f t="shared" si="155"/>
        <v>17769.28</v>
      </c>
      <c r="AO1005" s="65">
        <f t="shared" si="156"/>
        <v>33311</v>
      </c>
      <c r="AQ1005" s="66" t="str">
        <f t="shared" si="157"/>
        <v>K-hangtra</v>
      </c>
      <c r="AR1005" s="66">
        <f t="shared" si="158"/>
        <v>156</v>
      </c>
      <c r="AS1005" s="66">
        <f t="shared" si="159"/>
        <v>632</v>
      </c>
    </row>
    <row r="1006" spans="3:45" x14ac:dyDescent="0.25">
      <c r="C1006" s="53" t="str">
        <f>IF(H1006="","",Sheet1!AI1006)</f>
        <v>B</v>
      </c>
      <c r="D1006" s="54" t="s">
        <v>4134</v>
      </c>
      <c r="E1006" s="54" t="s">
        <v>25</v>
      </c>
      <c r="F1006" s="53" t="str">
        <f>IF(H1006="","",Sheet1!AF1006)</f>
        <v>11/10/2025</v>
      </c>
      <c r="G1006" s="1" t="str">
        <f>IF(H1006="","",Sheet1!AF1006)</f>
        <v>11/10/2025</v>
      </c>
      <c r="H1006" s="27">
        <v>9106054299</v>
      </c>
      <c r="I1006" s="1" t="str">
        <f>IF(H1006="","",Sheet1!AF1006)</f>
        <v>11/10/2025</v>
      </c>
      <c r="J1006" s="55" t="str">
        <f t="shared" si="150"/>
        <v>NKHT2510/40400485475</v>
      </c>
      <c r="K1006" s="1"/>
      <c r="L1006" s="57" t="str">
        <f>IF(H1006="","",Sheet1!AK1006)</f>
        <v>K25TTM</v>
      </c>
      <c r="M1006" s="57" t="str">
        <f>IF(H1006="","",Sheet1!AE1006)</f>
        <v>00485475</v>
      </c>
      <c r="N1006" s="58" t="str">
        <f>IF(H1006="","",Sheet1!AF1006)</f>
        <v>11/10/2025</v>
      </c>
      <c r="O1006" s="7" t="str">
        <f>IF(H1006="","",Sheet1!AH1006)</f>
        <v>WIN4404</v>
      </c>
      <c r="S1006" s="55" t="str">
        <f>IF(H1006="","",Sheet1!AL1006)</f>
        <v>4404 WM+ HNI Kiot 82 HH3C Linh Đàm</v>
      </c>
      <c r="V1006" s="55" t="str">
        <f>IF(H1006="","",Sheet1!AL1006)</f>
        <v>4404 WM+ HNI Kiot 82 HH3C Linh Đàm</v>
      </c>
      <c r="Y1006" s="7" t="str">
        <f>IF(H1006="","",Sheet1!AJ1006)</f>
        <v>MNH250</v>
      </c>
      <c r="AB1006" s="60">
        <f t="shared" si="151"/>
        <v>5111</v>
      </c>
      <c r="AC1006" s="60">
        <f t="shared" si="152"/>
        <v>131</v>
      </c>
      <c r="AE1006" s="61">
        <f>IF(H1006="","",Sheet1!U1006)</f>
        <v>1</v>
      </c>
      <c r="AG1006" s="7">
        <f>IF(H1006="","",Sheet1!T1006)</f>
        <v>37720</v>
      </c>
      <c r="AH1006" s="62">
        <f t="shared" si="153"/>
        <v>37720</v>
      </c>
      <c r="AL1006" s="64">
        <f t="shared" si="154"/>
        <v>8</v>
      </c>
      <c r="AN1006" s="61">
        <f t="shared" si="155"/>
        <v>3017.6</v>
      </c>
      <c r="AO1006" s="65">
        <f t="shared" si="156"/>
        <v>33311</v>
      </c>
      <c r="AQ1006" s="66" t="str">
        <f t="shared" si="157"/>
        <v>K-hangtra</v>
      </c>
      <c r="AR1006" s="66">
        <f t="shared" si="158"/>
        <v>156</v>
      </c>
      <c r="AS1006" s="66">
        <f t="shared" si="159"/>
        <v>632</v>
      </c>
    </row>
    <row r="1007" spans="3:45" x14ac:dyDescent="0.25">
      <c r="C1007" s="53" t="str">
        <f>IF(H1007="","",Sheet1!AI1007)</f>
        <v>B</v>
      </c>
      <c r="D1007" s="54" t="s">
        <v>4134</v>
      </c>
      <c r="E1007" s="54" t="s">
        <v>25</v>
      </c>
      <c r="F1007" s="53" t="str">
        <f>IF(H1007="","",Sheet1!AF1007)</f>
        <v>11/10/2025</v>
      </c>
      <c r="G1007" s="1" t="str">
        <f>IF(H1007="","",Sheet1!AF1007)</f>
        <v>11/10/2025</v>
      </c>
      <c r="H1007" s="27">
        <v>9106054299</v>
      </c>
      <c r="I1007" s="1" t="str">
        <f>IF(H1007="","",Sheet1!AF1007)</f>
        <v>11/10/2025</v>
      </c>
      <c r="J1007" s="55" t="str">
        <f t="shared" si="150"/>
        <v>NKHT2510/40400485475</v>
      </c>
      <c r="K1007" s="1"/>
      <c r="L1007" s="57" t="str">
        <f>IF(H1007="","",Sheet1!AK1007)</f>
        <v>K25TTM</v>
      </c>
      <c r="M1007" s="57" t="str">
        <f>IF(H1007="","",Sheet1!AE1007)</f>
        <v>00485475</v>
      </c>
      <c r="N1007" s="58" t="str">
        <f>IF(H1007="","",Sheet1!AF1007)</f>
        <v>11/10/2025</v>
      </c>
      <c r="O1007" s="7" t="str">
        <f>IF(H1007="","",Sheet1!AH1007)</f>
        <v>WIN4404</v>
      </c>
      <c r="S1007" s="55" t="str">
        <f>IF(H1007="","",Sheet1!AL1007)</f>
        <v>4404 WM+ HNI Kiot 82 HH3C Linh Đàm</v>
      </c>
      <c r="V1007" s="55" t="str">
        <f>IF(H1007="","",Sheet1!AL1007)</f>
        <v>4404 WM+ HNI Kiot 82 HH3C Linh Đàm</v>
      </c>
      <c r="Y1007" s="7" t="str">
        <f>IF(H1007="","",Sheet1!AJ1007)</f>
        <v>CC300</v>
      </c>
      <c r="AB1007" s="60">
        <f t="shared" si="151"/>
        <v>5111</v>
      </c>
      <c r="AC1007" s="60">
        <f t="shared" si="152"/>
        <v>131</v>
      </c>
      <c r="AE1007" s="61">
        <f>IF(H1007="","",Sheet1!U1007)</f>
        <v>1</v>
      </c>
      <c r="AG1007" s="7">
        <f>IF(H1007="","",Sheet1!T1007)</f>
        <v>74250</v>
      </c>
      <c r="AH1007" s="62">
        <f t="shared" si="153"/>
        <v>74250</v>
      </c>
      <c r="AL1007" s="64">
        <f t="shared" si="154"/>
        <v>8</v>
      </c>
      <c r="AN1007" s="61">
        <f t="shared" si="155"/>
        <v>5940</v>
      </c>
      <c r="AO1007" s="65">
        <f t="shared" si="156"/>
        <v>33311</v>
      </c>
      <c r="AQ1007" s="66" t="str">
        <f t="shared" si="157"/>
        <v>K-hangtra</v>
      </c>
      <c r="AR1007" s="66">
        <f t="shared" si="158"/>
        <v>156</v>
      </c>
      <c r="AS1007" s="66">
        <f t="shared" si="159"/>
        <v>632</v>
      </c>
    </row>
    <row r="1008" spans="3:45" x14ac:dyDescent="0.25">
      <c r="C1008" s="53" t="str">
        <f>IF(H1008="","",Sheet1!AI1008)</f>
        <v>B</v>
      </c>
      <c r="D1008" s="54" t="s">
        <v>4134</v>
      </c>
      <c r="E1008" s="54" t="s">
        <v>25</v>
      </c>
      <c r="F1008" s="53" t="str">
        <f>IF(H1008="","",Sheet1!AF1008)</f>
        <v>11/10/2025</v>
      </c>
      <c r="G1008" s="1" t="str">
        <f>IF(H1008="","",Sheet1!AF1008)</f>
        <v>11/10/2025</v>
      </c>
      <c r="H1008" s="27">
        <v>9106054307</v>
      </c>
      <c r="I1008" s="1" t="str">
        <f>IF(H1008="","",Sheet1!AF1008)</f>
        <v>11/10/2025</v>
      </c>
      <c r="J1008" s="55" t="str">
        <f t="shared" si="150"/>
        <v>NKHT2510/48900485479</v>
      </c>
      <c r="K1008" s="1"/>
      <c r="L1008" s="57" t="str">
        <f>IF(H1008="","",Sheet1!AK1008)</f>
        <v>K25TTM</v>
      </c>
      <c r="M1008" s="57" t="str">
        <f>IF(H1008="","",Sheet1!AE1008)</f>
        <v>00485479</v>
      </c>
      <c r="N1008" s="58" t="str">
        <f>IF(H1008="","",Sheet1!AF1008)</f>
        <v>11/10/2025</v>
      </c>
      <c r="O1008" s="7" t="str">
        <f>IF(H1008="","",Sheet1!AH1008)</f>
        <v>WIN6489</v>
      </c>
      <c r="S1008" s="55" t="str">
        <f>IF(H1008="","",Sheet1!AL1008)</f>
        <v>6489 WM+ HNI Hồng Kỳ, Sóc Sơn</v>
      </c>
      <c r="V1008" s="55" t="str">
        <f>IF(H1008="","",Sheet1!AL1008)</f>
        <v>6489 WM+ HNI Hồng Kỳ, Sóc Sơn</v>
      </c>
      <c r="Y1008" s="7" t="str">
        <f>IF(H1008="","",Sheet1!AJ1008)</f>
        <v>GTLX250G</v>
      </c>
      <c r="AB1008" s="60">
        <f t="shared" si="151"/>
        <v>5111</v>
      </c>
      <c r="AC1008" s="60">
        <f t="shared" si="152"/>
        <v>131</v>
      </c>
      <c r="AE1008" s="61">
        <f>IF(H1008="","",Sheet1!U1008)</f>
        <v>1</v>
      </c>
      <c r="AG1008" s="7">
        <f>IF(H1008="","",Sheet1!T1008)</f>
        <v>50182</v>
      </c>
      <c r="AH1008" s="62">
        <f t="shared" si="153"/>
        <v>50182</v>
      </c>
      <c r="AL1008" s="64">
        <f t="shared" si="154"/>
        <v>8</v>
      </c>
      <c r="AN1008" s="61">
        <f t="shared" si="155"/>
        <v>4014.56</v>
      </c>
      <c r="AO1008" s="65">
        <f t="shared" si="156"/>
        <v>33311</v>
      </c>
      <c r="AQ1008" s="66" t="str">
        <f t="shared" si="157"/>
        <v>K-hangtra</v>
      </c>
      <c r="AR1008" s="66">
        <f t="shared" si="158"/>
        <v>156</v>
      </c>
      <c r="AS1008" s="66">
        <f t="shared" si="159"/>
        <v>632</v>
      </c>
    </row>
    <row r="1009" spans="3:45" x14ac:dyDescent="0.25">
      <c r="C1009" s="53" t="str">
        <f>IF(H1009="","",Sheet1!AI1009)</f>
        <v>B</v>
      </c>
      <c r="D1009" s="54" t="s">
        <v>4134</v>
      </c>
      <c r="E1009" s="54" t="s">
        <v>25</v>
      </c>
      <c r="F1009" s="53" t="str">
        <f>IF(H1009="","",Sheet1!AF1009)</f>
        <v>11/10/2025</v>
      </c>
      <c r="G1009" s="1" t="str">
        <f>IF(H1009="","",Sheet1!AF1009)</f>
        <v>11/10/2025</v>
      </c>
      <c r="H1009" s="27">
        <v>9106054307</v>
      </c>
      <c r="I1009" s="1" t="str">
        <f>IF(H1009="","",Sheet1!AF1009)</f>
        <v>11/10/2025</v>
      </c>
      <c r="J1009" s="55" t="str">
        <f t="shared" ref="J1009:J1072" si="160">"NKHT25"&amp;TEXT(MONTH(I1009),"00")&amp;"/"&amp;RIGHT(O1009,3)&amp;M1009</f>
        <v>NKHT2510/48900485479</v>
      </c>
      <c r="K1009" s="1"/>
      <c r="L1009" s="57" t="str">
        <f>IF(H1009="","",Sheet1!AK1009)</f>
        <v>K25TTM</v>
      </c>
      <c r="M1009" s="57" t="str">
        <f>IF(H1009="","",Sheet1!AE1009)</f>
        <v>00485479</v>
      </c>
      <c r="N1009" s="58" t="str">
        <f>IF(H1009="","",Sheet1!AF1009)</f>
        <v>11/10/2025</v>
      </c>
      <c r="O1009" s="7" t="str">
        <f>IF(H1009="","",Sheet1!AH1009)</f>
        <v>WIN6489</v>
      </c>
      <c r="S1009" s="55" t="str">
        <f>IF(H1009="","",Sheet1!AL1009)</f>
        <v>6489 WM+ HNI Hồng Kỳ, Sóc Sơn</v>
      </c>
      <c r="V1009" s="55" t="str">
        <f>IF(H1009="","",Sheet1!AL1009)</f>
        <v>6489 WM+ HNI Hồng Kỳ, Sóc Sơn</v>
      </c>
      <c r="Y1009" s="7" t="str">
        <f>IF(H1009="","",Sheet1!AJ1009)</f>
        <v>GL250</v>
      </c>
      <c r="AB1009" s="60">
        <f t="shared" si="151"/>
        <v>5111</v>
      </c>
      <c r="AC1009" s="60">
        <f t="shared" si="152"/>
        <v>131</v>
      </c>
      <c r="AE1009" s="61">
        <f>IF(H1009="","",Sheet1!U1009)</f>
        <v>1</v>
      </c>
      <c r="AG1009" s="7">
        <f>IF(H1009="","",Sheet1!T1009)</f>
        <v>49500</v>
      </c>
      <c r="AH1009" s="62">
        <f t="shared" si="153"/>
        <v>49500</v>
      </c>
      <c r="AL1009" s="64">
        <f t="shared" si="154"/>
        <v>8</v>
      </c>
      <c r="AN1009" s="61">
        <f t="shared" si="155"/>
        <v>3960</v>
      </c>
      <c r="AO1009" s="65">
        <f t="shared" si="156"/>
        <v>33311</v>
      </c>
      <c r="AQ1009" s="66" t="str">
        <f t="shared" si="157"/>
        <v>K-hangtra</v>
      </c>
      <c r="AR1009" s="66">
        <f t="shared" si="158"/>
        <v>156</v>
      </c>
      <c r="AS1009" s="66">
        <f t="shared" si="159"/>
        <v>632</v>
      </c>
    </row>
    <row r="1010" spans="3:45" x14ac:dyDescent="0.25">
      <c r="C1010" s="53" t="str">
        <f>IF(H1010="","",Sheet1!AI1010)</f>
        <v>N</v>
      </c>
      <c r="D1010" s="54" t="s">
        <v>4134</v>
      </c>
      <c r="E1010" s="54" t="s">
        <v>25</v>
      </c>
      <c r="F1010" s="53" t="str">
        <f>IF(H1010="","",Sheet1!AF1010)</f>
        <v>11/10/2025</v>
      </c>
      <c r="G1010" s="1" t="str">
        <f>IF(H1010="","",Sheet1!AF1010)</f>
        <v>11/10/2025</v>
      </c>
      <c r="H1010" s="27">
        <v>9106054285</v>
      </c>
      <c r="I1010" s="1" t="str">
        <f>IF(H1010="","",Sheet1!AF1010)</f>
        <v>11/10/2025</v>
      </c>
      <c r="J1010" s="55" t="str">
        <f t="shared" si="160"/>
        <v>NKHT2510/03600161227</v>
      </c>
      <c r="K1010" s="1"/>
      <c r="L1010" s="57" t="str">
        <f>IF(H1010="","",Sheet1!AK1010)</f>
        <v>K25TTM</v>
      </c>
      <c r="M1010" s="57" t="str">
        <f>IF(H1010="","",Sheet1!AE1010)</f>
        <v>00161227</v>
      </c>
      <c r="N1010" s="58" t="str">
        <f>IF(H1010="","",Sheet1!AF1010)</f>
        <v>11/10/2025</v>
      </c>
      <c r="O1010" s="7" t="str">
        <f>IF(H1010="","",Sheet1!AH1010)</f>
        <v>WIN6036</v>
      </c>
      <c r="S1010" s="55" t="str">
        <f>IF(H1010="","",Sheet1!AL1010)</f>
        <v>6036 WIN HCM 232 Lê Văn Thịnh</v>
      </c>
      <c r="V1010" s="55" t="str">
        <f>IF(H1010="","",Sheet1!AL1010)</f>
        <v>6036 WIN HCM 232 Lê Văn Thịnh</v>
      </c>
      <c r="Y1010" s="7" t="str">
        <f>IF(H1010="","",Sheet1!AJ1010)</f>
        <v>CGM300</v>
      </c>
      <c r="AB1010" s="60">
        <f t="shared" si="151"/>
        <v>5111</v>
      </c>
      <c r="AC1010" s="60">
        <f t="shared" si="152"/>
        <v>131</v>
      </c>
      <c r="AE1010" s="61">
        <f>IF(H1010="","",Sheet1!U1010)</f>
        <v>4</v>
      </c>
      <c r="AG1010" s="7">
        <f>IF(H1010="","",Sheet1!T1010)</f>
        <v>73431</v>
      </c>
      <c r="AH1010" s="62">
        <f t="shared" si="153"/>
        <v>293724</v>
      </c>
      <c r="AL1010" s="64">
        <f t="shared" si="154"/>
        <v>8</v>
      </c>
      <c r="AN1010" s="61">
        <f t="shared" si="155"/>
        <v>23497.920000000002</v>
      </c>
      <c r="AO1010" s="65">
        <f t="shared" si="156"/>
        <v>33311</v>
      </c>
      <c r="AQ1010" s="66" t="str">
        <f t="shared" si="157"/>
        <v>K-hangtra</v>
      </c>
      <c r="AR1010" s="66">
        <f t="shared" si="158"/>
        <v>156</v>
      </c>
      <c r="AS1010" s="66">
        <f t="shared" si="159"/>
        <v>632</v>
      </c>
    </row>
    <row r="1011" spans="3:45" x14ac:dyDescent="0.25">
      <c r="C1011" s="53" t="str">
        <f>IF(H1011="","",Sheet1!AI1011)</f>
        <v>N</v>
      </c>
      <c r="D1011" s="54" t="s">
        <v>4134</v>
      </c>
      <c r="E1011" s="54" t="s">
        <v>25</v>
      </c>
      <c r="F1011" s="53" t="str">
        <f>IF(H1011="","",Sheet1!AF1011)</f>
        <v>11/10/2025</v>
      </c>
      <c r="G1011" s="1" t="str">
        <f>IF(H1011="","",Sheet1!AF1011)</f>
        <v>11/10/2025</v>
      </c>
      <c r="H1011" s="27">
        <v>9106054285</v>
      </c>
      <c r="I1011" s="1" t="str">
        <f>IF(H1011="","",Sheet1!AF1011)</f>
        <v>11/10/2025</v>
      </c>
      <c r="J1011" s="55" t="str">
        <f t="shared" si="160"/>
        <v>NKHT2510/03600161227</v>
      </c>
      <c r="K1011" s="1"/>
      <c r="L1011" s="57" t="str">
        <f>IF(H1011="","",Sheet1!AK1011)</f>
        <v>K25TTM</v>
      </c>
      <c r="M1011" s="57" t="str">
        <f>IF(H1011="","",Sheet1!AE1011)</f>
        <v>00161227</v>
      </c>
      <c r="N1011" s="58" t="str">
        <f>IF(H1011="","",Sheet1!AF1011)</f>
        <v>11/10/2025</v>
      </c>
      <c r="O1011" s="7" t="str">
        <f>IF(H1011="","",Sheet1!AH1011)</f>
        <v>WIN6036</v>
      </c>
      <c r="S1011" s="55" t="str">
        <f>IF(H1011="","",Sheet1!AL1011)</f>
        <v>6036 WIN HCM 232 Lê Văn Thịnh</v>
      </c>
      <c r="V1011" s="55" t="str">
        <f>IF(H1011="","",Sheet1!AL1011)</f>
        <v>6036 WIN HCM 232 Lê Văn Thịnh</v>
      </c>
      <c r="Y1011" s="7" t="str">
        <f>IF(H1011="","",Sheet1!AJ1011)</f>
        <v>GM500</v>
      </c>
      <c r="AB1011" s="60">
        <f t="shared" si="151"/>
        <v>5111</v>
      </c>
      <c r="AC1011" s="60">
        <f t="shared" si="152"/>
        <v>131</v>
      </c>
      <c r="AE1011" s="61">
        <f>IF(H1011="","",Sheet1!U1011)</f>
        <v>3</v>
      </c>
      <c r="AG1011" s="7">
        <f>IF(H1011="","",Sheet1!T1011)</f>
        <v>111058</v>
      </c>
      <c r="AH1011" s="62">
        <f t="shared" si="153"/>
        <v>333174</v>
      </c>
      <c r="AL1011" s="64">
        <f t="shared" si="154"/>
        <v>8</v>
      </c>
      <c r="AN1011" s="61">
        <f t="shared" si="155"/>
        <v>26653.920000000002</v>
      </c>
      <c r="AO1011" s="65">
        <f t="shared" si="156"/>
        <v>33311</v>
      </c>
      <c r="AQ1011" s="66" t="str">
        <f t="shared" si="157"/>
        <v>K-hangtra</v>
      </c>
      <c r="AR1011" s="66">
        <f t="shared" si="158"/>
        <v>156</v>
      </c>
      <c r="AS1011" s="66">
        <f t="shared" si="159"/>
        <v>632</v>
      </c>
    </row>
    <row r="1012" spans="3:45" x14ac:dyDescent="0.25">
      <c r="C1012" s="53" t="str">
        <f>IF(H1012="","",Sheet1!AI1012)</f>
        <v>N</v>
      </c>
      <c r="D1012" s="54" t="s">
        <v>4134</v>
      </c>
      <c r="E1012" s="54" t="s">
        <v>25</v>
      </c>
      <c r="F1012" s="53" t="str">
        <f>IF(H1012="","",Sheet1!AF1012)</f>
        <v>11/10/2025</v>
      </c>
      <c r="G1012" s="1" t="str">
        <f>IF(H1012="","",Sheet1!AF1012)</f>
        <v>11/10/2025</v>
      </c>
      <c r="H1012" s="27">
        <v>9106054285</v>
      </c>
      <c r="I1012" s="1" t="str">
        <f>IF(H1012="","",Sheet1!AF1012)</f>
        <v>11/10/2025</v>
      </c>
      <c r="J1012" s="55" t="str">
        <f t="shared" si="160"/>
        <v>NKHT2510/03600161227</v>
      </c>
      <c r="K1012" s="1"/>
      <c r="L1012" s="57" t="str">
        <f>IF(H1012="","",Sheet1!AK1012)</f>
        <v>K25TTM</v>
      </c>
      <c r="M1012" s="57" t="str">
        <f>IF(H1012="","",Sheet1!AE1012)</f>
        <v>00161227</v>
      </c>
      <c r="N1012" s="58" t="str">
        <f>IF(H1012="","",Sheet1!AF1012)</f>
        <v>11/10/2025</v>
      </c>
      <c r="O1012" s="7" t="str">
        <f>IF(H1012="","",Sheet1!AH1012)</f>
        <v>WIN6036</v>
      </c>
      <c r="S1012" s="55" t="str">
        <f>IF(H1012="","",Sheet1!AL1012)</f>
        <v>6036 WIN HCM 232 Lê Văn Thịnh</v>
      </c>
      <c r="V1012" s="55" t="str">
        <f>IF(H1012="","",Sheet1!AL1012)</f>
        <v>6036 WIN HCM 232 Lê Văn Thịnh</v>
      </c>
      <c r="Y1012" s="7" t="str">
        <f>IF(H1012="","",Sheet1!AJ1012)</f>
        <v>MNH250</v>
      </c>
      <c r="AB1012" s="60">
        <f t="shared" si="151"/>
        <v>5111</v>
      </c>
      <c r="AC1012" s="60">
        <f t="shared" si="152"/>
        <v>131</v>
      </c>
      <c r="AE1012" s="61">
        <f>IF(H1012="","",Sheet1!U1012)</f>
        <v>4</v>
      </c>
      <c r="AG1012" s="7">
        <f>IF(H1012="","",Sheet1!T1012)</f>
        <v>37720</v>
      </c>
      <c r="AH1012" s="62">
        <f t="shared" si="153"/>
        <v>150880</v>
      </c>
      <c r="AL1012" s="64">
        <f t="shared" si="154"/>
        <v>8</v>
      </c>
      <c r="AN1012" s="61">
        <f t="shared" si="155"/>
        <v>12070.4</v>
      </c>
      <c r="AO1012" s="65">
        <f t="shared" si="156"/>
        <v>33311</v>
      </c>
      <c r="AQ1012" s="66" t="str">
        <f t="shared" si="157"/>
        <v>K-hangtra</v>
      </c>
      <c r="AR1012" s="66">
        <f t="shared" si="158"/>
        <v>156</v>
      </c>
      <c r="AS1012" s="66">
        <f t="shared" si="159"/>
        <v>632</v>
      </c>
    </row>
    <row r="1013" spans="3:45" x14ac:dyDescent="0.25">
      <c r="C1013" s="53" t="str">
        <f>IF(H1013="","",Sheet1!AI1013)</f>
        <v>N</v>
      </c>
      <c r="D1013" s="54" t="s">
        <v>4134</v>
      </c>
      <c r="E1013" s="54" t="s">
        <v>25</v>
      </c>
      <c r="F1013" s="53" t="str">
        <f>IF(H1013="","",Sheet1!AF1013)</f>
        <v>11/10/2025</v>
      </c>
      <c r="G1013" s="1" t="str">
        <f>IF(H1013="","",Sheet1!AF1013)</f>
        <v>11/10/2025</v>
      </c>
      <c r="H1013" s="27">
        <v>9106054285</v>
      </c>
      <c r="I1013" s="1" t="str">
        <f>IF(H1013="","",Sheet1!AF1013)</f>
        <v>11/10/2025</v>
      </c>
      <c r="J1013" s="55" t="str">
        <f t="shared" si="160"/>
        <v>NKHT2510/03600161227</v>
      </c>
      <c r="K1013" s="1"/>
      <c r="L1013" s="57" t="str">
        <f>IF(H1013="","",Sheet1!AK1013)</f>
        <v>K25TTM</v>
      </c>
      <c r="M1013" s="57" t="str">
        <f>IF(H1013="","",Sheet1!AE1013)</f>
        <v>00161227</v>
      </c>
      <c r="N1013" s="58" t="str">
        <f>IF(H1013="","",Sheet1!AF1013)</f>
        <v>11/10/2025</v>
      </c>
      <c r="O1013" s="7" t="str">
        <f>IF(H1013="","",Sheet1!AH1013)</f>
        <v>WIN6036</v>
      </c>
      <c r="S1013" s="55" t="str">
        <f>IF(H1013="","",Sheet1!AL1013)</f>
        <v>6036 WIN HCM 232 Lê Văn Thịnh</v>
      </c>
      <c r="V1013" s="55" t="str">
        <f>IF(H1013="","",Sheet1!AL1013)</f>
        <v>6036 WIN HCM 232 Lê Văn Thịnh</v>
      </c>
      <c r="Y1013" s="7" t="str">
        <f>IF(H1013="","",Sheet1!AJ1013)</f>
        <v>TH200</v>
      </c>
      <c r="AB1013" s="60">
        <f t="shared" si="151"/>
        <v>5111</v>
      </c>
      <c r="AC1013" s="60">
        <f t="shared" si="152"/>
        <v>131</v>
      </c>
      <c r="AE1013" s="61">
        <f>IF(H1013="","",Sheet1!U1013)</f>
        <v>1</v>
      </c>
      <c r="AG1013" s="7">
        <f>IF(H1013="","",Sheet1!T1013)</f>
        <v>45588</v>
      </c>
      <c r="AH1013" s="62">
        <f t="shared" si="153"/>
        <v>45588</v>
      </c>
      <c r="AL1013" s="64">
        <f t="shared" si="154"/>
        <v>8</v>
      </c>
      <c r="AN1013" s="61">
        <f t="shared" si="155"/>
        <v>3647.04</v>
      </c>
      <c r="AO1013" s="65">
        <f t="shared" si="156"/>
        <v>33311</v>
      </c>
      <c r="AQ1013" s="66" t="str">
        <f t="shared" si="157"/>
        <v>K-hangtra</v>
      </c>
      <c r="AR1013" s="66">
        <f t="shared" si="158"/>
        <v>156</v>
      </c>
      <c r="AS1013" s="66">
        <f t="shared" si="159"/>
        <v>632</v>
      </c>
    </row>
    <row r="1014" spans="3:45" x14ac:dyDescent="0.25">
      <c r="C1014" s="53" t="str">
        <f>IF(H1014="","",Sheet1!AI1014)</f>
        <v>N</v>
      </c>
      <c r="D1014" s="54" t="s">
        <v>4134</v>
      </c>
      <c r="E1014" s="54" t="s">
        <v>25</v>
      </c>
      <c r="F1014" s="53" t="str">
        <f>IF(H1014="","",Sheet1!AF1014)</f>
        <v>11/10/2025</v>
      </c>
      <c r="G1014" s="1" t="str">
        <f>IF(H1014="","",Sheet1!AF1014)</f>
        <v>11/10/2025</v>
      </c>
      <c r="H1014" s="27">
        <v>9106054285</v>
      </c>
      <c r="I1014" s="1" t="str">
        <f>IF(H1014="","",Sheet1!AF1014)</f>
        <v>11/10/2025</v>
      </c>
      <c r="J1014" s="55" t="str">
        <f t="shared" si="160"/>
        <v>NKHT2510/03600161227</v>
      </c>
      <c r="K1014" s="1"/>
      <c r="L1014" s="57" t="str">
        <f>IF(H1014="","",Sheet1!AK1014)</f>
        <v>K25TTM</v>
      </c>
      <c r="M1014" s="57" t="str">
        <f>IF(H1014="","",Sheet1!AE1014)</f>
        <v>00161227</v>
      </c>
      <c r="N1014" s="58" t="str">
        <f>IF(H1014="","",Sheet1!AF1014)</f>
        <v>11/10/2025</v>
      </c>
      <c r="O1014" s="7" t="str">
        <f>IF(H1014="","",Sheet1!AH1014)</f>
        <v>WIN6036</v>
      </c>
      <c r="S1014" s="55" t="str">
        <f>IF(H1014="","",Sheet1!AL1014)</f>
        <v>6036 WIN HCM 232 Lê Văn Thịnh</v>
      </c>
      <c r="V1014" s="55" t="str">
        <f>IF(H1014="","",Sheet1!AL1014)</f>
        <v>6036 WIN HCM 232 Lê Văn Thịnh</v>
      </c>
      <c r="Y1014" s="7" t="str">
        <f>IF(H1014="","",Sheet1!AJ1014)</f>
        <v>CC300</v>
      </c>
      <c r="AB1014" s="60">
        <f t="shared" si="151"/>
        <v>5111</v>
      </c>
      <c r="AC1014" s="60">
        <f t="shared" si="152"/>
        <v>131</v>
      </c>
      <c r="AE1014" s="61">
        <f>IF(H1014="","",Sheet1!U1014)</f>
        <v>3</v>
      </c>
      <c r="AG1014" s="7">
        <f>IF(H1014="","",Sheet1!T1014)</f>
        <v>74250</v>
      </c>
      <c r="AH1014" s="62">
        <f t="shared" si="153"/>
        <v>222750</v>
      </c>
      <c r="AL1014" s="64">
        <f t="shared" si="154"/>
        <v>8</v>
      </c>
      <c r="AN1014" s="61">
        <f t="shared" si="155"/>
        <v>17820</v>
      </c>
      <c r="AO1014" s="65">
        <f t="shared" si="156"/>
        <v>33311</v>
      </c>
      <c r="AQ1014" s="66" t="str">
        <f t="shared" si="157"/>
        <v>K-hangtra</v>
      </c>
      <c r="AR1014" s="66">
        <f t="shared" si="158"/>
        <v>156</v>
      </c>
      <c r="AS1014" s="66">
        <f t="shared" si="159"/>
        <v>632</v>
      </c>
    </row>
    <row r="1015" spans="3:45" x14ac:dyDescent="0.25">
      <c r="C1015" s="53" t="str">
        <f>IF(H1015="","",Sheet1!AI1015)</f>
        <v>N</v>
      </c>
      <c r="D1015" s="54" t="s">
        <v>4134</v>
      </c>
      <c r="E1015" s="54" t="s">
        <v>25</v>
      </c>
      <c r="F1015" s="53" t="str">
        <f>IF(H1015="","",Sheet1!AF1015)</f>
        <v>11/10/2025</v>
      </c>
      <c r="G1015" s="1" t="str">
        <f>IF(H1015="","",Sheet1!AF1015)</f>
        <v>11/10/2025</v>
      </c>
      <c r="H1015" s="27">
        <v>9106054285</v>
      </c>
      <c r="I1015" s="1" t="str">
        <f>IF(H1015="","",Sheet1!AF1015)</f>
        <v>11/10/2025</v>
      </c>
      <c r="J1015" s="55" t="str">
        <f t="shared" si="160"/>
        <v>NKHT2510/03600161227</v>
      </c>
      <c r="K1015" s="1"/>
      <c r="L1015" s="57" t="str">
        <f>IF(H1015="","",Sheet1!AK1015)</f>
        <v>K25TTM</v>
      </c>
      <c r="M1015" s="57" t="str">
        <f>IF(H1015="","",Sheet1!AE1015)</f>
        <v>00161227</v>
      </c>
      <c r="N1015" s="58" t="str">
        <f>IF(H1015="","",Sheet1!AF1015)</f>
        <v>11/10/2025</v>
      </c>
      <c r="O1015" s="7" t="str">
        <f>IF(H1015="","",Sheet1!AH1015)</f>
        <v>WIN6036</v>
      </c>
      <c r="S1015" s="55" t="str">
        <f>IF(H1015="","",Sheet1!AL1015)</f>
        <v>6036 WIN HCM 232 Lê Văn Thịnh</v>
      </c>
      <c r="V1015" s="55" t="str">
        <f>IF(H1015="","",Sheet1!AL1015)</f>
        <v>6036 WIN HCM 232 Lê Văn Thịnh</v>
      </c>
      <c r="Y1015" s="7" t="str">
        <f>IF(H1015="","",Sheet1!AJ1015)</f>
        <v>CN300</v>
      </c>
      <c r="AB1015" s="60">
        <f t="shared" si="151"/>
        <v>5111</v>
      </c>
      <c r="AC1015" s="60">
        <f t="shared" si="152"/>
        <v>131</v>
      </c>
      <c r="AE1015" s="61">
        <f>IF(H1015="","",Sheet1!U1015)</f>
        <v>4</v>
      </c>
      <c r="AG1015" s="7">
        <f>IF(H1015="","",Sheet1!T1015)</f>
        <v>70950</v>
      </c>
      <c r="AH1015" s="62">
        <f t="shared" si="153"/>
        <v>283800</v>
      </c>
      <c r="AL1015" s="64">
        <f t="shared" si="154"/>
        <v>8</v>
      </c>
      <c r="AN1015" s="61">
        <f t="shared" si="155"/>
        <v>22704</v>
      </c>
      <c r="AO1015" s="65">
        <f t="shared" si="156"/>
        <v>33311</v>
      </c>
      <c r="AQ1015" s="66" t="str">
        <f t="shared" si="157"/>
        <v>K-hangtra</v>
      </c>
      <c r="AR1015" s="66">
        <f t="shared" si="158"/>
        <v>156</v>
      </c>
      <c r="AS1015" s="66">
        <f t="shared" si="159"/>
        <v>632</v>
      </c>
    </row>
    <row r="1016" spans="3:45" x14ac:dyDescent="0.25">
      <c r="C1016" s="53" t="str">
        <f>IF(H1016="","",Sheet1!AI1016)</f>
        <v>N</v>
      </c>
      <c r="D1016" s="54" t="s">
        <v>4134</v>
      </c>
      <c r="E1016" s="54" t="s">
        <v>25</v>
      </c>
      <c r="F1016" s="53" t="str">
        <f>IF(H1016="","",Sheet1!AF1016)</f>
        <v>11/10/2025</v>
      </c>
      <c r="G1016" s="1" t="str">
        <f>IF(H1016="","",Sheet1!AF1016)</f>
        <v>11/10/2025</v>
      </c>
      <c r="H1016" s="27">
        <v>9106054381</v>
      </c>
      <c r="I1016" s="1" t="str">
        <f>IF(H1016="","",Sheet1!AF1016)</f>
        <v>11/10/2025</v>
      </c>
      <c r="J1016" s="55" t="str">
        <f t="shared" si="160"/>
        <v>NKHT2510/78600161239</v>
      </c>
      <c r="K1016" s="1"/>
      <c r="L1016" s="57" t="str">
        <f>IF(H1016="","",Sheet1!AK1016)</f>
        <v>K25TTM</v>
      </c>
      <c r="M1016" s="57" t="str">
        <f>IF(H1016="","",Sheet1!AE1016)</f>
        <v>00161239</v>
      </c>
      <c r="N1016" s="58" t="str">
        <f>IF(H1016="","",Sheet1!AF1016)</f>
        <v>11/10/2025</v>
      </c>
      <c r="O1016" s="7" t="str">
        <f>IF(H1016="","",Sheet1!AH1016)</f>
        <v>WIN5786</v>
      </c>
      <c r="S1016" s="55" t="str">
        <f>IF(H1016="","",Sheet1!AL1016)</f>
        <v>5786 WM+ HCM 1016/28- Khu Sky Garden 2-R</v>
      </c>
      <c r="V1016" s="55" t="str">
        <f>IF(H1016="","",Sheet1!AL1016)</f>
        <v>5786 WM+ HCM 1016/28- Khu Sky Garden 2-R</v>
      </c>
      <c r="Y1016" s="7" t="str">
        <f>IF(H1016="","",Sheet1!AJ1016)</f>
        <v>MNH250</v>
      </c>
      <c r="AB1016" s="60">
        <f t="shared" si="151"/>
        <v>5111</v>
      </c>
      <c r="AC1016" s="60">
        <f t="shared" si="152"/>
        <v>131</v>
      </c>
      <c r="AE1016" s="61">
        <f>IF(H1016="","",Sheet1!U1016)</f>
        <v>3</v>
      </c>
      <c r="AG1016" s="7">
        <f>IF(H1016="","",Sheet1!T1016)</f>
        <v>37720</v>
      </c>
      <c r="AH1016" s="62">
        <f t="shared" si="153"/>
        <v>113160</v>
      </c>
      <c r="AL1016" s="64">
        <f t="shared" si="154"/>
        <v>8</v>
      </c>
      <c r="AN1016" s="61">
        <f t="shared" si="155"/>
        <v>9052.8000000000011</v>
      </c>
      <c r="AO1016" s="65">
        <f t="shared" si="156"/>
        <v>33311</v>
      </c>
      <c r="AQ1016" s="66" t="str">
        <f t="shared" si="157"/>
        <v>K-hangtra</v>
      </c>
      <c r="AR1016" s="66">
        <f t="shared" si="158"/>
        <v>156</v>
      </c>
      <c r="AS1016" s="66">
        <f t="shared" si="159"/>
        <v>632</v>
      </c>
    </row>
    <row r="1017" spans="3:45" x14ac:dyDescent="0.25">
      <c r="C1017" s="53" t="str">
        <f>IF(H1017="","",Sheet1!AI1017)</f>
        <v>N</v>
      </c>
      <c r="D1017" s="54" t="s">
        <v>4134</v>
      </c>
      <c r="E1017" s="54" t="s">
        <v>25</v>
      </c>
      <c r="F1017" s="53" t="str">
        <f>IF(H1017="","",Sheet1!AF1017)</f>
        <v>11/10/2025</v>
      </c>
      <c r="G1017" s="1" t="str">
        <f>IF(H1017="","",Sheet1!AF1017)</f>
        <v>11/10/2025</v>
      </c>
      <c r="H1017" s="27">
        <v>9106054381</v>
      </c>
      <c r="I1017" s="1" t="str">
        <f>IF(H1017="","",Sheet1!AF1017)</f>
        <v>11/10/2025</v>
      </c>
      <c r="J1017" s="55" t="str">
        <f t="shared" si="160"/>
        <v>NKHT2510/78600161239</v>
      </c>
      <c r="K1017" s="1"/>
      <c r="L1017" s="57" t="str">
        <f>IF(H1017="","",Sheet1!AK1017)</f>
        <v>K25TTM</v>
      </c>
      <c r="M1017" s="57" t="str">
        <f>IF(H1017="","",Sheet1!AE1017)</f>
        <v>00161239</v>
      </c>
      <c r="N1017" s="58" t="str">
        <f>IF(H1017="","",Sheet1!AF1017)</f>
        <v>11/10/2025</v>
      </c>
      <c r="O1017" s="7" t="str">
        <f>IF(H1017="","",Sheet1!AH1017)</f>
        <v>WIN5786</v>
      </c>
      <c r="S1017" s="55" t="str">
        <f>IF(H1017="","",Sheet1!AL1017)</f>
        <v>5786 WM+ HCM 1016/28- Khu Sky Garden 2-R</v>
      </c>
      <c r="V1017" s="55" t="str">
        <f>IF(H1017="","",Sheet1!AL1017)</f>
        <v>5786 WM+ HCM 1016/28- Khu Sky Garden 2-R</v>
      </c>
      <c r="Y1017" s="7" t="str">
        <f>IF(H1017="","",Sheet1!AJ1017)</f>
        <v>GL250</v>
      </c>
      <c r="AB1017" s="60">
        <f t="shared" si="151"/>
        <v>5111</v>
      </c>
      <c r="AC1017" s="60">
        <f t="shared" si="152"/>
        <v>131</v>
      </c>
      <c r="AE1017" s="61">
        <f>IF(H1017="","",Sheet1!U1017)</f>
        <v>1</v>
      </c>
      <c r="AG1017" s="7">
        <f>IF(H1017="","",Sheet1!T1017)</f>
        <v>49500</v>
      </c>
      <c r="AH1017" s="62">
        <f t="shared" si="153"/>
        <v>49500</v>
      </c>
      <c r="AL1017" s="64">
        <f t="shared" si="154"/>
        <v>8</v>
      </c>
      <c r="AN1017" s="61">
        <f t="shared" si="155"/>
        <v>3960</v>
      </c>
      <c r="AO1017" s="65">
        <f t="shared" si="156"/>
        <v>33311</v>
      </c>
      <c r="AQ1017" s="66" t="str">
        <f t="shared" si="157"/>
        <v>K-hangtra</v>
      </c>
      <c r="AR1017" s="66">
        <f t="shared" si="158"/>
        <v>156</v>
      </c>
      <c r="AS1017" s="66">
        <f t="shared" si="159"/>
        <v>632</v>
      </c>
    </row>
    <row r="1018" spans="3:45" x14ac:dyDescent="0.25">
      <c r="C1018" s="53" t="str">
        <f>IF(H1018="","",Sheet1!AI1018)</f>
        <v>N</v>
      </c>
      <c r="D1018" s="54" t="s">
        <v>4134</v>
      </c>
      <c r="E1018" s="54" t="s">
        <v>25</v>
      </c>
      <c r="F1018" s="53" t="str">
        <f>IF(H1018="","",Sheet1!AF1018)</f>
        <v>11/10/2025</v>
      </c>
      <c r="G1018" s="1" t="str">
        <f>IF(H1018="","",Sheet1!AF1018)</f>
        <v>11/10/2025</v>
      </c>
      <c r="H1018" s="27">
        <v>9106054381</v>
      </c>
      <c r="I1018" s="1" t="str">
        <f>IF(H1018="","",Sheet1!AF1018)</f>
        <v>11/10/2025</v>
      </c>
      <c r="J1018" s="55" t="str">
        <f t="shared" si="160"/>
        <v>NKHT2510/78600161239</v>
      </c>
      <c r="K1018" s="1"/>
      <c r="L1018" s="57" t="str">
        <f>IF(H1018="","",Sheet1!AK1018)</f>
        <v>K25TTM</v>
      </c>
      <c r="M1018" s="57" t="str">
        <f>IF(H1018="","",Sheet1!AE1018)</f>
        <v>00161239</v>
      </c>
      <c r="N1018" s="58" t="str">
        <f>IF(H1018="","",Sheet1!AF1018)</f>
        <v>11/10/2025</v>
      </c>
      <c r="O1018" s="7" t="str">
        <f>IF(H1018="","",Sheet1!AH1018)</f>
        <v>WIN5786</v>
      </c>
      <c r="S1018" s="55" t="str">
        <f>IF(H1018="","",Sheet1!AL1018)</f>
        <v>5786 WM+ HCM 1016/28- Khu Sky Garden 2-R</v>
      </c>
      <c r="V1018" s="55" t="str">
        <f>IF(H1018="","",Sheet1!AL1018)</f>
        <v>5786 WM+ HCM 1016/28- Khu Sky Garden 2-R</v>
      </c>
      <c r="Y1018" s="7" t="str">
        <f>IF(H1018="","",Sheet1!AJ1018)</f>
        <v>GM500</v>
      </c>
      <c r="AB1018" s="60">
        <f t="shared" si="151"/>
        <v>5111</v>
      </c>
      <c r="AC1018" s="60">
        <f t="shared" si="152"/>
        <v>131</v>
      </c>
      <c r="AE1018" s="61">
        <f>IF(H1018="","",Sheet1!U1018)</f>
        <v>3</v>
      </c>
      <c r="AG1018" s="7">
        <f>IF(H1018="","",Sheet1!T1018)</f>
        <v>111058</v>
      </c>
      <c r="AH1018" s="62">
        <f t="shared" si="153"/>
        <v>333174</v>
      </c>
      <c r="AL1018" s="64">
        <f t="shared" si="154"/>
        <v>8</v>
      </c>
      <c r="AN1018" s="61">
        <f t="shared" si="155"/>
        <v>26653.920000000002</v>
      </c>
      <c r="AO1018" s="65">
        <f t="shared" si="156"/>
        <v>33311</v>
      </c>
      <c r="AQ1018" s="66" t="str">
        <f t="shared" si="157"/>
        <v>K-hangtra</v>
      </c>
      <c r="AR1018" s="66">
        <f t="shared" si="158"/>
        <v>156</v>
      </c>
      <c r="AS1018" s="66">
        <f t="shared" si="159"/>
        <v>632</v>
      </c>
    </row>
    <row r="1019" spans="3:45" x14ac:dyDescent="0.25">
      <c r="C1019" s="53" t="str">
        <f>IF(H1019="","",Sheet1!AI1019)</f>
        <v>N</v>
      </c>
      <c r="D1019" s="54" t="s">
        <v>4134</v>
      </c>
      <c r="E1019" s="54" t="s">
        <v>25</v>
      </c>
      <c r="F1019" s="53" t="str">
        <f>IF(H1019="","",Sheet1!AF1019)</f>
        <v>11/10/2025</v>
      </c>
      <c r="G1019" s="1" t="str">
        <f>IF(H1019="","",Sheet1!AF1019)</f>
        <v>11/10/2025</v>
      </c>
      <c r="H1019" s="27">
        <v>9106054381</v>
      </c>
      <c r="I1019" s="1" t="str">
        <f>IF(H1019="","",Sheet1!AF1019)</f>
        <v>11/10/2025</v>
      </c>
      <c r="J1019" s="55" t="str">
        <f t="shared" si="160"/>
        <v>NKHT2510/78600161239</v>
      </c>
      <c r="K1019" s="1"/>
      <c r="L1019" s="57" t="str">
        <f>IF(H1019="","",Sheet1!AK1019)</f>
        <v>K25TTM</v>
      </c>
      <c r="M1019" s="57" t="str">
        <f>IF(H1019="","",Sheet1!AE1019)</f>
        <v>00161239</v>
      </c>
      <c r="N1019" s="58" t="str">
        <f>IF(H1019="","",Sheet1!AF1019)</f>
        <v>11/10/2025</v>
      </c>
      <c r="O1019" s="7" t="str">
        <f>IF(H1019="","",Sheet1!AH1019)</f>
        <v>WIN5786</v>
      </c>
      <c r="S1019" s="55" t="str">
        <f>IF(H1019="","",Sheet1!AL1019)</f>
        <v>5786 WM+ HCM 1016/28- Khu Sky Garden 2-R</v>
      </c>
      <c r="V1019" s="55" t="str">
        <f>IF(H1019="","",Sheet1!AL1019)</f>
        <v>5786 WM+ HCM 1016/28- Khu Sky Garden 2-R</v>
      </c>
      <c r="Y1019" s="7" t="str">
        <f>IF(H1019="","",Sheet1!AJ1019)</f>
        <v>CN300</v>
      </c>
      <c r="AB1019" s="60">
        <f t="shared" si="151"/>
        <v>5111</v>
      </c>
      <c r="AC1019" s="60">
        <f t="shared" si="152"/>
        <v>131</v>
      </c>
      <c r="AE1019" s="61">
        <f>IF(H1019="","",Sheet1!U1019)</f>
        <v>1</v>
      </c>
      <c r="AG1019" s="7">
        <f>IF(H1019="","",Sheet1!T1019)</f>
        <v>70950</v>
      </c>
      <c r="AH1019" s="62">
        <f t="shared" si="153"/>
        <v>70950</v>
      </c>
      <c r="AL1019" s="64">
        <f t="shared" si="154"/>
        <v>8</v>
      </c>
      <c r="AN1019" s="61">
        <f t="shared" si="155"/>
        <v>5676</v>
      </c>
      <c r="AO1019" s="65">
        <f t="shared" si="156"/>
        <v>33311</v>
      </c>
      <c r="AQ1019" s="66" t="str">
        <f t="shared" si="157"/>
        <v>K-hangtra</v>
      </c>
      <c r="AR1019" s="66">
        <f t="shared" si="158"/>
        <v>156</v>
      </c>
      <c r="AS1019" s="66">
        <f t="shared" si="159"/>
        <v>632</v>
      </c>
    </row>
    <row r="1020" spans="3:45" x14ac:dyDescent="0.25">
      <c r="C1020" s="53" t="str">
        <f>IF(H1020="","",Sheet1!AI1020)</f>
        <v>N</v>
      </c>
      <c r="D1020" s="54" t="s">
        <v>4134</v>
      </c>
      <c r="E1020" s="54" t="s">
        <v>25</v>
      </c>
      <c r="F1020" s="53" t="str">
        <f>IF(H1020="","",Sheet1!AF1020)</f>
        <v>11/10/2025</v>
      </c>
      <c r="G1020" s="1" t="str">
        <f>IF(H1020="","",Sheet1!AF1020)</f>
        <v>11/10/2025</v>
      </c>
      <c r="H1020" s="27">
        <v>9106054381</v>
      </c>
      <c r="I1020" s="1" t="str">
        <f>IF(H1020="","",Sheet1!AF1020)</f>
        <v>11/10/2025</v>
      </c>
      <c r="J1020" s="55" t="str">
        <f t="shared" si="160"/>
        <v>NKHT2510/78600161239</v>
      </c>
      <c r="K1020" s="1"/>
      <c r="L1020" s="57" t="str">
        <f>IF(H1020="","",Sheet1!AK1020)</f>
        <v>K25TTM</v>
      </c>
      <c r="M1020" s="57" t="str">
        <f>IF(H1020="","",Sheet1!AE1020)</f>
        <v>00161239</v>
      </c>
      <c r="N1020" s="58" t="str">
        <f>IF(H1020="","",Sheet1!AF1020)</f>
        <v>11/10/2025</v>
      </c>
      <c r="O1020" s="7" t="str">
        <f>IF(H1020="","",Sheet1!AH1020)</f>
        <v>WIN5786</v>
      </c>
      <c r="S1020" s="55" t="str">
        <f>IF(H1020="","",Sheet1!AL1020)</f>
        <v>5786 WM+ HCM 1016/28- Khu Sky Garden 2-R</v>
      </c>
      <c r="V1020" s="55" t="str">
        <f>IF(H1020="","",Sheet1!AL1020)</f>
        <v>5786 WM+ HCM 1016/28- Khu Sky Garden 2-R</v>
      </c>
      <c r="Y1020" s="7" t="str">
        <f>IF(H1020="","",Sheet1!AJ1020)</f>
        <v>GXD500</v>
      </c>
      <c r="AB1020" s="60">
        <f t="shared" si="151"/>
        <v>5111</v>
      </c>
      <c r="AC1020" s="60">
        <f t="shared" si="152"/>
        <v>131</v>
      </c>
      <c r="AE1020" s="61">
        <f>IF(H1020="","",Sheet1!U1020)</f>
        <v>2</v>
      </c>
      <c r="AG1020" s="7">
        <f>IF(H1020="","",Sheet1!T1020)</f>
        <v>111606</v>
      </c>
      <c r="AH1020" s="62">
        <f t="shared" si="153"/>
        <v>223212</v>
      </c>
      <c r="AL1020" s="64">
        <f t="shared" si="154"/>
        <v>8</v>
      </c>
      <c r="AN1020" s="61">
        <f t="shared" si="155"/>
        <v>17856.96</v>
      </c>
      <c r="AO1020" s="65">
        <f t="shared" si="156"/>
        <v>33311</v>
      </c>
      <c r="AQ1020" s="66" t="str">
        <f t="shared" si="157"/>
        <v>K-hangtra</v>
      </c>
      <c r="AR1020" s="66">
        <f t="shared" si="158"/>
        <v>156</v>
      </c>
      <c r="AS1020" s="66">
        <f t="shared" si="159"/>
        <v>632</v>
      </c>
    </row>
    <row r="1021" spans="3:45" x14ac:dyDescent="0.25">
      <c r="C1021" s="53" t="str">
        <f>IF(H1021="","",Sheet1!AI1021)</f>
        <v>N</v>
      </c>
      <c r="D1021" s="54" t="s">
        <v>4134</v>
      </c>
      <c r="E1021" s="54" t="s">
        <v>25</v>
      </c>
      <c r="F1021" s="53" t="str">
        <f>IF(H1021="","",Sheet1!AF1021)</f>
        <v>11/10/2025</v>
      </c>
      <c r="G1021" s="1" t="str">
        <f>IF(H1021="","",Sheet1!AF1021)</f>
        <v>11/10/2025</v>
      </c>
      <c r="H1021" s="27">
        <v>9106054400</v>
      </c>
      <c r="I1021" s="1" t="str">
        <f>IF(H1021="","",Sheet1!AF1021)</f>
        <v>11/10/2025</v>
      </c>
      <c r="J1021" s="55" t="str">
        <f t="shared" si="160"/>
        <v>NKHT2510/04700015109</v>
      </c>
      <c r="K1021" s="1"/>
      <c r="L1021" s="57" t="str">
        <f>IF(H1021="","",Sheet1!AK1021)</f>
        <v>K25TTM</v>
      </c>
      <c r="M1021" s="57" t="str">
        <f>IF(H1021="","",Sheet1!AE1021)</f>
        <v>00015109</v>
      </c>
      <c r="N1021" s="58" t="str">
        <f>IF(H1021="","",Sheet1!AF1021)</f>
        <v>11/10/2025</v>
      </c>
      <c r="O1021" s="7" t="str">
        <f>IF(H1021="","",Sheet1!AH1021)</f>
        <v>WIN-047</v>
      </c>
      <c r="S1021" s="55" t="str">
        <f>IF(H1021="","",Sheet1!AL1021)</f>
        <v>3360 WM+ VTU 286 Lê Lợi</v>
      </c>
      <c r="V1021" s="55" t="str">
        <f>IF(H1021="","",Sheet1!AL1021)</f>
        <v>3360 WM+ VTU 286 Lê Lợi</v>
      </c>
      <c r="Y1021" s="7" t="str">
        <f>IF(H1021="","",Sheet1!AJ1021)</f>
        <v>GM500</v>
      </c>
      <c r="AB1021" s="60">
        <f t="shared" si="151"/>
        <v>5111</v>
      </c>
      <c r="AC1021" s="60">
        <f t="shared" si="152"/>
        <v>131</v>
      </c>
      <c r="AE1021" s="61">
        <f>IF(H1021="","",Sheet1!U1021)</f>
        <v>1</v>
      </c>
      <c r="AG1021" s="7">
        <f>IF(H1021="","",Sheet1!T1021)</f>
        <v>111058</v>
      </c>
      <c r="AH1021" s="62">
        <f t="shared" si="153"/>
        <v>111058</v>
      </c>
      <c r="AL1021" s="64">
        <f t="shared" si="154"/>
        <v>8</v>
      </c>
      <c r="AN1021" s="61">
        <f t="shared" si="155"/>
        <v>8884.64</v>
      </c>
      <c r="AO1021" s="65">
        <f t="shared" si="156"/>
        <v>33311</v>
      </c>
      <c r="AQ1021" s="66" t="str">
        <f t="shared" si="157"/>
        <v>K-hangtra</v>
      </c>
      <c r="AR1021" s="66">
        <f t="shared" si="158"/>
        <v>156</v>
      </c>
      <c r="AS1021" s="66">
        <f t="shared" si="159"/>
        <v>632</v>
      </c>
    </row>
    <row r="1022" spans="3:45" x14ac:dyDescent="0.25">
      <c r="C1022" s="53" t="str">
        <f>IF(H1022="","",Sheet1!AI1022)</f>
        <v>N</v>
      </c>
      <c r="D1022" s="54" t="s">
        <v>4134</v>
      </c>
      <c r="E1022" s="54" t="s">
        <v>25</v>
      </c>
      <c r="F1022" s="53" t="str">
        <f>IF(H1022="","",Sheet1!AF1022)</f>
        <v>11/10/2025</v>
      </c>
      <c r="G1022" s="1" t="str">
        <f>IF(H1022="","",Sheet1!AF1022)</f>
        <v>11/10/2025</v>
      </c>
      <c r="H1022" s="27">
        <v>9106054400</v>
      </c>
      <c r="I1022" s="1" t="str">
        <f>IF(H1022="","",Sheet1!AF1022)</f>
        <v>11/10/2025</v>
      </c>
      <c r="J1022" s="55" t="str">
        <f t="shared" si="160"/>
        <v>NKHT2510/04700015109</v>
      </c>
      <c r="K1022" s="1"/>
      <c r="L1022" s="57" t="str">
        <f>IF(H1022="","",Sheet1!AK1022)</f>
        <v>K25TTM</v>
      </c>
      <c r="M1022" s="57" t="str">
        <f>IF(H1022="","",Sheet1!AE1022)</f>
        <v>00015109</v>
      </c>
      <c r="N1022" s="58" t="str">
        <f>IF(H1022="","",Sheet1!AF1022)</f>
        <v>11/10/2025</v>
      </c>
      <c r="O1022" s="7" t="str">
        <f>IF(H1022="","",Sheet1!AH1022)</f>
        <v>WIN-047</v>
      </c>
      <c r="S1022" s="55" t="str">
        <f>IF(H1022="","",Sheet1!AL1022)</f>
        <v>3360 WM+ VTU 286 Lê Lợi</v>
      </c>
      <c r="V1022" s="55" t="str">
        <f>IF(H1022="","",Sheet1!AL1022)</f>
        <v>3360 WM+ VTU 286 Lê Lợi</v>
      </c>
      <c r="Y1022" s="7" t="str">
        <f>IF(H1022="","",Sheet1!AJ1022)</f>
        <v>CC300</v>
      </c>
      <c r="AB1022" s="60">
        <f t="shared" si="151"/>
        <v>5111</v>
      </c>
      <c r="AC1022" s="60">
        <f t="shared" si="152"/>
        <v>131</v>
      </c>
      <c r="AE1022" s="61">
        <f>IF(H1022="","",Sheet1!U1022)</f>
        <v>1</v>
      </c>
      <c r="AG1022" s="7">
        <f>IF(H1022="","",Sheet1!T1022)</f>
        <v>74250</v>
      </c>
      <c r="AH1022" s="62">
        <f t="shared" si="153"/>
        <v>74250</v>
      </c>
      <c r="AL1022" s="64">
        <f t="shared" si="154"/>
        <v>8</v>
      </c>
      <c r="AN1022" s="61">
        <f t="shared" si="155"/>
        <v>5940</v>
      </c>
      <c r="AO1022" s="65">
        <f t="shared" si="156"/>
        <v>33311</v>
      </c>
      <c r="AQ1022" s="66" t="str">
        <f t="shared" si="157"/>
        <v>K-hangtra</v>
      </c>
      <c r="AR1022" s="66">
        <f t="shared" si="158"/>
        <v>156</v>
      </c>
      <c r="AS1022" s="66">
        <f t="shared" si="159"/>
        <v>632</v>
      </c>
    </row>
    <row r="1023" spans="3:45" x14ac:dyDescent="0.25">
      <c r="C1023" s="53" t="str">
        <f>IF(H1023="","",Sheet1!AI1023)</f>
        <v>N</v>
      </c>
      <c r="D1023" s="54" t="s">
        <v>4134</v>
      </c>
      <c r="E1023" s="54" t="s">
        <v>25</v>
      </c>
      <c r="F1023" s="53" t="str">
        <f>IF(H1023="","",Sheet1!AF1023)</f>
        <v>11/10/2025</v>
      </c>
      <c r="G1023" s="1" t="str">
        <f>IF(H1023="","",Sheet1!AF1023)</f>
        <v>11/10/2025</v>
      </c>
      <c r="H1023" s="27">
        <v>9106054400</v>
      </c>
      <c r="I1023" s="1" t="str">
        <f>IF(H1023="","",Sheet1!AF1023)</f>
        <v>11/10/2025</v>
      </c>
      <c r="J1023" s="55" t="str">
        <f t="shared" si="160"/>
        <v>NKHT2510/04700015109</v>
      </c>
      <c r="K1023" s="1"/>
      <c r="L1023" s="57" t="str">
        <f>IF(H1023="","",Sheet1!AK1023)</f>
        <v>K25TTM</v>
      </c>
      <c r="M1023" s="57" t="str">
        <f>IF(H1023="","",Sheet1!AE1023)</f>
        <v>00015109</v>
      </c>
      <c r="N1023" s="58" t="str">
        <f>IF(H1023="","",Sheet1!AF1023)</f>
        <v>11/10/2025</v>
      </c>
      <c r="O1023" s="7" t="str">
        <f>IF(H1023="","",Sheet1!AH1023)</f>
        <v>WIN-047</v>
      </c>
      <c r="S1023" s="55" t="str">
        <f>IF(H1023="","",Sheet1!AL1023)</f>
        <v>3360 WM+ VTU 286 Lê Lợi</v>
      </c>
      <c r="V1023" s="55" t="str">
        <f>IF(H1023="","",Sheet1!AL1023)</f>
        <v>3360 WM+ VTU 286 Lê Lợi</v>
      </c>
      <c r="Y1023" s="7" t="str">
        <f>IF(H1023="","",Sheet1!AJ1023)</f>
        <v>GL250</v>
      </c>
      <c r="AB1023" s="60">
        <f t="shared" si="151"/>
        <v>5111</v>
      </c>
      <c r="AC1023" s="60">
        <f t="shared" si="152"/>
        <v>131</v>
      </c>
      <c r="AE1023" s="61">
        <f>IF(H1023="","",Sheet1!U1023)</f>
        <v>2</v>
      </c>
      <c r="AG1023" s="7">
        <f>IF(H1023="","",Sheet1!T1023)</f>
        <v>49500</v>
      </c>
      <c r="AH1023" s="62">
        <f t="shared" si="153"/>
        <v>99000</v>
      </c>
      <c r="AL1023" s="64">
        <f t="shared" si="154"/>
        <v>8</v>
      </c>
      <c r="AN1023" s="61">
        <f t="shared" si="155"/>
        <v>7920</v>
      </c>
      <c r="AO1023" s="65">
        <f t="shared" si="156"/>
        <v>33311</v>
      </c>
      <c r="AQ1023" s="66" t="str">
        <f t="shared" si="157"/>
        <v>K-hangtra</v>
      </c>
      <c r="AR1023" s="66">
        <f t="shared" si="158"/>
        <v>156</v>
      </c>
      <c r="AS1023" s="66">
        <f t="shared" si="159"/>
        <v>632</v>
      </c>
    </row>
    <row r="1024" spans="3:45" x14ac:dyDescent="0.25">
      <c r="C1024" s="53" t="str">
        <f>IF(H1024="","",Sheet1!AI1024)</f>
        <v>N</v>
      </c>
      <c r="D1024" s="54" t="s">
        <v>4134</v>
      </c>
      <c r="E1024" s="54" t="s">
        <v>25</v>
      </c>
      <c r="F1024" s="53" t="str">
        <f>IF(H1024="","",Sheet1!AF1024)</f>
        <v>11/10/2025</v>
      </c>
      <c r="G1024" s="1" t="str">
        <f>IF(H1024="","",Sheet1!AF1024)</f>
        <v>11/10/2025</v>
      </c>
      <c r="H1024" s="27">
        <v>9106054400</v>
      </c>
      <c r="I1024" s="1" t="str">
        <f>IF(H1024="","",Sheet1!AF1024)</f>
        <v>11/10/2025</v>
      </c>
      <c r="J1024" s="55" t="str">
        <f t="shared" si="160"/>
        <v>NKHT2510/04700015109</v>
      </c>
      <c r="K1024" s="1"/>
      <c r="L1024" s="57" t="str">
        <f>IF(H1024="","",Sheet1!AK1024)</f>
        <v>K25TTM</v>
      </c>
      <c r="M1024" s="57" t="str">
        <f>IF(H1024="","",Sheet1!AE1024)</f>
        <v>00015109</v>
      </c>
      <c r="N1024" s="58" t="str">
        <f>IF(H1024="","",Sheet1!AF1024)</f>
        <v>11/10/2025</v>
      </c>
      <c r="O1024" s="7" t="str">
        <f>IF(H1024="","",Sheet1!AH1024)</f>
        <v>WIN-047</v>
      </c>
      <c r="S1024" s="55" t="str">
        <f>IF(H1024="","",Sheet1!AL1024)</f>
        <v>3360 WM+ VTU 286 Lê Lợi</v>
      </c>
      <c r="V1024" s="55" t="str">
        <f>IF(H1024="","",Sheet1!AL1024)</f>
        <v>3360 WM+ VTU 286 Lê Lợi</v>
      </c>
      <c r="Y1024" s="7" t="str">
        <f>IF(H1024="","",Sheet1!AJ1024)</f>
        <v>TH200</v>
      </c>
      <c r="AB1024" s="60">
        <f t="shared" si="151"/>
        <v>5111</v>
      </c>
      <c r="AC1024" s="60">
        <f t="shared" si="152"/>
        <v>131</v>
      </c>
      <c r="AE1024" s="61">
        <f>IF(H1024="","",Sheet1!U1024)</f>
        <v>1</v>
      </c>
      <c r="AG1024" s="7">
        <f>IF(H1024="","",Sheet1!T1024)</f>
        <v>45588</v>
      </c>
      <c r="AH1024" s="62">
        <f t="shared" si="153"/>
        <v>45588</v>
      </c>
      <c r="AL1024" s="64">
        <f t="shared" si="154"/>
        <v>8</v>
      </c>
      <c r="AN1024" s="61">
        <f t="shared" si="155"/>
        <v>3647.04</v>
      </c>
      <c r="AO1024" s="65">
        <f t="shared" si="156"/>
        <v>33311</v>
      </c>
      <c r="AQ1024" s="66" t="str">
        <f t="shared" si="157"/>
        <v>K-hangtra</v>
      </c>
      <c r="AR1024" s="66">
        <f t="shared" si="158"/>
        <v>156</v>
      </c>
      <c r="AS1024" s="66">
        <f t="shared" si="159"/>
        <v>632</v>
      </c>
    </row>
    <row r="1025" spans="3:45" x14ac:dyDescent="0.25">
      <c r="C1025" s="53" t="str">
        <f>IF(H1025="","",Sheet1!AI1025)</f>
        <v>N</v>
      </c>
      <c r="D1025" s="54" t="s">
        <v>4134</v>
      </c>
      <c r="E1025" s="54" t="s">
        <v>25</v>
      </c>
      <c r="F1025" s="53" t="str">
        <f>IF(H1025="","",Sheet1!AF1025)</f>
        <v>11/10/2025</v>
      </c>
      <c r="G1025" s="1" t="str">
        <f>IF(H1025="","",Sheet1!AF1025)</f>
        <v>11/10/2025</v>
      </c>
      <c r="H1025" s="27">
        <v>9106054400</v>
      </c>
      <c r="I1025" s="1" t="str">
        <f>IF(H1025="","",Sheet1!AF1025)</f>
        <v>11/10/2025</v>
      </c>
      <c r="J1025" s="55" t="str">
        <f t="shared" si="160"/>
        <v>NKHT2510/04700015109</v>
      </c>
      <c r="K1025" s="1"/>
      <c r="L1025" s="57" t="str">
        <f>IF(H1025="","",Sheet1!AK1025)</f>
        <v>K25TTM</v>
      </c>
      <c r="M1025" s="57" t="str">
        <f>IF(H1025="","",Sheet1!AE1025)</f>
        <v>00015109</v>
      </c>
      <c r="N1025" s="58" t="str">
        <f>IF(H1025="","",Sheet1!AF1025)</f>
        <v>11/10/2025</v>
      </c>
      <c r="O1025" s="7" t="str">
        <f>IF(H1025="","",Sheet1!AH1025)</f>
        <v>WIN-047</v>
      </c>
      <c r="S1025" s="55" t="str">
        <f>IF(H1025="","",Sheet1!AL1025)</f>
        <v>3360 WM+ VTU 286 Lê Lợi</v>
      </c>
      <c r="V1025" s="55" t="str">
        <f>IF(H1025="","",Sheet1!AL1025)</f>
        <v>3360 WM+ VTU 286 Lê Lợi</v>
      </c>
      <c r="Y1025" s="7" t="str">
        <f>IF(H1025="","",Sheet1!AJ1025)</f>
        <v>CGM300</v>
      </c>
      <c r="AB1025" s="60">
        <f t="shared" si="151"/>
        <v>5111</v>
      </c>
      <c r="AC1025" s="60">
        <f t="shared" si="152"/>
        <v>131</v>
      </c>
      <c r="AE1025" s="61">
        <f>IF(H1025="","",Sheet1!U1025)</f>
        <v>1</v>
      </c>
      <c r="AG1025" s="7">
        <f>IF(H1025="","",Sheet1!T1025)</f>
        <v>73431</v>
      </c>
      <c r="AH1025" s="62">
        <f t="shared" si="153"/>
        <v>73431</v>
      </c>
      <c r="AL1025" s="64">
        <f t="shared" si="154"/>
        <v>8</v>
      </c>
      <c r="AN1025" s="61">
        <f t="shared" si="155"/>
        <v>5874.4800000000005</v>
      </c>
      <c r="AO1025" s="65">
        <f t="shared" si="156"/>
        <v>33311</v>
      </c>
      <c r="AQ1025" s="66" t="str">
        <f t="shared" si="157"/>
        <v>K-hangtra</v>
      </c>
      <c r="AR1025" s="66">
        <f t="shared" si="158"/>
        <v>156</v>
      </c>
      <c r="AS1025" s="66">
        <f t="shared" si="159"/>
        <v>632</v>
      </c>
    </row>
    <row r="1026" spans="3:45" x14ac:dyDescent="0.25">
      <c r="C1026" s="53" t="str">
        <f>IF(H1026="","",Sheet1!AI1026)</f>
        <v>B</v>
      </c>
      <c r="D1026" s="54" t="s">
        <v>4134</v>
      </c>
      <c r="E1026" s="54" t="s">
        <v>25</v>
      </c>
      <c r="F1026" s="53" t="str">
        <f>IF(H1026="","",Sheet1!AF1026)</f>
        <v>11/10/2025</v>
      </c>
      <c r="G1026" s="1" t="str">
        <f>IF(H1026="","",Sheet1!AF1026)</f>
        <v>11/10/2025</v>
      </c>
      <c r="H1026" s="27">
        <v>9106054421</v>
      </c>
      <c r="I1026" s="1" t="str">
        <f>IF(H1026="","",Sheet1!AF1026)</f>
        <v>11/10/2025</v>
      </c>
      <c r="J1026" s="55" t="str">
        <f t="shared" si="160"/>
        <v>NKHT2510/00700047917</v>
      </c>
      <c r="K1026" s="1"/>
      <c r="L1026" s="57" t="str">
        <f>IF(H1026="","",Sheet1!AK1026)</f>
        <v>K25TTM</v>
      </c>
      <c r="M1026" s="57" t="str">
        <f>IF(H1026="","",Sheet1!AE1026)</f>
        <v>00047917</v>
      </c>
      <c r="N1026" s="58" t="str">
        <f>IF(H1026="","",Sheet1!AF1026)</f>
        <v>11/10/2025</v>
      </c>
      <c r="O1026" s="7" t="str">
        <f>IF(H1026="","",Sheet1!AH1026)</f>
        <v>WIN-QNH-00-007</v>
      </c>
      <c r="S1026" s="55" t="str">
        <f>IF(H1026="","",Sheet1!AL1026)</f>
        <v>5309 WM+ QNH 125 Lý Thường Kiệt</v>
      </c>
      <c r="V1026" s="55" t="str">
        <f>IF(H1026="","",Sheet1!AL1026)</f>
        <v>5309 WM+ QNH 125 Lý Thường Kiệt</v>
      </c>
      <c r="Y1026" s="7" t="str">
        <f>IF(H1026="","",Sheet1!AJ1026)</f>
        <v>CGM300</v>
      </c>
      <c r="AB1026" s="60">
        <f t="shared" si="151"/>
        <v>5111</v>
      </c>
      <c r="AC1026" s="60">
        <f t="shared" si="152"/>
        <v>131</v>
      </c>
      <c r="AE1026" s="61">
        <f>IF(H1026="","",Sheet1!U1026)</f>
        <v>5</v>
      </c>
      <c r="AG1026" s="7">
        <f>IF(H1026="","",Sheet1!T1026)</f>
        <v>73431</v>
      </c>
      <c r="AH1026" s="62">
        <f t="shared" si="153"/>
        <v>367155</v>
      </c>
      <c r="AL1026" s="64">
        <f t="shared" si="154"/>
        <v>8</v>
      </c>
      <c r="AN1026" s="61">
        <f t="shared" si="155"/>
        <v>29372.400000000001</v>
      </c>
      <c r="AO1026" s="65">
        <f t="shared" si="156"/>
        <v>33311</v>
      </c>
      <c r="AQ1026" s="66" t="str">
        <f t="shared" si="157"/>
        <v>K-hangtra</v>
      </c>
      <c r="AR1026" s="66">
        <f t="shared" si="158"/>
        <v>156</v>
      </c>
      <c r="AS1026" s="66">
        <f t="shared" si="159"/>
        <v>632</v>
      </c>
    </row>
    <row r="1027" spans="3:45" x14ac:dyDescent="0.25">
      <c r="C1027" s="53" t="str">
        <f>IF(H1027="","",Sheet1!AI1027)</f>
        <v>B</v>
      </c>
      <c r="D1027" s="54" t="s">
        <v>4134</v>
      </c>
      <c r="E1027" s="54" t="s">
        <v>25</v>
      </c>
      <c r="F1027" s="53" t="str">
        <f>IF(H1027="","",Sheet1!AF1027)</f>
        <v>11/10/2025</v>
      </c>
      <c r="G1027" s="1" t="str">
        <f>IF(H1027="","",Sheet1!AF1027)</f>
        <v>11/10/2025</v>
      </c>
      <c r="H1027" s="27">
        <v>9106054422</v>
      </c>
      <c r="I1027" s="1" t="str">
        <f>IF(H1027="","",Sheet1!AF1027)</f>
        <v>11/10/2025</v>
      </c>
      <c r="J1027" s="55" t="str">
        <f t="shared" si="160"/>
        <v>NKHT2510/00700047918</v>
      </c>
      <c r="K1027" s="1"/>
      <c r="L1027" s="57" t="str">
        <f>IF(H1027="","",Sheet1!AK1027)</f>
        <v>K25TTM</v>
      </c>
      <c r="M1027" s="57" t="str">
        <f>IF(H1027="","",Sheet1!AE1027)</f>
        <v>00047918</v>
      </c>
      <c r="N1027" s="58" t="str">
        <f>IF(H1027="","",Sheet1!AF1027)</f>
        <v>11/10/2025</v>
      </c>
      <c r="O1027" s="7" t="str">
        <f>IF(H1027="","",Sheet1!AH1027)</f>
        <v>WIN-QNH-00-007</v>
      </c>
      <c r="S1027" s="55" t="str">
        <f>IF(H1027="","",Sheet1!AL1027)</f>
        <v>5309 WM+ QNH 125 Lý Thường Kiệt</v>
      </c>
      <c r="V1027" s="55" t="str">
        <f>IF(H1027="","",Sheet1!AL1027)</f>
        <v>5309 WM+ QNH 125 Lý Thường Kiệt</v>
      </c>
      <c r="Y1027" s="7" t="str">
        <f>IF(H1027="","",Sheet1!AJ1027)</f>
        <v>CN300</v>
      </c>
      <c r="AB1027" s="60">
        <f t="shared" ref="AB1027:AB1090" si="161">IF(H1027="","",5111)</f>
        <v>5111</v>
      </c>
      <c r="AC1027" s="60">
        <f t="shared" si="152"/>
        <v>131</v>
      </c>
      <c r="AE1027" s="61">
        <f>IF(H1027="","",Sheet1!U1027)</f>
        <v>1</v>
      </c>
      <c r="AG1027" s="7">
        <f>IF(H1027="","",Sheet1!T1027)</f>
        <v>70950</v>
      </c>
      <c r="AH1027" s="62">
        <f t="shared" si="153"/>
        <v>70950</v>
      </c>
      <c r="AL1027" s="64">
        <f t="shared" si="154"/>
        <v>8</v>
      </c>
      <c r="AN1027" s="61">
        <f t="shared" si="155"/>
        <v>5676</v>
      </c>
      <c r="AO1027" s="65">
        <f t="shared" si="156"/>
        <v>33311</v>
      </c>
      <c r="AQ1027" s="66" t="str">
        <f t="shared" si="157"/>
        <v>K-hangtra</v>
      </c>
      <c r="AR1027" s="66">
        <f t="shared" si="158"/>
        <v>156</v>
      </c>
      <c r="AS1027" s="66">
        <f t="shared" si="159"/>
        <v>632</v>
      </c>
    </row>
    <row r="1028" spans="3:45" x14ac:dyDescent="0.25">
      <c r="C1028" s="53" t="str">
        <f>IF(H1028="","",Sheet1!AI1028)</f>
        <v>B</v>
      </c>
      <c r="D1028" s="54" t="s">
        <v>4134</v>
      </c>
      <c r="E1028" s="54" t="s">
        <v>25</v>
      </c>
      <c r="F1028" s="53" t="str">
        <f>IF(H1028="","",Sheet1!AF1028)</f>
        <v>11/10/2025</v>
      </c>
      <c r="G1028" s="1" t="str">
        <f>IF(H1028="","",Sheet1!AF1028)</f>
        <v>11/10/2025</v>
      </c>
      <c r="H1028" s="27">
        <v>9106054422</v>
      </c>
      <c r="I1028" s="1" t="str">
        <f>IF(H1028="","",Sheet1!AF1028)</f>
        <v>11/10/2025</v>
      </c>
      <c r="J1028" s="55" t="str">
        <f t="shared" si="160"/>
        <v>NKHT2510/00700047918</v>
      </c>
      <c r="K1028" s="1"/>
      <c r="L1028" s="57" t="str">
        <f>IF(H1028="","",Sheet1!AK1028)</f>
        <v>K25TTM</v>
      </c>
      <c r="M1028" s="57" t="str">
        <f>IF(H1028="","",Sheet1!AE1028)</f>
        <v>00047918</v>
      </c>
      <c r="N1028" s="58" t="str">
        <f>IF(H1028="","",Sheet1!AF1028)</f>
        <v>11/10/2025</v>
      </c>
      <c r="O1028" s="7" t="str">
        <f>IF(H1028="","",Sheet1!AH1028)</f>
        <v>WIN-QNH-00-007</v>
      </c>
      <c r="S1028" s="55" t="str">
        <f>IF(H1028="","",Sheet1!AL1028)</f>
        <v>5309 WM+ QNH 125 Lý Thường Kiệt</v>
      </c>
      <c r="V1028" s="55" t="str">
        <f>IF(H1028="","",Sheet1!AL1028)</f>
        <v>5309 WM+ QNH 125 Lý Thường Kiệt</v>
      </c>
      <c r="Y1028" s="7" t="str">
        <f>IF(H1028="","",Sheet1!AJ1028)</f>
        <v>TH200</v>
      </c>
      <c r="AB1028" s="60">
        <f t="shared" si="161"/>
        <v>5111</v>
      </c>
      <c r="AC1028" s="60">
        <f t="shared" ref="AC1028:AC1091" si="162">IF(H1028="","",131)</f>
        <v>131</v>
      </c>
      <c r="AE1028" s="61">
        <f>IF(H1028="","",Sheet1!U1028)</f>
        <v>3</v>
      </c>
      <c r="AG1028" s="7">
        <f>IF(H1028="","",Sheet1!T1028)</f>
        <v>45588</v>
      </c>
      <c r="AH1028" s="62">
        <f t="shared" ref="AH1028:AH1091" si="163">AE1028*AG1028</f>
        <v>136764</v>
      </c>
      <c r="AL1028" s="64">
        <f t="shared" ref="AL1028:AL1091" si="164">IF(H1028="","",8)</f>
        <v>8</v>
      </c>
      <c r="AN1028" s="61">
        <f t="shared" ref="AN1028:AN1091" si="165">AH1028*8%</f>
        <v>10941.12</v>
      </c>
      <c r="AO1028" s="65">
        <f t="shared" ref="AO1028:AO1091" si="166">IF(H1028="","",33311)</f>
        <v>33311</v>
      </c>
      <c r="AQ1028" s="66" t="str">
        <f t="shared" ref="AQ1028:AQ1091" si="167">IF(H1028="","","K-hangtra")</f>
        <v>K-hangtra</v>
      </c>
      <c r="AR1028" s="66">
        <f t="shared" ref="AR1028:AR1091" si="168">IF(H1028="","",156)</f>
        <v>156</v>
      </c>
      <c r="AS1028" s="66">
        <f t="shared" ref="AS1028:AS1091" si="169">IF(H1028="","",632)</f>
        <v>632</v>
      </c>
    </row>
    <row r="1029" spans="3:45" x14ac:dyDescent="0.25">
      <c r="C1029" s="53" t="str">
        <f>IF(H1029="","",Sheet1!AI1029)</f>
        <v>N</v>
      </c>
      <c r="D1029" s="54" t="s">
        <v>4134</v>
      </c>
      <c r="E1029" s="54" t="s">
        <v>25</v>
      </c>
      <c r="F1029" s="53" t="str">
        <f>IF(H1029="","",Sheet1!AF1029)</f>
        <v>11/10/2025</v>
      </c>
      <c r="G1029" s="1" t="str">
        <f>IF(H1029="","",Sheet1!AF1029)</f>
        <v>11/10/2025</v>
      </c>
      <c r="H1029" s="27">
        <v>9106054448</v>
      </c>
      <c r="I1029" s="1" t="str">
        <f>IF(H1029="","",Sheet1!AF1029)</f>
        <v>11/10/2025</v>
      </c>
      <c r="J1029" s="55" t="str">
        <f t="shared" si="160"/>
        <v>NKHT2510/88600161251</v>
      </c>
      <c r="K1029" s="1"/>
      <c r="L1029" s="57" t="str">
        <f>IF(H1029="","",Sheet1!AK1029)</f>
        <v>K25TTM</v>
      </c>
      <c r="M1029" s="57" t="str">
        <f>IF(H1029="","",Sheet1!AE1029)</f>
        <v>00161251</v>
      </c>
      <c r="N1029" s="58" t="str">
        <f>IF(H1029="","",Sheet1!AF1029)</f>
        <v>11/10/2025</v>
      </c>
      <c r="O1029" s="7" t="str">
        <f>IF(H1029="","",Sheet1!AH1029)</f>
        <v>WIN2886</v>
      </c>
      <c r="S1029" s="55" t="str">
        <f>IF(H1029="","",Sheet1!AL1029)</f>
        <v>2886 WM+ HCM 197 Nguyễn Thị Nhỏ</v>
      </c>
      <c r="V1029" s="55" t="str">
        <f>IF(H1029="","",Sheet1!AL1029)</f>
        <v>2886 WM+ HCM 197 Nguyễn Thị Nhỏ</v>
      </c>
      <c r="Y1029" s="7" t="str">
        <f>IF(H1029="","",Sheet1!AJ1029)</f>
        <v>CGM300</v>
      </c>
      <c r="AB1029" s="60">
        <f t="shared" si="161"/>
        <v>5111</v>
      </c>
      <c r="AC1029" s="60">
        <f t="shared" si="162"/>
        <v>131</v>
      </c>
      <c r="AE1029" s="61">
        <f>IF(H1029="","",Sheet1!U1029)</f>
        <v>3</v>
      </c>
      <c r="AG1029" s="7">
        <f>IF(H1029="","",Sheet1!T1029)</f>
        <v>73431</v>
      </c>
      <c r="AH1029" s="62">
        <f t="shared" si="163"/>
        <v>220293</v>
      </c>
      <c r="AL1029" s="64">
        <f t="shared" si="164"/>
        <v>8</v>
      </c>
      <c r="AN1029" s="61">
        <f t="shared" si="165"/>
        <v>17623.439999999999</v>
      </c>
      <c r="AO1029" s="65">
        <f t="shared" si="166"/>
        <v>33311</v>
      </c>
      <c r="AQ1029" s="66" t="str">
        <f t="shared" si="167"/>
        <v>K-hangtra</v>
      </c>
      <c r="AR1029" s="66">
        <f t="shared" si="168"/>
        <v>156</v>
      </c>
      <c r="AS1029" s="66">
        <f t="shared" si="169"/>
        <v>632</v>
      </c>
    </row>
    <row r="1030" spans="3:45" x14ac:dyDescent="0.25">
      <c r="C1030" s="53" t="str">
        <f>IF(H1030="","",Sheet1!AI1030)</f>
        <v>N</v>
      </c>
      <c r="D1030" s="54" t="s">
        <v>4134</v>
      </c>
      <c r="E1030" s="54" t="s">
        <v>25</v>
      </c>
      <c r="F1030" s="53" t="str">
        <f>IF(H1030="","",Sheet1!AF1030)</f>
        <v>11/10/2025</v>
      </c>
      <c r="G1030" s="1" t="str">
        <f>IF(H1030="","",Sheet1!AF1030)</f>
        <v>11/10/2025</v>
      </c>
      <c r="H1030" s="27">
        <v>9106054448</v>
      </c>
      <c r="I1030" s="1" t="str">
        <f>IF(H1030="","",Sheet1!AF1030)</f>
        <v>11/10/2025</v>
      </c>
      <c r="J1030" s="55" t="str">
        <f t="shared" si="160"/>
        <v>NKHT2510/88600161251</v>
      </c>
      <c r="K1030" s="1"/>
      <c r="L1030" s="57" t="str">
        <f>IF(H1030="","",Sheet1!AK1030)</f>
        <v>K25TTM</v>
      </c>
      <c r="M1030" s="57" t="str">
        <f>IF(H1030="","",Sheet1!AE1030)</f>
        <v>00161251</v>
      </c>
      <c r="N1030" s="58" t="str">
        <f>IF(H1030="","",Sheet1!AF1030)</f>
        <v>11/10/2025</v>
      </c>
      <c r="O1030" s="7" t="str">
        <f>IF(H1030="","",Sheet1!AH1030)</f>
        <v>WIN2886</v>
      </c>
      <c r="S1030" s="55" t="str">
        <f>IF(H1030="","",Sheet1!AL1030)</f>
        <v>2886 WM+ HCM 197 Nguyễn Thị Nhỏ</v>
      </c>
      <c r="V1030" s="55" t="str">
        <f>IF(H1030="","",Sheet1!AL1030)</f>
        <v>2886 WM+ HCM 197 Nguyễn Thị Nhỏ</v>
      </c>
      <c r="Y1030" s="7" t="str">
        <f>IF(H1030="","",Sheet1!AJ1030)</f>
        <v>GM500</v>
      </c>
      <c r="AB1030" s="60">
        <f t="shared" si="161"/>
        <v>5111</v>
      </c>
      <c r="AC1030" s="60">
        <f t="shared" si="162"/>
        <v>131</v>
      </c>
      <c r="AE1030" s="61">
        <f>IF(H1030="","",Sheet1!U1030)</f>
        <v>1</v>
      </c>
      <c r="AG1030" s="7">
        <f>IF(H1030="","",Sheet1!T1030)</f>
        <v>111058</v>
      </c>
      <c r="AH1030" s="62">
        <f t="shared" si="163"/>
        <v>111058</v>
      </c>
      <c r="AL1030" s="64">
        <f t="shared" si="164"/>
        <v>8</v>
      </c>
      <c r="AN1030" s="61">
        <f t="shared" si="165"/>
        <v>8884.64</v>
      </c>
      <c r="AO1030" s="65">
        <f t="shared" si="166"/>
        <v>33311</v>
      </c>
      <c r="AQ1030" s="66" t="str">
        <f t="shared" si="167"/>
        <v>K-hangtra</v>
      </c>
      <c r="AR1030" s="66">
        <f t="shared" si="168"/>
        <v>156</v>
      </c>
      <c r="AS1030" s="66">
        <f t="shared" si="169"/>
        <v>632</v>
      </c>
    </row>
    <row r="1031" spans="3:45" x14ac:dyDescent="0.25">
      <c r="C1031" s="53" t="str">
        <f>IF(H1031="","",Sheet1!AI1031)</f>
        <v>N</v>
      </c>
      <c r="D1031" s="54" t="s">
        <v>4134</v>
      </c>
      <c r="E1031" s="54" t="s">
        <v>25</v>
      </c>
      <c r="F1031" s="53" t="str">
        <f>IF(H1031="","",Sheet1!AF1031)</f>
        <v>11/10/2025</v>
      </c>
      <c r="G1031" s="1" t="str">
        <f>IF(H1031="","",Sheet1!AF1031)</f>
        <v>11/10/2025</v>
      </c>
      <c r="H1031" s="27">
        <v>9106054448</v>
      </c>
      <c r="I1031" s="1" t="str">
        <f>IF(H1031="","",Sheet1!AF1031)</f>
        <v>11/10/2025</v>
      </c>
      <c r="J1031" s="55" t="str">
        <f t="shared" si="160"/>
        <v>NKHT2510/88600161251</v>
      </c>
      <c r="K1031" s="1"/>
      <c r="L1031" s="57" t="str">
        <f>IF(H1031="","",Sheet1!AK1031)</f>
        <v>K25TTM</v>
      </c>
      <c r="M1031" s="57" t="str">
        <f>IF(H1031="","",Sheet1!AE1031)</f>
        <v>00161251</v>
      </c>
      <c r="N1031" s="58" t="str">
        <f>IF(H1031="","",Sheet1!AF1031)</f>
        <v>11/10/2025</v>
      </c>
      <c r="O1031" s="7" t="str">
        <f>IF(H1031="","",Sheet1!AH1031)</f>
        <v>WIN2886</v>
      </c>
      <c r="S1031" s="55" t="str">
        <f>IF(H1031="","",Sheet1!AL1031)</f>
        <v>2886 WM+ HCM 197 Nguyễn Thị Nhỏ</v>
      </c>
      <c r="V1031" s="55" t="str">
        <f>IF(H1031="","",Sheet1!AL1031)</f>
        <v>2886 WM+ HCM 197 Nguyễn Thị Nhỏ</v>
      </c>
      <c r="Y1031" s="7" t="str">
        <f>IF(H1031="","",Sheet1!AJ1031)</f>
        <v>CN300</v>
      </c>
      <c r="AB1031" s="60">
        <f t="shared" si="161"/>
        <v>5111</v>
      </c>
      <c r="AC1031" s="60">
        <f t="shared" si="162"/>
        <v>131</v>
      </c>
      <c r="AE1031" s="61">
        <f>IF(H1031="","",Sheet1!U1031)</f>
        <v>2</v>
      </c>
      <c r="AG1031" s="7">
        <f>IF(H1031="","",Sheet1!T1031)</f>
        <v>70950</v>
      </c>
      <c r="AH1031" s="62">
        <f t="shared" si="163"/>
        <v>141900</v>
      </c>
      <c r="AL1031" s="64">
        <f t="shared" si="164"/>
        <v>8</v>
      </c>
      <c r="AN1031" s="61">
        <f t="shared" si="165"/>
        <v>11352</v>
      </c>
      <c r="AO1031" s="65">
        <f t="shared" si="166"/>
        <v>33311</v>
      </c>
      <c r="AQ1031" s="66" t="str">
        <f t="shared" si="167"/>
        <v>K-hangtra</v>
      </c>
      <c r="AR1031" s="66">
        <f t="shared" si="168"/>
        <v>156</v>
      </c>
      <c r="AS1031" s="66">
        <f t="shared" si="169"/>
        <v>632</v>
      </c>
    </row>
    <row r="1032" spans="3:45" x14ac:dyDescent="0.25">
      <c r="C1032" s="53" t="str">
        <f>IF(H1032="","",Sheet1!AI1032)</f>
        <v>N</v>
      </c>
      <c r="D1032" s="54" t="s">
        <v>4134</v>
      </c>
      <c r="E1032" s="54" t="s">
        <v>25</v>
      </c>
      <c r="F1032" s="53" t="str">
        <f>IF(H1032="","",Sheet1!AF1032)</f>
        <v>11/10/2025</v>
      </c>
      <c r="G1032" s="1" t="str">
        <f>IF(H1032="","",Sheet1!AF1032)</f>
        <v>11/10/2025</v>
      </c>
      <c r="H1032" s="27">
        <v>9106054448</v>
      </c>
      <c r="I1032" s="1" t="str">
        <f>IF(H1032="","",Sheet1!AF1032)</f>
        <v>11/10/2025</v>
      </c>
      <c r="J1032" s="55" t="str">
        <f t="shared" si="160"/>
        <v>NKHT2510/88600161251</v>
      </c>
      <c r="K1032" s="1"/>
      <c r="L1032" s="57" t="str">
        <f>IF(H1032="","",Sheet1!AK1032)</f>
        <v>K25TTM</v>
      </c>
      <c r="M1032" s="57" t="str">
        <f>IF(H1032="","",Sheet1!AE1032)</f>
        <v>00161251</v>
      </c>
      <c r="N1032" s="58" t="str">
        <f>IF(H1032="","",Sheet1!AF1032)</f>
        <v>11/10/2025</v>
      </c>
      <c r="O1032" s="7" t="str">
        <f>IF(H1032="","",Sheet1!AH1032)</f>
        <v>WIN2886</v>
      </c>
      <c r="S1032" s="55" t="str">
        <f>IF(H1032="","",Sheet1!AL1032)</f>
        <v>2886 WM+ HCM 197 Nguyễn Thị Nhỏ</v>
      </c>
      <c r="V1032" s="55" t="str">
        <f>IF(H1032="","",Sheet1!AL1032)</f>
        <v>2886 WM+ HCM 197 Nguyễn Thị Nhỏ</v>
      </c>
      <c r="Y1032" s="7" t="str">
        <f>IF(H1032="","",Sheet1!AJ1032)</f>
        <v>CC300</v>
      </c>
      <c r="AB1032" s="60">
        <f t="shared" si="161"/>
        <v>5111</v>
      </c>
      <c r="AC1032" s="60">
        <f t="shared" si="162"/>
        <v>131</v>
      </c>
      <c r="AE1032" s="61">
        <f>IF(H1032="","",Sheet1!U1032)</f>
        <v>1</v>
      </c>
      <c r="AG1032" s="7">
        <f>IF(H1032="","",Sheet1!T1032)</f>
        <v>74250</v>
      </c>
      <c r="AH1032" s="62">
        <f t="shared" si="163"/>
        <v>74250</v>
      </c>
      <c r="AL1032" s="64">
        <f t="shared" si="164"/>
        <v>8</v>
      </c>
      <c r="AN1032" s="61">
        <f t="shared" si="165"/>
        <v>5940</v>
      </c>
      <c r="AO1032" s="65">
        <f t="shared" si="166"/>
        <v>33311</v>
      </c>
      <c r="AQ1032" s="66" t="str">
        <f t="shared" si="167"/>
        <v>K-hangtra</v>
      </c>
      <c r="AR1032" s="66">
        <f t="shared" si="168"/>
        <v>156</v>
      </c>
      <c r="AS1032" s="66">
        <f t="shared" si="169"/>
        <v>632</v>
      </c>
    </row>
    <row r="1033" spans="3:45" x14ac:dyDescent="0.25">
      <c r="C1033" s="53" t="str">
        <f>IF(H1033="","",Sheet1!AI1033)</f>
        <v>N</v>
      </c>
      <c r="D1033" s="54" t="s">
        <v>4134</v>
      </c>
      <c r="E1033" s="54" t="s">
        <v>25</v>
      </c>
      <c r="F1033" s="53" t="str">
        <f>IF(H1033="","",Sheet1!AF1033)</f>
        <v>11/10/2025</v>
      </c>
      <c r="G1033" s="1" t="str">
        <f>IF(H1033="","",Sheet1!AF1033)</f>
        <v>11/10/2025</v>
      </c>
      <c r="H1033" s="27">
        <v>9106054448</v>
      </c>
      <c r="I1033" s="1" t="str">
        <f>IF(H1033="","",Sheet1!AF1033)</f>
        <v>11/10/2025</v>
      </c>
      <c r="J1033" s="55" t="str">
        <f t="shared" si="160"/>
        <v>NKHT2510/88600161251</v>
      </c>
      <c r="K1033" s="1"/>
      <c r="L1033" s="57" t="str">
        <f>IF(H1033="","",Sheet1!AK1033)</f>
        <v>K25TTM</v>
      </c>
      <c r="M1033" s="57" t="str">
        <f>IF(H1033="","",Sheet1!AE1033)</f>
        <v>00161251</v>
      </c>
      <c r="N1033" s="58" t="str">
        <f>IF(H1033="","",Sheet1!AF1033)</f>
        <v>11/10/2025</v>
      </c>
      <c r="O1033" s="7" t="str">
        <f>IF(H1033="","",Sheet1!AH1033)</f>
        <v>WIN2886</v>
      </c>
      <c r="S1033" s="55" t="str">
        <f>IF(H1033="","",Sheet1!AL1033)</f>
        <v>2886 WM+ HCM 197 Nguyễn Thị Nhỏ</v>
      </c>
      <c r="V1033" s="55" t="str">
        <f>IF(H1033="","",Sheet1!AL1033)</f>
        <v>2886 WM+ HCM 197 Nguyễn Thị Nhỏ</v>
      </c>
      <c r="Y1033" s="7" t="str">
        <f>IF(H1033="","",Sheet1!AJ1033)</f>
        <v>GXD500</v>
      </c>
      <c r="AB1033" s="60">
        <f t="shared" si="161"/>
        <v>5111</v>
      </c>
      <c r="AC1033" s="60">
        <f t="shared" si="162"/>
        <v>131</v>
      </c>
      <c r="AE1033" s="61">
        <f>IF(H1033="","",Sheet1!U1033)</f>
        <v>5</v>
      </c>
      <c r="AG1033" s="7">
        <f>IF(H1033="","",Sheet1!T1033)</f>
        <v>111606</v>
      </c>
      <c r="AH1033" s="62">
        <f t="shared" si="163"/>
        <v>558030</v>
      </c>
      <c r="AL1033" s="64">
        <f t="shared" si="164"/>
        <v>8</v>
      </c>
      <c r="AN1033" s="61">
        <f t="shared" si="165"/>
        <v>44642.400000000001</v>
      </c>
      <c r="AO1033" s="65">
        <f t="shared" si="166"/>
        <v>33311</v>
      </c>
      <c r="AQ1033" s="66" t="str">
        <f t="shared" si="167"/>
        <v>K-hangtra</v>
      </c>
      <c r="AR1033" s="66">
        <f t="shared" si="168"/>
        <v>156</v>
      </c>
      <c r="AS1033" s="66">
        <f t="shared" si="169"/>
        <v>632</v>
      </c>
    </row>
    <row r="1034" spans="3:45" x14ac:dyDescent="0.25">
      <c r="C1034" s="53" t="str">
        <f>IF(H1034="","",Sheet1!AI1034)</f>
        <v>N</v>
      </c>
      <c r="D1034" s="54" t="s">
        <v>4134</v>
      </c>
      <c r="E1034" s="54" t="s">
        <v>25</v>
      </c>
      <c r="F1034" s="53" t="str">
        <f>IF(H1034="","",Sheet1!AF1034)</f>
        <v>11/10/2025</v>
      </c>
      <c r="G1034" s="1" t="str">
        <f>IF(H1034="","",Sheet1!AF1034)</f>
        <v>11/10/2025</v>
      </c>
      <c r="H1034" s="27">
        <v>9106054448</v>
      </c>
      <c r="I1034" s="1" t="str">
        <f>IF(H1034="","",Sheet1!AF1034)</f>
        <v>11/10/2025</v>
      </c>
      <c r="J1034" s="55" t="str">
        <f t="shared" si="160"/>
        <v>NKHT2510/88600161251</v>
      </c>
      <c r="K1034" s="1"/>
      <c r="L1034" s="57" t="str">
        <f>IF(H1034="","",Sheet1!AK1034)</f>
        <v>K25TTM</v>
      </c>
      <c r="M1034" s="57" t="str">
        <f>IF(H1034="","",Sheet1!AE1034)</f>
        <v>00161251</v>
      </c>
      <c r="N1034" s="58" t="str">
        <f>IF(H1034="","",Sheet1!AF1034)</f>
        <v>11/10/2025</v>
      </c>
      <c r="O1034" s="7" t="str">
        <f>IF(H1034="","",Sheet1!AH1034)</f>
        <v>WIN2886</v>
      </c>
      <c r="S1034" s="55" t="str">
        <f>IF(H1034="","",Sheet1!AL1034)</f>
        <v>2886 WM+ HCM 197 Nguyễn Thị Nhỏ</v>
      </c>
      <c r="V1034" s="55" t="str">
        <f>IF(H1034="","",Sheet1!AL1034)</f>
        <v>2886 WM+ HCM 197 Nguyễn Thị Nhỏ</v>
      </c>
      <c r="Y1034" s="7" t="str">
        <f>IF(H1034="","",Sheet1!AJ1034)</f>
        <v>GTLX250G</v>
      </c>
      <c r="AB1034" s="60">
        <f t="shared" si="161"/>
        <v>5111</v>
      </c>
      <c r="AC1034" s="60">
        <f t="shared" si="162"/>
        <v>131</v>
      </c>
      <c r="AE1034" s="61">
        <f>IF(H1034="","",Sheet1!U1034)</f>
        <v>3</v>
      </c>
      <c r="AG1034" s="7">
        <f>IF(H1034="","",Sheet1!T1034)</f>
        <v>50182</v>
      </c>
      <c r="AH1034" s="62">
        <f t="shared" si="163"/>
        <v>150546</v>
      </c>
      <c r="AL1034" s="64">
        <f t="shared" si="164"/>
        <v>8</v>
      </c>
      <c r="AN1034" s="61">
        <f t="shared" si="165"/>
        <v>12043.68</v>
      </c>
      <c r="AO1034" s="65">
        <f t="shared" si="166"/>
        <v>33311</v>
      </c>
      <c r="AQ1034" s="66" t="str">
        <f t="shared" si="167"/>
        <v>K-hangtra</v>
      </c>
      <c r="AR1034" s="66">
        <f t="shared" si="168"/>
        <v>156</v>
      </c>
      <c r="AS1034" s="66">
        <f t="shared" si="169"/>
        <v>632</v>
      </c>
    </row>
    <row r="1035" spans="3:45" x14ac:dyDescent="0.25">
      <c r="C1035" s="53" t="str">
        <f>IF(H1035="","",Sheet1!AI1035)</f>
        <v>N</v>
      </c>
      <c r="D1035" s="54" t="s">
        <v>4134</v>
      </c>
      <c r="E1035" s="54" t="s">
        <v>25</v>
      </c>
      <c r="F1035" s="53" t="str">
        <f>IF(H1035="","",Sheet1!AF1035)</f>
        <v>11/10/2025</v>
      </c>
      <c r="G1035" s="1" t="str">
        <f>IF(H1035="","",Sheet1!AF1035)</f>
        <v>11/10/2025</v>
      </c>
      <c r="H1035" s="27">
        <v>9106054448</v>
      </c>
      <c r="I1035" s="1" t="str">
        <f>IF(H1035="","",Sheet1!AF1035)</f>
        <v>11/10/2025</v>
      </c>
      <c r="J1035" s="55" t="str">
        <f t="shared" si="160"/>
        <v>NKHT2510/88600161251</v>
      </c>
      <c r="K1035" s="1"/>
      <c r="L1035" s="57" t="str">
        <f>IF(H1035="","",Sheet1!AK1035)</f>
        <v>K25TTM</v>
      </c>
      <c r="M1035" s="57" t="str">
        <f>IF(H1035="","",Sheet1!AE1035)</f>
        <v>00161251</v>
      </c>
      <c r="N1035" s="58" t="str">
        <f>IF(H1035="","",Sheet1!AF1035)</f>
        <v>11/10/2025</v>
      </c>
      <c r="O1035" s="7" t="str">
        <f>IF(H1035="","",Sheet1!AH1035)</f>
        <v>WIN2886</v>
      </c>
      <c r="S1035" s="55" t="str">
        <f>IF(H1035="","",Sheet1!AL1035)</f>
        <v>2886 WM+ HCM 197 Nguyễn Thị Nhỏ</v>
      </c>
      <c r="V1035" s="55" t="str">
        <f>IF(H1035="","",Sheet1!AL1035)</f>
        <v>2886 WM+ HCM 197 Nguyễn Thị Nhỏ</v>
      </c>
      <c r="Y1035" s="7" t="str">
        <f>IF(H1035="","",Sheet1!AJ1035)</f>
        <v>MNH250</v>
      </c>
      <c r="AB1035" s="60">
        <f t="shared" si="161"/>
        <v>5111</v>
      </c>
      <c r="AC1035" s="60">
        <f t="shared" si="162"/>
        <v>131</v>
      </c>
      <c r="AE1035" s="61">
        <f>IF(H1035="","",Sheet1!U1035)</f>
        <v>1</v>
      </c>
      <c r="AG1035" s="7">
        <f>IF(H1035="","",Sheet1!T1035)</f>
        <v>37720</v>
      </c>
      <c r="AH1035" s="62">
        <f t="shared" si="163"/>
        <v>37720</v>
      </c>
      <c r="AL1035" s="64">
        <f t="shared" si="164"/>
        <v>8</v>
      </c>
      <c r="AN1035" s="61">
        <f t="shared" si="165"/>
        <v>3017.6</v>
      </c>
      <c r="AO1035" s="65">
        <f t="shared" si="166"/>
        <v>33311</v>
      </c>
      <c r="AQ1035" s="66" t="str">
        <f t="shared" si="167"/>
        <v>K-hangtra</v>
      </c>
      <c r="AR1035" s="66">
        <f t="shared" si="168"/>
        <v>156</v>
      </c>
      <c r="AS1035" s="66">
        <f t="shared" si="169"/>
        <v>632</v>
      </c>
    </row>
    <row r="1036" spans="3:45" x14ac:dyDescent="0.25">
      <c r="C1036" s="53" t="str">
        <f>IF(H1036="","",Sheet1!AI1036)</f>
        <v>N</v>
      </c>
      <c r="D1036" s="54" t="s">
        <v>4134</v>
      </c>
      <c r="E1036" s="54" t="s">
        <v>25</v>
      </c>
      <c r="F1036" s="53" t="str">
        <f>IF(H1036="","",Sheet1!AF1036)</f>
        <v>11/10/2025</v>
      </c>
      <c r="G1036" s="1" t="str">
        <f>IF(H1036="","",Sheet1!AF1036)</f>
        <v>11/10/2025</v>
      </c>
      <c r="H1036" s="27">
        <v>9106054405</v>
      </c>
      <c r="I1036" s="1" t="str">
        <f>IF(H1036="","",Sheet1!AF1036)</f>
        <v>11/10/2025</v>
      </c>
      <c r="J1036" s="55" t="str">
        <f t="shared" si="160"/>
        <v>NKHT2510/06700002552</v>
      </c>
      <c r="K1036" s="1"/>
      <c r="L1036" s="57" t="str">
        <f>IF(H1036="","",Sheet1!AK1036)</f>
        <v>K25TTM</v>
      </c>
      <c r="M1036" s="57" t="str">
        <f>IF(H1036="","",Sheet1!AE1036)</f>
        <v>00002552</v>
      </c>
      <c r="N1036" s="58" t="str">
        <f>IF(H1036="","",Sheet1!AF1036)</f>
        <v>11/10/2025</v>
      </c>
      <c r="O1036" s="7" t="str">
        <f>IF(H1036="","",Sheet1!AH1036)</f>
        <v>WIN-067</v>
      </c>
      <c r="S1036" s="55" t="str">
        <f>IF(H1036="","",Sheet1!AL1036)</f>
        <v>5356 WM+ BTE 600B1 Nguyễn Thị Định</v>
      </c>
      <c r="V1036" s="55" t="str">
        <f>IF(H1036="","",Sheet1!AL1036)</f>
        <v>5356 WM+ BTE 600B1 Nguyễn Thị Định</v>
      </c>
      <c r="Y1036" s="7" t="str">
        <f>IF(H1036="","",Sheet1!AJ1036)</f>
        <v>GTLX250G</v>
      </c>
      <c r="AB1036" s="60">
        <f t="shared" si="161"/>
        <v>5111</v>
      </c>
      <c r="AC1036" s="60">
        <f t="shared" si="162"/>
        <v>131</v>
      </c>
      <c r="AE1036" s="61">
        <f>IF(H1036="","",Sheet1!U1036)</f>
        <v>1</v>
      </c>
      <c r="AG1036" s="7">
        <f>IF(H1036="","",Sheet1!T1036)</f>
        <v>50182</v>
      </c>
      <c r="AH1036" s="62">
        <f t="shared" si="163"/>
        <v>50182</v>
      </c>
      <c r="AL1036" s="64">
        <f t="shared" si="164"/>
        <v>8</v>
      </c>
      <c r="AN1036" s="61">
        <f t="shared" si="165"/>
        <v>4014.56</v>
      </c>
      <c r="AO1036" s="65">
        <f t="shared" si="166"/>
        <v>33311</v>
      </c>
      <c r="AQ1036" s="66" t="str">
        <f t="shared" si="167"/>
        <v>K-hangtra</v>
      </c>
      <c r="AR1036" s="66">
        <f t="shared" si="168"/>
        <v>156</v>
      </c>
      <c r="AS1036" s="66">
        <f t="shared" si="169"/>
        <v>632</v>
      </c>
    </row>
    <row r="1037" spans="3:45" x14ac:dyDescent="0.25">
      <c r="C1037" s="53" t="str">
        <f>IF(H1037="","",Sheet1!AI1037)</f>
        <v>B</v>
      </c>
      <c r="D1037" s="54" t="s">
        <v>4134</v>
      </c>
      <c r="E1037" s="54" t="s">
        <v>25</v>
      </c>
      <c r="F1037" s="53" t="str">
        <f>IF(H1037="","",Sheet1!AF1037)</f>
        <v>11/10/2025</v>
      </c>
      <c r="G1037" s="1" t="str">
        <f>IF(H1037="","",Sheet1!AF1037)</f>
        <v>11/10/2025</v>
      </c>
      <c r="H1037" s="27">
        <v>9106054482</v>
      </c>
      <c r="I1037" s="1" t="str">
        <f>IF(H1037="","",Sheet1!AF1037)</f>
        <v>11/10/2025</v>
      </c>
      <c r="J1037" s="55" t="str">
        <f t="shared" si="160"/>
        <v>NKHT2510/58600485541</v>
      </c>
      <c r="K1037" s="1"/>
      <c r="L1037" s="57" t="str">
        <f>IF(H1037="","",Sheet1!AK1037)</f>
        <v>K25TTM</v>
      </c>
      <c r="M1037" s="57" t="str">
        <f>IF(H1037="","",Sheet1!AE1037)</f>
        <v>00485541</v>
      </c>
      <c r="N1037" s="58" t="str">
        <f>IF(H1037="","",Sheet1!AF1037)</f>
        <v>11/10/2025</v>
      </c>
      <c r="O1037" s="7" t="str">
        <f>IF(H1037="","",Sheet1!AH1037)</f>
        <v>WIN5586</v>
      </c>
      <c r="S1037" s="55" t="str">
        <f>IF(H1037="","",Sheet1!AL1037)</f>
        <v>5586 WM+ HNI Thôn 2 Xã Lại Yên</v>
      </c>
      <c r="V1037" s="55" t="str">
        <f>IF(H1037="","",Sheet1!AL1037)</f>
        <v>5586 WM+ HNI Thôn 2 Xã Lại Yên</v>
      </c>
      <c r="Y1037" s="7" t="str">
        <f>IF(H1037="","",Sheet1!AJ1037)</f>
        <v>MNH250</v>
      </c>
      <c r="AB1037" s="60">
        <f t="shared" si="161"/>
        <v>5111</v>
      </c>
      <c r="AC1037" s="60">
        <f t="shared" si="162"/>
        <v>131</v>
      </c>
      <c r="AE1037" s="61">
        <f>IF(H1037="","",Sheet1!U1037)</f>
        <v>1</v>
      </c>
      <c r="AG1037" s="7">
        <f>IF(H1037="","",Sheet1!T1037)</f>
        <v>37720</v>
      </c>
      <c r="AH1037" s="62">
        <f t="shared" si="163"/>
        <v>37720</v>
      </c>
      <c r="AL1037" s="64">
        <f t="shared" si="164"/>
        <v>8</v>
      </c>
      <c r="AN1037" s="61">
        <f t="shared" si="165"/>
        <v>3017.6</v>
      </c>
      <c r="AO1037" s="65">
        <f t="shared" si="166"/>
        <v>33311</v>
      </c>
      <c r="AQ1037" s="66" t="str">
        <f t="shared" si="167"/>
        <v>K-hangtra</v>
      </c>
      <c r="AR1037" s="66">
        <f t="shared" si="168"/>
        <v>156</v>
      </c>
      <c r="AS1037" s="66">
        <f t="shared" si="169"/>
        <v>632</v>
      </c>
    </row>
    <row r="1038" spans="3:45" x14ac:dyDescent="0.25">
      <c r="C1038" s="53" t="str">
        <f>IF(H1038="","",Sheet1!AI1038)</f>
        <v>B</v>
      </c>
      <c r="D1038" s="54" t="s">
        <v>4134</v>
      </c>
      <c r="E1038" s="54" t="s">
        <v>25</v>
      </c>
      <c r="F1038" s="53" t="str">
        <f>IF(H1038="","",Sheet1!AF1038)</f>
        <v>11/10/2025</v>
      </c>
      <c r="G1038" s="1" t="str">
        <f>IF(H1038="","",Sheet1!AF1038)</f>
        <v>11/10/2025</v>
      </c>
      <c r="H1038" s="27">
        <v>9106054483</v>
      </c>
      <c r="I1038" s="1" t="str">
        <f>IF(H1038="","",Sheet1!AF1038)</f>
        <v>11/10/2025</v>
      </c>
      <c r="J1038" s="55" t="str">
        <f t="shared" si="160"/>
        <v>NKHT2510/07200003857</v>
      </c>
      <c r="K1038" s="1"/>
      <c r="L1038" s="57" t="str">
        <f>IF(H1038="","",Sheet1!AK1038)</f>
        <v>K25TTM</v>
      </c>
      <c r="M1038" s="57" t="str">
        <f>IF(H1038="","",Sheet1!AE1038)</f>
        <v>00003857</v>
      </c>
      <c r="N1038" s="58" t="str">
        <f>IF(H1038="","",Sheet1!AF1038)</f>
        <v>11/10/2025</v>
      </c>
      <c r="O1038" s="7" t="str">
        <f>IF(H1038="","",Sheet1!AH1038)</f>
        <v>WIN-072</v>
      </c>
      <c r="S1038" s="55" t="str">
        <f>IF(H1038="","",Sheet1!AL1038)</f>
        <v>5135 WM+ LCI Số 003 Soi Tiền</v>
      </c>
      <c r="V1038" s="55" t="str">
        <f>IF(H1038="","",Sheet1!AL1038)</f>
        <v>5135 WM+ LCI Số 003 Soi Tiền</v>
      </c>
      <c r="Y1038" s="7" t="str">
        <f>IF(H1038="","",Sheet1!AJ1038)</f>
        <v>GM500</v>
      </c>
      <c r="AB1038" s="60">
        <f t="shared" si="161"/>
        <v>5111</v>
      </c>
      <c r="AC1038" s="60">
        <f t="shared" si="162"/>
        <v>131</v>
      </c>
      <c r="AE1038" s="61">
        <f>IF(H1038="","",Sheet1!U1038)</f>
        <v>1</v>
      </c>
      <c r="AG1038" s="7">
        <f>IF(H1038="","",Sheet1!T1038)</f>
        <v>111058</v>
      </c>
      <c r="AH1038" s="62">
        <f t="shared" si="163"/>
        <v>111058</v>
      </c>
      <c r="AL1038" s="64">
        <f t="shared" si="164"/>
        <v>8</v>
      </c>
      <c r="AN1038" s="61">
        <f t="shared" si="165"/>
        <v>8884.64</v>
      </c>
      <c r="AO1038" s="65">
        <f t="shared" si="166"/>
        <v>33311</v>
      </c>
      <c r="AQ1038" s="66" t="str">
        <f t="shared" si="167"/>
        <v>K-hangtra</v>
      </c>
      <c r="AR1038" s="66">
        <f t="shared" si="168"/>
        <v>156</v>
      </c>
      <c r="AS1038" s="66">
        <f t="shared" si="169"/>
        <v>632</v>
      </c>
    </row>
    <row r="1039" spans="3:45" x14ac:dyDescent="0.25">
      <c r="C1039" s="53" t="str">
        <f>IF(H1039="","",Sheet1!AI1039)</f>
        <v>N</v>
      </c>
      <c r="D1039" s="54" t="s">
        <v>4134</v>
      </c>
      <c r="E1039" s="54" t="s">
        <v>25</v>
      </c>
      <c r="F1039" s="53" t="str">
        <f>IF(H1039="","",Sheet1!AF1039)</f>
        <v>11/10/2025</v>
      </c>
      <c r="G1039" s="1" t="str">
        <f>IF(H1039="","",Sheet1!AF1039)</f>
        <v>11/10/2025</v>
      </c>
      <c r="H1039" s="27">
        <v>9106054406</v>
      </c>
      <c r="I1039" s="1" t="str">
        <f>IF(H1039="","",Sheet1!AF1039)</f>
        <v>11/10/2025</v>
      </c>
      <c r="J1039" s="55" t="str">
        <f t="shared" si="160"/>
        <v>NKHT2510/01900002744</v>
      </c>
      <c r="K1039" s="1"/>
      <c r="L1039" s="57" t="str">
        <f>IF(H1039="","",Sheet1!AK1039)</f>
        <v>K25TTM</v>
      </c>
      <c r="M1039" s="57" t="str">
        <f>IF(H1039="","",Sheet1!AE1039)</f>
        <v>00002744</v>
      </c>
      <c r="N1039" s="58" t="str">
        <f>IF(H1039="","",Sheet1!AF1039)</f>
        <v>11/10/2025</v>
      </c>
      <c r="O1039" s="7" t="str">
        <f>IF(H1039="","",Sheet1!AH1039)</f>
        <v>WIN-019</v>
      </c>
      <c r="S1039" s="55" t="str">
        <f>IF(H1039="","",Sheet1!AL1039)</f>
        <v>6003 WM+ VLG 80 Nguyễn Văn Thảnh</v>
      </c>
      <c r="V1039" s="55" t="str">
        <f>IF(H1039="","",Sheet1!AL1039)</f>
        <v>6003 WM+ VLG 80 Nguyễn Văn Thảnh</v>
      </c>
      <c r="Y1039" s="7" t="str">
        <f>IF(H1039="","",Sheet1!AJ1039)</f>
        <v>TH200</v>
      </c>
      <c r="AB1039" s="60">
        <f t="shared" si="161"/>
        <v>5111</v>
      </c>
      <c r="AC1039" s="60">
        <f t="shared" si="162"/>
        <v>131</v>
      </c>
      <c r="AE1039" s="61">
        <f>IF(H1039="","",Sheet1!U1039)</f>
        <v>1</v>
      </c>
      <c r="AG1039" s="7">
        <f>IF(H1039="","",Sheet1!T1039)</f>
        <v>45588</v>
      </c>
      <c r="AH1039" s="62">
        <f t="shared" si="163"/>
        <v>45588</v>
      </c>
      <c r="AL1039" s="64">
        <f t="shared" si="164"/>
        <v>8</v>
      </c>
      <c r="AN1039" s="61">
        <f t="shared" si="165"/>
        <v>3647.04</v>
      </c>
      <c r="AO1039" s="65">
        <f t="shared" si="166"/>
        <v>33311</v>
      </c>
      <c r="AQ1039" s="66" t="str">
        <f t="shared" si="167"/>
        <v>K-hangtra</v>
      </c>
      <c r="AR1039" s="66">
        <f t="shared" si="168"/>
        <v>156</v>
      </c>
      <c r="AS1039" s="66">
        <f t="shared" si="169"/>
        <v>632</v>
      </c>
    </row>
    <row r="1040" spans="3:45" x14ac:dyDescent="0.25">
      <c r="C1040" s="53" t="str">
        <f>IF(H1040="","",Sheet1!AI1040)</f>
        <v>B</v>
      </c>
      <c r="D1040" s="54" t="s">
        <v>4134</v>
      </c>
      <c r="E1040" s="54" t="s">
        <v>25</v>
      </c>
      <c r="F1040" s="53" t="str">
        <f>IF(H1040="","",Sheet1!AF1040)</f>
        <v>11/10/2025</v>
      </c>
      <c r="G1040" s="1" t="str">
        <f>IF(H1040="","",Sheet1!AF1040)</f>
        <v>11/10/2025</v>
      </c>
      <c r="H1040" s="27">
        <v>9106054531</v>
      </c>
      <c r="I1040" s="1" t="str">
        <f>IF(H1040="","",Sheet1!AF1040)</f>
        <v>11/10/2025</v>
      </c>
      <c r="J1040" s="55" t="str">
        <f t="shared" si="160"/>
        <v>NKHT2510/ARE00485557</v>
      </c>
      <c r="K1040" s="1"/>
      <c r="L1040" s="57" t="str">
        <f>IF(H1040="","",Sheet1!AK1040)</f>
        <v>K25TTM</v>
      </c>
      <c r="M1040" s="57" t="str">
        <f>IF(H1040="","",Sheet1!AE1040)</f>
        <v>00485557</v>
      </c>
      <c r="N1040" s="58" t="str">
        <f>IF(H1040="","",Sheet1!AF1040)</f>
        <v>11/10/2025</v>
      </c>
      <c r="O1040" s="7" t="str">
        <f>IF(H1040="","",Sheet1!AH1040)</f>
        <v>WIN2ARE</v>
      </c>
      <c r="S1040" s="55" t="str">
        <f>IF(H1040="","",Sheet1!AL1040)</f>
        <v>2ARE WM+ HNI Thôn 7, Ba Trại</v>
      </c>
      <c r="V1040" s="55" t="str">
        <f>IF(H1040="","",Sheet1!AL1040)</f>
        <v>2ARE WM+ HNI Thôn 7, Ba Trại</v>
      </c>
      <c r="Y1040" s="7" t="str">
        <f>IF(H1040="","",Sheet1!AJ1040)</f>
        <v>GTLX250G</v>
      </c>
      <c r="AB1040" s="60">
        <f t="shared" si="161"/>
        <v>5111</v>
      </c>
      <c r="AC1040" s="60">
        <f t="shared" si="162"/>
        <v>131</v>
      </c>
      <c r="AE1040" s="61">
        <f>IF(H1040="","",Sheet1!U1040)</f>
        <v>4</v>
      </c>
      <c r="AG1040" s="7">
        <f>IF(H1040="","",Sheet1!T1040)</f>
        <v>50182</v>
      </c>
      <c r="AH1040" s="62">
        <f t="shared" si="163"/>
        <v>200728</v>
      </c>
      <c r="AL1040" s="64">
        <f t="shared" si="164"/>
        <v>8</v>
      </c>
      <c r="AN1040" s="61">
        <f t="shared" si="165"/>
        <v>16058.24</v>
      </c>
      <c r="AO1040" s="65">
        <f t="shared" si="166"/>
        <v>33311</v>
      </c>
      <c r="AQ1040" s="66" t="str">
        <f t="shared" si="167"/>
        <v>K-hangtra</v>
      </c>
      <c r="AR1040" s="66">
        <f t="shared" si="168"/>
        <v>156</v>
      </c>
      <c r="AS1040" s="66">
        <f t="shared" si="169"/>
        <v>632</v>
      </c>
    </row>
    <row r="1041" spans="3:45" x14ac:dyDescent="0.25">
      <c r="C1041" s="53" t="str">
        <f>IF(H1041="","",Sheet1!AI1041)</f>
        <v>B</v>
      </c>
      <c r="D1041" s="54" t="s">
        <v>4134</v>
      </c>
      <c r="E1041" s="54" t="s">
        <v>25</v>
      </c>
      <c r="F1041" s="53" t="str">
        <f>IF(H1041="","",Sheet1!AF1041)</f>
        <v>11/10/2025</v>
      </c>
      <c r="G1041" s="1" t="str">
        <f>IF(H1041="","",Sheet1!AF1041)</f>
        <v>11/10/2025</v>
      </c>
      <c r="H1041" s="27">
        <v>9106054526</v>
      </c>
      <c r="I1041" s="1" t="str">
        <f>IF(H1041="","",Sheet1!AF1041)</f>
        <v>11/10/2025</v>
      </c>
      <c r="J1041" s="55" t="str">
        <f t="shared" si="160"/>
        <v>NKHT2510/AUY00485553</v>
      </c>
      <c r="K1041" s="1"/>
      <c r="L1041" s="57" t="str">
        <f>IF(H1041="","",Sheet1!AK1041)</f>
        <v>K25TTM</v>
      </c>
      <c r="M1041" s="57" t="str">
        <f>IF(H1041="","",Sheet1!AE1041)</f>
        <v>00485553</v>
      </c>
      <c r="N1041" s="58" t="str">
        <f>IF(H1041="","",Sheet1!AF1041)</f>
        <v>11/10/2025</v>
      </c>
      <c r="O1041" s="7" t="str">
        <f>IF(H1041="","",Sheet1!AH1041)</f>
        <v>WIN2AUY</v>
      </c>
      <c r="S1041" s="55" t="str">
        <f>IF(H1041="","",Sheet1!AL1041)</f>
        <v>2AUY WM+ HNI 60 Thu Thuận</v>
      </c>
      <c r="V1041" s="55" t="str">
        <f>IF(H1041="","",Sheet1!AL1041)</f>
        <v>2AUY WM+ HNI 60 Thu Thuận</v>
      </c>
      <c r="Y1041" s="7" t="str">
        <f>IF(H1041="","",Sheet1!AJ1041)</f>
        <v>CGM300</v>
      </c>
      <c r="AB1041" s="60">
        <f t="shared" si="161"/>
        <v>5111</v>
      </c>
      <c r="AC1041" s="60">
        <f t="shared" si="162"/>
        <v>131</v>
      </c>
      <c r="AE1041" s="61">
        <f>IF(H1041="","",Sheet1!U1041)</f>
        <v>3</v>
      </c>
      <c r="AG1041" s="7">
        <f>IF(H1041="","",Sheet1!T1041)</f>
        <v>73431</v>
      </c>
      <c r="AH1041" s="62">
        <f t="shared" si="163"/>
        <v>220293</v>
      </c>
      <c r="AL1041" s="64">
        <f t="shared" si="164"/>
        <v>8</v>
      </c>
      <c r="AN1041" s="61">
        <f t="shared" si="165"/>
        <v>17623.439999999999</v>
      </c>
      <c r="AO1041" s="65">
        <f t="shared" si="166"/>
        <v>33311</v>
      </c>
      <c r="AQ1041" s="66" t="str">
        <f t="shared" si="167"/>
        <v>K-hangtra</v>
      </c>
      <c r="AR1041" s="66">
        <f t="shared" si="168"/>
        <v>156</v>
      </c>
      <c r="AS1041" s="66">
        <f t="shared" si="169"/>
        <v>632</v>
      </c>
    </row>
    <row r="1042" spans="3:45" x14ac:dyDescent="0.25">
      <c r="C1042" s="53" t="str">
        <f>IF(H1042="","",Sheet1!AI1042)</f>
        <v>B</v>
      </c>
      <c r="D1042" s="54" t="s">
        <v>4134</v>
      </c>
      <c r="E1042" s="54" t="s">
        <v>25</v>
      </c>
      <c r="F1042" s="53" t="str">
        <f>IF(H1042="","",Sheet1!AF1042)</f>
        <v>11/10/2025</v>
      </c>
      <c r="G1042" s="1" t="str">
        <f>IF(H1042="","",Sheet1!AF1042)</f>
        <v>11/10/2025</v>
      </c>
      <c r="H1042" s="27">
        <v>9106054526</v>
      </c>
      <c r="I1042" s="1" t="str">
        <f>IF(H1042="","",Sheet1!AF1042)</f>
        <v>11/10/2025</v>
      </c>
      <c r="J1042" s="55" t="str">
        <f t="shared" si="160"/>
        <v>NKHT2510/AUY00485553</v>
      </c>
      <c r="K1042" s="1"/>
      <c r="L1042" s="57" t="str">
        <f>IF(H1042="","",Sheet1!AK1042)</f>
        <v>K25TTM</v>
      </c>
      <c r="M1042" s="57" t="str">
        <f>IF(H1042="","",Sheet1!AE1042)</f>
        <v>00485553</v>
      </c>
      <c r="N1042" s="58" t="str">
        <f>IF(H1042="","",Sheet1!AF1042)</f>
        <v>11/10/2025</v>
      </c>
      <c r="O1042" s="7" t="str">
        <f>IF(H1042="","",Sheet1!AH1042)</f>
        <v>WIN2AUY</v>
      </c>
      <c r="S1042" s="55" t="str">
        <f>IF(H1042="","",Sheet1!AL1042)</f>
        <v>2AUY WM+ HNI 60 Thu Thuận</v>
      </c>
      <c r="V1042" s="55" t="str">
        <f>IF(H1042="","",Sheet1!AL1042)</f>
        <v>2AUY WM+ HNI 60 Thu Thuận</v>
      </c>
      <c r="Y1042" s="7" t="str">
        <f>IF(H1042="","",Sheet1!AJ1042)</f>
        <v>GM500</v>
      </c>
      <c r="AB1042" s="60">
        <f t="shared" si="161"/>
        <v>5111</v>
      </c>
      <c r="AC1042" s="60">
        <f t="shared" si="162"/>
        <v>131</v>
      </c>
      <c r="AE1042" s="61">
        <f>IF(H1042="","",Sheet1!U1042)</f>
        <v>4</v>
      </c>
      <c r="AG1042" s="7">
        <f>IF(H1042="","",Sheet1!T1042)</f>
        <v>111058</v>
      </c>
      <c r="AH1042" s="62">
        <f t="shared" si="163"/>
        <v>444232</v>
      </c>
      <c r="AL1042" s="64">
        <f t="shared" si="164"/>
        <v>8</v>
      </c>
      <c r="AN1042" s="61">
        <f t="shared" si="165"/>
        <v>35538.559999999998</v>
      </c>
      <c r="AO1042" s="65">
        <f t="shared" si="166"/>
        <v>33311</v>
      </c>
      <c r="AQ1042" s="66" t="str">
        <f t="shared" si="167"/>
        <v>K-hangtra</v>
      </c>
      <c r="AR1042" s="66">
        <f t="shared" si="168"/>
        <v>156</v>
      </c>
      <c r="AS1042" s="66">
        <f t="shared" si="169"/>
        <v>632</v>
      </c>
    </row>
    <row r="1043" spans="3:45" x14ac:dyDescent="0.25">
      <c r="C1043" s="53" t="str">
        <f>IF(H1043="","",Sheet1!AI1043)</f>
        <v>B</v>
      </c>
      <c r="D1043" s="54" t="s">
        <v>4134</v>
      </c>
      <c r="E1043" s="54" t="s">
        <v>25</v>
      </c>
      <c r="F1043" s="53" t="str">
        <f>IF(H1043="","",Sheet1!AF1043)</f>
        <v>11/10/2025</v>
      </c>
      <c r="G1043" s="1" t="str">
        <f>IF(H1043="","",Sheet1!AF1043)</f>
        <v>11/10/2025</v>
      </c>
      <c r="H1043" s="27">
        <v>9106054526</v>
      </c>
      <c r="I1043" s="1" t="str">
        <f>IF(H1043="","",Sheet1!AF1043)</f>
        <v>11/10/2025</v>
      </c>
      <c r="J1043" s="55" t="str">
        <f t="shared" si="160"/>
        <v>NKHT2510/AUY00485553</v>
      </c>
      <c r="K1043" s="1"/>
      <c r="L1043" s="57" t="str">
        <f>IF(H1043="","",Sheet1!AK1043)</f>
        <v>K25TTM</v>
      </c>
      <c r="M1043" s="57" t="str">
        <f>IF(H1043="","",Sheet1!AE1043)</f>
        <v>00485553</v>
      </c>
      <c r="N1043" s="58" t="str">
        <f>IF(H1043="","",Sheet1!AF1043)</f>
        <v>11/10/2025</v>
      </c>
      <c r="O1043" s="7" t="str">
        <f>IF(H1043="","",Sheet1!AH1043)</f>
        <v>WIN2AUY</v>
      </c>
      <c r="S1043" s="55" t="str">
        <f>IF(H1043="","",Sheet1!AL1043)</f>
        <v>2AUY WM+ HNI 60 Thu Thuận</v>
      </c>
      <c r="V1043" s="55" t="str">
        <f>IF(H1043="","",Sheet1!AL1043)</f>
        <v>2AUY WM+ HNI 60 Thu Thuận</v>
      </c>
      <c r="Y1043" s="7" t="str">
        <f>IF(H1043="","",Sheet1!AJ1043)</f>
        <v>GTLX250G</v>
      </c>
      <c r="AB1043" s="60">
        <f t="shared" si="161"/>
        <v>5111</v>
      </c>
      <c r="AC1043" s="60">
        <f t="shared" si="162"/>
        <v>131</v>
      </c>
      <c r="AE1043" s="61">
        <f>IF(H1043="","",Sheet1!U1043)</f>
        <v>3</v>
      </c>
      <c r="AG1043" s="7">
        <f>IF(H1043="","",Sheet1!T1043)</f>
        <v>50182</v>
      </c>
      <c r="AH1043" s="62">
        <f t="shared" si="163"/>
        <v>150546</v>
      </c>
      <c r="AL1043" s="64">
        <f t="shared" si="164"/>
        <v>8</v>
      </c>
      <c r="AN1043" s="61">
        <f t="shared" si="165"/>
        <v>12043.68</v>
      </c>
      <c r="AO1043" s="65">
        <f t="shared" si="166"/>
        <v>33311</v>
      </c>
      <c r="AQ1043" s="66" t="str">
        <f t="shared" si="167"/>
        <v>K-hangtra</v>
      </c>
      <c r="AR1043" s="66">
        <f t="shared" si="168"/>
        <v>156</v>
      </c>
      <c r="AS1043" s="66">
        <f t="shared" si="169"/>
        <v>632</v>
      </c>
    </row>
    <row r="1044" spans="3:45" x14ac:dyDescent="0.25">
      <c r="C1044" s="53" t="str">
        <f>IF(H1044="","",Sheet1!AI1044)</f>
        <v>B</v>
      </c>
      <c r="D1044" s="54" t="s">
        <v>4134</v>
      </c>
      <c r="E1044" s="54" t="s">
        <v>25</v>
      </c>
      <c r="F1044" s="53" t="str">
        <f>IF(H1044="","",Sheet1!AF1044)</f>
        <v>11/10/2025</v>
      </c>
      <c r="G1044" s="1" t="str">
        <f>IF(H1044="","",Sheet1!AF1044)</f>
        <v>11/10/2025</v>
      </c>
      <c r="H1044" s="27">
        <v>9106054526</v>
      </c>
      <c r="I1044" s="1" t="str">
        <f>IF(H1044="","",Sheet1!AF1044)</f>
        <v>11/10/2025</v>
      </c>
      <c r="J1044" s="55" t="str">
        <f t="shared" si="160"/>
        <v>NKHT2510/AUY00485553</v>
      </c>
      <c r="K1044" s="1"/>
      <c r="L1044" s="57" t="str">
        <f>IF(H1044="","",Sheet1!AK1044)</f>
        <v>K25TTM</v>
      </c>
      <c r="M1044" s="57" t="str">
        <f>IF(H1044="","",Sheet1!AE1044)</f>
        <v>00485553</v>
      </c>
      <c r="N1044" s="58" t="str">
        <f>IF(H1044="","",Sheet1!AF1044)</f>
        <v>11/10/2025</v>
      </c>
      <c r="O1044" s="7" t="str">
        <f>IF(H1044="","",Sheet1!AH1044)</f>
        <v>WIN2AUY</v>
      </c>
      <c r="S1044" s="55" t="str">
        <f>IF(H1044="","",Sheet1!AL1044)</f>
        <v>2AUY WM+ HNI 60 Thu Thuận</v>
      </c>
      <c r="V1044" s="55" t="str">
        <f>IF(H1044="","",Sheet1!AL1044)</f>
        <v>2AUY WM+ HNI 60 Thu Thuận</v>
      </c>
      <c r="Y1044" s="7" t="str">
        <f>IF(H1044="","",Sheet1!AJ1044)</f>
        <v>MNH250</v>
      </c>
      <c r="AB1044" s="60">
        <f t="shared" si="161"/>
        <v>5111</v>
      </c>
      <c r="AC1044" s="60">
        <f t="shared" si="162"/>
        <v>131</v>
      </c>
      <c r="AE1044" s="61">
        <f>IF(H1044="","",Sheet1!U1044)</f>
        <v>3</v>
      </c>
      <c r="AG1044" s="7">
        <f>IF(H1044="","",Sheet1!T1044)</f>
        <v>37720</v>
      </c>
      <c r="AH1044" s="62">
        <f t="shared" si="163"/>
        <v>113160</v>
      </c>
      <c r="AL1044" s="64">
        <f t="shared" si="164"/>
        <v>8</v>
      </c>
      <c r="AN1044" s="61">
        <f t="shared" si="165"/>
        <v>9052.8000000000011</v>
      </c>
      <c r="AO1044" s="65">
        <f t="shared" si="166"/>
        <v>33311</v>
      </c>
      <c r="AQ1044" s="66" t="str">
        <f t="shared" si="167"/>
        <v>K-hangtra</v>
      </c>
      <c r="AR1044" s="66">
        <f t="shared" si="168"/>
        <v>156</v>
      </c>
      <c r="AS1044" s="66">
        <f t="shared" si="169"/>
        <v>632</v>
      </c>
    </row>
    <row r="1045" spans="3:45" x14ac:dyDescent="0.25">
      <c r="C1045" s="53" t="str">
        <f>IF(H1045="","",Sheet1!AI1045)</f>
        <v>N</v>
      </c>
      <c r="D1045" s="54" t="s">
        <v>4134</v>
      </c>
      <c r="E1045" s="54" t="s">
        <v>25</v>
      </c>
      <c r="F1045" s="53" t="str">
        <f>IF(H1045="","",Sheet1!AF1045)</f>
        <v>11/10/2025</v>
      </c>
      <c r="G1045" s="1" t="str">
        <f>IF(H1045="","",Sheet1!AF1045)</f>
        <v>11/10/2025</v>
      </c>
      <c r="H1045" s="27">
        <v>9106054553</v>
      </c>
      <c r="I1045" s="1" t="str">
        <f>IF(H1045="","",Sheet1!AF1045)</f>
        <v>11/10/2025</v>
      </c>
      <c r="J1045" s="55" t="str">
        <f t="shared" si="160"/>
        <v>NKHT2510/04700015111</v>
      </c>
      <c r="K1045" s="1"/>
      <c r="L1045" s="57" t="str">
        <f>IF(H1045="","",Sheet1!AK1045)</f>
        <v>K25TTM</v>
      </c>
      <c r="M1045" s="57" t="str">
        <f>IF(H1045="","",Sheet1!AE1045)</f>
        <v>00015111</v>
      </c>
      <c r="N1045" s="58" t="str">
        <f>IF(H1045="","",Sheet1!AF1045)</f>
        <v>11/10/2025</v>
      </c>
      <c r="O1045" s="7" t="str">
        <f>IF(H1045="","",Sheet1!AH1045)</f>
        <v>WIN-047</v>
      </c>
      <c r="S1045" s="55" t="str">
        <f>IF(H1045="","",Sheet1!AL1045)</f>
        <v>3399 WM+ VTU 93 Lê Lợi</v>
      </c>
      <c r="V1045" s="55" t="str">
        <f>IF(H1045="","",Sheet1!AL1045)</f>
        <v>3399 WM+ VTU 93 Lê Lợi</v>
      </c>
      <c r="Y1045" s="7" t="str">
        <f>IF(H1045="","",Sheet1!AJ1045)</f>
        <v>GM500</v>
      </c>
      <c r="AB1045" s="60">
        <f t="shared" si="161"/>
        <v>5111</v>
      </c>
      <c r="AC1045" s="60">
        <f t="shared" si="162"/>
        <v>131</v>
      </c>
      <c r="AE1045" s="61">
        <f>IF(H1045="","",Sheet1!U1045)</f>
        <v>3</v>
      </c>
      <c r="AG1045" s="7">
        <f>IF(H1045="","",Sheet1!T1045)</f>
        <v>111058</v>
      </c>
      <c r="AH1045" s="62">
        <f t="shared" si="163"/>
        <v>333174</v>
      </c>
      <c r="AL1045" s="64">
        <f t="shared" si="164"/>
        <v>8</v>
      </c>
      <c r="AN1045" s="61">
        <f t="shared" si="165"/>
        <v>26653.920000000002</v>
      </c>
      <c r="AO1045" s="65">
        <f t="shared" si="166"/>
        <v>33311</v>
      </c>
      <c r="AQ1045" s="66" t="str">
        <f t="shared" si="167"/>
        <v>K-hangtra</v>
      </c>
      <c r="AR1045" s="66">
        <f t="shared" si="168"/>
        <v>156</v>
      </c>
      <c r="AS1045" s="66">
        <f t="shared" si="169"/>
        <v>632</v>
      </c>
    </row>
    <row r="1046" spans="3:45" x14ac:dyDescent="0.25">
      <c r="C1046" s="53" t="str">
        <f>IF(H1046="","",Sheet1!AI1046)</f>
        <v>N</v>
      </c>
      <c r="D1046" s="54" t="s">
        <v>4134</v>
      </c>
      <c r="E1046" s="54" t="s">
        <v>25</v>
      </c>
      <c r="F1046" s="53" t="str">
        <f>IF(H1046="","",Sheet1!AF1046)</f>
        <v>11/10/2025</v>
      </c>
      <c r="G1046" s="1" t="str">
        <f>IF(H1046="","",Sheet1!AF1046)</f>
        <v>11/10/2025</v>
      </c>
      <c r="H1046" s="27">
        <v>9106054553</v>
      </c>
      <c r="I1046" s="1" t="str">
        <f>IF(H1046="","",Sheet1!AF1046)</f>
        <v>11/10/2025</v>
      </c>
      <c r="J1046" s="55" t="str">
        <f t="shared" si="160"/>
        <v>NKHT2510/04700015111</v>
      </c>
      <c r="K1046" s="1"/>
      <c r="L1046" s="57" t="str">
        <f>IF(H1046="","",Sheet1!AK1046)</f>
        <v>K25TTM</v>
      </c>
      <c r="M1046" s="57" t="str">
        <f>IF(H1046="","",Sheet1!AE1046)</f>
        <v>00015111</v>
      </c>
      <c r="N1046" s="58" t="str">
        <f>IF(H1046="","",Sheet1!AF1046)</f>
        <v>11/10/2025</v>
      </c>
      <c r="O1046" s="7" t="str">
        <f>IF(H1046="","",Sheet1!AH1046)</f>
        <v>WIN-047</v>
      </c>
      <c r="S1046" s="55" t="str">
        <f>IF(H1046="","",Sheet1!AL1046)</f>
        <v>3399 WM+ VTU 93 Lê Lợi</v>
      </c>
      <c r="V1046" s="55" t="str">
        <f>IF(H1046="","",Sheet1!AL1046)</f>
        <v>3399 WM+ VTU 93 Lê Lợi</v>
      </c>
      <c r="Y1046" s="7" t="str">
        <f>IF(H1046="","",Sheet1!AJ1046)</f>
        <v>CC300</v>
      </c>
      <c r="AB1046" s="60">
        <f t="shared" si="161"/>
        <v>5111</v>
      </c>
      <c r="AC1046" s="60">
        <f t="shared" si="162"/>
        <v>131</v>
      </c>
      <c r="AE1046" s="61">
        <f>IF(H1046="","",Sheet1!U1046)</f>
        <v>1</v>
      </c>
      <c r="AG1046" s="7">
        <f>IF(H1046="","",Sheet1!T1046)</f>
        <v>74250</v>
      </c>
      <c r="AH1046" s="62">
        <f t="shared" si="163"/>
        <v>74250</v>
      </c>
      <c r="AL1046" s="64">
        <f t="shared" si="164"/>
        <v>8</v>
      </c>
      <c r="AN1046" s="61">
        <f t="shared" si="165"/>
        <v>5940</v>
      </c>
      <c r="AO1046" s="65">
        <f t="shared" si="166"/>
        <v>33311</v>
      </c>
      <c r="AQ1046" s="66" t="str">
        <f t="shared" si="167"/>
        <v>K-hangtra</v>
      </c>
      <c r="AR1046" s="66">
        <f t="shared" si="168"/>
        <v>156</v>
      </c>
      <c r="AS1046" s="66">
        <f t="shared" si="169"/>
        <v>632</v>
      </c>
    </row>
    <row r="1047" spans="3:45" x14ac:dyDescent="0.25">
      <c r="C1047" s="53" t="str">
        <f>IF(H1047="","",Sheet1!AI1047)</f>
        <v>N</v>
      </c>
      <c r="D1047" s="54" t="s">
        <v>4134</v>
      </c>
      <c r="E1047" s="54" t="s">
        <v>25</v>
      </c>
      <c r="F1047" s="53" t="str">
        <f>IF(H1047="","",Sheet1!AF1047)</f>
        <v>11/10/2025</v>
      </c>
      <c r="G1047" s="1" t="str">
        <f>IF(H1047="","",Sheet1!AF1047)</f>
        <v>11/10/2025</v>
      </c>
      <c r="H1047" s="27">
        <v>9106054553</v>
      </c>
      <c r="I1047" s="1" t="str">
        <f>IF(H1047="","",Sheet1!AF1047)</f>
        <v>11/10/2025</v>
      </c>
      <c r="J1047" s="55" t="str">
        <f t="shared" si="160"/>
        <v>NKHT2510/04700015111</v>
      </c>
      <c r="K1047" s="1"/>
      <c r="L1047" s="57" t="str">
        <f>IF(H1047="","",Sheet1!AK1047)</f>
        <v>K25TTM</v>
      </c>
      <c r="M1047" s="57" t="str">
        <f>IF(H1047="","",Sheet1!AE1047)</f>
        <v>00015111</v>
      </c>
      <c r="N1047" s="58" t="str">
        <f>IF(H1047="","",Sheet1!AF1047)</f>
        <v>11/10/2025</v>
      </c>
      <c r="O1047" s="7" t="str">
        <f>IF(H1047="","",Sheet1!AH1047)</f>
        <v>WIN-047</v>
      </c>
      <c r="S1047" s="55" t="str">
        <f>IF(H1047="","",Sheet1!AL1047)</f>
        <v>3399 WM+ VTU 93 Lê Lợi</v>
      </c>
      <c r="V1047" s="55" t="str">
        <f>IF(H1047="","",Sheet1!AL1047)</f>
        <v>3399 WM+ VTU 93 Lê Lợi</v>
      </c>
      <c r="Y1047" s="7" t="str">
        <f>IF(H1047="","",Sheet1!AJ1047)</f>
        <v>TH200</v>
      </c>
      <c r="AB1047" s="60">
        <f t="shared" si="161"/>
        <v>5111</v>
      </c>
      <c r="AC1047" s="60">
        <f t="shared" si="162"/>
        <v>131</v>
      </c>
      <c r="AE1047" s="61">
        <f>IF(H1047="","",Sheet1!U1047)</f>
        <v>2</v>
      </c>
      <c r="AG1047" s="7">
        <f>IF(H1047="","",Sheet1!T1047)</f>
        <v>45588</v>
      </c>
      <c r="AH1047" s="62">
        <f t="shared" si="163"/>
        <v>91176</v>
      </c>
      <c r="AL1047" s="64">
        <f t="shared" si="164"/>
        <v>8</v>
      </c>
      <c r="AN1047" s="61">
        <f t="shared" si="165"/>
        <v>7294.08</v>
      </c>
      <c r="AO1047" s="65">
        <f t="shared" si="166"/>
        <v>33311</v>
      </c>
      <c r="AQ1047" s="66" t="str">
        <f t="shared" si="167"/>
        <v>K-hangtra</v>
      </c>
      <c r="AR1047" s="66">
        <f t="shared" si="168"/>
        <v>156</v>
      </c>
      <c r="AS1047" s="66">
        <f t="shared" si="169"/>
        <v>632</v>
      </c>
    </row>
    <row r="1048" spans="3:45" x14ac:dyDescent="0.25">
      <c r="C1048" s="53" t="str">
        <f>IF(H1048="","",Sheet1!AI1048)</f>
        <v>B</v>
      </c>
      <c r="D1048" s="54" t="s">
        <v>4134</v>
      </c>
      <c r="E1048" s="54" t="s">
        <v>25</v>
      </c>
      <c r="F1048" s="53" t="str">
        <f>IF(H1048="","",Sheet1!AF1048)</f>
        <v>11/10/2025</v>
      </c>
      <c r="G1048" s="1" t="str">
        <f>IF(H1048="","",Sheet1!AF1048)</f>
        <v>11/10/2025</v>
      </c>
      <c r="H1048" s="27">
        <v>9106054573</v>
      </c>
      <c r="I1048" s="1" t="str">
        <f>IF(H1048="","",Sheet1!AF1048)</f>
        <v>11/10/2025</v>
      </c>
      <c r="J1048" s="55" t="str">
        <f t="shared" si="160"/>
        <v>NKHT2510/00700047924</v>
      </c>
      <c r="K1048" s="1"/>
      <c r="L1048" s="57" t="str">
        <f>IF(H1048="","",Sheet1!AK1048)</f>
        <v>K25TTM</v>
      </c>
      <c r="M1048" s="57" t="str">
        <f>IF(H1048="","",Sheet1!AE1048)</f>
        <v>00047924</v>
      </c>
      <c r="N1048" s="58" t="str">
        <f>IF(H1048="","",Sheet1!AF1048)</f>
        <v>11/10/2025</v>
      </c>
      <c r="O1048" s="7" t="str">
        <f>IF(H1048="","",Sheet1!AH1048)</f>
        <v>WIN-QNH-00-007</v>
      </c>
      <c r="S1048" s="55" t="str">
        <f>IF(H1048="","",Sheet1!AL1048)</f>
        <v>5625 WM+ QNH 283 Trần Quốc Tảng</v>
      </c>
      <c r="V1048" s="55" t="str">
        <f>IF(H1048="","",Sheet1!AL1048)</f>
        <v>5625 WM+ QNH 283 Trần Quốc Tảng</v>
      </c>
      <c r="Y1048" s="7" t="str">
        <f>IF(H1048="","",Sheet1!AJ1048)</f>
        <v>GM500</v>
      </c>
      <c r="AB1048" s="60">
        <f t="shared" si="161"/>
        <v>5111</v>
      </c>
      <c r="AC1048" s="60">
        <f t="shared" si="162"/>
        <v>131</v>
      </c>
      <c r="AE1048" s="61">
        <f>IF(H1048="","",Sheet1!U1048)</f>
        <v>6</v>
      </c>
      <c r="AG1048" s="7">
        <f>IF(H1048="","",Sheet1!T1048)</f>
        <v>111058</v>
      </c>
      <c r="AH1048" s="62">
        <f t="shared" si="163"/>
        <v>666348</v>
      </c>
      <c r="AL1048" s="64">
        <f t="shared" si="164"/>
        <v>8</v>
      </c>
      <c r="AN1048" s="61">
        <f t="shared" si="165"/>
        <v>53307.840000000004</v>
      </c>
      <c r="AO1048" s="65">
        <f t="shared" si="166"/>
        <v>33311</v>
      </c>
      <c r="AQ1048" s="66" t="str">
        <f t="shared" si="167"/>
        <v>K-hangtra</v>
      </c>
      <c r="AR1048" s="66">
        <f t="shared" si="168"/>
        <v>156</v>
      </c>
      <c r="AS1048" s="66">
        <f t="shared" si="169"/>
        <v>632</v>
      </c>
    </row>
    <row r="1049" spans="3:45" x14ac:dyDescent="0.25">
      <c r="C1049" s="53" t="str">
        <f>IF(H1049="","",Sheet1!AI1049)</f>
        <v>N</v>
      </c>
      <c r="D1049" s="54" t="s">
        <v>4134</v>
      </c>
      <c r="E1049" s="54" t="s">
        <v>25</v>
      </c>
      <c r="F1049" s="53" t="str">
        <f>IF(H1049="","",Sheet1!AF1049)</f>
        <v>11/10/2025</v>
      </c>
      <c r="G1049" s="1" t="str">
        <f>IF(H1049="","",Sheet1!AF1049)</f>
        <v>11/10/2025</v>
      </c>
      <c r="H1049" s="27">
        <v>9106054598</v>
      </c>
      <c r="I1049" s="1" t="str">
        <f>IF(H1049="","",Sheet1!AF1049)</f>
        <v>11/10/2025</v>
      </c>
      <c r="J1049" s="55" t="str">
        <f t="shared" si="160"/>
        <v>NKHT2510/00900081716</v>
      </c>
      <c r="K1049" s="1"/>
      <c r="L1049" s="57" t="str">
        <f>IF(H1049="","",Sheet1!AK1049)</f>
        <v>K25TTM</v>
      </c>
      <c r="M1049" s="57" t="str">
        <f>IF(H1049="","",Sheet1!AE1049)</f>
        <v>00081716</v>
      </c>
      <c r="N1049" s="58" t="str">
        <f>IF(H1049="","",Sheet1!AF1049)</f>
        <v>11/10/2025</v>
      </c>
      <c r="O1049" s="7" t="str">
        <f>IF(H1049="","",Sheet1!AH1049)</f>
        <v>WIN-DNG-01-009</v>
      </c>
      <c r="S1049" s="55" t="str">
        <f>IF(H1049="","",Sheet1!AL1049)</f>
        <v>3297 WIN DNG 228 Kinh Dương Vương</v>
      </c>
      <c r="V1049" s="55" t="str">
        <f>IF(H1049="","",Sheet1!AL1049)</f>
        <v>3297 WIN DNG 228 Kinh Dương Vương</v>
      </c>
      <c r="Y1049" s="7" t="str">
        <f>IF(H1049="","",Sheet1!AJ1049)</f>
        <v>GXD500</v>
      </c>
      <c r="AB1049" s="60">
        <f t="shared" si="161"/>
        <v>5111</v>
      </c>
      <c r="AC1049" s="60">
        <f t="shared" si="162"/>
        <v>131</v>
      </c>
      <c r="AE1049" s="61">
        <f>IF(H1049="","",Sheet1!U1049)</f>
        <v>1</v>
      </c>
      <c r="AG1049" s="7">
        <f>IF(H1049="","",Sheet1!T1049)</f>
        <v>111606</v>
      </c>
      <c r="AH1049" s="62">
        <f t="shared" si="163"/>
        <v>111606</v>
      </c>
      <c r="AL1049" s="64">
        <f t="shared" si="164"/>
        <v>8</v>
      </c>
      <c r="AN1049" s="61">
        <f t="shared" si="165"/>
        <v>8928.48</v>
      </c>
      <c r="AO1049" s="65">
        <f t="shared" si="166"/>
        <v>33311</v>
      </c>
      <c r="AQ1049" s="66" t="str">
        <f t="shared" si="167"/>
        <v>K-hangtra</v>
      </c>
      <c r="AR1049" s="66">
        <f t="shared" si="168"/>
        <v>156</v>
      </c>
      <c r="AS1049" s="66">
        <f t="shared" si="169"/>
        <v>632</v>
      </c>
    </row>
    <row r="1050" spans="3:45" x14ac:dyDescent="0.25">
      <c r="C1050" s="53" t="str">
        <f>IF(H1050="","",Sheet1!AI1050)</f>
        <v>N</v>
      </c>
      <c r="D1050" s="54" t="s">
        <v>4134</v>
      </c>
      <c r="E1050" s="54" t="s">
        <v>25</v>
      </c>
      <c r="F1050" s="53" t="str">
        <f>IF(H1050="","",Sheet1!AF1050)</f>
        <v>11/10/2025</v>
      </c>
      <c r="G1050" s="1" t="str">
        <f>IF(H1050="","",Sheet1!AF1050)</f>
        <v>11/10/2025</v>
      </c>
      <c r="H1050" s="27">
        <v>9106054608</v>
      </c>
      <c r="I1050" s="1" t="str">
        <f>IF(H1050="","",Sheet1!AF1050)</f>
        <v>11/10/2025</v>
      </c>
      <c r="J1050" s="55" t="str">
        <f t="shared" si="160"/>
        <v>NKHT2510/07700161276</v>
      </c>
      <c r="K1050" s="1"/>
      <c r="L1050" s="57" t="str">
        <f>IF(H1050="","",Sheet1!AK1050)</f>
        <v>K25TTM</v>
      </c>
      <c r="M1050" s="57" t="str">
        <f>IF(H1050="","",Sheet1!AE1050)</f>
        <v>00161276</v>
      </c>
      <c r="N1050" s="58" t="str">
        <f>IF(H1050="","",Sheet1!AF1050)</f>
        <v>11/10/2025</v>
      </c>
      <c r="O1050" s="7" t="str">
        <f>IF(H1050="","",Sheet1!AH1050)</f>
        <v>WIN5077</v>
      </c>
      <c r="S1050" s="55" t="str">
        <f>IF(H1050="","",Sheet1!AL1050)</f>
        <v>5077 WM+ HCM 254/63 âu Cơ</v>
      </c>
      <c r="V1050" s="55" t="str">
        <f>IF(H1050="","",Sheet1!AL1050)</f>
        <v>5077 WM+ HCM 254/63 âu Cơ</v>
      </c>
      <c r="Y1050" s="7" t="str">
        <f>IF(H1050="","",Sheet1!AJ1050)</f>
        <v>GM500</v>
      </c>
      <c r="AB1050" s="60">
        <f t="shared" si="161"/>
        <v>5111</v>
      </c>
      <c r="AC1050" s="60">
        <f t="shared" si="162"/>
        <v>131</v>
      </c>
      <c r="AE1050" s="61">
        <f>IF(H1050="","",Sheet1!U1050)</f>
        <v>1</v>
      </c>
      <c r="AG1050" s="7">
        <f>IF(H1050="","",Sheet1!T1050)</f>
        <v>111058</v>
      </c>
      <c r="AH1050" s="62">
        <f t="shared" si="163"/>
        <v>111058</v>
      </c>
      <c r="AL1050" s="64">
        <f t="shared" si="164"/>
        <v>8</v>
      </c>
      <c r="AN1050" s="61">
        <f t="shared" si="165"/>
        <v>8884.64</v>
      </c>
      <c r="AO1050" s="65">
        <f t="shared" si="166"/>
        <v>33311</v>
      </c>
      <c r="AQ1050" s="66" t="str">
        <f t="shared" si="167"/>
        <v>K-hangtra</v>
      </c>
      <c r="AR1050" s="66">
        <f t="shared" si="168"/>
        <v>156</v>
      </c>
      <c r="AS1050" s="66">
        <f t="shared" si="169"/>
        <v>632</v>
      </c>
    </row>
    <row r="1051" spans="3:45" x14ac:dyDescent="0.25">
      <c r="C1051" s="53" t="str">
        <f>IF(H1051="","",Sheet1!AI1051)</f>
        <v>N</v>
      </c>
      <c r="D1051" s="54" t="s">
        <v>4134</v>
      </c>
      <c r="E1051" s="54" t="s">
        <v>25</v>
      </c>
      <c r="F1051" s="53" t="str">
        <f>IF(H1051="","",Sheet1!AF1051)</f>
        <v>11/10/2025</v>
      </c>
      <c r="G1051" s="1" t="str">
        <f>IF(H1051="","",Sheet1!AF1051)</f>
        <v>11/10/2025</v>
      </c>
      <c r="H1051" s="27">
        <v>9106054608</v>
      </c>
      <c r="I1051" s="1" t="str">
        <f>IF(H1051="","",Sheet1!AF1051)</f>
        <v>11/10/2025</v>
      </c>
      <c r="J1051" s="55" t="str">
        <f t="shared" si="160"/>
        <v>NKHT2510/07700161276</v>
      </c>
      <c r="K1051" s="1"/>
      <c r="L1051" s="57" t="str">
        <f>IF(H1051="","",Sheet1!AK1051)</f>
        <v>K25TTM</v>
      </c>
      <c r="M1051" s="57" t="str">
        <f>IF(H1051="","",Sheet1!AE1051)</f>
        <v>00161276</v>
      </c>
      <c r="N1051" s="58" t="str">
        <f>IF(H1051="","",Sheet1!AF1051)</f>
        <v>11/10/2025</v>
      </c>
      <c r="O1051" s="7" t="str">
        <f>IF(H1051="","",Sheet1!AH1051)</f>
        <v>WIN5077</v>
      </c>
      <c r="S1051" s="55" t="str">
        <f>IF(H1051="","",Sheet1!AL1051)</f>
        <v>5077 WM+ HCM 254/63 âu Cơ</v>
      </c>
      <c r="V1051" s="55" t="str">
        <f>IF(H1051="","",Sheet1!AL1051)</f>
        <v>5077 WM+ HCM 254/63 âu Cơ</v>
      </c>
      <c r="Y1051" s="7" t="str">
        <f>IF(H1051="","",Sheet1!AJ1051)</f>
        <v>TH200</v>
      </c>
      <c r="AB1051" s="60">
        <f t="shared" si="161"/>
        <v>5111</v>
      </c>
      <c r="AC1051" s="60">
        <f t="shared" si="162"/>
        <v>131</v>
      </c>
      <c r="AE1051" s="61">
        <f>IF(H1051="","",Sheet1!U1051)</f>
        <v>2</v>
      </c>
      <c r="AG1051" s="7">
        <f>IF(H1051="","",Sheet1!T1051)</f>
        <v>45588</v>
      </c>
      <c r="AH1051" s="62">
        <f t="shared" si="163"/>
        <v>91176</v>
      </c>
      <c r="AL1051" s="64">
        <f t="shared" si="164"/>
        <v>8</v>
      </c>
      <c r="AN1051" s="61">
        <f t="shared" si="165"/>
        <v>7294.08</v>
      </c>
      <c r="AO1051" s="65">
        <f t="shared" si="166"/>
        <v>33311</v>
      </c>
      <c r="AQ1051" s="66" t="str">
        <f t="shared" si="167"/>
        <v>K-hangtra</v>
      </c>
      <c r="AR1051" s="66">
        <f t="shared" si="168"/>
        <v>156</v>
      </c>
      <c r="AS1051" s="66">
        <f t="shared" si="169"/>
        <v>632</v>
      </c>
    </row>
    <row r="1052" spans="3:45" x14ac:dyDescent="0.25">
      <c r="C1052" s="53" t="str">
        <f>IF(H1052="","",Sheet1!AI1052)</f>
        <v>N</v>
      </c>
      <c r="D1052" s="54" t="s">
        <v>4134</v>
      </c>
      <c r="E1052" s="54" t="s">
        <v>25</v>
      </c>
      <c r="F1052" s="53" t="str">
        <f>IF(H1052="","",Sheet1!AF1052)</f>
        <v>11/10/2025</v>
      </c>
      <c r="G1052" s="1" t="str">
        <f>IF(H1052="","",Sheet1!AF1052)</f>
        <v>11/10/2025</v>
      </c>
      <c r="H1052" s="27">
        <v>9106054608</v>
      </c>
      <c r="I1052" s="1" t="str">
        <f>IF(H1052="","",Sheet1!AF1052)</f>
        <v>11/10/2025</v>
      </c>
      <c r="J1052" s="55" t="str">
        <f t="shared" si="160"/>
        <v>NKHT2510/07700161276</v>
      </c>
      <c r="K1052" s="1"/>
      <c r="L1052" s="57" t="str">
        <f>IF(H1052="","",Sheet1!AK1052)</f>
        <v>K25TTM</v>
      </c>
      <c r="M1052" s="57" t="str">
        <f>IF(H1052="","",Sheet1!AE1052)</f>
        <v>00161276</v>
      </c>
      <c r="N1052" s="58" t="str">
        <f>IF(H1052="","",Sheet1!AF1052)</f>
        <v>11/10/2025</v>
      </c>
      <c r="O1052" s="7" t="str">
        <f>IF(H1052="","",Sheet1!AH1052)</f>
        <v>WIN5077</v>
      </c>
      <c r="S1052" s="55" t="str">
        <f>IF(H1052="","",Sheet1!AL1052)</f>
        <v>5077 WM+ HCM 254/63 âu Cơ</v>
      </c>
      <c r="V1052" s="55" t="str">
        <f>IF(H1052="","",Sheet1!AL1052)</f>
        <v>5077 WM+ HCM 254/63 âu Cơ</v>
      </c>
      <c r="Y1052" s="7" t="str">
        <f>IF(H1052="","",Sheet1!AJ1052)</f>
        <v>CN300</v>
      </c>
      <c r="AB1052" s="60">
        <f t="shared" si="161"/>
        <v>5111</v>
      </c>
      <c r="AC1052" s="60">
        <f t="shared" si="162"/>
        <v>131</v>
      </c>
      <c r="AE1052" s="61">
        <f>IF(H1052="","",Sheet1!U1052)</f>
        <v>2</v>
      </c>
      <c r="AG1052" s="7">
        <f>IF(H1052="","",Sheet1!T1052)</f>
        <v>70950</v>
      </c>
      <c r="AH1052" s="62">
        <f t="shared" si="163"/>
        <v>141900</v>
      </c>
      <c r="AL1052" s="64">
        <f t="shared" si="164"/>
        <v>8</v>
      </c>
      <c r="AN1052" s="61">
        <f t="shared" si="165"/>
        <v>11352</v>
      </c>
      <c r="AO1052" s="65">
        <f t="shared" si="166"/>
        <v>33311</v>
      </c>
      <c r="AQ1052" s="66" t="str">
        <f t="shared" si="167"/>
        <v>K-hangtra</v>
      </c>
      <c r="AR1052" s="66">
        <f t="shared" si="168"/>
        <v>156</v>
      </c>
      <c r="AS1052" s="66">
        <f t="shared" si="169"/>
        <v>632</v>
      </c>
    </row>
    <row r="1053" spans="3:45" x14ac:dyDescent="0.25">
      <c r="C1053" s="53" t="str">
        <f>IF(H1053="","",Sheet1!AI1053)</f>
        <v>N</v>
      </c>
      <c r="D1053" s="54" t="s">
        <v>4134</v>
      </c>
      <c r="E1053" s="54" t="s">
        <v>25</v>
      </c>
      <c r="F1053" s="53" t="str">
        <f>IF(H1053="","",Sheet1!AF1053)</f>
        <v>11/10/2025</v>
      </c>
      <c r="G1053" s="1" t="str">
        <f>IF(H1053="","",Sheet1!AF1053)</f>
        <v>11/10/2025</v>
      </c>
      <c r="H1053" s="27">
        <v>9106054608</v>
      </c>
      <c r="I1053" s="1" t="str">
        <f>IF(H1053="","",Sheet1!AF1053)</f>
        <v>11/10/2025</v>
      </c>
      <c r="J1053" s="55" t="str">
        <f t="shared" si="160"/>
        <v>NKHT2510/07700161276</v>
      </c>
      <c r="K1053" s="1"/>
      <c r="L1053" s="57" t="str">
        <f>IF(H1053="","",Sheet1!AK1053)</f>
        <v>K25TTM</v>
      </c>
      <c r="M1053" s="57" t="str">
        <f>IF(H1053="","",Sheet1!AE1053)</f>
        <v>00161276</v>
      </c>
      <c r="N1053" s="58" t="str">
        <f>IF(H1053="","",Sheet1!AF1053)</f>
        <v>11/10/2025</v>
      </c>
      <c r="O1053" s="7" t="str">
        <f>IF(H1053="","",Sheet1!AH1053)</f>
        <v>WIN5077</v>
      </c>
      <c r="S1053" s="55" t="str">
        <f>IF(H1053="","",Sheet1!AL1053)</f>
        <v>5077 WM+ HCM 254/63 âu Cơ</v>
      </c>
      <c r="V1053" s="55" t="str">
        <f>IF(H1053="","",Sheet1!AL1053)</f>
        <v>5077 WM+ HCM 254/63 âu Cơ</v>
      </c>
      <c r="Y1053" s="7" t="str">
        <f>IF(H1053="","",Sheet1!AJ1053)</f>
        <v>GXD500</v>
      </c>
      <c r="AB1053" s="60">
        <f t="shared" si="161"/>
        <v>5111</v>
      </c>
      <c r="AC1053" s="60">
        <f t="shared" si="162"/>
        <v>131</v>
      </c>
      <c r="AE1053" s="61">
        <f>IF(H1053="","",Sheet1!U1053)</f>
        <v>1</v>
      </c>
      <c r="AG1053" s="7">
        <f>IF(H1053="","",Sheet1!T1053)</f>
        <v>111606</v>
      </c>
      <c r="AH1053" s="62">
        <f t="shared" si="163"/>
        <v>111606</v>
      </c>
      <c r="AL1053" s="64">
        <f t="shared" si="164"/>
        <v>8</v>
      </c>
      <c r="AN1053" s="61">
        <f t="shared" si="165"/>
        <v>8928.48</v>
      </c>
      <c r="AO1053" s="65">
        <f t="shared" si="166"/>
        <v>33311</v>
      </c>
      <c r="AQ1053" s="66" t="str">
        <f t="shared" si="167"/>
        <v>K-hangtra</v>
      </c>
      <c r="AR1053" s="66">
        <f t="shared" si="168"/>
        <v>156</v>
      </c>
      <c r="AS1053" s="66">
        <f t="shared" si="169"/>
        <v>632</v>
      </c>
    </row>
    <row r="1054" spans="3:45" x14ac:dyDescent="0.25">
      <c r="C1054" s="53" t="str">
        <f>IF(H1054="","",Sheet1!AI1054)</f>
        <v>N</v>
      </c>
      <c r="D1054" s="54" t="s">
        <v>4134</v>
      </c>
      <c r="E1054" s="54" t="s">
        <v>25</v>
      </c>
      <c r="F1054" s="53" t="str">
        <f>IF(H1054="","",Sheet1!AF1054)</f>
        <v>11/10/2025</v>
      </c>
      <c r="G1054" s="1" t="str">
        <f>IF(H1054="","",Sheet1!AF1054)</f>
        <v>11/10/2025</v>
      </c>
      <c r="H1054" s="27">
        <v>9106054608</v>
      </c>
      <c r="I1054" s="1" t="str">
        <f>IF(H1054="","",Sheet1!AF1054)</f>
        <v>11/10/2025</v>
      </c>
      <c r="J1054" s="55" t="str">
        <f t="shared" si="160"/>
        <v>NKHT2510/07700161276</v>
      </c>
      <c r="K1054" s="1"/>
      <c r="L1054" s="57" t="str">
        <f>IF(H1054="","",Sheet1!AK1054)</f>
        <v>K25TTM</v>
      </c>
      <c r="M1054" s="57" t="str">
        <f>IF(H1054="","",Sheet1!AE1054)</f>
        <v>00161276</v>
      </c>
      <c r="N1054" s="58" t="str">
        <f>IF(H1054="","",Sheet1!AF1054)</f>
        <v>11/10/2025</v>
      </c>
      <c r="O1054" s="7" t="str">
        <f>IF(H1054="","",Sheet1!AH1054)</f>
        <v>WIN5077</v>
      </c>
      <c r="S1054" s="55" t="str">
        <f>IF(H1054="","",Sheet1!AL1054)</f>
        <v>5077 WM+ HCM 254/63 âu Cơ</v>
      </c>
      <c r="V1054" s="55" t="str">
        <f>IF(H1054="","",Sheet1!AL1054)</f>
        <v>5077 WM+ HCM 254/63 âu Cơ</v>
      </c>
      <c r="Y1054" s="7" t="str">
        <f>IF(H1054="","",Sheet1!AJ1054)</f>
        <v>GTLX250G</v>
      </c>
      <c r="AB1054" s="60">
        <f t="shared" si="161"/>
        <v>5111</v>
      </c>
      <c r="AC1054" s="60">
        <f t="shared" si="162"/>
        <v>131</v>
      </c>
      <c r="AE1054" s="61">
        <f>IF(H1054="","",Sheet1!U1054)</f>
        <v>4</v>
      </c>
      <c r="AG1054" s="7">
        <f>IF(H1054="","",Sheet1!T1054)</f>
        <v>50182</v>
      </c>
      <c r="AH1054" s="62">
        <f t="shared" si="163"/>
        <v>200728</v>
      </c>
      <c r="AL1054" s="64">
        <f t="shared" si="164"/>
        <v>8</v>
      </c>
      <c r="AN1054" s="61">
        <f t="shared" si="165"/>
        <v>16058.24</v>
      </c>
      <c r="AO1054" s="65">
        <f t="shared" si="166"/>
        <v>33311</v>
      </c>
      <c r="AQ1054" s="66" t="str">
        <f t="shared" si="167"/>
        <v>K-hangtra</v>
      </c>
      <c r="AR1054" s="66">
        <f t="shared" si="168"/>
        <v>156</v>
      </c>
      <c r="AS1054" s="66">
        <f t="shared" si="169"/>
        <v>632</v>
      </c>
    </row>
    <row r="1055" spans="3:45" x14ac:dyDescent="0.25">
      <c r="C1055" s="53" t="str">
        <f>IF(H1055="","",Sheet1!AI1055)</f>
        <v>N</v>
      </c>
      <c r="D1055" s="54" t="s">
        <v>4134</v>
      </c>
      <c r="E1055" s="54" t="s">
        <v>25</v>
      </c>
      <c r="F1055" s="53" t="str">
        <f>IF(H1055="","",Sheet1!AF1055)</f>
        <v>11/10/2025</v>
      </c>
      <c r="G1055" s="1" t="str">
        <f>IF(H1055="","",Sheet1!AF1055)</f>
        <v>11/10/2025</v>
      </c>
      <c r="H1055" s="27">
        <v>9106054608</v>
      </c>
      <c r="I1055" s="1" t="str">
        <f>IF(H1055="","",Sheet1!AF1055)</f>
        <v>11/10/2025</v>
      </c>
      <c r="J1055" s="55" t="str">
        <f t="shared" si="160"/>
        <v>NKHT2510/07700161276</v>
      </c>
      <c r="K1055" s="1"/>
      <c r="L1055" s="57" t="str">
        <f>IF(H1055="","",Sheet1!AK1055)</f>
        <v>K25TTM</v>
      </c>
      <c r="M1055" s="57" t="str">
        <f>IF(H1055="","",Sheet1!AE1055)</f>
        <v>00161276</v>
      </c>
      <c r="N1055" s="58" t="str">
        <f>IF(H1055="","",Sheet1!AF1055)</f>
        <v>11/10/2025</v>
      </c>
      <c r="O1055" s="7" t="str">
        <f>IF(H1055="","",Sheet1!AH1055)</f>
        <v>WIN5077</v>
      </c>
      <c r="S1055" s="55" t="str">
        <f>IF(H1055="","",Sheet1!AL1055)</f>
        <v>5077 WM+ HCM 254/63 âu Cơ</v>
      </c>
      <c r="V1055" s="55" t="str">
        <f>IF(H1055="","",Sheet1!AL1055)</f>
        <v>5077 WM+ HCM 254/63 âu Cơ</v>
      </c>
      <c r="Y1055" s="7" t="str">
        <f>IF(H1055="","",Sheet1!AJ1055)</f>
        <v>MNH250</v>
      </c>
      <c r="AB1055" s="60">
        <f t="shared" si="161"/>
        <v>5111</v>
      </c>
      <c r="AC1055" s="60">
        <f t="shared" si="162"/>
        <v>131</v>
      </c>
      <c r="AE1055" s="61">
        <f>IF(H1055="","",Sheet1!U1055)</f>
        <v>1</v>
      </c>
      <c r="AG1055" s="7">
        <f>IF(H1055="","",Sheet1!T1055)</f>
        <v>37720</v>
      </c>
      <c r="AH1055" s="62">
        <f t="shared" si="163"/>
        <v>37720</v>
      </c>
      <c r="AL1055" s="64">
        <f t="shared" si="164"/>
        <v>8</v>
      </c>
      <c r="AN1055" s="61">
        <f t="shared" si="165"/>
        <v>3017.6</v>
      </c>
      <c r="AO1055" s="65">
        <f t="shared" si="166"/>
        <v>33311</v>
      </c>
      <c r="AQ1055" s="66" t="str">
        <f t="shared" si="167"/>
        <v>K-hangtra</v>
      </c>
      <c r="AR1055" s="66">
        <f t="shared" si="168"/>
        <v>156</v>
      </c>
      <c r="AS1055" s="66">
        <f t="shared" si="169"/>
        <v>632</v>
      </c>
    </row>
    <row r="1056" spans="3:45" x14ac:dyDescent="0.25">
      <c r="C1056" s="53" t="str">
        <f>IF(H1056="","",Sheet1!AI1056)</f>
        <v>B</v>
      </c>
      <c r="D1056" s="54" t="s">
        <v>4134</v>
      </c>
      <c r="E1056" s="54" t="s">
        <v>25</v>
      </c>
      <c r="F1056" s="53" t="str">
        <f>IF(H1056="","",Sheet1!AF1056)</f>
        <v>11/10/2025</v>
      </c>
      <c r="G1056" s="1" t="str">
        <f>IF(H1056="","",Sheet1!AF1056)</f>
        <v>11/10/2025</v>
      </c>
      <c r="H1056" s="27">
        <v>9106054592</v>
      </c>
      <c r="I1056" s="1" t="str">
        <f>IF(H1056="","",Sheet1!AF1056)</f>
        <v>11/10/2025</v>
      </c>
      <c r="J1056" s="55" t="str">
        <f t="shared" si="160"/>
        <v>NKHT2510/05400485580</v>
      </c>
      <c r="K1056" s="1"/>
      <c r="L1056" s="57" t="str">
        <f>IF(H1056="","",Sheet1!AK1056)</f>
        <v>K25TTM</v>
      </c>
      <c r="M1056" s="57" t="str">
        <f>IF(H1056="","",Sheet1!AE1056)</f>
        <v>00485580</v>
      </c>
      <c r="N1056" s="58" t="str">
        <f>IF(H1056="","",Sheet1!AF1056)</f>
        <v>11/10/2025</v>
      </c>
      <c r="O1056" s="7" t="str">
        <f>IF(H1056="","",Sheet1!AH1056)</f>
        <v>WIN6054</v>
      </c>
      <c r="S1056" s="55" t="str">
        <f>IF(H1056="","",Sheet1!AL1056)</f>
        <v>6054 WM+ HNI 8 Ngõ 62 Thụy Ứng</v>
      </c>
      <c r="V1056" s="55" t="str">
        <f>IF(H1056="","",Sheet1!AL1056)</f>
        <v>6054 WM+ HNI 8 Ngõ 62 Thụy Ứng</v>
      </c>
      <c r="Y1056" s="7" t="str">
        <f>IF(H1056="","",Sheet1!AJ1056)</f>
        <v>GM500</v>
      </c>
      <c r="AB1056" s="60">
        <f t="shared" si="161"/>
        <v>5111</v>
      </c>
      <c r="AC1056" s="60">
        <f t="shared" si="162"/>
        <v>131</v>
      </c>
      <c r="AE1056" s="61">
        <f>IF(H1056="","",Sheet1!U1056)</f>
        <v>2</v>
      </c>
      <c r="AG1056" s="7">
        <f>IF(H1056="","",Sheet1!T1056)</f>
        <v>111058</v>
      </c>
      <c r="AH1056" s="62">
        <f t="shared" si="163"/>
        <v>222116</v>
      </c>
      <c r="AL1056" s="64">
        <f t="shared" si="164"/>
        <v>8</v>
      </c>
      <c r="AN1056" s="61">
        <f t="shared" si="165"/>
        <v>17769.28</v>
      </c>
      <c r="AO1056" s="65">
        <f t="shared" si="166"/>
        <v>33311</v>
      </c>
      <c r="AQ1056" s="66" t="str">
        <f t="shared" si="167"/>
        <v>K-hangtra</v>
      </c>
      <c r="AR1056" s="66">
        <f t="shared" si="168"/>
        <v>156</v>
      </c>
      <c r="AS1056" s="66">
        <f t="shared" si="169"/>
        <v>632</v>
      </c>
    </row>
    <row r="1057" spans="3:45" x14ac:dyDescent="0.25">
      <c r="C1057" s="53" t="str">
        <f>IF(H1057="","",Sheet1!AI1057)</f>
        <v>B</v>
      </c>
      <c r="D1057" s="54" t="s">
        <v>4134</v>
      </c>
      <c r="E1057" s="54" t="s">
        <v>25</v>
      </c>
      <c r="F1057" s="53" t="str">
        <f>IF(H1057="","",Sheet1!AF1057)</f>
        <v>11/10/2025</v>
      </c>
      <c r="G1057" s="1" t="str">
        <f>IF(H1057="","",Sheet1!AF1057)</f>
        <v>11/10/2025</v>
      </c>
      <c r="H1057" s="27">
        <v>9106054662</v>
      </c>
      <c r="I1057" s="1" t="str">
        <f>IF(H1057="","",Sheet1!AF1057)</f>
        <v>11/10/2025</v>
      </c>
      <c r="J1057" s="55" t="str">
        <f t="shared" si="160"/>
        <v>NKHT2510/B3600485608</v>
      </c>
      <c r="K1057" s="1"/>
      <c r="L1057" s="57" t="str">
        <f>IF(H1057="","",Sheet1!AK1057)</f>
        <v>K25TTM</v>
      </c>
      <c r="M1057" s="57" t="str">
        <f>IF(H1057="","",Sheet1!AE1057)</f>
        <v>00485608</v>
      </c>
      <c r="N1057" s="58" t="str">
        <f>IF(H1057="","",Sheet1!AF1057)</f>
        <v>11/10/2025</v>
      </c>
      <c r="O1057" s="7" t="str">
        <f>IF(H1057="","",Sheet1!AH1057)</f>
        <v>WIN2B36</v>
      </c>
      <c r="S1057" s="55" t="str">
        <f>IF(H1057="","",Sheet1!AL1057)</f>
        <v>2B36 WM+ HNI Bảo Tháp, Quang Minh</v>
      </c>
      <c r="V1057" s="55" t="str">
        <f>IF(H1057="","",Sheet1!AL1057)</f>
        <v>2B36 WM+ HNI Bảo Tháp, Quang Minh</v>
      </c>
      <c r="Y1057" s="7" t="str">
        <f>IF(H1057="","",Sheet1!AJ1057)</f>
        <v>MNH250</v>
      </c>
      <c r="AB1057" s="60">
        <f t="shared" si="161"/>
        <v>5111</v>
      </c>
      <c r="AC1057" s="60">
        <f t="shared" si="162"/>
        <v>131</v>
      </c>
      <c r="AE1057" s="61">
        <f>IF(H1057="","",Sheet1!U1057)</f>
        <v>2</v>
      </c>
      <c r="AG1057" s="7">
        <f>IF(H1057="","",Sheet1!T1057)</f>
        <v>37720</v>
      </c>
      <c r="AH1057" s="62">
        <f t="shared" si="163"/>
        <v>75440</v>
      </c>
      <c r="AL1057" s="64">
        <f t="shared" si="164"/>
        <v>8</v>
      </c>
      <c r="AN1057" s="61">
        <f t="shared" si="165"/>
        <v>6035.2</v>
      </c>
      <c r="AO1057" s="65">
        <f t="shared" si="166"/>
        <v>33311</v>
      </c>
      <c r="AQ1057" s="66" t="str">
        <f t="shared" si="167"/>
        <v>K-hangtra</v>
      </c>
      <c r="AR1057" s="66">
        <f t="shared" si="168"/>
        <v>156</v>
      </c>
      <c r="AS1057" s="66">
        <f t="shared" si="169"/>
        <v>632</v>
      </c>
    </row>
    <row r="1058" spans="3:45" x14ac:dyDescent="0.25">
      <c r="C1058" s="53" t="str">
        <f>IF(H1058="","",Sheet1!AI1058)</f>
        <v>B</v>
      </c>
      <c r="D1058" s="54" t="s">
        <v>4134</v>
      </c>
      <c r="E1058" s="54" t="s">
        <v>25</v>
      </c>
      <c r="F1058" s="53" t="str">
        <f>IF(H1058="","",Sheet1!AF1058)</f>
        <v>11/10/2025</v>
      </c>
      <c r="G1058" s="1" t="str">
        <f>IF(H1058="","",Sheet1!AF1058)</f>
        <v>11/10/2025</v>
      </c>
      <c r="H1058" s="27">
        <v>9106054663</v>
      </c>
      <c r="I1058" s="1" t="str">
        <f>IF(H1058="","",Sheet1!AF1058)</f>
        <v>11/10/2025</v>
      </c>
      <c r="J1058" s="55" t="str">
        <f t="shared" si="160"/>
        <v>NKHT2510/22700485609</v>
      </c>
      <c r="K1058" s="1"/>
      <c r="L1058" s="57" t="str">
        <f>IF(H1058="","",Sheet1!AK1058)</f>
        <v>K25TTM</v>
      </c>
      <c r="M1058" s="57" t="str">
        <f>IF(H1058="","",Sheet1!AE1058)</f>
        <v>00485609</v>
      </c>
      <c r="N1058" s="58" t="str">
        <f>IF(H1058="","",Sheet1!AF1058)</f>
        <v>11/10/2025</v>
      </c>
      <c r="O1058" s="7" t="str">
        <f>IF(H1058="","",Sheet1!AH1058)</f>
        <v>WIN3227</v>
      </c>
      <c r="S1058" s="55" t="str">
        <f>IF(H1058="","",Sheet1!AL1058)</f>
        <v>3227 WM+ HNI 15 Trần Khánh Dư</v>
      </c>
      <c r="V1058" s="55" t="str">
        <f>IF(H1058="","",Sheet1!AL1058)</f>
        <v>3227 WM+ HNI 15 Trần Khánh Dư</v>
      </c>
      <c r="Y1058" s="7" t="str">
        <f>IF(H1058="","",Sheet1!AJ1058)</f>
        <v>CC300</v>
      </c>
      <c r="AB1058" s="60">
        <f t="shared" si="161"/>
        <v>5111</v>
      </c>
      <c r="AC1058" s="60">
        <f t="shared" si="162"/>
        <v>131</v>
      </c>
      <c r="AE1058" s="61">
        <f>IF(H1058="","",Sheet1!U1058)</f>
        <v>2</v>
      </c>
      <c r="AG1058" s="7">
        <f>IF(H1058="","",Sheet1!T1058)</f>
        <v>74250</v>
      </c>
      <c r="AH1058" s="62">
        <f t="shared" si="163"/>
        <v>148500</v>
      </c>
      <c r="AL1058" s="64">
        <f t="shared" si="164"/>
        <v>8</v>
      </c>
      <c r="AN1058" s="61">
        <f t="shared" si="165"/>
        <v>11880</v>
      </c>
      <c r="AO1058" s="65">
        <f t="shared" si="166"/>
        <v>33311</v>
      </c>
      <c r="AQ1058" s="66" t="str">
        <f t="shared" si="167"/>
        <v>K-hangtra</v>
      </c>
      <c r="AR1058" s="66">
        <f t="shared" si="168"/>
        <v>156</v>
      </c>
      <c r="AS1058" s="66">
        <f t="shared" si="169"/>
        <v>632</v>
      </c>
    </row>
    <row r="1059" spans="3:45" x14ac:dyDescent="0.25">
      <c r="C1059" s="53" t="str">
        <f>IF(H1059="","",Sheet1!AI1059)</f>
        <v>N</v>
      </c>
      <c r="D1059" s="54" t="s">
        <v>4134</v>
      </c>
      <c r="E1059" s="54" t="s">
        <v>25</v>
      </c>
      <c r="F1059" s="53" t="str">
        <f>IF(H1059="","",Sheet1!AF1059)</f>
        <v>11/10/2025</v>
      </c>
      <c r="G1059" s="1" t="str">
        <f>IF(H1059="","",Sheet1!AF1059)</f>
        <v>11/10/2025</v>
      </c>
      <c r="H1059" s="27">
        <v>9106054642</v>
      </c>
      <c r="I1059" s="1" t="str">
        <f>IF(H1059="","",Sheet1!AF1059)</f>
        <v>11/10/2025</v>
      </c>
      <c r="J1059" s="55" t="str">
        <f t="shared" si="160"/>
        <v>NKHT2510/54900161278</v>
      </c>
      <c r="K1059" s="1"/>
      <c r="L1059" s="57" t="str">
        <f>IF(H1059="","",Sheet1!AK1059)</f>
        <v>K25TTM</v>
      </c>
      <c r="M1059" s="57" t="str">
        <f>IF(H1059="","",Sheet1!AE1059)</f>
        <v>00161278</v>
      </c>
      <c r="N1059" s="58" t="str">
        <f>IF(H1059="","",Sheet1!AF1059)</f>
        <v>11/10/2025</v>
      </c>
      <c r="O1059" s="7" t="str">
        <f>IF(H1059="","",Sheet1!AH1059)</f>
        <v>WIN1549</v>
      </c>
      <c r="S1059" s="55" t="str">
        <f>IF(H1059="","",Sheet1!AL1059)</f>
        <v>1549 WM VCP HCM Quang Trung</v>
      </c>
      <c r="V1059" s="55" t="str">
        <f>IF(H1059="","",Sheet1!AL1059)</f>
        <v>1549 WM VCP HCM Quang Trung</v>
      </c>
      <c r="Y1059" s="7" t="str">
        <f>IF(H1059="","",Sheet1!AJ1059)</f>
        <v>GM500</v>
      </c>
      <c r="AB1059" s="60">
        <f t="shared" si="161"/>
        <v>5111</v>
      </c>
      <c r="AC1059" s="60">
        <f t="shared" si="162"/>
        <v>131</v>
      </c>
      <c r="AE1059" s="61">
        <f>IF(H1059="","",Sheet1!U1059)</f>
        <v>2</v>
      </c>
      <c r="AG1059" s="7">
        <f>IF(H1059="","",Sheet1!T1059)</f>
        <v>111058</v>
      </c>
      <c r="AH1059" s="62">
        <f t="shared" si="163"/>
        <v>222116</v>
      </c>
      <c r="AL1059" s="64">
        <f t="shared" si="164"/>
        <v>8</v>
      </c>
      <c r="AN1059" s="61">
        <f t="shared" si="165"/>
        <v>17769.28</v>
      </c>
      <c r="AO1059" s="65">
        <f t="shared" si="166"/>
        <v>33311</v>
      </c>
      <c r="AQ1059" s="66" t="str">
        <f t="shared" si="167"/>
        <v>K-hangtra</v>
      </c>
      <c r="AR1059" s="66">
        <f t="shared" si="168"/>
        <v>156</v>
      </c>
      <c r="AS1059" s="66">
        <f t="shared" si="169"/>
        <v>632</v>
      </c>
    </row>
    <row r="1060" spans="3:45" x14ac:dyDescent="0.25">
      <c r="C1060" s="53" t="str">
        <f>IF(H1060="","",Sheet1!AI1060)</f>
        <v>N</v>
      </c>
      <c r="D1060" s="54" t="s">
        <v>4134</v>
      </c>
      <c r="E1060" s="54" t="s">
        <v>25</v>
      </c>
      <c r="F1060" s="53" t="str">
        <f>IF(H1060="","",Sheet1!AF1060)</f>
        <v>11/10/2025</v>
      </c>
      <c r="G1060" s="1" t="str">
        <f>IF(H1060="","",Sheet1!AF1060)</f>
        <v>11/10/2025</v>
      </c>
      <c r="H1060" s="27">
        <v>9106054642</v>
      </c>
      <c r="I1060" s="1" t="str">
        <f>IF(H1060="","",Sheet1!AF1060)</f>
        <v>11/10/2025</v>
      </c>
      <c r="J1060" s="55" t="str">
        <f t="shared" si="160"/>
        <v>NKHT2510/54900161278</v>
      </c>
      <c r="K1060" s="1"/>
      <c r="L1060" s="57" t="str">
        <f>IF(H1060="","",Sheet1!AK1060)</f>
        <v>K25TTM</v>
      </c>
      <c r="M1060" s="57" t="str">
        <f>IF(H1060="","",Sheet1!AE1060)</f>
        <v>00161278</v>
      </c>
      <c r="N1060" s="58" t="str">
        <f>IF(H1060="","",Sheet1!AF1060)</f>
        <v>11/10/2025</v>
      </c>
      <c r="O1060" s="7" t="str">
        <f>IF(H1060="","",Sheet1!AH1060)</f>
        <v>WIN1549</v>
      </c>
      <c r="S1060" s="55" t="str">
        <f>IF(H1060="","",Sheet1!AL1060)</f>
        <v>1549 WM VCP HCM Quang Trung</v>
      </c>
      <c r="V1060" s="55" t="str">
        <f>IF(H1060="","",Sheet1!AL1060)</f>
        <v>1549 WM VCP HCM Quang Trung</v>
      </c>
      <c r="Y1060" s="7" t="str">
        <f>IF(H1060="","",Sheet1!AJ1060)</f>
        <v>GXD500</v>
      </c>
      <c r="AB1060" s="60">
        <f t="shared" si="161"/>
        <v>5111</v>
      </c>
      <c r="AC1060" s="60">
        <f t="shared" si="162"/>
        <v>131</v>
      </c>
      <c r="AE1060" s="61">
        <f>IF(H1060="","",Sheet1!U1060)</f>
        <v>2</v>
      </c>
      <c r="AG1060" s="7">
        <f>IF(H1060="","",Sheet1!T1060)</f>
        <v>111606</v>
      </c>
      <c r="AH1060" s="62">
        <f t="shared" si="163"/>
        <v>223212</v>
      </c>
      <c r="AL1060" s="64">
        <f t="shared" si="164"/>
        <v>8</v>
      </c>
      <c r="AN1060" s="61">
        <f t="shared" si="165"/>
        <v>17856.96</v>
      </c>
      <c r="AO1060" s="65">
        <f t="shared" si="166"/>
        <v>33311</v>
      </c>
      <c r="AQ1060" s="66" t="str">
        <f t="shared" si="167"/>
        <v>K-hangtra</v>
      </c>
      <c r="AR1060" s="66">
        <f t="shared" si="168"/>
        <v>156</v>
      </c>
      <c r="AS1060" s="66">
        <f t="shared" si="169"/>
        <v>632</v>
      </c>
    </row>
    <row r="1061" spans="3:45" x14ac:dyDescent="0.25">
      <c r="C1061" s="53" t="str">
        <f>IF(H1061="","",Sheet1!AI1061)</f>
        <v>N</v>
      </c>
      <c r="D1061" s="54" t="s">
        <v>4134</v>
      </c>
      <c r="E1061" s="54" t="s">
        <v>25</v>
      </c>
      <c r="F1061" s="53" t="str">
        <f>IF(H1061="","",Sheet1!AF1061)</f>
        <v>11/10/2025</v>
      </c>
      <c r="G1061" s="1" t="str">
        <f>IF(H1061="","",Sheet1!AF1061)</f>
        <v>11/10/2025</v>
      </c>
      <c r="H1061" s="27">
        <v>9106054642</v>
      </c>
      <c r="I1061" s="1" t="str">
        <f>IF(H1061="","",Sheet1!AF1061)</f>
        <v>11/10/2025</v>
      </c>
      <c r="J1061" s="55" t="str">
        <f t="shared" si="160"/>
        <v>NKHT2510/54900161278</v>
      </c>
      <c r="K1061" s="1"/>
      <c r="L1061" s="57" t="str">
        <f>IF(H1061="","",Sheet1!AK1061)</f>
        <v>K25TTM</v>
      </c>
      <c r="M1061" s="57" t="str">
        <f>IF(H1061="","",Sheet1!AE1061)</f>
        <v>00161278</v>
      </c>
      <c r="N1061" s="58" t="str">
        <f>IF(H1061="","",Sheet1!AF1061)</f>
        <v>11/10/2025</v>
      </c>
      <c r="O1061" s="7" t="str">
        <f>IF(H1061="","",Sheet1!AH1061)</f>
        <v>WIN1549</v>
      </c>
      <c r="S1061" s="55" t="str">
        <f>IF(H1061="","",Sheet1!AL1061)</f>
        <v>1549 WM VCP HCM Quang Trung</v>
      </c>
      <c r="V1061" s="55" t="str">
        <f>IF(H1061="","",Sheet1!AL1061)</f>
        <v>1549 WM VCP HCM Quang Trung</v>
      </c>
      <c r="Y1061" s="7" t="str">
        <f>IF(H1061="","",Sheet1!AJ1061)</f>
        <v>CN300</v>
      </c>
      <c r="AB1061" s="60">
        <f t="shared" si="161"/>
        <v>5111</v>
      </c>
      <c r="AC1061" s="60">
        <f t="shared" si="162"/>
        <v>131</v>
      </c>
      <c r="AE1061" s="61">
        <f>IF(H1061="","",Sheet1!U1061)</f>
        <v>1</v>
      </c>
      <c r="AG1061" s="7">
        <f>IF(H1061="","",Sheet1!T1061)</f>
        <v>70950</v>
      </c>
      <c r="AH1061" s="62">
        <f t="shared" si="163"/>
        <v>70950</v>
      </c>
      <c r="AL1061" s="64">
        <f t="shared" si="164"/>
        <v>8</v>
      </c>
      <c r="AN1061" s="61">
        <f t="shared" si="165"/>
        <v>5676</v>
      </c>
      <c r="AO1061" s="65">
        <f t="shared" si="166"/>
        <v>33311</v>
      </c>
      <c r="AQ1061" s="66" t="str">
        <f t="shared" si="167"/>
        <v>K-hangtra</v>
      </c>
      <c r="AR1061" s="66">
        <f t="shared" si="168"/>
        <v>156</v>
      </c>
      <c r="AS1061" s="66">
        <f t="shared" si="169"/>
        <v>632</v>
      </c>
    </row>
    <row r="1062" spans="3:45" x14ac:dyDescent="0.25">
      <c r="C1062" s="53" t="str">
        <f>IF(H1062="","",Sheet1!AI1062)</f>
        <v>N</v>
      </c>
      <c r="D1062" s="54" t="s">
        <v>4134</v>
      </c>
      <c r="E1062" s="54" t="s">
        <v>25</v>
      </c>
      <c r="F1062" s="53" t="str">
        <f>IF(H1062="","",Sheet1!AF1062)</f>
        <v>11/10/2025</v>
      </c>
      <c r="G1062" s="1" t="str">
        <f>IF(H1062="","",Sheet1!AF1062)</f>
        <v>11/10/2025</v>
      </c>
      <c r="H1062" s="27">
        <v>9106054754</v>
      </c>
      <c r="I1062" s="1" t="str">
        <f>IF(H1062="","",Sheet1!AF1062)</f>
        <v>11/10/2025</v>
      </c>
      <c r="J1062" s="55" t="str">
        <f t="shared" si="160"/>
        <v>NKHT2510/01000011043</v>
      </c>
      <c r="K1062" s="1"/>
      <c r="L1062" s="57" t="str">
        <f>IF(H1062="","",Sheet1!AK1062)</f>
        <v>K25TTM</v>
      </c>
      <c r="M1062" s="57" t="str">
        <f>IF(H1062="","",Sheet1!AE1062)</f>
        <v>00011043</v>
      </c>
      <c r="N1062" s="58" t="str">
        <f>IF(H1062="","",Sheet1!AF1062)</f>
        <v>11/10/2025</v>
      </c>
      <c r="O1062" s="7" t="str">
        <f>IF(H1062="","",Sheet1!AH1062)</f>
        <v>WIN-AGG-01-010</v>
      </c>
      <c r="S1062" s="55" t="str">
        <f>IF(H1062="","",Sheet1!AL1062)</f>
        <v>6759 WM+ AGG Tổ 8, Ấp Hòa Hạ</v>
      </c>
      <c r="V1062" s="55" t="str">
        <f>IF(H1062="","",Sheet1!AL1062)</f>
        <v>6759 WM+ AGG Tổ 8, Ấp Hòa Hạ</v>
      </c>
      <c r="Y1062" s="7" t="str">
        <f>IF(H1062="","",Sheet1!AJ1062)</f>
        <v>CGM300</v>
      </c>
      <c r="AB1062" s="60">
        <f t="shared" si="161"/>
        <v>5111</v>
      </c>
      <c r="AC1062" s="60">
        <f t="shared" si="162"/>
        <v>131</v>
      </c>
      <c r="AE1062" s="61">
        <f>IF(H1062="","",Sheet1!U1062)</f>
        <v>1</v>
      </c>
      <c r="AG1062" s="7">
        <f>IF(H1062="","",Sheet1!T1062)</f>
        <v>73431</v>
      </c>
      <c r="AH1062" s="62">
        <f t="shared" si="163"/>
        <v>73431</v>
      </c>
      <c r="AL1062" s="64">
        <f t="shared" si="164"/>
        <v>8</v>
      </c>
      <c r="AN1062" s="61">
        <f t="shared" si="165"/>
        <v>5874.4800000000005</v>
      </c>
      <c r="AO1062" s="65">
        <f t="shared" si="166"/>
        <v>33311</v>
      </c>
      <c r="AQ1062" s="66" t="str">
        <f t="shared" si="167"/>
        <v>K-hangtra</v>
      </c>
      <c r="AR1062" s="66">
        <f t="shared" si="168"/>
        <v>156</v>
      </c>
      <c r="AS1062" s="66">
        <f t="shared" si="169"/>
        <v>632</v>
      </c>
    </row>
    <row r="1063" spans="3:45" x14ac:dyDescent="0.25">
      <c r="C1063" s="53" t="str">
        <f>IF(H1063="","",Sheet1!AI1063)</f>
        <v>N</v>
      </c>
      <c r="D1063" s="54" t="s">
        <v>4134</v>
      </c>
      <c r="E1063" s="54" t="s">
        <v>25</v>
      </c>
      <c r="F1063" s="53" t="str">
        <f>IF(H1063="","",Sheet1!AF1063)</f>
        <v>11/10/2025</v>
      </c>
      <c r="G1063" s="1" t="str">
        <f>IF(H1063="","",Sheet1!AF1063)</f>
        <v>11/10/2025</v>
      </c>
      <c r="H1063" s="27">
        <v>9106054779</v>
      </c>
      <c r="I1063" s="1" t="str">
        <f>IF(H1063="","",Sheet1!AF1063)</f>
        <v>11/10/2025</v>
      </c>
      <c r="J1063" s="55" t="str">
        <f t="shared" si="160"/>
        <v>NKHT2510/04700015113</v>
      </c>
      <c r="K1063" s="1"/>
      <c r="L1063" s="57" t="str">
        <f>IF(H1063="","",Sheet1!AK1063)</f>
        <v>K25TTM</v>
      </c>
      <c r="M1063" s="57" t="str">
        <f>IF(H1063="","",Sheet1!AE1063)</f>
        <v>00015113</v>
      </c>
      <c r="N1063" s="58" t="str">
        <f>IF(H1063="","",Sheet1!AF1063)</f>
        <v>11/10/2025</v>
      </c>
      <c r="O1063" s="7" t="str">
        <f>IF(H1063="","",Sheet1!AH1063)</f>
        <v>WIN-047</v>
      </c>
      <c r="S1063" s="55" t="str">
        <f>IF(H1063="","",Sheet1!AL1063)</f>
        <v>3376 WM+ VTU 192-194 Lê Lai</v>
      </c>
      <c r="V1063" s="55" t="str">
        <f>IF(H1063="","",Sheet1!AL1063)</f>
        <v>3376 WM+ VTU 192-194 Lê Lai</v>
      </c>
      <c r="Y1063" s="7" t="str">
        <f>IF(H1063="","",Sheet1!AJ1063)</f>
        <v>GM500</v>
      </c>
      <c r="AB1063" s="60">
        <f t="shared" si="161"/>
        <v>5111</v>
      </c>
      <c r="AC1063" s="60">
        <f t="shared" si="162"/>
        <v>131</v>
      </c>
      <c r="AE1063" s="61">
        <f>IF(H1063="","",Sheet1!U1063)</f>
        <v>1</v>
      </c>
      <c r="AG1063" s="7">
        <f>IF(H1063="","",Sheet1!T1063)</f>
        <v>111058</v>
      </c>
      <c r="AH1063" s="62">
        <f t="shared" si="163"/>
        <v>111058</v>
      </c>
      <c r="AL1063" s="64">
        <f t="shared" si="164"/>
        <v>8</v>
      </c>
      <c r="AN1063" s="61">
        <f t="shared" si="165"/>
        <v>8884.64</v>
      </c>
      <c r="AO1063" s="65">
        <f t="shared" si="166"/>
        <v>33311</v>
      </c>
      <c r="AQ1063" s="66" t="str">
        <f t="shared" si="167"/>
        <v>K-hangtra</v>
      </c>
      <c r="AR1063" s="66">
        <f t="shared" si="168"/>
        <v>156</v>
      </c>
      <c r="AS1063" s="66">
        <f t="shared" si="169"/>
        <v>632</v>
      </c>
    </row>
    <row r="1064" spans="3:45" x14ac:dyDescent="0.25">
      <c r="C1064" s="53" t="str">
        <f>IF(H1064="","",Sheet1!AI1064)</f>
        <v>N</v>
      </c>
      <c r="D1064" s="54" t="s">
        <v>4134</v>
      </c>
      <c r="E1064" s="54" t="s">
        <v>25</v>
      </c>
      <c r="F1064" s="53" t="str">
        <f>IF(H1064="","",Sheet1!AF1064)</f>
        <v>11/10/2025</v>
      </c>
      <c r="G1064" s="1" t="str">
        <f>IF(H1064="","",Sheet1!AF1064)</f>
        <v>11/10/2025</v>
      </c>
      <c r="H1064" s="27">
        <v>9106054779</v>
      </c>
      <c r="I1064" s="1" t="str">
        <f>IF(H1064="","",Sheet1!AF1064)</f>
        <v>11/10/2025</v>
      </c>
      <c r="J1064" s="55" t="str">
        <f t="shared" si="160"/>
        <v>NKHT2510/04700015113</v>
      </c>
      <c r="K1064" s="1"/>
      <c r="L1064" s="57" t="str">
        <f>IF(H1064="","",Sheet1!AK1064)</f>
        <v>K25TTM</v>
      </c>
      <c r="M1064" s="57" t="str">
        <f>IF(H1064="","",Sheet1!AE1064)</f>
        <v>00015113</v>
      </c>
      <c r="N1064" s="58" t="str">
        <f>IF(H1064="","",Sheet1!AF1064)</f>
        <v>11/10/2025</v>
      </c>
      <c r="O1064" s="7" t="str">
        <f>IF(H1064="","",Sheet1!AH1064)</f>
        <v>WIN-047</v>
      </c>
      <c r="S1064" s="55" t="str">
        <f>IF(H1064="","",Sheet1!AL1064)</f>
        <v>3376 WM+ VTU 192-194 Lê Lai</v>
      </c>
      <c r="V1064" s="55" t="str">
        <f>IF(H1064="","",Sheet1!AL1064)</f>
        <v>3376 WM+ VTU 192-194 Lê Lai</v>
      </c>
      <c r="Y1064" s="7" t="str">
        <f>IF(H1064="","",Sheet1!AJ1064)</f>
        <v>MNH250</v>
      </c>
      <c r="AB1064" s="60">
        <f t="shared" si="161"/>
        <v>5111</v>
      </c>
      <c r="AC1064" s="60">
        <f t="shared" si="162"/>
        <v>131</v>
      </c>
      <c r="AE1064" s="61">
        <f>IF(H1064="","",Sheet1!U1064)</f>
        <v>1</v>
      </c>
      <c r="AG1064" s="7">
        <f>IF(H1064="","",Sheet1!T1064)</f>
        <v>37720</v>
      </c>
      <c r="AH1064" s="62">
        <f t="shared" si="163"/>
        <v>37720</v>
      </c>
      <c r="AL1064" s="64">
        <f t="shared" si="164"/>
        <v>8</v>
      </c>
      <c r="AN1064" s="61">
        <f t="shared" si="165"/>
        <v>3017.6</v>
      </c>
      <c r="AO1064" s="65">
        <f t="shared" si="166"/>
        <v>33311</v>
      </c>
      <c r="AQ1064" s="66" t="str">
        <f t="shared" si="167"/>
        <v>K-hangtra</v>
      </c>
      <c r="AR1064" s="66">
        <f t="shared" si="168"/>
        <v>156</v>
      </c>
      <c r="AS1064" s="66">
        <f t="shared" si="169"/>
        <v>632</v>
      </c>
    </row>
    <row r="1065" spans="3:45" x14ac:dyDescent="0.25">
      <c r="C1065" s="53" t="str">
        <f>IF(H1065="","",Sheet1!AI1065)</f>
        <v>N</v>
      </c>
      <c r="D1065" s="54" t="s">
        <v>4134</v>
      </c>
      <c r="E1065" s="54" t="s">
        <v>25</v>
      </c>
      <c r="F1065" s="53" t="str">
        <f>IF(H1065="","",Sheet1!AF1065)</f>
        <v>11/10/2025</v>
      </c>
      <c r="G1065" s="1" t="str">
        <f>IF(H1065="","",Sheet1!AF1065)</f>
        <v>11/10/2025</v>
      </c>
      <c r="H1065" s="27">
        <v>9106054776</v>
      </c>
      <c r="I1065" s="1" t="str">
        <f>IF(H1065="","",Sheet1!AF1065)</f>
        <v>11/10/2025</v>
      </c>
      <c r="J1065" s="55" t="str">
        <f t="shared" si="160"/>
        <v>NKHT2510/AVI00161296</v>
      </c>
      <c r="K1065" s="1"/>
      <c r="L1065" s="57" t="str">
        <f>IF(H1065="","",Sheet1!AK1065)</f>
        <v>K25TTM</v>
      </c>
      <c r="M1065" s="57" t="str">
        <f>IF(H1065="","",Sheet1!AE1065)</f>
        <v>00161296</v>
      </c>
      <c r="N1065" s="58" t="str">
        <f>IF(H1065="","",Sheet1!AF1065)</f>
        <v>11/10/2025</v>
      </c>
      <c r="O1065" s="7" t="str">
        <f>IF(H1065="","",Sheet1!AH1065)</f>
        <v>WIN2AVI</v>
      </c>
      <c r="S1065" s="55" t="str">
        <f>IF(H1065="","",Sheet1!AL1065)</f>
        <v>2AVI WM+ HCM Block D MT Eastmark City</v>
      </c>
      <c r="V1065" s="55" t="str">
        <f>IF(H1065="","",Sheet1!AL1065)</f>
        <v>2AVI WM+ HCM Block D MT Eastmark City</v>
      </c>
      <c r="Y1065" s="7" t="str">
        <f>IF(H1065="","",Sheet1!AJ1065)</f>
        <v>CGM300</v>
      </c>
      <c r="AB1065" s="60">
        <f t="shared" si="161"/>
        <v>5111</v>
      </c>
      <c r="AC1065" s="60">
        <f t="shared" si="162"/>
        <v>131</v>
      </c>
      <c r="AE1065" s="61">
        <f>IF(H1065="","",Sheet1!U1065)</f>
        <v>4</v>
      </c>
      <c r="AG1065" s="7">
        <f>IF(H1065="","",Sheet1!T1065)</f>
        <v>73431</v>
      </c>
      <c r="AH1065" s="62">
        <f t="shared" si="163"/>
        <v>293724</v>
      </c>
      <c r="AL1065" s="64">
        <f t="shared" si="164"/>
        <v>8</v>
      </c>
      <c r="AN1065" s="61">
        <f t="shared" si="165"/>
        <v>23497.920000000002</v>
      </c>
      <c r="AO1065" s="65">
        <f t="shared" si="166"/>
        <v>33311</v>
      </c>
      <c r="AQ1065" s="66" t="str">
        <f t="shared" si="167"/>
        <v>K-hangtra</v>
      </c>
      <c r="AR1065" s="66">
        <f t="shared" si="168"/>
        <v>156</v>
      </c>
      <c r="AS1065" s="66">
        <f t="shared" si="169"/>
        <v>632</v>
      </c>
    </row>
    <row r="1066" spans="3:45" x14ac:dyDescent="0.25">
      <c r="C1066" s="53" t="str">
        <f>IF(H1066="","",Sheet1!AI1066)</f>
        <v>B</v>
      </c>
      <c r="D1066" s="54" t="s">
        <v>4134</v>
      </c>
      <c r="E1066" s="54" t="s">
        <v>25</v>
      </c>
      <c r="F1066" s="53" t="str">
        <f>IF(H1066="","",Sheet1!AF1066)</f>
        <v>11/10/2025</v>
      </c>
      <c r="G1066" s="1" t="str">
        <f>IF(H1066="","",Sheet1!AF1066)</f>
        <v>11/10/2025</v>
      </c>
      <c r="H1066" s="27">
        <v>9106054849</v>
      </c>
      <c r="I1066" s="1" t="str">
        <f>IF(H1066="","",Sheet1!AF1066)</f>
        <v>11/10/2025</v>
      </c>
      <c r="J1066" s="55" t="str">
        <f t="shared" si="160"/>
        <v>NKHT2510/05600029115</v>
      </c>
      <c r="K1066" s="1"/>
      <c r="L1066" s="57" t="str">
        <f>IF(H1066="","",Sheet1!AK1066)</f>
        <v>K25TTM</v>
      </c>
      <c r="M1066" s="57" t="str">
        <f>IF(H1066="","",Sheet1!AE1066)</f>
        <v>00029115</v>
      </c>
      <c r="N1066" s="58" t="str">
        <f>IF(H1066="","",Sheet1!AF1066)</f>
        <v>11/10/2025</v>
      </c>
      <c r="O1066" s="7" t="str">
        <f>IF(H1066="","",Sheet1!AH1066)</f>
        <v>WIN-056</v>
      </c>
      <c r="S1066" s="55" t="str">
        <f>IF(H1066="","",Sheet1!AL1066)</f>
        <v>4712 WM+ HYN Thôn Trai Trang</v>
      </c>
      <c r="V1066" s="55" t="str">
        <f>IF(H1066="","",Sheet1!AL1066)</f>
        <v>4712 WM+ HYN Thôn Trai Trang</v>
      </c>
      <c r="Y1066" s="7" t="str">
        <f>IF(H1066="","",Sheet1!AJ1066)</f>
        <v>GM500</v>
      </c>
      <c r="AB1066" s="60">
        <f t="shared" si="161"/>
        <v>5111</v>
      </c>
      <c r="AC1066" s="60">
        <f t="shared" si="162"/>
        <v>131</v>
      </c>
      <c r="AE1066" s="61">
        <f>IF(H1066="","",Sheet1!U1066)</f>
        <v>3</v>
      </c>
      <c r="AG1066" s="7">
        <f>IF(H1066="","",Sheet1!T1066)</f>
        <v>111058</v>
      </c>
      <c r="AH1066" s="62">
        <f t="shared" si="163"/>
        <v>333174</v>
      </c>
      <c r="AL1066" s="64">
        <f t="shared" si="164"/>
        <v>8</v>
      </c>
      <c r="AN1066" s="61">
        <f t="shared" si="165"/>
        <v>26653.920000000002</v>
      </c>
      <c r="AO1066" s="65">
        <f t="shared" si="166"/>
        <v>33311</v>
      </c>
      <c r="AQ1066" s="66" t="str">
        <f t="shared" si="167"/>
        <v>K-hangtra</v>
      </c>
      <c r="AR1066" s="66">
        <f t="shared" si="168"/>
        <v>156</v>
      </c>
      <c r="AS1066" s="66">
        <f t="shared" si="169"/>
        <v>632</v>
      </c>
    </row>
    <row r="1067" spans="3:45" x14ac:dyDescent="0.25">
      <c r="C1067" s="53" t="str">
        <f>IF(H1067="","",Sheet1!AI1067)</f>
        <v>N</v>
      </c>
      <c r="D1067" s="54" t="s">
        <v>4134</v>
      </c>
      <c r="E1067" s="54" t="s">
        <v>25</v>
      </c>
      <c r="F1067" s="53" t="str">
        <f>IF(H1067="","",Sheet1!AF1067)</f>
        <v>11/10/2025</v>
      </c>
      <c r="G1067" s="1" t="str">
        <f>IF(H1067="","",Sheet1!AF1067)</f>
        <v>11/10/2025</v>
      </c>
      <c r="H1067" s="27">
        <v>9106054856</v>
      </c>
      <c r="I1067" s="1" t="str">
        <f>IF(H1067="","",Sheet1!AF1067)</f>
        <v>11/10/2025</v>
      </c>
      <c r="J1067" s="55" t="str">
        <f t="shared" si="160"/>
        <v>NKHT2510/00900081730</v>
      </c>
      <c r="K1067" s="1"/>
      <c r="L1067" s="57" t="str">
        <f>IF(H1067="","",Sheet1!AK1067)</f>
        <v>K25TTM</v>
      </c>
      <c r="M1067" s="57" t="str">
        <f>IF(H1067="","",Sheet1!AE1067)</f>
        <v>00081730</v>
      </c>
      <c r="N1067" s="58" t="str">
        <f>IF(H1067="","",Sheet1!AF1067)</f>
        <v>11/10/2025</v>
      </c>
      <c r="O1067" s="7" t="str">
        <f>IF(H1067="","",Sheet1!AH1067)</f>
        <v>WIN-DNG-01-009</v>
      </c>
      <c r="S1067" s="55" t="str">
        <f>IF(H1067="","",Sheet1!AL1067)</f>
        <v>3418 WM+ DNG 56 Doản Uẩn</v>
      </c>
      <c r="V1067" s="55" t="str">
        <f>IF(H1067="","",Sheet1!AL1067)</f>
        <v>3418 WM+ DNG 56 Doản Uẩn</v>
      </c>
      <c r="Y1067" s="7" t="str">
        <f>IF(H1067="","",Sheet1!AJ1067)</f>
        <v>GTLX250G</v>
      </c>
      <c r="AB1067" s="60">
        <f t="shared" si="161"/>
        <v>5111</v>
      </c>
      <c r="AC1067" s="60">
        <f t="shared" si="162"/>
        <v>131</v>
      </c>
      <c r="AE1067" s="61">
        <f>IF(H1067="","",Sheet1!U1067)</f>
        <v>2</v>
      </c>
      <c r="AG1067" s="7">
        <f>IF(H1067="","",Sheet1!T1067)</f>
        <v>50182</v>
      </c>
      <c r="AH1067" s="62">
        <f t="shared" si="163"/>
        <v>100364</v>
      </c>
      <c r="AL1067" s="64">
        <f t="shared" si="164"/>
        <v>8</v>
      </c>
      <c r="AN1067" s="61">
        <f t="shared" si="165"/>
        <v>8029.12</v>
      </c>
      <c r="AO1067" s="65">
        <f t="shared" si="166"/>
        <v>33311</v>
      </c>
      <c r="AQ1067" s="66" t="str">
        <f t="shared" si="167"/>
        <v>K-hangtra</v>
      </c>
      <c r="AR1067" s="66">
        <f t="shared" si="168"/>
        <v>156</v>
      </c>
      <c r="AS1067" s="66">
        <f t="shared" si="169"/>
        <v>632</v>
      </c>
    </row>
    <row r="1068" spans="3:45" x14ac:dyDescent="0.25">
      <c r="C1068" s="53" t="str">
        <f>IF(H1068="","",Sheet1!AI1068)</f>
        <v>B</v>
      </c>
      <c r="D1068" s="54" t="s">
        <v>4134</v>
      </c>
      <c r="E1068" s="54" t="s">
        <v>25</v>
      </c>
      <c r="F1068" s="53" t="str">
        <f>IF(H1068="","",Sheet1!AF1068)</f>
        <v>11/10/2025</v>
      </c>
      <c r="G1068" s="1" t="str">
        <f>IF(H1068="","",Sheet1!AF1068)</f>
        <v>11/10/2025</v>
      </c>
      <c r="H1068" s="27">
        <v>9106054932</v>
      </c>
      <c r="I1068" s="1" t="str">
        <f>IF(H1068="","",Sheet1!AF1068)</f>
        <v>11/10/2025</v>
      </c>
      <c r="J1068" s="55" t="str">
        <f t="shared" si="160"/>
        <v>NKHT2510/AAI00485704</v>
      </c>
      <c r="K1068" s="1"/>
      <c r="L1068" s="57" t="str">
        <f>IF(H1068="","",Sheet1!AK1068)</f>
        <v>K25TTM</v>
      </c>
      <c r="M1068" s="57" t="str">
        <f>IF(H1068="","",Sheet1!AE1068)</f>
        <v>00485704</v>
      </c>
      <c r="N1068" s="58" t="str">
        <f>IF(H1068="","",Sheet1!AF1068)</f>
        <v>11/10/2025</v>
      </c>
      <c r="O1068" s="7" t="str">
        <f>IF(H1068="","",Sheet1!AH1068)</f>
        <v>WIN2AAI</v>
      </c>
      <c r="S1068" s="55" t="str">
        <f>IF(H1068="","",Sheet1!AL1068)</f>
        <v>2AAI WM+ HNI 144, TDP Tân Xuân, Xuân Mai</v>
      </c>
      <c r="V1068" s="55" t="str">
        <f>IF(H1068="","",Sheet1!AL1068)</f>
        <v>2AAI WM+ HNI 144, TDP Tân Xuân, Xuân Mai</v>
      </c>
      <c r="Y1068" s="7" t="str">
        <f>IF(H1068="","",Sheet1!AJ1068)</f>
        <v>GM500</v>
      </c>
      <c r="AB1068" s="60">
        <f t="shared" si="161"/>
        <v>5111</v>
      </c>
      <c r="AC1068" s="60">
        <f t="shared" si="162"/>
        <v>131</v>
      </c>
      <c r="AE1068" s="61">
        <f>IF(H1068="","",Sheet1!U1068)</f>
        <v>1</v>
      </c>
      <c r="AG1068" s="7">
        <f>IF(H1068="","",Sheet1!T1068)</f>
        <v>111058</v>
      </c>
      <c r="AH1068" s="62">
        <f t="shared" si="163"/>
        <v>111058</v>
      </c>
      <c r="AL1068" s="64">
        <f t="shared" si="164"/>
        <v>8</v>
      </c>
      <c r="AN1068" s="61">
        <f t="shared" si="165"/>
        <v>8884.64</v>
      </c>
      <c r="AO1068" s="65">
        <f t="shared" si="166"/>
        <v>33311</v>
      </c>
      <c r="AQ1068" s="66" t="str">
        <f t="shared" si="167"/>
        <v>K-hangtra</v>
      </c>
      <c r="AR1068" s="66">
        <f t="shared" si="168"/>
        <v>156</v>
      </c>
      <c r="AS1068" s="66">
        <f t="shared" si="169"/>
        <v>632</v>
      </c>
    </row>
    <row r="1069" spans="3:45" x14ac:dyDescent="0.25">
      <c r="C1069" s="53" t="str">
        <f>IF(H1069="","",Sheet1!AI1069)</f>
        <v>B</v>
      </c>
      <c r="D1069" s="54" t="s">
        <v>4134</v>
      </c>
      <c r="E1069" s="54" t="s">
        <v>25</v>
      </c>
      <c r="F1069" s="53" t="str">
        <f>IF(H1069="","",Sheet1!AF1069)</f>
        <v>11/10/2025</v>
      </c>
      <c r="G1069" s="1" t="str">
        <f>IF(H1069="","",Sheet1!AF1069)</f>
        <v>11/10/2025</v>
      </c>
      <c r="H1069" s="27">
        <v>9106054933</v>
      </c>
      <c r="I1069" s="1" t="str">
        <f>IF(H1069="","",Sheet1!AF1069)</f>
        <v>11/10/2025</v>
      </c>
      <c r="J1069" s="55" t="str">
        <f t="shared" si="160"/>
        <v>NKHT2510/00700047934</v>
      </c>
      <c r="K1069" s="1"/>
      <c r="L1069" s="57" t="str">
        <f>IF(H1069="","",Sheet1!AK1069)</f>
        <v>K25TTM</v>
      </c>
      <c r="M1069" s="57" t="str">
        <f>IF(H1069="","",Sheet1!AE1069)</f>
        <v>00047934</v>
      </c>
      <c r="N1069" s="58" t="str">
        <f>IF(H1069="","",Sheet1!AF1069)</f>
        <v>11/10/2025</v>
      </c>
      <c r="O1069" s="7" t="str">
        <f>IF(H1069="","",Sheet1!AH1069)</f>
        <v>WIN-QNH-00-007</v>
      </c>
      <c r="S1069" s="55" t="str">
        <f>IF(H1069="","",Sheet1!AL1069)</f>
        <v>6077 WM+ QNH 175 Nguyễn Trãi</v>
      </c>
      <c r="V1069" s="55" t="str">
        <f>IF(H1069="","",Sheet1!AL1069)</f>
        <v>6077 WM+ QNH 175 Nguyễn Trãi</v>
      </c>
      <c r="Y1069" s="7" t="str">
        <f>IF(H1069="","",Sheet1!AJ1069)</f>
        <v>TH200</v>
      </c>
      <c r="AB1069" s="60">
        <f t="shared" si="161"/>
        <v>5111</v>
      </c>
      <c r="AC1069" s="60">
        <f t="shared" si="162"/>
        <v>131</v>
      </c>
      <c r="AE1069" s="61">
        <f>IF(H1069="","",Sheet1!U1069)</f>
        <v>8</v>
      </c>
      <c r="AG1069" s="7">
        <f>IF(H1069="","",Sheet1!T1069)</f>
        <v>45588</v>
      </c>
      <c r="AH1069" s="62">
        <f t="shared" si="163"/>
        <v>364704</v>
      </c>
      <c r="AL1069" s="64">
        <f t="shared" si="164"/>
        <v>8</v>
      </c>
      <c r="AN1069" s="61">
        <f t="shared" si="165"/>
        <v>29176.32</v>
      </c>
      <c r="AO1069" s="65">
        <f t="shared" si="166"/>
        <v>33311</v>
      </c>
      <c r="AQ1069" s="66" t="str">
        <f t="shared" si="167"/>
        <v>K-hangtra</v>
      </c>
      <c r="AR1069" s="66">
        <f t="shared" si="168"/>
        <v>156</v>
      </c>
      <c r="AS1069" s="66">
        <f t="shared" si="169"/>
        <v>632</v>
      </c>
    </row>
    <row r="1070" spans="3:45" x14ac:dyDescent="0.25">
      <c r="C1070" s="53" t="str">
        <f>IF(H1070="","",Sheet1!AI1070)</f>
        <v>B</v>
      </c>
      <c r="D1070" s="54" t="s">
        <v>4134</v>
      </c>
      <c r="E1070" s="54" t="s">
        <v>25</v>
      </c>
      <c r="F1070" s="53" t="str">
        <f>IF(H1070="","",Sheet1!AF1070)</f>
        <v>11/10/2025</v>
      </c>
      <c r="G1070" s="1" t="str">
        <f>IF(H1070="","",Sheet1!AF1070)</f>
        <v>11/10/2025</v>
      </c>
      <c r="H1070" s="27">
        <v>9106054939</v>
      </c>
      <c r="I1070" s="1" t="str">
        <f>IF(H1070="","",Sheet1!AF1070)</f>
        <v>11/10/2025</v>
      </c>
      <c r="J1070" s="55" t="str">
        <f t="shared" si="160"/>
        <v>NKHT2510/04500005361</v>
      </c>
      <c r="K1070" s="1"/>
      <c r="L1070" s="57" t="str">
        <f>IF(H1070="","",Sheet1!AK1070)</f>
        <v>K25TTM</v>
      </c>
      <c r="M1070" s="57" t="str">
        <f>IF(H1070="","",Sheet1!AE1070)</f>
        <v>00005361</v>
      </c>
      <c r="N1070" s="58" t="str">
        <f>IF(H1070="","",Sheet1!AF1070)</f>
        <v>11/10/2025</v>
      </c>
      <c r="O1070" s="7" t="str">
        <f>IF(H1070="","",Sheet1!AH1070)</f>
        <v>WIN-045</v>
      </c>
      <c r="S1070" s="55" t="str">
        <f>IF(H1070="","",Sheet1!AL1070)</f>
        <v>2ACE WM+ QBH QL1A, Hải Phú</v>
      </c>
      <c r="V1070" s="55" t="str">
        <f>IF(H1070="","",Sheet1!AL1070)</f>
        <v>2ACE WM+ QBH QL1A, Hải Phú</v>
      </c>
      <c r="Y1070" s="7" t="str">
        <f>IF(H1070="","",Sheet1!AJ1070)</f>
        <v>GSG250</v>
      </c>
      <c r="AB1070" s="60">
        <f t="shared" si="161"/>
        <v>5111</v>
      </c>
      <c r="AC1070" s="60">
        <f t="shared" si="162"/>
        <v>131</v>
      </c>
      <c r="AE1070" s="61">
        <f>IF(H1070="","",Sheet1!U1070)</f>
        <v>1</v>
      </c>
      <c r="AG1070" s="7">
        <f>IF(H1070="","",Sheet1!T1070)</f>
        <v>41328</v>
      </c>
      <c r="AH1070" s="62">
        <f t="shared" si="163"/>
        <v>41328</v>
      </c>
      <c r="AL1070" s="64">
        <f t="shared" si="164"/>
        <v>8</v>
      </c>
      <c r="AN1070" s="61">
        <f t="shared" si="165"/>
        <v>3306.2400000000002</v>
      </c>
      <c r="AO1070" s="65">
        <f t="shared" si="166"/>
        <v>33311</v>
      </c>
      <c r="AQ1070" s="66" t="str">
        <f t="shared" si="167"/>
        <v>K-hangtra</v>
      </c>
      <c r="AR1070" s="66">
        <f t="shared" si="168"/>
        <v>156</v>
      </c>
      <c r="AS1070" s="66">
        <f t="shared" si="169"/>
        <v>632</v>
      </c>
    </row>
    <row r="1071" spans="3:45" x14ac:dyDescent="0.25">
      <c r="C1071" s="53" t="str">
        <f>IF(H1071="","",Sheet1!AI1071)</f>
        <v>B</v>
      </c>
      <c r="D1071" s="54" t="s">
        <v>4134</v>
      </c>
      <c r="E1071" s="54" t="s">
        <v>25</v>
      </c>
      <c r="F1071" s="53" t="str">
        <f>IF(H1071="","",Sheet1!AF1071)</f>
        <v>11/10/2025</v>
      </c>
      <c r="G1071" s="1" t="str">
        <f>IF(H1071="","",Sheet1!AF1071)</f>
        <v>11/10/2025</v>
      </c>
      <c r="H1071" s="27">
        <v>9106054939</v>
      </c>
      <c r="I1071" s="1" t="str">
        <f>IF(H1071="","",Sheet1!AF1071)</f>
        <v>11/10/2025</v>
      </c>
      <c r="J1071" s="55" t="str">
        <f t="shared" si="160"/>
        <v>NKHT2510/04500005361</v>
      </c>
      <c r="K1071" s="1"/>
      <c r="L1071" s="57" t="str">
        <f>IF(H1071="","",Sheet1!AK1071)</f>
        <v>K25TTM</v>
      </c>
      <c r="M1071" s="57" t="str">
        <f>IF(H1071="","",Sheet1!AE1071)</f>
        <v>00005361</v>
      </c>
      <c r="N1071" s="58" t="str">
        <f>IF(H1071="","",Sheet1!AF1071)</f>
        <v>11/10/2025</v>
      </c>
      <c r="O1071" s="7" t="str">
        <f>IF(H1071="","",Sheet1!AH1071)</f>
        <v>WIN-045</v>
      </c>
      <c r="S1071" s="55" t="str">
        <f>IF(H1071="","",Sheet1!AL1071)</f>
        <v>2ACE WM+ QBH QL1A, Hải Phú</v>
      </c>
      <c r="V1071" s="55" t="str">
        <f>IF(H1071="","",Sheet1!AL1071)</f>
        <v>2ACE WM+ QBH QL1A, Hải Phú</v>
      </c>
      <c r="Y1071" s="7" t="str">
        <f>IF(H1071="","",Sheet1!AJ1071)</f>
        <v>GL250</v>
      </c>
      <c r="AB1071" s="60">
        <f t="shared" si="161"/>
        <v>5111</v>
      </c>
      <c r="AC1071" s="60">
        <f t="shared" si="162"/>
        <v>131</v>
      </c>
      <c r="AE1071" s="61">
        <f>IF(H1071="","",Sheet1!U1071)</f>
        <v>1</v>
      </c>
      <c r="AG1071" s="7">
        <f>IF(H1071="","",Sheet1!T1071)</f>
        <v>49500</v>
      </c>
      <c r="AH1071" s="62">
        <f t="shared" si="163"/>
        <v>49500</v>
      </c>
      <c r="AL1071" s="64">
        <f t="shared" si="164"/>
        <v>8</v>
      </c>
      <c r="AN1071" s="61">
        <f t="shared" si="165"/>
        <v>3960</v>
      </c>
      <c r="AO1071" s="65">
        <f t="shared" si="166"/>
        <v>33311</v>
      </c>
      <c r="AQ1071" s="66" t="str">
        <f t="shared" si="167"/>
        <v>K-hangtra</v>
      </c>
      <c r="AR1071" s="66">
        <f t="shared" si="168"/>
        <v>156</v>
      </c>
      <c r="AS1071" s="66">
        <f t="shared" si="169"/>
        <v>632</v>
      </c>
    </row>
    <row r="1072" spans="3:45" x14ac:dyDescent="0.25">
      <c r="C1072" s="53" t="str">
        <f>IF(H1072="","",Sheet1!AI1072)</f>
        <v>N</v>
      </c>
      <c r="D1072" s="54" t="s">
        <v>4134</v>
      </c>
      <c r="E1072" s="54" t="s">
        <v>25</v>
      </c>
      <c r="F1072" s="53" t="str">
        <f>IF(H1072="","",Sheet1!AF1072)</f>
        <v>11/10/2025</v>
      </c>
      <c r="G1072" s="1" t="str">
        <f>IF(H1072="","",Sheet1!AF1072)</f>
        <v>11/10/2025</v>
      </c>
      <c r="H1072" s="27">
        <v>9106054978</v>
      </c>
      <c r="I1072" s="1" t="str">
        <f>IF(H1072="","",Sheet1!AF1072)</f>
        <v>11/10/2025</v>
      </c>
      <c r="J1072" s="55" t="str">
        <f t="shared" si="160"/>
        <v>NKHT2510/63500161310</v>
      </c>
      <c r="K1072" s="1"/>
      <c r="L1072" s="57" t="str">
        <f>IF(H1072="","",Sheet1!AK1072)</f>
        <v>K25TTM</v>
      </c>
      <c r="M1072" s="57" t="str">
        <f>IF(H1072="","",Sheet1!AE1072)</f>
        <v>00161310</v>
      </c>
      <c r="N1072" s="58" t="str">
        <f>IF(H1072="","",Sheet1!AF1072)</f>
        <v>11/10/2025</v>
      </c>
      <c r="O1072" s="7" t="str">
        <f>IF(H1072="","",Sheet1!AH1072)</f>
        <v>WIN3635</v>
      </c>
      <c r="S1072" s="55" t="str">
        <f>IF(H1072="","",Sheet1!AL1072)</f>
        <v>3635 WIN HCM 104 Thống Nhất</v>
      </c>
      <c r="V1072" s="55" t="str">
        <f>IF(H1072="","",Sheet1!AL1072)</f>
        <v>3635 WIN HCM 104 Thống Nhất</v>
      </c>
      <c r="Y1072" s="7" t="str">
        <f>IF(H1072="","",Sheet1!AJ1072)</f>
        <v>CN300</v>
      </c>
      <c r="AB1072" s="60">
        <f t="shared" si="161"/>
        <v>5111</v>
      </c>
      <c r="AC1072" s="60">
        <f t="shared" si="162"/>
        <v>131</v>
      </c>
      <c r="AE1072" s="61">
        <f>IF(H1072="","",Sheet1!U1072)</f>
        <v>2</v>
      </c>
      <c r="AG1072" s="7">
        <f>IF(H1072="","",Sheet1!T1072)</f>
        <v>70950</v>
      </c>
      <c r="AH1072" s="62">
        <f t="shared" si="163"/>
        <v>141900</v>
      </c>
      <c r="AL1072" s="64">
        <f t="shared" si="164"/>
        <v>8</v>
      </c>
      <c r="AN1072" s="61">
        <f t="shared" si="165"/>
        <v>11352</v>
      </c>
      <c r="AO1072" s="65">
        <f t="shared" si="166"/>
        <v>33311</v>
      </c>
      <c r="AQ1072" s="66" t="str">
        <f t="shared" si="167"/>
        <v>K-hangtra</v>
      </c>
      <c r="AR1072" s="66">
        <f t="shared" si="168"/>
        <v>156</v>
      </c>
      <c r="AS1072" s="66">
        <f t="shared" si="169"/>
        <v>632</v>
      </c>
    </row>
    <row r="1073" spans="3:45" x14ac:dyDescent="0.25">
      <c r="C1073" s="53" t="str">
        <f>IF(H1073="","",Sheet1!AI1073)</f>
        <v>B</v>
      </c>
      <c r="D1073" s="54" t="s">
        <v>4134</v>
      </c>
      <c r="E1073" s="54" t="s">
        <v>25</v>
      </c>
      <c r="F1073" s="53" t="str">
        <f>IF(H1073="","",Sheet1!AF1073)</f>
        <v>11/10/2025</v>
      </c>
      <c r="G1073" s="1" t="str">
        <f>IF(H1073="","",Sheet1!AF1073)</f>
        <v>11/10/2025</v>
      </c>
      <c r="H1073" s="27">
        <v>9106054980</v>
      </c>
      <c r="I1073" s="1" t="str">
        <f>IF(H1073="","",Sheet1!AF1073)</f>
        <v>11/10/2025</v>
      </c>
      <c r="J1073" s="55" t="str">
        <f t="shared" ref="J1073:J1136" si="170">"NKHT25"&amp;TEXT(MONTH(I1073),"00")&amp;"/"&amp;RIGHT(O1073,3)&amp;M1073</f>
        <v>NKHT2510/84000485720</v>
      </c>
      <c r="K1073" s="1"/>
      <c r="L1073" s="57" t="str">
        <f>IF(H1073="","",Sheet1!AK1073)</f>
        <v>K25TTM</v>
      </c>
      <c r="M1073" s="57" t="str">
        <f>IF(H1073="","",Sheet1!AE1073)</f>
        <v>00485720</v>
      </c>
      <c r="N1073" s="58" t="str">
        <f>IF(H1073="","",Sheet1!AF1073)</f>
        <v>11/10/2025</v>
      </c>
      <c r="O1073" s="7" t="str">
        <f>IF(H1073="","",Sheet1!AH1073)</f>
        <v>WIN3840</v>
      </c>
      <c r="S1073" s="55" t="str">
        <f>IF(H1073="","",Sheet1!AL1073)</f>
        <v>3840 WM+ HNI 536A Minh Khai</v>
      </c>
      <c r="V1073" s="55" t="str">
        <f>IF(H1073="","",Sheet1!AL1073)</f>
        <v>3840 WM+ HNI 536A Minh Khai</v>
      </c>
      <c r="Y1073" s="7" t="str">
        <f>IF(H1073="","",Sheet1!AJ1073)</f>
        <v>MNH250</v>
      </c>
      <c r="AB1073" s="60">
        <f t="shared" si="161"/>
        <v>5111</v>
      </c>
      <c r="AC1073" s="60">
        <f t="shared" si="162"/>
        <v>131</v>
      </c>
      <c r="AE1073" s="61">
        <f>IF(H1073="","",Sheet1!U1073)</f>
        <v>2</v>
      </c>
      <c r="AG1073" s="7">
        <f>IF(H1073="","",Sheet1!T1073)</f>
        <v>37720</v>
      </c>
      <c r="AH1073" s="62">
        <f t="shared" si="163"/>
        <v>75440</v>
      </c>
      <c r="AL1073" s="64">
        <f t="shared" si="164"/>
        <v>8</v>
      </c>
      <c r="AN1073" s="61">
        <f t="shared" si="165"/>
        <v>6035.2</v>
      </c>
      <c r="AO1073" s="65">
        <f t="shared" si="166"/>
        <v>33311</v>
      </c>
      <c r="AQ1073" s="66" t="str">
        <f t="shared" si="167"/>
        <v>K-hangtra</v>
      </c>
      <c r="AR1073" s="66">
        <f t="shared" si="168"/>
        <v>156</v>
      </c>
      <c r="AS1073" s="66">
        <f t="shared" si="169"/>
        <v>632</v>
      </c>
    </row>
    <row r="1074" spans="3:45" x14ac:dyDescent="0.25">
      <c r="C1074" s="53" t="str">
        <f>IF(H1074="","",Sheet1!AI1074)</f>
        <v>B</v>
      </c>
      <c r="D1074" s="54" t="s">
        <v>4134</v>
      </c>
      <c r="E1074" s="54" t="s">
        <v>25</v>
      </c>
      <c r="F1074" s="53" t="str">
        <f>IF(H1074="","",Sheet1!AF1074)</f>
        <v>11/10/2025</v>
      </c>
      <c r="G1074" s="1" t="str">
        <f>IF(H1074="","",Sheet1!AF1074)</f>
        <v>11/10/2025</v>
      </c>
      <c r="H1074" s="27">
        <v>9106054982</v>
      </c>
      <c r="I1074" s="1" t="str">
        <f>IF(H1074="","",Sheet1!AF1074)</f>
        <v>11/10/2025</v>
      </c>
      <c r="J1074" s="55" t="str">
        <f t="shared" si="170"/>
        <v>NKHT2510/36800485721</v>
      </c>
      <c r="K1074" s="1"/>
      <c r="L1074" s="57" t="str">
        <f>IF(H1074="","",Sheet1!AK1074)</f>
        <v>K25TTM</v>
      </c>
      <c r="M1074" s="57" t="str">
        <f>IF(H1074="","",Sheet1!AE1074)</f>
        <v>00485721</v>
      </c>
      <c r="N1074" s="58" t="str">
        <f>IF(H1074="","",Sheet1!AF1074)</f>
        <v>11/10/2025</v>
      </c>
      <c r="O1074" s="7" t="str">
        <f>IF(H1074="","",Sheet1!AH1074)</f>
        <v>WIN6368</v>
      </c>
      <c r="S1074" s="55" t="str">
        <f>IF(H1074="","",Sheet1!AL1074)</f>
        <v>6368 WM+ HNI Chẩn Kỳ, Ứng Hòa</v>
      </c>
      <c r="V1074" s="55" t="str">
        <f>IF(H1074="","",Sheet1!AL1074)</f>
        <v>6368 WM+ HNI Chẩn Kỳ, Ứng Hòa</v>
      </c>
      <c r="Y1074" s="7" t="str">
        <f>IF(H1074="","",Sheet1!AJ1074)</f>
        <v>GM500</v>
      </c>
      <c r="AB1074" s="60">
        <f t="shared" si="161"/>
        <v>5111</v>
      </c>
      <c r="AC1074" s="60">
        <f t="shared" si="162"/>
        <v>131</v>
      </c>
      <c r="AE1074" s="61">
        <f>IF(H1074="","",Sheet1!U1074)</f>
        <v>1</v>
      </c>
      <c r="AG1074" s="7">
        <f>IF(H1074="","",Sheet1!T1074)</f>
        <v>111058</v>
      </c>
      <c r="AH1074" s="62">
        <f t="shared" si="163"/>
        <v>111058</v>
      </c>
      <c r="AL1074" s="64">
        <f t="shared" si="164"/>
        <v>8</v>
      </c>
      <c r="AN1074" s="61">
        <f t="shared" si="165"/>
        <v>8884.64</v>
      </c>
      <c r="AO1074" s="65">
        <f t="shared" si="166"/>
        <v>33311</v>
      </c>
      <c r="AQ1074" s="66" t="str">
        <f t="shared" si="167"/>
        <v>K-hangtra</v>
      </c>
      <c r="AR1074" s="66">
        <f t="shared" si="168"/>
        <v>156</v>
      </c>
      <c r="AS1074" s="66">
        <f t="shared" si="169"/>
        <v>632</v>
      </c>
    </row>
    <row r="1075" spans="3:45" x14ac:dyDescent="0.25">
      <c r="C1075" s="53" t="str">
        <f>IF(H1075="","",Sheet1!AI1075)</f>
        <v>B</v>
      </c>
      <c r="D1075" s="54" t="s">
        <v>4134</v>
      </c>
      <c r="E1075" s="54" t="s">
        <v>25</v>
      </c>
      <c r="F1075" s="53" t="str">
        <f>IF(H1075="","",Sheet1!AF1075)</f>
        <v>11/10/2025</v>
      </c>
      <c r="G1075" s="1" t="str">
        <f>IF(H1075="","",Sheet1!AF1075)</f>
        <v>11/10/2025</v>
      </c>
      <c r="H1075" s="27">
        <v>9106054964</v>
      </c>
      <c r="I1075" s="1" t="str">
        <f>IF(H1075="","",Sheet1!AF1075)</f>
        <v>11/10/2025</v>
      </c>
      <c r="J1075" s="55" t="str">
        <f t="shared" si="170"/>
        <v>NKHT2510/04500005362</v>
      </c>
      <c r="K1075" s="1"/>
      <c r="L1075" s="57" t="str">
        <f>IF(H1075="","",Sheet1!AK1075)</f>
        <v>K25TTM</v>
      </c>
      <c r="M1075" s="57" t="str">
        <f>IF(H1075="","",Sheet1!AE1075)</f>
        <v>00005362</v>
      </c>
      <c r="N1075" s="58" t="str">
        <f>IF(H1075="","",Sheet1!AF1075)</f>
        <v>11/10/2025</v>
      </c>
      <c r="O1075" s="7" t="str">
        <f>IF(H1075="","",Sheet1!AH1075)</f>
        <v>WIN-045</v>
      </c>
      <c r="S1075" s="55" t="str">
        <f>IF(H1075="","",Sheet1!AL1075)</f>
        <v>2ACE WM+ QBH QL1A, Hải Phú</v>
      </c>
      <c r="V1075" s="55" t="str">
        <f>IF(H1075="","",Sheet1!AL1075)</f>
        <v>2ACE WM+ QBH QL1A, Hải Phú</v>
      </c>
      <c r="Y1075" s="7" t="str">
        <f>IF(H1075="","",Sheet1!AJ1075)</f>
        <v>GM500</v>
      </c>
      <c r="AB1075" s="60">
        <f t="shared" si="161"/>
        <v>5111</v>
      </c>
      <c r="AC1075" s="60">
        <f t="shared" si="162"/>
        <v>131</v>
      </c>
      <c r="AE1075" s="61">
        <f>IF(H1075="","",Sheet1!U1075)</f>
        <v>2</v>
      </c>
      <c r="AG1075" s="7">
        <f>IF(H1075="","",Sheet1!T1075)</f>
        <v>111058</v>
      </c>
      <c r="AH1075" s="62">
        <f t="shared" si="163"/>
        <v>222116</v>
      </c>
      <c r="AL1075" s="64">
        <f t="shared" si="164"/>
        <v>8</v>
      </c>
      <c r="AN1075" s="61">
        <f t="shared" si="165"/>
        <v>17769.28</v>
      </c>
      <c r="AO1075" s="65">
        <f t="shared" si="166"/>
        <v>33311</v>
      </c>
      <c r="AQ1075" s="66" t="str">
        <f t="shared" si="167"/>
        <v>K-hangtra</v>
      </c>
      <c r="AR1075" s="66">
        <f t="shared" si="168"/>
        <v>156</v>
      </c>
      <c r="AS1075" s="66">
        <f t="shared" si="169"/>
        <v>632</v>
      </c>
    </row>
    <row r="1076" spans="3:45" x14ac:dyDescent="0.25">
      <c r="C1076" s="53" t="str">
        <f>IF(H1076="","",Sheet1!AI1076)</f>
        <v>N</v>
      </c>
      <c r="D1076" s="54" t="s">
        <v>4134</v>
      </c>
      <c r="E1076" s="54" t="s">
        <v>25</v>
      </c>
      <c r="F1076" s="53" t="str">
        <f>IF(H1076="","",Sheet1!AF1076)</f>
        <v>11/10/2025</v>
      </c>
      <c r="G1076" s="1" t="str">
        <f>IF(H1076="","",Sheet1!AF1076)</f>
        <v>11/10/2025</v>
      </c>
      <c r="H1076" s="27">
        <v>9106055029</v>
      </c>
      <c r="I1076" s="1" t="str">
        <f>IF(H1076="","",Sheet1!AF1076)</f>
        <v>11/10/2025</v>
      </c>
      <c r="J1076" s="55" t="str">
        <f t="shared" si="170"/>
        <v>NKHT2510/04700015118</v>
      </c>
      <c r="K1076" s="1"/>
      <c r="L1076" s="57" t="str">
        <f>IF(H1076="","",Sheet1!AK1076)</f>
        <v>K25TTM</v>
      </c>
      <c r="M1076" s="57" t="str">
        <f>IF(H1076="","",Sheet1!AE1076)</f>
        <v>00015118</v>
      </c>
      <c r="N1076" s="58" t="str">
        <f>IF(H1076="","",Sheet1!AF1076)</f>
        <v>11/10/2025</v>
      </c>
      <c r="O1076" s="7" t="str">
        <f>IF(H1076="","",Sheet1!AH1076)</f>
        <v>WIN-047</v>
      </c>
      <c r="S1076" s="55" t="str">
        <f>IF(H1076="","",Sheet1!AL1076)</f>
        <v>3612 WM+ VTU 32 Trần Đồng</v>
      </c>
      <c r="V1076" s="55" t="str">
        <f>IF(H1076="","",Sheet1!AL1076)</f>
        <v>3612 WM+ VTU 32 Trần Đồng</v>
      </c>
      <c r="Y1076" s="7" t="str">
        <f>IF(H1076="","",Sheet1!AJ1076)</f>
        <v>GM500</v>
      </c>
      <c r="AB1076" s="60">
        <f t="shared" si="161"/>
        <v>5111</v>
      </c>
      <c r="AC1076" s="60">
        <f t="shared" si="162"/>
        <v>131</v>
      </c>
      <c r="AE1076" s="61">
        <f>IF(H1076="","",Sheet1!U1076)</f>
        <v>1</v>
      </c>
      <c r="AG1076" s="7">
        <f>IF(H1076="","",Sheet1!T1076)</f>
        <v>111058</v>
      </c>
      <c r="AH1076" s="62">
        <f t="shared" si="163"/>
        <v>111058</v>
      </c>
      <c r="AL1076" s="64">
        <f t="shared" si="164"/>
        <v>8</v>
      </c>
      <c r="AN1076" s="61">
        <f t="shared" si="165"/>
        <v>8884.64</v>
      </c>
      <c r="AO1076" s="65">
        <f t="shared" si="166"/>
        <v>33311</v>
      </c>
      <c r="AQ1076" s="66" t="str">
        <f t="shared" si="167"/>
        <v>K-hangtra</v>
      </c>
      <c r="AR1076" s="66">
        <f t="shared" si="168"/>
        <v>156</v>
      </c>
      <c r="AS1076" s="66">
        <f t="shared" si="169"/>
        <v>632</v>
      </c>
    </row>
    <row r="1077" spans="3:45" x14ac:dyDescent="0.25">
      <c r="C1077" s="53" t="str">
        <f>IF(H1077="","",Sheet1!AI1077)</f>
        <v>N</v>
      </c>
      <c r="D1077" s="54" t="s">
        <v>4134</v>
      </c>
      <c r="E1077" s="54" t="s">
        <v>25</v>
      </c>
      <c r="F1077" s="53" t="str">
        <f>IF(H1077="","",Sheet1!AF1077)</f>
        <v>11/10/2025</v>
      </c>
      <c r="G1077" s="1" t="str">
        <f>IF(H1077="","",Sheet1!AF1077)</f>
        <v>11/10/2025</v>
      </c>
      <c r="H1077" s="27">
        <v>9106055029</v>
      </c>
      <c r="I1077" s="1" t="str">
        <f>IF(H1077="","",Sheet1!AF1077)</f>
        <v>11/10/2025</v>
      </c>
      <c r="J1077" s="55" t="str">
        <f t="shared" si="170"/>
        <v>NKHT2510/04700015118</v>
      </c>
      <c r="K1077" s="1"/>
      <c r="L1077" s="57" t="str">
        <f>IF(H1077="","",Sheet1!AK1077)</f>
        <v>K25TTM</v>
      </c>
      <c r="M1077" s="57" t="str">
        <f>IF(H1077="","",Sheet1!AE1077)</f>
        <v>00015118</v>
      </c>
      <c r="N1077" s="58" t="str">
        <f>IF(H1077="","",Sheet1!AF1077)</f>
        <v>11/10/2025</v>
      </c>
      <c r="O1077" s="7" t="str">
        <f>IF(H1077="","",Sheet1!AH1077)</f>
        <v>WIN-047</v>
      </c>
      <c r="S1077" s="55" t="str">
        <f>IF(H1077="","",Sheet1!AL1077)</f>
        <v>3612 WM+ VTU 32 Trần Đồng</v>
      </c>
      <c r="V1077" s="55" t="str">
        <f>IF(H1077="","",Sheet1!AL1077)</f>
        <v>3612 WM+ VTU 32 Trần Đồng</v>
      </c>
      <c r="Y1077" s="7" t="str">
        <f>IF(H1077="","",Sheet1!AJ1077)</f>
        <v>TH200</v>
      </c>
      <c r="AB1077" s="60">
        <f t="shared" si="161"/>
        <v>5111</v>
      </c>
      <c r="AC1077" s="60">
        <f t="shared" si="162"/>
        <v>131</v>
      </c>
      <c r="AE1077" s="61">
        <f>IF(H1077="","",Sheet1!U1077)</f>
        <v>1</v>
      </c>
      <c r="AG1077" s="7">
        <f>IF(H1077="","",Sheet1!T1077)</f>
        <v>45588</v>
      </c>
      <c r="AH1077" s="62">
        <f t="shared" si="163"/>
        <v>45588</v>
      </c>
      <c r="AL1077" s="64">
        <f t="shared" si="164"/>
        <v>8</v>
      </c>
      <c r="AN1077" s="61">
        <f t="shared" si="165"/>
        <v>3647.04</v>
      </c>
      <c r="AO1077" s="65">
        <f t="shared" si="166"/>
        <v>33311</v>
      </c>
      <c r="AQ1077" s="66" t="str">
        <f t="shared" si="167"/>
        <v>K-hangtra</v>
      </c>
      <c r="AR1077" s="66">
        <f t="shared" si="168"/>
        <v>156</v>
      </c>
      <c r="AS1077" s="66">
        <f t="shared" si="169"/>
        <v>632</v>
      </c>
    </row>
    <row r="1078" spans="3:45" x14ac:dyDescent="0.25">
      <c r="C1078" s="53" t="str">
        <f>IF(H1078="","",Sheet1!AI1078)</f>
        <v>N</v>
      </c>
      <c r="D1078" s="54" t="s">
        <v>4134</v>
      </c>
      <c r="E1078" s="54" t="s">
        <v>25</v>
      </c>
      <c r="F1078" s="53" t="str">
        <f>IF(H1078="","",Sheet1!AF1078)</f>
        <v>11/10/2025</v>
      </c>
      <c r="G1078" s="1" t="str">
        <f>IF(H1078="","",Sheet1!AF1078)</f>
        <v>11/10/2025</v>
      </c>
      <c r="H1078" s="27">
        <v>9106055029</v>
      </c>
      <c r="I1078" s="1" t="str">
        <f>IF(H1078="","",Sheet1!AF1078)</f>
        <v>11/10/2025</v>
      </c>
      <c r="J1078" s="55" t="str">
        <f t="shared" si="170"/>
        <v>NKHT2510/04700015118</v>
      </c>
      <c r="K1078" s="1"/>
      <c r="L1078" s="57" t="str">
        <f>IF(H1078="","",Sheet1!AK1078)</f>
        <v>K25TTM</v>
      </c>
      <c r="M1078" s="57" t="str">
        <f>IF(H1078="","",Sheet1!AE1078)</f>
        <v>00015118</v>
      </c>
      <c r="N1078" s="58" t="str">
        <f>IF(H1078="","",Sheet1!AF1078)</f>
        <v>11/10/2025</v>
      </c>
      <c r="O1078" s="7" t="str">
        <f>IF(H1078="","",Sheet1!AH1078)</f>
        <v>WIN-047</v>
      </c>
      <c r="S1078" s="55" t="str">
        <f>IF(H1078="","",Sheet1!AL1078)</f>
        <v>3612 WM+ VTU 32 Trần Đồng</v>
      </c>
      <c r="V1078" s="55" t="str">
        <f>IF(H1078="","",Sheet1!AL1078)</f>
        <v>3612 WM+ VTU 32 Trần Đồng</v>
      </c>
      <c r="Y1078" s="7" t="str">
        <f>IF(H1078="","",Sheet1!AJ1078)</f>
        <v>CC300</v>
      </c>
      <c r="AB1078" s="60">
        <f t="shared" si="161"/>
        <v>5111</v>
      </c>
      <c r="AC1078" s="60">
        <f t="shared" si="162"/>
        <v>131</v>
      </c>
      <c r="AE1078" s="61">
        <f>IF(H1078="","",Sheet1!U1078)</f>
        <v>1</v>
      </c>
      <c r="AG1078" s="7">
        <f>IF(H1078="","",Sheet1!T1078)</f>
        <v>74250</v>
      </c>
      <c r="AH1078" s="62">
        <f t="shared" si="163"/>
        <v>74250</v>
      </c>
      <c r="AL1078" s="64">
        <f t="shared" si="164"/>
        <v>8</v>
      </c>
      <c r="AN1078" s="61">
        <f t="shared" si="165"/>
        <v>5940</v>
      </c>
      <c r="AO1078" s="65">
        <f t="shared" si="166"/>
        <v>33311</v>
      </c>
      <c r="AQ1078" s="66" t="str">
        <f t="shared" si="167"/>
        <v>K-hangtra</v>
      </c>
      <c r="AR1078" s="66">
        <f t="shared" si="168"/>
        <v>156</v>
      </c>
      <c r="AS1078" s="66">
        <f t="shared" si="169"/>
        <v>632</v>
      </c>
    </row>
    <row r="1079" spans="3:45" x14ac:dyDescent="0.25">
      <c r="C1079" s="53" t="str">
        <f>IF(H1079="","",Sheet1!AI1079)</f>
        <v>N</v>
      </c>
      <c r="D1079" s="54" t="s">
        <v>4134</v>
      </c>
      <c r="E1079" s="54" t="s">
        <v>25</v>
      </c>
      <c r="F1079" s="53" t="str">
        <f>IF(H1079="","",Sheet1!AF1079)</f>
        <v>11/10/2025</v>
      </c>
      <c r="G1079" s="1" t="str">
        <f>IF(H1079="","",Sheet1!AF1079)</f>
        <v>11/10/2025</v>
      </c>
      <c r="H1079" s="27">
        <v>9106055029</v>
      </c>
      <c r="I1079" s="1" t="str">
        <f>IF(H1079="","",Sheet1!AF1079)</f>
        <v>11/10/2025</v>
      </c>
      <c r="J1079" s="55" t="str">
        <f t="shared" si="170"/>
        <v>NKHT2510/04700015118</v>
      </c>
      <c r="K1079" s="1"/>
      <c r="L1079" s="57" t="str">
        <f>IF(H1079="","",Sheet1!AK1079)</f>
        <v>K25TTM</v>
      </c>
      <c r="M1079" s="57" t="str">
        <f>IF(H1079="","",Sheet1!AE1079)</f>
        <v>00015118</v>
      </c>
      <c r="N1079" s="58" t="str">
        <f>IF(H1079="","",Sheet1!AF1079)</f>
        <v>11/10/2025</v>
      </c>
      <c r="O1079" s="7" t="str">
        <f>IF(H1079="","",Sheet1!AH1079)</f>
        <v>WIN-047</v>
      </c>
      <c r="S1079" s="55" t="str">
        <f>IF(H1079="","",Sheet1!AL1079)</f>
        <v>3612 WM+ VTU 32 Trần Đồng</v>
      </c>
      <c r="V1079" s="55" t="str">
        <f>IF(H1079="","",Sheet1!AL1079)</f>
        <v>3612 WM+ VTU 32 Trần Đồng</v>
      </c>
      <c r="Y1079" s="7" t="str">
        <f>IF(H1079="","",Sheet1!AJ1079)</f>
        <v>CGM300</v>
      </c>
      <c r="AB1079" s="60">
        <f t="shared" si="161"/>
        <v>5111</v>
      </c>
      <c r="AC1079" s="60">
        <f t="shared" si="162"/>
        <v>131</v>
      </c>
      <c r="AE1079" s="61">
        <f>IF(H1079="","",Sheet1!U1079)</f>
        <v>1</v>
      </c>
      <c r="AG1079" s="7">
        <f>IF(H1079="","",Sheet1!T1079)</f>
        <v>73431</v>
      </c>
      <c r="AH1079" s="62">
        <f t="shared" si="163"/>
        <v>73431</v>
      </c>
      <c r="AL1079" s="64">
        <f t="shared" si="164"/>
        <v>8</v>
      </c>
      <c r="AN1079" s="61">
        <f t="shared" si="165"/>
        <v>5874.4800000000005</v>
      </c>
      <c r="AO1079" s="65">
        <f t="shared" si="166"/>
        <v>33311</v>
      </c>
      <c r="AQ1079" s="66" t="str">
        <f t="shared" si="167"/>
        <v>K-hangtra</v>
      </c>
      <c r="AR1079" s="66">
        <f t="shared" si="168"/>
        <v>156</v>
      </c>
      <c r="AS1079" s="66">
        <f t="shared" si="169"/>
        <v>632</v>
      </c>
    </row>
    <row r="1080" spans="3:45" x14ac:dyDescent="0.25">
      <c r="C1080" s="53" t="str">
        <f>IF(H1080="","",Sheet1!AI1080)</f>
        <v>B</v>
      </c>
      <c r="D1080" s="54" t="s">
        <v>4134</v>
      </c>
      <c r="E1080" s="54" t="s">
        <v>25</v>
      </c>
      <c r="F1080" s="53" t="str">
        <f>IF(H1080="","",Sheet1!AF1080)</f>
        <v>11/10/2025</v>
      </c>
      <c r="G1080" s="1" t="str">
        <f>IF(H1080="","",Sheet1!AF1080)</f>
        <v>11/10/2025</v>
      </c>
      <c r="H1080" s="27">
        <v>9106055040</v>
      </c>
      <c r="I1080" s="1" t="str">
        <f>IF(H1080="","",Sheet1!AF1080)</f>
        <v>11/10/2025</v>
      </c>
      <c r="J1080" s="55" t="str">
        <f t="shared" si="170"/>
        <v>NKHT2510/04400014473</v>
      </c>
      <c r="K1080" s="1"/>
      <c r="L1080" s="57" t="str">
        <f>IF(H1080="","",Sheet1!AK1080)</f>
        <v>K25TTM</v>
      </c>
      <c r="M1080" s="57" t="str">
        <f>IF(H1080="","",Sheet1!AE1080)</f>
        <v>00014473</v>
      </c>
      <c r="N1080" s="58" t="str">
        <f>IF(H1080="","",Sheet1!AF1080)</f>
        <v>11/10/2025</v>
      </c>
      <c r="O1080" s="7" t="str">
        <f>IF(H1080="","",Sheet1!AH1080)</f>
        <v>WIN-044</v>
      </c>
      <c r="S1080" s="55" t="str">
        <f>IF(H1080="","",Sheet1!AL1080)</f>
        <v>6721 WM+ TBH Ái Quốc, Tiền Hải</v>
      </c>
      <c r="V1080" s="55" t="str">
        <f>IF(H1080="","",Sheet1!AL1080)</f>
        <v>6721 WM+ TBH Ái Quốc, Tiền Hải</v>
      </c>
      <c r="Y1080" s="7" t="str">
        <f>IF(H1080="","",Sheet1!AJ1080)</f>
        <v>CC300</v>
      </c>
      <c r="AB1080" s="60">
        <f t="shared" si="161"/>
        <v>5111</v>
      </c>
      <c r="AC1080" s="60">
        <f t="shared" si="162"/>
        <v>131</v>
      </c>
      <c r="AE1080" s="61">
        <f>IF(H1080="","",Sheet1!U1080)</f>
        <v>3</v>
      </c>
      <c r="AG1080" s="7">
        <f>IF(H1080="","",Sheet1!T1080)</f>
        <v>74250</v>
      </c>
      <c r="AH1080" s="62">
        <f t="shared" si="163"/>
        <v>222750</v>
      </c>
      <c r="AL1080" s="64">
        <f t="shared" si="164"/>
        <v>8</v>
      </c>
      <c r="AN1080" s="61">
        <f t="shared" si="165"/>
        <v>17820</v>
      </c>
      <c r="AO1080" s="65">
        <f t="shared" si="166"/>
        <v>33311</v>
      </c>
      <c r="AQ1080" s="66" t="str">
        <f t="shared" si="167"/>
        <v>K-hangtra</v>
      </c>
      <c r="AR1080" s="66">
        <f t="shared" si="168"/>
        <v>156</v>
      </c>
      <c r="AS1080" s="66">
        <f t="shared" si="169"/>
        <v>632</v>
      </c>
    </row>
    <row r="1081" spans="3:45" x14ac:dyDescent="0.25">
      <c r="C1081" s="53" t="str">
        <f>IF(H1081="","",Sheet1!AI1081)</f>
        <v>B</v>
      </c>
      <c r="D1081" s="54" t="s">
        <v>4134</v>
      </c>
      <c r="E1081" s="54" t="s">
        <v>25</v>
      </c>
      <c r="F1081" s="53" t="str">
        <f>IF(H1081="","",Sheet1!AF1081)</f>
        <v>11/10/2025</v>
      </c>
      <c r="G1081" s="1" t="str">
        <f>IF(H1081="","",Sheet1!AF1081)</f>
        <v>11/10/2025</v>
      </c>
      <c r="H1081" s="27">
        <v>9106055040</v>
      </c>
      <c r="I1081" s="1" t="str">
        <f>IF(H1081="","",Sheet1!AF1081)</f>
        <v>11/10/2025</v>
      </c>
      <c r="J1081" s="55" t="str">
        <f t="shared" si="170"/>
        <v>NKHT2510/04400014473</v>
      </c>
      <c r="K1081" s="1"/>
      <c r="L1081" s="57" t="str">
        <f>IF(H1081="","",Sheet1!AK1081)</f>
        <v>K25TTM</v>
      </c>
      <c r="M1081" s="57" t="str">
        <f>IF(H1081="","",Sheet1!AE1081)</f>
        <v>00014473</v>
      </c>
      <c r="N1081" s="58" t="str">
        <f>IF(H1081="","",Sheet1!AF1081)</f>
        <v>11/10/2025</v>
      </c>
      <c r="O1081" s="7" t="str">
        <f>IF(H1081="","",Sheet1!AH1081)</f>
        <v>WIN-044</v>
      </c>
      <c r="S1081" s="55" t="str">
        <f>IF(H1081="","",Sheet1!AL1081)</f>
        <v>6721 WM+ TBH Ái Quốc, Tiền Hải</v>
      </c>
      <c r="V1081" s="55" t="str">
        <f>IF(H1081="","",Sheet1!AL1081)</f>
        <v>6721 WM+ TBH Ái Quốc, Tiền Hải</v>
      </c>
      <c r="Y1081" s="7" t="str">
        <f>IF(H1081="","",Sheet1!AJ1081)</f>
        <v>MNH250</v>
      </c>
      <c r="AB1081" s="60">
        <f t="shared" si="161"/>
        <v>5111</v>
      </c>
      <c r="AC1081" s="60">
        <f t="shared" si="162"/>
        <v>131</v>
      </c>
      <c r="AE1081" s="61">
        <f>IF(H1081="","",Sheet1!U1081)</f>
        <v>1</v>
      </c>
      <c r="AG1081" s="7">
        <f>IF(H1081="","",Sheet1!T1081)</f>
        <v>37720</v>
      </c>
      <c r="AH1081" s="62">
        <f t="shared" si="163"/>
        <v>37720</v>
      </c>
      <c r="AL1081" s="64">
        <f t="shared" si="164"/>
        <v>8</v>
      </c>
      <c r="AN1081" s="61">
        <f t="shared" si="165"/>
        <v>3017.6</v>
      </c>
      <c r="AO1081" s="65">
        <f t="shared" si="166"/>
        <v>33311</v>
      </c>
      <c r="AQ1081" s="66" t="str">
        <f t="shared" si="167"/>
        <v>K-hangtra</v>
      </c>
      <c r="AR1081" s="66">
        <f t="shared" si="168"/>
        <v>156</v>
      </c>
      <c r="AS1081" s="66">
        <f t="shared" si="169"/>
        <v>632</v>
      </c>
    </row>
    <row r="1082" spans="3:45" x14ac:dyDescent="0.25">
      <c r="C1082" s="53" t="str">
        <f>IF(H1082="","",Sheet1!AI1082)</f>
        <v>B</v>
      </c>
      <c r="D1082" s="54" t="s">
        <v>4134</v>
      </c>
      <c r="E1082" s="54" t="s">
        <v>25</v>
      </c>
      <c r="F1082" s="53" t="str">
        <f>IF(H1082="","",Sheet1!AF1082)</f>
        <v>11/10/2025</v>
      </c>
      <c r="G1082" s="1" t="str">
        <f>IF(H1082="","",Sheet1!AF1082)</f>
        <v>11/10/2025</v>
      </c>
      <c r="H1082" s="27">
        <v>9106055116</v>
      </c>
      <c r="I1082" s="1" t="str">
        <f>IF(H1082="","",Sheet1!AF1082)</f>
        <v>11/10/2025</v>
      </c>
      <c r="J1082" s="55" t="str">
        <f t="shared" si="170"/>
        <v>NKHT2510/54300485764</v>
      </c>
      <c r="K1082" s="1"/>
      <c r="L1082" s="57" t="str">
        <f>IF(H1082="","",Sheet1!AK1082)</f>
        <v>K25TTM</v>
      </c>
      <c r="M1082" s="57" t="str">
        <f>IF(H1082="","",Sheet1!AE1082)</f>
        <v>00485764</v>
      </c>
      <c r="N1082" s="58" t="str">
        <f>IF(H1082="","",Sheet1!AF1082)</f>
        <v>11/10/2025</v>
      </c>
      <c r="O1082" s="7" t="str">
        <f>IF(H1082="","",Sheet1!AH1082)</f>
        <v>WIN6543</v>
      </c>
      <c r="S1082" s="55" t="str">
        <f>IF(H1082="","",Sheet1!AL1082)</f>
        <v>6543 WM+ HNI Vân Phúc, Phúc Thọ</v>
      </c>
      <c r="V1082" s="55" t="str">
        <f>IF(H1082="","",Sheet1!AL1082)</f>
        <v>6543 WM+ HNI Vân Phúc, Phúc Thọ</v>
      </c>
      <c r="Y1082" s="7" t="str">
        <f>IF(H1082="","",Sheet1!AJ1082)</f>
        <v>CC300</v>
      </c>
      <c r="AB1082" s="60">
        <f t="shared" si="161"/>
        <v>5111</v>
      </c>
      <c r="AC1082" s="60">
        <f t="shared" si="162"/>
        <v>131</v>
      </c>
      <c r="AE1082" s="61">
        <f>IF(H1082="","",Sheet1!U1082)</f>
        <v>1</v>
      </c>
      <c r="AG1082" s="7">
        <f>IF(H1082="","",Sheet1!T1082)</f>
        <v>74250</v>
      </c>
      <c r="AH1082" s="62">
        <f t="shared" si="163"/>
        <v>74250</v>
      </c>
      <c r="AL1082" s="64">
        <f t="shared" si="164"/>
        <v>8</v>
      </c>
      <c r="AN1082" s="61">
        <f t="shared" si="165"/>
        <v>5940</v>
      </c>
      <c r="AO1082" s="65">
        <f t="shared" si="166"/>
        <v>33311</v>
      </c>
      <c r="AQ1082" s="66" t="str">
        <f t="shared" si="167"/>
        <v>K-hangtra</v>
      </c>
      <c r="AR1082" s="66">
        <f t="shared" si="168"/>
        <v>156</v>
      </c>
      <c r="AS1082" s="66">
        <f t="shared" si="169"/>
        <v>632</v>
      </c>
    </row>
    <row r="1083" spans="3:45" x14ac:dyDescent="0.25">
      <c r="C1083" s="53" t="str">
        <f>IF(H1083="","",Sheet1!AI1083)</f>
        <v>N</v>
      </c>
      <c r="D1083" s="54" t="s">
        <v>4134</v>
      </c>
      <c r="E1083" s="54" t="s">
        <v>25</v>
      </c>
      <c r="F1083" s="53" t="str">
        <f>IF(H1083="","",Sheet1!AF1083)</f>
        <v>11/10/2025</v>
      </c>
      <c r="G1083" s="1" t="str">
        <f>IF(H1083="","",Sheet1!AF1083)</f>
        <v>11/10/2025</v>
      </c>
      <c r="H1083" s="27">
        <v>9106055130</v>
      </c>
      <c r="I1083" s="1" t="str">
        <f>IF(H1083="","",Sheet1!AF1083)</f>
        <v>11/10/2025</v>
      </c>
      <c r="J1083" s="55" t="str">
        <f t="shared" si="170"/>
        <v>NKHT2510/00800004730</v>
      </c>
      <c r="K1083" s="1"/>
      <c r="L1083" s="57" t="str">
        <f>IF(H1083="","",Sheet1!AK1083)</f>
        <v>K25TTM</v>
      </c>
      <c r="M1083" s="57" t="str">
        <f>IF(H1083="","",Sheet1!AE1083)</f>
        <v>00004730</v>
      </c>
      <c r="N1083" s="58" t="str">
        <f>IF(H1083="","",Sheet1!AF1083)</f>
        <v>11/10/2025</v>
      </c>
      <c r="O1083" s="7" t="str">
        <f>IF(H1083="","",Sheet1!AH1083)</f>
        <v>WIN-LDG-01-008</v>
      </c>
      <c r="S1083" s="55" t="str">
        <f>IF(H1083="","",Sheet1!AL1083)</f>
        <v>2APA WM+ LDG 112 Quốc Lộ 20</v>
      </c>
      <c r="V1083" s="55" t="str">
        <f>IF(H1083="","",Sheet1!AL1083)</f>
        <v>2APA WM+ LDG 112 Quốc Lộ 20</v>
      </c>
      <c r="Y1083" s="7" t="str">
        <f>IF(H1083="","",Sheet1!AJ1083)</f>
        <v>TH200</v>
      </c>
      <c r="AB1083" s="60">
        <f t="shared" si="161"/>
        <v>5111</v>
      </c>
      <c r="AC1083" s="60">
        <f t="shared" si="162"/>
        <v>131</v>
      </c>
      <c r="AE1083" s="61">
        <f>IF(H1083="","",Sheet1!U1083)</f>
        <v>1</v>
      </c>
      <c r="AG1083" s="7">
        <f>IF(H1083="","",Sheet1!T1083)</f>
        <v>45588</v>
      </c>
      <c r="AH1083" s="62">
        <f t="shared" si="163"/>
        <v>45588</v>
      </c>
      <c r="AL1083" s="64">
        <f t="shared" si="164"/>
        <v>8</v>
      </c>
      <c r="AN1083" s="61">
        <f t="shared" si="165"/>
        <v>3647.04</v>
      </c>
      <c r="AO1083" s="65">
        <f t="shared" si="166"/>
        <v>33311</v>
      </c>
      <c r="AQ1083" s="66" t="str">
        <f t="shared" si="167"/>
        <v>K-hangtra</v>
      </c>
      <c r="AR1083" s="66">
        <f t="shared" si="168"/>
        <v>156</v>
      </c>
      <c r="AS1083" s="66">
        <f t="shared" si="169"/>
        <v>632</v>
      </c>
    </row>
    <row r="1084" spans="3:45" x14ac:dyDescent="0.25">
      <c r="C1084" s="53" t="str">
        <f>IF(H1084="","",Sheet1!AI1084)</f>
        <v>B</v>
      </c>
      <c r="D1084" s="54" t="s">
        <v>4134</v>
      </c>
      <c r="E1084" s="54" t="s">
        <v>25</v>
      </c>
      <c r="F1084" s="53" t="str">
        <f>IF(H1084="","",Sheet1!AF1084)</f>
        <v>11/10/2025</v>
      </c>
      <c r="G1084" s="1" t="str">
        <f>IF(H1084="","",Sheet1!AF1084)</f>
        <v>11/10/2025</v>
      </c>
      <c r="H1084" s="27">
        <v>9106055152</v>
      </c>
      <c r="I1084" s="1" t="str">
        <f>IF(H1084="","",Sheet1!AF1084)</f>
        <v>11/10/2025</v>
      </c>
      <c r="J1084" s="55" t="str">
        <f t="shared" si="170"/>
        <v>NKHT2510/35000485777</v>
      </c>
      <c r="K1084" s="1"/>
      <c r="L1084" s="57" t="str">
        <f>IF(H1084="","",Sheet1!AK1084)</f>
        <v>K25TTM</v>
      </c>
      <c r="M1084" s="57" t="str">
        <f>IF(H1084="","",Sheet1!AE1084)</f>
        <v>00485777</v>
      </c>
      <c r="N1084" s="58" t="str">
        <f>IF(H1084="","",Sheet1!AF1084)</f>
        <v>11/10/2025</v>
      </c>
      <c r="O1084" s="7" t="str">
        <f>IF(H1084="","",Sheet1!AH1084)</f>
        <v>WIN3350</v>
      </c>
      <c r="S1084" s="55" t="str">
        <f>IF(H1084="","",Sheet1!AL1084)</f>
        <v>3350 WM+ HNI 777 Bạch Đằng</v>
      </c>
      <c r="V1084" s="55" t="str">
        <f>IF(H1084="","",Sheet1!AL1084)</f>
        <v>3350 WM+ HNI 777 Bạch Đằng</v>
      </c>
      <c r="Y1084" s="7" t="str">
        <f>IF(H1084="","",Sheet1!AJ1084)</f>
        <v>CN300</v>
      </c>
      <c r="AB1084" s="60">
        <f t="shared" si="161"/>
        <v>5111</v>
      </c>
      <c r="AC1084" s="60">
        <f t="shared" si="162"/>
        <v>131</v>
      </c>
      <c r="AE1084" s="61">
        <f>IF(H1084="","",Sheet1!U1084)</f>
        <v>1</v>
      </c>
      <c r="AG1084" s="7">
        <f>IF(H1084="","",Sheet1!T1084)</f>
        <v>70950</v>
      </c>
      <c r="AH1084" s="62">
        <f t="shared" si="163"/>
        <v>70950</v>
      </c>
      <c r="AL1084" s="64">
        <f t="shared" si="164"/>
        <v>8</v>
      </c>
      <c r="AN1084" s="61">
        <f t="shared" si="165"/>
        <v>5676</v>
      </c>
      <c r="AO1084" s="65">
        <f t="shared" si="166"/>
        <v>33311</v>
      </c>
      <c r="AQ1084" s="66" t="str">
        <f t="shared" si="167"/>
        <v>K-hangtra</v>
      </c>
      <c r="AR1084" s="66">
        <f t="shared" si="168"/>
        <v>156</v>
      </c>
      <c r="AS1084" s="66">
        <f t="shared" si="169"/>
        <v>632</v>
      </c>
    </row>
    <row r="1085" spans="3:45" x14ac:dyDescent="0.25">
      <c r="C1085" s="53" t="str">
        <f>IF(H1085="","",Sheet1!AI1085)</f>
        <v>B</v>
      </c>
      <c r="D1085" s="54" t="s">
        <v>4134</v>
      </c>
      <c r="E1085" s="54" t="s">
        <v>25</v>
      </c>
      <c r="F1085" s="53" t="str">
        <f>IF(H1085="","",Sheet1!AF1085)</f>
        <v>11/10/2025</v>
      </c>
      <c r="G1085" s="1" t="str">
        <f>IF(H1085="","",Sheet1!AF1085)</f>
        <v>11/10/2025</v>
      </c>
      <c r="H1085" s="27">
        <v>9106055152</v>
      </c>
      <c r="I1085" s="1" t="str">
        <f>IF(H1085="","",Sheet1!AF1085)</f>
        <v>11/10/2025</v>
      </c>
      <c r="J1085" s="55" t="str">
        <f t="shared" si="170"/>
        <v>NKHT2510/35000485777</v>
      </c>
      <c r="K1085" s="1"/>
      <c r="L1085" s="57" t="str">
        <f>IF(H1085="","",Sheet1!AK1085)</f>
        <v>K25TTM</v>
      </c>
      <c r="M1085" s="57" t="str">
        <f>IF(H1085="","",Sheet1!AE1085)</f>
        <v>00485777</v>
      </c>
      <c r="N1085" s="58" t="str">
        <f>IF(H1085="","",Sheet1!AF1085)</f>
        <v>11/10/2025</v>
      </c>
      <c r="O1085" s="7" t="str">
        <f>IF(H1085="","",Sheet1!AH1085)</f>
        <v>WIN3350</v>
      </c>
      <c r="S1085" s="55" t="str">
        <f>IF(H1085="","",Sheet1!AL1085)</f>
        <v>3350 WM+ HNI 777 Bạch Đằng</v>
      </c>
      <c r="V1085" s="55" t="str">
        <f>IF(H1085="","",Sheet1!AL1085)</f>
        <v>3350 WM+ HNI 777 Bạch Đằng</v>
      </c>
      <c r="Y1085" s="7" t="str">
        <f>IF(H1085="","",Sheet1!AJ1085)</f>
        <v>GTLX250G</v>
      </c>
      <c r="AB1085" s="60">
        <f t="shared" si="161"/>
        <v>5111</v>
      </c>
      <c r="AC1085" s="60">
        <f t="shared" si="162"/>
        <v>131</v>
      </c>
      <c r="AE1085" s="61">
        <f>IF(H1085="","",Sheet1!U1085)</f>
        <v>1</v>
      </c>
      <c r="AG1085" s="7">
        <f>IF(H1085="","",Sheet1!T1085)</f>
        <v>50182</v>
      </c>
      <c r="AH1085" s="62">
        <f t="shared" si="163"/>
        <v>50182</v>
      </c>
      <c r="AL1085" s="64">
        <f t="shared" si="164"/>
        <v>8</v>
      </c>
      <c r="AN1085" s="61">
        <f t="shared" si="165"/>
        <v>4014.56</v>
      </c>
      <c r="AO1085" s="65">
        <f t="shared" si="166"/>
        <v>33311</v>
      </c>
      <c r="AQ1085" s="66" t="str">
        <f t="shared" si="167"/>
        <v>K-hangtra</v>
      </c>
      <c r="AR1085" s="66">
        <f t="shared" si="168"/>
        <v>156</v>
      </c>
      <c r="AS1085" s="66">
        <f t="shared" si="169"/>
        <v>632</v>
      </c>
    </row>
    <row r="1086" spans="3:45" x14ac:dyDescent="0.25">
      <c r="C1086" s="53" t="str">
        <f>IF(H1086="","",Sheet1!AI1086)</f>
        <v>B</v>
      </c>
      <c r="D1086" s="54" t="s">
        <v>4134</v>
      </c>
      <c r="E1086" s="54" t="s">
        <v>25</v>
      </c>
      <c r="F1086" s="53" t="str">
        <f>IF(H1086="","",Sheet1!AF1086)</f>
        <v>11/10/2025</v>
      </c>
      <c r="G1086" s="1" t="str">
        <f>IF(H1086="","",Sheet1!AF1086)</f>
        <v>11/10/2025</v>
      </c>
      <c r="H1086" s="27">
        <v>9106055171</v>
      </c>
      <c r="I1086" s="1" t="str">
        <f>IF(H1086="","",Sheet1!AF1086)</f>
        <v>11/10/2025</v>
      </c>
      <c r="J1086" s="55" t="str">
        <f t="shared" si="170"/>
        <v>NKHT2510/00700047938</v>
      </c>
      <c r="K1086" s="1"/>
      <c r="L1086" s="57" t="str">
        <f>IF(H1086="","",Sheet1!AK1086)</f>
        <v>K25TTM</v>
      </c>
      <c r="M1086" s="57" t="str">
        <f>IF(H1086="","",Sheet1!AE1086)</f>
        <v>00047938</v>
      </c>
      <c r="N1086" s="58" t="str">
        <f>IF(H1086="","",Sheet1!AF1086)</f>
        <v>11/10/2025</v>
      </c>
      <c r="O1086" s="7" t="str">
        <f>IF(H1086="","",Sheet1!AH1086)</f>
        <v>WIN-QNH-00-007</v>
      </c>
      <c r="S1086" s="55" t="str">
        <f>IF(H1086="","",Sheet1!AL1086)</f>
        <v>2AML WM+ QNH Tổ 84 Khu 8 Hà Khẩu</v>
      </c>
      <c r="V1086" s="55" t="str">
        <f>IF(H1086="","",Sheet1!AL1086)</f>
        <v>2AML WM+ QNH Tổ 84 Khu 8 Hà Khẩu</v>
      </c>
      <c r="Y1086" s="7" t="str">
        <f>IF(H1086="","",Sheet1!AJ1086)</f>
        <v>CC300</v>
      </c>
      <c r="AB1086" s="60">
        <f t="shared" si="161"/>
        <v>5111</v>
      </c>
      <c r="AC1086" s="60">
        <f t="shared" si="162"/>
        <v>131</v>
      </c>
      <c r="AE1086" s="61">
        <f>IF(H1086="","",Sheet1!U1086)</f>
        <v>3</v>
      </c>
      <c r="AG1086" s="7">
        <f>IF(H1086="","",Sheet1!T1086)</f>
        <v>74250</v>
      </c>
      <c r="AH1086" s="62">
        <f t="shared" si="163"/>
        <v>222750</v>
      </c>
      <c r="AL1086" s="64">
        <f t="shared" si="164"/>
        <v>8</v>
      </c>
      <c r="AN1086" s="61">
        <f t="shared" si="165"/>
        <v>17820</v>
      </c>
      <c r="AO1086" s="65">
        <f t="shared" si="166"/>
        <v>33311</v>
      </c>
      <c r="AQ1086" s="66" t="str">
        <f t="shared" si="167"/>
        <v>K-hangtra</v>
      </c>
      <c r="AR1086" s="66">
        <f t="shared" si="168"/>
        <v>156</v>
      </c>
      <c r="AS1086" s="66">
        <f t="shared" si="169"/>
        <v>632</v>
      </c>
    </row>
    <row r="1087" spans="3:45" x14ac:dyDescent="0.25">
      <c r="C1087" s="53" t="str">
        <f>IF(H1087="","",Sheet1!AI1087)</f>
        <v>B</v>
      </c>
      <c r="D1087" s="54" t="s">
        <v>4134</v>
      </c>
      <c r="E1087" s="54" t="s">
        <v>25</v>
      </c>
      <c r="F1087" s="53" t="str">
        <f>IF(H1087="","",Sheet1!AF1087)</f>
        <v>11/10/2025</v>
      </c>
      <c r="G1087" s="1" t="str">
        <f>IF(H1087="","",Sheet1!AF1087)</f>
        <v>11/10/2025</v>
      </c>
      <c r="H1087" s="27">
        <v>9106055171</v>
      </c>
      <c r="I1087" s="1" t="str">
        <f>IF(H1087="","",Sheet1!AF1087)</f>
        <v>11/10/2025</v>
      </c>
      <c r="J1087" s="55" t="str">
        <f t="shared" si="170"/>
        <v>NKHT2510/00700047938</v>
      </c>
      <c r="K1087" s="1"/>
      <c r="L1087" s="57" t="str">
        <f>IF(H1087="","",Sheet1!AK1087)</f>
        <v>K25TTM</v>
      </c>
      <c r="M1087" s="57" t="str">
        <f>IF(H1087="","",Sheet1!AE1087)</f>
        <v>00047938</v>
      </c>
      <c r="N1087" s="58" t="str">
        <f>IF(H1087="","",Sheet1!AF1087)</f>
        <v>11/10/2025</v>
      </c>
      <c r="O1087" s="7" t="str">
        <f>IF(H1087="","",Sheet1!AH1087)</f>
        <v>WIN-QNH-00-007</v>
      </c>
      <c r="S1087" s="55" t="str">
        <f>IF(H1087="","",Sheet1!AL1087)</f>
        <v>2AML WM+ QNH Tổ 84 Khu 8 Hà Khẩu</v>
      </c>
      <c r="V1087" s="55" t="str">
        <f>IF(H1087="","",Sheet1!AL1087)</f>
        <v>2AML WM+ QNH Tổ 84 Khu 8 Hà Khẩu</v>
      </c>
      <c r="Y1087" s="7" t="str">
        <f>IF(H1087="","",Sheet1!AJ1087)</f>
        <v>GM500</v>
      </c>
      <c r="AB1087" s="60">
        <f t="shared" si="161"/>
        <v>5111</v>
      </c>
      <c r="AC1087" s="60">
        <f t="shared" si="162"/>
        <v>131</v>
      </c>
      <c r="AE1087" s="61">
        <f>IF(H1087="","",Sheet1!U1087)</f>
        <v>1</v>
      </c>
      <c r="AG1087" s="7">
        <f>IF(H1087="","",Sheet1!T1087)</f>
        <v>111058</v>
      </c>
      <c r="AH1087" s="62">
        <f t="shared" si="163"/>
        <v>111058</v>
      </c>
      <c r="AL1087" s="64">
        <f t="shared" si="164"/>
        <v>8</v>
      </c>
      <c r="AN1087" s="61">
        <f t="shared" si="165"/>
        <v>8884.64</v>
      </c>
      <c r="AO1087" s="65">
        <f t="shared" si="166"/>
        <v>33311</v>
      </c>
      <c r="AQ1087" s="66" t="str">
        <f t="shared" si="167"/>
        <v>K-hangtra</v>
      </c>
      <c r="AR1087" s="66">
        <f t="shared" si="168"/>
        <v>156</v>
      </c>
      <c r="AS1087" s="66">
        <f t="shared" si="169"/>
        <v>632</v>
      </c>
    </row>
    <row r="1088" spans="3:45" x14ac:dyDescent="0.25">
      <c r="C1088" s="53" t="str">
        <f>IF(H1088="","",Sheet1!AI1088)</f>
        <v>N</v>
      </c>
      <c r="D1088" s="54" t="s">
        <v>4134</v>
      </c>
      <c r="E1088" s="54" t="s">
        <v>25</v>
      </c>
      <c r="F1088" s="53" t="str">
        <f>IF(H1088="","",Sheet1!AF1088)</f>
        <v>11/10/2025</v>
      </c>
      <c r="G1088" s="1" t="str">
        <f>IF(H1088="","",Sheet1!AF1088)</f>
        <v>11/10/2025</v>
      </c>
      <c r="H1088" s="27">
        <v>9106055185</v>
      </c>
      <c r="I1088" s="1" t="str">
        <f>IF(H1088="","",Sheet1!AF1088)</f>
        <v>11/10/2025</v>
      </c>
      <c r="J1088" s="55" t="str">
        <f t="shared" si="170"/>
        <v>NKHT2510/04700015123</v>
      </c>
      <c r="K1088" s="1"/>
      <c r="L1088" s="57" t="str">
        <f>IF(H1088="","",Sheet1!AK1088)</f>
        <v>K25TTM</v>
      </c>
      <c r="M1088" s="57" t="str">
        <f>IF(H1088="","",Sheet1!AE1088)</f>
        <v>00015123</v>
      </c>
      <c r="N1088" s="58" t="str">
        <f>IF(H1088="","",Sheet1!AF1088)</f>
        <v>11/10/2025</v>
      </c>
      <c r="O1088" s="7" t="str">
        <f>IF(H1088="","",Sheet1!AH1088)</f>
        <v>WIN-047</v>
      </c>
      <c r="S1088" s="55" t="str">
        <f>IF(H1088="","",Sheet1!AL1088)</f>
        <v>3409 WM+ VTU 152A Xô Viết Nghệ Tĩnh</v>
      </c>
      <c r="V1088" s="55" t="str">
        <f>IF(H1088="","",Sheet1!AL1088)</f>
        <v>3409 WM+ VTU 152A Xô Viết Nghệ Tĩnh</v>
      </c>
      <c r="Y1088" s="7" t="str">
        <f>IF(H1088="","",Sheet1!AJ1088)</f>
        <v>GL250</v>
      </c>
      <c r="AB1088" s="60">
        <f t="shared" si="161"/>
        <v>5111</v>
      </c>
      <c r="AC1088" s="60">
        <f t="shared" si="162"/>
        <v>131</v>
      </c>
      <c r="AE1088" s="61">
        <f>IF(H1088="","",Sheet1!U1088)</f>
        <v>2</v>
      </c>
      <c r="AG1088" s="7">
        <f>IF(H1088="","",Sheet1!T1088)</f>
        <v>49500</v>
      </c>
      <c r="AH1088" s="62">
        <f t="shared" si="163"/>
        <v>99000</v>
      </c>
      <c r="AL1088" s="64">
        <f t="shared" si="164"/>
        <v>8</v>
      </c>
      <c r="AN1088" s="61">
        <f t="shared" si="165"/>
        <v>7920</v>
      </c>
      <c r="AO1088" s="65">
        <f t="shared" si="166"/>
        <v>33311</v>
      </c>
      <c r="AQ1088" s="66" t="str">
        <f t="shared" si="167"/>
        <v>K-hangtra</v>
      </c>
      <c r="AR1088" s="66">
        <f t="shared" si="168"/>
        <v>156</v>
      </c>
      <c r="AS1088" s="66">
        <f t="shared" si="169"/>
        <v>632</v>
      </c>
    </row>
    <row r="1089" spans="3:45" x14ac:dyDescent="0.25">
      <c r="C1089" s="53" t="str">
        <f>IF(H1089="","",Sheet1!AI1089)</f>
        <v>N</v>
      </c>
      <c r="D1089" s="54" t="s">
        <v>4134</v>
      </c>
      <c r="E1089" s="54" t="s">
        <v>25</v>
      </c>
      <c r="F1089" s="53" t="str">
        <f>IF(H1089="","",Sheet1!AF1089)</f>
        <v>11/10/2025</v>
      </c>
      <c r="G1089" s="1" t="str">
        <f>IF(H1089="","",Sheet1!AF1089)</f>
        <v>11/10/2025</v>
      </c>
      <c r="H1089" s="27">
        <v>9106055185</v>
      </c>
      <c r="I1089" s="1" t="str">
        <f>IF(H1089="","",Sheet1!AF1089)</f>
        <v>11/10/2025</v>
      </c>
      <c r="J1089" s="55" t="str">
        <f t="shared" si="170"/>
        <v>NKHT2510/04700015123</v>
      </c>
      <c r="K1089" s="1"/>
      <c r="L1089" s="57" t="str">
        <f>IF(H1089="","",Sheet1!AK1089)</f>
        <v>K25TTM</v>
      </c>
      <c r="M1089" s="57" t="str">
        <f>IF(H1089="","",Sheet1!AE1089)</f>
        <v>00015123</v>
      </c>
      <c r="N1089" s="58" t="str">
        <f>IF(H1089="","",Sheet1!AF1089)</f>
        <v>11/10/2025</v>
      </c>
      <c r="O1089" s="7" t="str">
        <f>IF(H1089="","",Sheet1!AH1089)</f>
        <v>WIN-047</v>
      </c>
      <c r="S1089" s="55" t="str">
        <f>IF(H1089="","",Sheet1!AL1089)</f>
        <v>3409 WM+ VTU 152A Xô Viết Nghệ Tĩnh</v>
      </c>
      <c r="V1089" s="55" t="str">
        <f>IF(H1089="","",Sheet1!AL1089)</f>
        <v>3409 WM+ VTU 152A Xô Viết Nghệ Tĩnh</v>
      </c>
      <c r="Y1089" s="7" t="str">
        <f>IF(H1089="","",Sheet1!AJ1089)</f>
        <v>CN300</v>
      </c>
      <c r="AB1089" s="60">
        <f t="shared" si="161"/>
        <v>5111</v>
      </c>
      <c r="AC1089" s="60">
        <f t="shared" si="162"/>
        <v>131</v>
      </c>
      <c r="AE1089" s="61">
        <f>IF(H1089="","",Sheet1!U1089)</f>
        <v>1</v>
      </c>
      <c r="AG1089" s="7">
        <f>IF(H1089="","",Sheet1!T1089)</f>
        <v>70950</v>
      </c>
      <c r="AH1089" s="62">
        <f t="shared" si="163"/>
        <v>70950</v>
      </c>
      <c r="AL1089" s="64">
        <f t="shared" si="164"/>
        <v>8</v>
      </c>
      <c r="AN1089" s="61">
        <f t="shared" si="165"/>
        <v>5676</v>
      </c>
      <c r="AO1089" s="65">
        <f t="shared" si="166"/>
        <v>33311</v>
      </c>
      <c r="AQ1089" s="66" t="str">
        <f t="shared" si="167"/>
        <v>K-hangtra</v>
      </c>
      <c r="AR1089" s="66">
        <f t="shared" si="168"/>
        <v>156</v>
      </c>
      <c r="AS1089" s="66">
        <f t="shared" si="169"/>
        <v>632</v>
      </c>
    </row>
    <row r="1090" spans="3:45" x14ac:dyDescent="0.25">
      <c r="C1090" s="53" t="str">
        <f>IF(H1090="","",Sheet1!AI1090)</f>
        <v>N</v>
      </c>
      <c r="D1090" s="54" t="s">
        <v>4134</v>
      </c>
      <c r="E1090" s="54" t="s">
        <v>25</v>
      </c>
      <c r="F1090" s="53" t="str">
        <f>IF(H1090="","",Sheet1!AF1090)</f>
        <v>11/10/2025</v>
      </c>
      <c r="G1090" s="1" t="str">
        <f>IF(H1090="","",Sheet1!AF1090)</f>
        <v>11/10/2025</v>
      </c>
      <c r="H1090" s="27">
        <v>9106055185</v>
      </c>
      <c r="I1090" s="1" t="str">
        <f>IF(H1090="","",Sheet1!AF1090)</f>
        <v>11/10/2025</v>
      </c>
      <c r="J1090" s="55" t="str">
        <f t="shared" si="170"/>
        <v>NKHT2510/04700015123</v>
      </c>
      <c r="K1090" s="1"/>
      <c r="L1090" s="57" t="str">
        <f>IF(H1090="","",Sheet1!AK1090)</f>
        <v>K25TTM</v>
      </c>
      <c r="M1090" s="57" t="str">
        <f>IF(H1090="","",Sheet1!AE1090)</f>
        <v>00015123</v>
      </c>
      <c r="N1090" s="58" t="str">
        <f>IF(H1090="","",Sheet1!AF1090)</f>
        <v>11/10/2025</v>
      </c>
      <c r="O1090" s="7" t="str">
        <f>IF(H1090="","",Sheet1!AH1090)</f>
        <v>WIN-047</v>
      </c>
      <c r="S1090" s="55" t="str">
        <f>IF(H1090="","",Sheet1!AL1090)</f>
        <v>3409 WM+ VTU 152A Xô Viết Nghệ Tĩnh</v>
      </c>
      <c r="V1090" s="55" t="str">
        <f>IF(H1090="","",Sheet1!AL1090)</f>
        <v>3409 WM+ VTU 152A Xô Viết Nghệ Tĩnh</v>
      </c>
      <c r="Y1090" s="7" t="str">
        <f>IF(H1090="","",Sheet1!AJ1090)</f>
        <v>GM500</v>
      </c>
      <c r="AB1090" s="60">
        <f t="shared" si="161"/>
        <v>5111</v>
      </c>
      <c r="AC1090" s="60">
        <f t="shared" si="162"/>
        <v>131</v>
      </c>
      <c r="AE1090" s="61">
        <f>IF(H1090="","",Sheet1!U1090)</f>
        <v>1</v>
      </c>
      <c r="AG1090" s="7">
        <f>IF(H1090="","",Sheet1!T1090)</f>
        <v>111058</v>
      </c>
      <c r="AH1090" s="62">
        <f t="shared" si="163"/>
        <v>111058</v>
      </c>
      <c r="AL1090" s="64">
        <f t="shared" si="164"/>
        <v>8</v>
      </c>
      <c r="AN1090" s="61">
        <f t="shared" si="165"/>
        <v>8884.64</v>
      </c>
      <c r="AO1090" s="65">
        <f t="shared" si="166"/>
        <v>33311</v>
      </c>
      <c r="AQ1090" s="66" t="str">
        <f t="shared" si="167"/>
        <v>K-hangtra</v>
      </c>
      <c r="AR1090" s="66">
        <f t="shared" si="168"/>
        <v>156</v>
      </c>
      <c r="AS1090" s="66">
        <f t="shared" si="169"/>
        <v>632</v>
      </c>
    </row>
    <row r="1091" spans="3:45" x14ac:dyDescent="0.25">
      <c r="C1091" s="53" t="str">
        <f>IF(H1091="","",Sheet1!AI1091)</f>
        <v>B</v>
      </c>
      <c r="D1091" s="54" t="s">
        <v>4134</v>
      </c>
      <c r="E1091" s="54" t="s">
        <v>25</v>
      </c>
      <c r="F1091" s="53" t="str">
        <f>IF(H1091="","",Sheet1!AF1091)</f>
        <v>11/10/2025</v>
      </c>
      <c r="G1091" s="1" t="str">
        <f>IF(H1091="","",Sheet1!AF1091)</f>
        <v>11/10/2025</v>
      </c>
      <c r="H1091" s="27">
        <v>9106055174</v>
      </c>
      <c r="I1091" s="1" t="str">
        <f>IF(H1091="","",Sheet1!AF1091)</f>
        <v>11/10/2025</v>
      </c>
      <c r="J1091" s="55" t="str">
        <f t="shared" si="170"/>
        <v>NKHT2510/35000485783</v>
      </c>
      <c r="K1091" s="1"/>
      <c r="L1091" s="57" t="str">
        <f>IF(H1091="","",Sheet1!AK1091)</f>
        <v>K25TTM</v>
      </c>
      <c r="M1091" s="57" t="str">
        <f>IF(H1091="","",Sheet1!AE1091)</f>
        <v>00485783</v>
      </c>
      <c r="N1091" s="58" t="str">
        <f>IF(H1091="","",Sheet1!AF1091)</f>
        <v>11/10/2025</v>
      </c>
      <c r="O1091" s="7" t="str">
        <f>IF(H1091="","",Sheet1!AH1091)</f>
        <v>WIN3350</v>
      </c>
      <c r="S1091" s="55" t="str">
        <f>IF(H1091="","",Sheet1!AL1091)</f>
        <v>3350 WM+ HNI 777 Bạch Đằng</v>
      </c>
      <c r="V1091" s="55" t="str">
        <f>IF(H1091="","",Sheet1!AL1091)</f>
        <v>3350 WM+ HNI 777 Bạch Đằng</v>
      </c>
      <c r="Y1091" s="7" t="str">
        <f>IF(H1091="","",Sheet1!AJ1091)</f>
        <v>MNH250</v>
      </c>
      <c r="AB1091" s="60">
        <f t="shared" ref="AB1091:AB1154" si="171">IF(H1091="","",5111)</f>
        <v>5111</v>
      </c>
      <c r="AC1091" s="60">
        <f t="shared" si="162"/>
        <v>131</v>
      </c>
      <c r="AE1091" s="61">
        <f>IF(H1091="","",Sheet1!U1091)</f>
        <v>2</v>
      </c>
      <c r="AG1091" s="7">
        <f>IF(H1091="","",Sheet1!T1091)</f>
        <v>37720</v>
      </c>
      <c r="AH1091" s="62">
        <f t="shared" si="163"/>
        <v>75440</v>
      </c>
      <c r="AL1091" s="64">
        <f t="shared" si="164"/>
        <v>8</v>
      </c>
      <c r="AN1091" s="61">
        <f t="shared" si="165"/>
        <v>6035.2</v>
      </c>
      <c r="AO1091" s="65">
        <f t="shared" si="166"/>
        <v>33311</v>
      </c>
      <c r="AQ1091" s="66" t="str">
        <f t="shared" si="167"/>
        <v>K-hangtra</v>
      </c>
      <c r="AR1091" s="66">
        <f t="shared" si="168"/>
        <v>156</v>
      </c>
      <c r="AS1091" s="66">
        <f t="shared" si="169"/>
        <v>632</v>
      </c>
    </row>
    <row r="1092" spans="3:45" x14ac:dyDescent="0.25">
      <c r="C1092" s="53" t="str">
        <f>IF(H1092="","",Sheet1!AI1092)</f>
        <v>N</v>
      </c>
      <c r="D1092" s="54" t="s">
        <v>4134</v>
      </c>
      <c r="E1092" s="54" t="s">
        <v>25</v>
      </c>
      <c r="F1092" s="53" t="str">
        <f>IF(H1092="","",Sheet1!AF1092)</f>
        <v>11/10/2025</v>
      </c>
      <c r="G1092" s="1" t="str">
        <f>IF(H1092="","",Sheet1!AF1092)</f>
        <v>11/10/2025</v>
      </c>
      <c r="H1092" s="27">
        <v>9106055227</v>
      </c>
      <c r="I1092" s="1" t="str">
        <f>IF(H1092="","",Sheet1!AF1092)</f>
        <v>11/10/2025</v>
      </c>
      <c r="J1092" s="55" t="str">
        <f t="shared" si="170"/>
        <v>NKHT2510/A7700161328</v>
      </c>
      <c r="K1092" s="1"/>
      <c r="L1092" s="57" t="str">
        <f>IF(H1092="","",Sheet1!AK1092)</f>
        <v>K25TTM</v>
      </c>
      <c r="M1092" s="57" t="str">
        <f>IF(H1092="","",Sheet1!AE1092)</f>
        <v>00161328</v>
      </c>
      <c r="N1092" s="58" t="str">
        <f>IF(H1092="","",Sheet1!AF1092)</f>
        <v>11/10/2025</v>
      </c>
      <c r="O1092" s="7" t="str">
        <f>IF(H1092="","",Sheet1!AH1092)</f>
        <v>WIN2A77</v>
      </c>
      <c r="S1092" s="55" t="str">
        <f>IF(H1092="","",Sheet1!AL1092)</f>
        <v>2A77 WM+ HCM 122 - 124 Ni Sư Huỳnh Liên</v>
      </c>
      <c r="V1092" s="55" t="str">
        <f>IF(H1092="","",Sheet1!AL1092)</f>
        <v>2A77 WM+ HCM 122 - 124 Ni Sư Huỳnh Liên</v>
      </c>
      <c r="Y1092" s="7" t="str">
        <f>IF(H1092="","",Sheet1!AJ1092)</f>
        <v>CGM300</v>
      </c>
      <c r="AB1092" s="60">
        <f t="shared" si="171"/>
        <v>5111</v>
      </c>
      <c r="AC1092" s="60">
        <f t="shared" ref="AC1092:AC1155" si="172">IF(H1092="","",131)</f>
        <v>131</v>
      </c>
      <c r="AE1092" s="61">
        <f>IF(H1092="","",Sheet1!U1092)</f>
        <v>2</v>
      </c>
      <c r="AG1092" s="7">
        <f>IF(H1092="","",Sheet1!T1092)</f>
        <v>73431</v>
      </c>
      <c r="AH1092" s="62">
        <f t="shared" ref="AH1092:AH1155" si="173">AE1092*AG1092</f>
        <v>146862</v>
      </c>
      <c r="AL1092" s="64">
        <f t="shared" ref="AL1092:AL1155" si="174">IF(H1092="","",8)</f>
        <v>8</v>
      </c>
      <c r="AN1092" s="61">
        <f t="shared" ref="AN1092:AN1155" si="175">AH1092*8%</f>
        <v>11748.960000000001</v>
      </c>
      <c r="AO1092" s="65">
        <f t="shared" ref="AO1092:AO1155" si="176">IF(H1092="","",33311)</f>
        <v>33311</v>
      </c>
      <c r="AQ1092" s="66" t="str">
        <f t="shared" ref="AQ1092:AQ1155" si="177">IF(H1092="","","K-hangtra")</f>
        <v>K-hangtra</v>
      </c>
      <c r="AR1092" s="66">
        <f t="shared" ref="AR1092:AR1155" si="178">IF(H1092="","",156)</f>
        <v>156</v>
      </c>
      <c r="AS1092" s="66">
        <f t="shared" ref="AS1092:AS1155" si="179">IF(H1092="","",632)</f>
        <v>632</v>
      </c>
    </row>
    <row r="1093" spans="3:45" x14ac:dyDescent="0.25">
      <c r="C1093" s="53" t="str">
        <f>IF(H1093="","",Sheet1!AI1093)</f>
        <v>N</v>
      </c>
      <c r="D1093" s="54" t="s">
        <v>4134</v>
      </c>
      <c r="E1093" s="54" t="s">
        <v>25</v>
      </c>
      <c r="F1093" s="53" t="str">
        <f>IF(H1093="","",Sheet1!AF1093)</f>
        <v>11/10/2025</v>
      </c>
      <c r="G1093" s="1" t="str">
        <f>IF(H1093="","",Sheet1!AF1093)</f>
        <v>11/10/2025</v>
      </c>
      <c r="H1093" s="27">
        <v>9106055227</v>
      </c>
      <c r="I1093" s="1" t="str">
        <f>IF(H1093="","",Sheet1!AF1093)</f>
        <v>11/10/2025</v>
      </c>
      <c r="J1093" s="55" t="str">
        <f t="shared" si="170"/>
        <v>NKHT2510/A7700161328</v>
      </c>
      <c r="K1093" s="1"/>
      <c r="L1093" s="57" t="str">
        <f>IF(H1093="","",Sheet1!AK1093)</f>
        <v>K25TTM</v>
      </c>
      <c r="M1093" s="57" t="str">
        <f>IF(H1093="","",Sheet1!AE1093)</f>
        <v>00161328</v>
      </c>
      <c r="N1093" s="58" t="str">
        <f>IF(H1093="","",Sheet1!AF1093)</f>
        <v>11/10/2025</v>
      </c>
      <c r="O1093" s="7" t="str">
        <f>IF(H1093="","",Sheet1!AH1093)</f>
        <v>WIN2A77</v>
      </c>
      <c r="S1093" s="55" t="str">
        <f>IF(H1093="","",Sheet1!AL1093)</f>
        <v>2A77 WM+ HCM 122 - 124 Ni Sư Huỳnh Liên</v>
      </c>
      <c r="V1093" s="55" t="str">
        <f>IF(H1093="","",Sheet1!AL1093)</f>
        <v>2A77 WM+ HCM 122 - 124 Ni Sư Huỳnh Liên</v>
      </c>
      <c r="Y1093" s="7" t="str">
        <f>IF(H1093="","",Sheet1!AJ1093)</f>
        <v>GM500</v>
      </c>
      <c r="AB1093" s="60">
        <f t="shared" si="171"/>
        <v>5111</v>
      </c>
      <c r="AC1093" s="60">
        <f t="shared" si="172"/>
        <v>131</v>
      </c>
      <c r="AE1093" s="61">
        <f>IF(H1093="","",Sheet1!U1093)</f>
        <v>1</v>
      </c>
      <c r="AG1093" s="7">
        <f>IF(H1093="","",Sheet1!T1093)</f>
        <v>111058</v>
      </c>
      <c r="AH1093" s="62">
        <f t="shared" si="173"/>
        <v>111058</v>
      </c>
      <c r="AL1093" s="64">
        <f t="shared" si="174"/>
        <v>8</v>
      </c>
      <c r="AN1093" s="61">
        <f t="shared" si="175"/>
        <v>8884.64</v>
      </c>
      <c r="AO1093" s="65">
        <f t="shared" si="176"/>
        <v>33311</v>
      </c>
      <c r="AQ1093" s="66" t="str">
        <f t="shared" si="177"/>
        <v>K-hangtra</v>
      </c>
      <c r="AR1093" s="66">
        <f t="shared" si="178"/>
        <v>156</v>
      </c>
      <c r="AS1093" s="66">
        <f t="shared" si="179"/>
        <v>632</v>
      </c>
    </row>
    <row r="1094" spans="3:45" x14ac:dyDescent="0.25">
      <c r="C1094" s="53" t="str">
        <f>IF(H1094="","",Sheet1!AI1094)</f>
        <v>N</v>
      </c>
      <c r="D1094" s="54" t="s">
        <v>4134</v>
      </c>
      <c r="E1094" s="54" t="s">
        <v>25</v>
      </c>
      <c r="F1094" s="53" t="str">
        <f>IF(H1094="","",Sheet1!AF1094)</f>
        <v>11/10/2025</v>
      </c>
      <c r="G1094" s="1" t="str">
        <f>IF(H1094="","",Sheet1!AF1094)</f>
        <v>11/10/2025</v>
      </c>
      <c r="H1094" s="27">
        <v>9106055227</v>
      </c>
      <c r="I1094" s="1" t="str">
        <f>IF(H1094="","",Sheet1!AF1094)</f>
        <v>11/10/2025</v>
      </c>
      <c r="J1094" s="55" t="str">
        <f t="shared" si="170"/>
        <v>NKHT2510/A7700161328</v>
      </c>
      <c r="K1094" s="1"/>
      <c r="L1094" s="57" t="str">
        <f>IF(H1094="","",Sheet1!AK1094)</f>
        <v>K25TTM</v>
      </c>
      <c r="M1094" s="57" t="str">
        <f>IF(H1094="","",Sheet1!AE1094)</f>
        <v>00161328</v>
      </c>
      <c r="N1094" s="58" t="str">
        <f>IF(H1094="","",Sheet1!AF1094)</f>
        <v>11/10/2025</v>
      </c>
      <c r="O1094" s="7" t="str">
        <f>IF(H1094="","",Sheet1!AH1094)</f>
        <v>WIN2A77</v>
      </c>
      <c r="S1094" s="55" t="str">
        <f>IF(H1094="","",Sheet1!AL1094)</f>
        <v>2A77 WM+ HCM 122 - 124 Ni Sư Huỳnh Liên</v>
      </c>
      <c r="V1094" s="55" t="str">
        <f>IF(H1094="","",Sheet1!AL1094)</f>
        <v>2A77 WM+ HCM 122 - 124 Ni Sư Huỳnh Liên</v>
      </c>
      <c r="Y1094" s="7" t="str">
        <f>IF(H1094="","",Sheet1!AJ1094)</f>
        <v>TH200</v>
      </c>
      <c r="AB1094" s="60">
        <f t="shared" si="171"/>
        <v>5111</v>
      </c>
      <c r="AC1094" s="60">
        <f t="shared" si="172"/>
        <v>131</v>
      </c>
      <c r="AE1094" s="61">
        <f>IF(H1094="","",Sheet1!U1094)</f>
        <v>2</v>
      </c>
      <c r="AG1094" s="7">
        <f>IF(H1094="","",Sheet1!T1094)</f>
        <v>45588</v>
      </c>
      <c r="AH1094" s="62">
        <f t="shared" si="173"/>
        <v>91176</v>
      </c>
      <c r="AL1094" s="64">
        <f t="shared" si="174"/>
        <v>8</v>
      </c>
      <c r="AN1094" s="61">
        <f t="shared" si="175"/>
        <v>7294.08</v>
      </c>
      <c r="AO1094" s="65">
        <f t="shared" si="176"/>
        <v>33311</v>
      </c>
      <c r="AQ1094" s="66" t="str">
        <f t="shared" si="177"/>
        <v>K-hangtra</v>
      </c>
      <c r="AR1094" s="66">
        <f t="shared" si="178"/>
        <v>156</v>
      </c>
      <c r="AS1094" s="66">
        <f t="shared" si="179"/>
        <v>632</v>
      </c>
    </row>
    <row r="1095" spans="3:45" x14ac:dyDescent="0.25">
      <c r="C1095" s="53" t="str">
        <f>IF(H1095="","",Sheet1!AI1095)</f>
        <v>N</v>
      </c>
      <c r="D1095" s="54" t="s">
        <v>4134</v>
      </c>
      <c r="E1095" s="54" t="s">
        <v>25</v>
      </c>
      <c r="F1095" s="53" t="str">
        <f>IF(H1095="","",Sheet1!AF1095)</f>
        <v>11/10/2025</v>
      </c>
      <c r="G1095" s="1" t="str">
        <f>IF(H1095="","",Sheet1!AF1095)</f>
        <v>11/10/2025</v>
      </c>
      <c r="H1095" s="27">
        <v>9106055227</v>
      </c>
      <c r="I1095" s="1" t="str">
        <f>IF(H1095="","",Sheet1!AF1095)</f>
        <v>11/10/2025</v>
      </c>
      <c r="J1095" s="55" t="str">
        <f t="shared" si="170"/>
        <v>NKHT2510/A7700161328</v>
      </c>
      <c r="K1095" s="1"/>
      <c r="L1095" s="57" t="str">
        <f>IF(H1095="","",Sheet1!AK1095)</f>
        <v>K25TTM</v>
      </c>
      <c r="M1095" s="57" t="str">
        <f>IF(H1095="","",Sheet1!AE1095)</f>
        <v>00161328</v>
      </c>
      <c r="N1095" s="58" t="str">
        <f>IF(H1095="","",Sheet1!AF1095)</f>
        <v>11/10/2025</v>
      </c>
      <c r="O1095" s="7" t="str">
        <f>IF(H1095="","",Sheet1!AH1095)</f>
        <v>WIN2A77</v>
      </c>
      <c r="S1095" s="55" t="str">
        <f>IF(H1095="","",Sheet1!AL1095)</f>
        <v>2A77 WM+ HCM 122 - 124 Ni Sư Huỳnh Liên</v>
      </c>
      <c r="V1095" s="55" t="str">
        <f>IF(H1095="","",Sheet1!AL1095)</f>
        <v>2A77 WM+ HCM 122 - 124 Ni Sư Huỳnh Liên</v>
      </c>
      <c r="Y1095" s="7" t="str">
        <f>IF(H1095="","",Sheet1!AJ1095)</f>
        <v>GL250</v>
      </c>
      <c r="AB1095" s="60">
        <f t="shared" si="171"/>
        <v>5111</v>
      </c>
      <c r="AC1095" s="60">
        <f t="shared" si="172"/>
        <v>131</v>
      </c>
      <c r="AE1095" s="61">
        <f>IF(H1095="","",Sheet1!U1095)</f>
        <v>4</v>
      </c>
      <c r="AG1095" s="7">
        <f>IF(H1095="","",Sheet1!T1095)</f>
        <v>49500</v>
      </c>
      <c r="AH1095" s="62">
        <f t="shared" si="173"/>
        <v>198000</v>
      </c>
      <c r="AL1095" s="64">
        <f t="shared" si="174"/>
        <v>8</v>
      </c>
      <c r="AN1095" s="61">
        <f t="shared" si="175"/>
        <v>15840</v>
      </c>
      <c r="AO1095" s="65">
        <f t="shared" si="176"/>
        <v>33311</v>
      </c>
      <c r="AQ1095" s="66" t="str">
        <f t="shared" si="177"/>
        <v>K-hangtra</v>
      </c>
      <c r="AR1095" s="66">
        <f t="shared" si="178"/>
        <v>156</v>
      </c>
      <c r="AS1095" s="66">
        <f t="shared" si="179"/>
        <v>632</v>
      </c>
    </row>
    <row r="1096" spans="3:45" x14ac:dyDescent="0.25">
      <c r="C1096" s="53" t="str">
        <f>IF(H1096="","",Sheet1!AI1096)</f>
        <v>N</v>
      </c>
      <c r="D1096" s="54" t="s">
        <v>4134</v>
      </c>
      <c r="E1096" s="54" t="s">
        <v>25</v>
      </c>
      <c r="F1096" s="53" t="str">
        <f>IF(H1096="","",Sheet1!AF1096)</f>
        <v>11/10/2025</v>
      </c>
      <c r="G1096" s="1" t="str">
        <f>IF(H1096="","",Sheet1!AF1096)</f>
        <v>11/10/2025</v>
      </c>
      <c r="H1096" s="27">
        <v>9106055227</v>
      </c>
      <c r="I1096" s="1" t="str">
        <f>IF(H1096="","",Sheet1!AF1096)</f>
        <v>11/10/2025</v>
      </c>
      <c r="J1096" s="55" t="str">
        <f t="shared" si="170"/>
        <v>NKHT2510/A7700161328</v>
      </c>
      <c r="K1096" s="1"/>
      <c r="L1096" s="57" t="str">
        <f>IF(H1096="","",Sheet1!AK1096)</f>
        <v>K25TTM</v>
      </c>
      <c r="M1096" s="57" t="str">
        <f>IF(H1096="","",Sheet1!AE1096)</f>
        <v>00161328</v>
      </c>
      <c r="N1096" s="58" t="str">
        <f>IF(H1096="","",Sheet1!AF1096)</f>
        <v>11/10/2025</v>
      </c>
      <c r="O1096" s="7" t="str">
        <f>IF(H1096="","",Sheet1!AH1096)</f>
        <v>WIN2A77</v>
      </c>
      <c r="S1096" s="55" t="str">
        <f>IF(H1096="","",Sheet1!AL1096)</f>
        <v>2A77 WM+ HCM 122 - 124 Ni Sư Huỳnh Liên</v>
      </c>
      <c r="V1096" s="55" t="str">
        <f>IF(H1096="","",Sheet1!AL1096)</f>
        <v>2A77 WM+ HCM 122 - 124 Ni Sư Huỳnh Liên</v>
      </c>
      <c r="Y1096" s="7" t="str">
        <f>IF(H1096="","",Sheet1!AJ1096)</f>
        <v>CN300</v>
      </c>
      <c r="AB1096" s="60">
        <f t="shared" si="171"/>
        <v>5111</v>
      </c>
      <c r="AC1096" s="60">
        <f t="shared" si="172"/>
        <v>131</v>
      </c>
      <c r="AE1096" s="61">
        <f>IF(H1096="","",Sheet1!U1096)</f>
        <v>5</v>
      </c>
      <c r="AG1096" s="7">
        <f>IF(H1096="","",Sheet1!T1096)</f>
        <v>70950</v>
      </c>
      <c r="AH1096" s="62">
        <f t="shared" si="173"/>
        <v>354750</v>
      </c>
      <c r="AL1096" s="64">
        <f t="shared" si="174"/>
        <v>8</v>
      </c>
      <c r="AN1096" s="61">
        <f t="shared" si="175"/>
        <v>28380</v>
      </c>
      <c r="AO1096" s="65">
        <f t="shared" si="176"/>
        <v>33311</v>
      </c>
      <c r="AQ1096" s="66" t="str">
        <f t="shared" si="177"/>
        <v>K-hangtra</v>
      </c>
      <c r="AR1096" s="66">
        <f t="shared" si="178"/>
        <v>156</v>
      </c>
      <c r="AS1096" s="66">
        <f t="shared" si="179"/>
        <v>632</v>
      </c>
    </row>
    <row r="1097" spans="3:45" x14ac:dyDescent="0.25">
      <c r="C1097" s="53" t="str">
        <f>IF(H1097="","",Sheet1!AI1097)</f>
        <v>N</v>
      </c>
      <c r="D1097" s="54" t="s">
        <v>4134</v>
      </c>
      <c r="E1097" s="54" t="s">
        <v>25</v>
      </c>
      <c r="F1097" s="53" t="str">
        <f>IF(H1097="","",Sheet1!AF1097)</f>
        <v>11/10/2025</v>
      </c>
      <c r="G1097" s="1" t="str">
        <f>IF(H1097="","",Sheet1!AF1097)</f>
        <v>11/10/2025</v>
      </c>
      <c r="H1097" s="27">
        <v>9106055227</v>
      </c>
      <c r="I1097" s="1" t="str">
        <f>IF(H1097="","",Sheet1!AF1097)</f>
        <v>11/10/2025</v>
      </c>
      <c r="J1097" s="55" t="str">
        <f t="shared" si="170"/>
        <v>NKHT2510/A7700161328</v>
      </c>
      <c r="K1097" s="1"/>
      <c r="L1097" s="57" t="str">
        <f>IF(H1097="","",Sheet1!AK1097)</f>
        <v>K25TTM</v>
      </c>
      <c r="M1097" s="57" t="str">
        <f>IF(H1097="","",Sheet1!AE1097)</f>
        <v>00161328</v>
      </c>
      <c r="N1097" s="58" t="str">
        <f>IF(H1097="","",Sheet1!AF1097)</f>
        <v>11/10/2025</v>
      </c>
      <c r="O1097" s="7" t="str">
        <f>IF(H1097="","",Sheet1!AH1097)</f>
        <v>WIN2A77</v>
      </c>
      <c r="S1097" s="55" t="str">
        <f>IF(H1097="","",Sheet1!AL1097)</f>
        <v>2A77 WM+ HCM 122 - 124 Ni Sư Huỳnh Liên</v>
      </c>
      <c r="V1097" s="55" t="str">
        <f>IF(H1097="","",Sheet1!AL1097)</f>
        <v>2A77 WM+ HCM 122 - 124 Ni Sư Huỳnh Liên</v>
      </c>
      <c r="Y1097" s="7" t="str">
        <f>IF(H1097="","",Sheet1!AJ1097)</f>
        <v>CC300</v>
      </c>
      <c r="AB1097" s="60">
        <f t="shared" si="171"/>
        <v>5111</v>
      </c>
      <c r="AC1097" s="60">
        <f t="shared" si="172"/>
        <v>131</v>
      </c>
      <c r="AE1097" s="61">
        <f>IF(H1097="","",Sheet1!U1097)</f>
        <v>2</v>
      </c>
      <c r="AG1097" s="7">
        <f>IF(H1097="","",Sheet1!T1097)</f>
        <v>74250</v>
      </c>
      <c r="AH1097" s="62">
        <f t="shared" si="173"/>
        <v>148500</v>
      </c>
      <c r="AL1097" s="64">
        <f t="shared" si="174"/>
        <v>8</v>
      </c>
      <c r="AN1097" s="61">
        <f t="shared" si="175"/>
        <v>11880</v>
      </c>
      <c r="AO1097" s="65">
        <f t="shared" si="176"/>
        <v>33311</v>
      </c>
      <c r="AQ1097" s="66" t="str">
        <f t="shared" si="177"/>
        <v>K-hangtra</v>
      </c>
      <c r="AR1097" s="66">
        <f t="shared" si="178"/>
        <v>156</v>
      </c>
      <c r="AS1097" s="66">
        <f t="shared" si="179"/>
        <v>632</v>
      </c>
    </row>
    <row r="1098" spans="3:45" x14ac:dyDescent="0.25">
      <c r="C1098" s="53" t="str">
        <f>IF(H1098="","",Sheet1!AI1098)</f>
        <v>N</v>
      </c>
      <c r="D1098" s="54" t="s">
        <v>4134</v>
      </c>
      <c r="E1098" s="54" t="s">
        <v>25</v>
      </c>
      <c r="F1098" s="53" t="str">
        <f>IF(H1098="","",Sheet1!AF1098)</f>
        <v>11/10/2025</v>
      </c>
      <c r="G1098" s="1" t="str">
        <f>IF(H1098="","",Sheet1!AF1098)</f>
        <v>11/10/2025</v>
      </c>
      <c r="H1098" s="27">
        <v>9106055227</v>
      </c>
      <c r="I1098" s="1" t="str">
        <f>IF(H1098="","",Sheet1!AF1098)</f>
        <v>11/10/2025</v>
      </c>
      <c r="J1098" s="55" t="str">
        <f t="shared" si="170"/>
        <v>NKHT2510/A7700161328</v>
      </c>
      <c r="K1098" s="1"/>
      <c r="L1098" s="57" t="str">
        <f>IF(H1098="","",Sheet1!AK1098)</f>
        <v>K25TTM</v>
      </c>
      <c r="M1098" s="57" t="str">
        <f>IF(H1098="","",Sheet1!AE1098)</f>
        <v>00161328</v>
      </c>
      <c r="N1098" s="58" t="str">
        <f>IF(H1098="","",Sheet1!AF1098)</f>
        <v>11/10/2025</v>
      </c>
      <c r="O1098" s="7" t="str">
        <f>IF(H1098="","",Sheet1!AH1098)</f>
        <v>WIN2A77</v>
      </c>
      <c r="S1098" s="55" t="str">
        <f>IF(H1098="","",Sheet1!AL1098)</f>
        <v>2A77 WM+ HCM 122 - 124 Ni Sư Huỳnh Liên</v>
      </c>
      <c r="V1098" s="55" t="str">
        <f>IF(H1098="","",Sheet1!AL1098)</f>
        <v>2A77 WM+ HCM 122 - 124 Ni Sư Huỳnh Liên</v>
      </c>
      <c r="Y1098" s="7" t="str">
        <f>IF(H1098="","",Sheet1!AJ1098)</f>
        <v>GXD500</v>
      </c>
      <c r="AB1098" s="60">
        <f t="shared" si="171"/>
        <v>5111</v>
      </c>
      <c r="AC1098" s="60">
        <f t="shared" si="172"/>
        <v>131</v>
      </c>
      <c r="AE1098" s="61">
        <f>IF(H1098="","",Sheet1!U1098)</f>
        <v>1</v>
      </c>
      <c r="AG1098" s="7">
        <f>IF(H1098="","",Sheet1!T1098)</f>
        <v>111606</v>
      </c>
      <c r="AH1098" s="62">
        <f t="shared" si="173"/>
        <v>111606</v>
      </c>
      <c r="AL1098" s="64">
        <f t="shared" si="174"/>
        <v>8</v>
      </c>
      <c r="AN1098" s="61">
        <f t="shared" si="175"/>
        <v>8928.48</v>
      </c>
      <c r="AO1098" s="65">
        <f t="shared" si="176"/>
        <v>33311</v>
      </c>
      <c r="AQ1098" s="66" t="str">
        <f t="shared" si="177"/>
        <v>K-hangtra</v>
      </c>
      <c r="AR1098" s="66">
        <f t="shared" si="178"/>
        <v>156</v>
      </c>
      <c r="AS1098" s="66">
        <f t="shared" si="179"/>
        <v>632</v>
      </c>
    </row>
    <row r="1099" spans="3:45" x14ac:dyDescent="0.25">
      <c r="C1099" s="53" t="str">
        <f>IF(H1099="","",Sheet1!AI1099)</f>
        <v>N</v>
      </c>
      <c r="D1099" s="54" t="s">
        <v>4134</v>
      </c>
      <c r="E1099" s="54" t="s">
        <v>25</v>
      </c>
      <c r="F1099" s="53" t="str">
        <f>IF(H1099="","",Sheet1!AF1099)</f>
        <v>11/10/2025</v>
      </c>
      <c r="G1099" s="1" t="str">
        <f>IF(H1099="","",Sheet1!AF1099)</f>
        <v>11/10/2025</v>
      </c>
      <c r="H1099" s="27">
        <v>9106055227</v>
      </c>
      <c r="I1099" s="1" t="str">
        <f>IF(H1099="","",Sheet1!AF1099)</f>
        <v>11/10/2025</v>
      </c>
      <c r="J1099" s="55" t="str">
        <f t="shared" si="170"/>
        <v>NKHT2510/A7700161328</v>
      </c>
      <c r="K1099" s="1"/>
      <c r="L1099" s="57" t="str">
        <f>IF(H1099="","",Sheet1!AK1099)</f>
        <v>K25TTM</v>
      </c>
      <c r="M1099" s="57" t="str">
        <f>IF(H1099="","",Sheet1!AE1099)</f>
        <v>00161328</v>
      </c>
      <c r="N1099" s="58" t="str">
        <f>IF(H1099="","",Sheet1!AF1099)</f>
        <v>11/10/2025</v>
      </c>
      <c r="O1099" s="7" t="str">
        <f>IF(H1099="","",Sheet1!AH1099)</f>
        <v>WIN2A77</v>
      </c>
      <c r="S1099" s="55" t="str">
        <f>IF(H1099="","",Sheet1!AL1099)</f>
        <v>2A77 WM+ HCM 122 - 124 Ni Sư Huỳnh Liên</v>
      </c>
      <c r="V1099" s="55" t="str">
        <f>IF(H1099="","",Sheet1!AL1099)</f>
        <v>2A77 WM+ HCM 122 - 124 Ni Sư Huỳnh Liên</v>
      </c>
      <c r="Y1099" s="7" t="str">
        <f>IF(H1099="","",Sheet1!AJ1099)</f>
        <v>MNH250</v>
      </c>
      <c r="AB1099" s="60">
        <f t="shared" si="171"/>
        <v>5111</v>
      </c>
      <c r="AC1099" s="60">
        <f t="shared" si="172"/>
        <v>131</v>
      </c>
      <c r="AE1099" s="61">
        <f>IF(H1099="","",Sheet1!U1099)</f>
        <v>2</v>
      </c>
      <c r="AG1099" s="7">
        <f>IF(H1099="","",Sheet1!T1099)</f>
        <v>37720</v>
      </c>
      <c r="AH1099" s="62">
        <f t="shared" si="173"/>
        <v>75440</v>
      </c>
      <c r="AL1099" s="64">
        <f t="shared" si="174"/>
        <v>8</v>
      </c>
      <c r="AN1099" s="61">
        <f t="shared" si="175"/>
        <v>6035.2</v>
      </c>
      <c r="AO1099" s="65">
        <f t="shared" si="176"/>
        <v>33311</v>
      </c>
      <c r="AQ1099" s="66" t="str">
        <f t="shared" si="177"/>
        <v>K-hangtra</v>
      </c>
      <c r="AR1099" s="66">
        <f t="shared" si="178"/>
        <v>156</v>
      </c>
      <c r="AS1099" s="66">
        <f t="shared" si="179"/>
        <v>632</v>
      </c>
    </row>
    <row r="1100" spans="3:45" x14ac:dyDescent="0.25">
      <c r="C1100" s="53" t="str">
        <f>IF(H1100="","",Sheet1!AI1100)</f>
        <v>N</v>
      </c>
      <c r="D1100" s="54" t="s">
        <v>4134</v>
      </c>
      <c r="E1100" s="54" t="s">
        <v>25</v>
      </c>
      <c r="F1100" s="53" t="str">
        <f>IF(H1100="","",Sheet1!AF1100)</f>
        <v>11/10/2025</v>
      </c>
      <c r="G1100" s="1" t="str">
        <f>IF(H1100="","",Sheet1!AF1100)</f>
        <v>11/10/2025</v>
      </c>
      <c r="H1100" s="27">
        <v>9106055242</v>
      </c>
      <c r="I1100" s="1" t="str">
        <f>IF(H1100="","",Sheet1!AF1100)</f>
        <v>11/10/2025</v>
      </c>
      <c r="J1100" s="55" t="str">
        <f t="shared" si="170"/>
        <v>NKHT2510/AR800161331</v>
      </c>
      <c r="K1100" s="1"/>
      <c r="L1100" s="57" t="str">
        <f>IF(H1100="","",Sheet1!AK1100)</f>
        <v>K25TTM</v>
      </c>
      <c r="M1100" s="57" t="str">
        <f>IF(H1100="","",Sheet1!AE1100)</f>
        <v>00161331</v>
      </c>
      <c r="N1100" s="58" t="str">
        <f>IF(H1100="","",Sheet1!AF1100)</f>
        <v>11/10/2025</v>
      </c>
      <c r="O1100" s="7" t="str">
        <f>IF(H1100="","",Sheet1!AH1100)</f>
        <v>WIN2AR8</v>
      </c>
      <c r="S1100" s="55" t="str">
        <f>IF(H1100="","",Sheet1!AL1100)</f>
        <v>2AR8 WIN HCM 97-99 Ngô Thị Thu Minh</v>
      </c>
      <c r="V1100" s="55" t="str">
        <f>IF(H1100="","",Sheet1!AL1100)</f>
        <v>2AR8 WIN HCM 97-99 Ngô Thị Thu Minh</v>
      </c>
      <c r="Y1100" s="7" t="str">
        <f>IF(H1100="","",Sheet1!AJ1100)</f>
        <v>CN300</v>
      </c>
      <c r="AB1100" s="60">
        <f t="shared" si="171"/>
        <v>5111</v>
      </c>
      <c r="AC1100" s="60">
        <f t="shared" si="172"/>
        <v>131</v>
      </c>
      <c r="AE1100" s="61">
        <f>IF(H1100="","",Sheet1!U1100)</f>
        <v>2</v>
      </c>
      <c r="AG1100" s="7">
        <f>IF(H1100="","",Sheet1!T1100)</f>
        <v>70950</v>
      </c>
      <c r="AH1100" s="62">
        <f t="shared" si="173"/>
        <v>141900</v>
      </c>
      <c r="AL1100" s="64">
        <f t="shared" si="174"/>
        <v>8</v>
      </c>
      <c r="AN1100" s="61">
        <f t="shared" si="175"/>
        <v>11352</v>
      </c>
      <c r="AO1100" s="65">
        <f t="shared" si="176"/>
        <v>33311</v>
      </c>
      <c r="AQ1100" s="66" t="str">
        <f t="shared" si="177"/>
        <v>K-hangtra</v>
      </c>
      <c r="AR1100" s="66">
        <f t="shared" si="178"/>
        <v>156</v>
      </c>
      <c r="AS1100" s="66">
        <f t="shared" si="179"/>
        <v>632</v>
      </c>
    </row>
    <row r="1101" spans="3:45" x14ac:dyDescent="0.25">
      <c r="C1101" s="53" t="str">
        <f>IF(H1101="","",Sheet1!AI1101)</f>
        <v>N</v>
      </c>
      <c r="D1101" s="54" t="s">
        <v>4134</v>
      </c>
      <c r="E1101" s="54" t="s">
        <v>25</v>
      </c>
      <c r="F1101" s="53" t="str">
        <f>IF(H1101="","",Sheet1!AF1101)</f>
        <v>11/10/2025</v>
      </c>
      <c r="G1101" s="1" t="str">
        <f>IF(H1101="","",Sheet1!AF1101)</f>
        <v>11/10/2025</v>
      </c>
      <c r="H1101" s="27">
        <v>9106055242</v>
      </c>
      <c r="I1101" s="1" t="str">
        <f>IF(H1101="","",Sheet1!AF1101)</f>
        <v>11/10/2025</v>
      </c>
      <c r="J1101" s="55" t="str">
        <f t="shared" si="170"/>
        <v>NKHT2510/AR800161331</v>
      </c>
      <c r="K1101" s="1"/>
      <c r="L1101" s="57" t="str">
        <f>IF(H1101="","",Sheet1!AK1101)</f>
        <v>K25TTM</v>
      </c>
      <c r="M1101" s="57" t="str">
        <f>IF(H1101="","",Sheet1!AE1101)</f>
        <v>00161331</v>
      </c>
      <c r="N1101" s="58" t="str">
        <f>IF(H1101="","",Sheet1!AF1101)</f>
        <v>11/10/2025</v>
      </c>
      <c r="O1101" s="7" t="str">
        <f>IF(H1101="","",Sheet1!AH1101)</f>
        <v>WIN2AR8</v>
      </c>
      <c r="S1101" s="55" t="str">
        <f>IF(H1101="","",Sheet1!AL1101)</f>
        <v>2AR8 WIN HCM 97-99 Ngô Thị Thu Minh</v>
      </c>
      <c r="V1101" s="55" t="str">
        <f>IF(H1101="","",Sheet1!AL1101)</f>
        <v>2AR8 WIN HCM 97-99 Ngô Thị Thu Minh</v>
      </c>
      <c r="Y1101" s="7" t="str">
        <f>IF(H1101="","",Sheet1!AJ1101)</f>
        <v>GTLX250G</v>
      </c>
      <c r="AB1101" s="60">
        <f t="shared" si="171"/>
        <v>5111</v>
      </c>
      <c r="AC1101" s="60">
        <f t="shared" si="172"/>
        <v>131</v>
      </c>
      <c r="AE1101" s="61">
        <f>IF(H1101="","",Sheet1!U1101)</f>
        <v>1</v>
      </c>
      <c r="AG1101" s="7">
        <f>IF(H1101="","",Sheet1!T1101)</f>
        <v>50182</v>
      </c>
      <c r="AH1101" s="62">
        <f t="shared" si="173"/>
        <v>50182</v>
      </c>
      <c r="AL1101" s="64">
        <f t="shared" si="174"/>
        <v>8</v>
      </c>
      <c r="AN1101" s="61">
        <f t="shared" si="175"/>
        <v>4014.56</v>
      </c>
      <c r="AO1101" s="65">
        <f t="shared" si="176"/>
        <v>33311</v>
      </c>
      <c r="AQ1101" s="66" t="str">
        <f t="shared" si="177"/>
        <v>K-hangtra</v>
      </c>
      <c r="AR1101" s="66">
        <f t="shared" si="178"/>
        <v>156</v>
      </c>
      <c r="AS1101" s="66">
        <f t="shared" si="179"/>
        <v>632</v>
      </c>
    </row>
    <row r="1102" spans="3:45" x14ac:dyDescent="0.25">
      <c r="C1102" s="53" t="str">
        <f>IF(H1102="","",Sheet1!AI1102)</f>
        <v>B</v>
      </c>
      <c r="D1102" s="54" t="s">
        <v>4134</v>
      </c>
      <c r="E1102" s="54" t="s">
        <v>25</v>
      </c>
      <c r="F1102" s="53" t="str">
        <f>IF(H1102="","",Sheet1!AF1102)</f>
        <v>11/10/2025</v>
      </c>
      <c r="G1102" s="1" t="str">
        <f>IF(H1102="","",Sheet1!AF1102)</f>
        <v>11/10/2025</v>
      </c>
      <c r="H1102" s="27">
        <v>9106055243</v>
      </c>
      <c r="I1102" s="1" t="str">
        <f>IF(H1102="","",Sheet1!AF1102)</f>
        <v>11/10/2025</v>
      </c>
      <c r="J1102" s="55" t="str">
        <f t="shared" si="170"/>
        <v>NKHT2510/05800037809</v>
      </c>
      <c r="K1102" s="1"/>
      <c r="L1102" s="57" t="str">
        <f>IF(H1102="","",Sheet1!AK1102)</f>
        <v>K25TTM</v>
      </c>
      <c r="M1102" s="57" t="str">
        <f>IF(H1102="","",Sheet1!AE1102)</f>
        <v>00037809</v>
      </c>
      <c r="N1102" s="58" t="str">
        <f>IF(H1102="","",Sheet1!AF1102)</f>
        <v>11/10/2025</v>
      </c>
      <c r="O1102" s="7" t="str">
        <f>IF(H1102="","",Sheet1!AH1102)</f>
        <v>WIN-058</v>
      </c>
      <c r="S1102" s="55" t="str">
        <f>IF(H1102="","",Sheet1!AL1102)</f>
        <v>4637 WM+ NAN 79B Đốc Thiết</v>
      </c>
      <c r="V1102" s="55" t="str">
        <f>IF(H1102="","",Sheet1!AL1102)</f>
        <v>4637 WM+ NAN 79B Đốc Thiết</v>
      </c>
      <c r="Y1102" s="7" t="str">
        <f>IF(H1102="","",Sheet1!AJ1102)</f>
        <v>CN300</v>
      </c>
      <c r="AB1102" s="60">
        <f t="shared" si="171"/>
        <v>5111</v>
      </c>
      <c r="AC1102" s="60">
        <f t="shared" si="172"/>
        <v>131</v>
      </c>
      <c r="AE1102" s="61">
        <f>IF(H1102="","",Sheet1!U1102)</f>
        <v>4</v>
      </c>
      <c r="AG1102" s="7">
        <f>IF(H1102="","",Sheet1!T1102)</f>
        <v>70950</v>
      </c>
      <c r="AH1102" s="62">
        <f t="shared" si="173"/>
        <v>283800</v>
      </c>
      <c r="AL1102" s="64">
        <f t="shared" si="174"/>
        <v>8</v>
      </c>
      <c r="AN1102" s="61">
        <f t="shared" si="175"/>
        <v>22704</v>
      </c>
      <c r="AO1102" s="65">
        <f t="shared" si="176"/>
        <v>33311</v>
      </c>
      <c r="AQ1102" s="66" t="str">
        <f t="shared" si="177"/>
        <v>K-hangtra</v>
      </c>
      <c r="AR1102" s="66">
        <f t="shared" si="178"/>
        <v>156</v>
      </c>
      <c r="AS1102" s="66">
        <f t="shared" si="179"/>
        <v>632</v>
      </c>
    </row>
    <row r="1103" spans="3:45" x14ac:dyDescent="0.25">
      <c r="C1103" s="53" t="str">
        <f>IF(H1103="","",Sheet1!AI1103)</f>
        <v>B</v>
      </c>
      <c r="D1103" s="54" t="s">
        <v>4134</v>
      </c>
      <c r="E1103" s="54" t="s">
        <v>25</v>
      </c>
      <c r="F1103" s="53" t="str">
        <f>IF(H1103="","",Sheet1!AF1103)</f>
        <v>11/10/2025</v>
      </c>
      <c r="G1103" s="1" t="str">
        <f>IF(H1103="","",Sheet1!AF1103)</f>
        <v>11/10/2025</v>
      </c>
      <c r="H1103" s="27">
        <v>9106055225</v>
      </c>
      <c r="I1103" s="1" t="str">
        <f>IF(H1103="","",Sheet1!AF1103)</f>
        <v>11/10/2025</v>
      </c>
      <c r="J1103" s="55" t="str">
        <f t="shared" si="170"/>
        <v>NKHT2510/03100018868</v>
      </c>
      <c r="K1103" s="1"/>
      <c r="L1103" s="57" t="str">
        <f>IF(H1103="","",Sheet1!AK1103)</f>
        <v>K25TTM</v>
      </c>
      <c r="M1103" s="57" t="str">
        <f>IF(H1103="","",Sheet1!AE1103)</f>
        <v>00018868</v>
      </c>
      <c r="N1103" s="58" t="str">
        <f>IF(H1103="","",Sheet1!AF1103)</f>
        <v>11/10/2025</v>
      </c>
      <c r="O1103" s="7" t="str">
        <f>IF(H1103="","",Sheet1!AH1103)</f>
        <v>WIN-031</v>
      </c>
      <c r="S1103" s="55" t="str">
        <f>IF(H1103="","",Sheet1!AL1103)</f>
        <v>2AHE WM+ BNH Long Khám, Việt Đoàn</v>
      </c>
      <c r="V1103" s="55" t="str">
        <f>IF(H1103="","",Sheet1!AL1103)</f>
        <v>2AHE WM+ BNH Long Khám, Việt Đoàn</v>
      </c>
      <c r="Y1103" s="7" t="str">
        <f>IF(H1103="","",Sheet1!AJ1103)</f>
        <v>GM500</v>
      </c>
      <c r="AB1103" s="60">
        <f t="shared" si="171"/>
        <v>5111</v>
      </c>
      <c r="AC1103" s="60">
        <f t="shared" si="172"/>
        <v>131</v>
      </c>
      <c r="AE1103" s="61">
        <f>IF(H1103="","",Sheet1!U1103)</f>
        <v>1</v>
      </c>
      <c r="AG1103" s="7">
        <f>IF(H1103="","",Sheet1!T1103)</f>
        <v>111058</v>
      </c>
      <c r="AH1103" s="62">
        <f t="shared" si="173"/>
        <v>111058</v>
      </c>
      <c r="AL1103" s="64">
        <f t="shared" si="174"/>
        <v>8</v>
      </c>
      <c r="AN1103" s="61">
        <f t="shared" si="175"/>
        <v>8884.64</v>
      </c>
      <c r="AO1103" s="65">
        <f t="shared" si="176"/>
        <v>33311</v>
      </c>
      <c r="AQ1103" s="66" t="str">
        <f t="shared" si="177"/>
        <v>K-hangtra</v>
      </c>
      <c r="AR1103" s="66">
        <f t="shared" si="178"/>
        <v>156</v>
      </c>
      <c r="AS1103" s="66">
        <f t="shared" si="179"/>
        <v>632</v>
      </c>
    </row>
    <row r="1104" spans="3:45" x14ac:dyDescent="0.25">
      <c r="C1104" s="53" t="str">
        <f>IF(H1104="","",Sheet1!AI1104)</f>
        <v>B</v>
      </c>
      <c r="D1104" s="54" t="s">
        <v>4134</v>
      </c>
      <c r="E1104" s="54" t="s">
        <v>25</v>
      </c>
      <c r="F1104" s="53" t="str">
        <f>IF(H1104="","",Sheet1!AF1104)</f>
        <v>11/10/2025</v>
      </c>
      <c r="G1104" s="1" t="str">
        <f>IF(H1104="","",Sheet1!AF1104)</f>
        <v>11/10/2025</v>
      </c>
      <c r="H1104" s="27">
        <v>9106055286</v>
      </c>
      <c r="I1104" s="1" t="str">
        <f>IF(H1104="","",Sheet1!AF1104)</f>
        <v>11/10/2025</v>
      </c>
      <c r="J1104" s="55" t="str">
        <f t="shared" si="170"/>
        <v>NKHT2510/00700047942</v>
      </c>
      <c r="K1104" s="1"/>
      <c r="L1104" s="57" t="str">
        <f>IF(H1104="","",Sheet1!AK1104)</f>
        <v>K25TTM</v>
      </c>
      <c r="M1104" s="57" t="str">
        <f>IF(H1104="","",Sheet1!AE1104)</f>
        <v>00047942</v>
      </c>
      <c r="N1104" s="58" t="str">
        <f>IF(H1104="","",Sheet1!AF1104)</f>
        <v>11/10/2025</v>
      </c>
      <c r="O1104" s="7" t="str">
        <f>IF(H1104="","",Sheet1!AH1104)</f>
        <v>WIN-QNH-00-007</v>
      </c>
      <c r="S1104" s="55" t="str">
        <f>IF(H1104="","",Sheet1!AL1104)</f>
        <v>5900 WM+ QNH Tổ 7A Khu 2 Hùng Thắng</v>
      </c>
      <c r="V1104" s="55" t="str">
        <f>IF(H1104="","",Sheet1!AL1104)</f>
        <v>5900 WM+ QNH Tổ 7A Khu 2 Hùng Thắng</v>
      </c>
      <c r="Y1104" s="7" t="str">
        <f>IF(H1104="","",Sheet1!AJ1104)</f>
        <v>GM500</v>
      </c>
      <c r="AB1104" s="60">
        <f t="shared" si="171"/>
        <v>5111</v>
      </c>
      <c r="AC1104" s="60">
        <f t="shared" si="172"/>
        <v>131</v>
      </c>
      <c r="AE1104" s="61">
        <f>IF(H1104="","",Sheet1!U1104)</f>
        <v>1</v>
      </c>
      <c r="AG1104" s="7">
        <f>IF(H1104="","",Sheet1!T1104)</f>
        <v>111058</v>
      </c>
      <c r="AH1104" s="62">
        <f t="shared" si="173"/>
        <v>111058</v>
      </c>
      <c r="AL1104" s="64">
        <f t="shared" si="174"/>
        <v>8</v>
      </c>
      <c r="AN1104" s="61">
        <f t="shared" si="175"/>
        <v>8884.64</v>
      </c>
      <c r="AO1104" s="65">
        <f t="shared" si="176"/>
        <v>33311</v>
      </c>
      <c r="AQ1104" s="66" t="str">
        <f t="shared" si="177"/>
        <v>K-hangtra</v>
      </c>
      <c r="AR1104" s="66">
        <f t="shared" si="178"/>
        <v>156</v>
      </c>
      <c r="AS1104" s="66">
        <f t="shared" si="179"/>
        <v>632</v>
      </c>
    </row>
    <row r="1105" spans="3:45" x14ac:dyDescent="0.25">
      <c r="C1105" s="53" t="str">
        <f>IF(H1105="","",Sheet1!AI1105)</f>
        <v>B</v>
      </c>
      <c r="D1105" s="54" t="s">
        <v>4134</v>
      </c>
      <c r="E1105" s="54" t="s">
        <v>25</v>
      </c>
      <c r="F1105" s="53" t="str">
        <f>IF(H1105="","",Sheet1!AF1105)</f>
        <v>11/10/2025</v>
      </c>
      <c r="G1105" s="1" t="str">
        <f>IF(H1105="","",Sheet1!AF1105)</f>
        <v>11/10/2025</v>
      </c>
      <c r="H1105" s="27">
        <v>9106055329</v>
      </c>
      <c r="I1105" s="1" t="str">
        <f>IF(H1105="","",Sheet1!AF1105)</f>
        <v>11/10/2025</v>
      </c>
      <c r="J1105" s="55" t="str">
        <f t="shared" si="170"/>
        <v>NKHT2510/AZX00485835</v>
      </c>
      <c r="K1105" s="1"/>
      <c r="L1105" s="57" t="str">
        <f>IF(H1105="","",Sheet1!AK1105)</f>
        <v>K25TTM</v>
      </c>
      <c r="M1105" s="57" t="str">
        <f>IF(H1105="","",Sheet1!AE1105)</f>
        <v>00485835</v>
      </c>
      <c r="N1105" s="58" t="str">
        <f>IF(H1105="","",Sheet1!AF1105)</f>
        <v>11/10/2025</v>
      </c>
      <c r="O1105" s="7" t="str">
        <f>IF(H1105="","",Sheet1!AH1105)</f>
        <v>WIN2AZX</v>
      </c>
      <c r="S1105" s="55" t="str">
        <f>IF(H1105="","",Sheet1!AL1105)</f>
        <v>2AZX WM+ HNI Văn Mỹ, Hoàng Văn Thụ</v>
      </c>
      <c r="V1105" s="55" t="str">
        <f>IF(H1105="","",Sheet1!AL1105)</f>
        <v>2AZX WM+ HNI Văn Mỹ, Hoàng Văn Thụ</v>
      </c>
      <c r="Y1105" s="7" t="str">
        <f>IF(H1105="","",Sheet1!AJ1105)</f>
        <v>CGM300</v>
      </c>
      <c r="AB1105" s="60">
        <f t="shared" si="171"/>
        <v>5111</v>
      </c>
      <c r="AC1105" s="60">
        <f t="shared" si="172"/>
        <v>131</v>
      </c>
      <c r="AE1105" s="61">
        <f>IF(H1105="","",Sheet1!U1105)</f>
        <v>1</v>
      </c>
      <c r="AG1105" s="7">
        <f>IF(H1105="","",Sheet1!T1105)</f>
        <v>73431</v>
      </c>
      <c r="AH1105" s="62">
        <f t="shared" si="173"/>
        <v>73431</v>
      </c>
      <c r="AL1105" s="64">
        <f t="shared" si="174"/>
        <v>8</v>
      </c>
      <c r="AN1105" s="61">
        <f t="shared" si="175"/>
        <v>5874.4800000000005</v>
      </c>
      <c r="AO1105" s="65">
        <f t="shared" si="176"/>
        <v>33311</v>
      </c>
      <c r="AQ1105" s="66" t="str">
        <f t="shared" si="177"/>
        <v>K-hangtra</v>
      </c>
      <c r="AR1105" s="66">
        <f t="shared" si="178"/>
        <v>156</v>
      </c>
      <c r="AS1105" s="66">
        <f t="shared" si="179"/>
        <v>632</v>
      </c>
    </row>
    <row r="1106" spans="3:45" x14ac:dyDescent="0.25">
      <c r="C1106" s="53" t="str">
        <f>IF(H1106="","",Sheet1!AI1106)</f>
        <v>B</v>
      </c>
      <c r="D1106" s="54" t="s">
        <v>4134</v>
      </c>
      <c r="E1106" s="54" t="s">
        <v>25</v>
      </c>
      <c r="F1106" s="53" t="str">
        <f>IF(H1106="","",Sheet1!AF1106)</f>
        <v>11/10/2025</v>
      </c>
      <c r="G1106" s="1" t="str">
        <f>IF(H1106="","",Sheet1!AF1106)</f>
        <v>11/10/2025</v>
      </c>
      <c r="H1106" s="27">
        <v>9106055329</v>
      </c>
      <c r="I1106" s="1" t="str">
        <f>IF(H1106="","",Sheet1!AF1106)</f>
        <v>11/10/2025</v>
      </c>
      <c r="J1106" s="55" t="str">
        <f t="shared" si="170"/>
        <v>NKHT2510/AZX00485835</v>
      </c>
      <c r="K1106" s="1"/>
      <c r="L1106" s="57" t="str">
        <f>IF(H1106="","",Sheet1!AK1106)</f>
        <v>K25TTM</v>
      </c>
      <c r="M1106" s="57" t="str">
        <f>IF(H1106="","",Sheet1!AE1106)</f>
        <v>00485835</v>
      </c>
      <c r="N1106" s="58" t="str">
        <f>IF(H1106="","",Sheet1!AF1106)</f>
        <v>11/10/2025</v>
      </c>
      <c r="O1106" s="7" t="str">
        <f>IF(H1106="","",Sheet1!AH1106)</f>
        <v>WIN2AZX</v>
      </c>
      <c r="S1106" s="55" t="str">
        <f>IF(H1106="","",Sheet1!AL1106)</f>
        <v>2AZX WM+ HNI Văn Mỹ, Hoàng Văn Thụ</v>
      </c>
      <c r="V1106" s="55" t="str">
        <f>IF(H1106="","",Sheet1!AL1106)</f>
        <v>2AZX WM+ HNI Văn Mỹ, Hoàng Văn Thụ</v>
      </c>
      <c r="Y1106" s="7" t="str">
        <f>IF(H1106="","",Sheet1!AJ1106)</f>
        <v>GM500</v>
      </c>
      <c r="AB1106" s="60">
        <f t="shared" si="171"/>
        <v>5111</v>
      </c>
      <c r="AC1106" s="60">
        <f t="shared" si="172"/>
        <v>131</v>
      </c>
      <c r="AE1106" s="61">
        <f>IF(H1106="","",Sheet1!U1106)</f>
        <v>1</v>
      </c>
      <c r="AG1106" s="7">
        <f>IF(H1106="","",Sheet1!T1106)</f>
        <v>111058</v>
      </c>
      <c r="AH1106" s="62">
        <f t="shared" si="173"/>
        <v>111058</v>
      </c>
      <c r="AL1106" s="64">
        <f t="shared" si="174"/>
        <v>8</v>
      </c>
      <c r="AN1106" s="61">
        <f t="shared" si="175"/>
        <v>8884.64</v>
      </c>
      <c r="AO1106" s="65">
        <f t="shared" si="176"/>
        <v>33311</v>
      </c>
      <c r="AQ1106" s="66" t="str">
        <f t="shared" si="177"/>
        <v>K-hangtra</v>
      </c>
      <c r="AR1106" s="66">
        <f t="shared" si="178"/>
        <v>156</v>
      </c>
      <c r="AS1106" s="66">
        <f t="shared" si="179"/>
        <v>632</v>
      </c>
    </row>
    <row r="1107" spans="3:45" x14ac:dyDescent="0.25">
      <c r="C1107" s="53" t="str">
        <f>IF(H1107="","",Sheet1!AI1107)</f>
        <v>B</v>
      </c>
      <c r="D1107" s="54" t="s">
        <v>4134</v>
      </c>
      <c r="E1107" s="54" t="s">
        <v>25</v>
      </c>
      <c r="F1107" s="53" t="str">
        <f>IF(H1107="","",Sheet1!AF1107)</f>
        <v>11/10/2025</v>
      </c>
      <c r="G1107" s="1" t="str">
        <f>IF(H1107="","",Sheet1!AF1107)</f>
        <v>11/10/2025</v>
      </c>
      <c r="H1107" s="27">
        <v>9106055361</v>
      </c>
      <c r="I1107" s="1" t="str">
        <f>IF(H1107="","",Sheet1!AF1107)</f>
        <v>11/10/2025</v>
      </c>
      <c r="J1107" s="55" t="str">
        <f t="shared" si="170"/>
        <v>NKHT2510/03800004398</v>
      </c>
      <c r="K1107" s="1"/>
      <c r="L1107" s="57" t="str">
        <f>IF(H1107="","",Sheet1!AK1107)</f>
        <v>K25TTM</v>
      </c>
      <c r="M1107" s="57" t="str">
        <f>IF(H1107="","",Sheet1!AE1107)</f>
        <v>00004398</v>
      </c>
      <c r="N1107" s="58" t="str">
        <f>IF(H1107="","",Sheet1!AF1107)</f>
        <v>11/10/2025</v>
      </c>
      <c r="O1107" s="7" t="str">
        <f>IF(H1107="","",Sheet1!AH1107)</f>
        <v>WIN-038</v>
      </c>
      <c r="S1107" s="55" t="str">
        <f>IF(H1107="","",Sheet1!AL1107)</f>
        <v>6218 WM+ TQG 03 TDP Tân Bắc, Sơn Dương</v>
      </c>
      <c r="V1107" s="55" t="str">
        <f>IF(H1107="","",Sheet1!AL1107)</f>
        <v>6218 WM+ TQG 03 TDP Tân Bắc, Sơn Dương</v>
      </c>
      <c r="Y1107" s="7" t="str">
        <f>IF(H1107="","",Sheet1!AJ1107)</f>
        <v>TH200</v>
      </c>
      <c r="AB1107" s="60">
        <f t="shared" si="171"/>
        <v>5111</v>
      </c>
      <c r="AC1107" s="60">
        <f t="shared" si="172"/>
        <v>131</v>
      </c>
      <c r="AE1107" s="61">
        <f>IF(H1107="","",Sheet1!U1107)</f>
        <v>1</v>
      </c>
      <c r="AG1107" s="7">
        <f>IF(H1107="","",Sheet1!T1107)</f>
        <v>45588</v>
      </c>
      <c r="AH1107" s="62">
        <f t="shared" si="173"/>
        <v>45588</v>
      </c>
      <c r="AL1107" s="64">
        <f t="shared" si="174"/>
        <v>8</v>
      </c>
      <c r="AN1107" s="61">
        <f t="shared" si="175"/>
        <v>3647.04</v>
      </c>
      <c r="AO1107" s="65">
        <f t="shared" si="176"/>
        <v>33311</v>
      </c>
      <c r="AQ1107" s="66" t="str">
        <f t="shared" si="177"/>
        <v>K-hangtra</v>
      </c>
      <c r="AR1107" s="66">
        <f t="shared" si="178"/>
        <v>156</v>
      </c>
      <c r="AS1107" s="66">
        <f t="shared" si="179"/>
        <v>632</v>
      </c>
    </row>
    <row r="1108" spans="3:45" x14ac:dyDescent="0.25">
      <c r="C1108" s="53" t="str">
        <f>IF(H1108="","",Sheet1!AI1108)</f>
        <v>B</v>
      </c>
      <c r="D1108" s="54" t="s">
        <v>4134</v>
      </c>
      <c r="E1108" s="54" t="s">
        <v>25</v>
      </c>
      <c r="F1108" s="53" t="str">
        <f>IF(H1108="","",Sheet1!AF1108)</f>
        <v>11/10/2025</v>
      </c>
      <c r="G1108" s="1" t="str">
        <f>IF(H1108="","",Sheet1!AF1108)</f>
        <v>11/10/2025</v>
      </c>
      <c r="H1108" s="27">
        <v>9106055398</v>
      </c>
      <c r="I1108" s="1" t="str">
        <f>IF(H1108="","",Sheet1!AF1108)</f>
        <v>11/10/2025</v>
      </c>
      <c r="J1108" s="55" t="str">
        <f t="shared" si="170"/>
        <v>NKHT2510/02900011451</v>
      </c>
      <c r="K1108" s="1"/>
      <c r="L1108" s="57" t="str">
        <f>IF(H1108="","",Sheet1!AK1108)</f>
        <v>K25TTM</v>
      </c>
      <c r="M1108" s="57" t="str">
        <f>IF(H1108="","",Sheet1!AE1108)</f>
        <v>00011451</v>
      </c>
      <c r="N1108" s="58" t="str">
        <f>IF(H1108="","",Sheet1!AF1108)</f>
        <v>11/10/2025</v>
      </c>
      <c r="O1108" s="7" t="str">
        <f>IF(H1108="","",Sheet1!AH1108)</f>
        <v>WIN-029</v>
      </c>
      <c r="S1108" s="55" t="str">
        <f>IF(H1108="","",Sheet1!AL1108)</f>
        <v>6353 WM+ VPC Hoàng Xá Đình, Vĩnh Tường</v>
      </c>
      <c r="V1108" s="55" t="str">
        <f>IF(H1108="","",Sheet1!AL1108)</f>
        <v>6353 WM+ VPC Hoàng Xá Đình, Vĩnh Tường</v>
      </c>
      <c r="Y1108" s="7" t="str">
        <f>IF(H1108="","",Sheet1!AJ1108)</f>
        <v>GM500</v>
      </c>
      <c r="AB1108" s="60">
        <f t="shared" si="171"/>
        <v>5111</v>
      </c>
      <c r="AC1108" s="60">
        <f t="shared" si="172"/>
        <v>131</v>
      </c>
      <c r="AE1108" s="61">
        <f>IF(H1108="","",Sheet1!U1108)</f>
        <v>1</v>
      </c>
      <c r="AG1108" s="7">
        <f>IF(H1108="","",Sheet1!T1108)</f>
        <v>111058</v>
      </c>
      <c r="AH1108" s="62">
        <f t="shared" si="173"/>
        <v>111058</v>
      </c>
      <c r="AL1108" s="64">
        <f t="shared" si="174"/>
        <v>8</v>
      </c>
      <c r="AN1108" s="61">
        <f t="shared" si="175"/>
        <v>8884.64</v>
      </c>
      <c r="AO1108" s="65">
        <f t="shared" si="176"/>
        <v>33311</v>
      </c>
      <c r="AQ1108" s="66" t="str">
        <f t="shared" si="177"/>
        <v>K-hangtra</v>
      </c>
      <c r="AR1108" s="66">
        <f t="shared" si="178"/>
        <v>156</v>
      </c>
      <c r="AS1108" s="66">
        <f t="shared" si="179"/>
        <v>632</v>
      </c>
    </row>
    <row r="1109" spans="3:45" x14ac:dyDescent="0.25">
      <c r="C1109" s="53" t="str">
        <f>IF(H1109="","",Sheet1!AI1109)</f>
        <v>B</v>
      </c>
      <c r="D1109" s="54" t="s">
        <v>4134</v>
      </c>
      <c r="E1109" s="54" t="s">
        <v>25</v>
      </c>
      <c r="F1109" s="53" t="str">
        <f>IF(H1109="","",Sheet1!AF1109)</f>
        <v>11/10/2025</v>
      </c>
      <c r="G1109" s="1" t="str">
        <f>IF(H1109="","",Sheet1!AF1109)</f>
        <v>11/10/2025</v>
      </c>
      <c r="H1109" s="27">
        <v>9106055457</v>
      </c>
      <c r="I1109" s="1" t="str">
        <f>IF(H1109="","",Sheet1!AF1109)</f>
        <v>11/10/2025</v>
      </c>
      <c r="J1109" s="55" t="str">
        <f t="shared" si="170"/>
        <v>NKHT2510/B8400485873</v>
      </c>
      <c r="K1109" s="1"/>
      <c r="L1109" s="57" t="str">
        <f>IF(H1109="","",Sheet1!AK1109)</f>
        <v>K25TTM</v>
      </c>
      <c r="M1109" s="57" t="str">
        <f>IF(H1109="","",Sheet1!AE1109)</f>
        <v>00485873</v>
      </c>
      <c r="N1109" s="58" t="str">
        <f>IF(H1109="","",Sheet1!AF1109)</f>
        <v>11/10/2025</v>
      </c>
      <c r="O1109" s="7" t="str">
        <f>IF(H1109="","",Sheet1!AH1109)</f>
        <v>WIN2B84</v>
      </c>
      <c r="S1109" s="55" t="str">
        <f>IF(H1109="","",Sheet1!AL1109)</f>
        <v>2B84 WM+ HNI 39 Bất Bạt</v>
      </c>
      <c r="V1109" s="55" t="str">
        <f>IF(H1109="","",Sheet1!AL1109)</f>
        <v>2B84 WM+ HNI 39 Bất Bạt</v>
      </c>
      <c r="Y1109" s="7" t="str">
        <f>IF(H1109="","",Sheet1!AJ1109)</f>
        <v>GM500</v>
      </c>
      <c r="AB1109" s="60">
        <f t="shared" si="171"/>
        <v>5111</v>
      </c>
      <c r="AC1109" s="60">
        <f t="shared" si="172"/>
        <v>131</v>
      </c>
      <c r="AE1109" s="61">
        <f>IF(H1109="","",Sheet1!U1109)</f>
        <v>2</v>
      </c>
      <c r="AG1109" s="7">
        <f>IF(H1109="","",Sheet1!T1109)</f>
        <v>111058</v>
      </c>
      <c r="AH1109" s="62">
        <f t="shared" si="173"/>
        <v>222116</v>
      </c>
      <c r="AL1109" s="64">
        <f t="shared" si="174"/>
        <v>8</v>
      </c>
      <c r="AN1109" s="61">
        <f t="shared" si="175"/>
        <v>17769.28</v>
      </c>
      <c r="AO1109" s="65">
        <f t="shared" si="176"/>
        <v>33311</v>
      </c>
      <c r="AQ1109" s="66" t="str">
        <f t="shared" si="177"/>
        <v>K-hangtra</v>
      </c>
      <c r="AR1109" s="66">
        <f t="shared" si="178"/>
        <v>156</v>
      </c>
      <c r="AS1109" s="66">
        <f t="shared" si="179"/>
        <v>632</v>
      </c>
    </row>
    <row r="1110" spans="3:45" x14ac:dyDescent="0.25">
      <c r="C1110" s="53" t="str">
        <f>IF(H1110="","",Sheet1!AI1110)</f>
        <v>B</v>
      </c>
      <c r="D1110" s="54" t="s">
        <v>4134</v>
      </c>
      <c r="E1110" s="54" t="s">
        <v>25</v>
      </c>
      <c r="F1110" s="53" t="str">
        <f>IF(H1110="","",Sheet1!AF1110)</f>
        <v>11/10/2025</v>
      </c>
      <c r="G1110" s="1" t="str">
        <f>IF(H1110="","",Sheet1!AF1110)</f>
        <v>11/10/2025</v>
      </c>
      <c r="H1110" s="27">
        <v>9106055459</v>
      </c>
      <c r="I1110" s="1" t="str">
        <f>IF(H1110="","",Sheet1!AF1110)</f>
        <v>11/10/2025</v>
      </c>
      <c r="J1110" s="55" t="str">
        <f t="shared" si="170"/>
        <v>NKHT2510/02500035715</v>
      </c>
      <c r="K1110" s="1"/>
      <c r="L1110" s="57" t="str">
        <f>IF(H1110="","",Sheet1!AK1110)</f>
        <v>K25TTM</v>
      </c>
      <c r="M1110" s="57" t="str">
        <f>IF(H1110="","",Sheet1!AE1110)</f>
        <v>00035715</v>
      </c>
      <c r="N1110" s="58" t="str">
        <f>IF(H1110="","",Sheet1!AF1110)</f>
        <v>11/10/2025</v>
      </c>
      <c r="O1110" s="7" t="str">
        <f>IF(H1110="","",Sheet1!AH1110)</f>
        <v>WIN-025</v>
      </c>
      <c r="S1110" s="55" t="str">
        <f>IF(H1110="","",Sheet1!AL1110)</f>
        <v>6362 WM+ HPG 42 Trương Văn Lực</v>
      </c>
      <c r="V1110" s="55" t="str">
        <f>IF(H1110="","",Sheet1!AL1110)</f>
        <v>6362 WM+ HPG 42 Trương Văn Lực</v>
      </c>
      <c r="Y1110" s="7" t="str">
        <f>IF(H1110="","",Sheet1!AJ1110)</f>
        <v>TH200</v>
      </c>
      <c r="AB1110" s="60">
        <f t="shared" si="171"/>
        <v>5111</v>
      </c>
      <c r="AC1110" s="60">
        <f t="shared" si="172"/>
        <v>131</v>
      </c>
      <c r="AE1110" s="61">
        <f>IF(H1110="","",Sheet1!U1110)</f>
        <v>1</v>
      </c>
      <c r="AG1110" s="7">
        <f>IF(H1110="","",Sheet1!T1110)</f>
        <v>45588</v>
      </c>
      <c r="AH1110" s="62">
        <f t="shared" si="173"/>
        <v>45588</v>
      </c>
      <c r="AL1110" s="64">
        <f t="shared" si="174"/>
        <v>8</v>
      </c>
      <c r="AN1110" s="61">
        <f t="shared" si="175"/>
        <v>3647.04</v>
      </c>
      <c r="AO1110" s="65">
        <f t="shared" si="176"/>
        <v>33311</v>
      </c>
      <c r="AQ1110" s="66" t="str">
        <f t="shared" si="177"/>
        <v>K-hangtra</v>
      </c>
      <c r="AR1110" s="66">
        <f t="shared" si="178"/>
        <v>156</v>
      </c>
      <c r="AS1110" s="66">
        <f t="shared" si="179"/>
        <v>632</v>
      </c>
    </row>
    <row r="1111" spans="3:45" x14ac:dyDescent="0.25">
      <c r="C1111" s="53" t="str">
        <f>IF(H1111="","",Sheet1!AI1111)</f>
        <v>B</v>
      </c>
      <c r="D1111" s="54" t="s">
        <v>4134</v>
      </c>
      <c r="E1111" s="54" t="s">
        <v>25</v>
      </c>
      <c r="F1111" s="53" t="str">
        <f>IF(H1111="","",Sheet1!AF1111)</f>
        <v>11/10/2025</v>
      </c>
      <c r="G1111" s="1" t="str">
        <f>IF(H1111="","",Sheet1!AF1111)</f>
        <v>11/10/2025</v>
      </c>
      <c r="H1111" s="27">
        <v>9106055404</v>
      </c>
      <c r="I1111" s="1" t="str">
        <f>IF(H1111="","",Sheet1!AF1111)</f>
        <v>11/10/2025</v>
      </c>
      <c r="J1111" s="55" t="str">
        <f t="shared" si="170"/>
        <v>NKHT2510/02500035714</v>
      </c>
      <c r="K1111" s="1"/>
      <c r="L1111" s="57" t="str">
        <f>IF(H1111="","",Sheet1!AK1111)</f>
        <v>K25TTM</v>
      </c>
      <c r="M1111" s="57" t="str">
        <f>IF(H1111="","",Sheet1!AE1111)</f>
        <v>00035714</v>
      </c>
      <c r="N1111" s="58" t="str">
        <f>IF(H1111="","",Sheet1!AF1111)</f>
        <v>11/10/2025</v>
      </c>
      <c r="O1111" s="7" t="str">
        <f>IF(H1111="","",Sheet1!AH1111)</f>
        <v>WIN-025</v>
      </c>
      <c r="S1111" s="55" t="str">
        <f>IF(H1111="","",Sheet1!AL1111)</f>
        <v>4443 WM+ HPG 182 Minh Đức</v>
      </c>
      <c r="V1111" s="55" t="str">
        <f>IF(H1111="","",Sheet1!AL1111)</f>
        <v>4443 WM+ HPG 182 Minh Đức</v>
      </c>
      <c r="Y1111" s="7" t="str">
        <f>IF(H1111="","",Sheet1!AJ1111)</f>
        <v>GM500</v>
      </c>
      <c r="AB1111" s="60">
        <f t="shared" si="171"/>
        <v>5111</v>
      </c>
      <c r="AC1111" s="60">
        <f t="shared" si="172"/>
        <v>131</v>
      </c>
      <c r="AE1111" s="61">
        <f>IF(H1111="","",Sheet1!U1111)</f>
        <v>4</v>
      </c>
      <c r="AG1111" s="7">
        <f>IF(H1111="","",Sheet1!T1111)</f>
        <v>111058</v>
      </c>
      <c r="AH1111" s="62">
        <f t="shared" si="173"/>
        <v>444232</v>
      </c>
      <c r="AL1111" s="64">
        <f t="shared" si="174"/>
        <v>8</v>
      </c>
      <c r="AN1111" s="61">
        <f t="shared" si="175"/>
        <v>35538.559999999998</v>
      </c>
      <c r="AO1111" s="65">
        <f t="shared" si="176"/>
        <v>33311</v>
      </c>
      <c r="AQ1111" s="66" t="str">
        <f t="shared" si="177"/>
        <v>K-hangtra</v>
      </c>
      <c r="AR1111" s="66">
        <f t="shared" si="178"/>
        <v>156</v>
      </c>
      <c r="AS1111" s="66">
        <f t="shared" si="179"/>
        <v>632</v>
      </c>
    </row>
    <row r="1112" spans="3:45" x14ac:dyDescent="0.25">
      <c r="C1112" s="53" t="str">
        <f>IF(H1112="","",Sheet1!AI1112)</f>
        <v>B</v>
      </c>
      <c r="D1112" s="54" t="s">
        <v>4134</v>
      </c>
      <c r="E1112" s="54" t="s">
        <v>25</v>
      </c>
      <c r="F1112" s="53" t="str">
        <f>IF(H1112="","",Sheet1!AF1112)</f>
        <v>11/10/2025</v>
      </c>
      <c r="G1112" s="1" t="str">
        <f>IF(H1112="","",Sheet1!AF1112)</f>
        <v>11/10/2025</v>
      </c>
      <c r="H1112" s="27">
        <v>9106055479</v>
      </c>
      <c r="I1112" s="1" t="str">
        <f>IF(H1112="","",Sheet1!AF1112)</f>
        <v>11/10/2025</v>
      </c>
      <c r="J1112" s="55" t="str">
        <f t="shared" si="170"/>
        <v>NKHT2510/02000033942</v>
      </c>
      <c r="K1112" s="1"/>
      <c r="L1112" s="57" t="str">
        <f>IF(H1112="","",Sheet1!AK1112)</f>
        <v>K25TTM</v>
      </c>
      <c r="M1112" s="57" t="str">
        <f>IF(H1112="","",Sheet1!AE1112)</f>
        <v>00033942</v>
      </c>
      <c r="N1112" s="58" t="str">
        <f>IF(H1112="","",Sheet1!AF1112)</f>
        <v>11/10/2025</v>
      </c>
      <c r="O1112" s="7" t="str">
        <f>IF(H1112="","",Sheet1!AH1112)</f>
        <v>WIN-020</v>
      </c>
      <c r="S1112" s="55" t="str">
        <f>IF(H1112="","",Sheet1!AL1112)</f>
        <v>2AME WM+ THA TDP 8, TT Quý Lộc</v>
      </c>
      <c r="V1112" s="55" t="str">
        <f>IF(H1112="","",Sheet1!AL1112)</f>
        <v>2AME WM+ THA TDP 8, TT Quý Lộc</v>
      </c>
      <c r="Y1112" s="7" t="str">
        <f>IF(H1112="","",Sheet1!AJ1112)</f>
        <v>CGM300</v>
      </c>
      <c r="AB1112" s="60">
        <f t="shared" si="171"/>
        <v>5111</v>
      </c>
      <c r="AC1112" s="60">
        <f t="shared" si="172"/>
        <v>131</v>
      </c>
      <c r="AE1112" s="61">
        <f>IF(H1112="","",Sheet1!U1112)</f>
        <v>1</v>
      </c>
      <c r="AG1112" s="7">
        <f>IF(H1112="","",Sheet1!T1112)</f>
        <v>73431</v>
      </c>
      <c r="AH1112" s="62">
        <f t="shared" si="173"/>
        <v>73431</v>
      </c>
      <c r="AL1112" s="64">
        <f t="shared" si="174"/>
        <v>8</v>
      </c>
      <c r="AN1112" s="61">
        <f t="shared" si="175"/>
        <v>5874.4800000000005</v>
      </c>
      <c r="AO1112" s="65">
        <f t="shared" si="176"/>
        <v>33311</v>
      </c>
      <c r="AQ1112" s="66" t="str">
        <f t="shared" si="177"/>
        <v>K-hangtra</v>
      </c>
      <c r="AR1112" s="66">
        <f t="shared" si="178"/>
        <v>156</v>
      </c>
      <c r="AS1112" s="66">
        <f t="shared" si="179"/>
        <v>632</v>
      </c>
    </row>
    <row r="1113" spans="3:45" x14ac:dyDescent="0.25">
      <c r="C1113" s="53" t="str">
        <f>IF(H1113="","",Sheet1!AI1113)</f>
        <v>N</v>
      </c>
      <c r="D1113" s="54" t="s">
        <v>4134</v>
      </c>
      <c r="E1113" s="54" t="s">
        <v>25</v>
      </c>
      <c r="F1113" s="53" t="str">
        <f>IF(H1113="","",Sheet1!AF1113)</f>
        <v>11/10/2025</v>
      </c>
      <c r="G1113" s="1" t="str">
        <f>IF(H1113="","",Sheet1!AF1113)</f>
        <v>11/10/2025</v>
      </c>
      <c r="H1113" s="27">
        <v>9106055531</v>
      </c>
      <c r="I1113" s="1" t="str">
        <f>IF(H1113="","",Sheet1!AF1113)</f>
        <v>11/10/2025</v>
      </c>
      <c r="J1113" s="55" t="str">
        <f t="shared" si="170"/>
        <v>NKHT2510/04700015127</v>
      </c>
      <c r="K1113" s="1"/>
      <c r="L1113" s="57" t="str">
        <f>IF(H1113="","",Sheet1!AK1113)</f>
        <v>K25TTM</v>
      </c>
      <c r="M1113" s="57" t="str">
        <f>IF(H1113="","",Sheet1!AE1113)</f>
        <v>00015127</v>
      </c>
      <c r="N1113" s="58" t="str">
        <f>IF(H1113="","",Sheet1!AF1113)</f>
        <v>11/10/2025</v>
      </c>
      <c r="O1113" s="7" t="str">
        <f>IF(H1113="","",Sheet1!AH1113)</f>
        <v>WIN-047</v>
      </c>
      <c r="S1113" s="55" t="str">
        <f>IF(H1113="","",Sheet1!AL1113)</f>
        <v>6426 WM+ VTU TR4, Tầng trệt, CC 18 Tầng</v>
      </c>
      <c r="V1113" s="55" t="str">
        <f>IF(H1113="","",Sheet1!AL1113)</f>
        <v>6426 WM+ VTU TR4, Tầng trệt, CC 18 Tầng</v>
      </c>
      <c r="Y1113" s="7" t="str">
        <f>IF(H1113="","",Sheet1!AJ1113)</f>
        <v>GL250</v>
      </c>
      <c r="AB1113" s="60">
        <f t="shared" si="171"/>
        <v>5111</v>
      </c>
      <c r="AC1113" s="60">
        <f t="shared" si="172"/>
        <v>131</v>
      </c>
      <c r="AE1113" s="61">
        <f>IF(H1113="","",Sheet1!U1113)</f>
        <v>1</v>
      </c>
      <c r="AG1113" s="7">
        <f>IF(H1113="","",Sheet1!T1113)</f>
        <v>49500</v>
      </c>
      <c r="AH1113" s="62">
        <f t="shared" si="173"/>
        <v>49500</v>
      </c>
      <c r="AL1113" s="64">
        <f t="shared" si="174"/>
        <v>8</v>
      </c>
      <c r="AN1113" s="61">
        <f t="shared" si="175"/>
        <v>3960</v>
      </c>
      <c r="AO1113" s="65">
        <f t="shared" si="176"/>
        <v>33311</v>
      </c>
      <c r="AQ1113" s="66" t="str">
        <f t="shared" si="177"/>
        <v>K-hangtra</v>
      </c>
      <c r="AR1113" s="66">
        <f t="shared" si="178"/>
        <v>156</v>
      </c>
      <c r="AS1113" s="66">
        <f t="shared" si="179"/>
        <v>632</v>
      </c>
    </row>
    <row r="1114" spans="3:45" x14ac:dyDescent="0.25">
      <c r="C1114" s="53" t="str">
        <f>IF(H1114="","",Sheet1!AI1114)</f>
        <v>N</v>
      </c>
      <c r="D1114" s="54" t="s">
        <v>4134</v>
      </c>
      <c r="E1114" s="54" t="s">
        <v>25</v>
      </c>
      <c r="F1114" s="53" t="str">
        <f>IF(H1114="","",Sheet1!AF1114)</f>
        <v>11/10/2025</v>
      </c>
      <c r="G1114" s="1" t="str">
        <f>IF(H1114="","",Sheet1!AF1114)</f>
        <v>11/10/2025</v>
      </c>
      <c r="H1114" s="27">
        <v>9106055531</v>
      </c>
      <c r="I1114" s="1" t="str">
        <f>IF(H1114="","",Sheet1!AF1114)</f>
        <v>11/10/2025</v>
      </c>
      <c r="J1114" s="55" t="str">
        <f t="shared" si="170"/>
        <v>NKHT2510/04700015127</v>
      </c>
      <c r="K1114" s="1"/>
      <c r="L1114" s="57" t="str">
        <f>IF(H1114="","",Sheet1!AK1114)</f>
        <v>K25TTM</v>
      </c>
      <c r="M1114" s="57" t="str">
        <f>IF(H1114="","",Sheet1!AE1114)</f>
        <v>00015127</v>
      </c>
      <c r="N1114" s="58" t="str">
        <f>IF(H1114="","",Sheet1!AF1114)</f>
        <v>11/10/2025</v>
      </c>
      <c r="O1114" s="7" t="str">
        <f>IF(H1114="","",Sheet1!AH1114)</f>
        <v>WIN-047</v>
      </c>
      <c r="S1114" s="55" t="str">
        <f>IF(H1114="","",Sheet1!AL1114)</f>
        <v>6426 WM+ VTU TR4, Tầng trệt, CC 18 Tầng</v>
      </c>
      <c r="V1114" s="55" t="str">
        <f>IF(H1114="","",Sheet1!AL1114)</f>
        <v>6426 WM+ VTU TR4, Tầng trệt, CC 18 Tầng</v>
      </c>
      <c r="Y1114" s="7" t="str">
        <f>IF(H1114="","",Sheet1!AJ1114)</f>
        <v>TH200</v>
      </c>
      <c r="AB1114" s="60">
        <f t="shared" si="171"/>
        <v>5111</v>
      </c>
      <c r="AC1114" s="60">
        <f t="shared" si="172"/>
        <v>131</v>
      </c>
      <c r="AE1114" s="61">
        <f>IF(H1114="","",Sheet1!U1114)</f>
        <v>1</v>
      </c>
      <c r="AG1114" s="7">
        <f>IF(H1114="","",Sheet1!T1114)</f>
        <v>45588</v>
      </c>
      <c r="AH1114" s="62">
        <f t="shared" si="173"/>
        <v>45588</v>
      </c>
      <c r="AL1114" s="64">
        <f t="shared" si="174"/>
        <v>8</v>
      </c>
      <c r="AN1114" s="61">
        <f t="shared" si="175"/>
        <v>3647.04</v>
      </c>
      <c r="AO1114" s="65">
        <f t="shared" si="176"/>
        <v>33311</v>
      </c>
      <c r="AQ1114" s="66" t="str">
        <f t="shared" si="177"/>
        <v>K-hangtra</v>
      </c>
      <c r="AR1114" s="66">
        <f t="shared" si="178"/>
        <v>156</v>
      </c>
      <c r="AS1114" s="66">
        <f t="shared" si="179"/>
        <v>632</v>
      </c>
    </row>
    <row r="1115" spans="3:45" x14ac:dyDescent="0.25">
      <c r="C1115" s="53" t="str">
        <f>IF(H1115="","",Sheet1!AI1115)</f>
        <v>B</v>
      </c>
      <c r="D1115" s="54" t="s">
        <v>4134</v>
      </c>
      <c r="E1115" s="54" t="s">
        <v>25</v>
      </c>
      <c r="F1115" s="53" t="str">
        <f>IF(H1115="","",Sheet1!AF1115)</f>
        <v>11/10/2025</v>
      </c>
      <c r="G1115" s="1" t="str">
        <f>IF(H1115="","",Sheet1!AF1115)</f>
        <v>11/10/2025</v>
      </c>
      <c r="H1115" s="27">
        <v>9106055561</v>
      </c>
      <c r="I1115" s="1" t="str">
        <f>IF(H1115="","",Sheet1!AF1115)</f>
        <v>11/10/2025</v>
      </c>
      <c r="J1115" s="55" t="str">
        <f t="shared" si="170"/>
        <v>NKHT2510/02000033945</v>
      </c>
      <c r="K1115" s="1"/>
      <c r="L1115" s="57" t="str">
        <f>IF(H1115="","",Sheet1!AK1115)</f>
        <v>K25TTM</v>
      </c>
      <c r="M1115" s="57" t="str">
        <f>IF(H1115="","",Sheet1!AE1115)</f>
        <v>00033945</v>
      </c>
      <c r="N1115" s="58" t="str">
        <f>IF(H1115="","",Sheet1!AF1115)</f>
        <v>11/10/2025</v>
      </c>
      <c r="O1115" s="7" t="str">
        <f>IF(H1115="","",Sheet1!AH1115)</f>
        <v>WIN-020</v>
      </c>
      <c r="S1115" s="55" t="str">
        <f>IF(H1115="","",Sheet1!AL1115)</f>
        <v>6450 WM+ THA Cầu Quan</v>
      </c>
      <c r="V1115" s="55" t="str">
        <f>IF(H1115="","",Sheet1!AL1115)</f>
        <v>6450 WM+ THA Cầu Quan</v>
      </c>
      <c r="Y1115" s="7" t="str">
        <f>IF(H1115="","",Sheet1!AJ1115)</f>
        <v>GM500</v>
      </c>
      <c r="AB1115" s="60">
        <f t="shared" si="171"/>
        <v>5111</v>
      </c>
      <c r="AC1115" s="60">
        <f t="shared" si="172"/>
        <v>131</v>
      </c>
      <c r="AE1115" s="61">
        <f>IF(H1115="","",Sheet1!U1115)</f>
        <v>1</v>
      </c>
      <c r="AG1115" s="7">
        <f>IF(H1115="","",Sheet1!T1115)</f>
        <v>111058</v>
      </c>
      <c r="AH1115" s="62">
        <f t="shared" si="173"/>
        <v>111058</v>
      </c>
      <c r="AL1115" s="64">
        <f t="shared" si="174"/>
        <v>8</v>
      </c>
      <c r="AN1115" s="61">
        <f t="shared" si="175"/>
        <v>8884.64</v>
      </c>
      <c r="AO1115" s="65">
        <f t="shared" si="176"/>
        <v>33311</v>
      </c>
      <c r="AQ1115" s="66" t="str">
        <f t="shared" si="177"/>
        <v>K-hangtra</v>
      </c>
      <c r="AR1115" s="66">
        <f t="shared" si="178"/>
        <v>156</v>
      </c>
      <c r="AS1115" s="66">
        <f t="shared" si="179"/>
        <v>632</v>
      </c>
    </row>
    <row r="1116" spans="3:45" x14ac:dyDescent="0.25">
      <c r="C1116" s="53" t="str">
        <f>IF(H1116="","",Sheet1!AI1116)</f>
        <v>B</v>
      </c>
      <c r="D1116" s="54" t="s">
        <v>4134</v>
      </c>
      <c r="E1116" s="54" t="s">
        <v>25</v>
      </c>
      <c r="F1116" s="53" t="str">
        <f>IF(H1116="","",Sheet1!AF1116)</f>
        <v>11/10/2025</v>
      </c>
      <c r="G1116" s="1" t="str">
        <f>IF(H1116="","",Sheet1!AF1116)</f>
        <v>11/10/2025</v>
      </c>
      <c r="H1116" s="27">
        <v>9106055567</v>
      </c>
      <c r="I1116" s="1" t="str">
        <f>IF(H1116="","",Sheet1!AF1116)</f>
        <v>11/10/2025</v>
      </c>
      <c r="J1116" s="55" t="str">
        <f t="shared" si="170"/>
        <v>NKHT2510/02000033946</v>
      </c>
      <c r="K1116" s="1"/>
      <c r="L1116" s="57" t="str">
        <f>IF(H1116="","",Sheet1!AK1116)</f>
        <v>K25TTM</v>
      </c>
      <c r="M1116" s="57" t="str">
        <f>IF(H1116="","",Sheet1!AE1116)</f>
        <v>00033946</v>
      </c>
      <c r="N1116" s="58" t="str">
        <f>IF(H1116="","",Sheet1!AF1116)</f>
        <v>11/10/2025</v>
      </c>
      <c r="O1116" s="7" t="str">
        <f>IF(H1116="","",Sheet1!AH1116)</f>
        <v>WIN-020</v>
      </c>
      <c r="S1116" s="55" t="str">
        <f>IF(H1116="","",Sheet1!AL1116)</f>
        <v>6329 WM+ THA 121 QL45 Định Liên</v>
      </c>
      <c r="V1116" s="55" t="str">
        <f>IF(H1116="","",Sheet1!AL1116)</f>
        <v>6329 WM+ THA 121 QL45 Định Liên</v>
      </c>
      <c r="Y1116" s="7" t="str">
        <f>IF(H1116="","",Sheet1!AJ1116)</f>
        <v>CC300</v>
      </c>
      <c r="AB1116" s="60">
        <f t="shared" si="171"/>
        <v>5111</v>
      </c>
      <c r="AC1116" s="60">
        <f t="shared" si="172"/>
        <v>131</v>
      </c>
      <c r="AE1116" s="61">
        <f>IF(H1116="","",Sheet1!U1116)</f>
        <v>4</v>
      </c>
      <c r="AG1116" s="7">
        <f>IF(H1116="","",Sheet1!T1116)</f>
        <v>74250</v>
      </c>
      <c r="AH1116" s="62">
        <f t="shared" si="173"/>
        <v>297000</v>
      </c>
      <c r="AL1116" s="64">
        <f t="shared" si="174"/>
        <v>8</v>
      </c>
      <c r="AN1116" s="61">
        <f t="shared" si="175"/>
        <v>23760</v>
      </c>
      <c r="AO1116" s="65">
        <f t="shared" si="176"/>
        <v>33311</v>
      </c>
      <c r="AQ1116" s="66" t="str">
        <f t="shared" si="177"/>
        <v>K-hangtra</v>
      </c>
      <c r="AR1116" s="66">
        <f t="shared" si="178"/>
        <v>156</v>
      </c>
      <c r="AS1116" s="66">
        <f t="shared" si="179"/>
        <v>632</v>
      </c>
    </row>
    <row r="1117" spans="3:45" x14ac:dyDescent="0.25">
      <c r="C1117" s="53" t="str">
        <f>IF(H1117="","",Sheet1!AI1117)</f>
        <v>N</v>
      </c>
      <c r="D1117" s="54" t="s">
        <v>4134</v>
      </c>
      <c r="E1117" s="54" t="s">
        <v>25</v>
      </c>
      <c r="F1117" s="53" t="str">
        <f>IF(H1117="","",Sheet1!AF1117)</f>
        <v>11/10/2025</v>
      </c>
      <c r="G1117" s="1" t="str">
        <f>IF(H1117="","",Sheet1!AF1117)</f>
        <v>11/10/2025</v>
      </c>
      <c r="H1117" s="27">
        <v>9106055628</v>
      </c>
      <c r="I1117" s="1" t="str">
        <f>IF(H1117="","",Sheet1!AF1117)</f>
        <v>11/10/2025</v>
      </c>
      <c r="J1117" s="55" t="str">
        <f t="shared" si="170"/>
        <v>NKHT2510/00900081772</v>
      </c>
      <c r="K1117" s="1"/>
      <c r="L1117" s="57" t="str">
        <f>IF(H1117="","",Sheet1!AK1117)</f>
        <v>K25TTM</v>
      </c>
      <c r="M1117" s="57" t="str">
        <f>IF(H1117="","",Sheet1!AE1117)</f>
        <v>00081772</v>
      </c>
      <c r="N1117" s="58" t="str">
        <f>IF(H1117="","",Sheet1!AF1117)</f>
        <v>11/10/2025</v>
      </c>
      <c r="O1117" s="7" t="str">
        <f>IF(H1117="","",Sheet1!AH1117)</f>
        <v>WIN-DNG-01-009</v>
      </c>
      <c r="S1117" s="55" t="str">
        <f>IF(H1117="","",Sheet1!AL1117)</f>
        <v>4544 WM+ DNG 2 Đinh Công Trứ</v>
      </c>
      <c r="V1117" s="55" t="str">
        <f>IF(H1117="","",Sheet1!AL1117)</f>
        <v>4544 WM+ DNG 2 Đinh Công Trứ</v>
      </c>
      <c r="Y1117" s="7" t="str">
        <f>IF(H1117="","",Sheet1!AJ1117)</f>
        <v>CN300</v>
      </c>
      <c r="AB1117" s="60">
        <f t="shared" si="171"/>
        <v>5111</v>
      </c>
      <c r="AC1117" s="60">
        <f t="shared" si="172"/>
        <v>131</v>
      </c>
      <c r="AE1117" s="61">
        <f>IF(H1117="","",Sheet1!U1117)</f>
        <v>1</v>
      </c>
      <c r="AG1117" s="7">
        <f>IF(H1117="","",Sheet1!T1117)</f>
        <v>70950</v>
      </c>
      <c r="AH1117" s="62">
        <f t="shared" si="173"/>
        <v>70950</v>
      </c>
      <c r="AL1117" s="64">
        <f t="shared" si="174"/>
        <v>8</v>
      </c>
      <c r="AN1117" s="61">
        <f t="shared" si="175"/>
        <v>5676</v>
      </c>
      <c r="AO1117" s="65">
        <f t="shared" si="176"/>
        <v>33311</v>
      </c>
      <c r="AQ1117" s="66" t="str">
        <f t="shared" si="177"/>
        <v>K-hangtra</v>
      </c>
      <c r="AR1117" s="66">
        <f t="shared" si="178"/>
        <v>156</v>
      </c>
      <c r="AS1117" s="66">
        <f t="shared" si="179"/>
        <v>632</v>
      </c>
    </row>
    <row r="1118" spans="3:45" x14ac:dyDescent="0.25">
      <c r="C1118" s="53" t="str">
        <f>IF(H1118="","",Sheet1!AI1118)</f>
        <v>N</v>
      </c>
      <c r="D1118" s="54" t="s">
        <v>4134</v>
      </c>
      <c r="E1118" s="54" t="s">
        <v>25</v>
      </c>
      <c r="F1118" s="53" t="str">
        <f>IF(H1118="","",Sheet1!AF1118)</f>
        <v>11/10/2025</v>
      </c>
      <c r="G1118" s="1" t="str">
        <f>IF(H1118="","",Sheet1!AF1118)</f>
        <v>11/10/2025</v>
      </c>
      <c r="H1118" s="27">
        <v>9106055628</v>
      </c>
      <c r="I1118" s="1" t="str">
        <f>IF(H1118="","",Sheet1!AF1118)</f>
        <v>11/10/2025</v>
      </c>
      <c r="J1118" s="55" t="str">
        <f t="shared" si="170"/>
        <v>NKHT2510/00900081772</v>
      </c>
      <c r="K1118" s="1"/>
      <c r="L1118" s="57" t="str">
        <f>IF(H1118="","",Sheet1!AK1118)</f>
        <v>K25TTM</v>
      </c>
      <c r="M1118" s="57" t="str">
        <f>IF(H1118="","",Sheet1!AE1118)</f>
        <v>00081772</v>
      </c>
      <c r="N1118" s="58" t="str">
        <f>IF(H1118="","",Sheet1!AF1118)</f>
        <v>11/10/2025</v>
      </c>
      <c r="O1118" s="7" t="str">
        <f>IF(H1118="","",Sheet1!AH1118)</f>
        <v>WIN-DNG-01-009</v>
      </c>
      <c r="S1118" s="55" t="str">
        <f>IF(H1118="","",Sheet1!AL1118)</f>
        <v>4544 WM+ DNG 2 Đinh Công Trứ</v>
      </c>
      <c r="V1118" s="55" t="str">
        <f>IF(H1118="","",Sheet1!AL1118)</f>
        <v>4544 WM+ DNG 2 Đinh Công Trứ</v>
      </c>
      <c r="Y1118" s="7" t="str">
        <f>IF(H1118="","",Sheet1!AJ1118)</f>
        <v>MNH250</v>
      </c>
      <c r="AB1118" s="60">
        <f t="shared" si="171"/>
        <v>5111</v>
      </c>
      <c r="AC1118" s="60">
        <f t="shared" si="172"/>
        <v>131</v>
      </c>
      <c r="AE1118" s="61">
        <f>IF(H1118="","",Sheet1!U1118)</f>
        <v>1</v>
      </c>
      <c r="AG1118" s="7">
        <f>IF(H1118="","",Sheet1!T1118)</f>
        <v>37720</v>
      </c>
      <c r="AH1118" s="62">
        <f t="shared" si="173"/>
        <v>37720</v>
      </c>
      <c r="AL1118" s="64">
        <f t="shared" si="174"/>
        <v>8</v>
      </c>
      <c r="AN1118" s="61">
        <f t="shared" si="175"/>
        <v>3017.6</v>
      </c>
      <c r="AO1118" s="65">
        <f t="shared" si="176"/>
        <v>33311</v>
      </c>
      <c r="AQ1118" s="66" t="str">
        <f t="shared" si="177"/>
        <v>K-hangtra</v>
      </c>
      <c r="AR1118" s="66">
        <f t="shared" si="178"/>
        <v>156</v>
      </c>
      <c r="AS1118" s="66">
        <f t="shared" si="179"/>
        <v>632</v>
      </c>
    </row>
    <row r="1119" spans="3:45" x14ac:dyDescent="0.25">
      <c r="C1119" s="53" t="str">
        <f>IF(H1119="","",Sheet1!AI1119)</f>
        <v>B</v>
      </c>
      <c r="D1119" s="54" t="s">
        <v>4134</v>
      </c>
      <c r="E1119" s="54" t="s">
        <v>25</v>
      </c>
      <c r="F1119" s="53" t="str">
        <f>IF(H1119="","",Sheet1!AF1119)</f>
        <v>11/10/2025</v>
      </c>
      <c r="G1119" s="1" t="str">
        <f>IF(H1119="","",Sheet1!AF1119)</f>
        <v>11/10/2025</v>
      </c>
      <c r="H1119" s="27">
        <v>9106055647</v>
      </c>
      <c r="I1119" s="1" t="str">
        <f>IF(H1119="","",Sheet1!AF1119)</f>
        <v>11/10/2025</v>
      </c>
      <c r="J1119" s="55" t="str">
        <f t="shared" si="170"/>
        <v>NKHT2510/00700047955</v>
      </c>
      <c r="K1119" s="1"/>
      <c r="L1119" s="57" t="str">
        <f>IF(H1119="","",Sheet1!AK1119)</f>
        <v>K25TTM</v>
      </c>
      <c r="M1119" s="57" t="str">
        <f>IF(H1119="","",Sheet1!AE1119)</f>
        <v>00047955</v>
      </c>
      <c r="N1119" s="58" t="str">
        <f>IF(H1119="","",Sheet1!AF1119)</f>
        <v>11/10/2025</v>
      </c>
      <c r="O1119" s="7" t="str">
        <f>IF(H1119="","",Sheet1!AH1119)</f>
        <v>WIN-QNH-00-007</v>
      </c>
      <c r="S1119" s="55" t="str">
        <f>IF(H1119="","",Sheet1!AL1119)</f>
        <v>6986 WM+ QNH 161 Lê Lợi</v>
      </c>
      <c r="V1119" s="55" t="str">
        <f>IF(H1119="","",Sheet1!AL1119)</f>
        <v>6986 WM+ QNH 161 Lê Lợi</v>
      </c>
      <c r="Y1119" s="7" t="str">
        <f>IF(H1119="","",Sheet1!AJ1119)</f>
        <v>GM500</v>
      </c>
      <c r="AB1119" s="60">
        <f t="shared" si="171"/>
        <v>5111</v>
      </c>
      <c r="AC1119" s="60">
        <f t="shared" si="172"/>
        <v>131</v>
      </c>
      <c r="AE1119" s="61">
        <f>IF(H1119="","",Sheet1!U1119)</f>
        <v>2</v>
      </c>
      <c r="AG1119" s="7">
        <f>IF(H1119="","",Sheet1!T1119)</f>
        <v>111058</v>
      </c>
      <c r="AH1119" s="62">
        <f t="shared" si="173"/>
        <v>222116</v>
      </c>
      <c r="AL1119" s="64">
        <f t="shared" si="174"/>
        <v>8</v>
      </c>
      <c r="AN1119" s="61">
        <f t="shared" si="175"/>
        <v>17769.28</v>
      </c>
      <c r="AO1119" s="65">
        <f t="shared" si="176"/>
        <v>33311</v>
      </c>
      <c r="AQ1119" s="66" t="str">
        <f t="shared" si="177"/>
        <v>K-hangtra</v>
      </c>
      <c r="AR1119" s="66">
        <f t="shared" si="178"/>
        <v>156</v>
      </c>
      <c r="AS1119" s="66">
        <f t="shared" si="179"/>
        <v>632</v>
      </c>
    </row>
    <row r="1120" spans="3:45" x14ac:dyDescent="0.25">
      <c r="C1120" s="53" t="str">
        <f>IF(H1120="","",Sheet1!AI1120)</f>
        <v>N</v>
      </c>
      <c r="D1120" s="54" t="s">
        <v>4134</v>
      </c>
      <c r="E1120" s="54" t="s">
        <v>25</v>
      </c>
      <c r="F1120" s="53" t="str">
        <f>IF(H1120="","",Sheet1!AF1120)</f>
        <v>11/10/2025</v>
      </c>
      <c r="G1120" s="1" t="str">
        <f>IF(H1120="","",Sheet1!AF1120)</f>
        <v>11/10/2025</v>
      </c>
      <c r="H1120" s="27">
        <v>9106055651</v>
      </c>
      <c r="I1120" s="1" t="str">
        <f>IF(H1120="","",Sheet1!AF1120)</f>
        <v>11/10/2025</v>
      </c>
      <c r="J1120" s="55" t="str">
        <f t="shared" si="170"/>
        <v>NKHT2510/04700015130</v>
      </c>
      <c r="K1120" s="1"/>
      <c r="L1120" s="57" t="str">
        <f>IF(H1120="","",Sheet1!AK1120)</f>
        <v>K25TTM</v>
      </c>
      <c r="M1120" s="57" t="str">
        <f>IF(H1120="","",Sheet1!AE1120)</f>
        <v>00015130</v>
      </c>
      <c r="N1120" s="58" t="str">
        <f>IF(H1120="","",Sheet1!AF1120)</f>
        <v>11/10/2025</v>
      </c>
      <c r="O1120" s="7" t="str">
        <f>IF(H1120="","",Sheet1!AH1120)</f>
        <v>WIN-047</v>
      </c>
      <c r="S1120" s="55" t="str">
        <f>IF(H1120="","",Sheet1!AL1120)</f>
        <v>3947 WIN VTU 09 Nguyễn Hữu Cảnh</v>
      </c>
      <c r="V1120" s="55" t="str">
        <f>IF(H1120="","",Sheet1!AL1120)</f>
        <v>3947 WIN VTU 09 Nguyễn Hữu Cảnh</v>
      </c>
      <c r="Y1120" s="7" t="str">
        <f>IF(H1120="","",Sheet1!AJ1120)</f>
        <v>GM500</v>
      </c>
      <c r="AB1120" s="60">
        <f t="shared" si="171"/>
        <v>5111</v>
      </c>
      <c r="AC1120" s="60">
        <f t="shared" si="172"/>
        <v>131</v>
      </c>
      <c r="AE1120" s="61">
        <f>IF(H1120="","",Sheet1!U1120)</f>
        <v>2</v>
      </c>
      <c r="AG1120" s="7">
        <f>IF(H1120="","",Sheet1!T1120)</f>
        <v>111058</v>
      </c>
      <c r="AH1120" s="62">
        <f t="shared" si="173"/>
        <v>222116</v>
      </c>
      <c r="AL1120" s="64">
        <f t="shared" si="174"/>
        <v>8</v>
      </c>
      <c r="AN1120" s="61">
        <f t="shared" si="175"/>
        <v>17769.28</v>
      </c>
      <c r="AO1120" s="65">
        <f t="shared" si="176"/>
        <v>33311</v>
      </c>
      <c r="AQ1120" s="66" t="str">
        <f t="shared" si="177"/>
        <v>K-hangtra</v>
      </c>
      <c r="AR1120" s="66">
        <f t="shared" si="178"/>
        <v>156</v>
      </c>
      <c r="AS1120" s="66">
        <f t="shared" si="179"/>
        <v>632</v>
      </c>
    </row>
    <row r="1121" spans="3:45" x14ac:dyDescent="0.25">
      <c r="C1121" s="53" t="str">
        <f>IF(H1121="","",Sheet1!AI1121)</f>
        <v>N</v>
      </c>
      <c r="D1121" s="54" t="s">
        <v>4134</v>
      </c>
      <c r="E1121" s="54" t="s">
        <v>25</v>
      </c>
      <c r="F1121" s="53" t="str">
        <f>IF(H1121="","",Sheet1!AF1121)</f>
        <v>11/10/2025</v>
      </c>
      <c r="G1121" s="1" t="str">
        <f>IF(H1121="","",Sheet1!AF1121)</f>
        <v>11/10/2025</v>
      </c>
      <c r="H1121" s="27">
        <v>9106055651</v>
      </c>
      <c r="I1121" s="1" t="str">
        <f>IF(H1121="","",Sheet1!AF1121)</f>
        <v>11/10/2025</v>
      </c>
      <c r="J1121" s="55" t="str">
        <f t="shared" si="170"/>
        <v>NKHT2510/04700015130</v>
      </c>
      <c r="K1121" s="1"/>
      <c r="L1121" s="57" t="str">
        <f>IF(H1121="","",Sheet1!AK1121)</f>
        <v>K25TTM</v>
      </c>
      <c r="M1121" s="57" t="str">
        <f>IF(H1121="","",Sheet1!AE1121)</f>
        <v>00015130</v>
      </c>
      <c r="N1121" s="58" t="str">
        <f>IF(H1121="","",Sheet1!AF1121)</f>
        <v>11/10/2025</v>
      </c>
      <c r="O1121" s="7" t="str">
        <f>IF(H1121="","",Sheet1!AH1121)</f>
        <v>WIN-047</v>
      </c>
      <c r="S1121" s="55" t="str">
        <f>IF(H1121="","",Sheet1!AL1121)</f>
        <v>3947 WIN VTU 09 Nguyễn Hữu Cảnh</v>
      </c>
      <c r="V1121" s="55" t="str">
        <f>IF(H1121="","",Sheet1!AL1121)</f>
        <v>3947 WIN VTU 09 Nguyễn Hữu Cảnh</v>
      </c>
      <c r="Y1121" s="7" t="str">
        <f>IF(H1121="","",Sheet1!AJ1121)</f>
        <v>TH200</v>
      </c>
      <c r="AB1121" s="60">
        <f t="shared" si="171"/>
        <v>5111</v>
      </c>
      <c r="AC1121" s="60">
        <f t="shared" si="172"/>
        <v>131</v>
      </c>
      <c r="AE1121" s="61">
        <f>IF(H1121="","",Sheet1!U1121)</f>
        <v>1</v>
      </c>
      <c r="AG1121" s="7">
        <f>IF(H1121="","",Sheet1!T1121)</f>
        <v>45588</v>
      </c>
      <c r="AH1121" s="62">
        <f t="shared" si="173"/>
        <v>45588</v>
      </c>
      <c r="AL1121" s="64">
        <f t="shared" si="174"/>
        <v>8</v>
      </c>
      <c r="AN1121" s="61">
        <f t="shared" si="175"/>
        <v>3647.04</v>
      </c>
      <c r="AO1121" s="65">
        <f t="shared" si="176"/>
        <v>33311</v>
      </c>
      <c r="AQ1121" s="66" t="str">
        <f t="shared" si="177"/>
        <v>K-hangtra</v>
      </c>
      <c r="AR1121" s="66">
        <f t="shared" si="178"/>
        <v>156</v>
      </c>
      <c r="AS1121" s="66">
        <f t="shared" si="179"/>
        <v>632</v>
      </c>
    </row>
    <row r="1122" spans="3:45" x14ac:dyDescent="0.25">
      <c r="C1122" s="53" t="str">
        <f>IF(H1122="","",Sheet1!AI1122)</f>
        <v>N</v>
      </c>
      <c r="D1122" s="54" t="s">
        <v>4134</v>
      </c>
      <c r="E1122" s="54" t="s">
        <v>25</v>
      </c>
      <c r="F1122" s="53" t="str">
        <f>IF(H1122="","",Sheet1!AF1122)</f>
        <v>11/10/2025</v>
      </c>
      <c r="G1122" s="1" t="str">
        <f>IF(H1122="","",Sheet1!AF1122)</f>
        <v>11/10/2025</v>
      </c>
      <c r="H1122" s="27">
        <v>9106055651</v>
      </c>
      <c r="I1122" s="1" t="str">
        <f>IF(H1122="","",Sheet1!AF1122)</f>
        <v>11/10/2025</v>
      </c>
      <c r="J1122" s="55" t="str">
        <f t="shared" si="170"/>
        <v>NKHT2510/04700015130</v>
      </c>
      <c r="K1122" s="1"/>
      <c r="L1122" s="57" t="str">
        <f>IF(H1122="","",Sheet1!AK1122)</f>
        <v>K25TTM</v>
      </c>
      <c r="M1122" s="57" t="str">
        <f>IF(H1122="","",Sheet1!AE1122)</f>
        <v>00015130</v>
      </c>
      <c r="N1122" s="58" t="str">
        <f>IF(H1122="","",Sheet1!AF1122)</f>
        <v>11/10/2025</v>
      </c>
      <c r="O1122" s="7" t="str">
        <f>IF(H1122="","",Sheet1!AH1122)</f>
        <v>WIN-047</v>
      </c>
      <c r="S1122" s="55" t="str">
        <f>IF(H1122="","",Sheet1!AL1122)</f>
        <v>3947 WIN VTU 09 Nguyễn Hữu Cảnh</v>
      </c>
      <c r="V1122" s="55" t="str">
        <f>IF(H1122="","",Sheet1!AL1122)</f>
        <v>3947 WIN VTU 09 Nguyễn Hữu Cảnh</v>
      </c>
      <c r="Y1122" s="7" t="str">
        <f>IF(H1122="","",Sheet1!AJ1122)</f>
        <v>GL250</v>
      </c>
      <c r="AB1122" s="60">
        <f t="shared" si="171"/>
        <v>5111</v>
      </c>
      <c r="AC1122" s="60">
        <f t="shared" si="172"/>
        <v>131</v>
      </c>
      <c r="AE1122" s="61">
        <f>IF(H1122="","",Sheet1!U1122)</f>
        <v>1</v>
      </c>
      <c r="AG1122" s="7">
        <f>IF(H1122="","",Sheet1!T1122)</f>
        <v>49500</v>
      </c>
      <c r="AH1122" s="62">
        <f t="shared" si="173"/>
        <v>49500</v>
      </c>
      <c r="AL1122" s="64">
        <f t="shared" si="174"/>
        <v>8</v>
      </c>
      <c r="AN1122" s="61">
        <f t="shared" si="175"/>
        <v>3960</v>
      </c>
      <c r="AO1122" s="65">
        <f t="shared" si="176"/>
        <v>33311</v>
      </c>
      <c r="AQ1122" s="66" t="str">
        <f t="shared" si="177"/>
        <v>K-hangtra</v>
      </c>
      <c r="AR1122" s="66">
        <f t="shared" si="178"/>
        <v>156</v>
      </c>
      <c r="AS1122" s="66">
        <f t="shared" si="179"/>
        <v>632</v>
      </c>
    </row>
    <row r="1123" spans="3:45" x14ac:dyDescent="0.25">
      <c r="C1123" s="53" t="str">
        <f>IF(H1123="","",Sheet1!AI1123)</f>
        <v>N</v>
      </c>
      <c r="D1123" s="54" t="s">
        <v>4134</v>
      </c>
      <c r="E1123" s="54" t="s">
        <v>25</v>
      </c>
      <c r="F1123" s="53" t="str">
        <f>IF(H1123="","",Sheet1!AF1123)</f>
        <v>11/10/2025</v>
      </c>
      <c r="G1123" s="1" t="str">
        <f>IF(H1123="","",Sheet1!AF1123)</f>
        <v>11/10/2025</v>
      </c>
      <c r="H1123" s="27">
        <v>9106055651</v>
      </c>
      <c r="I1123" s="1" t="str">
        <f>IF(H1123="","",Sheet1!AF1123)</f>
        <v>11/10/2025</v>
      </c>
      <c r="J1123" s="55" t="str">
        <f t="shared" si="170"/>
        <v>NKHT2510/04700015130</v>
      </c>
      <c r="K1123" s="1"/>
      <c r="L1123" s="57" t="str">
        <f>IF(H1123="","",Sheet1!AK1123)</f>
        <v>K25TTM</v>
      </c>
      <c r="M1123" s="57" t="str">
        <f>IF(H1123="","",Sheet1!AE1123)</f>
        <v>00015130</v>
      </c>
      <c r="N1123" s="58" t="str">
        <f>IF(H1123="","",Sheet1!AF1123)</f>
        <v>11/10/2025</v>
      </c>
      <c r="O1123" s="7" t="str">
        <f>IF(H1123="","",Sheet1!AH1123)</f>
        <v>WIN-047</v>
      </c>
      <c r="S1123" s="55" t="str">
        <f>IF(H1123="","",Sheet1!AL1123)</f>
        <v>3947 WIN VTU 09 Nguyễn Hữu Cảnh</v>
      </c>
      <c r="V1123" s="55" t="str">
        <f>IF(H1123="","",Sheet1!AL1123)</f>
        <v>3947 WIN VTU 09 Nguyễn Hữu Cảnh</v>
      </c>
      <c r="Y1123" s="7" t="str">
        <f>IF(H1123="","",Sheet1!AJ1123)</f>
        <v>CN300</v>
      </c>
      <c r="AB1123" s="60">
        <f t="shared" si="171"/>
        <v>5111</v>
      </c>
      <c r="AC1123" s="60">
        <f t="shared" si="172"/>
        <v>131</v>
      </c>
      <c r="AE1123" s="61">
        <f>IF(H1123="","",Sheet1!U1123)</f>
        <v>1</v>
      </c>
      <c r="AG1123" s="7">
        <f>IF(H1123="","",Sheet1!T1123)</f>
        <v>70950</v>
      </c>
      <c r="AH1123" s="62">
        <f t="shared" si="173"/>
        <v>70950</v>
      </c>
      <c r="AL1123" s="64">
        <f t="shared" si="174"/>
        <v>8</v>
      </c>
      <c r="AN1123" s="61">
        <f t="shared" si="175"/>
        <v>5676</v>
      </c>
      <c r="AO1123" s="65">
        <f t="shared" si="176"/>
        <v>33311</v>
      </c>
      <c r="AQ1123" s="66" t="str">
        <f t="shared" si="177"/>
        <v>K-hangtra</v>
      </c>
      <c r="AR1123" s="66">
        <f t="shared" si="178"/>
        <v>156</v>
      </c>
      <c r="AS1123" s="66">
        <f t="shared" si="179"/>
        <v>632</v>
      </c>
    </row>
    <row r="1124" spans="3:45" x14ac:dyDescent="0.25">
      <c r="C1124" s="53" t="str">
        <f>IF(H1124="","",Sheet1!AI1124)</f>
        <v>N</v>
      </c>
      <c r="D1124" s="54" t="s">
        <v>4134</v>
      </c>
      <c r="E1124" s="54" t="s">
        <v>25</v>
      </c>
      <c r="F1124" s="53" t="str">
        <f>IF(H1124="","",Sheet1!AF1124)</f>
        <v>11/10/2025</v>
      </c>
      <c r="G1124" s="1" t="str">
        <f>IF(H1124="","",Sheet1!AF1124)</f>
        <v>11/10/2025</v>
      </c>
      <c r="H1124" s="27">
        <v>9106055651</v>
      </c>
      <c r="I1124" s="1" t="str">
        <f>IF(H1124="","",Sheet1!AF1124)</f>
        <v>11/10/2025</v>
      </c>
      <c r="J1124" s="55" t="str">
        <f t="shared" si="170"/>
        <v>NKHT2510/04700015130</v>
      </c>
      <c r="K1124" s="1"/>
      <c r="L1124" s="57" t="str">
        <f>IF(H1124="","",Sheet1!AK1124)</f>
        <v>K25TTM</v>
      </c>
      <c r="M1124" s="57" t="str">
        <f>IF(H1124="","",Sheet1!AE1124)</f>
        <v>00015130</v>
      </c>
      <c r="N1124" s="58" t="str">
        <f>IF(H1124="","",Sheet1!AF1124)</f>
        <v>11/10/2025</v>
      </c>
      <c r="O1124" s="7" t="str">
        <f>IF(H1124="","",Sheet1!AH1124)</f>
        <v>WIN-047</v>
      </c>
      <c r="S1124" s="55" t="str">
        <f>IF(H1124="","",Sheet1!AL1124)</f>
        <v>3947 WIN VTU 09 Nguyễn Hữu Cảnh</v>
      </c>
      <c r="V1124" s="55" t="str">
        <f>IF(H1124="","",Sheet1!AL1124)</f>
        <v>3947 WIN VTU 09 Nguyễn Hữu Cảnh</v>
      </c>
      <c r="Y1124" s="7" t="str">
        <f>IF(H1124="","",Sheet1!AJ1124)</f>
        <v>CC300</v>
      </c>
      <c r="AB1124" s="60">
        <f t="shared" si="171"/>
        <v>5111</v>
      </c>
      <c r="AC1124" s="60">
        <f t="shared" si="172"/>
        <v>131</v>
      </c>
      <c r="AE1124" s="61">
        <f>IF(H1124="","",Sheet1!U1124)</f>
        <v>1</v>
      </c>
      <c r="AG1124" s="7">
        <f>IF(H1124="","",Sheet1!T1124)</f>
        <v>74250</v>
      </c>
      <c r="AH1124" s="62">
        <f t="shared" si="173"/>
        <v>74250</v>
      </c>
      <c r="AL1124" s="64">
        <f t="shared" si="174"/>
        <v>8</v>
      </c>
      <c r="AN1124" s="61">
        <f t="shared" si="175"/>
        <v>5940</v>
      </c>
      <c r="AO1124" s="65">
        <f t="shared" si="176"/>
        <v>33311</v>
      </c>
      <c r="AQ1124" s="66" t="str">
        <f t="shared" si="177"/>
        <v>K-hangtra</v>
      </c>
      <c r="AR1124" s="66">
        <f t="shared" si="178"/>
        <v>156</v>
      </c>
      <c r="AS1124" s="66">
        <f t="shared" si="179"/>
        <v>632</v>
      </c>
    </row>
    <row r="1125" spans="3:45" x14ac:dyDescent="0.25">
      <c r="C1125" s="53" t="str">
        <f>IF(H1125="","",Sheet1!AI1125)</f>
        <v>N</v>
      </c>
      <c r="D1125" s="54" t="s">
        <v>4134</v>
      </c>
      <c r="E1125" s="54" t="s">
        <v>25</v>
      </c>
      <c r="F1125" s="53" t="str">
        <f>IF(H1125="","",Sheet1!AF1125)</f>
        <v>11/10/2025</v>
      </c>
      <c r="G1125" s="1" t="str">
        <f>IF(H1125="","",Sheet1!AF1125)</f>
        <v>11/10/2025</v>
      </c>
      <c r="H1125" s="27">
        <v>9106055651</v>
      </c>
      <c r="I1125" s="1" t="str">
        <f>IF(H1125="","",Sheet1!AF1125)</f>
        <v>11/10/2025</v>
      </c>
      <c r="J1125" s="55" t="str">
        <f t="shared" si="170"/>
        <v>NKHT2510/04700015130</v>
      </c>
      <c r="K1125" s="1"/>
      <c r="L1125" s="57" t="str">
        <f>IF(H1125="","",Sheet1!AK1125)</f>
        <v>K25TTM</v>
      </c>
      <c r="M1125" s="57" t="str">
        <f>IF(H1125="","",Sheet1!AE1125)</f>
        <v>00015130</v>
      </c>
      <c r="N1125" s="58" t="str">
        <f>IF(H1125="","",Sheet1!AF1125)</f>
        <v>11/10/2025</v>
      </c>
      <c r="O1125" s="7" t="str">
        <f>IF(H1125="","",Sheet1!AH1125)</f>
        <v>WIN-047</v>
      </c>
      <c r="S1125" s="55" t="str">
        <f>IF(H1125="","",Sheet1!AL1125)</f>
        <v>3947 WIN VTU 09 Nguyễn Hữu Cảnh</v>
      </c>
      <c r="V1125" s="55" t="str">
        <f>IF(H1125="","",Sheet1!AL1125)</f>
        <v>3947 WIN VTU 09 Nguyễn Hữu Cảnh</v>
      </c>
      <c r="Y1125" s="7" t="str">
        <f>IF(H1125="","",Sheet1!AJ1125)</f>
        <v>GXD500</v>
      </c>
      <c r="AB1125" s="60">
        <f t="shared" si="171"/>
        <v>5111</v>
      </c>
      <c r="AC1125" s="60">
        <f t="shared" si="172"/>
        <v>131</v>
      </c>
      <c r="AE1125" s="61">
        <f>IF(H1125="","",Sheet1!U1125)</f>
        <v>1</v>
      </c>
      <c r="AG1125" s="7">
        <f>IF(H1125="","",Sheet1!T1125)</f>
        <v>111606</v>
      </c>
      <c r="AH1125" s="62">
        <f t="shared" si="173"/>
        <v>111606</v>
      </c>
      <c r="AL1125" s="64">
        <f t="shared" si="174"/>
        <v>8</v>
      </c>
      <c r="AN1125" s="61">
        <f t="shared" si="175"/>
        <v>8928.48</v>
      </c>
      <c r="AO1125" s="65">
        <f t="shared" si="176"/>
        <v>33311</v>
      </c>
      <c r="AQ1125" s="66" t="str">
        <f t="shared" si="177"/>
        <v>K-hangtra</v>
      </c>
      <c r="AR1125" s="66">
        <f t="shared" si="178"/>
        <v>156</v>
      </c>
      <c r="AS1125" s="66">
        <f t="shared" si="179"/>
        <v>632</v>
      </c>
    </row>
    <row r="1126" spans="3:45" x14ac:dyDescent="0.25">
      <c r="C1126" s="53" t="str">
        <f>IF(H1126="","",Sheet1!AI1126)</f>
        <v>B</v>
      </c>
      <c r="D1126" s="54" t="s">
        <v>4134</v>
      </c>
      <c r="E1126" s="54" t="s">
        <v>25</v>
      </c>
      <c r="F1126" s="53" t="str">
        <f>IF(H1126="","",Sheet1!AF1126)</f>
        <v>11/10/2025</v>
      </c>
      <c r="G1126" s="1" t="str">
        <f>IF(H1126="","",Sheet1!AF1126)</f>
        <v>11/10/2025</v>
      </c>
      <c r="H1126" s="27">
        <v>9106055679</v>
      </c>
      <c r="I1126" s="1" t="str">
        <f>IF(H1126="","",Sheet1!AF1126)</f>
        <v>11/10/2025</v>
      </c>
      <c r="J1126" s="55" t="str">
        <f t="shared" si="170"/>
        <v>NKHT2510/04500005368</v>
      </c>
      <c r="K1126" s="1"/>
      <c r="L1126" s="57" t="str">
        <f>IF(H1126="","",Sheet1!AK1126)</f>
        <v>K25TTM</v>
      </c>
      <c r="M1126" s="57" t="str">
        <f>IF(H1126="","",Sheet1!AE1126)</f>
        <v>00005368</v>
      </c>
      <c r="N1126" s="58" t="str">
        <f>IF(H1126="","",Sheet1!AF1126)</f>
        <v>11/10/2025</v>
      </c>
      <c r="O1126" s="7" t="str">
        <f>IF(H1126="","",Sheet1!AH1126)</f>
        <v>WIN-045</v>
      </c>
      <c r="S1126" s="55" t="str">
        <f>IF(H1126="","",Sheet1!AL1126)</f>
        <v>4984 WM+ QBH 31 Hoàng Diệu</v>
      </c>
      <c r="V1126" s="55" t="str">
        <f>IF(H1126="","",Sheet1!AL1126)</f>
        <v>4984 WM+ QBH 31 Hoàng Diệu</v>
      </c>
      <c r="Y1126" s="7" t="str">
        <f>IF(H1126="","",Sheet1!AJ1126)</f>
        <v>GM500</v>
      </c>
      <c r="AB1126" s="60">
        <f t="shared" si="171"/>
        <v>5111</v>
      </c>
      <c r="AC1126" s="60">
        <f t="shared" si="172"/>
        <v>131</v>
      </c>
      <c r="AE1126" s="61">
        <f>IF(H1126="","",Sheet1!U1126)</f>
        <v>4</v>
      </c>
      <c r="AG1126" s="7">
        <f>IF(H1126="","",Sheet1!T1126)</f>
        <v>111058</v>
      </c>
      <c r="AH1126" s="62">
        <f t="shared" si="173"/>
        <v>444232</v>
      </c>
      <c r="AL1126" s="64">
        <f t="shared" si="174"/>
        <v>8</v>
      </c>
      <c r="AN1126" s="61">
        <f t="shared" si="175"/>
        <v>35538.559999999998</v>
      </c>
      <c r="AO1126" s="65">
        <f t="shared" si="176"/>
        <v>33311</v>
      </c>
      <c r="AQ1126" s="66" t="str">
        <f t="shared" si="177"/>
        <v>K-hangtra</v>
      </c>
      <c r="AR1126" s="66">
        <f t="shared" si="178"/>
        <v>156</v>
      </c>
      <c r="AS1126" s="66">
        <f t="shared" si="179"/>
        <v>632</v>
      </c>
    </row>
    <row r="1127" spans="3:45" x14ac:dyDescent="0.25">
      <c r="C1127" s="53" t="str">
        <f>IF(H1127="","",Sheet1!AI1127)</f>
        <v>B</v>
      </c>
      <c r="D1127" s="54" t="s">
        <v>4134</v>
      </c>
      <c r="E1127" s="54" t="s">
        <v>25</v>
      </c>
      <c r="F1127" s="53" t="str">
        <f>IF(H1127="","",Sheet1!AF1127)</f>
        <v>11/10/2025</v>
      </c>
      <c r="G1127" s="1" t="str">
        <f>IF(H1127="","",Sheet1!AF1127)</f>
        <v>11/10/2025</v>
      </c>
      <c r="H1127" s="27">
        <v>9106055679</v>
      </c>
      <c r="I1127" s="1" t="str">
        <f>IF(H1127="","",Sheet1!AF1127)</f>
        <v>11/10/2025</v>
      </c>
      <c r="J1127" s="55" t="str">
        <f t="shared" si="170"/>
        <v>NKHT2510/04500005368</v>
      </c>
      <c r="K1127" s="1"/>
      <c r="L1127" s="57" t="str">
        <f>IF(H1127="","",Sheet1!AK1127)</f>
        <v>K25TTM</v>
      </c>
      <c r="M1127" s="57" t="str">
        <f>IF(H1127="","",Sheet1!AE1127)</f>
        <v>00005368</v>
      </c>
      <c r="N1127" s="58" t="str">
        <f>IF(H1127="","",Sheet1!AF1127)</f>
        <v>11/10/2025</v>
      </c>
      <c r="O1127" s="7" t="str">
        <f>IF(H1127="","",Sheet1!AH1127)</f>
        <v>WIN-045</v>
      </c>
      <c r="S1127" s="55" t="str">
        <f>IF(H1127="","",Sheet1!AL1127)</f>
        <v>4984 WM+ QBH 31 Hoàng Diệu</v>
      </c>
      <c r="V1127" s="55" t="str">
        <f>IF(H1127="","",Sheet1!AL1127)</f>
        <v>4984 WM+ QBH 31 Hoàng Diệu</v>
      </c>
      <c r="Y1127" s="7" t="str">
        <f>IF(H1127="","",Sheet1!AJ1127)</f>
        <v>CN300</v>
      </c>
      <c r="AB1127" s="60">
        <f t="shared" si="171"/>
        <v>5111</v>
      </c>
      <c r="AC1127" s="60">
        <f t="shared" si="172"/>
        <v>131</v>
      </c>
      <c r="AE1127" s="61">
        <f>IF(H1127="","",Sheet1!U1127)</f>
        <v>4</v>
      </c>
      <c r="AG1127" s="7">
        <f>IF(H1127="","",Sheet1!T1127)</f>
        <v>70950</v>
      </c>
      <c r="AH1127" s="62">
        <f t="shared" si="173"/>
        <v>283800</v>
      </c>
      <c r="AL1127" s="64">
        <f t="shared" si="174"/>
        <v>8</v>
      </c>
      <c r="AN1127" s="61">
        <f t="shared" si="175"/>
        <v>22704</v>
      </c>
      <c r="AO1127" s="65">
        <f t="shared" si="176"/>
        <v>33311</v>
      </c>
      <c r="AQ1127" s="66" t="str">
        <f t="shared" si="177"/>
        <v>K-hangtra</v>
      </c>
      <c r="AR1127" s="66">
        <f t="shared" si="178"/>
        <v>156</v>
      </c>
      <c r="AS1127" s="66">
        <f t="shared" si="179"/>
        <v>632</v>
      </c>
    </row>
    <row r="1128" spans="3:45" x14ac:dyDescent="0.25">
      <c r="C1128" s="53" t="str">
        <f>IF(H1128="","",Sheet1!AI1128)</f>
        <v>B</v>
      </c>
      <c r="D1128" s="54" t="s">
        <v>4134</v>
      </c>
      <c r="E1128" s="54" t="s">
        <v>25</v>
      </c>
      <c r="F1128" s="53" t="str">
        <f>IF(H1128="","",Sheet1!AF1128)</f>
        <v>11/10/2025</v>
      </c>
      <c r="G1128" s="1" t="str">
        <f>IF(H1128="","",Sheet1!AF1128)</f>
        <v>11/10/2025</v>
      </c>
      <c r="H1128" s="27">
        <v>9106055794</v>
      </c>
      <c r="I1128" s="1" t="str">
        <f>IF(H1128="","",Sheet1!AF1128)</f>
        <v>11/10/2025</v>
      </c>
      <c r="J1128" s="55" t="str">
        <f t="shared" si="170"/>
        <v>NKHT2510/19200485971</v>
      </c>
      <c r="K1128" s="1"/>
      <c r="L1128" s="57" t="str">
        <f>IF(H1128="","",Sheet1!AK1128)</f>
        <v>K25TTM</v>
      </c>
      <c r="M1128" s="57" t="str">
        <f>IF(H1128="","",Sheet1!AE1128)</f>
        <v>00485971</v>
      </c>
      <c r="N1128" s="58" t="str">
        <f>IF(H1128="","",Sheet1!AF1128)</f>
        <v>11/10/2025</v>
      </c>
      <c r="O1128" s="7" t="str">
        <f>IF(H1128="","",Sheet1!AH1128)</f>
        <v>WIN4192</v>
      </c>
      <c r="S1128" s="55" t="str">
        <f>IF(H1128="","",Sheet1!AL1128)</f>
        <v>4192 WM+ HNI Thôn 6 Ninh Hiệp</v>
      </c>
      <c r="V1128" s="55" t="str">
        <f>IF(H1128="","",Sheet1!AL1128)</f>
        <v>4192 WM+ HNI Thôn 6 Ninh Hiệp</v>
      </c>
      <c r="Y1128" s="7" t="str">
        <f>IF(H1128="","",Sheet1!AJ1128)</f>
        <v>MNH250</v>
      </c>
      <c r="AB1128" s="60">
        <f t="shared" si="171"/>
        <v>5111</v>
      </c>
      <c r="AC1128" s="60">
        <f t="shared" si="172"/>
        <v>131</v>
      </c>
      <c r="AE1128" s="61">
        <f>IF(H1128="","",Sheet1!U1128)</f>
        <v>2</v>
      </c>
      <c r="AG1128" s="7">
        <f>IF(H1128="","",Sheet1!T1128)</f>
        <v>37720</v>
      </c>
      <c r="AH1128" s="62">
        <f t="shared" si="173"/>
        <v>75440</v>
      </c>
      <c r="AL1128" s="64">
        <f t="shared" si="174"/>
        <v>8</v>
      </c>
      <c r="AN1128" s="61">
        <f t="shared" si="175"/>
        <v>6035.2</v>
      </c>
      <c r="AO1128" s="65">
        <f t="shared" si="176"/>
        <v>33311</v>
      </c>
      <c r="AQ1128" s="66" t="str">
        <f t="shared" si="177"/>
        <v>K-hangtra</v>
      </c>
      <c r="AR1128" s="66">
        <f t="shared" si="178"/>
        <v>156</v>
      </c>
      <c r="AS1128" s="66">
        <f t="shared" si="179"/>
        <v>632</v>
      </c>
    </row>
    <row r="1129" spans="3:45" x14ac:dyDescent="0.25">
      <c r="C1129" s="53" t="str">
        <f>IF(H1129="","",Sheet1!AI1129)</f>
        <v>B</v>
      </c>
      <c r="D1129" s="54" t="s">
        <v>4134</v>
      </c>
      <c r="E1129" s="54" t="s">
        <v>25</v>
      </c>
      <c r="F1129" s="53" t="str">
        <f>IF(H1129="","",Sheet1!AF1129)</f>
        <v>11/10/2025</v>
      </c>
      <c r="G1129" s="1" t="str">
        <f>IF(H1129="","",Sheet1!AF1129)</f>
        <v>11/10/2025</v>
      </c>
      <c r="H1129" s="27">
        <v>9106055794</v>
      </c>
      <c r="I1129" s="1" t="str">
        <f>IF(H1129="","",Sheet1!AF1129)</f>
        <v>11/10/2025</v>
      </c>
      <c r="J1129" s="55" t="str">
        <f t="shared" si="170"/>
        <v>NKHT2510/19200485971</v>
      </c>
      <c r="K1129" s="1"/>
      <c r="L1129" s="57" t="str">
        <f>IF(H1129="","",Sheet1!AK1129)</f>
        <v>K25TTM</v>
      </c>
      <c r="M1129" s="57" t="str">
        <f>IF(H1129="","",Sheet1!AE1129)</f>
        <v>00485971</v>
      </c>
      <c r="N1129" s="58" t="str">
        <f>IF(H1129="","",Sheet1!AF1129)</f>
        <v>11/10/2025</v>
      </c>
      <c r="O1129" s="7" t="str">
        <f>IF(H1129="","",Sheet1!AH1129)</f>
        <v>WIN4192</v>
      </c>
      <c r="S1129" s="55" t="str">
        <f>IF(H1129="","",Sheet1!AL1129)</f>
        <v>4192 WM+ HNI Thôn 6 Ninh Hiệp</v>
      </c>
      <c r="V1129" s="55" t="str">
        <f>IF(H1129="","",Sheet1!AL1129)</f>
        <v>4192 WM+ HNI Thôn 6 Ninh Hiệp</v>
      </c>
      <c r="Y1129" s="7" t="str">
        <f>IF(H1129="","",Sheet1!AJ1129)</f>
        <v>GTLX250G</v>
      </c>
      <c r="AB1129" s="60">
        <f t="shared" si="171"/>
        <v>5111</v>
      </c>
      <c r="AC1129" s="60">
        <f t="shared" si="172"/>
        <v>131</v>
      </c>
      <c r="AE1129" s="61">
        <f>IF(H1129="","",Sheet1!U1129)</f>
        <v>3</v>
      </c>
      <c r="AG1129" s="7">
        <f>IF(H1129="","",Sheet1!T1129)</f>
        <v>50182</v>
      </c>
      <c r="AH1129" s="62">
        <f t="shared" si="173"/>
        <v>150546</v>
      </c>
      <c r="AL1129" s="64">
        <f t="shared" si="174"/>
        <v>8</v>
      </c>
      <c r="AN1129" s="61">
        <f t="shared" si="175"/>
        <v>12043.68</v>
      </c>
      <c r="AO1129" s="65">
        <f t="shared" si="176"/>
        <v>33311</v>
      </c>
      <c r="AQ1129" s="66" t="str">
        <f t="shared" si="177"/>
        <v>K-hangtra</v>
      </c>
      <c r="AR1129" s="66">
        <f t="shared" si="178"/>
        <v>156</v>
      </c>
      <c r="AS1129" s="66">
        <f t="shared" si="179"/>
        <v>632</v>
      </c>
    </row>
    <row r="1130" spans="3:45" x14ac:dyDescent="0.25">
      <c r="C1130" s="53" t="str">
        <f>IF(H1130="","",Sheet1!AI1130)</f>
        <v>B</v>
      </c>
      <c r="D1130" s="54" t="s">
        <v>4134</v>
      </c>
      <c r="E1130" s="54" t="s">
        <v>25</v>
      </c>
      <c r="F1130" s="53" t="str">
        <f>IF(H1130="","",Sheet1!AF1130)</f>
        <v>11/10/2025</v>
      </c>
      <c r="G1130" s="1" t="str">
        <f>IF(H1130="","",Sheet1!AF1130)</f>
        <v>11/10/2025</v>
      </c>
      <c r="H1130" s="27">
        <v>9106055794</v>
      </c>
      <c r="I1130" s="1" t="str">
        <f>IF(H1130="","",Sheet1!AF1130)</f>
        <v>11/10/2025</v>
      </c>
      <c r="J1130" s="55" t="str">
        <f t="shared" si="170"/>
        <v>NKHT2510/19200485971</v>
      </c>
      <c r="K1130" s="1"/>
      <c r="L1130" s="57" t="str">
        <f>IF(H1130="","",Sheet1!AK1130)</f>
        <v>K25TTM</v>
      </c>
      <c r="M1130" s="57" t="str">
        <f>IF(H1130="","",Sheet1!AE1130)</f>
        <v>00485971</v>
      </c>
      <c r="N1130" s="58" t="str">
        <f>IF(H1130="","",Sheet1!AF1130)</f>
        <v>11/10/2025</v>
      </c>
      <c r="O1130" s="7" t="str">
        <f>IF(H1130="","",Sheet1!AH1130)</f>
        <v>WIN4192</v>
      </c>
      <c r="S1130" s="55" t="str">
        <f>IF(H1130="","",Sheet1!AL1130)</f>
        <v>4192 WM+ HNI Thôn 6 Ninh Hiệp</v>
      </c>
      <c r="V1130" s="55" t="str">
        <f>IF(H1130="","",Sheet1!AL1130)</f>
        <v>4192 WM+ HNI Thôn 6 Ninh Hiệp</v>
      </c>
      <c r="Y1130" s="7" t="str">
        <f>IF(H1130="","",Sheet1!AJ1130)</f>
        <v>CGM300</v>
      </c>
      <c r="AB1130" s="60">
        <f t="shared" si="171"/>
        <v>5111</v>
      </c>
      <c r="AC1130" s="60">
        <f t="shared" si="172"/>
        <v>131</v>
      </c>
      <c r="AE1130" s="61">
        <f>IF(H1130="","",Sheet1!U1130)</f>
        <v>1</v>
      </c>
      <c r="AG1130" s="7">
        <f>IF(H1130="","",Sheet1!T1130)</f>
        <v>73431</v>
      </c>
      <c r="AH1130" s="62">
        <f t="shared" si="173"/>
        <v>73431</v>
      </c>
      <c r="AL1130" s="64">
        <f t="shared" si="174"/>
        <v>8</v>
      </c>
      <c r="AN1130" s="61">
        <f t="shared" si="175"/>
        <v>5874.4800000000005</v>
      </c>
      <c r="AO1130" s="65">
        <f t="shared" si="176"/>
        <v>33311</v>
      </c>
      <c r="AQ1130" s="66" t="str">
        <f t="shared" si="177"/>
        <v>K-hangtra</v>
      </c>
      <c r="AR1130" s="66">
        <f t="shared" si="178"/>
        <v>156</v>
      </c>
      <c r="AS1130" s="66">
        <f t="shared" si="179"/>
        <v>632</v>
      </c>
    </row>
    <row r="1131" spans="3:45" x14ac:dyDescent="0.25">
      <c r="C1131" s="53" t="str">
        <f>IF(H1131="","",Sheet1!AI1131)</f>
        <v>B</v>
      </c>
      <c r="D1131" s="54" t="s">
        <v>4134</v>
      </c>
      <c r="E1131" s="54" t="s">
        <v>25</v>
      </c>
      <c r="F1131" s="53" t="str">
        <f>IF(H1131="","",Sheet1!AF1131)</f>
        <v>11/10/2025</v>
      </c>
      <c r="G1131" s="1" t="str">
        <f>IF(H1131="","",Sheet1!AF1131)</f>
        <v>11/10/2025</v>
      </c>
      <c r="H1131" s="27">
        <v>9106055840</v>
      </c>
      <c r="I1131" s="1" t="str">
        <f>IF(H1131="","",Sheet1!AF1131)</f>
        <v>11/10/2025</v>
      </c>
      <c r="J1131" s="55" t="str">
        <f t="shared" si="170"/>
        <v>NKHT2510/02000033953</v>
      </c>
      <c r="K1131" s="1"/>
      <c r="L1131" s="57" t="str">
        <f>IF(H1131="","",Sheet1!AK1131)</f>
        <v>K25TTM</v>
      </c>
      <c r="M1131" s="57" t="str">
        <f>IF(H1131="","",Sheet1!AE1131)</f>
        <v>00033953</v>
      </c>
      <c r="N1131" s="58" t="str">
        <f>IF(H1131="","",Sheet1!AF1131)</f>
        <v>11/10/2025</v>
      </c>
      <c r="O1131" s="7" t="str">
        <f>IF(H1131="","",Sheet1!AH1131)</f>
        <v>WIN-020</v>
      </c>
      <c r="S1131" s="55" t="str">
        <f>IF(H1131="","",Sheet1!AL1131)</f>
        <v>4490 WM+ THA 113 Trần Hưng Đạo</v>
      </c>
      <c r="V1131" s="55" t="str">
        <f>IF(H1131="","",Sheet1!AL1131)</f>
        <v>4490 WM+ THA 113 Trần Hưng Đạo</v>
      </c>
      <c r="Y1131" s="7" t="str">
        <f>IF(H1131="","",Sheet1!AJ1131)</f>
        <v>GM500</v>
      </c>
      <c r="AB1131" s="60">
        <f t="shared" si="171"/>
        <v>5111</v>
      </c>
      <c r="AC1131" s="60">
        <f t="shared" si="172"/>
        <v>131</v>
      </c>
      <c r="AE1131" s="61">
        <f>IF(H1131="","",Sheet1!U1131)</f>
        <v>1</v>
      </c>
      <c r="AG1131" s="7">
        <f>IF(H1131="","",Sheet1!T1131)</f>
        <v>111058</v>
      </c>
      <c r="AH1131" s="62">
        <f t="shared" si="173"/>
        <v>111058</v>
      </c>
      <c r="AL1131" s="64">
        <f t="shared" si="174"/>
        <v>8</v>
      </c>
      <c r="AN1131" s="61">
        <f t="shared" si="175"/>
        <v>8884.64</v>
      </c>
      <c r="AO1131" s="65">
        <f t="shared" si="176"/>
        <v>33311</v>
      </c>
      <c r="AQ1131" s="66" t="str">
        <f t="shared" si="177"/>
        <v>K-hangtra</v>
      </c>
      <c r="AR1131" s="66">
        <f t="shared" si="178"/>
        <v>156</v>
      </c>
      <c r="AS1131" s="66">
        <f t="shared" si="179"/>
        <v>632</v>
      </c>
    </row>
    <row r="1132" spans="3:45" x14ac:dyDescent="0.25">
      <c r="C1132" s="53" t="str">
        <f>IF(H1132="","",Sheet1!AI1132)</f>
        <v>B</v>
      </c>
      <c r="D1132" s="54" t="s">
        <v>4134</v>
      </c>
      <c r="E1132" s="54" t="s">
        <v>25</v>
      </c>
      <c r="F1132" s="53" t="str">
        <f>IF(H1132="","",Sheet1!AF1132)</f>
        <v>11/10/2025</v>
      </c>
      <c r="G1132" s="1" t="str">
        <f>IF(H1132="","",Sheet1!AF1132)</f>
        <v>11/10/2025</v>
      </c>
      <c r="H1132" s="27">
        <v>9106055765</v>
      </c>
      <c r="I1132" s="1" t="str">
        <f>IF(H1132="","",Sheet1!AF1132)</f>
        <v>11/10/2025</v>
      </c>
      <c r="J1132" s="55" t="str">
        <f t="shared" si="170"/>
        <v>NKHT2510/74800485961</v>
      </c>
      <c r="K1132" s="1"/>
      <c r="L1132" s="57" t="str">
        <f>IF(H1132="","",Sheet1!AK1132)</f>
        <v>K25TTM</v>
      </c>
      <c r="M1132" s="57" t="str">
        <f>IF(H1132="","",Sheet1!AE1132)</f>
        <v>00485961</v>
      </c>
      <c r="N1132" s="58" t="str">
        <f>IF(H1132="","",Sheet1!AF1132)</f>
        <v>11/10/2025</v>
      </c>
      <c r="O1132" s="7" t="str">
        <f>IF(H1132="","",Sheet1!AH1132)</f>
        <v>WIN2748</v>
      </c>
      <c r="S1132" s="55" t="str">
        <f>IF(H1132="","",Sheet1!AL1132)</f>
        <v>2748 WM+ HNI Lô 11 LK19 Mậu Lương</v>
      </c>
      <c r="V1132" s="55" t="str">
        <f>IF(H1132="","",Sheet1!AL1132)</f>
        <v>2748 WM+ HNI Lô 11 LK19 Mậu Lương</v>
      </c>
      <c r="Y1132" s="7" t="str">
        <f>IF(H1132="","",Sheet1!AJ1132)</f>
        <v>GTLX250G</v>
      </c>
      <c r="AB1132" s="60">
        <f t="shared" si="171"/>
        <v>5111</v>
      </c>
      <c r="AC1132" s="60">
        <f t="shared" si="172"/>
        <v>131</v>
      </c>
      <c r="AE1132" s="61">
        <f>IF(H1132="","",Sheet1!U1132)</f>
        <v>1</v>
      </c>
      <c r="AG1132" s="7">
        <f>IF(H1132="","",Sheet1!T1132)</f>
        <v>50182</v>
      </c>
      <c r="AH1132" s="62">
        <f t="shared" si="173"/>
        <v>50182</v>
      </c>
      <c r="AL1132" s="64">
        <f t="shared" si="174"/>
        <v>8</v>
      </c>
      <c r="AN1132" s="61">
        <f t="shared" si="175"/>
        <v>4014.56</v>
      </c>
      <c r="AO1132" s="65">
        <f t="shared" si="176"/>
        <v>33311</v>
      </c>
      <c r="AQ1132" s="66" t="str">
        <f t="shared" si="177"/>
        <v>K-hangtra</v>
      </c>
      <c r="AR1132" s="66">
        <f t="shared" si="178"/>
        <v>156</v>
      </c>
      <c r="AS1132" s="66">
        <f t="shared" si="179"/>
        <v>632</v>
      </c>
    </row>
    <row r="1133" spans="3:45" x14ac:dyDescent="0.25">
      <c r="C1133" s="53" t="str">
        <f>IF(H1133="","",Sheet1!AI1133)</f>
        <v>B</v>
      </c>
      <c r="D1133" s="54" t="s">
        <v>4134</v>
      </c>
      <c r="E1133" s="54" t="s">
        <v>25</v>
      </c>
      <c r="F1133" s="53" t="str">
        <f>IF(H1133="","",Sheet1!AF1133)</f>
        <v>11/10/2025</v>
      </c>
      <c r="G1133" s="1" t="str">
        <f>IF(H1133="","",Sheet1!AF1133)</f>
        <v>11/10/2025</v>
      </c>
      <c r="H1133" s="27">
        <v>9106055765</v>
      </c>
      <c r="I1133" s="1" t="str">
        <f>IF(H1133="","",Sheet1!AF1133)</f>
        <v>11/10/2025</v>
      </c>
      <c r="J1133" s="55" t="str">
        <f t="shared" si="170"/>
        <v>NKHT2510/74800485961</v>
      </c>
      <c r="K1133" s="1"/>
      <c r="L1133" s="57" t="str">
        <f>IF(H1133="","",Sheet1!AK1133)</f>
        <v>K25TTM</v>
      </c>
      <c r="M1133" s="57" t="str">
        <f>IF(H1133="","",Sheet1!AE1133)</f>
        <v>00485961</v>
      </c>
      <c r="N1133" s="58" t="str">
        <f>IF(H1133="","",Sheet1!AF1133)</f>
        <v>11/10/2025</v>
      </c>
      <c r="O1133" s="7" t="str">
        <f>IF(H1133="","",Sheet1!AH1133)</f>
        <v>WIN2748</v>
      </c>
      <c r="S1133" s="55" t="str">
        <f>IF(H1133="","",Sheet1!AL1133)</f>
        <v>2748 WM+ HNI Lô 11 LK19 Mậu Lương</v>
      </c>
      <c r="V1133" s="55" t="str">
        <f>IF(H1133="","",Sheet1!AL1133)</f>
        <v>2748 WM+ HNI Lô 11 LK19 Mậu Lương</v>
      </c>
      <c r="Y1133" s="7" t="str">
        <f>IF(H1133="","",Sheet1!AJ1133)</f>
        <v>MNH250</v>
      </c>
      <c r="AB1133" s="60">
        <f t="shared" si="171"/>
        <v>5111</v>
      </c>
      <c r="AC1133" s="60">
        <f t="shared" si="172"/>
        <v>131</v>
      </c>
      <c r="AE1133" s="61">
        <f>IF(H1133="","",Sheet1!U1133)</f>
        <v>1</v>
      </c>
      <c r="AG1133" s="7">
        <f>IF(H1133="","",Sheet1!T1133)</f>
        <v>37720</v>
      </c>
      <c r="AH1133" s="62">
        <f t="shared" si="173"/>
        <v>37720</v>
      </c>
      <c r="AL1133" s="64">
        <f t="shared" si="174"/>
        <v>8</v>
      </c>
      <c r="AN1133" s="61">
        <f t="shared" si="175"/>
        <v>3017.6</v>
      </c>
      <c r="AO1133" s="65">
        <f t="shared" si="176"/>
        <v>33311</v>
      </c>
      <c r="AQ1133" s="66" t="str">
        <f t="shared" si="177"/>
        <v>K-hangtra</v>
      </c>
      <c r="AR1133" s="66">
        <f t="shared" si="178"/>
        <v>156</v>
      </c>
      <c r="AS1133" s="66">
        <f t="shared" si="179"/>
        <v>632</v>
      </c>
    </row>
    <row r="1134" spans="3:45" x14ac:dyDescent="0.25">
      <c r="C1134" s="53" t="str">
        <f>IF(H1134="","",Sheet1!AI1134)</f>
        <v>N</v>
      </c>
      <c r="D1134" s="54" t="s">
        <v>4134</v>
      </c>
      <c r="E1134" s="54" t="s">
        <v>25</v>
      </c>
      <c r="F1134" s="53" t="str">
        <f>IF(H1134="","",Sheet1!AF1134)</f>
        <v>11/10/2025</v>
      </c>
      <c r="G1134" s="1" t="str">
        <f>IF(H1134="","",Sheet1!AF1134)</f>
        <v>11/10/2025</v>
      </c>
      <c r="H1134" s="27">
        <v>9106055846</v>
      </c>
      <c r="I1134" s="1" t="str">
        <f>IF(H1134="","",Sheet1!AF1134)</f>
        <v>11/10/2025</v>
      </c>
      <c r="J1134" s="55" t="str">
        <f t="shared" si="170"/>
        <v>NKHT2510/02400064473</v>
      </c>
      <c r="K1134" s="1"/>
      <c r="L1134" s="57" t="str">
        <f>IF(H1134="","",Sheet1!AK1134)</f>
        <v>K25TTM</v>
      </c>
      <c r="M1134" s="57" t="str">
        <f>IF(H1134="","",Sheet1!AE1134)</f>
        <v>00064473</v>
      </c>
      <c r="N1134" s="58" t="str">
        <f>IF(H1134="","",Sheet1!AF1134)</f>
        <v>11/10/2025</v>
      </c>
      <c r="O1134" s="7" t="str">
        <f>IF(H1134="","",Sheet1!AH1134)</f>
        <v>WIN-024</v>
      </c>
      <c r="S1134" s="55" t="str">
        <f>IF(H1134="","",Sheet1!AL1134)</f>
        <v>6145 WM+ BDG 27/2 KP Tân Thắng</v>
      </c>
      <c r="V1134" s="55" t="str">
        <f>IF(H1134="","",Sheet1!AL1134)</f>
        <v>6145 WM+ BDG 27/2 KP Tân Thắng</v>
      </c>
      <c r="Y1134" s="7" t="str">
        <f>IF(H1134="","",Sheet1!AJ1134)</f>
        <v>GTLX250G</v>
      </c>
      <c r="AB1134" s="60">
        <f t="shared" si="171"/>
        <v>5111</v>
      </c>
      <c r="AC1134" s="60">
        <f t="shared" si="172"/>
        <v>131</v>
      </c>
      <c r="AE1134" s="61">
        <f>IF(H1134="","",Sheet1!U1134)</f>
        <v>2</v>
      </c>
      <c r="AG1134" s="7">
        <f>IF(H1134="","",Sheet1!T1134)</f>
        <v>50182</v>
      </c>
      <c r="AH1134" s="62">
        <f t="shared" si="173"/>
        <v>100364</v>
      </c>
      <c r="AL1134" s="64">
        <f t="shared" si="174"/>
        <v>8</v>
      </c>
      <c r="AN1134" s="61">
        <f t="shared" si="175"/>
        <v>8029.12</v>
      </c>
      <c r="AO1134" s="65">
        <f t="shared" si="176"/>
        <v>33311</v>
      </c>
      <c r="AQ1134" s="66" t="str">
        <f t="shared" si="177"/>
        <v>K-hangtra</v>
      </c>
      <c r="AR1134" s="66">
        <f t="shared" si="178"/>
        <v>156</v>
      </c>
      <c r="AS1134" s="66">
        <f t="shared" si="179"/>
        <v>632</v>
      </c>
    </row>
    <row r="1135" spans="3:45" x14ac:dyDescent="0.25">
      <c r="C1135" s="53" t="str">
        <f>IF(H1135="","",Sheet1!AI1135)</f>
        <v>N</v>
      </c>
      <c r="D1135" s="54" t="s">
        <v>4134</v>
      </c>
      <c r="E1135" s="54" t="s">
        <v>25</v>
      </c>
      <c r="F1135" s="53" t="str">
        <f>IF(H1135="","",Sheet1!AF1135)</f>
        <v>11/10/2025</v>
      </c>
      <c r="G1135" s="1" t="str">
        <f>IF(H1135="","",Sheet1!AF1135)</f>
        <v>11/10/2025</v>
      </c>
      <c r="H1135" s="27">
        <v>9106055846</v>
      </c>
      <c r="I1135" s="1" t="str">
        <f>IF(H1135="","",Sheet1!AF1135)</f>
        <v>11/10/2025</v>
      </c>
      <c r="J1135" s="55" t="str">
        <f t="shared" si="170"/>
        <v>NKHT2510/02400064473</v>
      </c>
      <c r="K1135" s="1"/>
      <c r="L1135" s="57" t="str">
        <f>IF(H1135="","",Sheet1!AK1135)</f>
        <v>K25TTM</v>
      </c>
      <c r="M1135" s="57" t="str">
        <f>IF(H1135="","",Sheet1!AE1135)</f>
        <v>00064473</v>
      </c>
      <c r="N1135" s="58" t="str">
        <f>IF(H1135="","",Sheet1!AF1135)</f>
        <v>11/10/2025</v>
      </c>
      <c r="O1135" s="7" t="str">
        <f>IF(H1135="","",Sheet1!AH1135)</f>
        <v>WIN-024</v>
      </c>
      <c r="S1135" s="55" t="str">
        <f>IF(H1135="","",Sheet1!AL1135)</f>
        <v>6145 WM+ BDG 27/2 KP Tân Thắng</v>
      </c>
      <c r="V1135" s="55" t="str">
        <f>IF(H1135="","",Sheet1!AL1135)</f>
        <v>6145 WM+ BDG 27/2 KP Tân Thắng</v>
      </c>
      <c r="Y1135" s="7" t="str">
        <f>IF(H1135="","",Sheet1!AJ1135)</f>
        <v>CGM300</v>
      </c>
      <c r="AB1135" s="60">
        <f t="shared" si="171"/>
        <v>5111</v>
      </c>
      <c r="AC1135" s="60">
        <f t="shared" si="172"/>
        <v>131</v>
      </c>
      <c r="AE1135" s="61">
        <f>IF(H1135="","",Sheet1!U1135)</f>
        <v>1</v>
      </c>
      <c r="AG1135" s="7">
        <f>IF(H1135="","",Sheet1!T1135)</f>
        <v>73431</v>
      </c>
      <c r="AH1135" s="62">
        <f t="shared" si="173"/>
        <v>73431</v>
      </c>
      <c r="AL1135" s="64">
        <f t="shared" si="174"/>
        <v>8</v>
      </c>
      <c r="AN1135" s="61">
        <f t="shared" si="175"/>
        <v>5874.4800000000005</v>
      </c>
      <c r="AO1135" s="65">
        <f t="shared" si="176"/>
        <v>33311</v>
      </c>
      <c r="AQ1135" s="66" t="str">
        <f t="shared" si="177"/>
        <v>K-hangtra</v>
      </c>
      <c r="AR1135" s="66">
        <f t="shared" si="178"/>
        <v>156</v>
      </c>
      <c r="AS1135" s="66">
        <f t="shared" si="179"/>
        <v>632</v>
      </c>
    </row>
    <row r="1136" spans="3:45" x14ac:dyDescent="0.25">
      <c r="C1136" s="53" t="str">
        <f>IF(H1136="","",Sheet1!AI1136)</f>
        <v>N</v>
      </c>
      <c r="D1136" s="54" t="s">
        <v>4134</v>
      </c>
      <c r="E1136" s="54" t="s">
        <v>25</v>
      </c>
      <c r="F1136" s="53" t="str">
        <f>IF(H1136="","",Sheet1!AF1136)</f>
        <v>11/10/2025</v>
      </c>
      <c r="G1136" s="1" t="str">
        <f>IF(H1136="","",Sheet1!AF1136)</f>
        <v>11/10/2025</v>
      </c>
      <c r="H1136" s="27">
        <v>9106055846</v>
      </c>
      <c r="I1136" s="1" t="str">
        <f>IF(H1136="","",Sheet1!AF1136)</f>
        <v>11/10/2025</v>
      </c>
      <c r="J1136" s="55" t="str">
        <f t="shared" si="170"/>
        <v>NKHT2510/02400064473</v>
      </c>
      <c r="K1136" s="1"/>
      <c r="L1136" s="57" t="str">
        <f>IF(H1136="","",Sheet1!AK1136)</f>
        <v>K25TTM</v>
      </c>
      <c r="M1136" s="57" t="str">
        <f>IF(H1136="","",Sheet1!AE1136)</f>
        <v>00064473</v>
      </c>
      <c r="N1136" s="58" t="str">
        <f>IF(H1136="","",Sheet1!AF1136)</f>
        <v>11/10/2025</v>
      </c>
      <c r="O1136" s="7" t="str">
        <f>IF(H1136="","",Sheet1!AH1136)</f>
        <v>WIN-024</v>
      </c>
      <c r="S1136" s="55" t="str">
        <f>IF(H1136="","",Sheet1!AL1136)</f>
        <v>6145 WM+ BDG 27/2 KP Tân Thắng</v>
      </c>
      <c r="V1136" s="55" t="str">
        <f>IF(H1136="","",Sheet1!AL1136)</f>
        <v>6145 WM+ BDG 27/2 KP Tân Thắng</v>
      </c>
      <c r="Y1136" s="7" t="str">
        <f>IF(H1136="","",Sheet1!AJ1136)</f>
        <v>MNH250</v>
      </c>
      <c r="AB1136" s="60">
        <f t="shared" si="171"/>
        <v>5111</v>
      </c>
      <c r="AC1136" s="60">
        <f t="shared" si="172"/>
        <v>131</v>
      </c>
      <c r="AE1136" s="61">
        <f>IF(H1136="","",Sheet1!U1136)</f>
        <v>1</v>
      </c>
      <c r="AG1136" s="7">
        <f>IF(H1136="","",Sheet1!T1136)</f>
        <v>37720</v>
      </c>
      <c r="AH1136" s="62">
        <f t="shared" si="173"/>
        <v>37720</v>
      </c>
      <c r="AL1136" s="64">
        <f t="shared" si="174"/>
        <v>8</v>
      </c>
      <c r="AN1136" s="61">
        <f t="shared" si="175"/>
        <v>3017.6</v>
      </c>
      <c r="AO1136" s="65">
        <f t="shared" si="176"/>
        <v>33311</v>
      </c>
      <c r="AQ1136" s="66" t="str">
        <f t="shared" si="177"/>
        <v>K-hangtra</v>
      </c>
      <c r="AR1136" s="66">
        <f t="shared" si="178"/>
        <v>156</v>
      </c>
      <c r="AS1136" s="66">
        <f t="shared" si="179"/>
        <v>632</v>
      </c>
    </row>
    <row r="1137" spans="3:45" x14ac:dyDescent="0.25">
      <c r="C1137" s="53" t="str">
        <f>IF(H1137="","",Sheet1!AI1137)</f>
        <v>N</v>
      </c>
      <c r="D1137" s="54" t="s">
        <v>4134</v>
      </c>
      <c r="E1137" s="54" t="s">
        <v>25</v>
      </c>
      <c r="F1137" s="53" t="str">
        <f>IF(H1137="","",Sheet1!AF1137)</f>
        <v>11/10/2025</v>
      </c>
      <c r="G1137" s="1" t="str">
        <f>IF(H1137="","",Sheet1!AF1137)</f>
        <v>11/10/2025</v>
      </c>
      <c r="H1137" s="27">
        <v>9106055846</v>
      </c>
      <c r="I1137" s="1" t="str">
        <f>IF(H1137="","",Sheet1!AF1137)</f>
        <v>11/10/2025</v>
      </c>
      <c r="J1137" s="55" t="str">
        <f t="shared" ref="J1137:J1200" si="180">"NKHT25"&amp;TEXT(MONTH(I1137),"00")&amp;"/"&amp;RIGHT(O1137,3)&amp;M1137</f>
        <v>NKHT2510/02400064473</v>
      </c>
      <c r="K1137" s="1"/>
      <c r="L1137" s="57" t="str">
        <f>IF(H1137="","",Sheet1!AK1137)</f>
        <v>K25TTM</v>
      </c>
      <c r="M1137" s="57" t="str">
        <f>IF(H1137="","",Sheet1!AE1137)</f>
        <v>00064473</v>
      </c>
      <c r="N1137" s="58" t="str">
        <f>IF(H1137="","",Sheet1!AF1137)</f>
        <v>11/10/2025</v>
      </c>
      <c r="O1137" s="7" t="str">
        <f>IF(H1137="","",Sheet1!AH1137)</f>
        <v>WIN-024</v>
      </c>
      <c r="S1137" s="55" t="str">
        <f>IF(H1137="","",Sheet1!AL1137)</f>
        <v>6145 WM+ BDG 27/2 KP Tân Thắng</v>
      </c>
      <c r="V1137" s="55" t="str">
        <f>IF(H1137="","",Sheet1!AL1137)</f>
        <v>6145 WM+ BDG 27/2 KP Tân Thắng</v>
      </c>
      <c r="Y1137" s="7" t="str">
        <f>IF(H1137="","",Sheet1!AJ1137)</f>
        <v>CN300</v>
      </c>
      <c r="AB1137" s="60">
        <f t="shared" si="171"/>
        <v>5111</v>
      </c>
      <c r="AC1137" s="60">
        <f t="shared" si="172"/>
        <v>131</v>
      </c>
      <c r="AE1137" s="61">
        <f>IF(H1137="","",Sheet1!U1137)</f>
        <v>1</v>
      </c>
      <c r="AG1137" s="7">
        <f>IF(H1137="","",Sheet1!T1137)</f>
        <v>70950</v>
      </c>
      <c r="AH1137" s="62">
        <f t="shared" si="173"/>
        <v>70950</v>
      </c>
      <c r="AL1137" s="64">
        <f t="shared" si="174"/>
        <v>8</v>
      </c>
      <c r="AN1137" s="61">
        <f t="shared" si="175"/>
        <v>5676</v>
      </c>
      <c r="AO1137" s="65">
        <f t="shared" si="176"/>
        <v>33311</v>
      </c>
      <c r="AQ1137" s="66" t="str">
        <f t="shared" si="177"/>
        <v>K-hangtra</v>
      </c>
      <c r="AR1137" s="66">
        <f t="shared" si="178"/>
        <v>156</v>
      </c>
      <c r="AS1137" s="66">
        <f t="shared" si="179"/>
        <v>632</v>
      </c>
    </row>
    <row r="1138" spans="3:45" x14ac:dyDescent="0.25">
      <c r="C1138" s="53" t="str">
        <f>IF(H1138="","",Sheet1!AI1138)</f>
        <v>B</v>
      </c>
      <c r="D1138" s="54" t="s">
        <v>4134</v>
      </c>
      <c r="E1138" s="54" t="s">
        <v>25</v>
      </c>
      <c r="F1138" s="53" t="str">
        <f>IF(H1138="","",Sheet1!AF1138)</f>
        <v>11/10/2025</v>
      </c>
      <c r="G1138" s="1" t="str">
        <f>IF(H1138="","",Sheet1!AF1138)</f>
        <v>11/10/2025</v>
      </c>
      <c r="H1138" s="27">
        <v>9106055888</v>
      </c>
      <c r="I1138" s="1" t="str">
        <f>IF(H1138="","",Sheet1!AF1138)</f>
        <v>11/10/2025</v>
      </c>
      <c r="J1138" s="55" t="str">
        <f t="shared" si="180"/>
        <v>NKHT2510/02000033957</v>
      </c>
      <c r="K1138" s="1"/>
      <c r="L1138" s="57" t="str">
        <f>IF(H1138="","",Sheet1!AK1138)</f>
        <v>K25TTM</v>
      </c>
      <c r="M1138" s="57" t="str">
        <f>IF(H1138="","",Sheet1!AE1138)</f>
        <v>00033957</v>
      </c>
      <c r="N1138" s="58" t="str">
        <f>IF(H1138="","",Sheet1!AF1138)</f>
        <v>11/10/2025</v>
      </c>
      <c r="O1138" s="7" t="str">
        <f>IF(H1138="","",Sheet1!AH1138)</f>
        <v>WIN-020</v>
      </c>
      <c r="S1138" s="55" t="str">
        <f>IF(H1138="","",Sheet1!AL1138)</f>
        <v>4490 WM+ THA 113 Trần Hưng Đạo</v>
      </c>
      <c r="V1138" s="55" t="str">
        <f>IF(H1138="","",Sheet1!AL1138)</f>
        <v>4490 WM+ THA 113 Trần Hưng Đạo</v>
      </c>
      <c r="Y1138" s="7" t="str">
        <f>IF(H1138="","",Sheet1!AJ1138)</f>
        <v>CN300</v>
      </c>
      <c r="AB1138" s="60">
        <f t="shared" si="171"/>
        <v>5111</v>
      </c>
      <c r="AC1138" s="60">
        <f t="shared" si="172"/>
        <v>131</v>
      </c>
      <c r="AE1138" s="61">
        <f>IF(H1138="","",Sheet1!U1138)</f>
        <v>1</v>
      </c>
      <c r="AG1138" s="7">
        <f>IF(H1138="","",Sheet1!T1138)</f>
        <v>70950</v>
      </c>
      <c r="AH1138" s="62">
        <f t="shared" si="173"/>
        <v>70950</v>
      </c>
      <c r="AL1138" s="64">
        <f t="shared" si="174"/>
        <v>8</v>
      </c>
      <c r="AN1138" s="61">
        <f t="shared" si="175"/>
        <v>5676</v>
      </c>
      <c r="AO1138" s="65">
        <f t="shared" si="176"/>
        <v>33311</v>
      </c>
      <c r="AQ1138" s="66" t="str">
        <f t="shared" si="177"/>
        <v>K-hangtra</v>
      </c>
      <c r="AR1138" s="66">
        <f t="shared" si="178"/>
        <v>156</v>
      </c>
      <c r="AS1138" s="66">
        <f t="shared" si="179"/>
        <v>632</v>
      </c>
    </row>
    <row r="1139" spans="3:45" x14ac:dyDescent="0.25">
      <c r="C1139" s="53" t="str">
        <f>IF(H1139="","",Sheet1!AI1139)</f>
        <v>B</v>
      </c>
      <c r="D1139" s="54" t="s">
        <v>4134</v>
      </c>
      <c r="E1139" s="54" t="s">
        <v>25</v>
      </c>
      <c r="F1139" s="53" t="str">
        <f>IF(H1139="","",Sheet1!AF1139)</f>
        <v>11/10/2025</v>
      </c>
      <c r="G1139" s="1" t="str">
        <f>IF(H1139="","",Sheet1!AF1139)</f>
        <v>11/10/2025</v>
      </c>
      <c r="H1139" s="27">
        <v>9106055949</v>
      </c>
      <c r="I1139" s="1" t="str">
        <f>IF(H1139="","",Sheet1!AF1139)</f>
        <v>11/10/2025</v>
      </c>
      <c r="J1139" s="55" t="str">
        <f t="shared" si="180"/>
        <v>NKHT2510/02500035725</v>
      </c>
      <c r="K1139" s="1"/>
      <c r="L1139" s="57" t="str">
        <f>IF(H1139="","",Sheet1!AK1139)</f>
        <v>K25TTM</v>
      </c>
      <c r="M1139" s="57" t="str">
        <f>IF(H1139="","",Sheet1!AE1139)</f>
        <v>00035725</v>
      </c>
      <c r="N1139" s="58" t="str">
        <f>IF(H1139="","",Sheet1!AF1139)</f>
        <v>11/10/2025</v>
      </c>
      <c r="O1139" s="7" t="str">
        <f>IF(H1139="","",Sheet1!AH1139)</f>
        <v>WIN-025</v>
      </c>
      <c r="S1139" s="55" t="str">
        <f>IF(H1139="","",Sheet1!AL1139)</f>
        <v>4699 WM+ HPG 37 Minh Đức</v>
      </c>
      <c r="V1139" s="55" t="str">
        <f>IF(H1139="","",Sheet1!AL1139)</f>
        <v>4699 WM+ HPG 37 Minh Đức</v>
      </c>
      <c r="Y1139" s="7" t="str">
        <f>IF(H1139="","",Sheet1!AJ1139)</f>
        <v>GM500</v>
      </c>
      <c r="AB1139" s="60">
        <f t="shared" si="171"/>
        <v>5111</v>
      </c>
      <c r="AC1139" s="60">
        <f t="shared" si="172"/>
        <v>131</v>
      </c>
      <c r="AE1139" s="61">
        <f>IF(H1139="","",Sheet1!U1139)</f>
        <v>1</v>
      </c>
      <c r="AG1139" s="7">
        <f>IF(H1139="","",Sheet1!T1139)</f>
        <v>111058</v>
      </c>
      <c r="AH1139" s="62">
        <f t="shared" si="173"/>
        <v>111058</v>
      </c>
      <c r="AL1139" s="64">
        <f t="shared" si="174"/>
        <v>8</v>
      </c>
      <c r="AN1139" s="61">
        <f t="shared" si="175"/>
        <v>8884.64</v>
      </c>
      <c r="AO1139" s="65">
        <f t="shared" si="176"/>
        <v>33311</v>
      </c>
      <c r="AQ1139" s="66" t="str">
        <f t="shared" si="177"/>
        <v>K-hangtra</v>
      </c>
      <c r="AR1139" s="66">
        <f t="shared" si="178"/>
        <v>156</v>
      </c>
      <c r="AS1139" s="66">
        <f t="shared" si="179"/>
        <v>632</v>
      </c>
    </row>
    <row r="1140" spans="3:45" x14ac:dyDescent="0.25">
      <c r="C1140" s="53" t="str">
        <f>IF(H1140="","",Sheet1!AI1140)</f>
        <v>B</v>
      </c>
      <c r="D1140" s="54" t="s">
        <v>4134</v>
      </c>
      <c r="E1140" s="54" t="s">
        <v>25</v>
      </c>
      <c r="F1140" s="53" t="str">
        <f>IF(H1140="","",Sheet1!AF1140)</f>
        <v>11/10/2025</v>
      </c>
      <c r="G1140" s="1" t="str">
        <f>IF(H1140="","",Sheet1!AF1140)</f>
        <v>11/10/2025</v>
      </c>
      <c r="H1140" s="27">
        <v>9106055968</v>
      </c>
      <c r="I1140" s="1" t="str">
        <f>IF(H1140="","",Sheet1!AF1140)</f>
        <v>11/10/2025</v>
      </c>
      <c r="J1140" s="55" t="str">
        <f t="shared" si="180"/>
        <v>NKHT2510/02000033961</v>
      </c>
      <c r="K1140" s="1"/>
      <c r="L1140" s="57" t="str">
        <f>IF(H1140="","",Sheet1!AK1140)</f>
        <v>K25TTM</v>
      </c>
      <c r="M1140" s="57" t="str">
        <f>IF(H1140="","",Sheet1!AE1140)</f>
        <v>00033961</v>
      </c>
      <c r="N1140" s="58" t="str">
        <f>IF(H1140="","",Sheet1!AF1140)</f>
        <v>11/10/2025</v>
      </c>
      <c r="O1140" s="7" t="str">
        <f>IF(H1140="","",Sheet1!AH1140)</f>
        <v>WIN-020</v>
      </c>
      <c r="S1140" s="55" t="str">
        <f>IF(H1140="","",Sheet1!AL1140)</f>
        <v>2B39 WM+ THA Mậu Đông, Quảng Lưu</v>
      </c>
      <c r="V1140" s="55" t="str">
        <f>IF(H1140="","",Sheet1!AL1140)</f>
        <v>2B39 WM+ THA Mậu Đông, Quảng Lưu</v>
      </c>
      <c r="Y1140" s="7" t="str">
        <f>IF(H1140="","",Sheet1!AJ1140)</f>
        <v>CC300</v>
      </c>
      <c r="AB1140" s="60">
        <f t="shared" si="171"/>
        <v>5111</v>
      </c>
      <c r="AC1140" s="60">
        <f t="shared" si="172"/>
        <v>131</v>
      </c>
      <c r="AE1140" s="61">
        <f>IF(H1140="","",Sheet1!U1140)</f>
        <v>2</v>
      </c>
      <c r="AG1140" s="7">
        <f>IF(H1140="","",Sheet1!T1140)</f>
        <v>74250</v>
      </c>
      <c r="AH1140" s="62">
        <f t="shared" si="173"/>
        <v>148500</v>
      </c>
      <c r="AL1140" s="64">
        <f t="shared" si="174"/>
        <v>8</v>
      </c>
      <c r="AN1140" s="61">
        <f t="shared" si="175"/>
        <v>11880</v>
      </c>
      <c r="AO1140" s="65">
        <f t="shared" si="176"/>
        <v>33311</v>
      </c>
      <c r="AQ1140" s="66" t="str">
        <f t="shared" si="177"/>
        <v>K-hangtra</v>
      </c>
      <c r="AR1140" s="66">
        <f t="shared" si="178"/>
        <v>156</v>
      </c>
      <c r="AS1140" s="66">
        <f t="shared" si="179"/>
        <v>632</v>
      </c>
    </row>
    <row r="1141" spans="3:45" x14ac:dyDescent="0.25">
      <c r="C1141" s="53" t="str">
        <f>IF(H1141="","",Sheet1!AI1141)</f>
        <v>B</v>
      </c>
      <c r="D1141" s="54" t="s">
        <v>4134</v>
      </c>
      <c r="E1141" s="54" t="s">
        <v>25</v>
      </c>
      <c r="F1141" s="53" t="str">
        <f>IF(H1141="","",Sheet1!AF1141)</f>
        <v>11/10/2025</v>
      </c>
      <c r="G1141" s="1" t="str">
        <f>IF(H1141="","",Sheet1!AF1141)</f>
        <v>11/10/2025</v>
      </c>
      <c r="H1141" s="27">
        <v>9106055974</v>
      </c>
      <c r="I1141" s="1" t="str">
        <f>IF(H1141="","",Sheet1!AF1141)</f>
        <v>11/10/2025</v>
      </c>
      <c r="J1141" s="55" t="str">
        <f t="shared" si="180"/>
        <v>NKHT2510/56900486037</v>
      </c>
      <c r="K1141" s="1"/>
      <c r="L1141" s="57" t="str">
        <f>IF(H1141="","",Sheet1!AK1141)</f>
        <v>K25TTM</v>
      </c>
      <c r="M1141" s="57" t="str">
        <f>IF(H1141="","",Sheet1!AE1141)</f>
        <v>00486037</v>
      </c>
      <c r="N1141" s="58" t="str">
        <f>IF(H1141="","",Sheet1!AF1141)</f>
        <v>11/10/2025</v>
      </c>
      <c r="O1141" s="7" t="str">
        <f>IF(H1141="","",Sheet1!AH1141)</f>
        <v>WIN6569</v>
      </c>
      <c r="S1141" s="55" t="str">
        <f>IF(H1141="","",Sheet1!AL1141)</f>
        <v>6569 WM+ HNI Nội Đồng, Mê Linh</v>
      </c>
      <c r="V1141" s="55" t="str">
        <f>IF(H1141="","",Sheet1!AL1141)</f>
        <v>6569 WM+ HNI Nội Đồng, Mê Linh</v>
      </c>
      <c r="Y1141" s="7" t="str">
        <f>IF(H1141="","",Sheet1!AJ1141)</f>
        <v>CGM300</v>
      </c>
      <c r="AB1141" s="60">
        <f t="shared" si="171"/>
        <v>5111</v>
      </c>
      <c r="AC1141" s="60">
        <f t="shared" si="172"/>
        <v>131</v>
      </c>
      <c r="AE1141" s="61">
        <f>IF(H1141="","",Sheet1!U1141)</f>
        <v>1</v>
      </c>
      <c r="AG1141" s="7">
        <f>IF(H1141="","",Sheet1!T1141)</f>
        <v>73431</v>
      </c>
      <c r="AH1141" s="62">
        <f t="shared" si="173"/>
        <v>73431</v>
      </c>
      <c r="AL1141" s="64">
        <f t="shared" si="174"/>
        <v>8</v>
      </c>
      <c r="AN1141" s="61">
        <f t="shared" si="175"/>
        <v>5874.4800000000005</v>
      </c>
      <c r="AO1141" s="65">
        <f t="shared" si="176"/>
        <v>33311</v>
      </c>
      <c r="AQ1141" s="66" t="str">
        <f t="shared" si="177"/>
        <v>K-hangtra</v>
      </c>
      <c r="AR1141" s="66">
        <f t="shared" si="178"/>
        <v>156</v>
      </c>
      <c r="AS1141" s="66">
        <f t="shared" si="179"/>
        <v>632</v>
      </c>
    </row>
    <row r="1142" spans="3:45" x14ac:dyDescent="0.25">
      <c r="C1142" s="53" t="str">
        <f>IF(H1142="","",Sheet1!AI1142)</f>
        <v>B</v>
      </c>
      <c r="D1142" s="54" t="s">
        <v>4134</v>
      </c>
      <c r="E1142" s="54" t="s">
        <v>25</v>
      </c>
      <c r="F1142" s="53" t="str">
        <f>IF(H1142="","",Sheet1!AF1142)</f>
        <v>11/10/2025</v>
      </c>
      <c r="G1142" s="1" t="str">
        <f>IF(H1142="","",Sheet1!AF1142)</f>
        <v>11/10/2025</v>
      </c>
      <c r="H1142" s="27">
        <v>9106055964</v>
      </c>
      <c r="I1142" s="1" t="str">
        <f>IF(H1142="","",Sheet1!AF1142)</f>
        <v>11/10/2025</v>
      </c>
      <c r="J1142" s="55" t="str">
        <f t="shared" si="180"/>
        <v>NKHT2510/06400008247</v>
      </c>
      <c r="K1142" s="1"/>
      <c r="L1142" s="57" t="str">
        <f>IF(H1142="","",Sheet1!AK1142)</f>
        <v>K25TTM</v>
      </c>
      <c r="M1142" s="57" t="str">
        <f>IF(H1142="","",Sheet1!AE1142)</f>
        <v>00008247</v>
      </c>
      <c r="N1142" s="58" t="str">
        <f>IF(H1142="","",Sheet1!AF1142)</f>
        <v>11/10/2025</v>
      </c>
      <c r="O1142" s="7" t="str">
        <f>IF(H1142="","",Sheet1!AH1142)</f>
        <v>WIN-064</v>
      </c>
      <c r="S1142" s="55" t="str">
        <f>IF(H1142="","",Sheet1!AL1142)</f>
        <v>5724 WM+ NDH 5 Phan Đình Phùng</v>
      </c>
      <c r="V1142" s="55" t="str">
        <f>IF(H1142="","",Sheet1!AL1142)</f>
        <v>5724 WM+ NDH 5 Phan Đình Phùng</v>
      </c>
      <c r="Y1142" s="7" t="str">
        <f>IF(H1142="","",Sheet1!AJ1142)</f>
        <v>MNH250</v>
      </c>
      <c r="AB1142" s="60">
        <f t="shared" si="171"/>
        <v>5111</v>
      </c>
      <c r="AC1142" s="60">
        <f t="shared" si="172"/>
        <v>131</v>
      </c>
      <c r="AE1142" s="61">
        <f>IF(H1142="","",Sheet1!U1142)</f>
        <v>4</v>
      </c>
      <c r="AG1142" s="7">
        <f>IF(H1142="","",Sheet1!T1142)</f>
        <v>37720</v>
      </c>
      <c r="AH1142" s="62">
        <f t="shared" si="173"/>
        <v>150880</v>
      </c>
      <c r="AL1142" s="64">
        <f t="shared" si="174"/>
        <v>8</v>
      </c>
      <c r="AN1142" s="61">
        <f t="shared" si="175"/>
        <v>12070.4</v>
      </c>
      <c r="AO1142" s="65">
        <f t="shared" si="176"/>
        <v>33311</v>
      </c>
      <c r="AQ1142" s="66" t="str">
        <f t="shared" si="177"/>
        <v>K-hangtra</v>
      </c>
      <c r="AR1142" s="66">
        <f t="shared" si="178"/>
        <v>156</v>
      </c>
      <c r="AS1142" s="66">
        <f t="shared" si="179"/>
        <v>632</v>
      </c>
    </row>
    <row r="1143" spans="3:45" x14ac:dyDescent="0.25">
      <c r="C1143" s="53" t="str">
        <f>IF(H1143="","",Sheet1!AI1143)</f>
        <v>B</v>
      </c>
      <c r="D1143" s="54" t="s">
        <v>4134</v>
      </c>
      <c r="E1143" s="54" t="s">
        <v>25</v>
      </c>
      <c r="F1143" s="53" t="str">
        <f>IF(H1143="","",Sheet1!AF1143)</f>
        <v>11/10/2025</v>
      </c>
      <c r="G1143" s="1" t="str">
        <f>IF(H1143="","",Sheet1!AF1143)</f>
        <v>11/10/2025</v>
      </c>
      <c r="H1143" s="27">
        <v>9106055964</v>
      </c>
      <c r="I1143" s="1" t="str">
        <f>IF(H1143="","",Sheet1!AF1143)</f>
        <v>11/10/2025</v>
      </c>
      <c r="J1143" s="55" t="str">
        <f t="shared" si="180"/>
        <v>NKHT2510/06400008247</v>
      </c>
      <c r="K1143" s="1"/>
      <c r="L1143" s="57" t="str">
        <f>IF(H1143="","",Sheet1!AK1143)</f>
        <v>K25TTM</v>
      </c>
      <c r="M1143" s="57" t="str">
        <f>IF(H1143="","",Sheet1!AE1143)</f>
        <v>00008247</v>
      </c>
      <c r="N1143" s="58" t="str">
        <f>IF(H1143="","",Sheet1!AF1143)</f>
        <v>11/10/2025</v>
      </c>
      <c r="O1143" s="7" t="str">
        <f>IF(H1143="","",Sheet1!AH1143)</f>
        <v>WIN-064</v>
      </c>
      <c r="S1143" s="55" t="str">
        <f>IF(H1143="","",Sheet1!AL1143)</f>
        <v>5724 WM+ NDH 5 Phan Đình Phùng</v>
      </c>
      <c r="V1143" s="55" t="str">
        <f>IF(H1143="","",Sheet1!AL1143)</f>
        <v>5724 WM+ NDH 5 Phan Đình Phùng</v>
      </c>
      <c r="Y1143" s="7" t="str">
        <f>IF(H1143="","",Sheet1!AJ1143)</f>
        <v>CN300</v>
      </c>
      <c r="AB1143" s="60">
        <f t="shared" si="171"/>
        <v>5111</v>
      </c>
      <c r="AC1143" s="60">
        <f t="shared" si="172"/>
        <v>131</v>
      </c>
      <c r="AE1143" s="61">
        <f>IF(H1143="","",Sheet1!U1143)</f>
        <v>2</v>
      </c>
      <c r="AG1143" s="7">
        <f>IF(H1143="","",Sheet1!T1143)</f>
        <v>70950</v>
      </c>
      <c r="AH1143" s="62">
        <f t="shared" si="173"/>
        <v>141900</v>
      </c>
      <c r="AL1143" s="64">
        <f t="shared" si="174"/>
        <v>8</v>
      </c>
      <c r="AN1143" s="61">
        <f t="shared" si="175"/>
        <v>11352</v>
      </c>
      <c r="AO1143" s="65">
        <f t="shared" si="176"/>
        <v>33311</v>
      </c>
      <c r="AQ1143" s="66" t="str">
        <f t="shared" si="177"/>
        <v>K-hangtra</v>
      </c>
      <c r="AR1143" s="66">
        <f t="shared" si="178"/>
        <v>156</v>
      </c>
      <c r="AS1143" s="66">
        <f t="shared" si="179"/>
        <v>632</v>
      </c>
    </row>
    <row r="1144" spans="3:45" x14ac:dyDescent="0.25">
      <c r="C1144" s="53" t="str">
        <f>IF(H1144="","",Sheet1!AI1144)</f>
        <v>B</v>
      </c>
      <c r="D1144" s="54" t="s">
        <v>4134</v>
      </c>
      <c r="E1144" s="54" t="s">
        <v>25</v>
      </c>
      <c r="F1144" s="53" t="str">
        <f>IF(H1144="","",Sheet1!AF1144)</f>
        <v>11/10/2025</v>
      </c>
      <c r="G1144" s="1" t="str">
        <f>IF(H1144="","",Sheet1!AF1144)</f>
        <v>11/10/2025</v>
      </c>
      <c r="H1144" s="27">
        <v>9106055964</v>
      </c>
      <c r="I1144" s="1" t="str">
        <f>IF(H1144="","",Sheet1!AF1144)</f>
        <v>11/10/2025</v>
      </c>
      <c r="J1144" s="55" t="str">
        <f t="shared" si="180"/>
        <v>NKHT2510/06400008247</v>
      </c>
      <c r="K1144" s="1"/>
      <c r="L1144" s="57" t="str">
        <f>IF(H1144="","",Sheet1!AK1144)</f>
        <v>K25TTM</v>
      </c>
      <c r="M1144" s="57" t="str">
        <f>IF(H1144="","",Sheet1!AE1144)</f>
        <v>00008247</v>
      </c>
      <c r="N1144" s="58" t="str">
        <f>IF(H1144="","",Sheet1!AF1144)</f>
        <v>11/10/2025</v>
      </c>
      <c r="O1144" s="7" t="str">
        <f>IF(H1144="","",Sheet1!AH1144)</f>
        <v>WIN-064</v>
      </c>
      <c r="S1144" s="55" t="str">
        <f>IF(H1144="","",Sheet1!AL1144)</f>
        <v>5724 WM+ NDH 5 Phan Đình Phùng</v>
      </c>
      <c r="V1144" s="55" t="str">
        <f>IF(H1144="","",Sheet1!AL1144)</f>
        <v>5724 WM+ NDH 5 Phan Đình Phùng</v>
      </c>
      <c r="Y1144" s="7" t="str">
        <f>IF(H1144="","",Sheet1!AJ1144)</f>
        <v>GM500</v>
      </c>
      <c r="AB1144" s="60">
        <f t="shared" si="171"/>
        <v>5111</v>
      </c>
      <c r="AC1144" s="60">
        <f t="shared" si="172"/>
        <v>131</v>
      </c>
      <c r="AE1144" s="61">
        <f>IF(H1144="","",Sheet1!U1144)</f>
        <v>4</v>
      </c>
      <c r="AG1144" s="7">
        <f>IF(H1144="","",Sheet1!T1144)</f>
        <v>111058</v>
      </c>
      <c r="AH1144" s="62">
        <f t="shared" si="173"/>
        <v>444232</v>
      </c>
      <c r="AL1144" s="64">
        <f t="shared" si="174"/>
        <v>8</v>
      </c>
      <c r="AN1144" s="61">
        <f t="shared" si="175"/>
        <v>35538.559999999998</v>
      </c>
      <c r="AO1144" s="65">
        <f t="shared" si="176"/>
        <v>33311</v>
      </c>
      <c r="AQ1144" s="66" t="str">
        <f t="shared" si="177"/>
        <v>K-hangtra</v>
      </c>
      <c r="AR1144" s="66">
        <f t="shared" si="178"/>
        <v>156</v>
      </c>
      <c r="AS1144" s="66">
        <f t="shared" si="179"/>
        <v>632</v>
      </c>
    </row>
    <row r="1145" spans="3:45" x14ac:dyDescent="0.25">
      <c r="C1145" s="53" t="str">
        <f>IF(H1145="","",Sheet1!AI1145)</f>
        <v>B</v>
      </c>
      <c r="D1145" s="54" t="s">
        <v>4134</v>
      </c>
      <c r="E1145" s="54" t="s">
        <v>25</v>
      </c>
      <c r="F1145" s="53" t="str">
        <f>IF(H1145="","",Sheet1!AF1145)</f>
        <v>11/10/2025</v>
      </c>
      <c r="G1145" s="1" t="str">
        <f>IF(H1145="","",Sheet1!AF1145)</f>
        <v>11/10/2025</v>
      </c>
      <c r="H1145" s="27">
        <v>9106055965</v>
      </c>
      <c r="I1145" s="1" t="str">
        <f>IF(H1145="","",Sheet1!AF1145)</f>
        <v>11/10/2025</v>
      </c>
      <c r="J1145" s="55" t="str">
        <f t="shared" si="180"/>
        <v>NKHT2510/02000033960</v>
      </c>
      <c r="K1145" s="1"/>
      <c r="L1145" s="57" t="str">
        <f>IF(H1145="","",Sheet1!AK1145)</f>
        <v>K25TTM</v>
      </c>
      <c r="M1145" s="57" t="str">
        <f>IF(H1145="","",Sheet1!AE1145)</f>
        <v>00033960</v>
      </c>
      <c r="N1145" s="58" t="str">
        <f>IF(H1145="","",Sheet1!AF1145)</f>
        <v>11/10/2025</v>
      </c>
      <c r="O1145" s="7" t="str">
        <f>IF(H1145="","",Sheet1!AH1145)</f>
        <v>WIN-020</v>
      </c>
      <c r="S1145" s="55" t="str">
        <f>IF(H1145="","",Sheet1!AL1145)</f>
        <v>3824 WM+ THA 376 Hải Thượng Lãn Ông</v>
      </c>
      <c r="V1145" s="55" t="str">
        <f>IF(H1145="","",Sheet1!AL1145)</f>
        <v>3824 WM+ THA 376 Hải Thượng Lãn Ông</v>
      </c>
      <c r="Y1145" s="7" t="str">
        <f>IF(H1145="","",Sheet1!AJ1145)</f>
        <v>MNH250</v>
      </c>
      <c r="AB1145" s="60">
        <f t="shared" si="171"/>
        <v>5111</v>
      </c>
      <c r="AC1145" s="60">
        <f t="shared" si="172"/>
        <v>131</v>
      </c>
      <c r="AE1145" s="61">
        <f>IF(H1145="","",Sheet1!U1145)</f>
        <v>1</v>
      </c>
      <c r="AG1145" s="7">
        <f>IF(H1145="","",Sheet1!T1145)</f>
        <v>37720</v>
      </c>
      <c r="AH1145" s="62">
        <f t="shared" si="173"/>
        <v>37720</v>
      </c>
      <c r="AL1145" s="64">
        <f t="shared" si="174"/>
        <v>8</v>
      </c>
      <c r="AN1145" s="61">
        <f t="shared" si="175"/>
        <v>3017.6</v>
      </c>
      <c r="AO1145" s="65">
        <f t="shared" si="176"/>
        <v>33311</v>
      </c>
      <c r="AQ1145" s="66" t="str">
        <f t="shared" si="177"/>
        <v>K-hangtra</v>
      </c>
      <c r="AR1145" s="66">
        <f t="shared" si="178"/>
        <v>156</v>
      </c>
      <c r="AS1145" s="66">
        <f t="shared" si="179"/>
        <v>632</v>
      </c>
    </row>
    <row r="1146" spans="3:45" x14ac:dyDescent="0.25">
      <c r="C1146" s="53" t="str">
        <f>IF(H1146="","",Sheet1!AI1146)</f>
        <v>B</v>
      </c>
      <c r="D1146" s="54" t="s">
        <v>4134</v>
      </c>
      <c r="E1146" s="54" t="s">
        <v>25</v>
      </c>
      <c r="F1146" s="53" t="str">
        <f>IF(H1146="","",Sheet1!AF1146)</f>
        <v>11/10/2025</v>
      </c>
      <c r="G1146" s="1" t="str">
        <f>IF(H1146="","",Sheet1!AF1146)</f>
        <v>11/10/2025</v>
      </c>
      <c r="H1146" s="27">
        <v>9106055990</v>
      </c>
      <c r="I1146" s="1" t="str">
        <f>IF(H1146="","",Sheet1!AF1146)</f>
        <v>11/10/2025</v>
      </c>
      <c r="J1146" s="55" t="str">
        <f t="shared" si="180"/>
        <v>NKHT2510/06500009796</v>
      </c>
      <c r="K1146" s="1"/>
      <c r="L1146" s="57" t="str">
        <f>IF(H1146="","",Sheet1!AK1146)</f>
        <v>K25TTM</v>
      </c>
      <c r="M1146" s="57" t="str">
        <f>IF(H1146="","",Sheet1!AE1146)</f>
        <v>00009796</v>
      </c>
      <c r="N1146" s="58" t="str">
        <f>IF(H1146="","",Sheet1!AF1146)</f>
        <v>11/10/2025</v>
      </c>
      <c r="O1146" s="7" t="str">
        <f>IF(H1146="","",Sheet1!AH1146)</f>
        <v>WIN-065</v>
      </c>
      <c r="S1146" s="55" t="str">
        <f>IF(H1146="","",Sheet1!AL1146)</f>
        <v>6868 WM+ BGG TDP Quang Trung, Lục Ngạn</v>
      </c>
      <c r="V1146" s="55" t="str">
        <f>IF(H1146="","",Sheet1!AL1146)</f>
        <v>6868 WM+ BGG TDP Quang Trung, Lục Ngạn</v>
      </c>
      <c r="Y1146" s="7" t="str">
        <f>IF(H1146="","",Sheet1!AJ1146)</f>
        <v>GM500</v>
      </c>
      <c r="AB1146" s="60">
        <f t="shared" si="171"/>
        <v>5111</v>
      </c>
      <c r="AC1146" s="60">
        <f t="shared" si="172"/>
        <v>131</v>
      </c>
      <c r="AE1146" s="61">
        <f>IF(H1146="","",Sheet1!U1146)</f>
        <v>2</v>
      </c>
      <c r="AG1146" s="7">
        <f>IF(H1146="","",Sheet1!T1146)</f>
        <v>111058</v>
      </c>
      <c r="AH1146" s="62">
        <f t="shared" si="173"/>
        <v>222116</v>
      </c>
      <c r="AL1146" s="64">
        <f t="shared" si="174"/>
        <v>8</v>
      </c>
      <c r="AN1146" s="61">
        <f t="shared" si="175"/>
        <v>17769.28</v>
      </c>
      <c r="AO1146" s="65">
        <f t="shared" si="176"/>
        <v>33311</v>
      </c>
      <c r="AQ1146" s="66" t="str">
        <f t="shared" si="177"/>
        <v>K-hangtra</v>
      </c>
      <c r="AR1146" s="66">
        <f t="shared" si="178"/>
        <v>156</v>
      </c>
      <c r="AS1146" s="66">
        <f t="shared" si="179"/>
        <v>632</v>
      </c>
    </row>
    <row r="1147" spans="3:45" x14ac:dyDescent="0.25">
      <c r="C1147" s="53" t="str">
        <f>IF(H1147="","",Sheet1!AI1147)</f>
        <v>B</v>
      </c>
      <c r="D1147" s="54" t="s">
        <v>4134</v>
      </c>
      <c r="E1147" s="54" t="s">
        <v>25</v>
      </c>
      <c r="F1147" s="53" t="str">
        <f>IF(H1147="","",Sheet1!AF1147)</f>
        <v>11/10/2025</v>
      </c>
      <c r="G1147" s="1" t="str">
        <f>IF(H1147="","",Sheet1!AF1147)</f>
        <v>11/10/2025</v>
      </c>
      <c r="H1147" s="27">
        <v>9106055990</v>
      </c>
      <c r="I1147" s="1" t="str">
        <f>IF(H1147="","",Sheet1!AF1147)</f>
        <v>11/10/2025</v>
      </c>
      <c r="J1147" s="55" t="str">
        <f t="shared" si="180"/>
        <v>NKHT2510/06500009796</v>
      </c>
      <c r="K1147" s="1"/>
      <c r="L1147" s="57" t="str">
        <f>IF(H1147="","",Sheet1!AK1147)</f>
        <v>K25TTM</v>
      </c>
      <c r="M1147" s="57" t="str">
        <f>IF(H1147="","",Sheet1!AE1147)</f>
        <v>00009796</v>
      </c>
      <c r="N1147" s="58" t="str">
        <f>IF(H1147="","",Sheet1!AF1147)</f>
        <v>11/10/2025</v>
      </c>
      <c r="O1147" s="7" t="str">
        <f>IF(H1147="","",Sheet1!AH1147)</f>
        <v>WIN-065</v>
      </c>
      <c r="S1147" s="55" t="str">
        <f>IF(H1147="","",Sheet1!AL1147)</f>
        <v>6868 WM+ BGG TDP Quang Trung, Lục Ngạn</v>
      </c>
      <c r="V1147" s="55" t="str">
        <f>IF(H1147="","",Sheet1!AL1147)</f>
        <v>6868 WM+ BGG TDP Quang Trung, Lục Ngạn</v>
      </c>
      <c r="Y1147" s="7" t="str">
        <f>IF(H1147="","",Sheet1!AJ1147)</f>
        <v>GTLX250G</v>
      </c>
      <c r="AB1147" s="60">
        <f t="shared" si="171"/>
        <v>5111</v>
      </c>
      <c r="AC1147" s="60">
        <f t="shared" si="172"/>
        <v>131</v>
      </c>
      <c r="AE1147" s="61">
        <f>IF(H1147="","",Sheet1!U1147)</f>
        <v>3</v>
      </c>
      <c r="AG1147" s="7">
        <f>IF(H1147="","",Sheet1!T1147)</f>
        <v>50182</v>
      </c>
      <c r="AH1147" s="62">
        <f t="shared" si="173"/>
        <v>150546</v>
      </c>
      <c r="AL1147" s="64">
        <f t="shared" si="174"/>
        <v>8</v>
      </c>
      <c r="AN1147" s="61">
        <f t="shared" si="175"/>
        <v>12043.68</v>
      </c>
      <c r="AO1147" s="65">
        <f t="shared" si="176"/>
        <v>33311</v>
      </c>
      <c r="AQ1147" s="66" t="str">
        <f t="shared" si="177"/>
        <v>K-hangtra</v>
      </c>
      <c r="AR1147" s="66">
        <f t="shared" si="178"/>
        <v>156</v>
      </c>
      <c r="AS1147" s="66">
        <f t="shared" si="179"/>
        <v>632</v>
      </c>
    </row>
    <row r="1148" spans="3:45" x14ac:dyDescent="0.25">
      <c r="C1148" s="53" t="str">
        <f>IF(H1148="","",Sheet1!AI1148)</f>
        <v>B</v>
      </c>
      <c r="D1148" s="54" t="s">
        <v>4134</v>
      </c>
      <c r="E1148" s="54" t="s">
        <v>25</v>
      </c>
      <c r="F1148" s="53" t="str">
        <f>IF(H1148="","",Sheet1!AF1148)</f>
        <v>11/10/2025</v>
      </c>
      <c r="G1148" s="1" t="str">
        <f>IF(H1148="","",Sheet1!AF1148)</f>
        <v>11/10/2025</v>
      </c>
      <c r="H1148" s="27">
        <v>9106056012</v>
      </c>
      <c r="I1148" s="1" t="str">
        <f>IF(H1148="","",Sheet1!AF1148)</f>
        <v>11/10/2025</v>
      </c>
      <c r="J1148" s="55" t="str">
        <f t="shared" si="180"/>
        <v>NKHT2510/16100029146</v>
      </c>
      <c r="K1148" s="1"/>
      <c r="L1148" s="57" t="str">
        <f>IF(H1148="","",Sheet1!AK1148)</f>
        <v>K25TTM</v>
      </c>
      <c r="M1148" s="57" t="str">
        <f>IF(H1148="","",Sheet1!AE1148)</f>
        <v>00029146</v>
      </c>
      <c r="N1148" s="58" t="str">
        <f>IF(H1148="","",Sheet1!AF1148)</f>
        <v>11/10/2025</v>
      </c>
      <c r="O1148" s="7" t="str">
        <f>IF(H1148="","",Sheet1!AH1148)</f>
        <v>WIN3161</v>
      </c>
      <c r="S1148" s="55" t="str">
        <f>IF(H1148="","",Sheet1!AL1148)</f>
        <v>3161 WM+ HYN WB-D03 Westbay</v>
      </c>
      <c r="V1148" s="55" t="str">
        <f>IF(H1148="","",Sheet1!AL1148)</f>
        <v>3161 WM+ HYN WB-D03 Westbay</v>
      </c>
      <c r="Y1148" s="7" t="str">
        <f>IF(H1148="","",Sheet1!AJ1148)</f>
        <v>CGM300</v>
      </c>
      <c r="AB1148" s="60">
        <f t="shared" si="171"/>
        <v>5111</v>
      </c>
      <c r="AC1148" s="60">
        <f t="shared" si="172"/>
        <v>131</v>
      </c>
      <c r="AE1148" s="61">
        <f>IF(H1148="","",Sheet1!U1148)</f>
        <v>6</v>
      </c>
      <c r="AG1148" s="7">
        <f>IF(H1148="","",Sheet1!T1148)</f>
        <v>73431</v>
      </c>
      <c r="AH1148" s="62">
        <f t="shared" si="173"/>
        <v>440586</v>
      </c>
      <c r="AL1148" s="64">
        <f t="shared" si="174"/>
        <v>8</v>
      </c>
      <c r="AN1148" s="61">
        <f t="shared" si="175"/>
        <v>35246.879999999997</v>
      </c>
      <c r="AO1148" s="65">
        <f t="shared" si="176"/>
        <v>33311</v>
      </c>
      <c r="AQ1148" s="66" t="str">
        <f t="shared" si="177"/>
        <v>K-hangtra</v>
      </c>
      <c r="AR1148" s="66">
        <f t="shared" si="178"/>
        <v>156</v>
      </c>
      <c r="AS1148" s="66">
        <f t="shared" si="179"/>
        <v>632</v>
      </c>
    </row>
    <row r="1149" spans="3:45" x14ac:dyDescent="0.25">
      <c r="C1149" s="53" t="str">
        <f>IF(H1149="","",Sheet1!AI1149)</f>
        <v>B</v>
      </c>
      <c r="D1149" s="54" t="s">
        <v>4134</v>
      </c>
      <c r="E1149" s="54" t="s">
        <v>25</v>
      </c>
      <c r="F1149" s="53" t="str">
        <f>IF(H1149="","",Sheet1!AF1149)</f>
        <v>11/10/2025</v>
      </c>
      <c r="G1149" s="1" t="str">
        <f>IF(H1149="","",Sheet1!AF1149)</f>
        <v>11/10/2025</v>
      </c>
      <c r="H1149" s="27">
        <v>9106056012</v>
      </c>
      <c r="I1149" s="1" t="str">
        <f>IF(H1149="","",Sheet1!AF1149)</f>
        <v>11/10/2025</v>
      </c>
      <c r="J1149" s="55" t="str">
        <f t="shared" si="180"/>
        <v>NKHT2510/16100029146</v>
      </c>
      <c r="K1149" s="1"/>
      <c r="L1149" s="57" t="str">
        <f>IF(H1149="","",Sheet1!AK1149)</f>
        <v>K25TTM</v>
      </c>
      <c r="M1149" s="57" t="str">
        <f>IF(H1149="","",Sheet1!AE1149)</f>
        <v>00029146</v>
      </c>
      <c r="N1149" s="58" t="str">
        <f>IF(H1149="","",Sheet1!AF1149)</f>
        <v>11/10/2025</v>
      </c>
      <c r="O1149" s="7" t="str">
        <f>IF(H1149="","",Sheet1!AH1149)</f>
        <v>WIN3161</v>
      </c>
      <c r="S1149" s="55" t="str">
        <f>IF(H1149="","",Sheet1!AL1149)</f>
        <v>3161 WM+ HYN WB-D03 Westbay</v>
      </c>
      <c r="V1149" s="55" t="str">
        <f>IF(H1149="","",Sheet1!AL1149)</f>
        <v>3161 WM+ HYN WB-D03 Westbay</v>
      </c>
      <c r="Y1149" s="7" t="str">
        <f>IF(H1149="","",Sheet1!AJ1149)</f>
        <v>TH200</v>
      </c>
      <c r="AB1149" s="60">
        <f t="shared" si="171"/>
        <v>5111</v>
      </c>
      <c r="AC1149" s="60">
        <f t="shared" si="172"/>
        <v>131</v>
      </c>
      <c r="AE1149" s="61">
        <f>IF(H1149="","",Sheet1!U1149)</f>
        <v>4</v>
      </c>
      <c r="AG1149" s="7">
        <f>IF(H1149="","",Sheet1!T1149)</f>
        <v>45588</v>
      </c>
      <c r="AH1149" s="62">
        <f t="shared" si="173"/>
        <v>182352</v>
      </c>
      <c r="AL1149" s="64">
        <f t="shared" si="174"/>
        <v>8</v>
      </c>
      <c r="AN1149" s="61">
        <f t="shared" si="175"/>
        <v>14588.16</v>
      </c>
      <c r="AO1149" s="65">
        <f t="shared" si="176"/>
        <v>33311</v>
      </c>
      <c r="AQ1149" s="66" t="str">
        <f t="shared" si="177"/>
        <v>K-hangtra</v>
      </c>
      <c r="AR1149" s="66">
        <f t="shared" si="178"/>
        <v>156</v>
      </c>
      <c r="AS1149" s="66">
        <f t="shared" si="179"/>
        <v>632</v>
      </c>
    </row>
    <row r="1150" spans="3:45" x14ac:dyDescent="0.25">
      <c r="C1150" s="53" t="str">
        <f>IF(H1150="","",Sheet1!AI1150)</f>
        <v>B</v>
      </c>
      <c r="D1150" s="54" t="s">
        <v>4134</v>
      </c>
      <c r="E1150" s="54" t="s">
        <v>25</v>
      </c>
      <c r="F1150" s="53" t="str">
        <f>IF(H1150="","",Sheet1!AF1150)</f>
        <v>11/10/2025</v>
      </c>
      <c r="G1150" s="1" t="str">
        <f>IF(H1150="","",Sheet1!AF1150)</f>
        <v>11/10/2025</v>
      </c>
      <c r="H1150" s="27">
        <v>9106056012</v>
      </c>
      <c r="I1150" s="1" t="str">
        <f>IF(H1150="","",Sheet1!AF1150)</f>
        <v>11/10/2025</v>
      </c>
      <c r="J1150" s="55" t="str">
        <f t="shared" si="180"/>
        <v>NKHT2510/16100029146</v>
      </c>
      <c r="K1150" s="1"/>
      <c r="L1150" s="57" t="str">
        <f>IF(H1150="","",Sheet1!AK1150)</f>
        <v>K25TTM</v>
      </c>
      <c r="M1150" s="57" t="str">
        <f>IF(H1150="","",Sheet1!AE1150)</f>
        <v>00029146</v>
      </c>
      <c r="N1150" s="58" t="str">
        <f>IF(H1150="","",Sheet1!AF1150)</f>
        <v>11/10/2025</v>
      </c>
      <c r="O1150" s="7" t="str">
        <f>IF(H1150="","",Sheet1!AH1150)</f>
        <v>WIN3161</v>
      </c>
      <c r="S1150" s="55" t="str">
        <f>IF(H1150="","",Sheet1!AL1150)</f>
        <v>3161 WM+ HYN WB-D03 Westbay</v>
      </c>
      <c r="V1150" s="55" t="str">
        <f>IF(H1150="","",Sheet1!AL1150)</f>
        <v>3161 WM+ HYN WB-D03 Westbay</v>
      </c>
      <c r="Y1150" s="7" t="str">
        <f>IF(H1150="","",Sheet1!AJ1150)</f>
        <v>GTLX250G</v>
      </c>
      <c r="AB1150" s="60">
        <f t="shared" si="171"/>
        <v>5111</v>
      </c>
      <c r="AC1150" s="60">
        <f t="shared" si="172"/>
        <v>131</v>
      </c>
      <c r="AE1150" s="61">
        <f>IF(H1150="","",Sheet1!U1150)</f>
        <v>3</v>
      </c>
      <c r="AG1150" s="7">
        <f>IF(H1150="","",Sheet1!T1150)</f>
        <v>50182</v>
      </c>
      <c r="AH1150" s="62">
        <f t="shared" si="173"/>
        <v>150546</v>
      </c>
      <c r="AL1150" s="64">
        <f t="shared" si="174"/>
        <v>8</v>
      </c>
      <c r="AN1150" s="61">
        <f t="shared" si="175"/>
        <v>12043.68</v>
      </c>
      <c r="AO1150" s="65">
        <f t="shared" si="176"/>
        <v>33311</v>
      </c>
      <c r="AQ1150" s="66" t="str">
        <f t="shared" si="177"/>
        <v>K-hangtra</v>
      </c>
      <c r="AR1150" s="66">
        <f t="shared" si="178"/>
        <v>156</v>
      </c>
      <c r="AS1150" s="66">
        <f t="shared" si="179"/>
        <v>632</v>
      </c>
    </row>
    <row r="1151" spans="3:45" x14ac:dyDescent="0.25">
      <c r="C1151" s="53" t="str">
        <f>IF(H1151="","",Sheet1!AI1151)</f>
        <v>N</v>
      </c>
      <c r="D1151" s="54" t="s">
        <v>4134</v>
      </c>
      <c r="E1151" s="54" t="s">
        <v>25</v>
      </c>
      <c r="F1151" s="53" t="str">
        <f>IF(H1151="","",Sheet1!AF1151)</f>
        <v>11/10/2025</v>
      </c>
      <c r="G1151" s="1" t="str">
        <f>IF(H1151="","",Sheet1!AF1151)</f>
        <v>11/10/2025</v>
      </c>
      <c r="H1151" s="27">
        <v>9106056030</v>
      </c>
      <c r="I1151" s="1" t="str">
        <f>IF(H1151="","",Sheet1!AF1151)</f>
        <v>11/10/2025</v>
      </c>
      <c r="J1151" s="55" t="str">
        <f t="shared" si="180"/>
        <v>NKHT2510/05700006493</v>
      </c>
      <c r="K1151" s="1"/>
      <c r="L1151" s="57" t="str">
        <f>IF(H1151="","",Sheet1!AK1151)</f>
        <v>K25TTM</v>
      </c>
      <c r="M1151" s="57" t="str">
        <f>IF(H1151="","",Sheet1!AE1151)</f>
        <v>00006493</v>
      </c>
      <c r="N1151" s="58" t="str">
        <f>IF(H1151="","",Sheet1!AF1151)</f>
        <v>11/10/2025</v>
      </c>
      <c r="O1151" s="7" t="str">
        <f>IF(H1151="","",Sheet1!AH1151)</f>
        <v>WIN-057</v>
      </c>
      <c r="S1151" s="55" t="str">
        <f>IF(H1151="","",Sheet1!AL1151)</f>
        <v>4932 WM+ KGG 37 đường 3/2</v>
      </c>
      <c r="V1151" s="55" t="str">
        <f>IF(H1151="","",Sheet1!AL1151)</f>
        <v>4932 WM+ KGG 37 đường 3/2</v>
      </c>
      <c r="Y1151" s="7" t="str">
        <f>IF(H1151="","",Sheet1!AJ1151)</f>
        <v>CN300</v>
      </c>
      <c r="AB1151" s="60">
        <f t="shared" si="171"/>
        <v>5111</v>
      </c>
      <c r="AC1151" s="60">
        <f t="shared" si="172"/>
        <v>131</v>
      </c>
      <c r="AE1151" s="61">
        <f>IF(H1151="","",Sheet1!U1151)</f>
        <v>1</v>
      </c>
      <c r="AG1151" s="7">
        <f>IF(H1151="","",Sheet1!T1151)</f>
        <v>70950</v>
      </c>
      <c r="AH1151" s="62">
        <f t="shared" si="173"/>
        <v>70950</v>
      </c>
      <c r="AL1151" s="64">
        <f t="shared" si="174"/>
        <v>8</v>
      </c>
      <c r="AN1151" s="61">
        <f t="shared" si="175"/>
        <v>5676</v>
      </c>
      <c r="AO1151" s="65">
        <f t="shared" si="176"/>
        <v>33311</v>
      </c>
      <c r="AQ1151" s="66" t="str">
        <f t="shared" si="177"/>
        <v>K-hangtra</v>
      </c>
      <c r="AR1151" s="66">
        <f t="shared" si="178"/>
        <v>156</v>
      </c>
      <c r="AS1151" s="66">
        <f t="shared" si="179"/>
        <v>632</v>
      </c>
    </row>
    <row r="1152" spans="3:45" x14ac:dyDescent="0.25">
      <c r="C1152" s="53" t="str">
        <f>IF(H1152="","",Sheet1!AI1152)</f>
        <v>N</v>
      </c>
      <c r="D1152" s="54" t="s">
        <v>4134</v>
      </c>
      <c r="E1152" s="54" t="s">
        <v>25</v>
      </c>
      <c r="F1152" s="53" t="str">
        <f>IF(H1152="","",Sheet1!AF1152)</f>
        <v>11/10/2025</v>
      </c>
      <c r="G1152" s="1" t="str">
        <f>IF(H1152="","",Sheet1!AF1152)</f>
        <v>11/10/2025</v>
      </c>
      <c r="H1152" s="27">
        <v>9106056030</v>
      </c>
      <c r="I1152" s="1" t="str">
        <f>IF(H1152="","",Sheet1!AF1152)</f>
        <v>11/10/2025</v>
      </c>
      <c r="J1152" s="55" t="str">
        <f t="shared" si="180"/>
        <v>NKHT2510/05700006493</v>
      </c>
      <c r="K1152" s="1"/>
      <c r="L1152" s="57" t="str">
        <f>IF(H1152="","",Sheet1!AK1152)</f>
        <v>K25TTM</v>
      </c>
      <c r="M1152" s="57" t="str">
        <f>IF(H1152="","",Sheet1!AE1152)</f>
        <v>00006493</v>
      </c>
      <c r="N1152" s="58" t="str">
        <f>IF(H1152="","",Sheet1!AF1152)</f>
        <v>11/10/2025</v>
      </c>
      <c r="O1152" s="7" t="str">
        <f>IF(H1152="","",Sheet1!AH1152)</f>
        <v>WIN-057</v>
      </c>
      <c r="S1152" s="55" t="str">
        <f>IF(H1152="","",Sheet1!AL1152)</f>
        <v>4932 WM+ KGG 37 đường 3/2</v>
      </c>
      <c r="V1152" s="55" t="str">
        <f>IF(H1152="","",Sheet1!AL1152)</f>
        <v>4932 WM+ KGG 37 đường 3/2</v>
      </c>
      <c r="Y1152" s="7" t="str">
        <f>IF(H1152="","",Sheet1!AJ1152)</f>
        <v>GXD500</v>
      </c>
      <c r="AB1152" s="60">
        <f t="shared" si="171"/>
        <v>5111</v>
      </c>
      <c r="AC1152" s="60">
        <f t="shared" si="172"/>
        <v>131</v>
      </c>
      <c r="AE1152" s="61">
        <f>IF(H1152="","",Sheet1!U1152)</f>
        <v>2</v>
      </c>
      <c r="AG1152" s="7">
        <f>IF(H1152="","",Sheet1!T1152)</f>
        <v>111606</v>
      </c>
      <c r="AH1152" s="62">
        <f t="shared" si="173"/>
        <v>223212</v>
      </c>
      <c r="AL1152" s="64">
        <f t="shared" si="174"/>
        <v>8</v>
      </c>
      <c r="AN1152" s="61">
        <f t="shared" si="175"/>
        <v>17856.96</v>
      </c>
      <c r="AO1152" s="65">
        <f t="shared" si="176"/>
        <v>33311</v>
      </c>
      <c r="AQ1152" s="66" t="str">
        <f t="shared" si="177"/>
        <v>K-hangtra</v>
      </c>
      <c r="AR1152" s="66">
        <f t="shared" si="178"/>
        <v>156</v>
      </c>
      <c r="AS1152" s="66">
        <f t="shared" si="179"/>
        <v>632</v>
      </c>
    </row>
    <row r="1153" spans="3:45" x14ac:dyDescent="0.25">
      <c r="C1153" s="53" t="str">
        <f>IF(H1153="","",Sheet1!AI1153)</f>
        <v>N</v>
      </c>
      <c r="D1153" s="54" t="s">
        <v>4134</v>
      </c>
      <c r="E1153" s="54" t="s">
        <v>25</v>
      </c>
      <c r="F1153" s="53" t="str">
        <f>IF(H1153="","",Sheet1!AF1153)</f>
        <v>11/10/2025</v>
      </c>
      <c r="G1153" s="1" t="str">
        <f>IF(H1153="","",Sheet1!AF1153)</f>
        <v>11/10/2025</v>
      </c>
      <c r="H1153" s="27">
        <v>9106056030</v>
      </c>
      <c r="I1153" s="1" t="str">
        <f>IF(H1153="","",Sheet1!AF1153)</f>
        <v>11/10/2025</v>
      </c>
      <c r="J1153" s="55" t="str">
        <f t="shared" si="180"/>
        <v>NKHT2510/05700006493</v>
      </c>
      <c r="K1153" s="1"/>
      <c r="L1153" s="57" t="str">
        <f>IF(H1153="","",Sheet1!AK1153)</f>
        <v>K25TTM</v>
      </c>
      <c r="M1153" s="57" t="str">
        <f>IF(H1153="","",Sheet1!AE1153)</f>
        <v>00006493</v>
      </c>
      <c r="N1153" s="58" t="str">
        <f>IF(H1153="","",Sheet1!AF1153)</f>
        <v>11/10/2025</v>
      </c>
      <c r="O1153" s="7" t="str">
        <f>IF(H1153="","",Sheet1!AH1153)</f>
        <v>WIN-057</v>
      </c>
      <c r="S1153" s="55" t="str">
        <f>IF(H1153="","",Sheet1!AL1153)</f>
        <v>4932 WM+ KGG 37 đường 3/2</v>
      </c>
      <c r="V1153" s="55" t="str">
        <f>IF(H1153="","",Sheet1!AL1153)</f>
        <v>4932 WM+ KGG 37 đường 3/2</v>
      </c>
      <c r="Y1153" s="7" t="str">
        <f>IF(H1153="","",Sheet1!AJ1153)</f>
        <v>GTLX250G</v>
      </c>
      <c r="AB1153" s="60">
        <f t="shared" si="171"/>
        <v>5111</v>
      </c>
      <c r="AC1153" s="60">
        <f t="shared" si="172"/>
        <v>131</v>
      </c>
      <c r="AE1153" s="61">
        <f>IF(H1153="","",Sheet1!U1153)</f>
        <v>1</v>
      </c>
      <c r="AG1153" s="7">
        <f>IF(H1153="","",Sheet1!T1153)</f>
        <v>50182</v>
      </c>
      <c r="AH1153" s="62">
        <f t="shared" si="173"/>
        <v>50182</v>
      </c>
      <c r="AL1153" s="64">
        <f t="shared" si="174"/>
        <v>8</v>
      </c>
      <c r="AN1153" s="61">
        <f t="shared" si="175"/>
        <v>4014.56</v>
      </c>
      <c r="AO1153" s="65">
        <f t="shared" si="176"/>
        <v>33311</v>
      </c>
      <c r="AQ1153" s="66" t="str">
        <f t="shared" si="177"/>
        <v>K-hangtra</v>
      </c>
      <c r="AR1153" s="66">
        <f t="shared" si="178"/>
        <v>156</v>
      </c>
      <c r="AS1153" s="66">
        <f t="shared" si="179"/>
        <v>632</v>
      </c>
    </row>
    <row r="1154" spans="3:45" x14ac:dyDescent="0.25">
      <c r="C1154" s="53" t="str">
        <f>IF(H1154="","",Sheet1!AI1154)</f>
        <v>B</v>
      </c>
      <c r="D1154" s="54" t="s">
        <v>4134</v>
      </c>
      <c r="E1154" s="54" t="s">
        <v>25</v>
      </c>
      <c r="F1154" s="53" t="str">
        <f>IF(H1154="","",Sheet1!AF1154)</f>
        <v>11/10/2025</v>
      </c>
      <c r="G1154" s="1" t="str">
        <f>IF(H1154="","",Sheet1!AF1154)</f>
        <v>11/10/2025</v>
      </c>
      <c r="H1154" s="27">
        <v>9106056051</v>
      </c>
      <c r="I1154" s="1" t="str">
        <f>IF(H1154="","",Sheet1!AF1154)</f>
        <v>11/10/2025</v>
      </c>
      <c r="J1154" s="55" t="str">
        <f t="shared" si="180"/>
        <v>NKHT2510/10200029148</v>
      </c>
      <c r="K1154" s="1"/>
      <c r="L1154" s="57" t="str">
        <f>IF(H1154="","",Sheet1!AK1154)</f>
        <v>K25TTM</v>
      </c>
      <c r="M1154" s="57" t="str">
        <f>IF(H1154="","",Sheet1!AE1154)</f>
        <v>00029148</v>
      </c>
      <c r="N1154" s="58" t="str">
        <f>IF(H1154="","",Sheet1!AF1154)</f>
        <v>11/10/2025</v>
      </c>
      <c r="O1154" s="7" t="str">
        <f>IF(H1154="","",Sheet1!AH1154)</f>
        <v>WIN4102</v>
      </c>
      <c r="S1154" s="55" t="str">
        <f>IF(H1154="","",Sheet1!AL1154)</f>
        <v>4102 WM+ HYN 209 Park River</v>
      </c>
      <c r="V1154" s="55" t="str">
        <f>IF(H1154="","",Sheet1!AL1154)</f>
        <v>4102 WM+ HYN 209 Park River</v>
      </c>
      <c r="Y1154" s="7" t="str">
        <f>IF(H1154="","",Sheet1!AJ1154)</f>
        <v>CN300</v>
      </c>
      <c r="AB1154" s="60">
        <f t="shared" si="171"/>
        <v>5111</v>
      </c>
      <c r="AC1154" s="60">
        <f t="shared" si="172"/>
        <v>131</v>
      </c>
      <c r="AE1154" s="61">
        <f>IF(H1154="","",Sheet1!U1154)</f>
        <v>2</v>
      </c>
      <c r="AG1154" s="7">
        <f>IF(H1154="","",Sheet1!T1154)</f>
        <v>70950</v>
      </c>
      <c r="AH1154" s="62">
        <f t="shared" si="173"/>
        <v>141900</v>
      </c>
      <c r="AL1154" s="64">
        <f t="shared" si="174"/>
        <v>8</v>
      </c>
      <c r="AN1154" s="61">
        <f t="shared" si="175"/>
        <v>11352</v>
      </c>
      <c r="AO1154" s="65">
        <f t="shared" si="176"/>
        <v>33311</v>
      </c>
      <c r="AQ1154" s="66" t="str">
        <f t="shared" si="177"/>
        <v>K-hangtra</v>
      </c>
      <c r="AR1154" s="66">
        <f t="shared" si="178"/>
        <v>156</v>
      </c>
      <c r="AS1154" s="66">
        <f t="shared" si="179"/>
        <v>632</v>
      </c>
    </row>
    <row r="1155" spans="3:45" x14ac:dyDescent="0.25">
      <c r="C1155" s="53" t="str">
        <f>IF(H1155="","",Sheet1!AI1155)</f>
        <v>B</v>
      </c>
      <c r="D1155" s="54" t="s">
        <v>4134</v>
      </c>
      <c r="E1155" s="54" t="s">
        <v>25</v>
      </c>
      <c r="F1155" s="53" t="str">
        <f>IF(H1155="","",Sheet1!AF1155)</f>
        <v>11/10/2025</v>
      </c>
      <c r="G1155" s="1" t="str">
        <f>IF(H1155="","",Sheet1!AF1155)</f>
        <v>11/10/2025</v>
      </c>
      <c r="H1155" s="27">
        <v>9106056051</v>
      </c>
      <c r="I1155" s="1" t="str">
        <f>IF(H1155="","",Sheet1!AF1155)</f>
        <v>11/10/2025</v>
      </c>
      <c r="J1155" s="55" t="str">
        <f t="shared" si="180"/>
        <v>NKHT2510/10200029148</v>
      </c>
      <c r="K1155" s="1"/>
      <c r="L1155" s="57" t="str">
        <f>IF(H1155="","",Sheet1!AK1155)</f>
        <v>K25TTM</v>
      </c>
      <c r="M1155" s="57" t="str">
        <f>IF(H1155="","",Sheet1!AE1155)</f>
        <v>00029148</v>
      </c>
      <c r="N1155" s="58" t="str">
        <f>IF(H1155="","",Sheet1!AF1155)</f>
        <v>11/10/2025</v>
      </c>
      <c r="O1155" s="7" t="str">
        <f>IF(H1155="","",Sheet1!AH1155)</f>
        <v>WIN4102</v>
      </c>
      <c r="S1155" s="55" t="str">
        <f>IF(H1155="","",Sheet1!AL1155)</f>
        <v>4102 WM+ HYN 209 Park River</v>
      </c>
      <c r="V1155" s="55" t="str">
        <f>IF(H1155="","",Sheet1!AL1155)</f>
        <v>4102 WM+ HYN 209 Park River</v>
      </c>
      <c r="Y1155" s="7" t="str">
        <f>IF(H1155="","",Sheet1!AJ1155)</f>
        <v>GTLX250G</v>
      </c>
      <c r="AB1155" s="60">
        <f t="shared" ref="AB1155:AB1218" si="181">IF(H1155="","",5111)</f>
        <v>5111</v>
      </c>
      <c r="AC1155" s="60">
        <f t="shared" si="172"/>
        <v>131</v>
      </c>
      <c r="AE1155" s="61">
        <f>IF(H1155="","",Sheet1!U1155)</f>
        <v>1</v>
      </c>
      <c r="AG1155" s="7">
        <f>IF(H1155="","",Sheet1!T1155)</f>
        <v>50182</v>
      </c>
      <c r="AH1155" s="62">
        <f t="shared" si="173"/>
        <v>50182</v>
      </c>
      <c r="AL1155" s="64">
        <f t="shared" si="174"/>
        <v>8</v>
      </c>
      <c r="AN1155" s="61">
        <f t="shared" si="175"/>
        <v>4014.56</v>
      </c>
      <c r="AO1155" s="65">
        <f t="shared" si="176"/>
        <v>33311</v>
      </c>
      <c r="AQ1155" s="66" t="str">
        <f t="shared" si="177"/>
        <v>K-hangtra</v>
      </c>
      <c r="AR1155" s="66">
        <f t="shared" si="178"/>
        <v>156</v>
      </c>
      <c r="AS1155" s="66">
        <f t="shared" si="179"/>
        <v>632</v>
      </c>
    </row>
    <row r="1156" spans="3:45" x14ac:dyDescent="0.25">
      <c r="C1156" s="53" t="str">
        <f>IF(H1156="","",Sheet1!AI1156)</f>
        <v>B</v>
      </c>
      <c r="D1156" s="54" t="s">
        <v>4134</v>
      </c>
      <c r="E1156" s="54" t="s">
        <v>25</v>
      </c>
      <c r="F1156" s="53" t="str">
        <f>IF(H1156="","",Sheet1!AF1156)</f>
        <v>11/10/2025</v>
      </c>
      <c r="G1156" s="1" t="str">
        <f>IF(H1156="","",Sheet1!AF1156)</f>
        <v>11/10/2025</v>
      </c>
      <c r="H1156" s="27">
        <v>9106056052</v>
      </c>
      <c r="I1156" s="1" t="str">
        <f>IF(H1156="","",Sheet1!AF1156)</f>
        <v>11/10/2025</v>
      </c>
      <c r="J1156" s="55" t="str">
        <f t="shared" si="180"/>
        <v>NKHT2510/00300018401</v>
      </c>
      <c r="K1156" s="1"/>
      <c r="L1156" s="57" t="str">
        <f>IF(H1156="","",Sheet1!AK1156)</f>
        <v>K25TTM</v>
      </c>
      <c r="M1156" s="57" t="str">
        <f>IF(H1156="","",Sheet1!AE1156)</f>
        <v>00018401</v>
      </c>
      <c r="N1156" s="58" t="str">
        <f>IF(H1156="","",Sheet1!AF1156)</f>
        <v>11/10/2025</v>
      </c>
      <c r="O1156" s="7" t="str">
        <f>IF(H1156="","",Sheet1!AH1156)</f>
        <v>WIN-PTO-00-003</v>
      </c>
      <c r="S1156" s="55" t="str">
        <f>IF(H1156="","",Sheet1!AL1156)</f>
        <v>6680 WM+ PTO Minh Tân, Cẩm Khê</v>
      </c>
      <c r="V1156" s="55" t="str">
        <f>IF(H1156="","",Sheet1!AL1156)</f>
        <v>6680 WM+ PTO Minh Tân, Cẩm Khê</v>
      </c>
      <c r="Y1156" s="7" t="str">
        <f>IF(H1156="","",Sheet1!AJ1156)</f>
        <v>GTLX250G</v>
      </c>
      <c r="AB1156" s="60">
        <f t="shared" si="181"/>
        <v>5111</v>
      </c>
      <c r="AC1156" s="60">
        <f t="shared" ref="AC1156:AC1219" si="182">IF(H1156="","",131)</f>
        <v>131</v>
      </c>
      <c r="AE1156" s="61">
        <f>IF(H1156="","",Sheet1!U1156)</f>
        <v>5</v>
      </c>
      <c r="AG1156" s="7">
        <f>IF(H1156="","",Sheet1!T1156)</f>
        <v>50182</v>
      </c>
      <c r="AH1156" s="62">
        <f t="shared" ref="AH1156:AH1219" si="183">AE1156*AG1156</f>
        <v>250910</v>
      </c>
      <c r="AL1156" s="64">
        <f t="shared" ref="AL1156:AL1219" si="184">IF(H1156="","",8)</f>
        <v>8</v>
      </c>
      <c r="AN1156" s="61">
        <f t="shared" ref="AN1156:AN1219" si="185">AH1156*8%</f>
        <v>20072.8</v>
      </c>
      <c r="AO1156" s="65">
        <f t="shared" ref="AO1156:AO1219" si="186">IF(H1156="","",33311)</f>
        <v>33311</v>
      </c>
      <c r="AQ1156" s="66" t="str">
        <f t="shared" ref="AQ1156:AQ1219" si="187">IF(H1156="","","K-hangtra")</f>
        <v>K-hangtra</v>
      </c>
      <c r="AR1156" s="66">
        <f t="shared" ref="AR1156:AR1219" si="188">IF(H1156="","",156)</f>
        <v>156</v>
      </c>
      <c r="AS1156" s="66">
        <f t="shared" ref="AS1156:AS1219" si="189">IF(H1156="","",632)</f>
        <v>632</v>
      </c>
    </row>
    <row r="1157" spans="3:45" x14ac:dyDescent="0.25">
      <c r="C1157" s="53" t="str">
        <f>IF(H1157="","",Sheet1!AI1157)</f>
        <v>B</v>
      </c>
      <c r="D1157" s="54" t="s">
        <v>4134</v>
      </c>
      <c r="E1157" s="54" t="s">
        <v>25</v>
      </c>
      <c r="F1157" s="53" t="str">
        <f>IF(H1157="","",Sheet1!AF1157)</f>
        <v>11/10/2025</v>
      </c>
      <c r="G1157" s="1" t="str">
        <f>IF(H1157="","",Sheet1!AF1157)</f>
        <v>11/10/2025</v>
      </c>
      <c r="H1157" s="27">
        <v>9106056025</v>
      </c>
      <c r="I1157" s="1" t="str">
        <f>IF(H1157="","",Sheet1!AF1157)</f>
        <v>11/10/2025</v>
      </c>
      <c r="J1157" s="55" t="str">
        <f t="shared" si="180"/>
        <v>NKHT2510/03100018879</v>
      </c>
      <c r="K1157" s="1"/>
      <c r="L1157" s="57" t="str">
        <f>IF(H1157="","",Sheet1!AK1157)</f>
        <v>K25TTM</v>
      </c>
      <c r="M1157" s="57" t="str">
        <f>IF(H1157="","",Sheet1!AE1157)</f>
        <v>00018879</v>
      </c>
      <c r="N1157" s="58" t="str">
        <f>IF(H1157="","",Sheet1!AF1157)</f>
        <v>11/10/2025</v>
      </c>
      <c r="O1157" s="7" t="str">
        <f>IF(H1157="","",Sheet1!AH1157)</f>
        <v>WIN-031</v>
      </c>
      <c r="S1157" s="55" t="str">
        <f>IF(H1157="","",Sheet1!AL1157)</f>
        <v>5143 WM+ BNH 679 Xuân Ổ A</v>
      </c>
      <c r="V1157" s="55" t="str">
        <f>IF(H1157="","",Sheet1!AL1157)</f>
        <v>5143 WM+ BNH 679 Xuân Ổ A</v>
      </c>
      <c r="Y1157" s="7" t="str">
        <f>IF(H1157="","",Sheet1!AJ1157)</f>
        <v>CN300</v>
      </c>
      <c r="AB1157" s="60">
        <f t="shared" si="181"/>
        <v>5111</v>
      </c>
      <c r="AC1157" s="60">
        <f t="shared" si="182"/>
        <v>131</v>
      </c>
      <c r="AE1157" s="61">
        <f>IF(H1157="","",Sheet1!U1157)</f>
        <v>1</v>
      </c>
      <c r="AG1157" s="7">
        <f>IF(H1157="","",Sheet1!T1157)</f>
        <v>70950</v>
      </c>
      <c r="AH1157" s="62">
        <f t="shared" si="183"/>
        <v>70950</v>
      </c>
      <c r="AL1157" s="64">
        <f t="shared" si="184"/>
        <v>8</v>
      </c>
      <c r="AN1157" s="61">
        <f t="shared" si="185"/>
        <v>5676</v>
      </c>
      <c r="AO1157" s="65">
        <f t="shared" si="186"/>
        <v>33311</v>
      </c>
      <c r="AQ1157" s="66" t="str">
        <f t="shared" si="187"/>
        <v>K-hangtra</v>
      </c>
      <c r="AR1157" s="66">
        <f t="shared" si="188"/>
        <v>156</v>
      </c>
      <c r="AS1157" s="66">
        <f t="shared" si="189"/>
        <v>632</v>
      </c>
    </row>
    <row r="1158" spans="3:45" x14ac:dyDescent="0.25">
      <c r="C1158" s="53" t="str">
        <f>IF(H1158="","",Sheet1!AI1158)</f>
        <v>B</v>
      </c>
      <c r="D1158" s="54" t="s">
        <v>4134</v>
      </c>
      <c r="E1158" s="54" t="s">
        <v>25</v>
      </c>
      <c r="F1158" s="53" t="str">
        <f>IF(H1158="","",Sheet1!AF1158)</f>
        <v>11/10/2025</v>
      </c>
      <c r="G1158" s="1" t="str">
        <f>IF(H1158="","",Sheet1!AF1158)</f>
        <v>11/10/2025</v>
      </c>
      <c r="H1158" s="27">
        <v>9106056025</v>
      </c>
      <c r="I1158" s="1" t="str">
        <f>IF(H1158="","",Sheet1!AF1158)</f>
        <v>11/10/2025</v>
      </c>
      <c r="J1158" s="55" t="str">
        <f t="shared" si="180"/>
        <v>NKHT2510/03100018879</v>
      </c>
      <c r="K1158" s="1"/>
      <c r="L1158" s="57" t="str">
        <f>IF(H1158="","",Sheet1!AK1158)</f>
        <v>K25TTM</v>
      </c>
      <c r="M1158" s="57" t="str">
        <f>IF(H1158="","",Sheet1!AE1158)</f>
        <v>00018879</v>
      </c>
      <c r="N1158" s="58" t="str">
        <f>IF(H1158="","",Sheet1!AF1158)</f>
        <v>11/10/2025</v>
      </c>
      <c r="O1158" s="7" t="str">
        <f>IF(H1158="","",Sheet1!AH1158)</f>
        <v>WIN-031</v>
      </c>
      <c r="S1158" s="55" t="str">
        <f>IF(H1158="","",Sheet1!AL1158)</f>
        <v>5143 WM+ BNH 679 Xuân Ổ A</v>
      </c>
      <c r="V1158" s="55" t="str">
        <f>IF(H1158="","",Sheet1!AL1158)</f>
        <v>5143 WM+ BNH 679 Xuân Ổ A</v>
      </c>
      <c r="Y1158" s="7" t="str">
        <f>IF(H1158="","",Sheet1!AJ1158)</f>
        <v>GM500</v>
      </c>
      <c r="AB1158" s="60">
        <f t="shared" si="181"/>
        <v>5111</v>
      </c>
      <c r="AC1158" s="60">
        <f t="shared" si="182"/>
        <v>131</v>
      </c>
      <c r="AE1158" s="61">
        <f>IF(H1158="","",Sheet1!U1158)</f>
        <v>2</v>
      </c>
      <c r="AG1158" s="7">
        <f>IF(H1158="","",Sheet1!T1158)</f>
        <v>111058</v>
      </c>
      <c r="AH1158" s="62">
        <f t="shared" si="183"/>
        <v>222116</v>
      </c>
      <c r="AL1158" s="64">
        <f t="shared" si="184"/>
        <v>8</v>
      </c>
      <c r="AN1158" s="61">
        <f t="shared" si="185"/>
        <v>17769.28</v>
      </c>
      <c r="AO1158" s="65">
        <f t="shared" si="186"/>
        <v>33311</v>
      </c>
      <c r="AQ1158" s="66" t="str">
        <f t="shared" si="187"/>
        <v>K-hangtra</v>
      </c>
      <c r="AR1158" s="66">
        <f t="shared" si="188"/>
        <v>156</v>
      </c>
      <c r="AS1158" s="66">
        <f t="shared" si="189"/>
        <v>632</v>
      </c>
    </row>
    <row r="1159" spans="3:45" x14ac:dyDescent="0.25">
      <c r="C1159" s="53" t="str">
        <f>IF(H1159="","",Sheet1!AI1159)</f>
        <v>B</v>
      </c>
      <c r="D1159" s="54" t="s">
        <v>4134</v>
      </c>
      <c r="E1159" s="54" t="s">
        <v>25</v>
      </c>
      <c r="F1159" s="53" t="str">
        <f>IF(H1159="","",Sheet1!AF1159)</f>
        <v>11/10/2025</v>
      </c>
      <c r="G1159" s="1" t="str">
        <f>IF(H1159="","",Sheet1!AF1159)</f>
        <v>11/10/2025</v>
      </c>
      <c r="H1159" s="27">
        <v>9106056110</v>
      </c>
      <c r="I1159" s="1" t="str">
        <f>IF(H1159="","",Sheet1!AF1159)</f>
        <v>11/10/2025</v>
      </c>
      <c r="J1159" s="55" t="str">
        <f t="shared" si="180"/>
        <v>NKHT2510/02500035731</v>
      </c>
      <c r="K1159" s="1"/>
      <c r="L1159" s="57" t="str">
        <f>IF(H1159="","",Sheet1!AK1159)</f>
        <v>K25TTM</v>
      </c>
      <c r="M1159" s="57" t="str">
        <f>IF(H1159="","",Sheet1!AE1159)</f>
        <v>00035731</v>
      </c>
      <c r="N1159" s="58" t="str">
        <f>IF(H1159="","",Sheet1!AF1159)</f>
        <v>11/10/2025</v>
      </c>
      <c r="O1159" s="7" t="str">
        <f>IF(H1159="","",Sheet1!AH1159)</f>
        <v>WIN-025</v>
      </c>
      <c r="S1159" s="55" t="str">
        <f>IF(H1159="","",Sheet1!AL1159)</f>
        <v>2AER WM+ HPG Xóm Quán, Thủy Đường</v>
      </c>
      <c r="V1159" s="55" t="str">
        <f>IF(H1159="","",Sheet1!AL1159)</f>
        <v>2AER WM+ HPG Xóm Quán, Thủy Đường</v>
      </c>
      <c r="Y1159" s="7" t="str">
        <f>IF(H1159="","",Sheet1!AJ1159)</f>
        <v>GM500</v>
      </c>
      <c r="AB1159" s="60">
        <f t="shared" si="181"/>
        <v>5111</v>
      </c>
      <c r="AC1159" s="60">
        <f t="shared" si="182"/>
        <v>131</v>
      </c>
      <c r="AE1159" s="61">
        <f>IF(H1159="","",Sheet1!U1159)</f>
        <v>5</v>
      </c>
      <c r="AG1159" s="7">
        <f>IF(H1159="","",Sheet1!T1159)</f>
        <v>111058</v>
      </c>
      <c r="AH1159" s="62">
        <f t="shared" si="183"/>
        <v>555290</v>
      </c>
      <c r="AL1159" s="64">
        <f t="shared" si="184"/>
        <v>8</v>
      </c>
      <c r="AN1159" s="61">
        <f t="shared" si="185"/>
        <v>44423.200000000004</v>
      </c>
      <c r="AO1159" s="65">
        <f t="shared" si="186"/>
        <v>33311</v>
      </c>
      <c r="AQ1159" s="66" t="str">
        <f t="shared" si="187"/>
        <v>K-hangtra</v>
      </c>
      <c r="AR1159" s="66">
        <f t="shared" si="188"/>
        <v>156</v>
      </c>
      <c r="AS1159" s="66">
        <f t="shared" si="189"/>
        <v>632</v>
      </c>
    </row>
    <row r="1160" spans="3:45" x14ac:dyDescent="0.25">
      <c r="C1160" s="53" t="str">
        <f>IF(H1160="","",Sheet1!AI1160)</f>
        <v>B</v>
      </c>
      <c r="D1160" s="54" t="s">
        <v>4134</v>
      </c>
      <c r="E1160" s="54" t="s">
        <v>25</v>
      </c>
      <c r="F1160" s="53" t="str">
        <f>IF(H1160="","",Sheet1!AF1160)</f>
        <v>11/10/2025</v>
      </c>
      <c r="G1160" s="1" t="str">
        <f>IF(H1160="","",Sheet1!AF1160)</f>
        <v>11/10/2025</v>
      </c>
      <c r="H1160" s="27">
        <v>9106056096</v>
      </c>
      <c r="I1160" s="1" t="str">
        <f>IF(H1160="","",Sheet1!AF1160)</f>
        <v>11/10/2025</v>
      </c>
      <c r="J1160" s="55" t="str">
        <f t="shared" si="180"/>
        <v>NKHT2510/02000033963</v>
      </c>
      <c r="K1160" s="1"/>
      <c r="L1160" s="57" t="str">
        <f>IF(H1160="","",Sheet1!AK1160)</f>
        <v>K25TTM</v>
      </c>
      <c r="M1160" s="57" t="str">
        <f>IF(H1160="","",Sheet1!AE1160)</f>
        <v>00033963</v>
      </c>
      <c r="N1160" s="58" t="str">
        <f>IF(H1160="","",Sheet1!AF1160)</f>
        <v>11/10/2025</v>
      </c>
      <c r="O1160" s="7" t="str">
        <f>IF(H1160="","",Sheet1!AH1160)</f>
        <v>WIN-020</v>
      </c>
      <c r="S1160" s="55" t="str">
        <f>IF(H1160="","",Sheet1!AL1160)</f>
        <v>2B39 WM+ THA Mậu Đông, Quảng Lưu</v>
      </c>
      <c r="V1160" s="55" t="str">
        <f>IF(H1160="","",Sheet1!AL1160)</f>
        <v>2B39 WM+ THA Mậu Đông, Quảng Lưu</v>
      </c>
      <c r="Y1160" s="7" t="str">
        <f>IF(H1160="","",Sheet1!AJ1160)</f>
        <v>TH200</v>
      </c>
      <c r="AB1160" s="60">
        <f t="shared" si="181"/>
        <v>5111</v>
      </c>
      <c r="AC1160" s="60">
        <f t="shared" si="182"/>
        <v>131</v>
      </c>
      <c r="AE1160" s="61">
        <f>IF(H1160="","",Sheet1!U1160)</f>
        <v>1</v>
      </c>
      <c r="AG1160" s="7">
        <f>IF(H1160="","",Sheet1!T1160)</f>
        <v>45588</v>
      </c>
      <c r="AH1160" s="62">
        <f t="shared" si="183"/>
        <v>45588</v>
      </c>
      <c r="AL1160" s="64">
        <f t="shared" si="184"/>
        <v>8</v>
      </c>
      <c r="AN1160" s="61">
        <f t="shared" si="185"/>
        <v>3647.04</v>
      </c>
      <c r="AO1160" s="65">
        <f t="shared" si="186"/>
        <v>33311</v>
      </c>
      <c r="AQ1160" s="66" t="str">
        <f t="shared" si="187"/>
        <v>K-hangtra</v>
      </c>
      <c r="AR1160" s="66">
        <f t="shared" si="188"/>
        <v>156</v>
      </c>
      <c r="AS1160" s="66">
        <f t="shared" si="189"/>
        <v>632</v>
      </c>
    </row>
    <row r="1161" spans="3:45" x14ac:dyDescent="0.25">
      <c r="C1161" s="53" t="str">
        <f>IF(H1161="","",Sheet1!AI1161)</f>
        <v>B</v>
      </c>
      <c r="D1161" s="54" t="s">
        <v>4134</v>
      </c>
      <c r="E1161" s="54" t="s">
        <v>25</v>
      </c>
      <c r="F1161" s="53" t="str">
        <f>IF(H1161="","",Sheet1!AF1161)</f>
        <v>11/10/2025</v>
      </c>
      <c r="G1161" s="1" t="str">
        <f>IF(H1161="","",Sheet1!AF1161)</f>
        <v>11/10/2025</v>
      </c>
      <c r="H1161" s="27">
        <v>9106056099</v>
      </c>
      <c r="I1161" s="1" t="str">
        <f>IF(H1161="","",Sheet1!AF1161)</f>
        <v>11/10/2025</v>
      </c>
      <c r="J1161" s="55" t="str">
        <f t="shared" si="180"/>
        <v>NKHT2510/AYV00486070</v>
      </c>
      <c r="K1161" s="1"/>
      <c r="L1161" s="57" t="str">
        <f>IF(H1161="","",Sheet1!AK1161)</f>
        <v>K25TTM</v>
      </c>
      <c r="M1161" s="57" t="str">
        <f>IF(H1161="","",Sheet1!AE1161)</f>
        <v>00486070</v>
      </c>
      <c r="N1161" s="58" t="str">
        <f>IF(H1161="","",Sheet1!AF1161)</f>
        <v>11/10/2025</v>
      </c>
      <c r="O1161" s="7" t="str">
        <f>IF(H1161="","",Sheet1!AH1161)</f>
        <v>WIN2AYV</v>
      </c>
      <c r="S1161" s="55" t="str">
        <f>IF(H1161="","",Sheet1!AL1161)</f>
        <v>2AYV WM+ HNI Thượng Hồng, Văn Bình</v>
      </c>
      <c r="V1161" s="55" t="str">
        <f>IF(H1161="","",Sheet1!AL1161)</f>
        <v>2AYV WM+ HNI Thượng Hồng, Văn Bình</v>
      </c>
      <c r="Y1161" s="7" t="str">
        <f>IF(H1161="","",Sheet1!AJ1161)</f>
        <v>CGM300</v>
      </c>
      <c r="AB1161" s="60">
        <f t="shared" si="181"/>
        <v>5111</v>
      </c>
      <c r="AC1161" s="60">
        <f t="shared" si="182"/>
        <v>131</v>
      </c>
      <c r="AE1161" s="61">
        <f>IF(H1161="","",Sheet1!U1161)</f>
        <v>1</v>
      </c>
      <c r="AG1161" s="7">
        <f>IF(H1161="","",Sheet1!T1161)</f>
        <v>73431</v>
      </c>
      <c r="AH1161" s="62">
        <f t="shared" si="183"/>
        <v>73431</v>
      </c>
      <c r="AL1161" s="64">
        <f t="shared" si="184"/>
        <v>8</v>
      </c>
      <c r="AN1161" s="61">
        <f t="shared" si="185"/>
        <v>5874.4800000000005</v>
      </c>
      <c r="AO1161" s="65">
        <f t="shared" si="186"/>
        <v>33311</v>
      </c>
      <c r="AQ1161" s="66" t="str">
        <f t="shared" si="187"/>
        <v>K-hangtra</v>
      </c>
      <c r="AR1161" s="66">
        <f t="shared" si="188"/>
        <v>156</v>
      </c>
      <c r="AS1161" s="66">
        <f t="shared" si="189"/>
        <v>632</v>
      </c>
    </row>
    <row r="1162" spans="3:45" x14ac:dyDescent="0.25">
      <c r="C1162" s="53" t="str">
        <f>IF(H1162="","",Sheet1!AI1162)</f>
        <v>B</v>
      </c>
      <c r="D1162" s="54" t="s">
        <v>4134</v>
      </c>
      <c r="E1162" s="54" t="s">
        <v>25</v>
      </c>
      <c r="F1162" s="53" t="str">
        <f>IF(H1162="","",Sheet1!AF1162)</f>
        <v>11/10/2025</v>
      </c>
      <c r="G1162" s="1" t="str">
        <f>IF(H1162="","",Sheet1!AF1162)</f>
        <v>11/10/2025</v>
      </c>
      <c r="H1162" s="27">
        <v>9106056099</v>
      </c>
      <c r="I1162" s="1" t="str">
        <f>IF(H1162="","",Sheet1!AF1162)</f>
        <v>11/10/2025</v>
      </c>
      <c r="J1162" s="55" t="str">
        <f t="shared" si="180"/>
        <v>NKHT2510/AYV00486070</v>
      </c>
      <c r="K1162" s="1"/>
      <c r="L1162" s="57" t="str">
        <f>IF(H1162="","",Sheet1!AK1162)</f>
        <v>K25TTM</v>
      </c>
      <c r="M1162" s="57" t="str">
        <f>IF(H1162="","",Sheet1!AE1162)</f>
        <v>00486070</v>
      </c>
      <c r="N1162" s="58" t="str">
        <f>IF(H1162="","",Sheet1!AF1162)</f>
        <v>11/10/2025</v>
      </c>
      <c r="O1162" s="7" t="str">
        <f>IF(H1162="","",Sheet1!AH1162)</f>
        <v>WIN2AYV</v>
      </c>
      <c r="S1162" s="55" t="str">
        <f>IF(H1162="","",Sheet1!AL1162)</f>
        <v>2AYV WM+ HNI Thượng Hồng, Văn Bình</v>
      </c>
      <c r="V1162" s="55" t="str">
        <f>IF(H1162="","",Sheet1!AL1162)</f>
        <v>2AYV WM+ HNI Thượng Hồng, Văn Bình</v>
      </c>
      <c r="Y1162" s="7" t="str">
        <f>IF(H1162="","",Sheet1!AJ1162)</f>
        <v>GM500</v>
      </c>
      <c r="AB1162" s="60">
        <f t="shared" si="181"/>
        <v>5111</v>
      </c>
      <c r="AC1162" s="60">
        <f t="shared" si="182"/>
        <v>131</v>
      </c>
      <c r="AE1162" s="61">
        <f>IF(H1162="","",Sheet1!U1162)</f>
        <v>1</v>
      </c>
      <c r="AG1162" s="7">
        <f>IF(H1162="","",Sheet1!T1162)</f>
        <v>111058</v>
      </c>
      <c r="AH1162" s="62">
        <f t="shared" si="183"/>
        <v>111058</v>
      </c>
      <c r="AL1162" s="64">
        <f t="shared" si="184"/>
        <v>8</v>
      </c>
      <c r="AN1162" s="61">
        <f t="shared" si="185"/>
        <v>8884.64</v>
      </c>
      <c r="AO1162" s="65">
        <f t="shared" si="186"/>
        <v>33311</v>
      </c>
      <c r="AQ1162" s="66" t="str">
        <f t="shared" si="187"/>
        <v>K-hangtra</v>
      </c>
      <c r="AR1162" s="66">
        <f t="shared" si="188"/>
        <v>156</v>
      </c>
      <c r="AS1162" s="66">
        <f t="shared" si="189"/>
        <v>632</v>
      </c>
    </row>
    <row r="1163" spans="3:45" x14ac:dyDescent="0.25">
      <c r="C1163" s="53" t="str">
        <f>IF(H1163="","",Sheet1!AI1163)</f>
        <v>B</v>
      </c>
      <c r="D1163" s="54" t="s">
        <v>4134</v>
      </c>
      <c r="E1163" s="54" t="s">
        <v>25</v>
      </c>
      <c r="F1163" s="53" t="str">
        <f>IF(H1163="","",Sheet1!AF1163)</f>
        <v>11/10/2025</v>
      </c>
      <c r="G1163" s="1" t="str">
        <f>IF(H1163="","",Sheet1!AF1163)</f>
        <v>11/10/2025</v>
      </c>
      <c r="H1163" s="27">
        <v>9106056099</v>
      </c>
      <c r="I1163" s="1" t="str">
        <f>IF(H1163="","",Sheet1!AF1163)</f>
        <v>11/10/2025</v>
      </c>
      <c r="J1163" s="55" t="str">
        <f t="shared" si="180"/>
        <v>NKHT2510/AYV00486070</v>
      </c>
      <c r="K1163" s="1"/>
      <c r="L1163" s="57" t="str">
        <f>IF(H1163="","",Sheet1!AK1163)</f>
        <v>K25TTM</v>
      </c>
      <c r="M1163" s="57" t="str">
        <f>IF(H1163="","",Sheet1!AE1163)</f>
        <v>00486070</v>
      </c>
      <c r="N1163" s="58" t="str">
        <f>IF(H1163="","",Sheet1!AF1163)</f>
        <v>11/10/2025</v>
      </c>
      <c r="O1163" s="7" t="str">
        <f>IF(H1163="","",Sheet1!AH1163)</f>
        <v>WIN2AYV</v>
      </c>
      <c r="S1163" s="55" t="str">
        <f>IF(H1163="","",Sheet1!AL1163)</f>
        <v>2AYV WM+ HNI Thượng Hồng, Văn Bình</v>
      </c>
      <c r="V1163" s="55" t="str">
        <f>IF(H1163="","",Sheet1!AL1163)</f>
        <v>2AYV WM+ HNI Thượng Hồng, Văn Bình</v>
      </c>
      <c r="Y1163" s="7" t="str">
        <f>IF(H1163="","",Sheet1!AJ1163)</f>
        <v>CC300</v>
      </c>
      <c r="AB1163" s="60">
        <f t="shared" si="181"/>
        <v>5111</v>
      </c>
      <c r="AC1163" s="60">
        <f t="shared" si="182"/>
        <v>131</v>
      </c>
      <c r="AE1163" s="61">
        <f>IF(H1163="","",Sheet1!U1163)</f>
        <v>1</v>
      </c>
      <c r="AG1163" s="7">
        <f>IF(H1163="","",Sheet1!T1163)</f>
        <v>74250</v>
      </c>
      <c r="AH1163" s="62">
        <f t="shared" si="183"/>
        <v>74250</v>
      </c>
      <c r="AL1163" s="64">
        <f t="shared" si="184"/>
        <v>8</v>
      </c>
      <c r="AN1163" s="61">
        <f t="shared" si="185"/>
        <v>5940</v>
      </c>
      <c r="AO1163" s="65">
        <f t="shared" si="186"/>
        <v>33311</v>
      </c>
      <c r="AQ1163" s="66" t="str">
        <f t="shared" si="187"/>
        <v>K-hangtra</v>
      </c>
      <c r="AR1163" s="66">
        <f t="shared" si="188"/>
        <v>156</v>
      </c>
      <c r="AS1163" s="66">
        <f t="shared" si="189"/>
        <v>632</v>
      </c>
    </row>
    <row r="1164" spans="3:45" x14ac:dyDescent="0.25">
      <c r="C1164" s="53" t="str">
        <f>IF(H1164="","",Sheet1!AI1164)</f>
        <v>B</v>
      </c>
      <c r="D1164" s="54" t="s">
        <v>4134</v>
      </c>
      <c r="E1164" s="54" t="s">
        <v>25</v>
      </c>
      <c r="F1164" s="53" t="str">
        <f>IF(H1164="","",Sheet1!AF1164)</f>
        <v>11/10/2025</v>
      </c>
      <c r="G1164" s="1" t="str">
        <f>IF(H1164="","",Sheet1!AF1164)</f>
        <v>11/10/2025</v>
      </c>
      <c r="H1164" s="27">
        <v>9106056100</v>
      </c>
      <c r="I1164" s="1" t="str">
        <f>IF(H1164="","",Sheet1!AF1164)</f>
        <v>11/10/2025</v>
      </c>
      <c r="J1164" s="55" t="str">
        <f t="shared" si="180"/>
        <v>NKHT2510/00300018402</v>
      </c>
      <c r="K1164" s="1"/>
      <c r="L1164" s="57" t="str">
        <f>IF(H1164="","",Sheet1!AK1164)</f>
        <v>K25TTM</v>
      </c>
      <c r="M1164" s="57" t="str">
        <f>IF(H1164="","",Sheet1!AE1164)</f>
        <v>00018402</v>
      </c>
      <c r="N1164" s="58" t="str">
        <f>IF(H1164="","",Sheet1!AF1164)</f>
        <v>11/10/2025</v>
      </c>
      <c r="O1164" s="7" t="str">
        <f>IF(H1164="","",Sheet1!AH1164)</f>
        <v>WIN-PTO-00-003</v>
      </c>
      <c r="S1164" s="55" t="str">
        <f>IF(H1164="","",Sheet1!AL1164)</f>
        <v>3642 WM+ PTO Băng 1, Quang Trung</v>
      </c>
      <c r="V1164" s="55" t="str">
        <f>IF(H1164="","",Sheet1!AL1164)</f>
        <v>3642 WM+ PTO Băng 1, Quang Trung</v>
      </c>
      <c r="Y1164" s="7" t="str">
        <f>IF(H1164="","",Sheet1!AJ1164)</f>
        <v>GTLX250G</v>
      </c>
      <c r="AB1164" s="60">
        <f t="shared" si="181"/>
        <v>5111</v>
      </c>
      <c r="AC1164" s="60">
        <f t="shared" si="182"/>
        <v>131</v>
      </c>
      <c r="AE1164" s="61">
        <f>IF(H1164="","",Sheet1!U1164)</f>
        <v>2</v>
      </c>
      <c r="AG1164" s="7">
        <f>IF(H1164="","",Sheet1!T1164)</f>
        <v>50182</v>
      </c>
      <c r="AH1164" s="62">
        <f t="shared" si="183"/>
        <v>100364</v>
      </c>
      <c r="AL1164" s="64">
        <f t="shared" si="184"/>
        <v>8</v>
      </c>
      <c r="AN1164" s="61">
        <f t="shared" si="185"/>
        <v>8029.12</v>
      </c>
      <c r="AO1164" s="65">
        <f t="shared" si="186"/>
        <v>33311</v>
      </c>
      <c r="AQ1164" s="66" t="str">
        <f t="shared" si="187"/>
        <v>K-hangtra</v>
      </c>
      <c r="AR1164" s="66">
        <f t="shared" si="188"/>
        <v>156</v>
      </c>
      <c r="AS1164" s="66">
        <f t="shared" si="189"/>
        <v>632</v>
      </c>
    </row>
    <row r="1165" spans="3:45" x14ac:dyDescent="0.25">
      <c r="C1165" s="53" t="str">
        <f>IF(H1165="","",Sheet1!AI1165)</f>
        <v>B</v>
      </c>
      <c r="D1165" s="54" t="s">
        <v>4134</v>
      </c>
      <c r="E1165" s="54" t="s">
        <v>25</v>
      </c>
      <c r="F1165" s="53" t="str">
        <f>IF(H1165="","",Sheet1!AF1165)</f>
        <v>11/10/2025</v>
      </c>
      <c r="G1165" s="1" t="str">
        <f>IF(H1165="","",Sheet1!AF1165)</f>
        <v>11/10/2025</v>
      </c>
      <c r="H1165" s="27">
        <v>9106056101</v>
      </c>
      <c r="I1165" s="1" t="str">
        <f>IF(H1165="","",Sheet1!AF1165)</f>
        <v>11/10/2025</v>
      </c>
      <c r="J1165" s="55" t="str">
        <f t="shared" si="180"/>
        <v>NKHT2510/AWK00486071</v>
      </c>
      <c r="K1165" s="1"/>
      <c r="L1165" s="57" t="str">
        <f>IF(H1165="","",Sheet1!AK1165)</f>
        <v>K25TTM</v>
      </c>
      <c r="M1165" s="57" t="str">
        <f>IF(H1165="","",Sheet1!AE1165)</f>
        <v>00486071</v>
      </c>
      <c r="N1165" s="58" t="str">
        <f>IF(H1165="","",Sheet1!AF1165)</f>
        <v>11/10/2025</v>
      </c>
      <c r="O1165" s="7" t="str">
        <f>IF(H1165="","",Sheet1!AH1165)</f>
        <v>WIN2AWK</v>
      </c>
      <c r="S1165" s="55" t="str">
        <f>IF(H1165="","",Sheet1!AL1165)</f>
        <v>2AWK WM+ HNI Ngự Tiền, Thanh Lâm</v>
      </c>
      <c r="V1165" s="55" t="str">
        <f>IF(H1165="","",Sheet1!AL1165)</f>
        <v>2AWK WM+ HNI Ngự Tiền, Thanh Lâm</v>
      </c>
      <c r="Y1165" s="7" t="str">
        <f>IF(H1165="","",Sheet1!AJ1165)</f>
        <v>GTLX250G</v>
      </c>
      <c r="AB1165" s="60">
        <f t="shared" si="181"/>
        <v>5111</v>
      </c>
      <c r="AC1165" s="60">
        <f t="shared" si="182"/>
        <v>131</v>
      </c>
      <c r="AE1165" s="61">
        <f>IF(H1165="","",Sheet1!U1165)</f>
        <v>1</v>
      </c>
      <c r="AG1165" s="7">
        <f>IF(H1165="","",Sheet1!T1165)</f>
        <v>50182</v>
      </c>
      <c r="AH1165" s="62">
        <f t="shared" si="183"/>
        <v>50182</v>
      </c>
      <c r="AL1165" s="64">
        <f t="shared" si="184"/>
        <v>8</v>
      </c>
      <c r="AN1165" s="61">
        <f t="shared" si="185"/>
        <v>4014.56</v>
      </c>
      <c r="AO1165" s="65">
        <f t="shared" si="186"/>
        <v>33311</v>
      </c>
      <c r="AQ1165" s="66" t="str">
        <f t="shared" si="187"/>
        <v>K-hangtra</v>
      </c>
      <c r="AR1165" s="66">
        <f t="shared" si="188"/>
        <v>156</v>
      </c>
      <c r="AS1165" s="66">
        <f t="shared" si="189"/>
        <v>632</v>
      </c>
    </row>
    <row r="1166" spans="3:45" x14ac:dyDescent="0.25">
      <c r="C1166" s="53" t="str">
        <f>IF(H1166="","",Sheet1!AI1166)</f>
        <v>B</v>
      </c>
      <c r="D1166" s="54" t="s">
        <v>4134</v>
      </c>
      <c r="E1166" s="54" t="s">
        <v>25</v>
      </c>
      <c r="F1166" s="53" t="str">
        <f>IF(H1166="","",Sheet1!AF1166)</f>
        <v>11/10/2025</v>
      </c>
      <c r="G1166" s="1" t="str">
        <f>IF(H1166="","",Sheet1!AF1166)</f>
        <v>11/10/2025</v>
      </c>
      <c r="H1166" s="27">
        <v>9106056101</v>
      </c>
      <c r="I1166" s="1" t="str">
        <f>IF(H1166="","",Sheet1!AF1166)</f>
        <v>11/10/2025</v>
      </c>
      <c r="J1166" s="55" t="str">
        <f t="shared" si="180"/>
        <v>NKHT2510/AWK00486071</v>
      </c>
      <c r="K1166" s="1"/>
      <c r="L1166" s="57" t="str">
        <f>IF(H1166="","",Sheet1!AK1166)</f>
        <v>K25TTM</v>
      </c>
      <c r="M1166" s="57" t="str">
        <f>IF(H1166="","",Sheet1!AE1166)</f>
        <v>00486071</v>
      </c>
      <c r="N1166" s="58" t="str">
        <f>IF(H1166="","",Sheet1!AF1166)</f>
        <v>11/10/2025</v>
      </c>
      <c r="O1166" s="7" t="str">
        <f>IF(H1166="","",Sheet1!AH1166)</f>
        <v>WIN2AWK</v>
      </c>
      <c r="S1166" s="55" t="str">
        <f>IF(H1166="","",Sheet1!AL1166)</f>
        <v>2AWK WM+ HNI Ngự Tiền, Thanh Lâm</v>
      </c>
      <c r="V1166" s="55" t="str">
        <f>IF(H1166="","",Sheet1!AL1166)</f>
        <v>2AWK WM+ HNI Ngự Tiền, Thanh Lâm</v>
      </c>
      <c r="Y1166" s="7" t="str">
        <f>IF(H1166="","",Sheet1!AJ1166)</f>
        <v>MNH250</v>
      </c>
      <c r="AB1166" s="60">
        <f t="shared" si="181"/>
        <v>5111</v>
      </c>
      <c r="AC1166" s="60">
        <f t="shared" si="182"/>
        <v>131</v>
      </c>
      <c r="AE1166" s="61">
        <f>IF(H1166="","",Sheet1!U1166)</f>
        <v>2</v>
      </c>
      <c r="AG1166" s="7">
        <f>IF(H1166="","",Sheet1!T1166)</f>
        <v>37720</v>
      </c>
      <c r="AH1166" s="62">
        <f t="shared" si="183"/>
        <v>75440</v>
      </c>
      <c r="AL1166" s="64">
        <f t="shared" si="184"/>
        <v>8</v>
      </c>
      <c r="AN1166" s="61">
        <f t="shared" si="185"/>
        <v>6035.2</v>
      </c>
      <c r="AO1166" s="65">
        <f t="shared" si="186"/>
        <v>33311</v>
      </c>
      <c r="AQ1166" s="66" t="str">
        <f t="shared" si="187"/>
        <v>K-hangtra</v>
      </c>
      <c r="AR1166" s="66">
        <f t="shared" si="188"/>
        <v>156</v>
      </c>
      <c r="AS1166" s="66">
        <f t="shared" si="189"/>
        <v>632</v>
      </c>
    </row>
    <row r="1167" spans="3:45" x14ac:dyDescent="0.25">
      <c r="C1167" s="53" t="str">
        <f>IF(H1167="","",Sheet1!AI1167)</f>
        <v>B</v>
      </c>
      <c r="D1167" s="54" t="s">
        <v>4134</v>
      </c>
      <c r="E1167" s="54" t="s">
        <v>25</v>
      </c>
      <c r="F1167" s="53" t="str">
        <f>IF(H1167="","",Sheet1!AF1167)</f>
        <v>11/10/2025</v>
      </c>
      <c r="G1167" s="1" t="str">
        <f>IF(H1167="","",Sheet1!AF1167)</f>
        <v>11/10/2025</v>
      </c>
      <c r="H1167" s="27">
        <v>9106056102</v>
      </c>
      <c r="I1167" s="1" t="str">
        <f>IF(H1167="","",Sheet1!AF1167)</f>
        <v>11/10/2025</v>
      </c>
      <c r="J1167" s="55" t="str">
        <f t="shared" si="180"/>
        <v>NKHT2510/AYV00486072</v>
      </c>
      <c r="K1167" s="1"/>
      <c r="L1167" s="57" t="str">
        <f>IF(H1167="","",Sheet1!AK1167)</f>
        <v>K25TTM</v>
      </c>
      <c r="M1167" s="57" t="str">
        <f>IF(H1167="","",Sheet1!AE1167)</f>
        <v>00486072</v>
      </c>
      <c r="N1167" s="58" t="str">
        <f>IF(H1167="","",Sheet1!AF1167)</f>
        <v>11/10/2025</v>
      </c>
      <c r="O1167" s="7" t="str">
        <f>IF(H1167="","",Sheet1!AH1167)</f>
        <v>WIN2AYV</v>
      </c>
      <c r="S1167" s="55" t="str">
        <f>IF(H1167="","",Sheet1!AL1167)</f>
        <v>2AYV WM+ HNI Thượng Hồng, Văn Bình</v>
      </c>
      <c r="V1167" s="55" t="str">
        <f>IF(H1167="","",Sheet1!AL1167)</f>
        <v>2AYV WM+ HNI Thượng Hồng, Văn Bình</v>
      </c>
      <c r="Y1167" s="7" t="str">
        <f>IF(H1167="","",Sheet1!AJ1167)</f>
        <v>CGM300</v>
      </c>
      <c r="AB1167" s="60">
        <f t="shared" si="181"/>
        <v>5111</v>
      </c>
      <c r="AC1167" s="60">
        <f t="shared" si="182"/>
        <v>131</v>
      </c>
      <c r="AE1167" s="61">
        <f>IF(H1167="","",Sheet1!U1167)</f>
        <v>6</v>
      </c>
      <c r="AG1167" s="7">
        <f>IF(H1167="","",Sheet1!T1167)</f>
        <v>73431</v>
      </c>
      <c r="AH1167" s="62">
        <f t="shared" si="183"/>
        <v>440586</v>
      </c>
      <c r="AL1167" s="64">
        <f t="shared" si="184"/>
        <v>8</v>
      </c>
      <c r="AN1167" s="61">
        <f t="shared" si="185"/>
        <v>35246.879999999997</v>
      </c>
      <c r="AO1167" s="65">
        <f t="shared" si="186"/>
        <v>33311</v>
      </c>
      <c r="AQ1167" s="66" t="str">
        <f t="shared" si="187"/>
        <v>K-hangtra</v>
      </c>
      <c r="AR1167" s="66">
        <f t="shared" si="188"/>
        <v>156</v>
      </c>
      <c r="AS1167" s="66">
        <f t="shared" si="189"/>
        <v>632</v>
      </c>
    </row>
    <row r="1168" spans="3:45" x14ac:dyDescent="0.25">
      <c r="C1168" s="53" t="str">
        <f>IF(H1168="","",Sheet1!AI1168)</f>
        <v>B</v>
      </c>
      <c r="D1168" s="54" t="s">
        <v>4134</v>
      </c>
      <c r="E1168" s="54" t="s">
        <v>25</v>
      </c>
      <c r="F1168" s="53" t="str">
        <f>IF(H1168="","",Sheet1!AF1168)</f>
        <v>11/10/2025</v>
      </c>
      <c r="G1168" s="1" t="str">
        <f>IF(H1168="","",Sheet1!AF1168)</f>
        <v>11/10/2025</v>
      </c>
      <c r="H1168" s="27">
        <v>9106056065</v>
      </c>
      <c r="I1168" s="1" t="str">
        <f>IF(H1168="","",Sheet1!AF1168)</f>
        <v>11/10/2025</v>
      </c>
      <c r="J1168" s="55" t="str">
        <f t="shared" si="180"/>
        <v>NKHT2510/00400015095</v>
      </c>
      <c r="K1168" s="1"/>
      <c r="L1168" s="57" t="str">
        <f>IF(H1168="","",Sheet1!AK1168)</f>
        <v>K25TTM</v>
      </c>
      <c r="M1168" s="57" t="str">
        <f>IF(H1168="","",Sheet1!AE1168)</f>
        <v>00015095</v>
      </c>
      <c r="N1168" s="58" t="str">
        <f>IF(H1168="","",Sheet1!AF1168)</f>
        <v>11/10/2025</v>
      </c>
      <c r="O1168" s="7" t="str">
        <f>IF(H1168="","",Sheet1!AH1168)</f>
        <v>WIN-HTH-00-004</v>
      </c>
      <c r="S1168" s="55" t="str">
        <f>IF(H1168="","",Sheet1!AL1168)</f>
        <v>5031 WM+ HTH 87 Phan Đình Giót</v>
      </c>
      <c r="V1168" s="55" t="str">
        <f>IF(H1168="","",Sheet1!AL1168)</f>
        <v>5031 WM+ HTH 87 Phan Đình Giót</v>
      </c>
      <c r="Y1168" s="7" t="str">
        <f>IF(H1168="","",Sheet1!AJ1168)</f>
        <v>GTLX250G</v>
      </c>
      <c r="AB1168" s="60">
        <f t="shared" si="181"/>
        <v>5111</v>
      </c>
      <c r="AC1168" s="60">
        <f t="shared" si="182"/>
        <v>131</v>
      </c>
      <c r="AE1168" s="61">
        <f>IF(H1168="","",Sheet1!U1168)</f>
        <v>3</v>
      </c>
      <c r="AG1168" s="7">
        <f>IF(H1168="","",Sheet1!T1168)</f>
        <v>50182</v>
      </c>
      <c r="AH1168" s="62">
        <f t="shared" si="183"/>
        <v>150546</v>
      </c>
      <c r="AL1168" s="64">
        <f t="shared" si="184"/>
        <v>8</v>
      </c>
      <c r="AN1168" s="61">
        <f t="shared" si="185"/>
        <v>12043.68</v>
      </c>
      <c r="AO1168" s="65">
        <f t="shared" si="186"/>
        <v>33311</v>
      </c>
      <c r="AQ1168" s="66" t="str">
        <f t="shared" si="187"/>
        <v>K-hangtra</v>
      </c>
      <c r="AR1168" s="66">
        <f t="shared" si="188"/>
        <v>156</v>
      </c>
      <c r="AS1168" s="66">
        <f t="shared" si="189"/>
        <v>632</v>
      </c>
    </row>
    <row r="1169" spans="3:45" x14ac:dyDescent="0.25">
      <c r="C1169" s="53" t="str">
        <f>IF(H1169="","",Sheet1!AI1169)</f>
        <v>B</v>
      </c>
      <c r="D1169" s="54" t="s">
        <v>4134</v>
      </c>
      <c r="E1169" s="54" t="s">
        <v>25</v>
      </c>
      <c r="F1169" s="53" t="str">
        <f>IF(H1169="","",Sheet1!AF1169)</f>
        <v>11/10/2025</v>
      </c>
      <c r="G1169" s="1" t="str">
        <f>IF(H1169="","",Sheet1!AF1169)</f>
        <v>11/10/2025</v>
      </c>
      <c r="H1169" s="27">
        <v>9106056065</v>
      </c>
      <c r="I1169" s="1" t="str">
        <f>IF(H1169="","",Sheet1!AF1169)</f>
        <v>11/10/2025</v>
      </c>
      <c r="J1169" s="55" t="str">
        <f t="shared" si="180"/>
        <v>NKHT2510/00400015095</v>
      </c>
      <c r="K1169" s="1"/>
      <c r="L1169" s="57" t="str">
        <f>IF(H1169="","",Sheet1!AK1169)</f>
        <v>K25TTM</v>
      </c>
      <c r="M1169" s="57" t="str">
        <f>IF(H1169="","",Sheet1!AE1169)</f>
        <v>00015095</v>
      </c>
      <c r="N1169" s="58" t="str">
        <f>IF(H1169="","",Sheet1!AF1169)</f>
        <v>11/10/2025</v>
      </c>
      <c r="O1169" s="7" t="str">
        <f>IF(H1169="","",Sheet1!AH1169)</f>
        <v>WIN-HTH-00-004</v>
      </c>
      <c r="S1169" s="55" t="str">
        <f>IF(H1169="","",Sheet1!AL1169)</f>
        <v>5031 WM+ HTH 87 Phan Đình Giót</v>
      </c>
      <c r="V1169" s="55" t="str">
        <f>IF(H1169="","",Sheet1!AL1169)</f>
        <v>5031 WM+ HTH 87 Phan Đình Giót</v>
      </c>
      <c r="Y1169" s="7" t="str">
        <f>IF(H1169="","",Sheet1!AJ1169)</f>
        <v>CGM300</v>
      </c>
      <c r="AB1169" s="60">
        <f t="shared" si="181"/>
        <v>5111</v>
      </c>
      <c r="AC1169" s="60">
        <f t="shared" si="182"/>
        <v>131</v>
      </c>
      <c r="AE1169" s="61">
        <f>IF(H1169="","",Sheet1!U1169)</f>
        <v>3</v>
      </c>
      <c r="AG1169" s="7">
        <f>IF(H1169="","",Sheet1!T1169)</f>
        <v>73431</v>
      </c>
      <c r="AH1169" s="62">
        <f t="shared" si="183"/>
        <v>220293</v>
      </c>
      <c r="AL1169" s="64">
        <f t="shared" si="184"/>
        <v>8</v>
      </c>
      <c r="AN1169" s="61">
        <f t="shared" si="185"/>
        <v>17623.439999999999</v>
      </c>
      <c r="AO1169" s="65">
        <f t="shared" si="186"/>
        <v>33311</v>
      </c>
      <c r="AQ1169" s="66" t="str">
        <f t="shared" si="187"/>
        <v>K-hangtra</v>
      </c>
      <c r="AR1169" s="66">
        <f t="shared" si="188"/>
        <v>156</v>
      </c>
      <c r="AS1169" s="66">
        <f t="shared" si="189"/>
        <v>632</v>
      </c>
    </row>
    <row r="1170" spans="3:45" x14ac:dyDescent="0.25">
      <c r="C1170" s="53" t="str">
        <f>IF(H1170="","",Sheet1!AI1170)</f>
        <v>B</v>
      </c>
      <c r="D1170" s="54" t="s">
        <v>4134</v>
      </c>
      <c r="E1170" s="54" t="s">
        <v>25</v>
      </c>
      <c r="F1170" s="53" t="str">
        <f>IF(H1170="","",Sheet1!AF1170)</f>
        <v>11/10/2025</v>
      </c>
      <c r="G1170" s="1" t="str">
        <f>IF(H1170="","",Sheet1!AF1170)</f>
        <v>11/10/2025</v>
      </c>
      <c r="H1170" s="27">
        <v>9106056187</v>
      </c>
      <c r="I1170" s="1" t="str">
        <f>IF(H1170="","",Sheet1!AF1170)</f>
        <v>11/10/2025</v>
      </c>
      <c r="J1170" s="55" t="str">
        <f t="shared" si="180"/>
        <v>NKHT2510/81600486106</v>
      </c>
      <c r="K1170" s="1"/>
      <c r="L1170" s="57" t="str">
        <f>IF(H1170="","",Sheet1!AK1170)</f>
        <v>K25TTM</v>
      </c>
      <c r="M1170" s="57" t="str">
        <f>IF(H1170="","",Sheet1!AE1170)</f>
        <v>00486106</v>
      </c>
      <c r="N1170" s="58" t="str">
        <f>IF(H1170="","",Sheet1!AF1170)</f>
        <v>11/10/2025</v>
      </c>
      <c r="O1170" s="7" t="str">
        <f>IF(H1170="","",Sheet1!AH1170)</f>
        <v>WIN2816</v>
      </c>
      <c r="S1170" s="55" t="str">
        <f>IF(H1170="","",Sheet1!AL1170)</f>
        <v>2816 WM+ HNI 198 Hoàng Mai</v>
      </c>
      <c r="V1170" s="55" t="str">
        <f>IF(H1170="","",Sheet1!AL1170)</f>
        <v>2816 WM+ HNI 198 Hoàng Mai</v>
      </c>
      <c r="Y1170" s="7" t="str">
        <f>IF(H1170="","",Sheet1!AJ1170)</f>
        <v>CN300</v>
      </c>
      <c r="AB1170" s="60">
        <f t="shared" si="181"/>
        <v>5111</v>
      </c>
      <c r="AC1170" s="60">
        <f t="shared" si="182"/>
        <v>131</v>
      </c>
      <c r="AE1170" s="61">
        <f>IF(H1170="","",Sheet1!U1170)</f>
        <v>1</v>
      </c>
      <c r="AG1170" s="7">
        <f>IF(H1170="","",Sheet1!T1170)</f>
        <v>70950</v>
      </c>
      <c r="AH1170" s="62">
        <f t="shared" si="183"/>
        <v>70950</v>
      </c>
      <c r="AL1170" s="64">
        <f t="shared" si="184"/>
        <v>8</v>
      </c>
      <c r="AN1170" s="61">
        <f t="shared" si="185"/>
        <v>5676</v>
      </c>
      <c r="AO1170" s="65">
        <f t="shared" si="186"/>
        <v>33311</v>
      </c>
      <c r="AQ1170" s="66" t="str">
        <f t="shared" si="187"/>
        <v>K-hangtra</v>
      </c>
      <c r="AR1170" s="66">
        <f t="shared" si="188"/>
        <v>156</v>
      </c>
      <c r="AS1170" s="66">
        <f t="shared" si="189"/>
        <v>632</v>
      </c>
    </row>
    <row r="1171" spans="3:45" x14ac:dyDescent="0.25">
      <c r="C1171" s="53" t="str">
        <f>IF(H1171="","",Sheet1!AI1171)</f>
        <v>B</v>
      </c>
      <c r="D1171" s="54" t="s">
        <v>4134</v>
      </c>
      <c r="E1171" s="54" t="s">
        <v>25</v>
      </c>
      <c r="F1171" s="53" t="str">
        <f>IF(H1171="","",Sheet1!AF1171)</f>
        <v>11/10/2025</v>
      </c>
      <c r="G1171" s="1" t="str">
        <f>IF(H1171="","",Sheet1!AF1171)</f>
        <v>11/10/2025</v>
      </c>
      <c r="H1171" s="27">
        <v>9106056160</v>
      </c>
      <c r="I1171" s="1" t="str">
        <f>IF(H1171="","",Sheet1!AF1171)</f>
        <v>11/10/2025</v>
      </c>
      <c r="J1171" s="55" t="str">
        <f t="shared" si="180"/>
        <v>NKHT2510/03800004400</v>
      </c>
      <c r="K1171" s="1"/>
      <c r="L1171" s="57" t="str">
        <f>IF(H1171="","",Sheet1!AK1171)</f>
        <v>K25TTM</v>
      </c>
      <c r="M1171" s="57" t="str">
        <f>IF(H1171="","",Sheet1!AE1171)</f>
        <v>00004400</v>
      </c>
      <c r="N1171" s="58" t="str">
        <f>IF(H1171="","",Sheet1!AF1171)</f>
        <v>11/10/2025</v>
      </c>
      <c r="O1171" s="7" t="str">
        <f>IF(H1171="","",Sheet1!AH1171)</f>
        <v>WIN-038</v>
      </c>
      <c r="S1171" s="55" t="str">
        <f>IF(H1171="","",Sheet1!AL1171)</f>
        <v>6218 WM+ TQG 03 TDP Tân Bắc, Sơn Dương</v>
      </c>
      <c r="V1171" s="55" t="str">
        <f>IF(H1171="","",Sheet1!AL1171)</f>
        <v>6218 WM+ TQG 03 TDP Tân Bắc, Sơn Dương</v>
      </c>
      <c r="Y1171" s="7" t="str">
        <f>IF(H1171="","",Sheet1!AJ1171)</f>
        <v>TH200</v>
      </c>
      <c r="AB1171" s="60">
        <f t="shared" si="181"/>
        <v>5111</v>
      </c>
      <c r="AC1171" s="60">
        <f t="shared" si="182"/>
        <v>131</v>
      </c>
      <c r="AE1171" s="61">
        <f>IF(H1171="","",Sheet1!U1171)</f>
        <v>1</v>
      </c>
      <c r="AG1171" s="7">
        <f>IF(H1171="","",Sheet1!T1171)</f>
        <v>45588</v>
      </c>
      <c r="AH1171" s="62">
        <f t="shared" si="183"/>
        <v>45588</v>
      </c>
      <c r="AL1171" s="64">
        <f t="shared" si="184"/>
        <v>8</v>
      </c>
      <c r="AN1171" s="61">
        <f t="shared" si="185"/>
        <v>3647.04</v>
      </c>
      <c r="AO1171" s="65">
        <f t="shared" si="186"/>
        <v>33311</v>
      </c>
      <c r="AQ1171" s="66" t="str">
        <f t="shared" si="187"/>
        <v>K-hangtra</v>
      </c>
      <c r="AR1171" s="66">
        <f t="shared" si="188"/>
        <v>156</v>
      </c>
      <c r="AS1171" s="66">
        <f t="shared" si="189"/>
        <v>632</v>
      </c>
    </row>
    <row r="1172" spans="3:45" x14ac:dyDescent="0.25">
      <c r="C1172" s="53" t="str">
        <f>IF(H1172="","",Sheet1!AI1172)</f>
        <v>N</v>
      </c>
      <c r="D1172" s="54" t="s">
        <v>4134</v>
      </c>
      <c r="E1172" s="54" t="s">
        <v>25</v>
      </c>
      <c r="F1172" s="53" t="str">
        <f>IF(H1172="","",Sheet1!AF1172)</f>
        <v>11/10/2025</v>
      </c>
      <c r="G1172" s="1" t="str">
        <f>IF(H1172="","",Sheet1!AF1172)</f>
        <v>11/10/2025</v>
      </c>
      <c r="H1172" s="27">
        <v>9106056212</v>
      </c>
      <c r="I1172" s="1" t="str">
        <f>IF(H1172="","",Sheet1!AF1172)</f>
        <v>11/10/2025</v>
      </c>
      <c r="J1172" s="55" t="str">
        <f t="shared" si="180"/>
        <v>NKHT2510/04100004843</v>
      </c>
      <c r="K1172" s="1"/>
      <c r="L1172" s="57" t="str">
        <f>IF(H1172="","",Sheet1!AK1172)</f>
        <v>K25TTM</v>
      </c>
      <c r="M1172" s="57" t="str">
        <f>IF(H1172="","",Sheet1!AE1172)</f>
        <v>00004843</v>
      </c>
      <c r="N1172" s="58" t="str">
        <f>IF(H1172="","",Sheet1!AF1172)</f>
        <v>11/10/2025</v>
      </c>
      <c r="O1172" s="7" t="str">
        <f>IF(H1172="","",Sheet1!AH1172)</f>
        <v>WIN-041</v>
      </c>
      <c r="S1172" s="55" t="str">
        <f>IF(H1172="","",Sheet1!AL1172)</f>
        <v>6571 WM+ LAN 16 Nguyễn Văn Tiếp</v>
      </c>
      <c r="V1172" s="55" t="str">
        <f>IF(H1172="","",Sheet1!AL1172)</f>
        <v>6571 WM+ LAN 16 Nguyễn Văn Tiếp</v>
      </c>
      <c r="Y1172" s="7" t="str">
        <f>IF(H1172="","",Sheet1!AJ1172)</f>
        <v>CC300</v>
      </c>
      <c r="AB1172" s="60">
        <f t="shared" si="181"/>
        <v>5111</v>
      </c>
      <c r="AC1172" s="60">
        <f t="shared" si="182"/>
        <v>131</v>
      </c>
      <c r="AE1172" s="61">
        <f>IF(H1172="","",Sheet1!U1172)</f>
        <v>2</v>
      </c>
      <c r="AG1172" s="7">
        <f>IF(H1172="","",Sheet1!T1172)</f>
        <v>74250</v>
      </c>
      <c r="AH1172" s="62">
        <f t="shared" si="183"/>
        <v>148500</v>
      </c>
      <c r="AL1172" s="64">
        <f t="shared" si="184"/>
        <v>8</v>
      </c>
      <c r="AN1172" s="61">
        <f t="shared" si="185"/>
        <v>11880</v>
      </c>
      <c r="AO1172" s="65">
        <f t="shared" si="186"/>
        <v>33311</v>
      </c>
      <c r="AQ1172" s="66" t="str">
        <f t="shared" si="187"/>
        <v>K-hangtra</v>
      </c>
      <c r="AR1172" s="66">
        <f t="shared" si="188"/>
        <v>156</v>
      </c>
      <c r="AS1172" s="66">
        <f t="shared" si="189"/>
        <v>632</v>
      </c>
    </row>
    <row r="1173" spans="3:45" x14ac:dyDescent="0.25">
      <c r="C1173" s="53" t="str">
        <f>IF(H1173="","",Sheet1!AI1173)</f>
        <v>N</v>
      </c>
      <c r="D1173" s="54" t="s">
        <v>4134</v>
      </c>
      <c r="E1173" s="54" t="s">
        <v>25</v>
      </c>
      <c r="F1173" s="53" t="str">
        <f>IF(H1173="","",Sheet1!AF1173)</f>
        <v>11/10/2025</v>
      </c>
      <c r="G1173" s="1" t="str">
        <f>IF(H1173="","",Sheet1!AF1173)</f>
        <v>11/10/2025</v>
      </c>
      <c r="H1173" s="27">
        <v>9106056212</v>
      </c>
      <c r="I1173" s="1" t="str">
        <f>IF(H1173="","",Sheet1!AF1173)</f>
        <v>11/10/2025</v>
      </c>
      <c r="J1173" s="55" t="str">
        <f t="shared" si="180"/>
        <v>NKHT2510/04100004843</v>
      </c>
      <c r="K1173" s="1"/>
      <c r="L1173" s="57" t="str">
        <f>IF(H1173="","",Sheet1!AK1173)</f>
        <v>K25TTM</v>
      </c>
      <c r="M1173" s="57" t="str">
        <f>IF(H1173="","",Sheet1!AE1173)</f>
        <v>00004843</v>
      </c>
      <c r="N1173" s="58" t="str">
        <f>IF(H1173="","",Sheet1!AF1173)</f>
        <v>11/10/2025</v>
      </c>
      <c r="O1173" s="7" t="str">
        <f>IF(H1173="","",Sheet1!AH1173)</f>
        <v>WIN-041</v>
      </c>
      <c r="S1173" s="55" t="str">
        <f>IF(H1173="","",Sheet1!AL1173)</f>
        <v>6571 WM+ LAN 16 Nguyễn Văn Tiếp</v>
      </c>
      <c r="V1173" s="55" t="str">
        <f>IF(H1173="","",Sheet1!AL1173)</f>
        <v>6571 WM+ LAN 16 Nguyễn Văn Tiếp</v>
      </c>
      <c r="Y1173" s="7" t="str">
        <f>IF(H1173="","",Sheet1!AJ1173)</f>
        <v>GXD500</v>
      </c>
      <c r="AB1173" s="60">
        <f t="shared" si="181"/>
        <v>5111</v>
      </c>
      <c r="AC1173" s="60">
        <f t="shared" si="182"/>
        <v>131</v>
      </c>
      <c r="AE1173" s="61">
        <f>IF(H1173="","",Sheet1!U1173)</f>
        <v>3</v>
      </c>
      <c r="AG1173" s="7">
        <f>IF(H1173="","",Sheet1!T1173)</f>
        <v>111606</v>
      </c>
      <c r="AH1173" s="62">
        <f t="shared" si="183"/>
        <v>334818</v>
      </c>
      <c r="AL1173" s="64">
        <f t="shared" si="184"/>
        <v>8</v>
      </c>
      <c r="AN1173" s="61">
        <f t="shared" si="185"/>
        <v>26785.440000000002</v>
      </c>
      <c r="AO1173" s="65">
        <f t="shared" si="186"/>
        <v>33311</v>
      </c>
      <c r="AQ1173" s="66" t="str">
        <f t="shared" si="187"/>
        <v>K-hangtra</v>
      </c>
      <c r="AR1173" s="66">
        <f t="shared" si="188"/>
        <v>156</v>
      </c>
      <c r="AS1173" s="66">
        <f t="shared" si="189"/>
        <v>632</v>
      </c>
    </row>
    <row r="1174" spans="3:45" x14ac:dyDescent="0.25">
      <c r="C1174" s="53" t="str">
        <f>IF(H1174="","",Sheet1!AI1174)</f>
        <v>N</v>
      </c>
      <c r="D1174" s="54" t="s">
        <v>4134</v>
      </c>
      <c r="E1174" s="54" t="s">
        <v>25</v>
      </c>
      <c r="F1174" s="53" t="str">
        <f>IF(H1174="","",Sheet1!AF1174)</f>
        <v>11/10/2025</v>
      </c>
      <c r="G1174" s="1" t="str">
        <f>IF(H1174="","",Sheet1!AF1174)</f>
        <v>11/10/2025</v>
      </c>
      <c r="H1174" s="27">
        <v>9106056212</v>
      </c>
      <c r="I1174" s="1" t="str">
        <f>IF(H1174="","",Sheet1!AF1174)</f>
        <v>11/10/2025</v>
      </c>
      <c r="J1174" s="55" t="str">
        <f t="shared" si="180"/>
        <v>NKHT2510/04100004843</v>
      </c>
      <c r="K1174" s="1"/>
      <c r="L1174" s="57" t="str">
        <f>IF(H1174="","",Sheet1!AK1174)</f>
        <v>K25TTM</v>
      </c>
      <c r="M1174" s="57" t="str">
        <f>IF(H1174="","",Sheet1!AE1174)</f>
        <v>00004843</v>
      </c>
      <c r="N1174" s="58" t="str">
        <f>IF(H1174="","",Sheet1!AF1174)</f>
        <v>11/10/2025</v>
      </c>
      <c r="O1174" s="7" t="str">
        <f>IF(H1174="","",Sheet1!AH1174)</f>
        <v>WIN-041</v>
      </c>
      <c r="S1174" s="55" t="str">
        <f>IF(H1174="","",Sheet1!AL1174)</f>
        <v>6571 WM+ LAN 16 Nguyễn Văn Tiếp</v>
      </c>
      <c r="V1174" s="55" t="str">
        <f>IF(H1174="","",Sheet1!AL1174)</f>
        <v>6571 WM+ LAN 16 Nguyễn Văn Tiếp</v>
      </c>
      <c r="Y1174" s="7" t="str">
        <f>IF(H1174="","",Sheet1!AJ1174)</f>
        <v>GTLX250G</v>
      </c>
      <c r="AB1174" s="60">
        <f t="shared" si="181"/>
        <v>5111</v>
      </c>
      <c r="AC1174" s="60">
        <f t="shared" si="182"/>
        <v>131</v>
      </c>
      <c r="AE1174" s="61">
        <f>IF(H1174="","",Sheet1!U1174)</f>
        <v>3</v>
      </c>
      <c r="AG1174" s="7">
        <f>IF(H1174="","",Sheet1!T1174)</f>
        <v>50182</v>
      </c>
      <c r="AH1174" s="62">
        <f t="shared" si="183"/>
        <v>150546</v>
      </c>
      <c r="AL1174" s="64">
        <f t="shared" si="184"/>
        <v>8</v>
      </c>
      <c r="AN1174" s="61">
        <f t="shared" si="185"/>
        <v>12043.68</v>
      </c>
      <c r="AO1174" s="65">
        <f t="shared" si="186"/>
        <v>33311</v>
      </c>
      <c r="AQ1174" s="66" t="str">
        <f t="shared" si="187"/>
        <v>K-hangtra</v>
      </c>
      <c r="AR1174" s="66">
        <f t="shared" si="188"/>
        <v>156</v>
      </c>
      <c r="AS1174" s="66">
        <f t="shared" si="189"/>
        <v>632</v>
      </c>
    </row>
    <row r="1175" spans="3:45" x14ac:dyDescent="0.25">
      <c r="C1175" s="53" t="str">
        <f>IF(H1175="","",Sheet1!AI1175)</f>
        <v>N</v>
      </c>
      <c r="D1175" s="54" t="s">
        <v>4134</v>
      </c>
      <c r="E1175" s="54" t="s">
        <v>25</v>
      </c>
      <c r="F1175" s="53" t="str">
        <f>IF(H1175="","",Sheet1!AF1175)</f>
        <v>11/10/2025</v>
      </c>
      <c r="G1175" s="1" t="str">
        <f>IF(H1175="","",Sheet1!AF1175)</f>
        <v>11/10/2025</v>
      </c>
      <c r="H1175" s="27">
        <v>9106056212</v>
      </c>
      <c r="I1175" s="1" t="str">
        <f>IF(H1175="","",Sheet1!AF1175)</f>
        <v>11/10/2025</v>
      </c>
      <c r="J1175" s="55" t="str">
        <f t="shared" si="180"/>
        <v>NKHT2510/04100004843</v>
      </c>
      <c r="K1175" s="1"/>
      <c r="L1175" s="57" t="str">
        <f>IF(H1175="","",Sheet1!AK1175)</f>
        <v>K25TTM</v>
      </c>
      <c r="M1175" s="57" t="str">
        <f>IF(H1175="","",Sheet1!AE1175)</f>
        <v>00004843</v>
      </c>
      <c r="N1175" s="58" t="str">
        <f>IF(H1175="","",Sheet1!AF1175)</f>
        <v>11/10/2025</v>
      </c>
      <c r="O1175" s="7" t="str">
        <f>IF(H1175="","",Sheet1!AH1175)</f>
        <v>WIN-041</v>
      </c>
      <c r="S1175" s="55" t="str">
        <f>IF(H1175="","",Sheet1!AL1175)</f>
        <v>6571 WM+ LAN 16 Nguyễn Văn Tiếp</v>
      </c>
      <c r="V1175" s="55" t="str">
        <f>IF(H1175="","",Sheet1!AL1175)</f>
        <v>6571 WM+ LAN 16 Nguyễn Văn Tiếp</v>
      </c>
      <c r="Y1175" s="7" t="str">
        <f>IF(H1175="","",Sheet1!AJ1175)</f>
        <v>CGM300</v>
      </c>
      <c r="AB1175" s="60">
        <f t="shared" si="181"/>
        <v>5111</v>
      </c>
      <c r="AC1175" s="60">
        <f t="shared" si="182"/>
        <v>131</v>
      </c>
      <c r="AE1175" s="61">
        <f>IF(H1175="","",Sheet1!U1175)</f>
        <v>3</v>
      </c>
      <c r="AG1175" s="7">
        <f>IF(H1175="","",Sheet1!T1175)</f>
        <v>73431</v>
      </c>
      <c r="AH1175" s="62">
        <f t="shared" si="183"/>
        <v>220293</v>
      </c>
      <c r="AL1175" s="64">
        <f t="shared" si="184"/>
        <v>8</v>
      </c>
      <c r="AN1175" s="61">
        <f t="shared" si="185"/>
        <v>17623.439999999999</v>
      </c>
      <c r="AO1175" s="65">
        <f t="shared" si="186"/>
        <v>33311</v>
      </c>
      <c r="AQ1175" s="66" t="str">
        <f t="shared" si="187"/>
        <v>K-hangtra</v>
      </c>
      <c r="AR1175" s="66">
        <f t="shared" si="188"/>
        <v>156</v>
      </c>
      <c r="AS1175" s="66">
        <f t="shared" si="189"/>
        <v>632</v>
      </c>
    </row>
    <row r="1176" spans="3:45" x14ac:dyDescent="0.25">
      <c r="C1176" s="53" t="str">
        <f>IF(H1176="","",Sheet1!AI1176)</f>
        <v>N</v>
      </c>
      <c r="D1176" s="54" t="s">
        <v>4134</v>
      </c>
      <c r="E1176" s="54" t="s">
        <v>25</v>
      </c>
      <c r="F1176" s="53" t="str">
        <f>IF(H1176="","",Sheet1!AF1176)</f>
        <v>11/10/2025</v>
      </c>
      <c r="G1176" s="1" t="str">
        <f>IF(H1176="","",Sheet1!AF1176)</f>
        <v>11/10/2025</v>
      </c>
      <c r="H1176" s="27">
        <v>9106056212</v>
      </c>
      <c r="I1176" s="1" t="str">
        <f>IF(H1176="","",Sheet1!AF1176)</f>
        <v>11/10/2025</v>
      </c>
      <c r="J1176" s="55" t="str">
        <f t="shared" si="180"/>
        <v>NKHT2510/04100004843</v>
      </c>
      <c r="K1176" s="1"/>
      <c r="L1176" s="57" t="str">
        <f>IF(H1176="","",Sheet1!AK1176)</f>
        <v>K25TTM</v>
      </c>
      <c r="M1176" s="57" t="str">
        <f>IF(H1176="","",Sheet1!AE1176)</f>
        <v>00004843</v>
      </c>
      <c r="N1176" s="58" t="str">
        <f>IF(H1176="","",Sheet1!AF1176)</f>
        <v>11/10/2025</v>
      </c>
      <c r="O1176" s="7" t="str">
        <f>IF(H1176="","",Sheet1!AH1176)</f>
        <v>WIN-041</v>
      </c>
      <c r="S1176" s="55" t="str">
        <f>IF(H1176="","",Sheet1!AL1176)</f>
        <v>6571 WM+ LAN 16 Nguyễn Văn Tiếp</v>
      </c>
      <c r="V1176" s="55" t="str">
        <f>IF(H1176="","",Sheet1!AL1176)</f>
        <v>6571 WM+ LAN 16 Nguyễn Văn Tiếp</v>
      </c>
      <c r="Y1176" s="7" t="str">
        <f>IF(H1176="","",Sheet1!AJ1176)</f>
        <v>CN300</v>
      </c>
      <c r="AB1176" s="60">
        <f t="shared" si="181"/>
        <v>5111</v>
      </c>
      <c r="AC1176" s="60">
        <f t="shared" si="182"/>
        <v>131</v>
      </c>
      <c r="AE1176" s="61">
        <f>IF(H1176="","",Sheet1!U1176)</f>
        <v>1</v>
      </c>
      <c r="AG1176" s="7">
        <f>IF(H1176="","",Sheet1!T1176)</f>
        <v>70950</v>
      </c>
      <c r="AH1176" s="62">
        <f t="shared" si="183"/>
        <v>70950</v>
      </c>
      <c r="AL1176" s="64">
        <f t="shared" si="184"/>
        <v>8</v>
      </c>
      <c r="AN1176" s="61">
        <f t="shared" si="185"/>
        <v>5676</v>
      </c>
      <c r="AO1176" s="65">
        <f t="shared" si="186"/>
        <v>33311</v>
      </c>
      <c r="AQ1176" s="66" t="str">
        <f t="shared" si="187"/>
        <v>K-hangtra</v>
      </c>
      <c r="AR1176" s="66">
        <f t="shared" si="188"/>
        <v>156</v>
      </c>
      <c r="AS1176" s="66">
        <f t="shared" si="189"/>
        <v>632</v>
      </c>
    </row>
    <row r="1177" spans="3:45" x14ac:dyDescent="0.25">
      <c r="C1177" s="53" t="str">
        <f>IF(H1177="","",Sheet1!AI1177)</f>
        <v>N</v>
      </c>
      <c r="D1177" s="54" t="s">
        <v>4134</v>
      </c>
      <c r="E1177" s="54" t="s">
        <v>25</v>
      </c>
      <c r="F1177" s="53" t="str">
        <f>IF(H1177="","",Sheet1!AF1177)</f>
        <v>11/10/2025</v>
      </c>
      <c r="G1177" s="1" t="str">
        <f>IF(H1177="","",Sheet1!AF1177)</f>
        <v>11/10/2025</v>
      </c>
      <c r="H1177" s="27">
        <v>9106056212</v>
      </c>
      <c r="I1177" s="1" t="str">
        <f>IF(H1177="","",Sheet1!AF1177)</f>
        <v>11/10/2025</v>
      </c>
      <c r="J1177" s="55" t="str">
        <f t="shared" si="180"/>
        <v>NKHT2510/04100004843</v>
      </c>
      <c r="K1177" s="1"/>
      <c r="L1177" s="57" t="str">
        <f>IF(H1177="","",Sheet1!AK1177)</f>
        <v>K25TTM</v>
      </c>
      <c r="M1177" s="57" t="str">
        <f>IF(H1177="","",Sheet1!AE1177)</f>
        <v>00004843</v>
      </c>
      <c r="N1177" s="58" t="str">
        <f>IF(H1177="","",Sheet1!AF1177)</f>
        <v>11/10/2025</v>
      </c>
      <c r="O1177" s="7" t="str">
        <f>IF(H1177="","",Sheet1!AH1177)</f>
        <v>WIN-041</v>
      </c>
      <c r="S1177" s="55" t="str">
        <f>IF(H1177="","",Sheet1!AL1177)</f>
        <v>6571 WM+ LAN 16 Nguyễn Văn Tiếp</v>
      </c>
      <c r="V1177" s="55" t="str">
        <f>IF(H1177="","",Sheet1!AL1177)</f>
        <v>6571 WM+ LAN 16 Nguyễn Văn Tiếp</v>
      </c>
      <c r="Y1177" s="7" t="str">
        <f>IF(H1177="","",Sheet1!AJ1177)</f>
        <v>TH200</v>
      </c>
      <c r="AB1177" s="60">
        <f t="shared" si="181"/>
        <v>5111</v>
      </c>
      <c r="AC1177" s="60">
        <f t="shared" si="182"/>
        <v>131</v>
      </c>
      <c r="AE1177" s="61">
        <f>IF(H1177="","",Sheet1!U1177)</f>
        <v>3</v>
      </c>
      <c r="AG1177" s="7">
        <f>IF(H1177="","",Sheet1!T1177)</f>
        <v>45588</v>
      </c>
      <c r="AH1177" s="62">
        <f t="shared" si="183"/>
        <v>136764</v>
      </c>
      <c r="AL1177" s="64">
        <f t="shared" si="184"/>
        <v>8</v>
      </c>
      <c r="AN1177" s="61">
        <f t="shared" si="185"/>
        <v>10941.12</v>
      </c>
      <c r="AO1177" s="65">
        <f t="shared" si="186"/>
        <v>33311</v>
      </c>
      <c r="AQ1177" s="66" t="str">
        <f t="shared" si="187"/>
        <v>K-hangtra</v>
      </c>
      <c r="AR1177" s="66">
        <f t="shared" si="188"/>
        <v>156</v>
      </c>
      <c r="AS1177" s="66">
        <f t="shared" si="189"/>
        <v>632</v>
      </c>
    </row>
    <row r="1178" spans="3:45" x14ac:dyDescent="0.25">
      <c r="C1178" s="53" t="str">
        <f>IF(H1178="","",Sheet1!AI1178)</f>
        <v>N</v>
      </c>
      <c r="D1178" s="54" t="s">
        <v>4134</v>
      </c>
      <c r="E1178" s="54" t="s">
        <v>25</v>
      </c>
      <c r="F1178" s="53" t="str">
        <f>IF(H1178="","",Sheet1!AF1178)</f>
        <v>11/10/2025</v>
      </c>
      <c r="G1178" s="1" t="str">
        <f>IF(H1178="","",Sheet1!AF1178)</f>
        <v>11/10/2025</v>
      </c>
      <c r="H1178" s="27">
        <v>9106056212</v>
      </c>
      <c r="I1178" s="1" t="str">
        <f>IF(H1178="","",Sheet1!AF1178)</f>
        <v>11/10/2025</v>
      </c>
      <c r="J1178" s="55" t="str">
        <f t="shared" si="180"/>
        <v>NKHT2510/04100004843</v>
      </c>
      <c r="K1178" s="1"/>
      <c r="L1178" s="57" t="str">
        <f>IF(H1178="","",Sheet1!AK1178)</f>
        <v>K25TTM</v>
      </c>
      <c r="M1178" s="57" t="str">
        <f>IF(H1178="","",Sheet1!AE1178)</f>
        <v>00004843</v>
      </c>
      <c r="N1178" s="58" t="str">
        <f>IF(H1178="","",Sheet1!AF1178)</f>
        <v>11/10/2025</v>
      </c>
      <c r="O1178" s="7" t="str">
        <f>IF(H1178="","",Sheet1!AH1178)</f>
        <v>WIN-041</v>
      </c>
      <c r="S1178" s="55" t="str">
        <f>IF(H1178="","",Sheet1!AL1178)</f>
        <v>6571 WM+ LAN 16 Nguyễn Văn Tiếp</v>
      </c>
      <c r="V1178" s="55" t="str">
        <f>IF(H1178="","",Sheet1!AL1178)</f>
        <v>6571 WM+ LAN 16 Nguyễn Văn Tiếp</v>
      </c>
      <c r="Y1178" s="7" t="str">
        <f>IF(H1178="","",Sheet1!AJ1178)</f>
        <v>TH200</v>
      </c>
      <c r="AB1178" s="60">
        <f t="shared" si="181"/>
        <v>5111</v>
      </c>
      <c r="AC1178" s="60">
        <f t="shared" si="182"/>
        <v>131</v>
      </c>
      <c r="AE1178" s="61">
        <f>IF(H1178="","",Sheet1!U1178)</f>
        <v>1</v>
      </c>
      <c r="AG1178" s="7">
        <f>IF(H1178="","",Sheet1!T1178)</f>
        <v>45588</v>
      </c>
      <c r="AH1178" s="62">
        <f t="shared" si="183"/>
        <v>45588</v>
      </c>
      <c r="AL1178" s="64">
        <f t="shared" si="184"/>
        <v>8</v>
      </c>
      <c r="AN1178" s="61">
        <f t="shared" si="185"/>
        <v>3647.04</v>
      </c>
      <c r="AO1178" s="65">
        <f t="shared" si="186"/>
        <v>33311</v>
      </c>
      <c r="AQ1178" s="66" t="str">
        <f t="shared" si="187"/>
        <v>K-hangtra</v>
      </c>
      <c r="AR1178" s="66">
        <f t="shared" si="188"/>
        <v>156</v>
      </c>
      <c r="AS1178" s="66">
        <f t="shared" si="189"/>
        <v>632</v>
      </c>
    </row>
    <row r="1179" spans="3:45" x14ac:dyDescent="0.25">
      <c r="C1179" s="53" t="str">
        <f>IF(H1179="","",Sheet1!AI1179)</f>
        <v>B</v>
      </c>
      <c r="D1179" s="54" t="s">
        <v>4134</v>
      </c>
      <c r="E1179" s="54" t="s">
        <v>25</v>
      </c>
      <c r="F1179" s="53" t="str">
        <f>IF(H1179="","",Sheet1!AF1179)</f>
        <v>11/10/2025</v>
      </c>
      <c r="G1179" s="1" t="str">
        <f>IF(H1179="","",Sheet1!AF1179)</f>
        <v>11/10/2025</v>
      </c>
      <c r="H1179" s="27">
        <v>9106056249</v>
      </c>
      <c r="I1179" s="1" t="str">
        <f>IF(H1179="","",Sheet1!AF1179)</f>
        <v>11/10/2025</v>
      </c>
      <c r="J1179" s="55" t="str">
        <f t="shared" si="180"/>
        <v>NKHT2510/05600029152</v>
      </c>
      <c r="K1179" s="1"/>
      <c r="L1179" s="57" t="str">
        <f>IF(H1179="","",Sheet1!AK1179)</f>
        <v>K25TTM</v>
      </c>
      <c r="M1179" s="57" t="str">
        <f>IF(H1179="","",Sheet1!AE1179)</f>
        <v>00029152</v>
      </c>
      <c r="N1179" s="58" t="str">
        <f>IF(H1179="","",Sheet1!AF1179)</f>
        <v>11/10/2025</v>
      </c>
      <c r="O1179" s="7" t="str">
        <f>IF(H1179="","",Sheet1!AH1179)</f>
        <v>WIN-056</v>
      </c>
      <c r="S1179" s="55" t="str">
        <f>IF(H1179="","",Sheet1!AL1179)</f>
        <v>5592 WM+ HYN 9 Nguyễn Thiện Thuật</v>
      </c>
      <c r="V1179" s="55" t="str">
        <f>IF(H1179="","",Sheet1!AL1179)</f>
        <v>5592 WM+ HYN 9 Nguyễn Thiện Thuật</v>
      </c>
      <c r="Y1179" s="7" t="str">
        <f>IF(H1179="","",Sheet1!AJ1179)</f>
        <v>CN300</v>
      </c>
      <c r="AB1179" s="60">
        <f t="shared" si="181"/>
        <v>5111</v>
      </c>
      <c r="AC1179" s="60">
        <f t="shared" si="182"/>
        <v>131</v>
      </c>
      <c r="AE1179" s="61">
        <f>IF(H1179="","",Sheet1!U1179)</f>
        <v>1</v>
      </c>
      <c r="AG1179" s="7">
        <f>IF(H1179="","",Sheet1!T1179)</f>
        <v>70950</v>
      </c>
      <c r="AH1179" s="62">
        <f t="shared" si="183"/>
        <v>70950</v>
      </c>
      <c r="AL1179" s="64">
        <f t="shared" si="184"/>
        <v>8</v>
      </c>
      <c r="AN1179" s="61">
        <f t="shared" si="185"/>
        <v>5676</v>
      </c>
      <c r="AO1179" s="65">
        <f t="shared" si="186"/>
        <v>33311</v>
      </c>
      <c r="AQ1179" s="66" t="str">
        <f t="shared" si="187"/>
        <v>K-hangtra</v>
      </c>
      <c r="AR1179" s="66">
        <f t="shared" si="188"/>
        <v>156</v>
      </c>
      <c r="AS1179" s="66">
        <f t="shared" si="189"/>
        <v>632</v>
      </c>
    </row>
    <row r="1180" spans="3:45" x14ac:dyDescent="0.25">
      <c r="C1180" s="53" t="str">
        <f>IF(H1180="","",Sheet1!AI1180)</f>
        <v>B</v>
      </c>
      <c r="D1180" s="54" t="s">
        <v>4134</v>
      </c>
      <c r="E1180" s="54" t="s">
        <v>25</v>
      </c>
      <c r="F1180" s="53" t="str">
        <f>IF(H1180="","",Sheet1!AF1180)</f>
        <v>11/10/2025</v>
      </c>
      <c r="G1180" s="1" t="str">
        <f>IF(H1180="","",Sheet1!AF1180)</f>
        <v>11/10/2025</v>
      </c>
      <c r="H1180" s="27">
        <v>9106056225</v>
      </c>
      <c r="I1180" s="1" t="str">
        <f>IF(H1180="","",Sheet1!AF1180)</f>
        <v>11/10/2025</v>
      </c>
      <c r="J1180" s="55" t="str">
        <f t="shared" si="180"/>
        <v>NKHT2510/52500486119</v>
      </c>
      <c r="K1180" s="1"/>
      <c r="L1180" s="57" t="str">
        <f>IF(H1180="","",Sheet1!AK1180)</f>
        <v>K25TTM</v>
      </c>
      <c r="M1180" s="57" t="str">
        <f>IF(H1180="","",Sheet1!AE1180)</f>
        <v>00486119</v>
      </c>
      <c r="N1180" s="58" t="str">
        <f>IF(H1180="","",Sheet1!AF1180)</f>
        <v>11/10/2025</v>
      </c>
      <c r="O1180" s="7" t="str">
        <f>IF(H1180="","",Sheet1!AH1180)</f>
        <v>WIN4525</v>
      </c>
      <c r="S1180" s="55" t="str">
        <f>IF(H1180="","",Sheet1!AL1180)</f>
        <v>4525 WM+ HNI Kiot 30-32 VP5 Bán Đảo Linh</v>
      </c>
      <c r="V1180" s="55" t="str">
        <f>IF(H1180="","",Sheet1!AL1180)</f>
        <v>4525 WM+ HNI Kiot 30-32 VP5 Bán Đảo Linh</v>
      </c>
      <c r="Y1180" s="7" t="str">
        <f>IF(H1180="","",Sheet1!AJ1180)</f>
        <v>TH200</v>
      </c>
      <c r="AB1180" s="60">
        <f t="shared" si="181"/>
        <v>5111</v>
      </c>
      <c r="AC1180" s="60">
        <f t="shared" si="182"/>
        <v>131</v>
      </c>
      <c r="AE1180" s="61">
        <f>IF(H1180="","",Sheet1!U1180)</f>
        <v>1</v>
      </c>
      <c r="AG1180" s="7">
        <f>IF(H1180="","",Sheet1!T1180)</f>
        <v>45588</v>
      </c>
      <c r="AH1180" s="62">
        <f t="shared" si="183"/>
        <v>45588</v>
      </c>
      <c r="AL1180" s="64">
        <f t="shared" si="184"/>
        <v>8</v>
      </c>
      <c r="AN1180" s="61">
        <f t="shared" si="185"/>
        <v>3647.04</v>
      </c>
      <c r="AO1180" s="65">
        <f t="shared" si="186"/>
        <v>33311</v>
      </c>
      <c r="AQ1180" s="66" t="str">
        <f t="shared" si="187"/>
        <v>K-hangtra</v>
      </c>
      <c r="AR1180" s="66">
        <f t="shared" si="188"/>
        <v>156</v>
      </c>
      <c r="AS1180" s="66">
        <f t="shared" si="189"/>
        <v>632</v>
      </c>
    </row>
    <row r="1181" spans="3:45" x14ac:dyDescent="0.25">
      <c r="C1181" s="53" t="str">
        <f>IF(H1181="","",Sheet1!AI1181)</f>
        <v>B</v>
      </c>
      <c r="D1181" s="54" t="s">
        <v>4134</v>
      </c>
      <c r="E1181" s="54" t="s">
        <v>25</v>
      </c>
      <c r="F1181" s="53" t="str">
        <f>IF(H1181="","",Sheet1!AF1181)</f>
        <v>11/10/2025</v>
      </c>
      <c r="G1181" s="1" t="str">
        <f>IF(H1181="","",Sheet1!AF1181)</f>
        <v>11/10/2025</v>
      </c>
      <c r="H1181" s="27">
        <v>9106056226</v>
      </c>
      <c r="I1181" s="1" t="str">
        <f>IF(H1181="","",Sheet1!AF1181)</f>
        <v>11/10/2025</v>
      </c>
      <c r="J1181" s="55" t="str">
        <f t="shared" si="180"/>
        <v>NKHT2510/50000486120</v>
      </c>
      <c r="K1181" s="1"/>
      <c r="L1181" s="57" t="str">
        <f>IF(H1181="","",Sheet1!AK1181)</f>
        <v>K25TTM</v>
      </c>
      <c r="M1181" s="57" t="str">
        <f>IF(H1181="","",Sheet1!AE1181)</f>
        <v>00486120</v>
      </c>
      <c r="N1181" s="58" t="str">
        <f>IF(H1181="","",Sheet1!AF1181)</f>
        <v>11/10/2025</v>
      </c>
      <c r="O1181" s="7" t="str">
        <f>IF(H1181="","",Sheet1!AH1181)</f>
        <v>WIN3500</v>
      </c>
      <c r="S1181" s="55" t="str">
        <f>IF(H1181="","",Sheet1!AL1181)</f>
        <v>3500 WM+ HNI 101 Học viện Quốc Phòng</v>
      </c>
      <c r="V1181" s="55" t="str">
        <f>IF(H1181="","",Sheet1!AL1181)</f>
        <v>3500 WM+ HNI 101 Học viện Quốc Phòng</v>
      </c>
      <c r="Y1181" s="7" t="str">
        <f>IF(H1181="","",Sheet1!AJ1181)</f>
        <v>GM500</v>
      </c>
      <c r="AB1181" s="60">
        <f t="shared" si="181"/>
        <v>5111</v>
      </c>
      <c r="AC1181" s="60">
        <f t="shared" si="182"/>
        <v>131</v>
      </c>
      <c r="AE1181" s="61">
        <f>IF(H1181="","",Sheet1!U1181)</f>
        <v>1</v>
      </c>
      <c r="AG1181" s="7">
        <f>IF(H1181="","",Sheet1!T1181)</f>
        <v>111058</v>
      </c>
      <c r="AH1181" s="62">
        <f t="shared" si="183"/>
        <v>111058</v>
      </c>
      <c r="AL1181" s="64">
        <f t="shared" si="184"/>
        <v>8</v>
      </c>
      <c r="AN1181" s="61">
        <f t="shared" si="185"/>
        <v>8884.64</v>
      </c>
      <c r="AO1181" s="65">
        <f t="shared" si="186"/>
        <v>33311</v>
      </c>
      <c r="AQ1181" s="66" t="str">
        <f t="shared" si="187"/>
        <v>K-hangtra</v>
      </c>
      <c r="AR1181" s="66">
        <f t="shared" si="188"/>
        <v>156</v>
      </c>
      <c r="AS1181" s="66">
        <f t="shared" si="189"/>
        <v>632</v>
      </c>
    </row>
    <row r="1182" spans="3:45" x14ac:dyDescent="0.25">
      <c r="C1182" s="53" t="str">
        <f>IF(H1182="","",Sheet1!AI1182)</f>
        <v>B</v>
      </c>
      <c r="D1182" s="54" t="s">
        <v>4134</v>
      </c>
      <c r="E1182" s="54" t="s">
        <v>25</v>
      </c>
      <c r="F1182" s="53" t="str">
        <f>IF(H1182="","",Sheet1!AF1182)</f>
        <v>11/10/2025</v>
      </c>
      <c r="G1182" s="1" t="str">
        <f>IF(H1182="","",Sheet1!AF1182)</f>
        <v>11/10/2025</v>
      </c>
      <c r="H1182" s="27">
        <v>9106056226</v>
      </c>
      <c r="I1182" s="1" t="str">
        <f>IF(H1182="","",Sheet1!AF1182)</f>
        <v>11/10/2025</v>
      </c>
      <c r="J1182" s="55" t="str">
        <f t="shared" si="180"/>
        <v>NKHT2510/50000486120</v>
      </c>
      <c r="K1182" s="1"/>
      <c r="L1182" s="57" t="str">
        <f>IF(H1182="","",Sheet1!AK1182)</f>
        <v>K25TTM</v>
      </c>
      <c r="M1182" s="57" t="str">
        <f>IF(H1182="","",Sheet1!AE1182)</f>
        <v>00486120</v>
      </c>
      <c r="N1182" s="58" t="str">
        <f>IF(H1182="","",Sheet1!AF1182)</f>
        <v>11/10/2025</v>
      </c>
      <c r="O1182" s="7" t="str">
        <f>IF(H1182="","",Sheet1!AH1182)</f>
        <v>WIN3500</v>
      </c>
      <c r="S1182" s="55" t="str">
        <f>IF(H1182="","",Sheet1!AL1182)</f>
        <v>3500 WM+ HNI 101 Học viện Quốc Phòng</v>
      </c>
      <c r="V1182" s="55" t="str">
        <f>IF(H1182="","",Sheet1!AL1182)</f>
        <v>3500 WM+ HNI 101 Học viện Quốc Phòng</v>
      </c>
      <c r="Y1182" s="7" t="str">
        <f>IF(H1182="","",Sheet1!AJ1182)</f>
        <v>MNH250</v>
      </c>
      <c r="AB1182" s="60">
        <f t="shared" si="181"/>
        <v>5111</v>
      </c>
      <c r="AC1182" s="60">
        <f t="shared" si="182"/>
        <v>131</v>
      </c>
      <c r="AE1182" s="61">
        <f>IF(H1182="","",Sheet1!U1182)</f>
        <v>2</v>
      </c>
      <c r="AG1182" s="7">
        <f>IF(H1182="","",Sheet1!T1182)</f>
        <v>37720</v>
      </c>
      <c r="AH1182" s="62">
        <f t="shared" si="183"/>
        <v>75440</v>
      </c>
      <c r="AL1182" s="64">
        <f t="shared" si="184"/>
        <v>8</v>
      </c>
      <c r="AN1182" s="61">
        <f t="shared" si="185"/>
        <v>6035.2</v>
      </c>
      <c r="AO1182" s="65">
        <f t="shared" si="186"/>
        <v>33311</v>
      </c>
      <c r="AQ1182" s="66" t="str">
        <f t="shared" si="187"/>
        <v>K-hangtra</v>
      </c>
      <c r="AR1182" s="66">
        <f t="shared" si="188"/>
        <v>156</v>
      </c>
      <c r="AS1182" s="66">
        <f t="shared" si="189"/>
        <v>632</v>
      </c>
    </row>
    <row r="1183" spans="3:45" x14ac:dyDescent="0.25">
      <c r="C1183" s="53" t="str">
        <f>IF(H1183="","",Sheet1!AI1183)</f>
        <v>B</v>
      </c>
      <c r="D1183" s="54" t="s">
        <v>4134</v>
      </c>
      <c r="E1183" s="54" t="s">
        <v>25</v>
      </c>
      <c r="F1183" s="53" t="str">
        <f>IF(H1183="","",Sheet1!AF1183)</f>
        <v>11/10/2025</v>
      </c>
      <c r="G1183" s="1" t="str">
        <f>IF(H1183="","",Sheet1!AF1183)</f>
        <v>11/10/2025</v>
      </c>
      <c r="H1183" s="27">
        <v>9106056226</v>
      </c>
      <c r="I1183" s="1" t="str">
        <f>IF(H1183="","",Sheet1!AF1183)</f>
        <v>11/10/2025</v>
      </c>
      <c r="J1183" s="55" t="str">
        <f t="shared" si="180"/>
        <v>NKHT2510/50000486120</v>
      </c>
      <c r="K1183" s="1"/>
      <c r="L1183" s="57" t="str">
        <f>IF(H1183="","",Sheet1!AK1183)</f>
        <v>K25TTM</v>
      </c>
      <c r="M1183" s="57" t="str">
        <f>IF(H1183="","",Sheet1!AE1183)</f>
        <v>00486120</v>
      </c>
      <c r="N1183" s="58" t="str">
        <f>IF(H1183="","",Sheet1!AF1183)</f>
        <v>11/10/2025</v>
      </c>
      <c r="O1183" s="7" t="str">
        <f>IF(H1183="","",Sheet1!AH1183)</f>
        <v>WIN3500</v>
      </c>
      <c r="S1183" s="55" t="str">
        <f>IF(H1183="","",Sheet1!AL1183)</f>
        <v>3500 WM+ HNI 101 Học viện Quốc Phòng</v>
      </c>
      <c r="V1183" s="55" t="str">
        <f>IF(H1183="","",Sheet1!AL1183)</f>
        <v>3500 WM+ HNI 101 Học viện Quốc Phòng</v>
      </c>
      <c r="Y1183" s="7" t="str">
        <f>IF(H1183="","",Sheet1!AJ1183)</f>
        <v>CC300</v>
      </c>
      <c r="AB1183" s="60">
        <f t="shared" si="181"/>
        <v>5111</v>
      </c>
      <c r="AC1183" s="60">
        <f t="shared" si="182"/>
        <v>131</v>
      </c>
      <c r="AE1183" s="61">
        <f>IF(H1183="","",Sheet1!U1183)</f>
        <v>1</v>
      </c>
      <c r="AG1183" s="7">
        <f>IF(H1183="","",Sheet1!T1183)</f>
        <v>74250</v>
      </c>
      <c r="AH1183" s="62">
        <f t="shared" si="183"/>
        <v>74250</v>
      </c>
      <c r="AL1183" s="64">
        <f t="shared" si="184"/>
        <v>8</v>
      </c>
      <c r="AN1183" s="61">
        <f t="shared" si="185"/>
        <v>5940</v>
      </c>
      <c r="AO1183" s="65">
        <f t="shared" si="186"/>
        <v>33311</v>
      </c>
      <c r="AQ1183" s="66" t="str">
        <f t="shared" si="187"/>
        <v>K-hangtra</v>
      </c>
      <c r="AR1183" s="66">
        <f t="shared" si="188"/>
        <v>156</v>
      </c>
      <c r="AS1183" s="66">
        <f t="shared" si="189"/>
        <v>632</v>
      </c>
    </row>
    <row r="1184" spans="3:45" x14ac:dyDescent="0.25">
      <c r="C1184" s="53" t="str">
        <f>IF(H1184="","",Sheet1!AI1184)</f>
        <v>B</v>
      </c>
      <c r="D1184" s="54" t="s">
        <v>4134</v>
      </c>
      <c r="E1184" s="54" t="s">
        <v>25</v>
      </c>
      <c r="F1184" s="53" t="str">
        <f>IF(H1184="","",Sheet1!AF1184)</f>
        <v>11/10/2025</v>
      </c>
      <c r="G1184" s="1" t="str">
        <f>IF(H1184="","",Sheet1!AF1184)</f>
        <v>11/10/2025</v>
      </c>
      <c r="H1184" s="27">
        <v>9106056196</v>
      </c>
      <c r="I1184" s="1" t="str">
        <f>IF(H1184="","",Sheet1!AF1184)</f>
        <v>11/10/2025</v>
      </c>
      <c r="J1184" s="55" t="str">
        <f t="shared" si="180"/>
        <v>NKHT2510/02900011454</v>
      </c>
      <c r="K1184" s="1"/>
      <c r="L1184" s="57" t="str">
        <f>IF(H1184="","",Sheet1!AK1184)</f>
        <v>K25TTM</v>
      </c>
      <c r="M1184" s="57" t="str">
        <f>IF(H1184="","",Sheet1!AE1184)</f>
        <v>00011454</v>
      </c>
      <c r="N1184" s="58" t="str">
        <f>IF(H1184="","",Sheet1!AF1184)</f>
        <v>11/10/2025</v>
      </c>
      <c r="O1184" s="7" t="str">
        <f>IF(H1184="","",Sheet1!AH1184)</f>
        <v>WIN-029</v>
      </c>
      <c r="S1184" s="55" t="str">
        <f>IF(H1184="","",Sheet1!AL1184)</f>
        <v>2AJX WM+ VPC Thôn Dùng, Cao Phong</v>
      </c>
      <c r="V1184" s="55" t="str">
        <f>IF(H1184="","",Sheet1!AL1184)</f>
        <v>2AJX WM+ VPC Thôn Dùng, Cao Phong</v>
      </c>
      <c r="Y1184" s="7" t="str">
        <f>IF(H1184="","",Sheet1!AJ1184)</f>
        <v>TH200</v>
      </c>
      <c r="AB1184" s="60">
        <f t="shared" si="181"/>
        <v>5111</v>
      </c>
      <c r="AC1184" s="60">
        <f t="shared" si="182"/>
        <v>131</v>
      </c>
      <c r="AE1184" s="61">
        <f>IF(H1184="","",Sheet1!U1184)</f>
        <v>4</v>
      </c>
      <c r="AG1184" s="7">
        <f>IF(H1184="","",Sheet1!T1184)</f>
        <v>45588</v>
      </c>
      <c r="AH1184" s="62">
        <f t="shared" si="183"/>
        <v>182352</v>
      </c>
      <c r="AL1184" s="64">
        <f t="shared" si="184"/>
        <v>8</v>
      </c>
      <c r="AN1184" s="61">
        <f t="shared" si="185"/>
        <v>14588.16</v>
      </c>
      <c r="AO1184" s="65">
        <f t="shared" si="186"/>
        <v>33311</v>
      </c>
      <c r="AQ1184" s="66" t="str">
        <f t="shared" si="187"/>
        <v>K-hangtra</v>
      </c>
      <c r="AR1184" s="66">
        <f t="shared" si="188"/>
        <v>156</v>
      </c>
      <c r="AS1184" s="66">
        <f t="shared" si="189"/>
        <v>632</v>
      </c>
    </row>
    <row r="1185" spans="3:45" x14ac:dyDescent="0.25">
      <c r="C1185" s="53" t="str">
        <f>IF(H1185="","",Sheet1!AI1185)</f>
        <v>B</v>
      </c>
      <c r="D1185" s="54" t="s">
        <v>4134</v>
      </c>
      <c r="E1185" s="54" t="s">
        <v>25</v>
      </c>
      <c r="F1185" s="53" t="str">
        <f>IF(H1185="","",Sheet1!AF1185)</f>
        <v>11/10/2025</v>
      </c>
      <c r="G1185" s="1" t="str">
        <f>IF(H1185="","",Sheet1!AF1185)</f>
        <v>11/10/2025</v>
      </c>
      <c r="H1185" s="27">
        <v>9106056267</v>
      </c>
      <c r="I1185" s="1" t="str">
        <f>IF(H1185="","",Sheet1!AF1185)</f>
        <v>11/10/2025</v>
      </c>
      <c r="J1185" s="55" t="str">
        <f t="shared" si="180"/>
        <v>NKHT2510/AQU00486136</v>
      </c>
      <c r="K1185" s="1"/>
      <c r="L1185" s="57" t="str">
        <f>IF(H1185="","",Sheet1!AK1185)</f>
        <v>K25TTM</v>
      </c>
      <c r="M1185" s="57" t="str">
        <f>IF(H1185="","",Sheet1!AE1185)</f>
        <v>00486136</v>
      </c>
      <c r="N1185" s="58" t="str">
        <f>IF(H1185="","",Sheet1!AF1185)</f>
        <v>11/10/2025</v>
      </c>
      <c r="O1185" s="7" t="str">
        <f>IF(H1185="","",Sheet1!AH1185)</f>
        <v>WIN2AQU</v>
      </c>
      <c r="S1185" s="55" t="str">
        <f>IF(H1185="","",Sheet1!AL1185)</f>
        <v>2AQU WM+ HNI 92 Xóm Đông, Thôn Dược Hạ</v>
      </c>
      <c r="V1185" s="55" t="str">
        <f>IF(H1185="","",Sheet1!AL1185)</f>
        <v>2AQU WM+ HNI 92 Xóm Đông, Thôn Dược Hạ</v>
      </c>
      <c r="Y1185" s="7" t="str">
        <f>IF(H1185="","",Sheet1!AJ1185)</f>
        <v>GTLX250G</v>
      </c>
      <c r="AB1185" s="60">
        <f t="shared" si="181"/>
        <v>5111</v>
      </c>
      <c r="AC1185" s="60">
        <f t="shared" si="182"/>
        <v>131</v>
      </c>
      <c r="AE1185" s="61">
        <f>IF(H1185="","",Sheet1!U1185)</f>
        <v>3</v>
      </c>
      <c r="AG1185" s="7">
        <f>IF(H1185="","",Sheet1!T1185)</f>
        <v>50182</v>
      </c>
      <c r="AH1185" s="62">
        <f t="shared" si="183"/>
        <v>150546</v>
      </c>
      <c r="AL1185" s="64">
        <f t="shared" si="184"/>
        <v>8</v>
      </c>
      <c r="AN1185" s="61">
        <f t="shared" si="185"/>
        <v>12043.68</v>
      </c>
      <c r="AO1185" s="65">
        <f t="shared" si="186"/>
        <v>33311</v>
      </c>
      <c r="AQ1185" s="66" t="str">
        <f t="shared" si="187"/>
        <v>K-hangtra</v>
      </c>
      <c r="AR1185" s="66">
        <f t="shared" si="188"/>
        <v>156</v>
      </c>
      <c r="AS1185" s="66">
        <f t="shared" si="189"/>
        <v>632</v>
      </c>
    </row>
    <row r="1186" spans="3:45" x14ac:dyDescent="0.25">
      <c r="C1186" s="53" t="str">
        <f>IF(H1186="","",Sheet1!AI1186)</f>
        <v>B</v>
      </c>
      <c r="D1186" s="54" t="s">
        <v>4134</v>
      </c>
      <c r="E1186" s="54" t="s">
        <v>25</v>
      </c>
      <c r="F1186" s="53" t="str">
        <f>IF(H1186="","",Sheet1!AF1186)</f>
        <v>11/10/2025</v>
      </c>
      <c r="G1186" s="1" t="str">
        <f>IF(H1186="","",Sheet1!AF1186)</f>
        <v>11/10/2025</v>
      </c>
      <c r="H1186" s="27">
        <v>9106056267</v>
      </c>
      <c r="I1186" s="1" t="str">
        <f>IF(H1186="","",Sheet1!AF1186)</f>
        <v>11/10/2025</v>
      </c>
      <c r="J1186" s="55" t="str">
        <f t="shared" si="180"/>
        <v>NKHT2510/AQU00486136</v>
      </c>
      <c r="K1186" s="1"/>
      <c r="L1186" s="57" t="str">
        <f>IF(H1186="","",Sheet1!AK1186)</f>
        <v>K25TTM</v>
      </c>
      <c r="M1186" s="57" t="str">
        <f>IF(H1186="","",Sheet1!AE1186)</f>
        <v>00486136</v>
      </c>
      <c r="N1186" s="58" t="str">
        <f>IF(H1186="","",Sheet1!AF1186)</f>
        <v>11/10/2025</v>
      </c>
      <c r="O1186" s="7" t="str">
        <f>IF(H1186="","",Sheet1!AH1186)</f>
        <v>WIN2AQU</v>
      </c>
      <c r="S1186" s="55" t="str">
        <f>IF(H1186="","",Sheet1!AL1186)</f>
        <v>2AQU WM+ HNI 92 Xóm Đông, Thôn Dược Hạ</v>
      </c>
      <c r="V1186" s="55" t="str">
        <f>IF(H1186="","",Sheet1!AL1186)</f>
        <v>2AQU WM+ HNI 92 Xóm Đông, Thôn Dược Hạ</v>
      </c>
      <c r="Y1186" s="7" t="str">
        <f>IF(H1186="","",Sheet1!AJ1186)</f>
        <v>GSG250</v>
      </c>
      <c r="AB1186" s="60">
        <f t="shared" si="181"/>
        <v>5111</v>
      </c>
      <c r="AC1186" s="60">
        <f t="shared" si="182"/>
        <v>131</v>
      </c>
      <c r="AE1186" s="61">
        <f>IF(H1186="","",Sheet1!U1186)</f>
        <v>3</v>
      </c>
      <c r="AG1186" s="7">
        <f>IF(H1186="","",Sheet1!T1186)</f>
        <v>41328</v>
      </c>
      <c r="AH1186" s="62">
        <f t="shared" si="183"/>
        <v>123984</v>
      </c>
      <c r="AL1186" s="64">
        <f t="shared" si="184"/>
        <v>8</v>
      </c>
      <c r="AN1186" s="61">
        <f t="shared" si="185"/>
        <v>9918.7199999999993</v>
      </c>
      <c r="AO1186" s="65">
        <f t="shared" si="186"/>
        <v>33311</v>
      </c>
      <c r="AQ1186" s="66" t="str">
        <f t="shared" si="187"/>
        <v>K-hangtra</v>
      </c>
      <c r="AR1186" s="66">
        <f t="shared" si="188"/>
        <v>156</v>
      </c>
      <c r="AS1186" s="66">
        <f t="shared" si="189"/>
        <v>632</v>
      </c>
    </row>
    <row r="1187" spans="3:45" x14ac:dyDescent="0.25">
      <c r="C1187" s="53" t="str">
        <f>IF(H1187="","",Sheet1!AI1187)</f>
        <v>B</v>
      </c>
      <c r="D1187" s="54" t="s">
        <v>4134</v>
      </c>
      <c r="E1187" s="54" t="s">
        <v>25</v>
      </c>
      <c r="F1187" s="53" t="str">
        <f>IF(H1187="","",Sheet1!AF1187)</f>
        <v>11/10/2025</v>
      </c>
      <c r="G1187" s="1" t="str">
        <f>IF(H1187="","",Sheet1!AF1187)</f>
        <v>11/10/2025</v>
      </c>
      <c r="H1187" s="27">
        <v>9106056271</v>
      </c>
      <c r="I1187" s="1" t="str">
        <f>IF(H1187="","",Sheet1!AF1187)</f>
        <v>11/10/2025</v>
      </c>
      <c r="J1187" s="55" t="str">
        <f t="shared" si="180"/>
        <v>NKHT2510/02500035737</v>
      </c>
      <c r="K1187" s="1"/>
      <c r="L1187" s="57" t="str">
        <f>IF(H1187="","",Sheet1!AK1187)</f>
        <v>K25TTM</v>
      </c>
      <c r="M1187" s="57" t="str">
        <f>IF(H1187="","",Sheet1!AE1187)</f>
        <v>00035737</v>
      </c>
      <c r="N1187" s="58" t="str">
        <f>IF(H1187="","",Sheet1!AF1187)</f>
        <v>11/10/2025</v>
      </c>
      <c r="O1187" s="7" t="str">
        <f>IF(H1187="","",Sheet1!AH1187)</f>
        <v>WIN-025</v>
      </c>
      <c r="S1187" s="55" t="str">
        <f>IF(H1187="","",Sheet1!AL1187)</f>
        <v>2AER WM+ HPG Xóm Quán, Thủy Đường</v>
      </c>
      <c r="V1187" s="55" t="str">
        <f>IF(H1187="","",Sheet1!AL1187)</f>
        <v>2AER WM+ HPG Xóm Quán, Thủy Đường</v>
      </c>
      <c r="Y1187" s="7" t="str">
        <f>IF(H1187="","",Sheet1!AJ1187)</f>
        <v>GL250</v>
      </c>
      <c r="AB1187" s="60">
        <f t="shared" si="181"/>
        <v>5111</v>
      </c>
      <c r="AC1187" s="60">
        <f t="shared" si="182"/>
        <v>131</v>
      </c>
      <c r="AE1187" s="61">
        <f>IF(H1187="","",Sheet1!U1187)</f>
        <v>5</v>
      </c>
      <c r="AG1187" s="7">
        <f>IF(H1187="","",Sheet1!T1187)</f>
        <v>49500</v>
      </c>
      <c r="AH1187" s="62">
        <f t="shared" si="183"/>
        <v>247500</v>
      </c>
      <c r="AL1187" s="64">
        <f t="shared" si="184"/>
        <v>8</v>
      </c>
      <c r="AN1187" s="61">
        <f t="shared" si="185"/>
        <v>19800</v>
      </c>
      <c r="AO1187" s="65">
        <f t="shared" si="186"/>
        <v>33311</v>
      </c>
      <c r="AQ1187" s="66" t="str">
        <f t="shared" si="187"/>
        <v>K-hangtra</v>
      </c>
      <c r="AR1187" s="66">
        <f t="shared" si="188"/>
        <v>156</v>
      </c>
      <c r="AS1187" s="66">
        <f t="shared" si="189"/>
        <v>632</v>
      </c>
    </row>
    <row r="1188" spans="3:45" x14ac:dyDescent="0.25">
      <c r="C1188" s="53" t="str">
        <f>IF(H1188="","",Sheet1!AI1188)</f>
        <v>B</v>
      </c>
      <c r="D1188" s="54" t="s">
        <v>4134</v>
      </c>
      <c r="E1188" s="54" t="s">
        <v>25</v>
      </c>
      <c r="F1188" s="53" t="str">
        <f>IF(H1188="","",Sheet1!AF1188)</f>
        <v>11/10/2025</v>
      </c>
      <c r="G1188" s="1" t="str">
        <f>IF(H1188="","",Sheet1!AF1188)</f>
        <v>11/10/2025</v>
      </c>
      <c r="H1188" s="27">
        <v>9106056280</v>
      </c>
      <c r="I1188" s="1" t="str">
        <f>IF(H1188="","",Sheet1!AF1188)</f>
        <v>11/10/2025</v>
      </c>
      <c r="J1188" s="55" t="str">
        <f t="shared" si="180"/>
        <v>NKHT2510/AZT00486141</v>
      </c>
      <c r="K1188" s="1"/>
      <c r="L1188" s="57" t="str">
        <f>IF(H1188="","",Sheet1!AK1188)</f>
        <v>K25TTM</v>
      </c>
      <c r="M1188" s="57" t="str">
        <f>IF(H1188="","",Sheet1!AE1188)</f>
        <v>00486141</v>
      </c>
      <c r="N1188" s="58" t="str">
        <f>IF(H1188="","",Sheet1!AF1188)</f>
        <v>11/10/2025</v>
      </c>
      <c r="O1188" s="7" t="str">
        <f>IF(H1188="","",Sheet1!AH1188)</f>
        <v>WIN2AZT</v>
      </c>
      <c r="S1188" s="55" t="str">
        <f>IF(H1188="","",Sheet1!AL1188)</f>
        <v>2AZT WM+ HNI Đông Cao, Tráng Việt</v>
      </c>
      <c r="V1188" s="55" t="str">
        <f>IF(H1188="","",Sheet1!AL1188)</f>
        <v>2AZT WM+ HNI Đông Cao, Tráng Việt</v>
      </c>
      <c r="Y1188" s="7" t="str">
        <f>IF(H1188="","",Sheet1!AJ1188)</f>
        <v>CGM300</v>
      </c>
      <c r="AB1188" s="60">
        <f t="shared" si="181"/>
        <v>5111</v>
      </c>
      <c r="AC1188" s="60">
        <f t="shared" si="182"/>
        <v>131</v>
      </c>
      <c r="AE1188" s="61">
        <f>IF(H1188="","",Sheet1!U1188)</f>
        <v>1</v>
      </c>
      <c r="AG1188" s="7">
        <f>IF(H1188="","",Sheet1!T1188)</f>
        <v>73431</v>
      </c>
      <c r="AH1188" s="62">
        <f t="shared" si="183"/>
        <v>73431</v>
      </c>
      <c r="AL1188" s="64">
        <f t="shared" si="184"/>
        <v>8</v>
      </c>
      <c r="AN1188" s="61">
        <f t="shared" si="185"/>
        <v>5874.4800000000005</v>
      </c>
      <c r="AO1188" s="65">
        <f t="shared" si="186"/>
        <v>33311</v>
      </c>
      <c r="AQ1188" s="66" t="str">
        <f t="shared" si="187"/>
        <v>K-hangtra</v>
      </c>
      <c r="AR1188" s="66">
        <f t="shared" si="188"/>
        <v>156</v>
      </c>
      <c r="AS1188" s="66">
        <f t="shared" si="189"/>
        <v>632</v>
      </c>
    </row>
    <row r="1189" spans="3:45" x14ac:dyDescent="0.25">
      <c r="C1189" s="53" t="str">
        <f>IF(H1189="","",Sheet1!AI1189)</f>
        <v>N</v>
      </c>
      <c r="D1189" s="54" t="s">
        <v>4134</v>
      </c>
      <c r="E1189" s="54" t="s">
        <v>25</v>
      </c>
      <c r="F1189" s="53" t="str">
        <f>IF(H1189="","",Sheet1!AF1189)</f>
        <v>11/10/2025</v>
      </c>
      <c r="G1189" s="1" t="str">
        <f>IF(H1189="","",Sheet1!AF1189)</f>
        <v>11/10/2025</v>
      </c>
      <c r="H1189" s="27">
        <v>9106056286</v>
      </c>
      <c r="I1189" s="1" t="str">
        <f>IF(H1189="","",Sheet1!AF1189)</f>
        <v>11/10/2025</v>
      </c>
      <c r="J1189" s="55" t="str">
        <f t="shared" si="180"/>
        <v>NKHT2510/50200161417</v>
      </c>
      <c r="K1189" s="1"/>
      <c r="L1189" s="57" t="str">
        <f>IF(H1189="","",Sheet1!AK1189)</f>
        <v>K25TTM</v>
      </c>
      <c r="M1189" s="57" t="str">
        <f>IF(H1189="","",Sheet1!AE1189)</f>
        <v>00161417</v>
      </c>
      <c r="N1189" s="58" t="str">
        <f>IF(H1189="","",Sheet1!AF1189)</f>
        <v>11/10/2025</v>
      </c>
      <c r="O1189" s="7" t="str">
        <f>IF(H1189="","",Sheet1!AH1189)</f>
        <v>WIN3502</v>
      </c>
      <c r="S1189" s="55" t="str">
        <f>IF(H1189="","",Sheet1!AL1189)</f>
        <v>3502 WIN HCM 47-49-51 Trần Văn Ơn</v>
      </c>
      <c r="V1189" s="55" t="str">
        <f>IF(H1189="","",Sheet1!AL1189)</f>
        <v>3502 WIN HCM 47-49-51 Trần Văn Ơn</v>
      </c>
      <c r="Y1189" s="7" t="str">
        <f>IF(H1189="","",Sheet1!AJ1189)</f>
        <v>GXD500</v>
      </c>
      <c r="AB1189" s="60">
        <f t="shared" si="181"/>
        <v>5111</v>
      </c>
      <c r="AC1189" s="60">
        <f t="shared" si="182"/>
        <v>131</v>
      </c>
      <c r="AE1189" s="61">
        <f>IF(H1189="","",Sheet1!U1189)</f>
        <v>1</v>
      </c>
      <c r="AG1189" s="7">
        <f>IF(H1189="","",Sheet1!T1189)</f>
        <v>111606</v>
      </c>
      <c r="AH1189" s="62">
        <f t="shared" si="183"/>
        <v>111606</v>
      </c>
      <c r="AL1189" s="64">
        <f t="shared" si="184"/>
        <v>8</v>
      </c>
      <c r="AN1189" s="61">
        <f t="shared" si="185"/>
        <v>8928.48</v>
      </c>
      <c r="AO1189" s="65">
        <f t="shared" si="186"/>
        <v>33311</v>
      </c>
      <c r="AQ1189" s="66" t="str">
        <f t="shared" si="187"/>
        <v>K-hangtra</v>
      </c>
      <c r="AR1189" s="66">
        <f t="shared" si="188"/>
        <v>156</v>
      </c>
      <c r="AS1189" s="66">
        <f t="shared" si="189"/>
        <v>632</v>
      </c>
    </row>
    <row r="1190" spans="3:45" x14ac:dyDescent="0.25">
      <c r="C1190" s="53" t="str">
        <f>IF(H1190="","",Sheet1!AI1190)</f>
        <v>N</v>
      </c>
      <c r="D1190" s="54" t="s">
        <v>4134</v>
      </c>
      <c r="E1190" s="54" t="s">
        <v>25</v>
      </c>
      <c r="F1190" s="53" t="str">
        <f>IF(H1190="","",Sheet1!AF1190)</f>
        <v>11/10/2025</v>
      </c>
      <c r="G1190" s="1" t="str">
        <f>IF(H1190="","",Sheet1!AF1190)</f>
        <v>11/10/2025</v>
      </c>
      <c r="H1190" s="27">
        <v>9106056286</v>
      </c>
      <c r="I1190" s="1" t="str">
        <f>IF(H1190="","",Sheet1!AF1190)</f>
        <v>11/10/2025</v>
      </c>
      <c r="J1190" s="55" t="str">
        <f t="shared" si="180"/>
        <v>NKHT2510/50200161417</v>
      </c>
      <c r="K1190" s="1"/>
      <c r="L1190" s="57" t="str">
        <f>IF(H1190="","",Sheet1!AK1190)</f>
        <v>K25TTM</v>
      </c>
      <c r="M1190" s="57" t="str">
        <f>IF(H1190="","",Sheet1!AE1190)</f>
        <v>00161417</v>
      </c>
      <c r="N1190" s="58" t="str">
        <f>IF(H1190="","",Sheet1!AF1190)</f>
        <v>11/10/2025</v>
      </c>
      <c r="O1190" s="7" t="str">
        <f>IF(H1190="","",Sheet1!AH1190)</f>
        <v>WIN3502</v>
      </c>
      <c r="S1190" s="55" t="str">
        <f>IF(H1190="","",Sheet1!AL1190)</f>
        <v>3502 WIN HCM 47-49-51 Trần Văn Ơn</v>
      </c>
      <c r="V1190" s="55" t="str">
        <f>IF(H1190="","",Sheet1!AL1190)</f>
        <v>3502 WIN HCM 47-49-51 Trần Văn Ơn</v>
      </c>
      <c r="Y1190" s="7" t="str">
        <f>IF(H1190="","",Sheet1!AJ1190)</f>
        <v>MNH250</v>
      </c>
      <c r="AB1190" s="60">
        <f t="shared" si="181"/>
        <v>5111</v>
      </c>
      <c r="AC1190" s="60">
        <f t="shared" si="182"/>
        <v>131</v>
      </c>
      <c r="AE1190" s="61">
        <f>IF(H1190="","",Sheet1!U1190)</f>
        <v>2</v>
      </c>
      <c r="AG1190" s="7">
        <f>IF(H1190="","",Sheet1!T1190)</f>
        <v>37720</v>
      </c>
      <c r="AH1190" s="62">
        <f t="shared" si="183"/>
        <v>75440</v>
      </c>
      <c r="AL1190" s="64">
        <f t="shared" si="184"/>
        <v>8</v>
      </c>
      <c r="AN1190" s="61">
        <f t="shared" si="185"/>
        <v>6035.2</v>
      </c>
      <c r="AO1190" s="65">
        <f t="shared" si="186"/>
        <v>33311</v>
      </c>
      <c r="AQ1190" s="66" t="str">
        <f t="shared" si="187"/>
        <v>K-hangtra</v>
      </c>
      <c r="AR1190" s="66">
        <f t="shared" si="188"/>
        <v>156</v>
      </c>
      <c r="AS1190" s="66">
        <f t="shared" si="189"/>
        <v>632</v>
      </c>
    </row>
    <row r="1191" spans="3:45" x14ac:dyDescent="0.25">
      <c r="C1191" s="53" t="str">
        <f>IF(H1191="","",Sheet1!AI1191)</f>
        <v>N</v>
      </c>
      <c r="D1191" s="54" t="s">
        <v>4134</v>
      </c>
      <c r="E1191" s="54" t="s">
        <v>25</v>
      </c>
      <c r="F1191" s="53" t="str">
        <f>IF(H1191="","",Sheet1!AF1191)</f>
        <v>11/10/2025</v>
      </c>
      <c r="G1191" s="1" t="str">
        <f>IF(H1191="","",Sheet1!AF1191)</f>
        <v>11/10/2025</v>
      </c>
      <c r="H1191" s="27">
        <v>9106056286</v>
      </c>
      <c r="I1191" s="1" t="str">
        <f>IF(H1191="","",Sheet1!AF1191)</f>
        <v>11/10/2025</v>
      </c>
      <c r="J1191" s="55" t="str">
        <f t="shared" si="180"/>
        <v>NKHT2510/50200161417</v>
      </c>
      <c r="K1191" s="1"/>
      <c r="L1191" s="57" t="str">
        <f>IF(H1191="","",Sheet1!AK1191)</f>
        <v>K25TTM</v>
      </c>
      <c r="M1191" s="57" t="str">
        <f>IF(H1191="","",Sheet1!AE1191)</f>
        <v>00161417</v>
      </c>
      <c r="N1191" s="58" t="str">
        <f>IF(H1191="","",Sheet1!AF1191)</f>
        <v>11/10/2025</v>
      </c>
      <c r="O1191" s="7" t="str">
        <f>IF(H1191="","",Sheet1!AH1191)</f>
        <v>WIN3502</v>
      </c>
      <c r="S1191" s="55" t="str">
        <f>IF(H1191="","",Sheet1!AL1191)</f>
        <v>3502 WIN HCM 47-49-51 Trần Văn Ơn</v>
      </c>
      <c r="V1191" s="55" t="str">
        <f>IF(H1191="","",Sheet1!AL1191)</f>
        <v>3502 WIN HCM 47-49-51 Trần Văn Ơn</v>
      </c>
      <c r="Y1191" s="7" t="str">
        <f>IF(H1191="","",Sheet1!AJ1191)</f>
        <v>CN300</v>
      </c>
      <c r="AB1191" s="60">
        <f t="shared" si="181"/>
        <v>5111</v>
      </c>
      <c r="AC1191" s="60">
        <f t="shared" si="182"/>
        <v>131</v>
      </c>
      <c r="AE1191" s="61">
        <f>IF(H1191="","",Sheet1!U1191)</f>
        <v>1</v>
      </c>
      <c r="AG1191" s="7">
        <f>IF(H1191="","",Sheet1!T1191)</f>
        <v>70950</v>
      </c>
      <c r="AH1191" s="62">
        <f t="shared" si="183"/>
        <v>70950</v>
      </c>
      <c r="AL1191" s="64">
        <f t="shared" si="184"/>
        <v>8</v>
      </c>
      <c r="AN1191" s="61">
        <f t="shared" si="185"/>
        <v>5676</v>
      </c>
      <c r="AO1191" s="65">
        <f t="shared" si="186"/>
        <v>33311</v>
      </c>
      <c r="AQ1191" s="66" t="str">
        <f t="shared" si="187"/>
        <v>K-hangtra</v>
      </c>
      <c r="AR1191" s="66">
        <f t="shared" si="188"/>
        <v>156</v>
      </c>
      <c r="AS1191" s="66">
        <f t="shared" si="189"/>
        <v>632</v>
      </c>
    </row>
    <row r="1192" spans="3:45" x14ac:dyDescent="0.25">
      <c r="C1192" s="53" t="str">
        <f>IF(H1192="","",Sheet1!AI1192)</f>
        <v>N</v>
      </c>
      <c r="D1192" s="54" t="s">
        <v>4134</v>
      </c>
      <c r="E1192" s="54" t="s">
        <v>25</v>
      </c>
      <c r="F1192" s="53" t="str">
        <f>IF(H1192="","",Sheet1!AF1192)</f>
        <v>11/10/2025</v>
      </c>
      <c r="G1192" s="1" t="str">
        <f>IF(H1192="","",Sheet1!AF1192)</f>
        <v>11/10/2025</v>
      </c>
      <c r="H1192" s="27">
        <v>9106056369</v>
      </c>
      <c r="I1192" s="1" t="str">
        <f>IF(H1192="","",Sheet1!AF1192)</f>
        <v>11/10/2025</v>
      </c>
      <c r="J1192" s="55" t="str">
        <f t="shared" si="180"/>
        <v>NKHT2510/A1200161427</v>
      </c>
      <c r="K1192" s="1"/>
      <c r="L1192" s="57" t="str">
        <f>IF(H1192="","",Sheet1!AK1192)</f>
        <v>K25TTM</v>
      </c>
      <c r="M1192" s="57" t="str">
        <f>IF(H1192="","",Sheet1!AE1192)</f>
        <v>00161427</v>
      </c>
      <c r="N1192" s="58" t="str">
        <f>IF(H1192="","",Sheet1!AF1192)</f>
        <v>11/10/2025</v>
      </c>
      <c r="O1192" s="7" t="str">
        <f>IF(H1192="","",Sheet1!AH1192)</f>
        <v>WIN2A12</v>
      </c>
      <c r="S1192" s="55" t="str">
        <f>IF(H1192="","",Sheet1!AL1192)</f>
        <v>2A12 WM+ HCM EA4-01-06, CC Era Town</v>
      </c>
      <c r="V1192" s="55" t="str">
        <f>IF(H1192="","",Sheet1!AL1192)</f>
        <v>2A12 WM+ HCM EA4-01-06, CC Era Town</v>
      </c>
      <c r="Y1192" s="7" t="str">
        <f>IF(H1192="","",Sheet1!AJ1192)</f>
        <v>CGM300</v>
      </c>
      <c r="AB1192" s="60">
        <f t="shared" si="181"/>
        <v>5111</v>
      </c>
      <c r="AC1192" s="60">
        <f t="shared" si="182"/>
        <v>131</v>
      </c>
      <c r="AE1192" s="61">
        <f>IF(H1192="","",Sheet1!U1192)</f>
        <v>6</v>
      </c>
      <c r="AG1192" s="7">
        <f>IF(H1192="","",Sheet1!T1192)</f>
        <v>73431</v>
      </c>
      <c r="AH1192" s="62">
        <f t="shared" si="183"/>
        <v>440586</v>
      </c>
      <c r="AL1192" s="64">
        <f t="shared" si="184"/>
        <v>8</v>
      </c>
      <c r="AN1192" s="61">
        <f t="shared" si="185"/>
        <v>35246.879999999997</v>
      </c>
      <c r="AO1192" s="65">
        <f t="shared" si="186"/>
        <v>33311</v>
      </c>
      <c r="AQ1192" s="66" t="str">
        <f t="shared" si="187"/>
        <v>K-hangtra</v>
      </c>
      <c r="AR1192" s="66">
        <f t="shared" si="188"/>
        <v>156</v>
      </c>
      <c r="AS1192" s="66">
        <f t="shared" si="189"/>
        <v>632</v>
      </c>
    </row>
    <row r="1193" spans="3:45" x14ac:dyDescent="0.25">
      <c r="C1193" s="53" t="str">
        <f>IF(H1193="","",Sheet1!AI1193)</f>
        <v>N</v>
      </c>
      <c r="D1193" s="54" t="s">
        <v>4134</v>
      </c>
      <c r="E1193" s="54" t="s">
        <v>25</v>
      </c>
      <c r="F1193" s="53" t="str">
        <f>IF(H1193="","",Sheet1!AF1193)</f>
        <v>11/10/2025</v>
      </c>
      <c r="G1193" s="1" t="str">
        <f>IF(H1193="","",Sheet1!AF1193)</f>
        <v>11/10/2025</v>
      </c>
      <c r="H1193" s="27">
        <v>9106056369</v>
      </c>
      <c r="I1193" s="1" t="str">
        <f>IF(H1193="","",Sheet1!AF1193)</f>
        <v>11/10/2025</v>
      </c>
      <c r="J1193" s="55" t="str">
        <f t="shared" si="180"/>
        <v>NKHT2510/A1200161427</v>
      </c>
      <c r="K1193" s="1"/>
      <c r="L1193" s="57" t="str">
        <f>IF(H1193="","",Sheet1!AK1193)</f>
        <v>K25TTM</v>
      </c>
      <c r="M1193" s="57" t="str">
        <f>IF(H1193="","",Sheet1!AE1193)</f>
        <v>00161427</v>
      </c>
      <c r="N1193" s="58" t="str">
        <f>IF(H1193="","",Sheet1!AF1193)</f>
        <v>11/10/2025</v>
      </c>
      <c r="O1193" s="7" t="str">
        <f>IF(H1193="","",Sheet1!AH1193)</f>
        <v>WIN2A12</v>
      </c>
      <c r="S1193" s="55" t="str">
        <f>IF(H1193="","",Sheet1!AL1193)</f>
        <v>2A12 WM+ HCM EA4-01-06, CC Era Town</v>
      </c>
      <c r="V1193" s="55" t="str">
        <f>IF(H1193="","",Sheet1!AL1193)</f>
        <v>2A12 WM+ HCM EA4-01-06, CC Era Town</v>
      </c>
      <c r="Y1193" s="7" t="str">
        <f>IF(H1193="","",Sheet1!AJ1193)</f>
        <v>GTLX250G</v>
      </c>
      <c r="AB1193" s="60">
        <f t="shared" si="181"/>
        <v>5111</v>
      </c>
      <c r="AC1193" s="60">
        <f t="shared" si="182"/>
        <v>131</v>
      </c>
      <c r="AE1193" s="61">
        <f>IF(H1193="","",Sheet1!U1193)</f>
        <v>6</v>
      </c>
      <c r="AG1193" s="7">
        <f>IF(H1193="","",Sheet1!T1193)</f>
        <v>50182</v>
      </c>
      <c r="AH1193" s="62">
        <f t="shared" si="183"/>
        <v>301092</v>
      </c>
      <c r="AL1193" s="64">
        <f t="shared" si="184"/>
        <v>8</v>
      </c>
      <c r="AN1193" s="61">
        <f t="shared" si="185"/>
        <v>24087.360000000001</v>
      </c>
      <c r="AO1193" s="65">
        <f t="shared" si="186"/>
        <v>33311</v>
      </c>
      <c r="AQ1193" s="66" t="str">
        <f t="shared" si="187"/>
        <v>K-hangtra</v>
      </c>
      <c r="AR1193" s="66">
        <f t="shared" si="188"/>
        <v>156</v>
      </c>
      <c r="AS1193" s="66">
        <f t="shared" si="189"/>
        <v>632</v>
      </c>
    </row>
    <row r="1194" spans="3:45" x14ac:dyDescent="0.25">
      <c r="C1194" s="53" t="str">
        <f>IF(H1194="","",Sheet1!AI1194)</f>
        <v>N</v>
      </c>
      <c r="D1194" s="54" t="s">
        <v>4134</v>
      </c>
      <c r="E1194" s="54" t="s">
        <v>25</v>
      </c>
      <c r="F1194" s="53" t="str">
        <f>IF(H1194="","",Sheet1!AF1194)</f>
        <v>11/10/2025</v>
      </c>
      <c r="G1194" s="1" t="str">
        <f>IF(H1194="","",Sheet1!AF1194)</f>
        <v>11/10/2025</v>
      </c>
      <c r="H1194" s="27">
        <v>9106056353</v>
      </c>
      <c r="I1194" s="1" t="str">
        <f>IF(H1194="","",Sheet1!AF1194)</f>
        <v>11/10/2025</v>
      </c>
      <c r="J1194" s="55" t="str">
        <f t="shared" si="180"/>
        <v>NKHT2510/07000010889</v>
      </c>
      <c r="K1194" s="1"/>
      <c r="L1194" s="57" t="str">
        <f>IF(H1194="","",Sheet1!AK1194)</f>
        <v>K25TTM</v>
      </c>
      <c r="M1194" s="57" t="str">
        <f>IF(H1194="","",Sheet1!AE1194)</f>
        <v>00010889</v>
      </c>
      <c r="N1194" s="58" t="str">
        <f>IF(H1194="","",Sheet1!AF1194)</f>
        <v>11/10/2025</v>
      </c>
      <c r="O1194" s="7" t="str">
        <f>IF(H1194="","",Sheet1!AH1194)</f>
        <v>WIN-070</v>
      </c>
      <c r="S1194" s="55" t="str">
        <f>IF(H1194="","",Sheet1!AL1194)</f>
        <v>6901 WM+ QTI 106 QL9B, Đông Hà</v>
      </c>
      <c r="V1194" s="55" t="str">
        <f>IF(H1194="","",Sheet1!AL1194)</f>
        <v>6901 WM+ QTI 106 QL9B, Đông Hà</v>
      </c>
      <c r="Y1194" s="7" t="str">
        <f>IF(H1194="","",Sheet1!AJ1194)</f>
        <v>TH200</v>
      </c>
      <c r="AB1194" s="60">
        <f t="shared" si="181"/>
        <v>5111</v>
      </c>
      <c r="AC1194" s="60">
        <f t="shared" si="182"/>
        <v>131</v>
      </c>
      <c r="AE1194" s="61">
        <f>IF(H1194="","",Sheet1!U1194)</f>
        <v>4</v>
      </c>
      <c r="AG1194" s="7">
        <f>IF(H1194="","",Sheet1!T1194)</f>
        <v>45588</v>
      </c>
      <c r="AH1194" s="62">
        <f t="shared" si="183"/>
        <v>182352</v>
      </c>
      <c r="AL1194" s="64">
        <f t="shared" si="184"/>
        <v>8</v>
      </c>
      <c r="AN1194" s="61">
        <f t="shared" si="185"/>
        <v>14588.16</v>
      </c>
      <c r="AO1194" s="65">
        <f t="shared" si="186"/>
        <v>33311</v>
      </c>
      <c r="AQ1194" s="66" t="str">
        <f t="shared" si="187"/>
        <v>K-hangtra</v>
      </c>
      <c r="AR1194" s="66">
        <f t="shared" si="188"/>
        <v>156</v>
      </c>
      <c r="AS1194" s="66">
        <f t="shared" si="189"/>
        <v>632</v>
      </c>
    </row>
    <row r="1195" spans="3:45" x14ac:dyDescent="0.25">
      <c r="C1195" s="53" t="str">
        <f>IF(H1195="","",Sheet1!AI1195)</f>
        <v>B</v>
      </c>
      <c r="D1195" s="54" t="s">
        <v>4134</v>
      </c>
      <c r="E1195" s="54" t="s">
        <v>25</v>
      </c>
      <c r="F1195" s="53" t="str">
        <f>IF(H1195="","",Sheet1!AF1195)</f>
        <v>11/10/2025</v>
      </c>
      <c r="G1195" s="1" t="str">
        <f>IF(H1195="","",Sheet1!AF1195)</f>
        <v>11/10/2025</v>
      </c>
      <c r="H1195" s="27">
        <v>9106056398</v>
      </c>
      <c r="I1195" s="1" t="str">
        <f>IF(H1195="","",Sheet1!AF1195)</f>
        <v>11/10/2025</v>
      </c>
      <c r="J1195" s="55" t="str">
        <f t="shared" si="180"/>
        <v>NKHT2510/05800037838</v>
      </c>
      <c r="K1195" s="1"/>
      <c r="L1195" s="57" t="str">
        <f>IF(H1195="","",Sheet1!AK1195)</f>
        <v>K25TTM</v>
      </c>
      <c r="M1195" s="57" t="str">
        <f>IF(H1195="","",Sheet1!AE1195)</f>
        <v>00037838</v>
      </c>
      <c r="N1195" s="58" t="str">
        <f>IF(H1195="","",Sheet1!AF1195)</f>
        <v>11/10/2025</v>
      </c>
      <c r="O1195" s="7" t="str">
        <f>IF(H1195="","",Sheet1!AH1195)</f>
        <v>WIN-058</v>
      </c>
      <c r="S1195" s="55" t="str">
        <f>IF(H1195="","",Sheet1!AL1195)</f>
        <v>2AV5 WM+ NAN Diễn Thọ, Diễn Châu</v>
      </c>
      <c r="V1195" s="55" t="str">
        <f>IF(H1195="","",Sheet1!AL1195)</f>
        <v>2AV5 WM+ NAN Diễn Thọ, Diễn Châu</v>
      </c>
      <c r="Y1195" s="7" t="str">
        <f>IF(H1195="","",Sheet1!AJ1195)</f>
        <v>MNH250</v>
      </c>
      <c r="AB1195" s="60">
        <f t="shared" si="181"/>
        <v>5111</v>
      </c>
      <c r="AC1195" s="60">
        <f t="shared" si="182"/>
        <v>131</v>
      </c>
      <c r="AE1195" s="61">
        <f>IF(H1195="","",Sheet1!U1195)</f>
        <v>1</v>
      </c>
      <c r="AG1195" s="7">
        <f>IF(H1195="","",Sheet1!T1195)</f>
        <v>37720</v>
      </c>
      <c r="AH1195" s="62">
        <f t="shared" si="183"/>
        <v>37720</v>
      </c>
      <c r="AL1195" s="64">
        <f t="shared" si="184"/>
        <v>8</v>
      </c>
      <c r="AN1195" s="61">
        <f t="shared" si="185"/>
        <v>3017.6</v>
      </c>
      <c r="AO1195" s="65">
        <f t="shared" si="186"/>
        <v>33311</v>
      </c>
      <c r="AQ1195" s="66" t="str">
        <f t="shared" si="187"/>
        <v>K-hangtra</v>
      </c>
      <c r="AR1195" s="66">
        <f t="shared" si="188"/>
        <v>156</v>
      </c>
      <c r="AS1195" s="66">
        <f t="shared" si="189"/>
        <v>632</v>
      </c>
    </row>
    <row r="1196" spans="3:45" x14ac:dyDescent="0.25">
      <c r="C1196" s="53" t="str">
        <f>IF(H1196="","",Sheet1!AI1196)</f>
        <v>N</v>
      </c>
      <c r="D1196" s="54" t="s">
        <v>4134</v>
      </c>
      <c r="E1196" s="54" t="s">
        <v>25</v>
      </c>
      <c r="F1196" s="53" t="str">
        <f>IF(H1196="","",Sheet1!AF1196)</f>
        <v>11/10/2025</v>
      </c>
      <c r="G1196" s="1" t="str">
        <f>IF(H1196="","",Sheet1!AF1196)</f>
        <v>11/10/2025</v>
      </c>
      <c r="H1196" s="27">
        <v>9106056392</v>
      </c>
      <c r="I1196" s="1" t="str">
        <f>IF(H1196="","",Sheet1!AF1196)</f>
        <v>11/10/2025</v>
      </c>
      <c r="J1196" s="55" t="str">
        <f t="shared" si="180"/>
        <v>NKHT2510/00900081815</v>
      </c>
      <c r="K1196" s="1"/>
      <c r="L1196" s="57" t="str">
        <f>IF(H1196="","",Sheet1!AK1196)</f>
        <v>K25TTM</v>
      </c>
      <c r="M1196" s="57" t="str">
        <f>IF(H1196="","",Sheet1!AE1196)</f>
        <v>00081815</v>
      </c>
      <c r="N1196" s="58" t="str">
        <f>IF(H1196="","",Sheet1!AF1196)</f>
        <v>11/10/2025</v>
      </c>
      <c r="O1196" s="7" t="str">
        <f>IF(H1196="","",Sheet1!AH1196)</f>
        <v>WIN-DNG-01-009</v>
      </c>
      <c r="S1196" s="55" t="str">
        <f>IF(H1196="","",Sheet1!AL1196)</f>
        <v>5412 WM+ DNG 91 Châu Thị Vĩnh Tế</v>
      </c>
      <c r="V1196" s="55" t="str">
        <f>IF(H1196="","",Sheet1!AL1196)</f>
        <v>5412 WM+ DNG 91 Châu Thị Vĩnh Tế</v>
      </c>
      <c r="Y1196" s="7" t="str">
        <f>IF(H1196="","",Sheet1!AJ1196)</f>
        <v>CC300</v>
      </c>
      <c r="AB1196" s="60">
        <f t="shared" si="181"/>
        <v>5111</v>
      </c>
      <c r="AC1196" s="60">
        <f t="shared" si="182"/>
        <v>131</v>
      </c>
      <c r="AE1196" s="61">
        <f>IF(H1196="","",Sheet1!U1196)</f>
        <v>1</v>
      </c>
      <c r="AG1196" s="7">
        <f>IF(H1196="","",Sheet1!T1196)</f>
        <v>74250</v>
      </c>
      <c r="AH1196" s="62">
        <f t="shared" si="183"/>
        <v>74250</v>
      </c>
      <c r="AL1196" s="64">
        <f t="shared" si="184"/>
        <v>8</v>
      </c>
      <c r="AN1196" s="61">
        <f t="shared" si="185"/>
        <v>5940</v>
      </c>
      <c r="AO1196" s="65">
        <f t="shared" si="186"/>
        <v>33311</v>
      </c>
      <c r="AQ1196" s="66" t="str">
        <f t="shared" si="187"/>
        <v>K-hangtra</v>
      </c>
      <c r="AR1196" s="66">
        <f t="shared" si="188"/>
        <v>156</v>
      </c>
      <c r="AS1196" s="66">
        <f t="shared" si="189"/>
        <v>632</v>
      </c>
    </row>
    <row r="1197" spans="3:45" x14ac:dyDescent="0.25">
      <c r="C1197" s="53" t="str">
        <f>IF(H1197="","",Sheet1!AI1197)</f>
        <v>B</v>
      </c>
      <c r="D1197" s="54" t="s">
        <v>4134</v>
      </c>
      <c r="E1197" s="54" t="s">
        <v>25</v>
      </c>
      <c r="F1197" s="53" t="str">
        <f>IF(H1197="","",Sheet1!AF1197)</f>
        <v>11/10/2025</v>
      </c>
      <c r="G1197" s="1" t="str">
        <f>IF(H1197="","",Sheet1!AF1197)</f>
        <v>11/10/2025</v>
      </c>
      <c r="H1197" s="27">
        <v>9106056428</v>
      </c>
      <c r="I1197" s="1" t="str">
        <f>IF(H1197="","",Sheet1!AF1197)</f>
        <v>11/10/2025</v>
      </c>
      <c r="J1197" s="55" t="str">
        <f t="shared" si="180"/>
        <v>NKHT2510/02000033969</v>
      </c>
      <c r="K1197" s="1"/>
      <c r="L1197" s="57" t="str">
        <f>IF(H1197="","",Sheet1!AK1197)</f>
        <v>K25TTM</v>
      </c>
      <c r="M1197" s="57" t="str">
        <f>IF(H1197="","",Sheet1!AE1197)</f>
        <v>00033969</v>
      </c>
      <c r="N1197" s="58" t="str">
        <f>IF(H1197="","",Sheet1!AF1197)</f>
        <v>11/10/2025</v>
      </c>
      <c r="O1197" s="7" t="str">
        <f>IF(H1197="","",Sheet1!AH1197)</f>
        <v>WIN-020</v>
      </c>
      <c r="S1197" s="55" t="str">
        <f>IF(H1197="","",Sheet1!AL1197)</f>
        <v>2ANY WM+ THA Ngọc Chẩm, Thăng Long</v>
      </c>
      <c r="V1197" s="55" t="str">
        <f>IF(H1197="","",Sheet1!AL1197)</f>
        <v>2ANY WM+ THA Ngọc Chẩm, Thăng Long</v>
      </c>
      <c r="Y1197" s="7" t="str">
        <f>IF(H1197="","",Sheet1!AJ1197)</f>
        <v>GL250</v>
      </c>
      <c r="AB1197" s="60">
        <f t="shared" si="181"/>
        <v>5111</v>
      </c>
      <c r="AC1197" s="60">
        <f t="shared" si="182"/>
        <v>131</v>
      </c>
      <c r="AE1197" s="61">
        <f>IF(H1197="","",Sheet1!U1197)</f>
        <v>2</v>
      </c>
      <c r="AG1197" s="7">
        <f>IF(H1197="","",Sheet1!T1197)</f>
        <v>49500</v>
      </c>
      <c r="AH1197" s="62">
        <f t="shared" si="183"/>
        <v>99000</v>
      </c>
      <c r="AL1197" s="64">
        <f t="shared" si="184"/>
        <v>8</v>
      </c>
      <c r="AN1197" s="61">
        <f t="shared" si="185"/>
        <v>7920</v>
      </c>
      <c r="AO1197" s="65">
        <f t="shared" si="186"/>
        <v>33311</v>
      </c>
      <c r="AQ1197" s="66" t="str">
        <f t="shared" si="187"/>
        <v>K-hangtra</v>
      </c>
      <c r="AR1197" s="66">
        <f t="shared" si="188"/>
        <v>156</v>
      </c>
      <c r="AS1197" s="66">
        <f t="shared" si="189"/>
        <v>632</v>
      </c>
    </row>
    <row r="1198" spans="3:45" x14ac:dyDescent="0.25">
      <c r="C1198" s="53" t="str">
        <f>IF(H1198="","",Sheet1!AI1198)</f>
        <v>B</v>
      </c>
      <c r="D1198" s="54" t="s">
        <v>4134</v>
      </c>
      <c r="E1198" s="54" t="s">
        <v>25</v>
      </c>
      <c r="F1198" s="53" t="str">
        <f>IF(H1198="","",Sheet1!AF1198)</f>
        <v>11/10/2025</v>
      </c>
      <c r="G1198" s="1" t="str">
        <f>IF(H1198="","",Sheet1!AF1198)</f>
        <v>11/10/2025</v>
      </c>
      <c r="H1198" s="27">
        <v>9106056428</v>
      </c>
      <c r="I1198" s="1" t="str">
        <f>IF(H1198="","",Sheet1!AF1198)</f>
        <v>11/10/2025</v>
      </c>
      <c r="J1198" s="55" t="str">
        <f t="shared" si="180"/>
        <v>NKHT2510/02000033969</v>
      </c>
      <c r="K1198" s="1"/>
      <c r="L1198" s="57" t="str">
        <f>IF(H1198="","",Sheet1!AK1198)</f>
        <v>K25TTM</v>
      </c>
      <c r="M1198" s="57" t="str">
        <f>IF(H1198="","",Sheet1!AE1198)</f>
        <v>00033969</v>
      </c>
      <c r="N1198" s="58" t="str">
        <f>IF(H1198="","",Sheet1!AF1198)</f>
        <v>11/10/2025</v>
      </c>
      <c r="O1198" s="7" t="str">
        <f>IF(H1198="","",Sheet1!AH1198)</f>
        <v>WIN-020</v>
      </c>
      <c r="S1198" s="55" t="str">
        <f>IF(H1198="","",Sheet1!AL1198)</f>
        <v>2ANY WM+ THA Ngọc Chẩm, Thăng Long</v>
      </c>
      <c r="V1198" s="55" t="str">
        <f>IF(H1198="","",Sheet1!AL1198)</f>
        <v>2ANY WM+ THA Ngọc Chẩm, Thăng Long</v>
      </c>
      <c r="Y1198" s="7" t="str">
        <f>IF(H1198="","",Sheet1!AJ1198)</f>
        <v>GSG250</v>
      </c>
      <c r="AB1198" s="60">
        <f t="shared" si="181"/>
        <v>5111</v>
      </c>
      <c r="AC1198" s="60">
        <f t="shared" si="182"/>
        <v>131</v>
      </c>
      <c r="AE1198" s="61">
        <f>IF(H1198="","",Sheet1!U1198)</f>
        <v>1</v>
      </c>
      <c r="AG1198" s="7">
        <f>IF(H1198="","",Sheet1!T1198)</f>
        <v>41328</v>
      </c>
      <c r="AH1198" s="62">
        <f t="shared" si="183"/>
        <v>41328</v>
      </c>
      <c r="AL1198" s="64">
        <f t="shared" si="184"/>
        <v>8</v>
      </c>
      <c r="AN1198" s="61">
        <f t="shared" si="185"/>
        <v>3306.2400000000002</v>
      </c>
      <c r="AO1198" s="65">
        <f t="shared" si="186"/>
        <v>33311</v>
      </c>
      <c r="AQ1198" s="66" t="str">
        <f t="shared" si="187"/>
        <v>K-hangtra</v>
      </c>
      <c r="AR1198" s="66">
        <f t="shared" si="188"/>
        <v>156</v>
      </c>
      <c r="AS1198" s="66">
        <f t="shared" si="189"/>
        <v>632</v>
      </c>
    </row>
    <row r="1199" spans="3:45" x14ac:dyDescent="0.25">
      <c r="C1199" s="53" t="str">
        <f>IF(H1199="","",Sheet1!AI1199)</f>
        <v>N</v>
      </c>
      <c r="D1199" s="54" t="s">
        <v>4134</v>
      </c>
      <c r="E1199" s="54" t="s">
        <v>25</v>
      </c>
      <c r="F1199" s="53" t="str">
        <f>IF(H1199="","",Sheet1!AF1199)</f>
        <v>11/10/2025</v>
      </c>
      <c r="G1199" s="1" t="str">
        <f>IF(H1199="","",Sheet1!AF1199)</f>
        <v>11/10/2025</v>
      </c>
      <c r="H1199" s="27">
        <v>9106056429</v>
      </c>
      <c r="I1199" s="1" t="str">
        <f>IF(H1199="","",Sheet1!AF1199)</f>
        <v>11/10/2025</v>
      </c>
      <c r="J1199" s="55" t="str">
        <f t="shared" si="180"/>
        <v>NKHT2510/AF500161435</v>
      </c>
      <c r="K1199" s="1"/>
      <c r="L1199" s="57" t="str">
        <f>IF(H1199="","",Sheet1!AK1199)</f>
        <v>K25TTM</v>
      </c>
      <c r="M1199" s="57" t="str">
        <f>IF(H1199="","",Sheet1!AE1199)</f>
        <v>00161435</v>
      </c>
      <c r="N1199" s="58" t="str">
        <f>IF(H1199="","",Sheet1!AF1199)</f>
        <v>11/10/2025</v>
      </c>
      <c r="O1199" s="7" t="str">
        <f>IF(H1199="","",Sheet1!AH1199)</f>
        <v>WIN2AF5</v>
      </c>
      <c r="S1199" s="55" t="str">
        <f>IF(H1199="","",Sheet1!AL1199)</f>
        <v>2AF5 WM+ HCM 74 Nguyễn Thị Tú</v>
      </c>
      <c r="V1199" s="55" t="str">
        <f>IF(H1199="","",Sheet1!AL1199)</f>
        <v>2AF5 WM+ HCM 74 Nguyễn Thị Tú</v>
      </c>
      <c r="Y1199" s="7" t="str">
        <f>IF(H1199="","",Sheet1!AJ1199)</f>
        <v>TH200</v>
      </c>
      <c r="AB1199" s="60">
        <f t="shared" si="181"/>
        <v>5111</v>
      </c>
      <c r="AC1199" s="60">
        <f t="shared" si="182"/>
        <v>131</v>
      </c>
      <c r="AE1199" s="61">
        <f>IF(H1199="","",Sheet1!U1199)</f>
        <v>2</v>
      </c>
      <c r="AG1199" s="7">
        <f>IF(H1199="","",Sheet1!T1199)</f>
        <v>45588</v>
      </c>
      <c r="AH1199" s="62">
        <f t="shared" si="183"/>
        <v>91176</v>
      </c>
      <c r="AL1199" s="64">
        <f t="shared" si="184"/>
        <v>8</v>
      </c>
      <c r="AN1199" s="61">
        <f t="shared" si="185"/>
        <v>7294.08</v>
      </c>
      <c r="AO1199" s="65">
        <f t="shared" si="186"/>
        <v>33311</v>
      </c>
      <c r="AQ1199" s="66" t="str">
        <f t="shared" si="187"/>
        <v>K-hangtra</v>
      </c>
      <c r="AR1199" s="66">
        <f t="shared" si="188"/>
        <v>156</v>
      </c>
      <c r="AS1199" s="66">
        <f t="shared" si="189"/>
        <v>632</v>
      </c>
    </row>
    <row r="1200" spans="3:45" x14ac:dyDescent="0.25">
      <c r="C1200" s="53" t="str">
        <f>IF(H1200="","",Sheet1!AI1200)</f>
        <v>N</v>
      </c>
      <c r="D1200" s="54" t="s">
        <v>4134</v>
      </c>
      <c r="E1200" s="54" t="s">
        <v>25</v>
      </c>
      <c r="F1200" s="53" t="str">
        <f>IF(H1200="","",Sheet1!AF1200)</f>
        <v>11/10/2025</v>
      </c>
      <c r="G1200" s="1" t="str">
        <f>IF(H1200="","",Sheet1!AF1200)</f>
        <v>11/10/2025</v>
      </c>
      <c r="H1200" s="27">
        <v>9106056429</v>
      </c>
      <c r="I1200" s="1" t="str">
        <f>IF(H1200="","",Sheet1!AF1200)</f>
        <v>11/10/2025</v>
      </c>
      <c r="J1200" s="55" t="str">
        <f t="shared" si="180"/>
        <v>NKHT2510/AF500161435</v>
      </c>
      <c r="K1200" s="1"/>
      <c r="L1200" s="57" t="str">
        <f>IF(H1200="","",Sheet1!AK1200)</f>
        <v>K25TTM</v>
      </c>
      <c r="M1200" s="57" t="str">
        <f>IF(H1200="","",Sheet1!AE1200)</f>
        <v>00161435</v>
      </c>
      <c r="N1200" s="58" t="str">
        <f>IF(H1200="","",Sheet1!AF1200)</f>
        <v>11/10/2025</v>
      </c>
      <c r="O1200" s="7" t="str">
        <f>IF(H1200="","",Sheet1!AH1200)</f>
        <v>WIN2AF5</v>
      </c>
      <c r="S1200" s="55" t="str">
        <f>IF(H1200="","",Sheet1!AL1200)</f>
        <v>2AF5 WM+ HCM 74 Nguyễn Thị Tú</v>
      </c>
      <c r="V1200" s="55" t="str">
        <f>IF(H1200="","",Sheet1!AL1200)</f>
        <v>2AF5 WM+ HCM 74 Nguyễn Thị Tú</v>
      </c>
      <c r="Y1200" s="7" t="str">
        <f>IF(H1200="","",Sheet1!AJ1200)</f>
        <v>MNH250</v>
      </c>
      <c r="AB1200" s="60">
        <f t="shared" si="181"/>
        <v>5111</v>
      </c>
      <c r="AC1200" s="60">
        <f t="shared" si="182"/>
        <v>131</v>
      </c>
      <c r="AE1200" s="61">
        <f>IF(H1200="","",Sheet1!U1200)</f>
        <v>3</v>
      </c>
      <c r="AG1200" s="7">
        <f>IF(H1200="","",Sheet1!T1200)</f>
        <v>37720</v>
      </c>
      <c r="AH1200" s="62">
        <f t="shared" si="183"/>
        <v>113160</v>
      </c>
      <c r="AL1200" s="64">
        <f t="shared" si="184"/>
        <v>8</v>
      </c>
      <c r="AN1200" s="61">
        <f t="shared" si="185"/>
        <v>9052.8000000000011</v>
      </c>
      <c r="AO1200" s="65">
        <f t="shared" si="186"/>
        <v>33311</v>
      </c>
      <c r="AQ1200" s="66" t="str">
        <f t="shared" si="187"/>
        <v>K-hangtra</v>
      </c>
      <c r="AR1200" s="66">
        <f t="shared" si="188"/>
        <v>156</v>
      </c>
      <c r="AS1200" s="66">
        <f t="shared" si="189"/>
        <v>632</v>
      </c>
    </row>
    <row r="1201" spans="3:45" x14ac:dyDescent="0.25">
      <c r="C1201" s="53" t="str">
        <f>IF(H1201="","",Sheet1!AI1201)</f>
        <v>N</v>
      </c>
      <c r="D1201" s="54" t="s">
        <v>4134</v>
      </c>
      <c r="E1201" s="54" t="s">
        <v>25</v>
      </c>
      <c r="F1201" s="53" t="str">
        <f>IF(H1201="","",Sheet1!AF1201)</f>
        <v>11/10/2025</v>
      </c>
      <c r="G1201" s="1" t="str">
        <f>IF(H1201="","",Sheet1!AF1201)</f>
        <v>11/10/2025</v>
      </c>
      <c r="H1201" s="27">
        <v>9106056429</v>
      </c>
      <c r="I1201" s="1" t="str">
        <f>IF(H1201="","",Sheet1!AF1201)</f>
        <v>11/10/2025</v>
      </c>
      <c r="J1201" s="55" t="str">
        <f t="shared" ref="J1201:J1264" si="190">"NKHT25"&amp;TEXT(MONTH(I1201),"00")&amp;"/"&amp;RIGHT(O1201,3)&amp;M1201</f>
        <v>NKHT2510/AF500161435</v>
      </c>
      <c r="K1201" s="1"/>
      <c r="L1201" s="57" t="str">
        <f>IF(H1201="","",Sheet1!AK1201)</f>
        <v>K25TTM</v>
      </c>
      <c r="M1201" s="57" t="str">
        <f>IF(H1201="","",Sheet1!AE1201)</f>
        <v>00161435</v>
      </c>
      <c r="N1201" s="58" t="str">
        <f>IF(H1201="","",Sheet1!AF1201)</f>
        <v>11/10/2025</v>
      </c>
      <c r="O1201" s="7" t="str">
        <f>IF(H1201="","",Sheet1!AH1201)</f>
        <v>WIN2AF5</v>
      </c>
      <c r="S1201" s="55" t="str">
        <f>IF(H1201="","",Sheet1!AL1201)</f>
        <v>2AF5 WM+ HCM 74 Nguyễn Thị Tú</v>
      </c>
      <c r="V1201" s="55" t="str">
        <f>IF(H1201="","",Sheet1!AL1201)</f>
        <v>2AF5 WM+ HCM 74 Nguyễn Thị Tú</v>
      </c>
      <c r="Y1201" s="7" t="str">
        <f>IF(H1201="","",Sheet1!AJ1201)</f>
        <v>GTLX250G</v>
      </c>
      <c r="AB1201" s="60">
        <f t="shared" si="181"/>
        <v>5111</v>
      </c>
      <c r="AC1201" s="60">
        <f t="shared" si="182"/>
        <v>131</v>
      </c>
      <c r="AE1201" s="61">
        <f>IF(H1201="","",Sheet1!U1201)</f>
        <v>2</v>
      </c>
      <c r="AG1201" s="7">
        <f>IF(H1201="","",Sheet1!T1201)</f>
        <v>50182</v>
      </c>
      <c r="AH1201" s="62">
        <f t="shared" si="183"/>
        <v>100364</v>
      </c>
      <c r="AL1201" s="64">
        <f t="shared" si="184"/>
        <v>8</v>
      </c>
      <c r="AN1201" s="61">
        <f t="shared" si="185"/>
        <v>8029.12</v>
      </c>
      <c r="AO1201" s="65">
        <f t="shared" si="186"/>
        <v>33311</v>
      </c>
      <c r="AQ1201" s="66" t="str">
        <f t="shared" si="187"/>
        <v>K-hangtra</v>
      </c>
      <c r="AR1201" s="66">
        <f t="shared" si="188"/>
        <v>156</v>
      </c>
      <c r="AS1201" s="66">
        <f t="shared" si="189"/>
        <v>632</v>
      </c>
    </row>
    <row r="1202" spans="3:45" x14ac:dyDescent="0.25">
      <c r="C1202" s="53" t="str">
        <f>IF(H1202="","",Sheet1!AI1202)</f>
        <v>B</v>
      </c>
      <c r="D1202" s="54" t="s">
        <v>4134</v>
      </c>
      <c r="E1202" s="54" t="s">
        <v>25</v>
      </c>
      <c r="F1202" s="53" t="str">
        <f>IF(H1202="","",Sheet1!AF1202)</f>
        <v>11/10/2025</v>
      </c>
      <c r="G1202" s="1" t="str">
        <f>IF(H1202="","",Sheet1!AF1202)</f>
        <v>11/10/2025</v>
      </c>
      <c r="H1202" s="27">
        <v>9106056414</v>
      </c>
      <c r="I1202" s="1" t="str">
        <f>IF(H1202="","",Sheet1!AF1202)</f>
        <v>11/10/2025</v>
      </c>
      <c r="J1202" s="55" t="str">
        <f t="shared" si="190"/>
        <v>NKHT2510/19100486190</v>
      </c>
      <c r="K1202" s="1"/>
      <c r="L1202" s="57" t="str">
        <f>IF(H1202="","",Sheet1!AK1202)</f>
        <v>K25TTM</v>
      </c>
      <c r="M1202" s="57" t="str">
        <f>IF(H1202="","",Sheet1!AE1202)</f>
        <v>00486190</v>
      </c>
      <c r="N1202" s="58" t="str">
        <f>IF(H1202="","",Sheet1!AF1202)</f>
        <v>11/10/2025</v>
      </c>
      <c r="O1202" s="7" t="str">
        <f>IF(H1202="","",Sheet1!AH1202)</f>
        <v>WIN4191</v>
      </c>
      <c r="S1202" s="55" t="str">
        <f>IF(H1202="","",Sheet1!AL1202)</f>
        <v>4191 WM+ HNI 77 Tổ 6 Sóc Sơn</v>
      </c>
      <c r="V1202" s="55" t="str">
        <f>IF(H1202="","",Sheet1!AL1202)</f>
        <v>4191 WM+ HNI 77 Tổ 6 Sóc Sơn</v>
      </c>
      <c r="Y1202" s="7" t="str">
        <f>IF(H1202="","",Sheet1!AJ1202)</f>
        <v>MNH250</v>
      </c>
      <c r="AB1202" s="60">
        <f t="shared" si="181"/>
        <v>5111</v>
      </c>
      <c r="AC1202" s="60">
        <f t="shared" si="182"/>
        <v>131</v>
      </c>
      <c r="AE1202" s="61">
        <f>IF(H1202="","",Sheet1!U1202)</f>
        <v>1</v>
      </c>
      <c r="AG1202" s="7">
        <f>IF(H1202="","",Sheet1!T1202)</f>
        <v>37720</v>
      </c>
      <c r="AH1202" s="62">
        <f t="shared" si="183"/>
        <v>37720</v>
      </c>
      <c r="AL1202" s="64">
        <f t="shared" si="184"/>
        <v>8</v>
      </c>
      <c r="AN1202" s="61">
        <f t="shared" si="185"/>
        <v>3017.6</v>
      </c>
      <c r="AO1202" s="65">
        <f t="shared" si="186"/>
        <v>33311</v>
      </c>
      <c r="AQ1202" s="66" t="str">
        <f t="shared" si="187"/>
        <v>K-hangtra</v>
      </c>
      <c r="AR1202" s="66">
        <f t="shared" si="188"/>
        <v>156</v>
      </c>
      <c r="AS1202" s="66">
        <f t="shared" si="189"/>
        <v>632</v>
      </c>
    </row>
    <row r="1203" spans="3:45" x14ac:dyDescent="0.25">
      <c r="C1203" s="53" t="str">
        <f>IF(H1203="","",Sheet1!AI1203)</f>
        <v>N</v>
      </c>
      <c r="D1203" s="54" t="s">
        <v>4134</v>
      </c>
      <c r="E1203" s="54" t="s">
        <v>25</v>
      </c>
      <c r="F1203" s="53" t="str">
        <f>IF(H1203="","",Sheet1!AF1203)</f>
        <v>11/10/2025</v>
      </c>
      <c r="G1203" s="1" t="str">
        <f>IF(H1203="","",Sheet1!AF1203)</f>
        <v>11/10/2025</v>
      </c>
      <c r="H1203" s="27">
        <v>9106056431</v>
      </c>
      <c r="I1203" s="1" t="str">
        <f>IF(H1203="","",Sheet1!AF1203)</f>
        <v>11/10/2025</v>
      </c>
      <c r="J1203" s="55" t="str">
        <f t="shared" si="190"/>
        <v>NKHT2510/AF500161436</v>
      </c>
      <c r="K1203" s="1"/>
      <c r="L1203" s="57" t="str">
        <f>IF(H1203="","",Sheet1!AK1203)</f>
        <v>K25TTM</v>
      </c>
      <c r="M1203" s="57" t="str">
        <f>IF(H1203="","",Sheet1!AE1203)</f>
        <v>00161436</v>
      </c>
      <c r="N1203" s="58" t="str">
        <f>IF(H1203="","",Sheet1!AF1203)</f>
        <v>11/10/2025</v>
      </c>
      <c r="O1203" s="7" t="str">
        <f>IF(H1203="","",Sheet1!AH1203)</f>
        <v>WIN2AF5</v>
      </c>
      <c r="S1203" s="55" t="str">
        <f>IF(H1203="","",Sheet1!AL1203)</f>
        <v>2AF5 WM+ HCM 74 Nguyễn Thị Tú</v>
      </c>
      <c r="V1203" s="55" t="str">
        <f>IF(H1203="","",Sheet1!AL1203)</f>
        <v>2AF5 WM+ HCM 74 Nguyễn Thị Tú</v>
      </c>
      <c r="Y1203" s="7" t="str">
        <f>IF(H1203="","",Sheet1!AJ1203)</f>
        <v>CC300</v>
      </c>
      <c r="AB1203" s="60">
        <f t="shared" si="181"/>
        <v>5111</v>
      </c>
      <c r="AC1203" s="60">
        <f t="shared" si="182"/>
        <v>131</v>
      </c>
      <c r="AE1203" s="61">
        <f>IF(H1203="","",Sheet1!U1203)</f>
        <v>2</v>
      </c>
      <c r="AG1203" s="7">
        <f>IF(H1203="","",Sheet1!T1203)</f>
        <v>74250</v>
      </c>
      <c r="AH1203" s="62">
        <f t="shared" si="183"/>
        <v>148500</v>
      </c>
      <c r="AL1203" s="64">
        <f t="shared" si="184"/>
        <v>8</v>
      </c>
      <c r="AN1203" s="61">
        <f t="shared" si="185"/>
        <v>11880</v>
      </c>
      <c r="AO1203" s="65">
        <f t="shared" si="186"/>
        <v>33311</v>
      </c>
      <c r="AQ1203" s="66" t="str">
        <f t="shared" si="187"/>
        <v>K-hangtra</v>
      </c>
      <c r="AR1203" s="66">
        <f t="shared" si="188"/>
        <v>156</v>
      </c>
      <c r="AS1203" s="66">
        <f t="shared" si="189"/>
        <v>632</v>
      </c>
    </row>
    <row r="1204" spans="3:45" x14ac:dyDescent="0.25">
      <c r="C1204" s="53" t="str">
        <f>IF(H1204="","",Sheet1!AI1204)</f>
        <v>N</v>
      </c>
      <c r="D1204" s="54" t="s">
        <v>4134</v>
      </c>
      <c r="E1204" s="54" t="s">
        <v>25</v>
      </c>
      <c r="F1204" s="53" t="str">
        <f>IF(H1204="","",Sheet1!AF1204)</f>
        <v>11/10/2025</v>
      </c>
      <c r="G1204" s="1" t="str">
        <f>IF(H1204="","",Sheet1!AF1204)</f>
        <v>11/10/2025</v>
      </c>
      <c r="H1204" s="27">
        <v>9106056431</v>
      </c>
      <c r="I1204" s="1" t="str">
        <f>IF(H1204="","",Sheet1!AF1204)</f>
        <v>11/10/2025</v>
      </c>
      <c r="J1204" s="55" t="str">
        <f t="shared" si="190"/>
        <v>NKHT2510/AF500161436</v>
      </c>
      <c r="K1204" s="1"/>
      <c r="L1204" s="57" t="str">
        <f>IF(H1204="","",Sheet1!AK1204)</f>
        <v>K25TTM</v>
      </c>
      <c r="M1204" s="57" t="str">
        <f>IF(H1204="","",Sheet1!AE1204)</f>
        <v>00161436</v>
      </c>
      <c r="N1204" s="58" t="str">
        <f>IF(H1204="","",Sheet1!AF1204)</f>
        <v>11/10/2025</v>
      </c>
      <c r="O1204" s="7" t="str">
        <f>IF(H1204="","",Sheet1!AH1204)</f>
        <v>WIN2AF5</v>
      </c>
      <c r="S1204" s="55" t="str">
        <f>IF(H1204="","",Sheet1!AL1204)</f>
        <v>2AF5 WM+ HCM 74 Nguyễn Thị Tú</v>
      </c>
      <c r="V1204" s="55" t="str">
        <f>IF(H1204="","",Sheet1!AL1204)</f>
        <v>2AF5 WM+ HCM 74 Nguyễn Thị Tú</v>
      </c>
      <c r="Y1204" s="7" t="str">
        <f>IF(H1204="","",Sheet1!AJ1204)</f>
        <v>GL250</v>
      </c>
      <c r="AB1204" s="60">
        <f t="shared" si="181"/>
        <v>5111</v>
      </c>
      <c r="AC1204" s="60">
        <f t="shared" si="182"/>
        <v>131</v>
      </c>
      <c r="AE1204" s="61">
        <f>IF(H1204="","",Sheet1!U1204)</f>
        <v>2</v>
      </c>
      <c r="AG1204" s="7">
        <f>IF(H1204="","",Sheet1!T1204)</f>
        <v>49500</v>
      </c>
      <c r="AH1204" s="62">
        <f t="shared" si="183"/>
        <v>99000</v>
      </c>
      <c r="AL1204" s="64">
        <f t="shared" si="184"/>
        <v>8</v>
      </c>
      <c r="AN1204" s="61">
        <f t="shared" si="185"/>
        <v>7920</v>
      </c>
      <c r="AO1204" s="65">
        <f t="shared" si="186"/>
        <v>33311</v>
      </c>
      <c r="AQ1204" s="66" t="str">
        <f t="shared" si="187"/>
        <v>K-hangtra</v>
      </c>
      <c r="AR1204" s="66">
        <f t="shared" si="188"/>
        <v>156</v>
      </c>
      <c r="AS1204" s="66">
        <f t="shared" si="189"/>
        <v>632</v>
      </c>
    </row>
    <row r="1205" spans="3:45" x14ac:dyDescent="0.25">
      <c r="C1205" s="53" t="str">
        <f>IF(H1205="","",Sheet1!AI1205)</f>
        <v>B</v>
      </c>
      <c r="D1205" s="54" t="s">
        <v>4134</v>
      </c>
      <c r="E1205" s="54" t="s">
        <v>25</v>
      </c>
      <c r="F1205" s="53" t="str">
        <f>IF(H1205="","",Sheet1!AF1205)</f>
        <v>11/10/2025</v>
      </c>
      <c r="G1205" s="1" t="str">
        <f>IF(H1205="","",Sheet1!AF1205)</f>
        <v>11/10/2025</v>
      </c>
      <c r="H1205" s="27">
        <v>9106056489</v>
      </c>
      <c r="I1205" s="1" t="str">
        <f>IF(H1205="","",Sheet1!AF1205)</f>
        <v>11/10/2025</v>
      </c>
      <c r="J1205" s="55" t="str">
        <f t="shared" si="190"/>
        <v>NKHT2510/06400008252</v>
      </c>
      <c r="K1205" s="1"/>
      <c r="L1205" s="57" t="str">
        <f>IF(H1205="","",Sheet1!AK1205)</f>
        <v>K25TTM</v>
      </c>
      <c r="M1205" s="57" t="str">
        <f>IF(H1205="","",Sheet1!AE1205)</f>
        <v>00008252</v>
      </c>
      <c r="N1205" s="58" t="str">
        <f>IF(H1205="","",Sheet1!AF1205)</f>
        <v>11/10/2025</v>
      </c>
      <c r="O1205" s="7" t="str">
        <f>IF(H1205="","",Sheet1!AH1205)</f>
        <v>WIN-064</v>
      </c>
      <c r="S1205" s="55" t="str">
        <f>IF(H1205="","",Sheet1!AL1205)</f>
        <v>6865 WM+ NDH Nguyễn Hoằng, Hải Hậu</v>
      </c>
      <c r="V1205" s="55" t="str">
        <f>IF(H1205="","",Sheet1!AL1205)</f>
        <v>6865 WM+ NDH Nguyễn Hoằng, Hải Hậu</v>
      </c>
      <c r="Y1205" s="7" t="str">
        <f>IF(H1205="","",Sheet1!AJ1205)</f>
        <v>GM500</v>
      </c>
      <c r="AB1205" s="60">
        <f t="shared" si="181"/>
        <v>5111</v>
      </c>
      <c r="AC1205" s="60">
        <f t="shared" si="182"/>
        <v>131</v>
      </c>
      <c r="AE1205" s="61">
        <f>IF(H1205="","",Sheet1!U1205)</f>
        <v>1</v>
      </c>
      <c r="AG1205" s="7">
        <f>IF(H1205="","",Sheet1!T1205)</f>
        <v>111058</v>
      </c>
      <c r="AH1205" s="62">
        <f t="shared" si="183"/>
        <v>111058</v>
      </c>
      <c r="AL1205" s="64">
        <f t="shared" si="184"/>
        <v>8</v>
      </c>
      <c r="AN1205" s="61">
        <f t="shared" si="185"/>
        <v>8884.64</v>
      </c>
      <c r="AO1205" s="65">
        <f t="shared" si="186"/>
        <v>33311</v>
      </c>
      <c r="AQ1205" s="66" t="str">
        <f t="shared" si="187"/>
        <v>K-hangtra</v>
      </c>
      <c r="AR1205" s="66">
        <f t="shared" si="188"/>
        <v>156</v>
      </c>
      <c r="AS1205" s="66">
        <f t="shared" si="189"/>
        <v>632</v>
      </c>
    </row>
    <row r="1206" spans="3:45" x14ac:dyDescent="0.25">
      <c r="C1206" s="53" t="str">
        <f>IF(H1206="","",Sheet1!AI1206)</f>
        <v>B</v>
      </c>
      <c r="D1206" s="54" t="s">
        <v>4134</v>
      </c>
      <c r="E1206" s="54" t="s">
        <v>25</v>
      </c>
      <c r="F1206" s="53" t="str">
        <f>IF(H1206="","",Sheet1!AF1206)</f>
        <v>11/10/2025</v>
      </c>
      <c r="G1206" s="1" t="str">
        <f>IF(H1206="","",Sheet1!AF1206)</f>
        <v>11/10/2025</v>
      </c>
      <c r="H1206" s="27">
        <v>9106056507</v>
      </c>
      <c r="I1206" s="1" t="str">
        <f>IF(H1206="","",Sheet1!AF1206)</f>
        <v>11/10/2025</v>
      </c>
      <c r="J1206" s="55" t="str">
        <f t="shared" si="190"/>
        <v>NKHT2510/33100486217</v>
      </c>
      <c r="K1206" s="1"/>
      <c r="L1206" s="57" t="str">
        <f>IF(H1206="","",Sheet1!AK1206)</f>
        <v>K25TTM</v>
      </c>
      <c r="M1206" s="57" t="str">
        <f>IF(H1206="","",Sheet1!AE1206)</f>
        <v>00486217</v>
      </c>
      <c r="N1206" s="58" t="str">
        <f>IF(H1206="","",Sheet1!AF1206)</f>
        <v>11/10/2025</v>
      </c>
      <c r="O1206" s="7" t="str">
        <f>IF(H1206="","",Sheet1!AH1206)</f>
        <v>WIN4331</v>
      </c>
      <c r="S1206" s="55" t="str">
        <f>IF(H1206="","",Sheet1!AL1206)</f>
        <v>4331 WM+ HNI 6/22 Phú Viên</v>
      </c>
      <c r="V1206" s="55" t="str">
        <f>IF(H1206="","",Sheet1!AL1206)</f>
        <v>4331 WM+ HNI 6/22 Phú Viên</v>
      </c>
      <c r="Y1206" s="7" t="str">
        <f>IF(H1206="","",Sheet1!AJ1206)</f>
        <v>CN300</v>
      </c>
      <c r="AB1206" s="60">
        <f t="shared" si="181"/>
        <v>5111</v>
      </c>
      <c r="AC1206" s="60">
        <f t="shared" si="182"/>
        <v>131</v>
      </c>
      <c r="AE1206" s="61">
        <f>IF(H1206="","",Sheet1!U1206)</f>
        <v>1</v>
      </c>
      <c r="AG1206" s="7">
        <f>IF(H1206="","",Sheet1!T1206)</f>
        <v>70950</v>
      </c>
      <c r="AH1206" s="62">
        <f t="shared" si="183"/>
        <v>70950</v>
      </c>
      <c r="AL1206" s="64">
        <f t="shared" si="184"/>
        <v>8</v>
      </c>
      <c r="AN1206" s="61">
        <f t="shared" si="185"/>
        <v>5676</v>
      </c>
      <c r="AO1206" s="65">
        <f t="shared" si="186"/>
        <v>33311</v>
      </c>
      <c r="AQ1206" s="66" t="str">
        <f t="shared" si="187"/>
        <v>K-hangtra</v>
      </c>
      <c r="AR1206" s="66">
        <f t="shared" si="188"/>
        <v>156</v>
      </c>
      <c r="AS1206" s="66">
        <f t="shared" si="189"/>
        <v>632</v>
      </c>
    </row>
    <row r="1207" spans="3:45" x14ac:dyDescent="0.25">
      <c r="C1207" s="53" t="str">
        <f>IF(H1207="","",Sheet1!AI1207)</f>
        <v>B</v>
      </c>
      <c r="D1207" s="54" t="s">
        <v>4134</v>
      </c>
      <c r="E1207" s="54" t="s">
        <v>25</v>
      </c>
      <c r="F1207" s="53" t="str">
        <f>IF(H1207="","",Sheet1!AF1207)</f>
        <v>11/10/2025</v>
      </c>
      <c r="G1207" s="1" t="str">
        <f>IF(H1207="","",Sheet1!AF1207)</f>
        <v>11/10/2025</v>
      </c>
      <c r="H1207" s="27">
        <v>9106056557</v>
      </c>
      <c r="I1207" s="1" t="str">
        <f>IF(H1207="","",Sheet1!AF1207)</f>
        <v>11/10/2025</v>
      </c>
      <c r="J1207" s="55" t="str">
        <f t="shared" si="190"/>
        <v>NKHT2510/06500009802</v>
      </c>
      <c r="K1207" s="1"/>
      <c r="L1207" s="57" t="str">
        <f>IF(H1207="","",Sheet1!AK1207)</f>
        <v>K25TTM</v>
      </c>
      <c r="M1207" s="57" t="str">
        <f>IF(H1207="","",Sheet1!AE1207)</f>
        <v>00009802</v>
      </c>
      <c r="N1207" s="58" t="str">
        <f>IF(H1207="","",Sheet1!AF1207)</f>
        <v>11/10/2025</v>
      </c>
      <c r="O1207" s="7" t="str">
        <f>IF(H1207="","",Sheet1!AH1207)</f>
        <v>WIN-065</v>
      </c>
      <c r="S1207" s="55" t="str">
        <f>IF(H1207="","",Sheet1!AL1207)</f>
        <v>4877 WM+ BGG 97 Đào Sư Tích</v>
      </c>
      <c r="V1207" s="55" t="str">
        <f>IF(H1207="","",Sheet1!AL1207)</f>
        <v>4877 WM+ BGG 97 Đào Sư Tích</v>
      </c>
      <c r="Y1207" s="7" t="str">
        <f>IF(H1207="","",Sheet1!AJ1207)</f>
        <v>GM500</v>
      </c>
      <c r="AB1207" s="60">
        <f t="shared" si="181"/>
        <v>5111</v>
      </c>
      <c r="AC1207" s="60">
        <f t="shared" si="182"/>
        <v>131</v>
      </c>
      <c r="AE1207" s="61">
        <f>IF(H1207="","",Sheet1!U1207)</f>
        <v>1</v>
      </c>
      <c r="AG1207" s="7">
        <f>IF(H1207="","",Sheet1!T1207)</f>
        <v>111058</v>
      </c>
      <c r="AH1207" s="62">
        <f t="shared" si="183"/>
        <v>111058</v>
      </c>
      <c r="AL1207" s="64">
        <f t="shared" si="184"/>
        <v>8</v>
      </c>
      <c r="AN1207" s="61">
        <f t="shared" si="185"/>
        <v>8884.64</v>
      </c>
      <c r="AO1207" s="65">
        <f t="shared" si="186"/>
        <v>33311</v>
      </c>
      <c r="AQ1207" s="66" t="str">
        <f t="shared" si="187"/>
        <v>K-hangtra</v>
      </c>
      <c r="AR1207" s="66">
        <f t="shared" si="188"/>
        <v>156</v>
      </c>
      <c r="AS1207" s="66">
        <f t="shared" si="189"/>
        <v>632</v>
      </c>
    </row>
    <row r="1208" spans="3:45" x14ac:dyDescent="0.25">
      <c r="C1208" s="53" t="str">
        <f>IF(H1208="","",Sheet1!AI1208)</f>
        <v>B</v>
      </c>
      <c r="D1208" s="54" t="s">
        <v>4134</v>
      </c>
      <c r="E1208" s="54" t="s">
        <v>25</v>
      </c>
      <c r="F1208" s="53" t="str">
        <f>IF(H1208="","",Sheet1!AF1208)</f>
        <v>11/10/2025</v>
      </c>
      <c r="G1208" s="1" t="str">
        <f>IF(H1208="","",Sheet1!AF1208)</f>
        <v>11/10/2025</v>
      </c>
      <c r="H1208" s="27">
        <v>9106056557</v>
      </c>
      <c r="I1208" s="1" t="str">
        <f>IF(H1208="","",Sheet1!AF1208)</f>
        <v>11/10/2025</v>
      </c>
      <c r="J1208" s="55" t="str">
        <f t="shared" si="190"/>
        <v>NKHT2510/06500009802</v>
      </c>
      <c r="K1208" s="1"/>
      <c r="L1208" s="57" t="str">
        <f>IF(H1208="","",Sheet1!AK1208)</f>
        <v>K25TTM</v>
      </c>
      <c r="M1208" s="57" t="str">
        <f>IF(H1208="","",Sheet1!AE1208)</f>
        <v>00009802</v>
      </c>
      <c r="N1208" s="58" t="str">
        <f>IF(H1208="","",Sheet1!AF1208)</f>
        <v>11/10/2025</v>
      </c>
      <c r="O1208" s="7" t="str">
        <f>IF(H1208="","",Sheet1!AH1208)</f>
        <v>WIN-065</v>
      </c>
      <c r="S1208" s="55" t="str">
        <f>IF(H1208="","",Sheet1!AL1208)</f>
        <v>4877 WM+ BGG 97 Đào Sư Tích</v>
      </c>
      <c r="V1208" s="55" t="str">
        <f>IF(H1208="","",Sheet1!AL1208)</f>
        <v>4877 WM+ BGG 97 Đào Sư Tích</v>
      </c>
      <c r="Y1208" s="7" t="str">
        <f>IF(H1208="","",Sheet1!AJ1208)</f>
        <v>TH200</v>
      </c>
      <c r="AB1208" s="60">
        <f t="shared" si="181"/>
        <v>5111</v>
      </c>
      <c r="AC1208" s="60">
        <f t="shared" si="182"/>
        <v>131</v>
      </c>
      <c r="AE1208" s="61">
        <f>IF(H1208="","",Sheet1!U1208)</f>
        <v>3</v>
      </c>
      <c r="AG1208" s="7">
        <f>IF(H1208="","",Sheet1!T1208)</f>
        <v>45588</v>
      </c>
      <c r="AH1208" s="62">
        <f t="shared" si="183"/>
        <v>136764</v>
      </c>
      <c r="AL1208" s="64">
        <f t="shared" si="184"/>
        <v>8</v>
      </c>
      <c r="AN1208" s="61">
        <f t="shared" si="185"/>
        <v>10941.12</v>
      </c>
      <c r="AO1208" s="65">
        <f t="shared" si="186"/>
        <v>33311</v>
      </c>
      <c r="AQ1208" s="66" t="str">
        <f t="shared" si="187"/>
        <v>K-hangtra</v>
      </c>
      <c r="AR1208" s="66">
        <f t="shared" si="188"/>
        <v>156</v>
      </c>
      <c r="AS1208" s="66">
        <f t="shared" si="189"/>
        <v>632</v>
      </c>
    </row>
    <row r="1209" spans="3:45" x14ac:dyDescent="0.25">
      <c r="C1209" s="53" t="str">
        <f>IF(H1209="","",Sheet1!AI1209)</f>
        <v>B</v>
      </c>
      <c r="D1209" s="54" t="s">
        <v>4134</v>
      </c>
      <c r="E1209" s="54" t="s">
        <v>25</v>
      </c>
      <c r="F1209" s="53" t="str">
        <f>IF(H1209="","",Sheet1!AF1209)</f>
        <v>11/10/2025</v>
      </c>
      <c r="G1209" s="1" t="str">
        <f>IF(H1209="","",Sheet1!AF1209)</f>
        <v>11/10/2025</v>
      </c>
      <c r="H1209" s="27">
        <v>9106056557</v>
      </c>
      <c r="I1209" s="1" t="str">
        <f>IF(H1209="","",Sheet1!AF1209)</f>
        <v>11/10/2025</v>
      </c>
      <c r="J1209" s="55" t="str">
        <f t="shared" si="190"/>
        <v>NKHT2510/06500009802</v>
      </c>
      <c r="K1209" s="1"/>
      <c r="L1209" s="57" t="str">
        <f>IF(H1209="","",Sheet1!AK1209)</f>
        <v>K25TTM</v>
      </c>
      <c r="M1209" s="57" t="str">
        <f>IF(H1209="","",Sheet1!AE1209)</f>
        <v>00009802</v>
      </c>
      <c r="N1209" s="58" t="str">
        <f>IF(H1209="","",Sheet1!AF1209)</f>
        <v>11/10/2025</v>
      </c>
      <c r="O1209" s="7" t="str">
        <f>IF(H1209="","",Sheet1!AH1209)</f>
        <v>WIN-065</v>
      </c>
      <c r="S1209" s="55" t="str">
        <f>IF(H1209="","",Sheet1!AL1209)</f>
        <v>4877 WM+ BGG 97 Đào Sư Tích</v>
      </c>
      <c r="V1209" s="55" t="str">
        <f>IF(H1209="","",Sheet1!AL1209)</f>
        <v>4877 WM+ BGG 97 Đào Sư Tích</v>
      </c>
      <c r="Y1209" s="7" t="str">
        <f>IF(H1209="","",Sheet1!AJ1209)</f>
        <v>CN300</v>
      </c>
      <c r="AB1209" s="60">
        <f t="shared" si="181"/>
        <v>5111</v>
      </c>
      <c r="AC1209" s="60">
        <f t="shared" si="182"/>
        <v>131</v>
      </c>
      <c r="AE1209" s="61">
        <f>IF(H1209="","",Sheet1!U1209)</f>
        <v>4</v>
      </c>
      <c r="AG1209" s="7">
        <f>IF(H1209="","",Sheet1!T1209)</f>
        <v>70950</v>
      </c>
      <c r="AH1209" s="62">
        <f t="shared" si="183"/>
        <v>283800</v>
      </c>
      <c r="AL1209" s="64">
        <f t="shared" si="184"/>
        <v>8</v>
      </c>
      <c r="AN1209" s="61">
        <f t="shared" si="185"/>
        <v>22704</v>
      </c>
      <c r="AO1209" s="65">
        <f t="shared" si="186"/>
        <v>33311</v>
      </c>
      <c r="AQ1209" s="66" t="str">
        <f t="shared" si="187"/>
        <v>K-hangtra</v>
      </c>
      <c r="AR1209" s="66">
        <f t="shared" si="188"/>
        <v>156</v>
      </c>
      <c r="AS1209" s="66">
        <f t="shared" si="189"/>
        <v>632</v>
      </c>
    </row>
    <row r="1210" spans="3:45" x14ac:dyDescent="0.25">
      <c r="C1210" s="53" t="str">
        <f>IF(H1210="","",Sheet1!AI1210)</f>
        <v>B</v>
      </c>
      <c r="D1210" s="54" t="s">
        <v>4134</v>
      </c>
      <c r="E1210" s="54" t="s">
        <v>25</v>
      </c>
      <c r="F1210" s="53" t="str">
        <f>IF(H1210="","",Sheet1!AF1210)</f>
        <v>11/10/2025</v>
      </c>
      <c r="G1210" s="1" t="str">
        <f>IF(H1210="","",Sheet1!AF1210)</f>
        <v>11/10/2025</v>
      </c>
      <c r="H1210" s="27">
        <v>9106056557</v>
      </c>
      <c r="I1210" s="1" t="str">
        <f>IF(H1210="","",Sheet1!AF1210)</f>
        <v>11/10/2025</v>
      </c>
      <c r="J1210" s="55" t="str">
        <f t="shared" si="190"/>
        <v>NKHT2510/06500009802</v>
      </c>
      <c r="K1210" s="1"/>
      <c r="L1210" s="57" t="str">
        <f>IF(H1210="","",Sheet1!AK1210)</f>
        <v>K25TTM</v>
      </c>
      <c r="M1210" s="57" t="str">
        <f>IF(H1210="","",Sheet1!AE1210)</f>
        <v>00009802</v>
      </c>
      <c r="N1210" s="58" t="str">
        <f>IF(H1210="","",Sheet1!AF1210)</f>
        <v>11/10/2025</v>
      </c>
      <c r="O1210" s="7" t="str">
        <f>IF(H1210="","",Sheet1!AH1210)</f>
        <v>WIN-065</v>
      </c>
      <c r="S1210" s="55" t="str">
        <f>IF(H1210="","",Sheet1!AL1210)</f>
        <v>4877 WM+ BGG 97 Đào Sư Tích</v>
      </c>
      <c r="V1210" s="55" t="str">
        <f>IF(H1210="","",Sheet1!AL1210)</f>
        <v>4877 WM+ BGG 97 Đào Sư Tích</v>
      </c>
      <c r="Y1210" s="7" t="str">
        <f>IF(H1210="","",Sheet1!AJ1210)</f>
        <v>GTLX250G</v>
      </c>
      <c r="AB1210" s="60">
        <f t="shared" si="181"/>
        <v>5111</v>
      </c>
      <c r="AC1210" s="60">
        <f t="shared" si="182"/>
        <v>131</v>
      </c>
      <c r="AE1210" s="61">
        <f>IF(H1210="","",Sheet1!U1210)</f>
        <v>2</v>
      </c>
      <c r="AG1210" s="7">
        <f>IF(H1210="","",Sheet1!T1210)</f>
        <v>50182</v>
      </c>
      <c r="AH1210" s="62">
        <f t="shared" si="183"/>
        <v>100364</v>
      </c>
      <c r="AL1210" s="64">
        <f t="shared" si="184"/>
        <v>8</v>
      </c>
      <c r="AN1210" s="61">
        <f t="shared" si="185"/>
        <v>8029.12</v>
      </c>
      <c r="AO1210" s="65">
        <f t="shared" si="186"/>
        <v>33311</v>
      </c>
      <c r="AQ1210" s="66" t="str">
        <f t="shared" si="187"/>
        <v>K-hangtra</v>
      </c>
      <c r="AR1210" s="66">
        <f t="shared" si="188"/>
        <v>156</v>
      </c>
      <c r="AS1210" s="66">
        <f t="shared" si="189"/>
        <v>632</v>
      </c>
    </row>
    <row r="1211" spans="3:45" x14ac:dyDescent="0.25">
      <c r="C1211" s="53" t="str">
        <f>IF(H1211="","",Sheet1!AI1211)</f>
        <v>B</v>
      </c>
      <c r="D1211" s="54" t="s">
        <v>4134</v>
      </c>
      <c r="E1211" s="54" t="s">
        <v>25</v>
      </c>
      <c r="F1211" s="53" t="str">
        <f>IF(H1211="","",Sheet1!AF1211)</f>
        <v>11/10/2025</v>
      </c>
      <c r="G1211" s="1" t="str">
        <f>IF(H1211="","",Sheet1!AF1211)</f>
        <v>11/10/2025</v>
      </c>
      <c r="H1211" s="27">
        <v>9106056554</v>
      </c>
      <c r="I1211" s="1" t="str">
        <f>IF(H1211="","",Sheet1!AF1211)</f>
        <v>11/10/2025</v>
      </c>
      <c r="J1211" s="55" t="str">
        <f t="shared" si="190"/>
        <v>NKHT2510/77700486232</v>
      </c>
      <c r="K1211" s="1"/>
      <c r="L1211" s="57" t="str">
        <f>IF(H1211="","",Sheet1!AK1211)</f>
        <v>K25TTM</v>
      </c>
      <c r="M1211" s="57" t="str">
        <f>IF(H1211="","",Sheet1!AE1211)</f>
        <v>00486232</v>
      </c>
      <c r="N1211" s="58" t="str">
        <f>IF(H1211="","",Sheet1!AF1211)</f>
        <v>11/10/2025</v>
      </c>
      <c r="O1211" s="7" t="str">
        <f>IF(H1211="","",Sheet1!AH1211)</f>
        <v>WIN5777</v>
      </c>
      <c r="S1211" s="55" t="str">
        <f>IF(H1211="","",Sheet1!AL1211)</f>
        <v>5777 WM+ HNI Duyên Thái, Thường Tín</v>
      </c>
      <c r="V1211" s="55" t="str">
        <f>IF(H1211="","",Sheet1!AL1211)</f>
        <v>5777 WM+ HNI Duyên Thái, Thường Tín</v>
      </c>
      <c r="Y1211" s="7" t="str">
        <f>IF(H1211="","",Sheet1!AJ1211)</f>
        <v>GM500</v>
      </c>
      <c r="AB1211" s="60">
        <f t="shared" si="181"/>
        <v>5111</v>
      </c>
      <c r="AC1211" s="60">
        <f t="shared" si="182"/>
        <v>131</v>
      </c>
      <c r="AE1211" s="61">
        <f>IF(H1211="","",Sheet1!U1211)</f>
        <v>1</v>
      </c>
      <c r="AG1211" s="7">
        <f>IF(H1211="","",Sheet1!T1211)</f>
        <v>111058</v>
      </c>
      <c r="AH1211" s="62">
        <f t="shared" si="183"/>
        <v>111058</v>
      </c>
      <c r="AL1211" s="64">
        <f t="shared" si="184"/>
        <v>8</v>
      </c>
      <c r="AN1211" s="61">
        <f t="shared" si="185"/>
        <v>8884.64</v>
      </c>
      <c r="AO1211" s="65">
        <f t="shared" si="186"/>
        <v>33311</v>
      </c>
      <c r="AQ1211" s="66" t="str">
        <f t="shared" si="187"/>
        <v>K-hangtra</v>
      </c>
      <c r="AR1211" s="66">
        <f t="shared" si="188"/>
        <v>156</v>
      </c>
      <c r="AS1211" s="66">
        <f t="shared" si="189"/>
        <v>632</v>
      </c>
    </row>
    <row r="1212" spans="3:45" x14ac:dyDescent="0.25">
      <c r="C1212" s="53" t="str">
        <f>IF(H1212="","",Sheet1!AI1212)</f>
        <v>N</v>
      </c>
      <c r="D1212" s="54" t="s">
        <v>4134</v>
      </c>
      <c r="E1212" s="54" t="s">
        <v>25</v>
      </c>
      <c r="F1212" s="53" t="str">
        <f>IF(H1212="","",Sheet1!AF1212)</f>
        <v>11/10/2025</v>
      </c>
      <c r="G1212" s="1" t="str">
        <f>IF(H1212="","",Sheet1!AF1212)</f>
        <v>11/10/2025</v>
      </c>
      <c r="H1212" s="27">
        <v>9106056532</v>
      </c>
      <c r="I1212" s="1" t="str">
        <f>IF(H1212="","",Sheet1!AF1212)</f>
        <v>11/10/2025</v>
      </c>
      <c r="J1212" s="55" t="str">
        <f t="shared" si="190"/>
        <v>NKHT2510/06300005806</v>
      </c>
      <c r="K1212" s="1"/>
      <c r="L1212" s="57" t="str">
        <f>IF(H1212="","",Sheet1!AK1212)</f>
        <v>K25TTM</v>
      </c>
      <c r="M1212" s="57" t="str">
        <f>IF(H1212="","",Sheet1!AE1212)</f>
        <v>00005806</v>
      </c>
      <c r="N1212" s="58" t="str">
        <f>IF(H1212="","",Sheet1!AF1212)</f>
        <v>11/10/2025</v>
      </c>
      <c r="O1212" s="7" t="str">
        <f>IF(H1212="","",Sheet1!AH1212)</f>
        <v>WIN-063</v>
      </c>
      <c r="S1212" s="55" t="str">
        <f>IF(H1212="","",Sheet1!AL1212)</f>
        <v>6192 WM+ TGG 6A Nguyễn Huệ</v>
      </c>
      <c r="V1212" s="55" t="str">
        <f>IF(H1212="","",Sheet1!AL1212)</f>
        <v>6192 WM+ TGG 6A Nguyễn Huệ</v>
      </c>
      <c r="Y1212" s="7" t="str">
        <f>IF(H1212="","",Sheet1!AJ1212)</f>
        <v>GTLX250G</v>
      </c>
      <c r="AB1212" s="60">
        <f t="shared" si="181"/>
        <v>5111</v>
      </c>
      <c r="AC1212" s="60">
        <f t="shared" si="182"/>
        <v>131</v>
      </c>
      <c r="AE1212" s="61">
        <f>IF(H1212="","",Sheet1!U1212)</f>
        <v>6</v>
      </c>
      <c r="AG1212" s="7">
        <f>IF(H1212="","",Sheet1!T1212)</f>
        <v>50182</v>
      </c>
      <c r="AH1212" s="62">
        <f t="shared" si="183"/>
        <v>301092</v>
      </c>
      <c r="AL1212" s="64">
        <f t="shared" si="184"/>
        <v>8</v>
      </c>
      <c r="AN1212" s="61">
        <f t="shared" si="185"/>
        <v>24087.360000000001</v>
      </c>
      <c r="AO1212" s="65">
        <f t="shared" si="186"/>
        <v>33311</v>
      </c>
      <c r="AQ1212" s="66" t="str">
        <f t="shared" si="187"/>
        <v>K-hangtra</v>
      </c>
      <c r="AR1212" s="66">
        <f t="shared" si="188"/>
        <v>156</v>
      </c>
      <c r="AS1212" s="66">
        <f t="shared" si="189"/>
        <v>632</v>
      </c>
    </row>
    <row r="1213" spans="3:45" x14ac:dyDescent="0.25">
      <c r="C1213" s="53" t="str">
        <f>IF(H1213="","",Sheet1!AI1213)</f>
        <v>B</v>
      </c>
      <c r="D1213" s="54" t="s">
        <v>4134</v>
      </c>
      <c r="E1213" s="54" t="s">
        <v>25</v>
      </c>
      <c r="F1213" s="53" t="str">
        <f>IF(H1213="","",Sheet1!AF1213)</f>
        <v>11/10/2025</v>
      </c>
      <c r="G1213" s="1" t="str">
        <f>IF(H1213="","",Sheet1!AF1213)</f>
        <v>11/10/2025</v>
      </c>
      <c r="H1213" s="27">
        <v>9106056582</v>
      </c>
      <c r="I1213" s="1" t="str">
        <f>IF(H1213="","",Sheet1!AF1213)</f>
        <v>11/10/2025</v>
      </c>
      <c r="J1213" s="55" t="str">
        <f t="shared" si="190"/>
        <v>NKHT2510/06500009803</v>
      </c>
      <c r="K1213" s="1"/>
      <c r="L1213" s="57" t="str">
        <f>IF(H1213="","",Sheet1!AK1213)</f>
        <v>K25TTM</v>
      </c>
      <c r="M1213" s="57" t="str">
        <f>IF(H1213="","",Sheet1!AE1213)</f>
        <v>00009803</v>
      </c>
      <c r="N1213" s="58" t="str">
        <f>IF(H1213="","",Sheet1!AF1213)</f>
        <v>11/10/2025</v>
      </c>
      <c r="O1213" s="7" t="str">
        <f>IF(H1213="","",Sheet1!AH1213)</f>
        <v>WIN-065</v>
      </c>
      <c r="S1213" s="55" t="str">
        <f>IF(H1213="","",Sheet1!AL1213)</f>
        <v>4707 WM+ BGG 273 Nguyễn Văn Cừ</v>
      </c>
      <c r="V1213" s="55" t="str">
        <f>IF(H1213="","",Sheet1!AL1213)</f>
        <v>4707 WM+ BGG 273 Nguyễn Văn Cừ</v>
      </c>
      <c r="Y1213" s="7" t="str">
        <f>IF(H1213="","",Sheet1!AJ1213)</f>
        <v>GM500</v>
      </c>
      <c r="AB1213" s="60">
        <f t="shared" si="181"/>
        <v>5111</v>
      </c>
      <c r="AC1213" s="60">
        <f t="shared" si="182"/>
        <v>131</v>
      </c>
      <c r="AE1213" s="61">
        <f>IF(H1213="","",Sheet1!U1213)</f>
        <v>1</v>
      </c>
      <c r="AG1213" s="7">
        <f>IF(H1213="","",Sheet1!T1213)</f>
        <v>111058</v>
      </c>
      <c r="AH1213" s="62">
        <f t="shared" si="183"/>
        <v>111058</v>
      </c>
      <c r="AL1213" s="64">
        <f t="shared" si="184"/>
        <v>8</v>
      </c>
      <c r="AN1213" s="61">
        <f t="shared" si="185"/>
        <v>8884.64</v>
      </c>
      <c r="AO1213" s="65">
        <f t="shared" si="186"/>
        <v>33311</v>
      </c>
      <c r="AQ1213" s="66" t="str">
        <f t="shared" si="187"/>
        <v>K-hangtra</v>
      </c>
      <c r="AR1213" s="66">
        <f t="shared" si="188"/>
        <v>156</v>
      </c>
      <c r="AS1213" s="66">
        <f t="shared" si="189"/>
        <v>632</v>
      </c>
    </row>
    <row r="1214" spans="3:45" x14ac:dyDescent="0.25">
      <c r="C1214" s="53" t="str">
        <f>IF(H1214="","",Sheet1!AI1214)</f>
        <v>B</v>
      </c>
      <c r="D1214" s="54" t="s">
        <v>4134</v>
      </c>
      <c r="E1214" s="54" t="s">
        <v>25</v>
      </c>
      <c r="F1214" s="53" t="str">
        <f>IF(H1214="","",Sheet1!AF1214)</f>
        <v>11/10/2025</v>
      </c>
      <c r="G1214" s="1" t="str">
        <f>IF(H1214="","",Sheet1!AF1214)</f>
        <v>11/10/2025</v>
      </c>
      <c r="H1214" s="27">
        <v>9106056555</v>
      </c>
      <c r="I1214" s="1" t="str">
        <f>IF(H1214="","",Sheet1!AF1214)</f>
        <v>11/10/2025</v>
      </c>
      <c r="J1214" s="55" t="str">
        <f t="shared" si="190"/>
        <v>NKHT2510/17800486233</v>
      </c>
      <c r="K1214" s="1"/>
      <c r="L1214" s="57" t="str">
        <f>IF(H1214="","",Sheet1!AK1214)</f>
        <v>K25TTM</v>
      </c>
      <c r="M1214" s="57" t="str">
        <f>IF(H1214="","",Sheet1!AE1214)</f>
        <v>00486233</v>
      </c>
      <c r="N1214" s="58" t="str">
        <f>IF(H1214="","",Sheet1!AF1214)</f>
        <v>11/10/2025</v>
      </c>
      <c r="O1214" s="7" t="str">
        <f>IF(H1214="","",Sheet1!AH1214)</f>
        <v>WIN3178</v>
      </c>
      <c r="S1214" s="55" t="str">
        <f>IF(H1214="","",Sheet1!AL1214)</f>
        <v>3178 WM+ HNI Thôn 2 Ninh Hiệp</v>
      </c>
      <c r="V1214" s="55" t="str">
        <f>IF(H1214="","",Sheet1!AL1214)</f>
        <v>3178 WM+ HNI Thôn 2 Ninh Hiệp</v>
      </c>
      <c r="Y1214" s="7" t="str">
        <f>IF(H1214="","",Sheet1!AJ1214)</f>
        <v>GM500</v>
      </c>
      <c r="AB1214" s="60">
        <f t="shared" si="181"/>
        <v>5111</v>
      </c>
      <c r="AC1214" s="60">
        <f t="shared" si="182"/>
        <v>131</v>
      </c>
      <c r="AE1214" s="61">
        <f>IF(H1214="","",Sheet1!U1214)</f>
        <v>1</v>
      </c>
      <c r="AG1214" s="7">
        <f>IF(H1214="","",Sheet1!T1214)</f>
        <v>111058</v>
      </c>
      <c r="AH1214" s="62">
        <f t="shared" si="183"/>
        <v>111058</v>
      </c>
      <c r="AL1214" s="64">
        <f t="shared" si="184"/>
        <v>8</v>
      </c>
      <c r="AN1214" s="61">
        <f t="shared" si="185"/>
        <v>8884.64</v>
      </c>
      <c r="AO1214" s="65">
        <f t="shared" si="186"/>
        <v>33311</v>
      </c>
      <c r="AQ1214" s="66" t="str">
        <f t="shared" si="187"/>
        <v>K-hangtra</v>
      </c>
      <c r="AR1214" s="66">
        <f t="shared" si="188"/>
        <v>156</v>
      </c>
      <c r="AS1214" s="66">
        <f t="shared" si="189"/>
        <v>632</v>
      </c>
    </row>
    <row r="1215" spans="3:45" x14ac:dyDescent="0.25">
      <c r="C1215" s="53" t="str">
        <f>IF(H1215="","",Sheet1!AI1215)</f>
        <v>B</v>
      </c>
      <c r="D1215" s="54" t="s">
        <v>4134</v>
      </c>
      <c r="E1215" s="54" t="s">
        <v>25</v>
      </c>
      <c r="F1215" s="53" t="str">
        <f>IF(H1215="","",Sheet1!AF1215)</f>
        <v>11/10/2025</v>
      </c>
      <c r="G1215" s="1" t="str">
        <f>IF(H1215="","",Sheet1!AF1215)</f>
        <v>11/10/2025</v>
      </c>
      <c r="H1215" s="27">
        <v>9106056614</v>
      </c>
      <c r="I1215" s="1" t="str">
        <f>IF(H1215="","",Sheet1!AF1215)</f>
        <v>11/10/2025</v>
      </c>
      <c r="J1215" s="55" t="str">
        <f t="shared" si="190"/>
        <v>NKHT2510/35200486251</v>
      </c>
      <c r="K1215" s="1"/>
      <c r="L1215" s="57" t="str">
        <f>IF(H1215="","",Sheet1!AK1215)</f>
        <v>K25TTM</v>
      </c>
      <c r="M1215" s="57" t="str">
        <f>IF(H1215="","",Sheet1!AE1215)</f>
        <v>00486251</v>
      </c>
      <c r="N1215" s="58" t="str">
        <f>IF(H1215="","",Sheet1!AF1215)</f>
        <v>11/10/2025</v>
      </c>
      <c r="O1215" s="7" t="str">
        <f>IF(H1215="","",Sheet1!AH1215)</f>
        <v>WIN2352</v>
      </c>
      <c r="S1215" s="55" t="str">
        <f>IF(H1215="","",Sheet1!AL1215)</f>
        <v>2352 WM+ HNI 70 Vạn Kiếp</v>
      </c>
      <c r="V1215" s="55" t="str">
        <f>IF(H1215="","",Sheet1!AL1215)</f>
        <v>2352 WM+ HNI 70 Vạn Kiếp</v>
      </c>
      <c r="Y1215" s="7" t="str">
        <f>IF(H1215="","",Sheet1!AJ1215)</f>
        <v>CGM300</v>
      </c>
      <c r="AB1215" s="60">
        <f t="shared" si="181"/>
        <v>5111</v>
      </c>
      <c r="AC1215" s="60">
        <f t="shared" si="182"/>
        <v>131</v>
      </c>
      <c r="AE1215" s="61">
        <f>IF(H1215="","",Sheet1!U1215)</f>
        <v>1</v>
      </c>
      <c r="AG1215" s="7">
        <f>IF(H1215="","",Sheet1!T1215)</f>
        <v>73431</v>
      </c>
      <c r="AH1215" s="62">
        <f t="shared" si="183"/>
        <v>73431</v>
      </c>
      <c r="AL1215" s="64">
        <f t="shared" si="184"/>
        <v>8</v>
      </c>
      <c r="AN1215" s="61">
        <f t="shared" si="185"/>
        <v>5874.4800000000005</v>
      </c>
      <c r="AO1215" s="65">
        <f t="shared" si="186"/>
        <v>33311</v>
      </c>
      <c r="AQ1215" s="66" t="str">
        <f t="shared" si="187"/>
        <v>K-hangtra</v>
      </c>
      <c r="AR1215" s="66">
        <f t="shared" si="188"/>
        <v>156</v>
      </c>
      <c r="AS1215" s="66">
        <f t="shared" si="189"/>
        <v>632</v>
      </c>
    </row>
    <row r="1216" spans="3:45" x14ac:dyDescent="0.25">
      <c r="C1216" s="53" t="str">
        <f>IF(H1216="","",Sheet1!AI1216)</f>
        <v>B</v>
      </c>
      <c r="D1216" s="54" t="s">
        <v>4134</v>
      </c>
      <c r="E1216" s="54" t="s">
        <v>25</v>
      </c>
      <c r="F1216" s="53" t="str">
        <f>IF(H1216="","",Sheet1!AF1216)</f>
        <v>11/10/2025</v>
      </c>
      <c r="G1216" s="1" t="str">
        <f>IF(H1216="","",Sheet1!AF1216)</f>
        <v>11/10/2025</v>
      </c>
      <c r="H1216" s="27">
        <v>9106056614</v>
      </c>
      <c r="I1216" s="1" t="str">
        <f>IF(H1216="","",Sheet1!AF1216)</f>
        <v>11/10/2025</v>
      </c>
      <c r="J1216" s="55" t="str">
        <f t="shared" si="190"/>
        <v>NKHT2510/35200486251</v>
      </c>
      <c r="K1216" s="1"/>
      <c r="L1216" s="57" t="str">
        <f>IF(H1216="","",Sheet1!AK1216)</f>
        <v>K25TTM</v>
      </c>
      <c r="M1216" s="57" t="str">
        <f>IF(H1216="","",Sheet1!AE1216)</f>
        <v>00486251</v>
      </c>
      <c r="N1216" s="58" t="str">
        <f>IF(H1216="","",Sheet1!AF1216)</f>
        <v>11/10/2025</v>
      </c>
      <c r="O1216" s="7" t="str">
        <f>IF(H1216="","",Sheet1!AH1216)</f>
        <v>WIN2352</v>
      </c>
      <c r="S1216" s="55" t="str">
        <f>IF(H1216="","",Sheet1!AL1216)</f>
        <v>2352 WM+ HNI 70 Vạn Kiếp</v>
      </c>
      <c r="V1216" s="55" t="str">
        <f>IF(H1216="","",Sheet1!AL1216)</f>
        <v>2352 WM+ HNI 70 Vạn Kiếp</v>
      </c>
      <c r="Y1216" s="7" t="str">
        <f>IF(H1216="","",Sheet1!AJ1216)</f>
        <v>GM500</v>
      </c>
      <c r="AB1216" s="60">
        <f t="shared" si="181"/>
        <v>5111</v>
      </c>
      <c r="AC1216" s="60">
        <f t="shared" si="182"/>
        <v>131</v>
      </c>
      <c r="AE1216" s="61">
        <f>IF(H1216="","",Sheet1!U1216)</f>
        <v>1</v>
      </c>
      <c r="AG1216" s="7">
        <f>IF(H1216="","",Sheet1!T1216)</f>
        <v>111058</v>
      </c>
      <c r="AH1216" s="62">
        <f t="shared" si="183"/>
        <v>111058</v>
      </c>
      <c r="AL1216" s="64">
        <f t="shared" si="184"/>
        <v>8</v>
      </c>
      <c r="AN1216" s="61">
        <f t="shared" si="185"/>
        <v>8884.64</v>
      </c>
      <c r="AO1216" s="65">
        <f t="shared" si="186"/>
        <v>33311</v>
      </c>
      <c r="AQ1216" s="66" t="str">
        <f t="shared" si="187"/>
        <v>K-hangtra</v>
      </c>
      <c r="AR1216" s="66">
        <f t="shared" si="188"/>
        <v>156</v>
      </c>
      <c r="AS1216" s="66">
        <f t="shared" si="189"/>
        <v>632</v>
      </c>
    </row>
    <row r="1217" spans="3:45" x14ac:dyDescent="0.25">
      <c r="C1217" s="53" t="str">
        <f>IF(H1217="","",Sheet1!AI1217)</f>
        <v>B</v>
      </c>
      <c r="D1217" s="54" t="s">
        <v>4134</v>
      </c>
      <c r="E1217" s="54" t="s">
        <v>25</v>
      </c>
      <c r="F1217" s="53" t="str">
        <f>IF(H1217="","",Sheet1!AF1217)</f>
        <v>11/10/2025</v>
      </c>
      <c r="G1217" s="1" t="str">
        <f>IF(H1217="","",Sheet1!AF1217)</f>
        <v>11/10/2025</v>
      </c>
      <c r="H1217" s="27">
        <v>9106056614</v>
      </c>
      <c r="I1217" s="1" t="str">
        <f>IF(H1217="","",Sheet1!AF1217)</f>
        <v>11/10/2025</v>
      </c>
      <c r="J1217" s="55" t="str">
        <f t="shared" si="190"/>
        <v>NKHT2510/35200486251</v>
      </c>
      <c r="K1217" s="1"/>
      <c r="L1217" s="57" t="str">
        <f>IF(H1217="","",Sheet1!AK1217)</f>
        <v>K25TTM</v>
      </c>
      <c r="M1217" s="57" t="str">
        <f>IF(H1217="","",Sheet1!AE1217)</f>
        <v>00486251</v>
      </c>
      <c r="N1217" s="58" t="str">
        <f>IF(H1217="","",Sheet1!AF1217)</f>
        <v>11/10/2025</v>
      </c>
      <c r="O1217" s="7" t="str">
        <f>IF(H1217="","",Sheet1!AH1217)</f>
        <v>WIN2352</v>
      </c>
      <c r="S1217" s="55" t="str">
        <f>IF(H1217="","",Sheet1!AL1217)</f>
        <v>2352 WM+ HNI 70 Vạn Kiếp</v>
      </c>
      <c r="V1217" s="55" t="str">
        <f>IF(H1217="","",Sheet1!AL1217)</f>
        <v>2352 WM+ HNI 70 Vạn Kiếp</v>
      </c>
      <c r="Y1217" s="7" t="str">
        <f>IF(H1217="","",Sheet1!AJ1217)</f>
        <v>TH200</v>
      </c>
      <c r="AB1217" s="60">
        <f t="shared" si="181"/>
        <v>5111</v>
      </c>
      <c r="AC1217" s="60">
        <f t="shared" si="182"/>
        <v>131</v>
      </c>
      <c r="AE1217" s="61">
        <f>IF(H1217="","",Sheet1!U1217)</f>
        <v>1</v>
      </c>
      <c r="AG1217" s="7">
        <f>IF(H1217="","",Sheet1!T1217)</f>
        <v>45588</v>
      </c>
      <c r="AH1217" s="62">
        <f t="shared" si="183"/>
        <v>45588</v>
      </c>
      <c r="AL1217" s="64">
        <f t="shared" si="184"/>
        <v>8</v>
      </c>
      <c r="AN1217" s="61">
        <f t="shared" si="185"/>
        <v>3647.04</v>
      </c>
      <c r="AO1217" s="65">
        <f t="shared" si="186"/>
        <v>33311</v>
      </c>
      <c r="AQ1217" s="66" t="str">
        <f t="shared" si="187"/>
        <v>K-hangtra</v>
      </c>
      <c r="AR1217" s="66">
        <f t="shared" si="188"/>
        <v>156</v>
      </c>
      <c r="AS1217" s="66">
        <f t="shared" si="189"/>
        <v>632</v>
      </c>
    </row>
    <row r="1218" spans="3:45" x14ac:dyDescent="0.25">
      <c r="C1218" s="53" t="str">
        <f>IF(H1218="","",Sheet1!AI1218)</f>
        <v>B</v>
      </c>
      <c r="D1218" s="54" t="s">
        <v>4134</v>
      </c>
      <c r="E1218" s="54" t="s">
        <v>25</v>
      </c>
      <c r="F1218" s="53" t="str">
        <f>IF(H1218="","",Sheet1!AF1218)</f>
        <v>11/10/2025</v>
      </c>
      <c r="G1218" s="1" t="str">
        <f>IF(H1218="","",Sheet1!AF1218)</f>
        <v>11/10/2025</v>
      </c>
      <c r="H1218" s="27">
        <v>9106056614</v>
      </c>
      <c r="I1218" s="1" t="str">
        <f>IF(H1218="","",Sheet1!AF1218)</f>
        <v>11/10/2025</v>
      </c>
      <c r="J1218" s="55" t="str">
        <f t="shared" si="190"/>
        <v>NKHT2510/35200486251</v>
      </c>
      <c r="K1218" s="1"/>
      <c r="L1218" s="57" t="str">
        <f>IF(H1218="","",Sheet1!AK1218)</f>
        <v>K25TTM</v>
      </c>
      <c r="M1218" s="57" t="str">
        <f>IF(H1218="","",Sheet1!AE1218)</f>
        <v>00486251</v>
      </c>
      <c r="N1218" s="58" t="str">
        <f>IF(H1218="","",Sheet1!AF1218)</f>
        <v>11/10/2025</v>
      </c>
      <c r="O1218" s="7" t="str">
        <f>IF(H1218="","",Sheet1!AH1218)</f>
        <v>WIN2352</v>
      </c>
      <c r="S1218" s="55" t="str">
        <f>IF(H1218="","",Sheet1!AL1218)</f>
        <v>2352 WM+ HNI 70 Vạn Kiếp</v>
      </c>
      <c r="V1218" s="55" t="str">
        <f>IF(H1218="","",Sheet1!AL1218)</f>
        <v>2352 WM+ HNI 70 Vạn Kiếp</v>
      </c>
      <c r="Y1218" s="7" t="str">
        <f>IF(H1218="","",Sheet1!AJ1218)</f>
        <v>CN300</v>
      </c>
      <c r="AB1218" s="60">
        <f t="shared" si="181"/>
        <v>5111</v>
      </c>
      <c r="AC1218" s="60">
        <f t="shared" si="182"/>
        <v>131</v>
      </c>
      <c r="AE1218" s="61">
        <f>IF(H1218="","",Sheet1!U1218)</f>
        <v>2</v>
      </c>
      <c r="AG1218" s="7">
        <f>IF(H1218="","",Sheet1!T1218)</f>
        <v>70950</v>
      </c>
      <c r="AH1218" s="62">
        <f t="shared" si="183"/>
        <v>141900</v>
      </c>
      <c r="AL1218" s="64">
        <f t="shared" si="184"/>
        <v>8</v>
      </c>
      <c r="AN1218" s="61">
        <f t="shared" si="185"/>
        <v>11352</v>
      </c>
      <c r="AO1218" s="65">
        <f t="shared" si="186"/>
        <v>33311</v>
      </c>
      <c r="AQ1218" s="66" t="str">
        <f t="shared" si="187"/>
        <v>K-hangtra</v>
      </c>
      <c r="AR1218" s="66">
        <f t="shared" si="188"/>
        <v>156</v>
      </c>
      <c r="AS1218" s="66">
        <f t="shared" si="189"/>
        <v>632</v>
      </c>
    </row>
    <row r="1219" spans="3:45" x14ac:dyDescent="0.25">
      <c r="C1219" s="53" t="str">
        <f>IF(H1219="","",Sheet1!AI1219)</f>
        <v>B</v>
      </c>
      <c r="D1219" s="54" t="s">
        <v>4134</v>
      </c>
      <c r="E1219" s="54" t="s">
        <v>25</v>
      </c>
      <c r="F1219" s="53" t="str">
        <f>IF(H1219="","",Sheet1!AF1219)</f>
        <v>11/10/2025</v>
      </c>
      <c r="G1219" s="1" t="str">
        <f>IF(H1219="","",Sheet1!AF1219)</f>
        <v>11/10/2025</v>
      </c>
      <c r="H1219" s="27">
        <v>9106056614</v>
      </c>
      <c r="I1219" s="1" t="str">
        <f>IF(H1219="","",Sheet1!AF1219)</f>
        <v>11/10/2025</v>
      </c>
      <c r="J1219" s="55" t="str">
        <f t="shared" si="190"/>
        <v>NKHT2510/35200486251</v>
      </c>
      <c r="K1219" s="1"/>
      <c r="L1219" s="57" t="str">
        <f>IF(H1219="","",Sheet1!AK1219)</f>
        <v>K25TTM</v>
      </c>
      <c r="M1219" s="57" t="str">
        <f>IF(H1219="","",Sheet1!AE1219)</f>
        <v>00486251</v>
      </c>
      <c r="N1219" s="58" t="str">
        <f>IF(H1219="","",Sheet1!AF1219)</f>
        <v>11/10/2025</v>
      </c>
      <c r="O1219" s="7" t="str">
        <f>IF(H1219="","",Sheet1!AH1219)</f>
        <v>WIN2352</v>
      </c>
      <c r="S1219" s="55" t="str">
        <f>IF(H1219="","",Sheet1!AL1219)</f>
        <v>2352 WM+ HNI 70 Vạn Kiếp</v>
      </c>
      <c r="V1219" s="55" t="str">
        <f>IF(H1219="","",Sheet1!AL1219)</f>
        <v>2352 WM+ HNI 70 Vạn Kiếp</v>
      </c>
      <c r="Y1219" s="7" t="str">
        <f>IF(H1219="","",Sheet1!AJ1219)</f>
        <v>CC300</v>
      </c>
      <c r="AB1219" s="60">
        <f t="shared" ref="AB1219:AB1282" si="191">IF(H1219="","",5111)</f>
        <v>5111</v>
      </c>
      <c r="AC1219" s="60">
        <f t="shared" si="182"/>
        <v>131</v>
      </c>
      <c r="AE1219" s="61">
        <f>IF(H1219="","",Sheet1!U1219)</f>
        <v>3</v>
      </c>
      <c r="AG1219" s="7">
        <f>IF(H1219="","",Sheet1!T1219)</f>
        <v>74250</v>
      </c>
      <c r="AH1219" s="62">
        <f t="shared" si="183"/>
        <v>222750</v>
      </c>
      <c r="AL1219" s="64">
        <f t="shared" si="184"/>
        <v>8</v>
      </c>
      <c r="AN1219" s="61">
        <f t="shared" si="185"/>
        <v>17820</v>
      </c>
      <c r="AO1219" s="65">
        <f t="shared" si="186"/>
        <v>33311</v>
      </c>
      <c r="AQ1219" s="66" t="str">
        <f t="shared" si="187"/>
        <v>K-hangtra</v>
      </c>
      <c r="AR1219" s="66">
        <f t="shared" si="188"/>
        <v>156</v>
      </c>
      <c r="AS1219" s="66">
        <f t="shared" si="189"/>
        <v>632</v>
      </c>
    </row>
    <row r="1220" spans="3:45" x14ac:dyDescent="0.25">
      <c r="C1220" s="53" t="str">
        <f>IF(H1220="","",Sheet1!AI1220)</f>
        <v>B</v>
      </c>
      <c r="D1220" s="54" t="s">
        <v>4134</v>
      </c>
      <c r="E1220" s="54" t="s">
        <v>25</v>
      </c>
      <c r="F1220" s="53" t="str">
        <f>IF(H1220="","",Sheet1!AF1220)</f>
        <v>11/10/2025</v>
      </c>
      <c r="G1220" s="1" t="str">
        <f>IF(H1220="","",Sheet1!AF1220)</f>
        <v>11/10/2025</v>
      </c>
      <c r="H1220" s="27">
        <v>9106056639</v>
      </c>
      <c r="I1220" s="1" t="str">
        <f>IF(H1220="","",Sheet1!AF1220)</f>
        <v>11/10/2025</v>
      </c>
      <c r="J1220" s="55" t="str">
        <f t="shared" si="190"/>
        <v>NKHT2510/05800037845</v>
      </c>
      <c r="K1220" s="1"/>
      <c r="L1220" s="57" t="str">
        <f>IF(H1220="","",Sheet1!AK1220)</f>
        <v>K25TTM</v>
      </c>
      <c r="M1220" s="57" t="str">
        <f>IF(H1220="","",Sheet1!AE1220)</f>
        <v>00037845</v>
      </c>
      <c r="N1220" s="58" t="str">
        <f>IF(H1220="","",Sheet1!AF1220)</f>
        <v>11/10/2025</v>
      </c>
      <c r="O1220" s="7" t="str">
        <f>IF(H1220="","",Sheet1!AH1220)</f>
        <v>WIN-058</v>
      </c>
      <c r="S1220" s="55" t="str">
        <f>IF(H1220="","",Sheet1!AL1220)</f>
        <v>6162 WM+ NAN 82 Lý Tự Trọng</v>
      </c>
      <c r="V1220" s="55" t="str">
        <f>IF(H1220="","",Sheet1!AL1220)</f>
        <v>6162 WM+ NAN 82 Lý Tự Trọng</v>
      </c>
      <c r="Y1220" s="7" t="str">
        <f>IF(H1220="","",Sheet1!AJ1220)</f>
        <v>MNH250</v>
      </c>
      <c r="AB1220" s="60">
        <f t="shared" si="191"/>
        <v>5111</v>
      </c>
      <c r="AC1220" s="60">
        <f t="shared" ref="AC1220:AC1283" si="192">IF(H1220="","",131)</f>
        <v>131</v>
      </c>
      <c r="AE1220" s="61">
        <f>IF(H1220="","",Sheet1!U1220)</f>
        <v>1</v>
      </c>
      <c r="AG1220" s="7">
        <f>IF(H1220="","",Sheet1!T1220)</f>
        <v>37720</v>
      </c>
      <c r="AH1220" s="62">
        <f t="shared" ref="AH1220:AH1283" si="193">AE1220*AG1220</f>
        <v>37720</v>
      </c>
      <c r="AL1220" s="64">
        <f t="shared" ref="AL1220:AL1283" si="194">IF(H1220="","",8)</f>
        <v>8</v>
      </c>
      <c r="AN1220" s="61">
        <f t="shared" ref="AN1220:AN1283" si="195">AH1220*8%</f>
        <v>3017.6</v>
      </c>
      <c r="AO1220" s="65">
        <f t="shared" ref="AO1220:AO1283" si="196">IF(H1220="","",33311)</f>
        <v>33311</v>
      </c>
      <c r="AQ1220" s="66" t="str">
        <f t="shared" ref="AQ1220:AQ1283" si="197">IF(H1220="","","K-hangtra")</f>
        <v>K-hangtra</v>
      </c>
      <c r="AR1220" s="66">
        <f t="shared" ref="AR1220:AR1283" si="198">IF(H1220="","",156)</f>
        <v>156</v>
      </c>
      <c r="AS1220" s="66">
        <f t="shared" ref="AS1220:AS1283" si="199">IF(H1220="","",632)</f>
        <v>632</v>
      </c>
    </row>
    <row r="1221" spans="3:45" x14ac:dyDescent="0.25">
      <c r="C1221" s="53" t="str">
        <f>IF(H1221="","",Sheet1!AI1221)</f>
        <v>B</v>
      </c>
      <c r="D1221" s="54" t="s">
        <v>4134</v>
      </c>
      <c r="E1221" s="54" t="s">
        <v>25</v>
      </c>
      <c r="F1221" s="53" t="str">
        <f>IF(H1221="","",Sheet1!AF1221)</f>
        <v>11/10/2025</v>
      </c>
      <c r="G1221" s="1" t="str">
        <f>IF(H1221="","",Sheet1!AF1221)</f>
        <v>11/10/2025</v>
      </c>
      <c r="H1221" s="27">
        <v>9106056656</v>
      </c>
      <c r="I1221" s="1" t="str">
        <f>IF(H1221="","",Sheet1!AF1221)</f>
        <v>11/10/2025</v>
      </c>
      <c r="J1221" s="55" t="str">
        <f t="shared" si="190"/>
        <v>NKHT2510/49900486265</v>
      </c>
      <c r="K1221" s="1"/>
      <c r="L1221" s="57" t="str">
        <f>IF(H1221="","",Sheet1!AK1221)</f>
        <v>K25TTM</v>
      </c>
      <c r="M1221" s="57" t="str">
        <f>IF(H1221="","",Sheet1!AE1221)</f>
        <v>00486265</v>
      </c>
      <c r="N1221" s="58" t="str">
        <f>IF(H1221="","",Sheet1!AF1221)</f>
        <v>11/10/2025</v>
      </c>
      <c r="O1221" s="7" t="str">
        <f>IF(H1221="","",Sheet1!AH1221)</f>
        <v>WIN3499</v>
      </c>
      <c r="S1221" s="55" t="str">
        <f>IF(H1221="","",Sheet1!AL1221)</f>
        <v>3499 WM+ HNI Hà Phong</v>
      </c>
      <c r="V1221" s="55" t="str">
        <f>IF(H1221="","",Sheet1!AL1221)</f>
        <v>3499 WM+ HNI Hà Phong</v>
      </c>
      <c r="Y1221" s="7" t="str">
        <f>IF(H1221="","",Sheet1!AJ1221)</f>
        <v>GM500</v>
      </c>
      <c r="AB1221" s="60">
        <f t="shared" si="191"/>
        <v>5111</v>
      </c>
      <c r="AC1221" s="60">
        <f t="shared" si="192"/>
        <v>131</v>
      </c>
      <c r="AE1221" s="61">
        <f>IF(H1221="","",Sheet1!U1221)</f>
        <v>3</v>
      </c>
      <c r="AG1221" s="7">
        <f>IF(H1221="","",Sheet1!T1221)</f>
        <v>111058</v>
      </c>
      <c r="AH1221" s="62">
        <f t="shared" si="193"/>
        <v>333174</v>
      </c>
      <c r="AL1221" s="64">
        <f t="shared" si="194"/>
        <v>8</v>
      </c>
      <c r="AN1221" s="61">
        <f t="shared" si="195"/>
        <v>26653.920000000002</v>
      </c>
      <c r="AO1221" s="65">
        <f t="shared" si="196"/>
        <v>33311</v>
      </c>
      <c r="AQ1221" s="66" t="str">
        <f t="shared" si="197"/>
        <v>K-hangtra</v>
      </c>
      <c r="AR1221" s="66">
        <f t="shared" si="198"/>
        <v>156</v>
      </c>
      <c r="AS1221" s="66">
        <f t="shared" si="199"/>
        <v>632</v>
      </c>
    </row>
    <row r="1222" spans="3:45" x14ac:dyDescent="0.25">
      <c r="C1222" s="53" t="str">
        <f>IF(H1222="","",Sheet1!AI1222)</f>
        <v>N</v>
      </c>
      <c r="D1222" s="54" t="s">
        <v>4134</v>
      </c>
      <c r="E1222" s="54" t="s">
        <v>25</v>
      </c>
      <c r="F1222" s="53" t="str">
        <f>IF(H1222="","",Sheet1!AF1222)</f>
        <v>11/10/2025</v>
      </c>
      <c r="G1222" s="1" t="str">
        <f>IF(H1222="","",Sheet1!AF1222)</f>
        <v>11/10/2025</v>
      </c>
      <c r="H1222" s="27">
        <v>9106056679</v>
      </c>
      <c r="I1222" s="1" t="str">
        <f>IF(H1222="","",Sheet1!AF1222)</f>
        <v>11/10/2025</v>
      </c>
      <c r="J1222" s="55" t="str">
        <f t="shared" si="190"/>
        <v>NKHT2510/07100009739</v>
      </c>
      <c r="K1222" s="1"/>
      <c r="L1222" s="57" t="str">
        <f>IF(H1222="","",Sheet1!AK1222)</f>
        <v>K25TTM</v>
      </c>
      <c r="M1222" s="57" t="str">
        <f>IF(H1222="","",Sheet1!AE1222)</f>
        <v>00009739</v>
      </c>
      <c r="N1222" s="58" t="str">
        <f>IF(H1222="","",Sheet1!AF1222)</f>
        <v>11/10/2025</v>
      </c>
      <c r="O1222" s="7" t="str">
        <f>IF(H1222="","",Sheet1!AH1222)</f>
        <v>WIN-071</v>
      </c>
      <c r="S1222" s="55" t="str">
        <f>IF(H1222="","",Sheet1!AL1222)</f>
        <v>2AZE WM+ BDH Phú Phong, Tây Sơn</v>
      </c>
      <c r="V1222" s="55" t="str">
        <f>IF(H1222="","",Sheet1!AL1222)</f>
        <v>2AZE WM+ BDH Phú Phong, Tây Sơn</v>
      </c>
      <c r="Y1222" s="7" t="str">
        <f>IF(H1222="","",Sheet1!AJ1222)</f>
        <v>GTLX250G</v>
      </c>
      <c r="AB1222" s="60">
        <f t="shared" si="191"/>
        <v>5111</v>
      </c>
      <c r="AC1222" s="60">
        <f t="shared" si="192"/>
        <v>131</v>
      </c>
      <c r="AE1222" s="61">
        <f>IF(H1222="","",Sheet1!U1222)</f>
        <v>3</v>
      </c>
      <c r="AG1222" s="7">
        <f>IF(H1222="","",Sheet1!T1222)</f>
        <v>50182</v>
      </c>
      <c r="AH1222" s="62">
        <f t="shared" si="193"/>
        <v>150546</v>
      </c>
      <c r="AL1222" s="64">
        <f t="shared" si="194"/>
        <v>8</v>
      </c>
      <c r="AN1222" s="61">
        <f t="shared" si="195"/>
        <v>12043.68</v>
      </c>
      <c r="AO1222" s="65">
        <f t="shared" si="196"/>
        <v>33311</v>
      </c>
      <c r="AQ1222" s="66" t="str">
        <f t="shared" si="197"/>
        <v>K-hangtra</v>
      </c>
      <c r="AR1222" s="66">
        <f t="shared" si="198"/>
        <v>156</v>
      </c>
      <c r="AS1222" s="66">
        <f t="shared" si="199"/>
        <v>632</v>
      </c>
    </row>
    <row r="1223" spans="3:45" x14ac:dyDescent="0.25">
      <c r="C1223" s="53" t="str">
        <f>IF(H1223="","",Sheet1!AI1223)</f>
        <v>B</v>
      </c>
      <c r="D1223" s="54" t="s">
        <v>4134</v>
      </c>
      <c r="E1223" s="54" t="s">
        <v>25</v>
      </c>
      <c r="F1223" s="53" t="str">
        <f>IF(H1223="","",Sheet1!AF1223)</f>
        <v>11/10/2025</v>
      </c>
      <c r="G1223" s="1" t="str">
        <f>IF(H1223="","",Sheet1!AF1223)</f>
        <v>11/10/2025</v>
      </c>
      <c r="H1223" s="27">
        <v>9106056662</v>
      </c>
      <c r="I1223" s="1" t="str">
        <f>IF(H1223="","",Sheet1!AF1223)</f>
        <v>11/10/2025</v>
      </c>
      <c r="J1223" s="55" t="str">
        <f t="shared" si="190"/>
        <v>NKHT2510/99100486270</v>
      </c>
      <c r="K1223" s="1"/>
      <c r="L1223" s="57" t="str">
        <f>IF(H1223="","",Sheet1!AK1223)</f>
        <v>K25TTM</v>
      </c>
      <c r="M1223" s="57" t="str">
        <f>IF(H1223="","",Sheet1!AE1223)</f>
        <v>00486270</v>
      </c>
      <c r="N1223" s="58" t="str">
        <f>IF(H1223="","",Sheet1!AF1223)</f>
        <v>11/10/2025</v>
      </c>
      <c r="O1223" s="7" t="str">
        <f>IF(H1223="","",Sheet1!AH1223)</f>
        <v>WIN6991</v>
      </c>
      <c r="S1223" s="55" t="str">
        <f>IF(H1223="","",Sheet1!AL1223)</f>
        <v>6991 WM+ HNI Xuân Sơn, Sóc Sơn</v>
      </c>
      <c r="V1223" s="55" t="str">
        <f>IF(H1223="","",Sheet1!AL1223)</f>
        <v>6991 WM+ HNI Xuân Sơn, Sóc Sơn</v>
      </c>
      <c r="Y1223" s="7" t="str">
        <f>IF(H1223="","",Sheet1!AJ1223)</f>
        <v>MNH250</v>
      </c>
      <c r="AB1223" s="60">
        <f t="shared" si="191"/>
        <v>5111</v>
      </c>
      <c r="AC1223" s="60">
        <f t="shared" si="192"/>
        <v>131</v>
      </c>
      <c r="AE1223" s="61">
        <f>IF(H1223="","",Sheet1!U1223)</f>
        <v>4</v>
      </c>
      <c r="AG1223" s="7">
        <f>IF(H1223="","",Sheet1!T1223)</f>
        <v>37720</v>
      </c>
      <c r="AH1223" s="62">
        <f t="shared" si="193"/>
        <v>150880</v>
      </c>
      <c r="AL1223" s="64">
        <f t="shared" si="194"/>
        <v>8</v>
      </c>
      <c r="AN1223" s="61">
        <f t="shared" si="195"/>
        <v>12070.4</v>
      </c>
      <c r="AO1223" s="65">
        <f t="shared" si="196"/>
        <v>33311</v>
      </c>
      <c r="AQ1223" s="66" t="str">
        <f t="shared" si="197"/>
        <v>K-hangtra</v>
      </c>
      <c r="AR1223" s="66">
        <f t="shared" si="198"/>
        <v>156</v>
      </c>
      <c r="AS1223" s="66">
        <f t="shared" si="199"/>
        <v>632</v>
      </c>
    </row>
    <row r="1224" spans="3:45" x14ac:dyDescent="0.25">
      <c r="C1224" s="53" t="str">
        <f>IF(H1224="","",Sheet1!AI1224)</f>
        <v>B</v>
      </c>
      <c r="D1224" s="54" t="s">
        <v>4134</v>
      </c>
      <c r="E1224" s="54" t="s">
        <v>25</v>
      </c>
      <c r="F1224" s="53" t="str">
        <f>IF(H1224="","",Sheet1!AF1224)</f>
        <v>11/10/2025</v>
      </c>
      <c r="G1224" s="1" t="str">
        <f>IF(H1224="","",Sheet1!AF1224)</f>
        <v>11/10/2025</v>
      </c>
      <c r="H1224" s="27">
        <v>9106056662</v>
      </c>
      <c r="I1224" s="1" t="str">
        <f>IF(H1224="","",Sheet1!AF1224)</f>
        <v>11/10/2025</v>
      </c>
      <c r="J1224" s="55" t="str">
        <f t="shared" si="190"/>
        <v>NKHT2510/99100486270</v>
      </c>
      <c r="K1224" s="1"/>
      <c r="L1224" s="57" t="str">
        <f>IF(H1224="","",Sheet1!AK1224)</f>
        <v>K25TTM</v>
      </c>
      <c r="M1224" s="57" t="str">
        <f>IF(H1224="","",Sheet1!AE1224)</f>
        <v>00486270</v>
      </c>
      <c r="N1224" s="58" t="str">
        <f>IF(H1224="","",Sheet1!AF1224)</f>
        <v>11/10/2025</v>
      </c>
      <c r="O1224" s="7" t="str">
        <f>IF(H1224="","",Sheet1!AH1224)</f>
        <v>WIN6991</v>
      </c>
      <c r="S1224" s="55" t="str">
        <f>IF(H1224="","",Sheet1!AL1224)</f>
        <v>6991 WM+ HNI Xuân Sơn, Sóc Sơn</v>
      </c>
      <c r="V1224" s="55" t="str">
        <f>IF(H1224="","",Sheet1!AL1224)</f>
        <v>6991 WM+ HNI Xuân Sơn, Sóc Sơn</v>
      </c>
      <c r="Y1224" s="7" t="str">
        <f>IF(H1224="","",Sheet1!AJ1224)</f>
        <v>GTLX250G</v>
      </c>
      <c r="AB1224" s="60">
        <f t="shared" si="191"/>
        <v>5111</v>
      </c>
      <c r="AC1224" s="60">
        <f t="shared" si="192"/>
        <v>131</v>
      </c>
      <c r="AE1224" s="61">
        <f>IF(H1224="","",Sheet1!U1224)</f>
        <v>1</v>
      </c>
      <c r="AG1224" s="7">
        <f>IF(H1224="","",Sheet1!T1224)</f>
        <v>50182</v>
      </c>
      <c r="AH1224" s="62">
        <f t="shared" si="193"/>
        <v>50182</v>
      </c>
      <c r="AL1224" s="64">
        <f t="shared" si="194"/>
        <v>8</v>
      </c>
      <c r="AN1224" s="61">
        <f t="shared" si="195"/>
        <v>4014.56</v>
      </c>
      <c r="AO1224" s="65">
        <f t="shared" si="196"/>
        <v>33311</v>
      </c>
      <c r="AQ1224" s="66" t="str">
        <f t="shared" si="197"/>
        <v>K-hangtra</v>
      </c>
      <c r="AR1224" s="66">
        <f t="shared" si="198"/>
        <v>156</v>
      </c>
      <c r="AS1224" s="66">
        <f t="shared" si="199"/>
        <v>632</v>
      </c>
    </row>
    <row r="1225" spans="3:45" x14ac:dyDescent="0.25">
      <c r="C1225" s="53" t="str">
        <f>IF(H1225="","",Sheet1!AI1225)</f>
        <v>B</v>
      </c>
      <c r="D1225" s="54" t="s">
        <v>4134</v>
      </c>
      <c r="E1225" s="54" t="s">
        <v>25</v>
      </c>
      <c r="F1225" s="53" t="str">
        <f>IF(H1225="","",Sheet1!AF1225)</f>
        <v>11/10/2025</v>
      </c>
      <c r="G1225" s="1" t="str">
        <f>IF(H1225="","",Sheet1!AF1225)</f>
        <v>11/10/2025</v>
      </c>
      <c r="H1225" s="27">
        <v>9106056662</v>
      </c>
      <c r="I1225" s="1" t="str">
        <f>IF(H1225="","",Sheet1!AF1225)</f>
        <v>11/10/2025</v>
      </c>
      <c r="J1225" s="55" t="str">
        <f t="shared" si="190"/>
        <v>NKHT2510/99100486270</v>
      </c>
      <c r="K1225" s="1"/>
      <c r="L1225" s="57" t="str">
        <f>IF(H1225="","",Sheet1!AK1225)</f>
        <v>K25TTM</v>
      </c>
      <c r="M1225" s="57" t="str">
        <f>IF(H1225="","",Sheet1!AE1225)</f>
        <v>00486270</v>
      </c>
      <c r="N1225" s="58" t="str">
        <f>IF(H1225="","",Sheet1!AF1225)</f>
        <v>11/10/2025</v>
      </c>
      <c r="O1225" s="7" t="str">
        <f>IF(H1225="","",Sheet1!AH1225)</f>
        <v>WIN6991</v>
      </c>
      <c r="S1225" s="55" t="str">
        <f>IF(H1225="","",Sheet1!AL1225)</f>
        <v>6991 WM+ HNI Xuân Sơn, Sóc Sơn</v>
      </c>
      <c r="V1225" s="55" t="str">
        <f>IF(H1225="","",Sheet1!AL1225)</f>
        <v>6991 WM+ HNI Xuân Sơn, Sóc Sơn</v>
      </c>
      <c r="Y1225" s="7" t="str">
        <f>IF(H1225="","",Sheet1!AJ1225)</f>
        <v>TH200</v>
      </c>
      <c r="AB1225" s="60">
        <f t="shared" si="191"/>
        <v>5111</v>
      </c>
      <c r="AC1225" s="60">
        <f t="shared" si="192"/>
        <v>131</v>
      </c>
      <c r="AE1225" s="61">
        <f>IF(H1225="","",Sheet1!U1225)</f>
        <v>1</v>
      </c>
      <c r="AG1225" s="7">
        <f>IF(H1225="","",Sheet1!T1225)</f>
        <v>45588</v>
      </c>
      <c r="AH1225" s="62">
        <f t="shared" si="193"/>
        <v>45588</v>
      </c>
      <c r="AL1225" s="64">
        <f t="shared" si="194"/>
        <v>8</v>
      </c>
      <c r="AN1225" s="61">
        <f t="shared" si="195"/>
        <v>3647.04</v>
      </c>
      <c r="AO1225" s="65">
        <f t="shared" si="196"/>
        <v>33311</v>
      </c>
      <c r="AQ1225" s="66" t="str">
        <f t="shared" si="197"/>
        <v>K-hangtra</v>
      </c>
      <c r="AR1225" s="66">
        <f t="shared" si="198"/>
        <v>156</v>
      </c>
      <c r="AS1225" s="66">
        <f t="shared" si="199"/>
        <v>632</v>
      </c>
    </row>
    <row r="1226" spans="3:45" x14ac:dyDescent="0.25">
      <c r="C1226" s="53" t="str">
        <f>IF(H1226="","",Sheet1!AI1226)</f>
        <v>B</v>
      </c>
      <c r="D1226" s="54" t="s">
        <v>4134</v>
      </c>
      <c r="E1226" s="54" t="s">
        <v>25</v>
      </c>
      <c r="F1226" s="53" t="str">
        <f>IF(H1226="","",Sheet1!AF1226)</f>
        <v>11/10/2025</v>
      </c>
      <c r="G1226" s="1" t="str">
        <f>IF(H1226="","",Sheet1!AF1226)</f>
        <v>11/10/2025</v>
      </c>
      <c r="H1226" s="27">
        <v>9106056662</v>
      </c>
      <c r="I1226" s="1" t="str">
        <f>IF(H1226="","",Sheet1!AF1226)</f>
        <v>11/10/2025</v>
      </c>
      <c r="J1226" s="55" t="str">
        <f t="shared" si="190"/>
        <v>NKHT2510/99100486270</v>
      </c>
      <c r="K1226" s="1"/>
      <c r="L1226" s="57" t="str">
        <f>IF(H1226="","",Sheet1!AK1226)</f>
        <v>K25TTM</v>
      </c>
      <c r="M1226" s="57" t="str">
        <f>IF(H1226="","",Sheet1!AE1226)</f>
        <v>00486270</v>
      </c>
      <c r="N1226" s="58" t="str">
        <f>IF(H1226="","",Sheet1!AF1226)</f>
        <v>11/10/2025</v>
      </c>
      <c r="O1226" s="7" t="str">
        <f>IF(H1226="","",Sheet1!AH1226)</f>
        <v>WIN6991</v>
      </c>
      <c r="S1226" s="55" t="str">
        <f>IF(H1226="","",Sheet1!AL1226)</f>
        <v>6991 WM+ HNI Xuân Sơn, Sóc Sơn</v>
      </c>
      <c r="V1226" s="55" t="str">
        <f>IF(H1226="","",Sheet1!AL1226)</f>
        <v>6991 WM+ HNI Xuân Sơn, Sóc Sơn</v>
      </c>
      <c r="Y1226" s="7" t="str">
        <f>IF(H1226="","",Sheet1!AJ1226)</f>
        <v>CGM300</v>
      </c>
      <c r="AB1226" s="60">
        <f t="shared" si="191"/>
        <v>5111</v>
      </c>
      <c r="AC1226" s="60">
        <f t="shared" si="192"/>
        <v>131</v>
      </c>
      <c r="AE1226" s="61">
        <f>IF(H1226="","",Sheet1!U1226)</f>
        <v>2</v>
      </c>
      <c r="AG1226" s="7">
        <f>IF(H1226="","",Sheet1!T1226)</f>
        <v>73431</v>
      </c>
      <c r="AH1226" s="62">
        <f t="shared" si="193"/>
        <v>146862</v>
      </c>
      <c r="AL1226" s="64">
        <f t="shared" si="194"/>
        <v>8</v>
      </c>
      <c r="AN1226" s="61">
        <f t="shared" si="195"/>
        <v>11748.960000000001</v>
      </c>
      <c r="AO1226" s="65">
        <f t="shared" si="196"/>
        <v>33311</v>
      </c>
      <c r="AQ1226" s="66" t="str">
        <f t="shared" si="197"/>
        <v>K-hangtra</v>
      </c>
      <c r="AR1226" s="66">
        <f t="shared" si="198"/>
        <v>156</v>
      </c>
      <c r="AS1226" s="66">
        <f t="shared" si="199"/>
        <v>632</v>
      </c>
    </row>
    <row r="1227" spans="3:45" x14ac:dyDescent="0.25">
      <c r="C1227" s="53" t="str">
        <f>IF(H1227="","",Sheet1!AI1227)</f>
        <v>B</v>
      </c>
      <c r="D1227" s="54" t="s">
        <v>4134</v>
      </c>
      <c r="E1227" s="54" t="s">
        <v>25</v>
      </c>
      <c r="F1227" s="53" t="str">
        <f>IF(H1227="","",Sheet1!AF1227)</f>
        <v>11/10/2025</v>
      </c>
      <c r="G1227" s="1" t="str">
        <f>IF(H1227="","",Sheet1!AF1227)</f>
        <v>11/10/2025</v>
      </c>
      <c r="H1227" s="27">
        <v>9106056704</v>
      </c>
      <c r="I1227" s="1" t="str">
        <f>IF(H1227="","",Sheet1!AF1227)</f>
        <v>11/10/2025</v>
      </c>
      <c r="J1227" s="55" t="str">
        <f t="shared" si="190"/>
        <v>NKHT2510/05800037848</v>
      </c>
      <c r="K1227" s="1"/>
      <c r="L1227" s="57" t="str">
        <f>IF(H1227="","",Sheet1!AK1227)</f>
        <v>K25TTM</v>
      </c>
      <c r="M1227" s="57" t="str">
        <f>IF(H1227="","",Sheet1!AE1227)</f>
        <v>00037848</v>
      </c>
      <c r="N1227" s="58" t="str">
        <f>IF(H1227="","",Sheet1!AF1227)</f>
        <v>11/10/2025</v>
      </c>
      <c r="O1227" s="7" t="str">
        <f>IF(H1227="","",Sheet1!AH1227)</f>
        <v>WIN-058</v>
      </c>
      <c r="S1227" s="55" t="str">
        <f>IF(H1227="","",Sheet1!AL1227)</f>
        <v>6162 WM+ NAN 82 Lý Tự Trọng</v>
      </c>
      <c r="V1227" s="55" t="str">
        <f>IF(H1227="","",Sheet1!AL1227)</f>
        <v>6162 WM+ NAN 82 Lý Tự Trọng</v>
      </c>
      <c r="Y1227" s="7" t="str">
        <f>IF(H1227="","",Sheet1!AJ1227)</f>
        <v>GTLX250G</v>
      </c>
      <c r="AB1227" s="60">
        <f t="shared" si="191"/>
        <v>5111</v>
      </c>
      <c r="AC1227" s="60">
        <f t="shared" si="192"/>
        <v>131</v>
      </c>
      <c r="AE1227" s="61">
        <f>IF(H1227="","",Sheet1!U1227)</f>
        <v>1</v>
      </c>
      <c r="AG1227" s="7">
        <f>IF(H1227="","",Sheet1!T1227)</f>
        <v>50182</v>
      </c>
      <c r="AH1227" s="62">
        <f t="shared" si="193"/>
        <v>50182</v>
      </c>
      <c r="AL1227" s="64">
        <f t="shared" si="194"/>
        <v>8</v>
      </c>
      <c r="AN1227" s="61">
        <f t="shared" si="195"/>
        <v>4014.56</v>
      </c>
      <c r="AO1227" s="65">
        <f t="shared" si="196"/>
        <v>33311</v>
      </c>
      <c r="AQ1227" s="66" t="str">
        <f t="shared" si="197"/>
        <v>K-hangtra</v>
      </c>
      <c r="AR1227" s="66">
        <f t="shared" si="198"/>
        <v>156</v>
      </c>
      <c r="AS1227" s="66">
        <f t="shared" si="199"/>
        <v>632</v>
      </c>
    </row>
    <row r="1228" spans="3:45" x14ac:dyDescent="0.25">
      <c r="C1228" s="53" t="str">
        <f>IF(H1228="","",Sheet1!AI1228)</f>
        <v>B</v>
      </c>
      <c r="D1228" s="54" t="s">
        <v>4134</v>
      </c>
      <c r="E1228" s="54" t="s">
        <v>25</v>
      </c>
      <c r="F1228" s="53" t="str">
        <f>IF(H1228="","",Sheet1!AF1228)</f>
        <v>11/10/2025</v>
      </c>
      <c r="G1228" s="1" t="str">
        <f>IF(H1228="","",Sheet1!AF1228)</f>
        <v>11/10/2025</v>
      </c>
      <c r="H1228" s="27">
        <v>9106056717</v>
      </c>
      <c r="I1228" s="1" t="str">
        <f>IF(H1228="","",Sheet1!AF1228)</f>
        <v>11/10/2025</v>
      </c>
      <c r="J1228" s="55" t="str">
        <f t="shared" si="190"/>
        <v>NKHT2510/03200486287</v>
      </c>
      <c r="K1228" s="1"/>
      <c r="L1228" s="57" t="str">
        <f>IF(H1228="","",Sheet1!AK1228)</f>
        <v>K25TTM</v>
      </c>
      <c r="M1228" s="57" t="str">
        <f>IF(H1228="","",Sheet1!AE1228)</f>
        <v>00486287</v>
      </c>
      <c r="N1228" s="58" t="str">
        <f>IF(H1228="","",Sheet1!AF1228)</f>
        <v>11/10/2025</v>
      </c>
      <c r="O1228" s="7" t="str">
        <f>IF(H1228="","",Sheet1!AH1228)</f>
        <v>WIN2032</v>
      </c>
      <c r="S1228" s="55" t="str">
        <f>IF(H1228="","",Sheet1!AL1228)</f>
        <v>2032 WM+ HNI Packexim</v>
      </c>
      <c r="V1228" s="55" t="str">
        <f>IF(H1228="","",Sheet1!AL1228)</f>
        <v>2032 WM+ HNI Packexim</v>
      </c>
      <c r="Y1228" s="7" t="str">
        <f>IF(H1228="","",Sheet1!AJ1228)</f>
        <v>CN300</v>
      </c>
      <c r="AB1228" s="60">
        <f t="shared" si="191"/>
        <v>5111</v>
      </c>
      <c r="AC1228" s="60">
        <f t="shared" si="192"/>
        <v>131</v>
      </c>
      <c r="AE1228" s="61">
        <f>IF(H1228="","",Sheet1!U1228)</f>
        <v>2</v>
      </c>
      <c r="AG1228" s="7">
        <f>IF(H1228="","",Sheet1!T1228)</f>
        <v>70950</v>
      </c>
      <c r="AH1228" s="62">
        <f t="shared" si="193"/>
        <v>141900</v>
      </c>
      <c r="AL1228" s="64">
        <f t="shared" si="194"/>
        <v>8</v>
      </c>
      <c r="AN1228" s="61">
        <f t="shared" si="195"/>
        <v>11352</v>
      </c>
      <c r="AO1228" s="65">
        <f t="shared" si="196"/>
        <v>33311</v>
      </c>
      <c r="AQ1228" s="66" t="str">
        <f t="shared" si="197"/>
        <v>K-hangtra</v>
      </c>
      <c r="AR1228" s="66">
        <f t="shared" si="198"/>
        <v>156</v>
      </c>
      <c r="AS1228" s="66">
        <f t="shared" si="199"/>
        <v>632</v>
      </c>
    </row>
    <row r="1229" spans="3:45" x14ac:dyDescent="0.25">
      <c r="C1229" s="53" t="str">
        <f>IF(H1229="","",Sheet1!AI1229)</f>
        <v>B</v>
      </c>
      <c r="D1229" s="54" t="s">
        <v>4134</v>
      </c>
      <c r="E1229" s="54" t="s">
        <v>25</v>
      </c>
      <c r="F1229" s="53" t="str">
        <f>IF(H1229="","",Sheet1!AF1229)</f>
        <v>11/10/2025</v>
      </c>
      <c r="G1229" s="1" t="str">
        <f>IF(H1229="","",Sheet1!AF1229)</f>
        <v>11/10/2025</v>
      </c>
      <c r="H1229" s="27">
        <v>9106056717</v>
      </c>
      <c r="I1229" s="1" t="str">
        <f>IF(H1229="","",Sheet1!AF1229)</f>
        <v>11/10/2025</v>
      </c>
      <c r="J1229" s="55" t="str">
        <f t="shared" si="190"/>
        <v>NKHT2510/03200486287</v>
      </c>
      <c r="K1229" s="1"/>
      <c r="L1229" s="57" t="str">
        <f>IF(H1229="","",Sheet1!AK1229)</f>
        <v>K25TTM</v>
      </c>
      <c r="M1229" s="57" t="str">
        <f>IF(H1229="","",Sheet1!AE1229)</f>
        <v>00486287</v>
      </c>
      <c r="N1229" s="58" t="str">
        <f>IF(H1229="","",Sheet1!AF1229)</f>
        <v>11/10/2025</v>
      </c>
      <c r="O1229" s="7" t="str">
        <f>IF(H1229="","",Sheet1!AH1229)</f>
        <v>WIN2032</v>
      </c>
      <c r="S1229" s="55" t="str">
        <f>IF(H1229="","",Sheet1!AL1229)</f>
        <v>2032 WM+ HNI Packexim</v>
      </c>
      <c r="V1229" s="55" t="str">
        <f>IF(H1229="","",Sheet1!AL1229)</f>
        <v>2032 WM+ HNI Packexim</v>
      </c>
      <c r="Y1229" s="7" t="str">
        <f>IF(H1229="","",Sheet1!AJ1229)</f>
        <v>MNH250</v>
      </c>
      <c r="AB1229" s="60">
        <f t="shared" si="191"/>
        <v>5111</v>
      </c>
      <c r="AC1229" s="60">
        <f t="shared" si="192"/>
        <v>131</v>
      </c>
      <c r="AE1229" s="61">
        <f>IF(H1229="","",Sheet1!U1229)</f>
        <v>1</v>
      </c>
      <c r="AG1229" s="7">
        <f>IF(H1229="","",Sheet1!T1229)</f>
        <v>37720</v>
      </c>
      <c r="AH1229" s="62">
        <f t="shared" si="193"/>
        <v>37720</v>
      </c>
      <c r="AL1229" s="64">
        <f t="shared" si="194"/>
        <v>8</v>
      </c>
      <c r="AN1229" s="61">
        <f t="shared" si="195"/>
        <v>3017.6</v>
      </c>
      <c r="AO1229" s="65">
        <f t="shared" si="196"/>
        <v>33311</v>
      </c>
      <c r="AQ1229" s="66" t="str">
        <f t="shared" si="197"/>
        <v>K-hangtra</v>
      </c>
      <c r="AR1229" s="66">
        <f t="shared" si="198"/>
        <v>156</v>
      </c>
      <c r="AS1229" s="66">
        <f t="shared" si="199"/>
        <v>632</v>
      </c>
    </row>
    <row r="1230" spans="3:45" x14ac:dyDescent="0.25">
      <c r="C1230" s="53" t="str">
        <f>IF(H1230="","",Sheet1!AI1230)</f>
        <v>B</v>
      </c>
      <c r="D1230" s="54" t="s">
        <v>4134</v>
      </c>
      <c r="E1230" s="54" t="s">
        <v>25</v>
      </c>
      <c r="F1230" s="53" t="str">
        <f>IF(H1230="","",Sheet1!AF1230)</f>
        <v>11/10/2025</v>
      </c>
      <c r="G1230" s="1" t="str">
        <f>IF(H1230="","",Sheet1!AF1230)</f>
        <v>11/10/2025</v>
      </c>
      <c r="H1230" s="27">
        <v>9106056731</v>
      </c>
      <c r="I1230" s="1" t="str">
        <f>IF(H1230="","",Sheet1!AF1230)</f>
        <v>11/10/2025</v>
      </c>
      <c r="J1230" s="55" t="str">
        <f t="shared" si="190"/>
        <v>NKHT2510/08900486293</v>
      </c>
      <c r="K1230" s="1"/>
      <c r="L1230" s="57" t="str">
        <f>IF(H1230="","",Sheet1!AK1230)</f>
        <v>K25TTM</v>
      </c>
      <c r="M1230" s="57" t="str">
        <f>IF(H1230="","",Sheet1!AE1230)</f>
        <v>00486293</v>
      </c>
      <c r="N1230" s="58" t="str">
        <f>IF(H1230="","",Sheet1!AF1230)</f>
        <v>11/10/2025</v>
      </c>
      <c r="O1230" s="7" t="str">
        <f>IF(H1230="","",Sheet1!AH1230)</f>
        <v>WIN3089</v>
      </c>
      <c r="S1230" s="55" t="str">
        <f>IF(H1230="","",Sheet1!AL1230)</f>
        <v>3089 WM+ HNI 44 Lâm Tiên</v>
      </c>
      <c r="V1230" s="55" t="str">
        <f>IF(H1230="","",Sheet1!AL1230)</f>
        <v>3089 WM+ HNI 44 Lâm Tiên</v>
      </c>
      <c r="Y1230" s="7" t="str">
        <f>IF(H1230="","",Sheet1!AJ1230)</f>
        <v>GM500</v>
      </c>
      <c r="AB1230" s="60">
        <f t="shared" si="191"/>
        <v>5111</v>
      </c>
      <c r="AC1230" s="60">
        <f t="shared" si="192"/>
        <v>131</v>
      </c>
      <c r="AE1230" s="61">
        <f>IF(H1230="","",Sheet1!U1230)</f>
        <v>4</v>
      </c>
      <c r="AG1230" s="7">
        <f>IF(H1230="","",Sheet1!T1230)</f>
        <v>111058</v>
      </c>
      <c r="AH1230" s="62">
        <f t="shared" si="193"/>
        <v>444232</v>
      </c>
      <c r="AL1230" s="64">
        <f t="shared" si="194"/>
        <v>8</v>
      </c>
      <c r="AN1230" s="61">
        <f t="shared" si="195"/>
        <v>35538.559999999998</v>
      </c>
      <c r="AO1230" s="65">
        <f t="shared" si="196"/>
        <v>33311</v>
      </c>
      <c r="AQ1230" s="66" t="str">
        <f t="shared" si="197"/>
        <v>K-hangtra</v>
      </c>
      <c r="AR1230" s="66">
        <f t="shared" si="198"/>
        <v>156</v>
      </c>
      <c r="AS1230" s="66">
        <f t="shared" si="199"/>
        <v>632</v>
      </c>
    </row>
    <row r="1231" spans="3:45" x14ac:dyDescent="0.25">
      <c r="C1231" s="53" t="str">
        <f>IF(H1231="","",Sheet1!AI1231)</f>
        <v>B</v>
      </c>
      <c r="D1231" s="54" t="s">
        <v>4134</v>
      </c>
      <c r="E1231" s="54" t="s">
        <v>25</v>
      </c>
      <c r="F1231" s="53" t="str">
        <f>IF(H1231="","",Sheet1!AF1231)</f>
        <v>11/10/2025</v>
      </c>
      <c r="G1231" s="1" t="str">
        <f>IF(H1231="","",Sheet1!AF1231)</f>
        <v>11/10/2025</v>
      </c>
      <c r="H1231" s="27">
        <v>9106056731</v>
      </c>
      <c r="I1231" s="1" t="str">
        <f>IF(H1231="","",Sheet1!AF1231)</f>
        <v>11/10/2025</v>
      </c>
      <c r="J1231" s="55" t="str">
        <f t="shared" si="190"/>
        <v>NKHT2510/08900486293</v>
      </c>
      <c r="K1231" s="1"/>
      <c r="L1231" s="57" t="str">
        <f>IF(H1231="","",Sheet1!AK1231)</f>
        <v>K25TTM</v>
      </c>
      <c r="M1231" s="57" t="str">
        <f>IF(H1231="","",Sheet1!AE1231)</f>
        <v>00486293</v>
      </c>
      <c r="N1231" s="58" t="str">
        <f>IF(H1231="","",Sheet1!AF1231)</f>
        <v>11/10/2025</v>
      </c>
      <c r="O1231" s="7" t="str">
        <f>IF(H1231="","",Sheet1!AH1231)</f>
        <v>WIN3089</v>
      </c>
      <c r="S1231" s="55" t="str">
        <f>IF(H1231="","",Sheet1!AL1231)</f>
        <v>3089 WM+ HNI 44 Lâm Tiên</v>
      </c>
      <c r="V1231" s="55" t="str">
        <f>IF(H1231="","",Sheet1!AL1231)</f>
        <v>3089 WM+ HNI 44 Lâm Tiên</v>
      </c>
      <c r="Y1231" s="7" t="str">
        <f>IF(H1231="","",Sheet1!AJ1231)</f>
        <v>GTLX250G</v>
      </c>
      <c r="AB1231" s="60">
        <f t="shared" si="191"/>
        <v>5111</v>
      </c>
      <c r="AC1231" s="60">
        <f t="shared" si="192"/>
        <v>131</v>
      </c>
      <c r="AE1231" s="61">
        <f>IF(H1231="","",Sheet1!U1231)</f>
        <v>1</v>
      </c>
      <c r="AG1231" s="7">
        <f>IF(H1231="","",Sheet1!T1231)</f>
        <v>50182</v>
      </c>
      <c r="AH1231" s="62">
        <f t="shared" si="193"/>
        <v>50182</v>
      </c>
      <c r="AL1231" s="64">
        <f t="shared" si="194"/>
        <v>8</v>
      </c>
      <c r="AN1231" s="61">
        <f t="shared" si="195"/>
        <v>4014.56</v>
      </c>
      <c r="AO1231" s="65">
        <f t="shared" si="196"/>
        <v>33311</v>
      </c>
      <c r="AQ1231" s="66" t="str">
        <f t="shared" si="197"/>
        <v>K-hangtra</v>
      </c>
      <c r="AR1231" s="66">
        <f t="shared" si="198"/>
        <v>156</v>
      </c>
      <c r="AS1231" s="66">
        <f t="shared" si="199"/>
        <v>632</v>
      </c>
    </row>
    <row r="1232" spans="3:45" x14ac:dyDescent="0.25">
      <c r="C1232" s="53" t="str">
        <f>IF(H1232="","",Sheet1!AI1232)</f>
        <v>B</v>
      </c>
      <c r="D1232" s="54" t="s">
        <v>4134</v>
      </c>
      <c r="E1232" s="54" t="s">
        <v>25</v>
      </c>
      <c r="F1232" s="53" t="str">
        <f>IF(H1232="","",Sheet1!AF1232)</f>
        <v>11/10/2025</v>
      </c>
      <c r="G1232" s="1" t="str">
        <f>IF(H1232="","",Sheet1!AF1232)</f>
        <v>11/10/2025</v>
      </c>
      <c r="H1232" s="27">
        <v>9106056746</v>
      </c>
      <c r="I1232" s="1" t="str">
        <f>IF(H1232="","",Sheet1!AF1232)</f>
        <v>11/10/2025</v>
      </c>
      <c r="J1232" s="55" t="str">
        <f t="shared" si="190"/>
        <v>NKHT2510/00100005841</v>
      </c>
      <c r="K1232" s="1"/>
      <c r="L1232" s="57" t="str">
        <f>IF(H1232="","",Sheet1!AK1232)</f>
        <v>K25TTM</v>
      </c>
      <c r="M1232" s="57" t="str">
        <f>IF(H1232="","",Sheet1!AE1232)</f>
        <v>00005841</v>
      </c>
      <c r="N1232" s="58" t="str">
        <f>IF(H1232="","",Sheet1!AF1232)</f>
        <v>11/10/2025</v>
      </c>
      <c r="O1232" s="7" t="str">
        <f>IF(H1232="","",Sheet1!AH1232)</f>
        <v>WIN-NBH-00-001</v>
      </c>
      <c r="S1232" s="55" t="str">
        <f>IF(H1232="","",Sheet1!AL1232)</f>
        <v>4770 WM+ NBH 278 Hải Thượng Lãn Ông</v>
      </c>
      <c r="V1232" s="55" t="str">
        <f>IF(H1232="","",Sheet1!AL1232)</f>
        <v>4770 WM+ NBH 278 Hải Thượng Lãn Ông</v>
      </c>
      <c r="Y1232" s="7" t="str">
        <f>IF(H1232="","",Sheet1!AJ1232)</f>
        <v>CC300</v>
      </c>
      <c r="AB1232" s="60">
        <f t="shared" si="191"/>
        <v>5111</v>
      </c>
      <c r="AC1232" s="60">
        <f t="shared" si="192"/>
        <v>131</v>
      </c>
      <c r="AE1232" s="61">
        <f>IF(H1232="","",Sheet1!U1232)</f>
        <v>7</v>
      </c>
      <c r="AG1232" s="7">
        <f>IF(H1232="","",Sheet1!T1232)</f>
        <v>74250</v>
      </c>
      <c r="AH1232" s="62">
        <f t="shared" si="193"/>
        <v>519750</v>
      </c>
      <c r="AL1232" s="64">
        <f t="shared" si="194"/>
        <v>8</v>
      </c>
      <c r="AN1232" s="61">
        <f t="shared" si="195"/>
        <v>41580</v>
      </c>
      <c r="AO1232" s="65">
        <f t="shared" si="196"/>
        <v>33311</v>
      </c>
      <c r="AQ1232" s="66" t="str">
        <f t="shared" si="197"/>
        <v>K-hangtra</v>
      </c>
      <c r="AR1232" s="66">
        <f t="shared" si="198"/>
        <v>156</v>
      </c>
      <c r="AS1232" s="66">
        <f t="shared" si="199"/>
        <v>632</v>
      </c>
    </row>
    <row r="1233" spans="3:45" x14ac:dyDescent="0.25">
      <c r="C1233" s="53" t="str">
        <f>IF(H1233="","",Sheet1!AI1233)</f>
        <v>B</v>
      </c>
      <c r="D1233" s="54" t="s">
        <v>4134</v>
      </c>
      <c r="E1233" s="54" t="s">
        <v>25</v>
      </c>
      <c r="F1233" s="53" t="str">
        <f>IF(H1233="","",Sheet1!AF1233)</f>
        <v>11/10/2025</v>
      </c>
      <c r="G1233" s="1" t="str">
        <f>IF(H1233="","",Sheet1!AF1233)</f>
        <v>11/10/2025</v>
      </c>
      <c r="H1233" s="27">
        <v>9106056746</v>
      </c>
      <c r="I1233" s="1" t="str">
        <f>IF(H1233="","",Sheet1!AF1233)</f>
        <v>11/10/2025</v>
      </c>
      <c r="J1233" s="55" t="str">
        <f t="shared" si="190"/>
        <v>NKHT2510/00100005841</v>
      </c>
      <c r="K1233" s="1"/>
      <c r="L1233" s="57" t="str">
        <f>IF(H1233="","",Sheet1!AK1233)</f>
        <v>K25TTM</v>
      </c>
      <c r="M1233" s="57" t="str">
        <f>IF(H1233="","",Sheet1!AE1233)</f>
        <v>00005841</v>
      </c>
      <c r="N1233" s="58" t="str">
        <f>IF(H1233="","",Sheet1!AF1233)</f>
        <v>11/10/2025</v>
      </c>
      <c r="O1233" s="7" t="str">
        <f>IF(H1233="","",Sheet1!AH1233)</f>
        <v>WIN-NBH-00-001</v>
      </c>
      <c r="S1233" s="55" t="str">
        <f>IF(H1233="","",Sheet1!AL1233)</f>
        <v>4770 WM+ NBH 278 Hải Thượng Lãn Ông</v>
      </c>
      <c r="V1233" s="55" t="str">
        <f>IF(H1233="","",Sheet1!AL1233)</f>
        <v>4770 WM+ NBH 278 Hải Thượng Lãn Ông</v>
      </c>
      <c r="Y1233" s="7" t="str">
        <f>IF(H1233="","",Sheet1!AJ1233)</f>
        <v>MNH250</v>
      </c>
      <c r="AB1233" s="60">
        <f t="shared" si="191"/>
        <v>5111</v>
      </c>
      <c r="AC1233" s="60">
        <f t="shared" si="192"/>
        <v>131</v>
      </c>
      <c r="AE1233" s="61">
        <f>IF(H1233="","",Sheet1!U1233)</f>
        <v>2</v>
      </c>
      <c r="AG1233" s="7">
        <f>IF(H1233="","",Sheet1!T1233)</f>
        <v>37720</v>
      </c>
      <c r="AH1233" s="62">
        <f t="shared" si="193"/>
        <v>75440</v>
      </c>
      <c r="AL1233" s="64">
        <f t="shared" si="194"/>
        <v>8</v>
      </c>
      <c r="AN1233" s="61">
        <f t="shared" si="195"/>
        <v>6035.2</v>
      </c>
      <c r="AO1233" s="65">
        <f t="shared" si="196"/>
        <v>33311</v>
      </c>
      <c r="AQ1233" s="66" t="str">
        <f t="shared" si="197"/>
        <v>K-hangtra</v>
      </c>
      <c r="AR1233" s="66">
        <f t="shared" si="198"/>
        <v>156</v>
      </c>
      <c r="AS1233" s="66">
        <f t="shared" si="199"/>
        <v>632</v>
      </c>
    </row>
    <row r="1234" spans="3:45" x14ac:dyDescent="0.25">
      <c r="C1234" s="53" t="str">
        <f>IF(H1234="","",Sheet1!AI1234)</f>
        <v>B</v>
      </c>
      <c r="D1234" s="54" t="s">
        <v>4134</v>
      </c>
      <c r="E1234" s="54" t="s">
        <v>25</v>
      </c>
      <c r="F1234" s="53" t="str">
        <f>IF(H1234="","",Sheet1!AF1234)</f>
        <v>11/10/2025</v>
      </c>
      <c r="G1234" s="1" t="str">
        <f>IF(H1234="","",Sheet1!AF1234)</f>
        <v>11/10/2025</v>
      </c>
      <c r="H1234" s="27">
        <v>9106056746</v>
      </c>
      <c r="I1234" s="1" t="str">
        <f>IF(H1234="","",Sheet1!AF1234)</f>
        <v>11/10/2025</v>
      </c>
      <c r="J1234" s="55" t="str">
        <f t="shared" si="190"/>
        <v>NKHT2510/00100005841</v>
      </c>
      <c r="K1234" s="1"/>
      <c r="L1234" s="57" t="str">
        <f>IF(H1234="","",Sheet1!AK1234)</f>
        <v>K25TTM</v>
      </c>
      <c r="M1234" s="57" t="str">
        <f>IF(H1234="","",Sheet1!AE1234)</f>
        <v>00005841</v>
      </c>
      <c r="N1234" s="58" t="str">
        <f>IF(H1234="","",Sheet1!AF1234)</f>
        <v>11/10/2025</v>
      </c>
      <c r="O1234" s="7" t="str">
        <f>IF(H1234="","",Sheet1!AH1234)</f>
        <v>WIN-NBH-00-001</v>
      </c>
      <c r="S1234" s="55" t="str">
        <f>IF(H1234="","",Sheet1!AL1234)</f>
        <v>4770 WM+ NBH 278 Hải Thượng Lãn Ông</v>
      </c>
      <c r="V1234" s="55" t="str">
        <f>IF(H1234="","",Sheet1!AL1234)</f>
        <v>4770 WM+ NBH 278 Hải Thượng Lãn Ông</v>
      </c>
      <c r="Y1234" s="7" t="str">
        <f>IF(H1234="","",Sheet1!AJ1234)</f>
        <v>GTLX250G</v>
      </c>
      <c r="AB1234" s="60">
        <f t="shared" si="191"/>
        <v>5111</v>
      </c>
      <c r="AC1234" s="60">
        <f t="shared" si="192"/>
        <v>131</v>
      </c>
      <c r="AE1234" s="61">
        <f>IF(H1234="","",Sheet1!U1234)</f>
        <v>1</v>
      </c>
      <c r="AG1234" s="7">
        <f>IF(H1234="","",Sheet1!T1234)</f>
        <v>50182</v>
      </c>
      <c r="AH1234" s="62">
        <f t="shared" si="193"/>
        <v>50182</v>
      </c>
      <c r="AL1234" s="64">
        <f t="shared" si="194"/>
        <v>8</v>
      </c>
      <c r="AN1234" s="61">
        <f t="shared" si="195"/>
        <v>4014.56</v>
      </c>
      <c r="AO1234" s="65">
        <f t="shared" si="196"/>
        <v>33311</v>
      </c>
      <c r="AQ1234" s="66" t="str">
        <f t="shared" si="197"/>
        <v>K-hangtra</v>
      </c>
      <c r="AR1234" s="66">
        <f t="shared" si="198"/>
        <v>156</v>
      </c>
      <c r="AS1234" s="66">
        <f t="shared" si="199"/>
        <v>632</v>
      </c>
    </row>
    <row r="1235" spans="3:45" x14ac:dyDescent="0.25">
      <c r="C1235" s="53" t="str">
        <f>IF(H1235="","",Sheet1!AI1235)</f>
        <v>B</v>
      </c>
      <c r="D1235" s="54" t="s">
        <v>4134</v>
      </c>
      <c r="E1235" s="54" t="s">
        <v>25</v>
      </c>
      <c r="F1235" s="53" t="str">
        <f>IF(H1235="","",Sheet1!AF1235)</f>
        <v>11/10/2025</v>
      </c>
      <c r="G1235" s="1" t="str">
        <f>IF(H1235="","",Sheet1!AF1235)</f>
        <v>11/10/2025</v>
      </c>
      <c r="H1235" s="27">
        <v>9106056756</v>
      </c>
      <c r="I1235" s="1" t="str">
        <f>IF(H1235="","",Sheet1!AF1235)</f>
        <v>11/10/2025</v>
      </c>
      <c r="J1235" s="55" t="str">
        <f t="shared" si="190"/>
        <v>NKHT2510/19600486300</v>
      </c>
      <c r="K1235" s="1"/>
      <c r="L1235" s="57" t="str">
        <f>IF(H1235="","",Sheet1!AK1235)</f>
        <v>K25TTM</v>
      </c>
      <c r="M1235" s="57" t="str">
        <f>IF(H1235="","",Sheet1!AE1235)</f>
        <v>00486300</v>
      </c>
      <c r="N1235" s="58" t="str">
        <f>IF(H1235="","",Sheet1!AF1235)</f>
        <v>11/10/2025</v>
      </c>
      <c r="O1235" s="7" t="str">
        <f>IF(H1235="","",Sheet1!AH1235)</f>
        <v>WIN3196</v>
      </c>
      <c r="S1235" s="55" t="str">
        <f>IF(H1235="","",Sheet1!AL1235)</f>
        <v>3196 WM+ HNI 1B Nguyễn Duy Trinh</v>
      </c>
      <c r="V1235" s="55" t="str">
        <f>IF(H1235="","",Sheet1!AL1235)</f>
        <v>3196 WM+ HNI 1B Nguyễn Duy Trinh</v>
      </c>
      <c r="Y1235" s="7" t="str">
        <f>IF(H1235="","",Sheet1!AJ1235)</f>
        <v>CC300</v>
      </c>
      <c r="AB1235" s="60">
        <f t="shared" si="191"/>
        <v>5111</v>
      </c>
      <c r="AC1235" s="60">
        <f t="shared" si="192"/>
        <v>131</v>
      </c>
      <c r="AE1235" s="61">
        <f>IF(H1235="","",Sheet1!U1235)</f>
        <v>1</v>
      </c>
      <c r="AG1235" s="7">
        <f>IF(H1235="","",Sheet1!T1235)</f>
        <v>74250</v>
      </c>
      <c r="AH1235" s="62">
        <f t="shared" si="193"/>
        <v>74250</v>
      </c>
      <c r="AL1235" s="64">
        <f t="shared" si="194"/>
        <v>8</v>
      </c>
      <c r="AN1235" s="61">
        <f t="shared" si="195"/>
        <v>5940</v>
      </c>
      <c r="AO1235" s="65">
        <f t="shared" si="196"/>
        <v>33311</v>
      </c>
      <c r="AQ1235" s="66" t="str">
        <f t="shared" si="197"/>
        <v>K-hangtra</v>
      </c>
      <c r="AR1235" s="66">
        <f t="shared" si="198"/>
        <v>156</v>
      </c>
      <c r="AS1235" s="66">
        <f t="shared" si="199"/>
        <v>632</v>
      </c>
    </row>
    <row r="1236" spans="3:45" x14ac:dyDescent="0.25">
      <c r="C1236" s="53" t="str">
        <f>IF(H1236="","",Sheet1!AI1236)</f>
        <v>B</v>
      </c>
      <c r="D1236" s="54" t="s">
        <v>4134</v>
      </c>
      <c r="E1236" s="54" t="s">
        <v>25</v>
      </c>
      <c r="F1236" s="53" t="str">
        <f>IF(H1236="","",Sheet1!AF1236)</f>
        <v>11/10/2025</v>
      </c>
      <c r="G1236" s="1" t="str">
        <f>IF(H1236="","",Sheet1!AF1236)</f>
        <v>11/10/2025</v>
      </c>
      <c r="H1236" s="27">
        <v>9106056798</v>
      </c>
      <c r="I1236" s="1" t="str">
        <f>IF(H1236="","",Sheet1!AF1236)</f>
        <v>11/10/2025</v>
      </c>
      <c r="J1236" s="55" t="str">
        <f t="shared" si="190"/>
        <v>NKHT2510/00100005842</v>
      </c>
      <c r="K1236" s="1"/>
      <c r="L1236" s="57" t="str">
        <f>IF(H1236="","",Sheet1!AK1236)</f>
        <v>K25TTM</v>
      </c>
      <c r="M1236" s="57" t="str">
        <f>IF(H1236="","",Sheet1!AE1236)</f>
        <v>00005842</v>
      </c>
      <c r="N1236" s="58" t="str">
        <f>IF(H1236="","",Sheet1!AF1236)</f>
        <v>11/10/2025</v>
      </c>
      <c r="O1236" s="7" t="str">
        <f>IF(H1236="","",Sheet1!AH1236)</f>
        <v>WIN-NBH-00-001</v>
      </c>
      <c r="S1236" s="55" t="str">
        <f>IF(H1236="","",Sheet1!AL1236)</f>
        <v>6371 WM+ NBH 105 Trần Phú</v>
      </c>
      <c r="V1236" s="55" t="str">
        <f>IF(H1236="","",Sheet1!AL1236)</f>
        <v>6371 WM+ NBH 105 Trần Phú</v>
      </c>
      <c r="Y1236" s="7" t="str">
        <f>IF(H1236="","",Sheet1!AJ1236)</f>
        <v>MNH250</v>
      </c>
      <c r="AB1236" s="60">
        <f t="shared" si="191"/>
        <v>5111</v>
      </c>
      <c r="AC1236" s="60">
        <f t="shared" si="192"/>
        <v>131</v>
      </c>
      <c r="AE1236" s="61">
        <f>IF(H1236="","",Sheet1!U1236)</f>
        <v>3</v>
      </c>
      <c r="AG1236" s="7">
        <f>IF(H1236="","",Sheet1!T1236)</f>
        <v>37720</v>
      </c>
      <c r="AH1236" s="62">
        <f t="shared" si="193"/>
        <v>113160</v>
      </c>
      <c r="AL1236" s="64">
        <f t="shared" si="194"/>
        <v>8</v>
      </c>
      <c r="AN1236" s="61">
        <f t="shared" si="195"/>
        <v>9052.8000000000011</v>
      </c>
      <c r="AO1236" s="65">
        <f t="shared" si="196"/>
        <v>33311</v>
      </c>
      <c r="AQ1236" s="66" t="str">
        <f t="shared" si="197"/>
        <v>K-hangtra</v>
      </c>
      <c r="AR1236" s="66">
        <f t="shared" si="198"/>
        <v>156</v>
      </c>
      <c r="AS1236" s="66">
        <f t="shared" si="199"/>
        <v>632</v>
      </c>
    </row>
    <row r="1237" spans="3:45" x14ac:dyDescent="0.25">
      <c r="C1237" s="53" t="str">
        <f>IF(H1237="","",Sheet1!AI1237)</f>
        <v>B</v>
      </c>
      <c r="D1237" s="54" t="s">
        <v>4134</v>
      </c>
      <c r="E1237" s="54" t="s">
        <v>25</v>
      </c>
      <c r="F1237" s="53" t="str">
        <f>IF(H1237="","",Sheet1!AF1237)</f>
        <v>11/10/2025</v>
      </c>
      <c r="G1237" s="1" t="str">
        <f>IF(H1237="","",Sheet1!AF1237)</f>
        <v>11/10/2025</v>
      </c>
      <c r="H1237" s="27">
        <v>9106056798</v>
      </c>
      <c r="I1237" s="1" t="str">
        <f>IF(H1237="","",Sheet1!AF1237)</f>
        <v>11/10/2025</v>
      </c>
      <c r="J1237" s="55" t="str">
        <f t="shared" si="190"/>
        <v>NKHT2510/00100005842</v>
      </c>
      <c r="K1237" s="1"/>
      <c r="L1237" s="57" t="str">
        <f>IF(H1237="","",Sheet1!AK1237)</f>
        <v>K25TTM</v>
      </c>
      <c r="M1237" s="57" t="str">
        <f>IF(H1237="","",Sheet1!AE1237)</f>
        <v>00005842</v>
      </c>
      <c r="N1237" s="58" t="str">
        <f>IF(H1237="","",Sheet1!AF1237)</f>
        <v>11/10/2025</v>
      </c>
      <c r="O1237" s="7" t="str">
        <f>IF(H1237="","",Sheet1!AH1237)</f>
        <v>WIN-NBH-00-001</v>
      </c>
      <c r="S1237" s="55" t="str">
        <f>IF(H1237="","",Sheet1!AL1237)</f>
        <v>6371 WM+ NBH 105 Trần Phú</v>
      </c>
      <c r="V1237" s="55" t="str">
        <f>IF(H1237="","",Sheet1!AL1237)</f>
        <v>6371 WM+ NBH 105 Trần Phú</v>
      </c>
      <c r="Y1237" s="7" t="str">
        <f>IF(H1237="","",Sheet1!AJ1237)</f>
        <v>CC300</v>
      </c>
      <c r="AB1237" s="60">
        <f t="shared" si="191"/>
        <v>5111</v>
      </c>
      <c r="AC1237" s="60">
        <f t="shared" si="192"/>
        <v>131</v>
      </c>
      <c r="AE1237" s="61">
        <f>IF(H1237="","",Sheet1!U1237)</f>
        <v>2</v>
      </c>
      <c r="AG1237" s="7">
        <f>IF(H1237="","",Sheet1!T1237)</f>
        <v>74250</v>
      </c>
      <c r="AH1237" s="62">
        <f t="shared" si="193"/>
        <v>148500</v>
      </c>
      <c r="AL1237" s="64">
        <f t="shared" si="194"/>
        <v>8</v>
      </c>
      <c r="AN1237" s="61">
        <f t="shared" si="195"/>
        <v>11880</v>
      </c>
      <c r="AO1237" s="65">
        <f t="shared" si="196"/>
        <v>33311</v>
      </c>
      <c r="AQ1237" s="66" t="str">
        <f t="shared" si="197"/>
        <v>K-hangtra</v>
      </c>
      <c r="AR1237" s="66">
        <f t="shared" si="198"/>
        <v>156</v>
      </c>
      <c r="AS1237" s="66">
        <f t="shared" si="199"/>
        <v>632</v>
      </c>
    </row>
    <row r="1238" spans="3:45" x14ac:dyDescent="0.25">
      <c r="C1238" s="53" t="str">
        <f>IF(H1238="","",Sheet1!AI1238)</f>
        <v>B</v>
      </c>
      <c r="D1238" s="54" t="s">
        <v>4134</v>
      </c>
      <c r="E1238" s="54" t="s">
        <v>25</v>
      </c>
      <c r="F1238" s="53" t="str">
        <f>IF(H1238="","",Sheet1!AF1238)</f>
        <v>11/10/2025</v>
      </c>
      <c r="G1238" s="1" t="str">
        <f>IF(H1238="","",Sheet1!AF1238)</f>
        <v>11/10/2025</v>
      </c>
      <c r="H1238" s="27">
        <v>9106056818</v>
      </c>
      <c r="I1238" s="1" t="str">
        <f>IF(H1238="","",Sheet1!AF1238)</f>
        <v>11/10/2025</v>
      </c>
      <c r="J1238" s="55" t="str">
        <f t="shared" si="190"/>
        <v>NKHT2510/02000033975</v>
      </c>
      <c r="K1238" s="1"/>
      <c r="L1238" s="57" t="str">
        <f>IF(H1238="","",Sheet1!AK1238)</f>
        <v>K25TTM</v>
      </c>
      <c r="M1238" s="57" t="str">
        <f>IF(H1238="","",Sheet1!AE1238)</f>
        <v>00033975</v>
      </c>
      <c r="N1238" s="58" t="str">
        <f>IF(H1238="","",Sheet1!AF1238)</f>
        <v>11/10/2025</v>
      </c>
      <c r="O1238" s="7" t="str">
        <f>IF(H1238="","",Sheet1!AH1238)</f>
        <v>WIN-020</v>
      </c>
      <c r="S1238" s="55" t="str">
        <f>IF(H1238="","",Sheet1!AL1238)</f>
        <v>6779 WM+ THA 09 Quyết Thắng</v>
      </c>
      <c r="V1238" s="55" t="str">
        <f>IF(H1238="","",Sheet1!AL1238)</f>
        <v>6779 WM+ THA 09 Quyết Thắng</v>
      </c>
      <c r="Y1238" s="7" t="str">
        <f>IF(H1238="","",Sheet1!AJ1238)</f>
        <v>GM500</v>
      </c>
      <c r="AB1238" s="60">
        <f t="shared" si="191"/>
        <v>5111</v>
      </c>
      <c r="AC1238" s="60">
        <f t="shared" si="192"/>
        <v>131</v>
      </c>
      <c r="AE1238" s="61">
        <f>IF(H1238="","",Sheet1!U1238)</f>
        <v>1</v>
      </c>
      <c r="AG1238" s="7">
        <f>IF(H1238="","",Sheet1!T1238)</f>
        <v>111058</v>
      </c>
      <c r="AH1238" s="62">
        <f t="shared" si="193"/>
        <v>111058</v>
      </c>
      <c r="AL1238" s="64">
        <f t="shared" si="194"/>
        <v>8</v>
      </c>
      <c r="AN1238" s="61">
        <f t="shared" si="195"/>
        <v>8884.64</v>
      </c>
      <c r="AO1238" s="65">
        <f t="shared" si="196"/>
        <v>33311</v>
      </c>
      <c r="AQ1238" s="66" t="str">
        <f t="shared" si="197"/>
        <v>K-hangtra</v>
      </c>
      <c r="AR1238" s="66">
        <f t="shared" si="198"/>
        <v>156</v>
      </c>
      <c r="AS1238" s="66">
        <f t="shared" si="199"/>
        <v>632</v>
      </c>
    </row>
    <row r="1239" spans="3:45" x14ac:dyDescent="0.25">
      <c r="C1239" s="53" t="str">
        <f>IF(H1239="","",Sheet1!AI1239)</f>
        <v>B</v>
      </c>
      <c r="D1239" s="54" t="s">
        <v>4134</v>
      </c>
      <c r="E1239" s="54" t="s">
        <v>25</v>
      </c>
      <c r="F1239" s="53" t="str">
        <f>IF(H1239="","",Sheet1!AF1239)</f>
        <v>11/10/2025</v>
      </c>
      <c r="G1239" s="1" t="str">
        <f>IF(H1239="","",Sheet1!AF1239)</f>
        <v>11/10/2025</v>
      </c>
      <c r="H1239" s="27">
        <v>9106056820</v>
      </c>
      <c r="I1239" s="1" t="str">
        <f>IF(H1239="","",Sheet1!AF1239)</f>
        <v>11/10/2025</v>
      </c>
      <c r="J1239" s="55" t="str">
        <f t="shared" si="190"/>
        <v>NKHT2510/43000486324</v>
      </c>
      <c r="K1239" s="1"/>
      <c r="L1239" s="57" t="str">
        <f>IF(H1239="","",Sheet1!AK1239)</f>
        <v>K25TTM</v>
      </c>
      <c r="M1239" s="57" t="str">
        <f>IF(H1239="","",Sheet1!AE1239)</f>
        <v>00486324</v>
      </c>
      <c r="N1239" s="58" t="str">
        <f>IF(H1239="","",Sheet1!AF1239)</f>
        <v>11/10/2025</v>
      </c>
      <c r="O1239" s="7" t="str">
        <f>IF(H1239="","",Sheet1!AH1239)</f>
        <v>WIN6430</v>
      </c>
      <c r="S1239" s="55" t="str">
        <f>IF(H1239="","",Sheet1!AL1239)</f>
        <v>6430 WM+ HNI Vệ Sơn Đông, Sóc Sơn</v>
      </c>
      <c r="V1239" s="55" t="str">
        <f>IF(H1239="","",Sheet1!AL1239)</f>
        <v>6430 WM+ HNI Vệ Sơn Đông, Sóc Sơn</v>
      </c>
      <c r="Y1239" s="7" t="str">
        <f>IF(H1239="","",Sheet1!AJ1239)</f>
        <v>GM500</v>
      </c>
      <c r="AB1239" s="60">
        <f t="shared" si="191"/>
        <v>5111</v>
      </c>
      <c r="AC1239" s="60">
        <f t="shared" si="192"/>
        <v>131</v>
      </c>
      <c r="AE1239" s="61">
        <f>IF(H1239="","",Sheet1!U1239)</f>
        <v>1</v>
      </c>
      <c r="AG1239" s="7">
        <f>IF(H1239="","",Sheet1!T1239)</f>
        <v>111058</v>
      </c>
      <c r="AH1239" s="62">
        <f t="shared" si="193"/>
        <v>111058</v>
      </c>
      <c r="AL1239" s="64">
        <f t="shared" si="194"/>
        <v>8</v>
      </c>
      <c r="AN1239" s="61">
        <f t="shared" si="195"/>
        <v>8884.64</v>
      </c>
      <c r="AO1239" s="65">
        <f t="shared" si="196"/>
        <v>33311</v>
      </c>
      <c r="AQ1239" s="66" t="str">
        <f t="shared" si="197"/>
        <v>K-hangtra</v>
      </c>
      <c r="AR1239" s="66">
        <f t="shared" si="198"/>
        <v>156</v>
      </c>
      <c r="AS1239" s="66">
        <f t="shared" si="199"/>
        <v>632</v>
      </c>
    </row>
    <row r="1240" spans="3:45" x14ac:dyDescent="0.25">
      <c r="C1240" s="53" t="str">
        <f>IF(H1240="","",Sheet1!AI1240)</f>
        <v>B</v>
      </c>
      <c r="D1240" s="54" t="s">
        <v>4134</v>
      </c>
      <c r="E1240" s="54" t="s">
        <v>25</v>
      </c>
      <c r="F1240" s="53" t="str">
        <f>IF(H1240="","",Sheet1!AF1240)</f>
        <v>11/10/2025</v>
      </c>
      <c r="G1240" s="1" t="str">
        <f>IF(H1240="","",Sheet1!AF1240)</f>
        <v>11/10/2025</v>
      </c>
      <c r="H1240" s="27">
        <v>9106056904</v>
      </c>
      <c r="I1240" s="1" t="str">
        <f>IF(H1240="","",Sheet1!AF1240)</f>
        <v>11/10/2025</v>
      </c>
      <c r="J1240" s="55" t="str">
        <f t="shared" si="190"/>
        <v>NKHT2510/04500005370</v>
      </c>
      <c r="K1240" s="1"/>
      <c r="L1240" s="57" t="str">
        <f>IF(H1240="","",Sheet1!AK1240)</f>
        <v>K25TTM</v>
      </c>
      <c r="M1240" s="57" t="str">
        <f>IF(H1240="","",Sheet1!AE1240)</f>
        <v>00005370</v>
      </c>
      <c r="N1240" s="58" t="str">
        <f>IF(H1240="","",Sheet1!AF1240)</f>
        <v>11/10/2025</v>
      </c>
      <c r="O1240" s="7" t="str">
        <f>IF(H1240="","",Sheet1!AH1240)</f>
        <v>WIN-045</v>
      </c>
      <c r="S1240" s="55" t="str">
        <f>IF(H1240="","",Sheet1!AL1240)</f>
        <v>6642 WM+ QBH Dy Lộc, Quảng Trạch</v>
      </c>
      <c r="V1240" s="55" t="str">
        <f>IF(H1240="","",Sheet1!AL1240)</f>
        <v>6642 WM+ QBH Dy Lộc, Quảng Trạch</v>
      </c>
      <c r="Y1240" s="7" t="str">
        <f>IF(H1240="","",Sheet1!AJ1240)</f>
        <v>GM500</v>
      </c>
      <c r="AB1240" s="60">
        <f t="shared" si="191"/>
        <v>5111</v>
      </c>
      <c r="AC1240" s="60">
        <f t="shared" si="192"/>
        <v>131</v>
      </c>
      <c r="AE1240" s="61">
        <f>IF(H1240="","",Sheet1!U1240)</f>
        <v>5</v>
      </c>
      <c r="AG1240" s="7">
        <f>IF(H1240="","",Sheet1!T1240)</f>
        <v>111058</v>
      </c>
      <c r="AH1240" s="62">
        <f t="shared" si="193"/>
        <v>555290</v>
      </c>
      <c r="AL1240" s="64">
        <f t="shared" si="194"/>
        <v>8</v>
      </c>
      <c r="AN1240" s="61">
        <f t="shared" si="195"/>
        <v>44423.200000000004</v>
      </c>
      <c r="AO1240" s="65">
        <f t="shared" si="196"/>
        <v>33311</v>
      </c>
      <c r="AQ1240" s="66" t="str">
        <f t="shared" si="197"/>
        <v>K-hangtra</v>
      </c>
      <c r="AR1240" s="66">
        <f t="shared" si="198"/>
        <v>156</v>
      </c>
      <c r="AS1240" s="66">
        <f t="shared" si="199"/>
        <v>632</v>
      </c>
    </row>
    <row r="1241" spans="3:45" x14ac:dyDescent="0.25">
      <c r="C1241" s="53" t="str">
        <f>IF(H1241="","",Sheet1!AI1241)</f>
        <v>B</v>
      </c>
      <c r="D1241" s="54" t="s">
        <v>4134</v>
      </c>
      <c r="E1241" s="54" t="s">
        <v>25</v>
      </c>
      <c r="F1241" s="53" t="str">
        <f>IF(H1241="","",Sheet1!AF1241)</f>
        <v>11/10/2025</v>
      </c>
      <c r="G1241" s="1" t="str">
        <f>IF(H1241="","",Sheet1!AF1241)</f>
        <v>11/10/2025</v>
      </c>
      <c r="H1241" s="27">
        <v>9106056997</v>
      </c>
      <c r="I1241" s="1" t="str">
        <f>IF(H1241="","",Sheet1!AF1241)</f>
        <v>11/10/2025</v>
      </c>
      <c r="J1241" s="55" t="str">
        <f t="shared" si="190"/>
        <v>NKHT2510/00400015105</v>
      </c>
      <c r="K1241" s="1"/>
      <c r="L1241" s="57" t="str">
        <f>IF(H1241="","",Sheet1!AK1241)</f>
        <v>K25TTM</v>
      </c>
      <c r="M1241" s="57" t="str">
        <f>IF(H1241="","",Sheet1!AE1241)</f>
        <v>00015105</v>
      </c>
      <c r="N1241" s="58" t="str">
        <f>IF(H1241="","",Sheet1!AF1241)</f>
        <v>11/10/2025</v>
      </c>
      <c r="O1241" s="7" t="str">
        <f>IF(H1241="","",Sheet1!AH1241)</f>
        <v>WIN-HTH-00-004</v>
      </c>
      <c r="S1241" s="55" t="str">
        <f>IF(H1241="","",Sheet1!AL1241)</f>
        <v>6894 WM+ HTH 06 Nguyễn Đình Liễn</v>
      </c>
      <c r="V1241" s="55" t="str">
        <f>IF(H1241="","",Sheet1!AL1241)</f>
        <v>6894 WM+ HTH 06 Nguyễn Đình Liễn</v>
      </c>
      <c r="Y1241" s="7" t="str">
        <f>IF(H1241="","",Sheet1!AJ1241)</f>
        <v>TH200</v>
      </c>
      <c r="AB1241" s="60">
        <f t="shared" si="191"/>
        <v>5111</v>
      </c>
      <c r="AC1241" s="60">
        <f t="shared" si="192"/>
        <v>131</v>
      </c>
      <c r="AE1241" s="61">
        <f>IF(H1241="","",Sheet1!U1241)</f>
        <v>3</v>
      </c>
      <c r="AG1241" s="7">
        <f>IF(H1241="","",Sheet1!T1241)</f>
        <v>45588</v>
      </c>
      <c r="AH1241" s="62">
        <f t="shared" si="193"/>
        <v>136764</v>
      </c>
      <c r="AL1241" s="64">
        <f t="shared" si="194"/>
        <v>8</v>
      </c>
      <c r="AN1241" s="61">
        <f t="shared" si="195"/>
        <v>10941.12</v>
      </c>
      <c r="AO1241" s="65">
        <f t="shared" si="196"/>
        <v>33311</v>
      </c>
      <c r="AQ1241" s="66" t="str">
        <f t="shared" si="197"/>
        <v>K-hangtra</v>
      </c>
      <c r="AR1241" s="66">
        <f t="shared" si="198"/>
        <v>156</v>
      </c>
      <c r="AS1241" s="66">
        <f t="shared" si="199"/>
        <v>632</v>
      </c>
    </row>
    <row r="1242" spans="3:45" x14ac:dyDescent="0.25">
      <c r="C1242" s="53" t="str">
        <f>IF(H1242="","",Sheet1!AI1242)</f>
        <v>B</v>
      </c>
      <c r="D1242" s="54" t="s">
        <v>4134</v>
      </c>
      <c r="E1242" s="54" t="s">
        <v>25</v>
      </c>
      <c r="F1242" s="53" t="str">
        <f>IF(H1242="","",Sheet1!AF1242)</f>
        <v>11/10/2025</v>
      </c>
      <c r="G1242" s="1" t="str">
        <f>IF(H1242="","",Sheet1!AF1242)</f>
        <v>11/10/2025</v>
      </c>
      <c r="H1242" s="27">
        <v>9106057001</v>
      </c>
      <c r="I1242" s="1" t="str">
        <f>IF(H1242="","",Sheet1!AF1242)</f>
        <v>11/10/2025</v>
      </c>
      <c r="J1242" s="55" t="str">
        <f t="shared" si="190"/>
        <v>NKHT2510/02000033987</v>
      </c>
      <c r="K1242" s="1"/>
      <c r="L1242" s="57" t="str">
        <f>IF(H1242="","",Sheet1!AK1242)</f>
        <v>K25TTM</v>
      </c>
      <c r="M1242" s="57" t="str">
        <f>IF(H1242="","",Sheet1!AE1242)</f>
        <v>00033987</v>
      </c>
      <c r="N1242" s="58" t="str">
        <f>IF(H1242="","",Sheet1!AF1242)</f>
        <v>11/10/2025</v>
      </c>
      <c r="O1242" s="7" t="str">
        <f>IF(H1242="","",Sheet1!AH1242)</f>
        <v>WIN-020</v>
      </c>
      <c r="S1242" s="55" t="str">
        <f>IF(H1242="","",Sheet1!AL1242)</f>
        <v>4847 WM+ THA 321 Ngô Quyền</v>
      </c>
      <c r="V1242" s="55" t="str">
        <f>IF(H1242="","",Sheet1!AL1242)</f>
        <v>4847 WM+ THA 321 Ngô Quyền</v>
      </c>
      <c r="Y1242" s="7" t="str">
        <f>IF(H1242="","",Sheet1!AJ1242)</f>
        <v>GM500</v>
      </c>
      <c r="AB1242" s="60">
        <f t="shared" si="191"/>
        <v>5111</v>
      </c>
      <c r="AC1242" s="60">
        <f t="shared" si="192"/>
        <v>131</v>
      </c>
      <c r="AE1242" s="61">
        <f>IF(H1242="","",Sheet1!U1242)</f>
        <v>2</v>
      </c>
      <c r="AG1242" s="7">
        <f>IF(H1242="","",Sheet1!T1242)</f>
        <v>111058</v>
      </c>
      <c r="AH1242" s="62">
        <f t="shared" si="193"/>
        <v>222116</v>
      </c>
      <c r="AL1242" s="64">
        <f t="shared" si="194"/>
        <v>8</v>
      </c>
      <c r="AN1242" s="61">
        <f t="shared" si="195"/>
        <v>17769.28</v>
      </c>
      <c r="AO1242" s="65">
        <f t="shared" si="196"/>
        <v>33311</v>
      </c>
      <c r="AQ1242" s="66" t="str">
        <f t="shared" si="197"/>
        <v>K-hangtra</v>
      </c>
      <c r="AR1242" s="66">
        <f t="shared" si="198"/>
        <v>156</v>
      </c>
      <c r="AS1242" s="66">
        <f t="shared" si="199"/>
        <v>632</v>
      </c>
    </row>
    <row r="1243" spans="3:45" x14ac:dyDescent="0.25">
      <c r="C1243" s="53" t="str">
        <f>IF(H1243="","",Sheet1!AI1243)</f>
        <v>N</v>
      </c>
      <c r="D1243" s="54" t="s">
        <v>4134</v>
      </c>
      <c r="E1243" s="54" t="s">
        <v>25</v>
      </c>
      <c r="F1243" s="53" t="str">
        <f>IF(H1243="","",Sheet1!AF1243)</f>
        <v>11/10/2025</v>
      </c>
      <c r="G1243" s="1" t="str">
        <f>IF(H1243="","",Sheet1!AF1243)</f>
        <v>11/10/2025</v>
      </c>
      <c r="H1243" s="27">
        <v>9106057036</v>
      </c>
      <c r="I1243" s="1" t="str">
        <f>IF(H1243="","",Sheet1!AF1243)</f>
        <v>11/10/2025</v>
      </c>
      <c r="J1243" s="55" t="str">
        <f t="shared" si="190"/>
        <v>NKHT2510/00900081866</v>
      </c>
      <c r="K1243" s="1"/>
      <c r="L1243" s="57" t="str">
        <f>IF(H1243="","",Sheet1!AK1243)</f>
        <v>K25TTM</v>
      </c>
      <c r="M1243" s="57" t="str">
        <f>IF(H1243="","",Sheet1!AE1243)</f>
        <v>00081866</v>
      </c>
      <c r="N1243" s="58" t="str">
        <f>IF(H1243="","",Sheet1!AF1243)</f>
        <v>11/10/2025</v>
      </c>
      <c r="O1243" s="7" t="str">
        <f>IF(H1243="","",Sheet1!AH1243)</f>
        <v>WIN-DNG-01-009</v>
      </c>
      <c r="S1243" s="55" t="str">
        <f>IF(H1243="","",Sheet1!AL1243)</f>
        <v>2AHH WM+ QNM 29 Cửa Đại</v>
      </c>
      <c r="V1243" s="55" t="str">
        <f>IF(H1243="","",Sheet1!AL1243)</f>
        <v>2AHH WM+ QNM 29 Cửa Đại</v>
      </c>
      <c r="Y1243" s="7" t="str">
        <f>IF(H1243="","",Sheet1!AJ1243)</f>
        <v>GXD500</v>
      </c>
      <c r="AB1243" s="60">
        <f t="shared" si="191"/>
        <v>5111</v>
      </c>
      <c r="AC1243" s="60">
        <f t="shared" si="192"/>
        <v>131</v>
      </c>
      <c r="AE1243" s="61">
        <f>IF(H1243="","",Sheet1!U1243)</f>
        <v>2</v>
      </c>
      <c r="AG1243" s="7">
        <f>IF(H1243="","",Sheet1!T1243)</f>
        <v>111606</v>
      </c>
      <c r="AH1243" s="62">
        <f t="shared" si="193"/>
        <v>223212</v>
      </c>
      <c r="AL1243" s="64">
        <f t="shared" si="194"/>
        <v>8</v>
      </c>
      <c r="AN1243" s="61">
        <f t="shared" si="195"/>
        <v>17856.96</v>
      </c>
      <c r="AO1243" s="65">
        <f t="shared" si="196"/>
        <v>33311</v>
      </c>
      <c r="AQ1243" s="66" t="str">
        <f t="shared" si="197"/>
        <v>K-hangtra</v>
      </c>
      <c r="AR1243" s="66">
        <f t="shared" si="198"/>
        <v>156</v>
      </c>
      <c r="AS1243" s="66">
        <f t="shared" si="199"/>
        <v>632</v>
      </c>
    </row>
    <row r="1244" spans="3:45" x14ac:dyDescent="0.25">
      <c r="C1244" s="53" t="str">
        <f>IF(H1244="","",Sheet1!AI1244)</f>
        <v>B</v>
      </c>
      <c r="D1244" s="54" t="s">
        <v>4134</v>
      </c>
      <c r="E1244" s="54" t="s">
        <v>25</v>
      </c>
      <c r="F1244" s="53" t="str">
        <f>IF(H1244="","",Sheet1!AF1244)</f>
        <v>11/10/2025</v>
      </c>
      <c r="G1244" s="1" t="str">
        <f>IF(H1244="","",Sheet1!AF1244)</f>
        <v>11/10/2025</v>
      </c>
      <c r="H1244" s="27">
        <v>9106057006</v>
      </c>
      <c r="I1244" s="1" t="str">
        <f>IF(H1244="","",Sheet1!AF1244)</f>
        <v>11/10/2025</v>
      </c>
      <c r="J1244" s="55" t="str">
        <f t="shared" si="190"/>
        <v>NKHT2510/00700048016</v>
      </c>
      <c r="K1244" s="1"/>
      <c r="L1244" s="57" t="str">
        <f>IF(H1244="","",Sheet1!AK1244)</f>
        <v>K25TTM</v>
      </c>
      <c r="M1244" s="57" t="str">
        <f>IF(H1244="","",Sheet1!AE1244)</f>
        <v>00048016</v>
      </c>
      <c r="N1244" s="58" t="str">
        <f>IF(H1244="","",Sheet1!AF1244)</f>
        <v>11/10/2025</v>
      </c>
      <c r="O1244" s="7" t="str">
        <f>IF(H1244="","",Sheet1!AH1244)</f>
        <v>WIN-QNH-00-007</v>
      </c>
      <c r="S1244" s="55" t="str">
        <f>IF(H1244="","",Sheet1!AL1244)</f>
        <v>3858 WM+ QNH Tổ 7, Khu 3 Hồng Gai, Hạ Lo</v>
      </c>
      <c r="V1244" s="55" t="str">
        <f>IF(H1244="","",Sheet1!AL1244)</f>
        <v>3858 WM+ QNH Tổ 7, Khu 3 Hồng Gai, Hạ Lo</v>
      </c>
      <c r="Y1244" s="7" t="str">
        <f>IF(H1244="","",Sheet1!AJ1244)</f>
        <v>CN300</v>
      </c>
      <c r="AB1244" s="60">
        <f t="shared" si="191"/>
        <v>5111</v>
      </c>
      <c r="AC1244" s="60">
        <f t="shared" si="192"/>
        <v>131</v>
      </c>
      <c r="AE1244" s="61">
        <f>IF(H1244="","",Sheet1!U1244)</f>
        <v>3</v>
      </c>
      <c r="AG1244" s="7">
        <f>IF(H1244="","",Sheet1!T1244)</f>
        <v>70950</v>
      </c>
      <c r="AH1244" s="62">
        <f t="shared" si="193"/>
        <v>212850</v>
      </c>
      <c r="AL1244" s="64">
        <f t="shared" si="194"/>
        <v>8</v>
      </c>
      <c r="AN1244" s="61">
        <f t="shared" si="195"/>
        <v>17028</v>
      </c>
      <c r="AO1244" s="65">
        <f t="shared" si="196"/>
        <v>33311</v>
      </c>
      <c r="AQ1244" s="66" t="str">
        <f t="shared" si="197"/>
        <v>K-hangtra</v>
      </c>
      <c r="AR1244" s="66">
        <f t="shared" si="198"/>
        <v>156</v>
      </c>
      <c r="AS1244" s="66">
        <f t="shared" si="199"/>
        <v>632</v>
      </c>
    </row>
    <row r="1245" spans="3:45" x14ac:dyDescent="0.25">
      <c r="C1245" s="53" t="str">
        <f>IF(H1245="","",Sheet1!AI1245)</f>
        <v>N</v>
      </c>
      <c r="D1245" s="54" t="s">
        <v>4134</v>
      </c>
      <c r="E1245" s="54" t="s">
        <v>25</v>
      </c>
      <c r="F1245" s="53" t="str">
        <f>IF(H1245="","",Sheet1!AF1245)</f>
        <v>11/10/2025</v>
      </c>
      <c r="G1245" s="1" t="str">
        <f>IF(H1245="","",Sheet1!AF1245)</f>
        <v>11/10/2025</v>
      </c>
      <c r="H1245" s="27">
        <v>9106057067</v>
      </c>
      <c r="I1245" s="1" t="str">
        <f>IF(H1245="","",Sheet1!AF1245)</f>
        <v>11/10/2025</v>
      </c>
      <c r="J1245" s="55" t="str">
        <f t="shared" si="190"/>
        <v>NKHT2510/64100161507</v>
      </c>
      <c r="K1245" s="1"/>
      <c r="L1245" s="57" t="str">
        <f>IF(H1245="","",Sheet1!AK1245)</f>
        <v>K25TTM</v>
      </c>
      <c r="M1245" s="57" t="str">
        <f>IF(H1245="","",Sheet1!AE1245)</f>
        <v>00161507</v>
      </c>
      <c r="N1245" s="58" t="str">
        <f>IF(H1245="","",Sheet1!AF1245)</f>
        <v>11/10/2025</v>
      </c>
      <c r="O1245" s="7" t="str">
        <f>IF(H1245="","",Sheet1!AH1245)</f>
        <v>WIN2641</v>
      </c>
      <c r="S1245" s="55" t="str">
        <f>IF(H1245="","",Sheet1!AL1245)</f>
        <v>2641 WM+ HCM Lương Định Của</v>
      </c>
      <c r="V1245" s="55" t="str">
        <f>IF(H1245="","",Sheet1!AL1245)</f>
        <v>2641 WM+ HCM Lương Định Của</v>
      </c>
      <c r="Y1245" s="7" t="str">
        <f>IF(H1245="","",Sheet1!AJ1245)</f>
        <v>GM500</v>
      </c>
      <c r="AB1245" s="60">
        <f t="shared" si="191"/>
        <v>5111</v>
      </c>
      <c r="AC1245" s="60">
        <f t="shared" si="192"/>
        <v>131</v>
      </c>
      <c r="AE1245" s="61">
        <f>IF(H1245="","",Sheet1!U1245)</f>
        <v>2</v>
      </c>
      <c r="AG1245" s="7">
        <f>IF(H1245="","",Sheet1!T1245)</f>
        <v>111058</v>
      </c>
      <c r="AH1245" s="62">
        <f t="shared" si="193"/>
        <v>222116</v>
      </c>
      <c r="AL1245" s="64">
        <f t="shared" si="194"/>
        <v>8</v>
      </c>
      <c r="AN1245" s="61">
        <f t="shared" si="195"/>
        <v>17769.28</v>
      </c>
      <c r="AO1245" s="65">
        <f t="shared" si="196"/>
        <v>33311</v>
      </c>
      <c r="AQ1245" s="66" t="str">
        <f t="shared" si="197"/>
        <v>K-hangtra</v>
      </c>
      <c r="AR1245" s="66">
        <f t="shared" si="198"/>
        <v>156</v>
      </c>
      <c r="AS1245" s="66">
        <f t="shared" si="199"/>
        <v>632</v>
      </c>
    </row>
    <row r="1246" spans="3:45" x14ac:dyDescent="0.25">
      <c r="C1246" s="53" t="str">
        <f>IF(H1246="","",Sheet1!AI1246)</f>
        <v>N</v>
      </c>
      <c r="D1246" s="54" t="s">
        <v>4134</v>
      </c>
      <c r="E1246" s="54" t="s">
        <v>25</v>
      </c>
      <c r="F1246" s="53" t="str">
        <f>IF(H1246="","",Sheet1!AF1246)</f>
        <v>11/10/2025</v>
      </c>
      <c r="G1246" s="1" t="str">
        <f>IF(H1246="","",Sheet1!AF1246)</f>
        <v>11/10/2025</v>
      </c>
      <c r="H1246" s="27">
        <v>9106057067</v>
      </c>
      <c r="I1246" s="1" t="str">
        <f>IF(H1246="","",Sheet1!AF1246)</f>
        <v>11/10/2025</v>
      </c>
      <c r="J1246" s="55" t="str">
        <f t="shared" si="190"/>
        <v>NKHT2510/64100161507</v>
      </c>
      <c r="K1246" s="1"/>
      <c r="L1246" s="57" t="str">
        <f>IF(H1246="","",Sheet1!AK1246)</f>
        <v>K25TTM</v>
      </c>
      <c r="M1246" s="57" t="str">
        <f>IF(H1246="","",Sheet1!AE1246)</f>
        <v>00161507</v>
      </c>
      <c r="N1246" s="58" t="str">
        <f>IF(H1246="","",Sheet1!AF1246)</f>
        <v>11/10/2025</v>
      </c>
      <c r="O1246" s="7" t="str">
        <f>IF(H1246="","",Sheet1!AH1246)</f>
        <v>WIN2641</v>
      </c>
      <c r="S1246" s="55" t="str">
        <f>IF(H1246="","",Sheet1!AL1246)</f>
        <v>2641 WM+ HCM Lương Định Của</v>
      </c>
      <c r="V1246" s="55" t="str">
        <f>IF(H1246="","",Sheet1!AL1246)</f>
        <v>2641 WM+ HCM Lương Định Của</v>
      </c>
      <c r="Y1246" s="7" t="str">
        <f>IF(H1246="","",Sheet1!AJ1246)</f>
        <v>CN300</v>
      </c>
      <c r="AB1246" s="60">
        <f t="shared" si="191"/>
        <v>5111</v>
      </c>
      <c r="AC1246" s="60">
        <f t="shared" si="192"/>
        <v>131</v>
      </c>
      <c r="AE1246" s="61">
        <f>IF(H1246="","",Sheet1!U1246)</f>
        <v>3</v>
      </c>
      <c r="AG1246" s="7">
        <f>IF(H1246="","",Sheet1!T1246)</f>
        <v>70950</v>
      </c>
      <c r="AH1246" s="62">
        <f t="shared" si="193"/>
        <v>212850</v>
      </c>
      <c r="AL1246" s="64">
        <f t="shared" si="194"/>
        <v>8</v>
      </c>
      <c r="AN1246" s="61">
        <f t="shared" si="195"/>
        <v>17028</v>
      </c>
      <c r="AO1246" s="65">
        <f t="shared" si="196"/>
        <v>33311</v>
      </c>
      <c r="AQ1246" s="66" t="str">
        <f t="shared" si="197"/>
        <v>K-hangtra</v>
      </c>
      <c r="AR1246" s="66">
        <f t="shared" si="198"/>
        <v>156</v>
      </c>
      <c r="AS1246" s="66">
        <f t="shared" si="199"/>
        <v>632</v>
      </c>
    </row>
    <row r="1247" spans="3:45" x14ac:dyDescent="0.25">
      <c r="C1247" s="53" t="str">
        <f>IF(H1247="","",Sheet1!AI1247)</f>
        <v>N</v>
      </c>
      <c r="D1247" s="54" t="s">
        <v>4134</v>
      </c>
      <c r="E1247" s="54" t="s">
        <v>25</v>
      </c>
      <c r="F1247" s="53" t="str">
        <f>IF(H1247="","",Sheet1!AF1247)</f>
        <v>11/10/2025</v>
      </c>
      <c r="G1247" s="1" t="str">
        <f>IF(H1247="","",Sheet1!AF1247)</f>
        <v>11/10/2025</v>
      </c>
      <c r="H1247" s="27">
        <v>9106057067</v>
      </c>
      <c r="I1247" s="1" t="str">
        <f>IF(H1247="","",Sheet1!AF1247)</f>
        <v>11/10/2025</v>
      </c>
      <c r="J1247" s="55" t="str">
        <f t="shared" si="190"/>
        <v>NKHT2510/64100161507</v>
      </c>
      <c r="K1247" s="1"/>
      <c r="L1247" s="57" t="str">
        <f>IF(H1247="","",Sheet1!AK1247)</f>
        <v>K25TTM</v>
      </c>
      <c r="M1247" s="57" t="str">
        <f>IF(H1247="","",Sheet1!AE1247)</f>
        <v>00161507</v>
      </c>
      <c r="N1247" s="58" t="str">
        <f>IF(H1247="","",Sheet1!AF1247)</f>
        <v>11/10/2025</v>
      </c>
      <c r="O1247" s="7" t="str">
        <f>IF(H1247="","",Sheet1!AH1247)</f>
        <v>WIN2641</v>
      </c>
      <c r="S1247" s="55" t="str">
        <f>IF(H1247="","",Sheet1!AL1247)</f>
        <v>2641 WM+ HCM Lương Định Của</v>
      </c>
      <c r="V1247" s="55" t="str">
        <f>IF(H1247="","",Sheet1!AL1247)</f>
        <v>2641 WM+ HCM Lương Định Của</v>
      </c>
      <c r="Y1247" s="7" t="str">
        <f>IF(H1247="","",Sheet1!AJ1247)</f>
        <v>GTLX250G</v>
      </c>
      <c r="AB1247" s="60">
        <f t="shared" si="191"/>
        <v>5111</v>
      </c>
      <c r="AC1247" s="60">
        <f t="shared" si="192"/>
        <v>131</v>
      </c>
      <c r="AE1247" s="61">
        <f>IF(H1247="","",Sheet1!U1247)</f>
        <v>3</v>
      </c>
      <c r="AG1247" s="7">
        <f>IF(H1247="","",Sheet1!T1247)</f>
        <v>50182</v>
      </c>
      <c r="AH1247" s="62">
        <f t="shared" si="193"/>
        <v>150546</v>
      </c>
      <c r="AL1247" s="64">
        <f t="shared" si="194"/>
        <v>8</v>
      </c>
      <c r="AN1247" s="61">
        <f t="shared" si="195"/>
        <v>12043.68</v>
      </c>
      <c r="AO1247" s="65">
        <f t="shared" si="196"/>
        <v>33311</v>
      </c>
      <c r="AQ1247" s="66" t="str">
        <f t="shared" si="197"/>
        <v>K-hangtra</v>
      </c>
      <c r="AR1247" s="66">
        <f t="shared" si="198"/>
        <v>156</v>
      </c>
      <c r="AS1247" s="66">
        <f t="shared" si="199"/>
        <v>632</v>
      </c>
    </row>
    <row r="1248" spans="3:45" x14ac:dyDescent="0.25">
      <c r="C1248" s="53" t="str">
        <f>IF(H1248="","",Sheet1!AI1248)</f>
        <v>N</v>
      </c>
      <c r="D1248" s="54" t="s">
        <v>4134</v>
      </c>
      <c r="E1248" s="54" t="s">
        <v>25</v>
      </c>
      <c r="F1248" s="53" t="str">
        <f>IF(H1248="","",Sheet1!AF1248)</f>
        <v>11/10/2025</v>
      </c>
      <c r="G1248" s="1" t="str">
        <f>IF(H1248="","",Sheet1!AF1248)</f>
        <v>11/10/2025</v>
      </c>
      <c r="H1248" s="27">
        <v>9106057067</v>
      </c>
      <c r="I1248" s="1" t="str">
        <f>IF(H1248="","",Sheet1!AF1248)</f>
        <v>11/10/2025</v>
      </c>
      <c r="J1248" s="55" t="str">
        <f t="shared" si="190"/>
        <v>NKHT2510/64100161507</v>
      </c>
      <c r="K1248" s="1"/>
      <c r="L1248" s="57" t="str">
        <f>IF(H1248="","",Sheet1!AK1248)</f>
        <v>K25TTM</v>
      </c>
      <c r="M1248" s="57" t="str">
        <f>IF(H1248="","",Sheet1!AE1248)</f>
        <v>00161507</v>
      </c>
      <c r="N1248" s="58" t="str">
        <f>IF(H1248="","",Sheet1!AF1248)</f>
        <v>11/10/2025</v>
      </c>
      <c r="O1248" s="7" t="str">
        <f>IF(H1248="","",Sheet1!AH1248)</f>
        <v>WIN2641</v>
      </c>
      <c r="S1248" s="55" t="str">
        <f>IF(H1248="","",Sheet1!AL1248)</f>
        <v>2641 WM+ HCM Lương Định Của</v>
      </c>
      <c r="V1248" s="55" t="str">
        <f>IF(H1248="","",Sheet1!AL1248)</f>
        <v>2641 WM+ HCM Lương Định Của</v>
      </c>
      <c r="Y1248" s="7" t="str">
        <f>IF(H1248="","",Sheet1!AJ1248)</f>
        <v>TH200</v>
      </c>
      <c r="AB1248" s="60">
        <f t="shared" si="191"/>
        <v>5111</v>
      </c>
      <c r="AC1248" s="60">
        <f t="shared" si="192"/>
        <v>131</v>
      </c>
      <c r="AE1248" s="61">
        <f>IF(H1248="","",Sheet1!U1248)</f>
        <v>1</v>
      </c>
      <c r="AG1248" s="7">
        <f>IF(H1248="","",Sheet1!T1248)</f>
        <v>45588</v>
      </c>
      <c r="AH1248" s="62">
        <f t="shared" si="193"/>
        <v>45588</v>
      </c>
      <c r="AL1248" s="64">
        <f t="shared" si="194"/>
        <v>8</v>
      </c>
      <c r="AN1248" s="61">
        <f t="shared" si="195"/>
        <v>3647.04</v>
      </c>
      <c r="AO1248" s="65">
        <f t="shared" si="196"/>
        <v>33311</v>
      </c>
      <c r="AQ1248" s="66" t="str">
        <f t="shared" si="197"/>
        <v>K-hangtra</v>
      </c>
      <c r="AR1248" s="66">
        <f t="shared" si="198"/>
        <v>156</v>
      </c>
      <c r="AS1248" s="66">
        <f t="shared" si="199"/>
        <v>632</v>
      </c>
    </row>
    <row r="1249" spans="3:45" x14ac:dyDescent="0.25">
      <c r="C1249" s="53" t="str">
        <f>IF(H1249="","",Sheet1!AI1249)</f>
        <v>B</v>
      </c>
      <c r="D1249" s="54" t="s">
        <v>4134</v>
      </c>
      <c r="E1249" s="54" t="s">
        <v>25</v>
      </c>
      <c r="F1249" s="53" t="str">
        <f>IF(H1249="","",Sheet1!AF1249)</f>
        <v>11/10/2025</v>
      </c>
      <c r="G1249" s="1" t="str">
        <f>IF(H1249="","",Sheet1!AF1249)</f>
        <v>11/10/2025</v>
      </c>
      <c r="H1249" s="27">
        <v>9106057083</v>
      </c>
      <c r="I1249" s="1" t="str">
        <f>IF(H1249="","",Sheet1!AF1249)</f>
        <v>11/10/2025</v>
      </c>
      <c r="J1249" s="55" t="str">
        <f t="shared" si="190"/>
        <v>NKHT2510/06400008256</v>
      </c>
      <c r="K1249" s="1"/>
      <c r="L1249" s="57" t="str">
        <f>IF(H1249="","",Sheet1!AK1249)</f>
        <v>K25TTM</v>
      </c>
      <c r="M1249" s="57" t="str">
        <f>IF(H1249="","",Sheet1!AE1249)</f>
        <v>00008256</v>
      </c>
      <c r="N1249" s="58" t="str">
        <f>IF(H1249="","",Sheet1!AF1249)</f>
        <v>11/10/2025</v>
      </c>
      <c r="O1249" s="7" t="str">
        <f>IF(H1249="","",Sheet1!AH1249)</f>
        <v>WIN-064</v>
      </c>
      <c r="S1249" s="55" t="str">
        <f>IF(H1249="","",Sheet1!AL1249)</f>
        <v>2AY0 WM+ NDH Khu Đông Bình, Nghĩa Hưng</v>
      </c>
      <c r="V1249" s="55" t="str">
        <f>IF(H1249="","",Sheet1!AL1249)</f>
        <v>2AY0 WM+ NDH Khu Đông Bình, Nghĩa Hưng</v>
      </c>
      <c r="Y1249" s="7" t="str">
        <f>IF(H1249="","",Sheet1!AJ1249)</f>
        <v>CC300</v>
      </c>
      <c r="AB1249" s="60">
        <f t="shared" si="191"/>
        <v>5111</v>
      </c>
      <c r="AC1249" s="60">
        <f t="shared" si="192"/>
        <v>131</v>
      </c>
      <c r="AE1249" s="61">
        <f>IF(H1249="","",Sheet1!U1249)</f>
        <v>1</v>
      </c>
      <c r="AG1249" s="7">
        <f>IF(H1249="","",Sheet1!T1249)</f>
        <v>74250</v>
      </c>
      <c r="AH1249" s="62">
        <f t="shared" si="193"/>
        <v>74250</v>
      </c>
      <c r="AL1249" s="64">
        <f t="shared" si="194"/>
        <v>8</v>
      </c>
      <c r="AN1249" s="61">
        <f t="shared" si="195"/>
        <v>5940</v>
      </c>
      <c r="AO1249" s="65">
        <f t="shared" si="196"/>
        <v>33311</v>
      </c>
      <c r="AQ1249" s="66" t="str">
        <f t="shared" si="197"/>
        <v>K-hangtra</v>
      </c>
      <c r="AR1249" s="66">
        <f t="shared" si="198"/>
        <v>156</v>
      </c>
      <c r="AS1249" s="66">
        <f t="shared" si="199"/>
        <v>632</v>
      </c>
    </row>
    <row r="1250" spans="3:45" x14ac:dyDescent="0.25">
      <c r="C1250" s="53" t="str">
        <f>IF(H1250="","",Sheet1!AI1250)</f>
        <v>B</v>
      </c>
      <c r="D1250" s="54" t="s">
        <v>4134</v>
      </c>
      <c r="E1250" s="54" t="s">
        <v>25</v>
      </c>
      <c r="F1250" s="53" t="str">
        <f>IF(H1250="","",Sheet1!AF1250)</f>
        <v>11/10/2025</v>
      </c>
      <c r="G1250" s="1" t="str">
        <f>IF(H1250="","",Sheet1!AF1250)</f>
        <v>11/10/2025</v>
      </c>
      <c r="H1250" s="27">
        <v>9106057106</v>
      </c>
      <c r="I1250" s="1" t="str">
        <f>IF(H1250="","",Sheet1!AF1250)</f>
        <v>11/10/2025</v>
      </c>
      <c r="J1250" s="55" t="str">
        <f t="shared" si="190"/>
        <v>NKHT2510/02500035758</v>
      </c>
      <c r="K1250" s="1"/>
      <c r="L1250" s="57" t="str">
        <f>IF(H1250="","",Sheet1!AK1250)</f>
        <v>K25TTM</v>
      </c>
      <c r="M1250" s="57" t="str">
        <f>IF(H1250="","",Sheet1!AE1250)</f>
        <v>00035758</v>
      </c>
      <c r="N1250" s="58" t="str">
        <f>IF(H1250="","",Sheet1!AF1250)</f>
        <v>11/10/2025</v>
      </c>
      <c r="O1250" s="7" t="str">
        <f>IF(H1250="","",Sheet1!AH1250)</f>
        <v>WIN-025</v>
      </c>
      <c r="S1250" s="55" t="str">
        <f>IF(H1250="","",Sheet1!AL1250)</f>
        <v>6761 WM+ HPG Phương Chử Tây, An Lão</v>
      </c>
      <c r="V1250" s="55" t="str">
        <f>IF(H1250="","",Sheet1!AL1250)</f>
        <v>6761 WM+ HPG Phương Chử Tây, An Lão</v>
      </c>
      <c r="Y1250" s="7" t="str">
        <f>IF(H1250="","",Sheet1!AJ1250)</f>
        <v>GTLX250G</v>
      </c>
      <c r="AB1250" s="60">
        <f t="shared" si="191"/>
        <v>5111</v>
      </c>
      <c r="AC1250" s="60">
        <f t="shared" si="192"/>
        <v>131</v>
      </c>
      <c r="AE1250" s="61">
        <f>IF(H1250="","",Sheet1!U1250)</f>
        <v>1</v>
      </c>
      <c r="AG1250" s="7">
        <f>IF(H1250="","",Sheet1!T1250)</f>
        <v>50182</v>
      </c>
      <c r="AH1250" s="62">
        <f t="shared" si="193"/>
        <v>50182</v>
      </c>
      <c r="AL1250" s="64">
        <f t="shared" si="194"/>
        <v>8</v>
      </c>
      <c r="AN1250" s="61">
        <f t="shared" si="195"/>
        <v>4014.56</v>
      </c>
      <c r="AO1250" s="65">
        <f t="shared" si="196"/>
        <v>33311</v>
      </c>
      <c r="AQ1250" s="66" t="str">
        <f t="shared" si="197"/>
        <v>K-hangtra</v>
      </c>
      <c r="AR1250" s="66">
        <f t="shared" si="198"/>
        <v>156</v>
      </c>
      <c r="AS1250" s="66">
        <f t="shared" si="199"/>
        <v>632</v>
      </c>
    </row>
    <row r="1251" spans="3:45" x14ac:dyDescent="0.25">
      <c r="C1251" s="53" t="str">
        <f>IF(H1251="","",Sheet1!AI1251)</f>
        <v>B</v>
      </c>
      <c r="D1251" s="54" t="s">
        <v>4134</v>
      </c>
      <c r="E1251" s="54" t="s">
        <v>25</v>
      </c>
      <c r="F1251" s="53" t="str">
        <f>IF(H1251="","",Sheet1!AF1251)</f>
        <v>12/10/2025</v>
      </c>
      <c r="G1251" s="1" t="str">
        <f>IF(H1251="","",Sheet1!AF1251)</f>
        <v>12/10/2025</v>
      </c>
      <c r="H1251" s="27">
        <v>9106057131</v>
      </c>
      <c r="I1251" s="1" t="str">
        <f>IF(H1251="","",Sheet1!AF1251)</f>
        <v>12/10/2025</v>
      </c>
      <c r="J1251" s="55" t="str">
        <f t="shared" si="190"/>
        <v>NKHT2510/05800037859</v>
      </c>
      <c r="K1251" s="1"/>
      <c r="L1251" s="57" t="str">
        <f>IF(H1251="","",Sheet1!AK1251)</f>
        <v>K25TTM</v>
      </c>
      <c r="M1251" s="57" t="str">
        <f>IF(H1251="","",Sheet1!AE1251)</f>
        <v>00037859</v>
      </c>
      <c r="N1251" s="58" t="str">
        <f>IF(H1251="","",Sheet1!AF1251)</f>
        <v>12/10/2025</v>
      </c>
      <c r="O1251" s="7" t="str">
        <f>IF(H1251="","",Sheet1!AH1251)</f>
        <v>WIN-058</v>
      </c>
      <c r="S1251" s="55" t="str">
        <f>IF(H1251="","",Sheet1!AL1251)</f>
        <v>6175 WM+ NAN Diễn Kỷ, Diễn Châu</v>
      </c>
      <c r="V1251" s="55" t="str">
        <f>IF(H1251="","",Sheet1!AL1251)</f>
        <v>6175 WM+ NAN Diễn Kỷ, Diễn Châu</v>
      </c>
      <c r="Y1251" s="7" t="str">
        <f>IF(H1251="","",Sheet1!AJ1251)</f>
        <v>MNH250</v>
      </c>
      <c r="AB1251" s="60">
        <f t="shared" si="191"/>
        <v>5111</v>
      </c>
      <c r="AC1251" s="60">
        <f t="shared" si="192"/>
        <v>131</v>
      </c>
      <c r="AE1251" s="61">
        <f>IF(H1251="","",Sheet1!U1251)</f>
        <v>1</v>
      </c>
      <c r="AG1251" s="7">
        <f>IF(H1251="","",Sheet1!T1251)</f>
        <v>37720</v>
      </c>
      <c r="AH1251" s="62">
        <f t="shared" si="193"/>
        <v>37720</v>
      </c>
      <c r="AL1251" s="64">
        <f t="shared" si="194"/>
        <v>8</v>
      </c>
      <c r="AN1251" s="61">
        <f t="shared" si="195"/>
        <v>3017.6</v>
      </c>
      <c r="AO1251" s="65">
        <f t="shared" si="196"/>
        <v>33311</v>
      </c>
      <c r="AQ1251" s="66" t="str">
        <f t="shared" si="197"/>
        <v>K-hangtra</v>
      </c>
      <c r="AR1251" s="66">
        <f t="shared" si="198"/>
        <v>156</v>
      </c>
      <c r="AS1251" s="66">
        <f t="shared" si="199"/>
        <v>632</v>
      </c>
    </row>
    <row r="1252" spans="3:45" x14ac:dyDescent="0.25">
      <c r="C1252" s="53" t="str">
        <f>IF(H1252="","",Sheet1!AI1252)</f>
        <v>B</v>
      </c>
      <c r="D1252" s="54" t="s">
        <v>4134</v>
      </c>
      <c r="E1252" s="54" t="s">
        <v>25</v>
      </c>
      <c r="F1252" s="53" t="str">
        <f>IF(H1252="","",Sheet1!AF1252)</f>
        <v>12/10/2025</v>
      </c>
      <c r="G1252" s="1" t="str">
        <f>IF(H1252="","",Sheet1!AF1252)</f>
        <v>12/10/2025</v>
      </c>
      <c r="H1252" s="27">
        <v>9106057164</v>
      </c>
      <c r="I1252" s="1" t="str">
        <f>IF(H1252="","",Sheet1!AF1252)</f>
        <v>12/10/2025</v>
      </c>
      <c r="J1252" s="55" t="str">
        <f t="shared" si="190"/>
        <v>NKHT2510/00300018412</v>
      </c>
      <c r="K1252" s="1"/>
      <c r="L1252" s="57" t="str">
        <f>IF(H1252="","",Sheet1!AK1252)</f>
        <v>K25TTM</v>
      </c>
      <c r="M1252" s="57" t="str">
        <f>IF(H1252="","",Sheet1!AE1252)</f>
        <v>00018412</v>
      </c>
      <c r="N1252" s="58" t="str">
        <f>IF(H1252="","",Sheet1!AF1252)</f>
        <v>12/10/2025</v>
      </c>
      <c r="O1252" s="7" t="str">
        <f>IF(H1252="","",Sheet1!AH1252)</f>
        <v>WIN-PTO-00-003</v>
      </c>
      <c r="S1252" s="55" t="str">
        <f>IF(H1252="","",Sheet1!AL1252)</f>
        <v>2AKL WM+ PTO Khu 2, Trạm Thản</v>
      </c>
      <c r="V1252" s="55" t="str">
        <f>IF(H1252="","",Sheet1!AL1252)</f>
        <v>2AKL WM+ PTO Khu 2, Trạm Thản</v>
      </c>
      <c r="Y1252" s="7" t="str">
        <f>IF(H1252="","",Sheet1!AJ1252)</f>
        <v>GM500</v>
      </c>
      <c r="AB1252" s="60">
        <f t="shared" si="191"/>
        <v>5111</v>
      </c>
      <c r="AC1252" s="60">
        <f t="shared" si="192"/>
        <v>131</v>
      </c>
      <c r="AE1252" s="61">
        <f>IF(H1252="","",Sheet1!U1252)</f>
        <v>2</v>
      </c>
      <c r="AG1252" s="7">
        <f>IF(H1252="","",Sheet1!T1252)</f>
        <v>111058</v>
      </c>
      <c r="AH1252" s="62">
        <f t="shared" si="193"/>
        <v>222116</v>
      </c>
      <c r="AL1252" s="64">
        <f t="shared" si="194"/>
        <v>8</v>
      </c>
      <c r="AN1252" s="61">
        <f t="shared" si="195"/>
        <v>17769.28</v>
      </c>
      <c r="AO1252" s="65">
        <f t="shared" si="196"/>
        <v>33311</v>
      </c>
      <c r="AQ1252" s="66" t="str">
        <f t="shared" si="197"/>
        <v>K-hangtra</v>
      </c>
      <c r="AR1252" s="66">
        <f t="shared" si="198"/>
        <v>156</v>
      </c>
      <c r="AS1252" s="66">
        <f t="shared" si="199"/>
        <v>632</v>
      </c>
    </row>
    <row r="1253" spans="3:45" x14ac:dyDescent="0.25">
      <c r="C1253" s="53" t="str">
        <f>IF(H1253="","",Sheet1!AI1253)</f>
        <v>B</v>
      </c>
      <c r="D1253" s="54" t="s">
        <v>4134</v>
      </c>
      <c r="E1253" s="54" t="s">
        <v>25</v>
      </c>
      <c r="F1253" s="53" t="str">
        <f>IF(H1253="","",Sheet1!AF1253)</f>
        <v>12/10/2025</v>
      </c>
      <c r="G1253" s="1" t="str">
        <f>IF(H1253="","",Sheet1!AF1253)</f>
        <v>12/10/2025</v>
      </c>
      <c r="H1253" s="27">
        <v>9106057184</v>
      </c>
      <c r="I1253" s="1" t="str">
        <f>IF(H1253="","",Sheet1!AF1253)</f>
        <v>12/10/2025</v>
      </c>
      <c r="J1253" s="55" t="str">
        <f t="shared" si="190"/>
        <v>NKHT2510/AUK00486491</v>
      </c>
      <c r="K1253" s="1"/>
      <c r="L1253" s="57" t="str">
        <f>IF(H1253="","",Sheet1!AK1253)</f>
        <v>K25TTM</v>
      </c>
      <c r="M1253" s="57" t="str">
        <f>IF(H1253="","",Sheet1!AE1253)</f>
        <v>00486491</v>
      </c>
      <c r="N1253" s="58" t="str">
        <f>IF(H1253="","",Sheet1!AF1253)</f>
        <v>12/10/2025</v>
      </c>
      <c r="O1253" s="7" t="str">
        <f>IF(H1253="","",Sheet1!AH1253)</f>
        <v>WIN2AUK</v>
      </c>
      <c r="S1253" s="55" t="str">
        <f>IF(H1253="","",Sheet1!AL1253)</f>
        <v>2AUK WM+ HNI Nhân Hiền, Hiền Giang</v>
      </c>
      <c r="V1253" s="55" t="str">
        <f>IF(H1253="","",Sheet1!AL1253)</f>
        <v>2AUK WM+ HNI Nhân Hiền, Hiền Giang</v>
      </c>
      <c r="Y1253" s="7" t="str">
        <f>IF(H1253="","",Sheet1!AJ1253)</f>
        <v>MNH250</v>
      </c>
      <c r="AB1253" s="60">
        <f t="shared" si="191"/>
        <v>5111</v>
      </c>
      <c r="AC1253" s="60">
        <f t="shared" si="192"/>
        <v>131</v>
      </c>
      <c r="AE1253" s="61">
        <f>IF(H1253="","",Sheet1!U1253)</f>
        <v>3</v>
      </c>
      <c r="AG1253" s="7">
        <f>IF(H1253="","",Sheet1!T1253)</f>
        <v>37720</v>
      </c>
      <c r="AH1253" s="62">
        <f t="shared" si="193"/>
        <v>113160</v>
      </c>
      <c r="AL1253" s="64">
        <f t="shared" si="194"/>
        <v>8</v>
      </c>
      <c r="AN1253" s="61">
        <f t="shared" si="195"/>
        <v>9052.8000000000011</v>
      </c>
      <c r="AO1253" s="65">
        <f t="shared" si="196"/>
        <v>33311</v>
      </c>
      <c r="AQ1253" s="66" t="str">
        <f t="shared" si="197"/>
        <v>K-hangtra</v>
      </c>
      <c r="AR1253" s="66">
        <f t="shared" si="198"/>
        <v>156</v>
      </c>
      <c r="AS1253" s="66">
        <f t="shared" si="199"/>
        <v>632</v>
      </c>
    </row>
    <row r="1254" spans="3:45" x14ac:dyDescent="0.25">
      <c r="C1254" s="53" t="str">
        <f>IF(H1254="","",Sheet1!AI1254)</f>
        <v>N</v>
      </c>
      <c r="D1254" s="54" t="s">
        <v>4134</v>
      </c>
      <c r="E1254" s="54" t="s">
        <v>25</v>
      </c>
      <c r="F1254" s="53" t="str">
        <f>IF(H1254="","",Sheet1!AF1254)</f>
        <v>12/10/2025</v>
      </c>
      <c r="G1254" s="1" t="str">
        <f>IF(H1254="","",Sheet1!AF1254)</f>
        <v>12/10/2025</v>
      </c>
      <c r="H1254" s="27">
        <v>9106057210</v>
      </c>
      <c r="I1254" s="1" t="str">
        <f>IF(H1254="","",Sheet1!AF1254)</f>
        <v>12/10/2025</v>
      </c>
      <c r="J1254" s="55" t="str">
        <f t="shared" si="190"/>
        <v>NKHT2510/02100008970</v>
      </c>
      <c r="K1254" s="1"/>
      <c r="L1254" s="57" t="str">
        <f>IF(H1254="","",Sheet1!AK1254)</f>
        <v>K25TTM</v>
      </c>
      <c r="M1254" s="57" t="str">
        <f>IF(H1254="","",Sheet1!AE1254)</f>
        <v>00008970</v>
      </c>
      <c r="N1254" s="58" t="str">
        <f>IF(H1254="","",Sheet1!AF1254)</f>
        <v>12/10/2025</v>
      </c>
      <c r="O1254" s="7" t="str">
        <f>IF(H1254="","",Sheet1!AH1254)</f>
        <v>WIN-021</v>
      </c>
      <c r="S1254" s="55" t="str">
        <f>IF(H1254="","",Sheet1!AL1254)</f>
        <v>5893 WM+ TTH 04 Nhật Lệ</v>
      </c>
      <c r="V1254" s="55" t="str">
        <f>IF(H1254="","",Sheet1!AL1254)</f>
        <v>5893 WM+ TTH 04 Nhật Lệ</v>
      </c>
      <c r="Y1254" s="7" t="str">
        <f>IF(H1254="","",Sheet1!AJ1254)</f>
        <v>GTLX250G</v>
      </c>
      <c r="AB1254" s="60">
        <f t="shared" si="191"/>
        <v>5111</v>
      </c>
      <c r="AC1254" s="60">
        <f t="shared" si="192"/>
        <v>131</v>
      </c>
      <c r="AE1254" s="61">
        <f>IF(H1254="","",Sheet1!U1254)</f>
        <v>2</v>
      </c>
      <c r="AG1254" s="7">
        <f>IF(H1254="","",Sheet1!T1254)</f>
        <v>50182</v>
      </c>
      <c r="AH1254" s="62">
        <f t="shared" si="193"/>
        <v>100364</v>
      </c>
      <c r="AL1254" s="64">
        <f t="shared" si="194"/>
        <v>8</v>
      </c>
      <c r="AN1254" s="61">
        <f t="shared" si="195"/>
        <v>8029.12</v>
      </c>
      <c r="AO1254" s="65">
        <f t="shared" si="196"/>
        <v>33311</v>
      </c>
      <c r="AQ1254" s="66" t="str">
        <f t="shared" si="197"/>
        <v>K-hangtra</v>
      </c>
      <c r="AR1254" s="66">
        <f t="shared" si="198"/>
        <v>156</v>
      </c>
      <c r="AS1254" s="66">
        <f t="shared" si="199"/>
        <v>632</v>
      </c>
    </row>
    <row r="1255" spans="3:45" x14ac:dyDescent="0.25">
      <c r="C1255" s="53" t="str">
        <f>IF(H1255="","",Sheet1!AI1255)</f>
        <v>N</v>
      </c>
      <c r="D1255" s="54" t="s">
        <v>4134</v>
      </c>
      <c r="E1255" s="54" t="s">
        <v>25</v>
      </c>
      <c r="F1255" s="53" t="str">
        <f>IF(H1255="","",Sheet1!AF1255)</f>
        <v>12/10/2025</v>
      </c>
      <c r="G1255" s="1" t="str">
        <f>IF(H1255="","",Sheet1!AF1255)</f>
        <v>12/10/2025</v>
      </c>
      <c r="H1255" s="27">
        <v>9106057210</v>
      </c>
      <c r="I1255" s="1" t="str">
        <f>IF(H1255="","",Sheet1!AF1255)</f>
        <v>12/10/2025</v>
      </c>
      <c r="J1255" s="55" t="str">
        <f t="shared" si="190"/>
        <v>NKHT2510/02100008970</v>
      </c>
      <c r="K1255" s="1"/>
      <c r="L1255" s="57" t="str">
        <f>IF(H1255="","",Sheet1!AK1255)</f>
        <v>K25TTM</v>
      </c>
      <c r="M1255" s="57" t="str">
        <f>IF(H1255="","",Sheet1!AE1255)</f>
        <v>00008970</v>
      </c>
      <c r="N1255" s="58" t="str">
        <f>IF(H1255="","",Sheet1!AF1255)</f>
        <v>12/10/2025</v>
      </c>
      <c r="O1255" s="7" t="str">
        <f>IF(H1255="","",Sheet1!AH1255)</f>
        <v>WIN-021</v>
      </c>
      <c r="S1255" s="55" t="str">
        <f>IF(H1255="","",Sheet1!AL1255)</f>
        <v>5893 WM+ TTH 04 Nhật Lệ</v>
      </c>
      <c r="V1255" s="55" t="str">
        <f>IF(H1255="","",Sheet1!AL1255)</f>
        <v>5893 WM+ TTH 04 Nhật Lệ</v>
      </c>
      <c r="Y1255" s="7" t="str">
        <f>IF(H1255="","",Sheet1!AJ1255)</f>
        <v>GL250</v>
      </c>
      <c r="AB1255" s="60">
        <f t="shared" si="191"/>
        <v>5111</v>
      </c>
      <c r="AC1255" s="60">
        <f t="shared" si="192"/>
        <v>131</v>
      </c>
      <c r="AE1255" s="61">
        <f>IF(H1255="","",Sheet1!U1255)</f>
        <v>3</v>
      </c>
      <c r="AG1255" s="7">
        <f>IF(H1255="","",Sheet1!T1255)</f>
        <v>49500</v>
      </c>
      <c r="AH1255" s="62">
        <f t="shared" si="193"/>
        <v>148500</v>
      </c>
      <c r="AL1255" s="64">
        <f t="shared" si="194"/>
        <v>8</v>
      </c>
      <c r="AN1255" s="61">
        <f t="shared" si="195"/>
        <v>11880</v>
      </c>
      <c r="AO1255" s="65">
        <f t="shared" si="196"/>
        <v>33311</v>
      </c>
      <c r="AQ1255" s="66" t="str">
        <f t="shared" si="197"/>
        <v>K-hangtra</v>
      </c>
      <c r="AR1255" s="66">
        <f t="shared" si="198"/>
        <v>156</v>
      </c>
      <c r="AS1255" s="66">
        <f t="shared" si="199"/>
        <v>632</v>
      </c>
    </row>
    <row r="1256" spans="3:45" x14ac:dyDescent="0.25">
      <c r="C1256" s="53" t="str">
        <f>IF(H1256="","",Sheet1!AI1256)</f>
        <v>N</v>
      </c>
      <c r="D1256" s="54" t="s">
        <v>4134</v>
      </c>
      <c r="E1256" s="54" t="s">
        <v>25</v>
      </c>
      <c r="F1256" s="53" t="str">
        <f>IF(H1256="","",Sheet1!AF1256)</f>
        <v>12/10/2025</v>
      </c>
      <c r="G1256" s="1" t="str">
        <f>IF(H1256="","",Sheet1!AF1256)</f>
        <v>12/10/2025</v>
      </c>
      <c r="H1256" s="27">
        <v>9106057214</v>
      </c>
      <c r="I1256" s="1" t="str">
        <f>IF(H1256="","",Sheet1!AF1256)</f>
        <v>12/10/2025</v>
      </c>
      <c r="J1256" s="55" t="str">
        <f t="shared" si="190"/>
        <v>NKHT2510/02100008971</v>
      </c>
      <c r="K1256" s="1"/>
      <c r="L1256" s="57" t="str">
        <f>IF(H1256="","",Sheet1!AK1256)</f>
        <v>K25TTM</v>
      </c>
      <c r="M1256" s="57" t="str">
        <f>IF(H1256="","",Sheet1!AE1256)</f>
        <v>00008971</v>
      </c>
      <c r="N1256" s="58" t="str">
        <f>IF(H1256="","",Sheet1!AF1256)</f>
        <v>12/10/2025</v>
      </c>
      <c r="O1256" s="7" t="str">
        <f>IF(H1256="","",Sheet1!AH1256)</f>
        <v>WIN-021</v>
      </c>
      <c r="S1256" s="55" t="str">
        <f>IF(H1256="","",Sheet1!AL1256)</f>
        <v>5893 WM+ TTH 04 Nhật Lệ</v>
      </c>
      <c r="V1256" s="55" t="str">
        <f>IF(H1256="","",Sheet1!AL1256)</f>
        <v>5893 WM+ TTH 04 Nhật Lệ</v>
      </c>
      <c r="Y1256" s="7" t="str">
        <f>IF(H1256="","",Sheet1!AJ1256)</f>
        <v>GXD500</v>
      </c>
      <c r="AB1256" s="60">
        <f t="shared" si="191"/>
        <v>5111</v>
      </c>
      <c r="AC1256" s="60">
        <f t="shared" si="192"/>
        <v>131</v>
      </c>
      <c r="AE1256" s="61">
        <f>IF(H1256="","",Sheet1!U1256)</f>
        <v>1</v>
      </c>
      <c r="AG1256" s="7">
        <f>IF(H1256="","",Sheet1!T1256)</f>
        <v>111606</v>
      </c>
      <c r="AH1256" s="62">
        <f t="shared" si="193"/>
        <v>111606</v>
      </c>
      <c r="AL1256" s="64">
        <f t="shared" si="194"/>
        <v>8</v>
      </c>
      <c r="AN1256" s="61">
        <f t="shared" si="195"/>
        <v>8928.48</v>
      </c>
      <c r="AO1256" s="65">
        <f t="shared" si="196"/>
        <v>33311</v>
      </c>
      <c r="AQ1256" s="66" t="str">
        <f t="shared" si="197"/>
        <v>K-hangtra</v>
      </c>
      <c r="AR1256" s="66">
        <f t="shared" si="198"/>
        <v>156</v>
      </c>
      <c r="AS1256" s="66">
        <f t="shared" si="199"/>
        <v>632</v>
      </c>
    </row>
    <row r="1257" spans="3:45" x14ac:dyDescent="0.25">
      <c r="C1257" s="53" t="str">
        <f>IF(H1257="","",Sheet1!AI1257)</f>
        <v>N</v>
      </c>
      <c r="D1257" s="54" t="s">
        <v>4134</v>
      </c>
      <c r="E1257" s="54" t="s">
        <v>25</v>
      </c>
      <c r="F1257" s="53" t="str">
        <f>IF(H1257="","",Sheet1!AF1257)</f>
        <v>12/10/2025</v>
      </c>
      <c r="G1257" s="1" t="str">
        <f>IF(H1257="","",Sheet1!AF1257)</f>
        <v>12/10/2025</v>
      </c>
      <c r="H1257" s="27">
        <v>9106057219</v>
      </c>
      <c r="I1257" s="1" t="str">
        <f>IF(H1257="","",Sheet1!AF1257)</f>
        <v>12/10/2025</v>
      </c>
      <c r="J1257" s="55" t="str">
        <f t="shared" si="190"/>
        <v>NKHT2510/04200010235</v>
      </c>
      <c r="K1257" s="1"/>
      <c r="L1257" s="57" t="str">
        <f>IF(H1257="","",Sheet1!AK1257)</f>
        <v>K25TTM</v>
      </c>
      <c r="M1257" s="57" t="str">
        <f>IF(H1257="","",Sheet1!AE1257)</f>
        <v>00010235</v>
      </c>
      <c r="N1257" s="58" t="str">
        <f>IF(H1257="","",Sheet1!AF1257)</f>
        <v>12/10/2025</v>
      </c>
      <c r="O1257" s="7" t="str">
        <f>IF(H1257="","",Sheet1!AH1257)</f>
        <v>WIN-042</v>
      </c>
      <c r="S1257" s="55" t="str">
        <f>IF(H1257="","",Sheet1!AL1257)</f>
        <v>1623 WM VCP QNI Quảng Ngãi</v>
      </c>
      <c r="V1257" s="55" t="str">
        <f>IF(H1257="","",Sheet1!AL1257)</f>
        <v>1623 WM VCP QNI Quảng Ngãi</v>
      </c>
      <c r="Y1257" s="7" t="str">
        <f>IF(H1257="","",Sheet1!AJ1257)</f>
        <v>CC300</v>
      </c>
      <c r="AB1257" s="60">
        <f t="shared" si="191"/>
        <v>5111</v>
      </c>
      <c r="AC1257" s="60">
        <f t="shared" si="192"/>
        <v>131</v>
      </c>
      <c r="AE1257" s="61">
        <f>IF(H1257="","",Sheet1!U1257)</f>
        <v>2</v>
      </c>
      <c r="AG1257" s="7">
        <f>IF(H1257="","",Sheet1!T1257)</f>
        <v>74250</v>
      </c>
      <c r="AH1257" s="62">
        <f t="shared" si="193"/>
        <v>148500</v>
      </c>
      <c r="AL1257" s="64">
        <f t="shared" si="194"/>
        <v>8</v>
      </c>
      <c r="AN1257" s="61">
        <f t="shared" si="195"/>
        <v>11880</v>
      </c>
      <c r="AO1257" s="65">
        <f t="shared" si="196"/>
        <v>33311</v>
      </c>
      <c r="AQ1257" s="66" t="str">
        <f t="shared" si="197"/>
        <v>K-hangtra</v>
      </c>
      <c r="AR1257" s="66">
        <f t="shared" si="198"/>
        <v>156</v>
      </c>
      <c r="AS1257" s="66">
        <f t="shared" si="199"/>
        <v>632</v>
      </c>
    </row>
    <row r="1258" spans="3:45" x14ac:dyDescent="0.25">
      <c r="C1258" s="53" t="str">
        <f>IF(H1258="","",Sheet1!AI1258)</f>
        <v>B</v>
      </c>
      <c r="D1258" s="54" t="s">
        <v>4134</v>
      </c>
      <c r="E1258" s="54" t="s">
        <v>25</v>
      </c>
      <c r="F1258" s="53" t="str">
        <f>IF(H1258="","",Sheet1!AF1258)</f>
        <v>12/10/2025</v>
      </c>
      <c r="G1258" s="1" t="str">
        <f>IF(H1258="","",Sheet1!AF1258)</f>
        <v>12/10/2025</v>
      </c>
      <c r="H1258" s="27">
        <v>9106057310</v>
      </c>
      <c r="I1258" s="1" t="str">
        <f>IF(H1258="","",Sheet1!AF1258)</f>
        <v>12/10/2025</v>
      </c>
      <c r="J1258" s="55" t="str">
        <f t="shared" si="190"/>
        <v>NKHT2510/32700486526</v>
      </c>
      <c r="K1258" s="1"/>
      <c r="L1258" s="57" t="str">
        <f>IF(H1258="","",Sheet1!AK1258)</f>
        <v>K25TTM</v>
      </c>
      <c r="M1258" s="57" t="str">
        <f>IF(H1258="","",Sheet1!AE1258)</f>
        <v>00486526</v>
      </c>
      <c r="N1258" s="58" t="str">
        <f>IF(H1258="","",Sheet1!AF1258)</f>
        <v>12/10/2025</v>
      </c>
      <c r="O1258" s="7" t="str">
        <f>IF(H1258="","",Sheet1!AH1258)</f>
        <v>WIN6327</v>
      </c>
      <c r="S1258" s="55" t="str">
        <f>IF(H1258="","",Sheet1!AL1258)</f>
        <v>6327 WM+ HNI 613 Phố Mía</v>
      </c>
      <c r="V1258" s="55" t="str">
        <f>IF(H1258="","",Sheet1!AL1258)</f>
        <v>6327 WM+ HNI 613 Phố Mía</v>
      </c>
      <c r="Y1258" s="7" t="str">
        <f>IF(H1258="","",Sheet1!AJ1258)</f>
        <v>GM500</v>
      </c>
      <c r="AB1258" s="60">
        <f t="shared" si="191"/>
        <v>5111</v>
      </c>
      <c r="AC1258" s="60">
        <f t="shared" si="192"/>
        <v>131</v>
      </c>
      <c r="AE1258" s="61">
        <f>IF(H1258="","",Sheet1!U1258)</f>
        <v>1</v>
      </c>
      <c r="AG1258" s="7">
        <f>IF(H1258="","",Sheet1!T1258)</f>
        <v>111058</v>
      </c>
      <c r="AH1258" s="62">
        <f t="shared" si="193"/>
        <v>111058</v>
      </c>
      <c r="AL1258" s="64">
        <f t="shared" si="194"/>
        <v>8</v>
      </c>
      <c r="AN1258" s="61">
        <f t="shared" si="195"/>
        <v>8884.64</v>
      </c>
      <c r="AO1258" s="65">
        <f t="shared" si="196"/>
        <v>33311</v>
      </c>
      <c r="AQ1258" s="66" t="str">
        <f t="shared" si="197"/>
        <v>K-hangtra</v>
      </c>
      <c r="AR1258" s="66">
        <f t="shared" si="198"/>
        <v>156</v>
      </c>
      <c r="AS1258" s="66">
        <f t="shared" si="199"/>
        <v>632</v>
      </c>
    </row>
    <row r="1259" spans="3:45" x14ac:dyDescent="0.25">
      <c r="C1259" s="53" t="str">
        <f>IF(H1259="","",Sheet1!AI1259)</f>
        <v>B</v>
      </c>
      <c r="D1259" s="54" t="s">
        <v>4134</v>
      </c>
      <c r="E1259" s="54" t="s">
        <v>25</v>
      </c>
      <c r="F1259" s="53" t="str">
        <f>IF(H1259="","",Sheet1!AF1259)</f>
        <v>12/10/2025</v>
      </c>
      <c r="G1259" s="1" t="str">
        <f>IF(H1259="","",Sheet1!AF1259)</f>
        <v>12/10/2025</v>
      </c>
      <c r="H1259" s="27">
        <v>9106057320</v>
      </c>
      <c r="I1259" s="1" t="str">
        <f>IF(H1259="","",Sheet1!AF1259)</f>
        <v>12/10/2025</v>
      </c>
      <c r="J1259" s="55" t="str">
        <f t="shared" si="190"/>
        <v>NKHT2510/00100005847</v>
      </c>
      <c r="K1259" s="1"/>
      <c r="L1259" s="57" t="str">
        <f>IF(H1259="","",Sheet1!AK1259)</f>
        <v>K25TTM</v>
      </c>
      <c r="M1259" s="57" t="str">
        <f>IF(H1259="","",Sheet1!AE1259)</f>
        <v>00005847</v>
      </c>
      <c r="N1259" s="58" t="str">
        <f>IF(H1259="","",Sheet1!AF1259)</f>
        <v>12/10/2025</v>
      </c>
      <c r="O1259" s="7" t="str">
        <f>IF(H1259="","",Sheet1!AH1259)</f>
        <v>WIN-NBH-00-001</v>
      </c>
      <c r="S1259" s="55" t="str">
        <f>IF(H1259="","",Sheet1!AL1259)</f>
        <v>6603 WM+ NBH Phố 3, TT Yên Ninh</v>
      </c>
      <c r="V1259" s="55" t="str">
        <f>IF(H1259="","",Sheet1!AL1259)</f>
        <v>6603 WM+ NBH Phố 3, TT Yên Ninh</v>
      </c>
      <c r="Y1259" s="7" t="str">
        <f>IF(H1259="","",Sheet1!AJ1259)</f>
        <v>GL250</v>
      </c>
      <c r="AB1259" s="60">
        <f t="shared" si="191"/>
        <v>5111</v>
      </c>
      <c r="AC1259" s="60">
        <f t="shared" si="192"/>
        <v>131</v>
      </c>
      <c r="AE1259" s="61">
        <f>IF(H1259="","",Sheet1!U1259)</f>
        <v>1</v>
      </c>
      <c r="AG1259" s="7">
        <f>IF(H1259="","",Sheet1!T1259)</f>
        <v>49500</v>
      </c>
      <c r="AH1259" s="62">
        <f t="shared" si="193"/>
        <v>49500</v>
      </c>
      <c r="AL1259" s="64">
        <f t="shared" si="194"/>
        <v>8</v>
      </c>
      <c r="AN1259" s="61">
        <f t="shared" si="195"/>
        <v>3960</v>
      </c>
      <c r="AO1259" s="65">
        <f t="shared" si="196"/>
        <v>33311</v>
      </c>
      <c r="AQ1259" s="66" t="str">
        <f t="shared" si="197"/>
        <v>K-hangtra</v>
      </c>
      <c r="AR1259" s="66">
        <f t="shared" si="198"/>
        <v>156</v>
      </c>
      <c r="AS1259" s="66">
        <f t="shared" si="199"/>
        <v>632</v>
      </c>
    </row>
    <row r="1260" spans="3:45" x14ac:dyDescent="0.25">
      <c r="C1260" s="53" t="str">
        <f>IF(H1260="","",Sheet1!AI1260)</f>
        <v>B</v>
      </c>
      <c r="D1260" s="54" t="s">
        <v>4134</v>
      </c>
      <c r="E1260" s="54" t="s">
        <v>25</v>
      </c>
      <c r="F1260" s="53" t="str">
        <f>IF(H1260="","",Sheet1!AF1260)</f>
        <v>12/10/2025</v>
      </c>
      <c r="G1260" s="1" t="str">
        <f>IF(H1260="","",Sheet1!AF1260)</f>
        <v>12/10/2025</v>
      </c>
      <c r="H1260" s="27">
        <v>9106057320</v>
      </c>
      <c r="I1260" s="1" t="str">
        <f>IF(H1260="","",Sheet1!AF1260)</f>
        <v>12/10/2025</v>
      </c>
      <c r="J1260" s="55" t="str">
        <f t="shared" si="190"/>
        <v>NKHT2510/00100005847</v>
      </c>
      <c r="K1260" s="1"/>
      <c r="L1260" s="57" t="str">
        <f>IF(H1260="","",Sheet1!AK1260)</f>
        <v>K25TTM</v>
      </c>
      <c r="M1260" s="57" t="str">
        <f>IF(H1260="","",Sheet1!AE1260)</f>
        <v>00005847</v>
      </c>
      <c r="N1260" s="58" t="str">
        <f>IF(H1260="","",Sheet1!AF1260)</f>
        <v>12/10/2025</v>
      </c>
      <c r="O1260" s="7" t="str">
        <f>IF(H1260="","",Sheet1!AH1260)</f>
        <v>WIN-NBH-00-001</v>
      </c>
      <c r="S1260" s="55" t="str">
        <f>IF(H1260="","",Sheet1!AL1260)</f>
        <v>6603 WM+ NBH Phố 3, TT Yên Ninh</v>
      </c>
      <c r="V1260" s="55" t="str">
        <f>IF(H1260="","",Sheet1!AL1260)</f>
        <v>6603 WM+ NBH Phố 3, TT Yên Ninh</v>
      </c>
      <c r="Y1260" s="7" t="str">
        <f>IF(H1260="","",Sheet1!AJ1260)</f>
        <v>GSG250</v>
      </c>
      <c r="AB1260" s="60">
        <f t="shared" si="191"/>
        <v>5111</v>
      </c>
      <c r="AC1260" s="60">
        <f t="shared" si="192"/>
        <v>131</v>
      </c>
      <c r="AE1260" s="61">
        <f>IF(H1260="","",Sheet1!U1260)</f>
        <v>1</v>
      </c>
      <c r="AG1260" s="7">
        <f>IF(H1260="","",Sheet1!T1260)</f>
        <v>41328</v>
      </c>
      <c r="AH1260" s="62">
        <f t="shared" si="193"/>
        <v>41328</v>
      </c>
      <c r="AL1260" s="64">
        <f t="shared" si="194"/>
        <v>8</v>
      </c>
      <c r="AN1260" s="61">
        <f t="shared" si="195"/>
        <v>3306.2400000000002</v>
      </c>
      <c r="AO1260" s="65">
        <f t="shared" si="196"/>
        <v>33311</v>
      </c>
      <c r="AQ1260" s="66" t="str">
        <f t="shared" si="197"/>
        <v>K-hangtra</v>
      </c>
      <c r="AR1260" s="66">
        <f t="shared" si="198"/>
        <v>156</v>
      </c>
      <c r="AS1260" s="66">
        <f t="shared" si="199"/>
        <v>632</v>
      </c>
    </row>
    <row r="1261" spans="3:45" x14ac:dyDescent="0.25">
      <c r="C1261" s="53" t="str">
        <f>IF(H1261="","",Sheet1!AI1261)</f>
        <v>N</v>
      </c>
      <c r="D1261" s="54" t="s">
        <v>4134</v>
      </c>
      <c r="E1261" s="54" t="s">
        <v>25</v>
      </c>
      <c r="F1261" s="53" t="str">
        <f>IF(H1261="","",Sheet1!AF1261)</f>
        <v>12/10/2025</v>
      </c>
      <c r="G1261" s="1" t="str">
        <f>IF(H1261="","",Sheet1!AF1261)</f>
        <v>12/10/2025</v>
      </c>
      <c r="H1261" s="27">
        <v>9106057350</v>
      </c>
      <c r="I1261" s="1" t="str">
        <f>IF(H1261="","",Sheet1!AF1261)</f>
        <v>12/10/2025</v>
      </c>
      <c r="J1261" s="55" t="str">
        <f t="shared" si="190"/>
        <v>NKHT2510/06200006615</v>
      </c>
      <c r="K1261" s="1"/>
      <c r="L1261" s="57" t="str">
        <f>IF(H1261="","",Sheet1!AK1261)</f>
        <v>K25TTM</v>
      </c>
      <c r="M1261" s="57" t="str">
        <f>IF(H1261="","",Sheet1!AE1261)</f>
        <v>00006615</v>
      </c>
      <c r="N1261" s="58" t="str">
        <f>IF(H1261="","",Sheet1!AF1261)</f>
        <v>12/10/2025</v>
      </c>
      <c r="O1261" s="7" t="str">
        <f>IF(H1261="","",Sheet1!AH1261)</f>
        <v>WIN-062</v>
      </c>
      <c r="S1261" s="55" t="str">
        <f>IF(H1261="","",Sheet1!AL1261)</f>
        <v>2AN7 WM+ BTN 109 Cách Mạng Tháng 8</v>
      </c>
      <c r="V1261" s="55" t="str">
        <f>IF(H1261="","",Sheet1!AL1261)</f>
        <v>2AN7 WM+ BTN 109 Cách Mạng Tháng 8</v>
      </c>
      <c r="Y1261" s="7" t="str">
        <f>IF(H1261="","",Sheet1!AJ1261)</f>
        <v>TH200</v>
      </c>
      <c r="AB1261" s="60">
        <f t="shared" si="191"/>
        <v>5111</v>
      </c>
      <c r="AC1261" s="60">
        <f t="shared" si="192"/>
        <v>131</v>
      </c>
      <c r="AE1261" s="61">
        <f>IF(H1261="","",Sheet1!U1261)</f>
        <v>2</v>
      </c>
      <c r="AG1261" s="7">
        <f>IF(H1261="","",Sheet1!T1261)</f>
        <v>45588</v>
      </c>
      <c r="AH1261" s="62">
        <f t="shared" si="193"/>
        <v>91176</v>
      </c>
      <c r="AL1261" s="64">
        <f t="shared" si="194"/>
        <v>8</v>
      </c>
      <c r="AN1261" s="61">
        <f t="shared" si="195"/>
        <v>7294.08</v>
      </c>
      <c r="AO1261" s="65">
        <f t="shared" si="196"/>
        <v>33311</v>
      </c>
      <c r="AQ1261" s="66" t="str">
        <f t="shared" si="197"/>
        <v>K-hangtra</v>
      </c>
      <c r="AR1261" s="66">
        <f t="shared" si="198"/>
        <v>156</v>
      </c>
      <c r="AS1261" s="66">
        <f t="shared" si="199"/>
        <v>632</v>
      </c>
    </row>
    <row r="1262" spans="3:45" x14ac:dyDescent="0.25">
      <c r="C1262" s="53" t="str">
        <f>IF(H1262="","",Sheet1!AI1262)</f>
        <v>B</v>
      </c>
      <c r="D1262" s="54" t="s">
        <v>4134</v>
      </c>
      <c r="E1262" s="54" t="s">
        <v>25</v>
      </c>
      <c r="F1262" s="53" t="str">
        <f>IF(H1262="","",Sheet1!AF1262)</f>
        <v>12/10/2025</v>
      </c>
      <c r="G1262" s="1" t="str">
        <f>IF(H1262="","",Sheet1!AF1262)</f>
        <v>12/10/2025</v>
      </c>
      <c r="H1262" s="27">
        <v>9106057325</v>
      </c>
      <c r="I1262" s="1" t="str">
        <f>IF(H1262="","",Sheet1!AF1262)</f>
        <v>12/10/2025</v>
      </c>
      <c r="J1262" s="55" t="str">
        <f t="shared" si="190"/>
        <v>NKHT2510/00300018415</v>
      </c>
      <c r="K1262" s="1"/>
      <c r="L1262" s="57" t="str">
        <f>IF(H1262="","",Sheet1!AK1262)</f>
        <v>K25TTM</v>
      </c>
      <c r="M1262" s="57" t="str">
        <f>IF(H1262="","",Sheet1!AE1262)</f>
        <v>00018415</v>
      </c>
      <c r="N1262" s="58" t="str">
        <f>IF(H1262="","",Sheet1!AF1262)</f>
        <v>12/10/2025</v>
      </c>
      <c r="O1262" s="7" t="str">
        <f>IF(H1262="","",Sheet1!AH1262)</f>
        <v>WIN-PTO-00-003</v>
      </c>
      <c r="S1262" s="55" t="str">
        <f>IF(H1262="","",Sheet1!AL1262)</f>
        <v>5846 WM+ PTO 75 Cao Bang</v>
      </c>
      <c r="V1262" s="55" t="str">
        <f>IF(H1262="","",Sheet1!AL1262)</f>
        <v>5846 WM+ PTO 75 Cao Bang</v>
      </c>
      <c r="Y1262" s="7" t="str">
        <f>IF(H1262="","",Sheet1!AJ1262)</f>
        <v>TH200</v>
      </c>
      <c r="AB1262" s="60">
        <f t="shared" si="191"/>
        <v>5111</v>
      </c>
      <c r="AC1262" s="60">
        <f t="shared" si="192"/>
        <v>131</v>
      </c>
      <c r="AE1262" s="61">
        <f>IF(H1262="","",Sheet1!U1262)</f>
        <v>3</v>
      </c>
      <c r="AG1262" s="7">
        <f>IF(H1262="","",Sheet1!T1262)</f>
        <v>45588</v>
      </c>
      <c r="AH1262" s="62">
        <f t="shared" si="193"/>
        <v>136764</v>
      </c>
      <c r="AL1262" s="64">
        <f t="shared" si="194"/>
        <v>8</v>
      </c>
      <c r="AN1262" s="61">
        <f t="shared" si="195"/>
        <v>10941.12</v>
      </c>
      <c r="AO1262" s="65">
        <f t="shared" si="196"/>
        <v>33311</v>
      </c>
      <c r="AQ1262" s="66" t="str">
        <f t="shared" si="197"/>
        <v>K-hangtra</v>
      </c>
      <c r="AR1262" s="66">
        <f t="shared" si="198"/>
        <v>156</v>
      </c>
      <c r="AS1262" s="66">
        <f t="shared" si="199"/>
        <v>632</v>
      </c>
    </row>
    <row r="1263" spans="3:45" x14ac:dyDescent="0.25">
      <c r="C1263" s="53" t="str">
        <f>IF(H1263="","",Sheet1!AI1263)</f>
        <v>B</v>
      </c>
      <c r="D1263" s="54" t="s">
        <v>4134</v>
      </c>
      <c r="E1263" s="54" t="s">
        <v>25</v>
      </c>
      <c r="F1263" s="53" t="str">
        <f>IF(H1263="","",Sheet1!AF1263)</f>
        <v>12/10/2025</v>
      </c>
      <c r="G1263" s="1" t="str">
        <f>IF(H1263="","",Sheet1!AF1263)</f>
        <v>12/10/2025</v>
      </c>
      <c r="H1263" s="27">
        <v>9106057381</v>
      </c>
      <c r="I1263" s="1" t="str">
        <f>IF(H1263="","",Sheet1!AF1263)</f>
        <v>12/10/2025</v>
      </c>
      <c r="J1263" s="55" t="str">
        <f t="shared" si="190"/>
        <v>NKHT2510/04500005373</v>
      </c>
      <c r="K1263" s="1"/>
      <c r="L1263" s="57" t="str">
        <f>IF(H1263="","",Sheet1!AK1263)</f>
        <v>K25TTM</v>
      </c>
      <c r="M1263" s="57" t="str">
        <f>IF(H1263="","",Sheet1!AE1263)</f>
        <v>00005373</v>
      </c>
      <c r="N1263" s="58" t="str">
        <f>IF(H1263="","",Sheet1!AF1263)</f>
        <v>12/10/2025</v>
      </c>
      <c r="O1263" s="7" t="str">
        <f>IF(H1263="","",Sheet1!AH1263)</f>
        <v>WIN-045</v>
      </c>
      <c r="S1263" s="55" t="str">
        <f>IF(H1263="","",Sheet1!AL1263)</f>
        <v>6632 WM+ QBH 01 Lý Thường Kiệt</v>
      </c>
      <c r="V1263" s="55" t="str">
        <f>IF(H1263="","",Sheet1!AL1263)</f>
        <v>6632 WM+ QBH 01 Lý Thường Kiệt</v>
      </c>
      <c r="Y1263" s="7" t="str">
        <f>IF(H1263="","",Sheet1!AJ1263)</f>
        <v>TH200</v>
      </c>
      <c r="AB1263" s="60">
        <f t="shared" si="191"/>
        <v>5111</v>
      </c>
      <c r="AC1263" s="60">
        <f t="shared" si="192"/>
        <v>131</v>
      </c>
      <c r="AE1263" s="61">
        <f>IF(H1263="","",Sheet1!U1263)</f>
        <v>2</v>
      </c>
      <c r="AG1263" s="7">
        <f>IF(H1263="","",Sheet1!T1263)</f>
        <v>45588</v>
      </c>
      <c r="AH1263" s="62">
        <f t="shared" si="193"/>
        <v>91176</v>
      </c>
      <c r="AL1263" s="64">
        <f t="shared" si="194"/>
        <v>8</v>
      </c>
      <c r="AN1263" s="61">
        <f t="shared" si="195"/>
        <v>7294.08</v>
      </c>
      <c r="AO1263" s="65">
        <f t="shared" si="196"/>
        <v>33311</v>
      </c>
      <c r="AQ1263" s="66" t="str">
        <f t="shared" si="197"/>
        <v>K-hangtra</v>
      </c>
      <c r="AR1263" s="66">
        <f t="shared" si="198"/>
        <v>156</v>
      </c>
      <c r="AS1263" s="66">
        <f t="shared" si="199"/>
        <v>632</v>
      </c>
    </row>
    <row r="1264" spans="3:45" x14ac:dyDescent="0.25">
      <c r="C1264" s="53" t="str">
        <f>IF(H1264="","",Sheet1!AI1264)</f>
        <v>B</v>
      </c>
      <c r="D1264" s="54" t="s">
        <v>4134</v>
      </c>
      <c r="E1264" s="54" t="s">
        <v>25</v>
      </c>
      <c r="F1264" s="53" t="str">
        <f>IF(H1264="","",Sheet1!AF1264)</f>
        <v>12/10/2025</v>
      </c>
      <c r="G1264" s="1" t="str">
        <f>IF(H1264="","",Sheet1!AF1264)</f>
        <v>12/10/2025</v>
      </c>
      <c r="H1264" s="27">
        <v>9106057381</v>
      </c>
      <c r="I1264" s="1" t="str">
        <f>IF(H1264="","",Sheet1!AF1264)</f>
        <v>12/10/2025</v>
      </c>
      <c r="J1264" s="55" t="str">
        <f t="shared" si="190"/>
        <v>NKHT2510/04500005373</v>
      </c>
      <c r="K1264" s="1"/>
      <c r="L1264" s="57" t="str">
        <f>IF(H1264="","",Sheet1!AK1264)</f>
        <v>K25TTM</v>
      </c>
      <c r="M1264" s="57" t="str">
        <f>IF(H1264="","",Sheet1!AE1264)</f>
        <v>00005373</v>
      </c>
      <c r="N1264" s="58" t="str">
        <f>IF(H1264="","",Sheet1!AF1264)</f>
        <v>12/10/2025</v>
      </c>
      <c r="O1264" s="7" t="str">
        <f>IF(H1264="","",Sheet1!AH1264)</f>
        <v>WIN-045</v>
      </c>
      <c r="S1264" s="55" t="str">
        <f>IF(H1264="","",Sheet1!AL1264)</f>
        <v>6632 WM+ QBH 01 Lý Thường Kiệt</v>
      </c>
      <c r="V1264" s="55" t="str">
        <f>IF(H1264="","",Sheet1!AL1264)</f>
        <v>6632 WM+ QBH 01 Lý Thường Kiệt</v>
      </c>
      <c r="Y1264" s="7" t="str">
        <f>IF(H1264="","",Sheet1!AJ1264)</f>
        <v>GL250</v>
      </c>
      <c r="AB1264" s="60">
        <f t="shared" si="191"/>
        <v>5111</v>
      </c>
      <c r="AC1264" s="60">
        <f t="shared" si="192"/>
        <v>131</v>
      </c>
      <c r="AE1264" s="61">
        <f>IF(H1264="","",Sheet1!U1264)</f>
        <v>2</v>
      </c>
      <c r="AG1264" s="7">
        <f>IF(H1264="","",Sheet1!T1264)</f>
        <v>49500</v>
      </c>
      <c r="AH1264" s="62">
        <f t="shared" si="193"/>
        <v>99000</v>
      </c>
      <c r="AL1264" s="64">
        <f t="shared" si="194"/>
        <v>8</v>
      </c>
      <c r="AN1264" s="61">
        <f t="shared" si="195"/>
        <v>7920</v>
      </c>
      <c r="AO1264" s="65">
        <f t="shared" si="196"/>
        <v>33311</v>
      </c>
      <c r="AQ1264" s="66" t="str">
        <f t="shared" si="197"/>
        <v>K-hangtra</v>
      </c>
      <c r="AR1264" s="66">
        <f t="shared" si="198"/>
        <v>156</v>
      </c>
      <c r="AS1264" s="66">
        <f t="shared" si="199"/>
        <v>632</v>
      </c>
    </row>
    <row r="1265" spans="3:45" x14ac:dyDescent="0.25">
      <c r="C1265" s="53" t="str">
        <f>IF(H1265="","",Sheet1!AI1265)</f>
        <v>B</v>
      </c>
      <c r="D1265" s="54" t="s">
        <v>4134</v>
      </c>
      <c r="E1265" s="54" t="s">
        <v>25</v>
      </c>
      <c r="F1265" s="53" t="str">
        <f>IF(H1265="","",Sheet1!AF1265)</f>
        <v>12/10/2025</v>
      </c>
      <c r="G1265" s="1" t="str">
        <f>IF(H1265="","",Sheet1!AF1265)</f>
        <v>12/10/2025</v>
      </c>
      <c r="H1265" s="27">
        <v>9106057381</v>
      </c>
      <c r="I1265" s="1" t="str">
        <f>IF(H1265="","",Sheet1!AF1265)</f>
        <v>12/10/2025</v>
      </c>
      <c r="J1265" s="55" t="str">
        <f t="shared" ref="J1265:J1328" si="200">"NKHT25"&amp;TEXT(MONTH(I1265),"00")&amp;"/"&amp;RIGHT(O1265,3)&amp;M1265</f>
        <v>NKHT2510/04500005373</v>
      </c>
      <c r="K1265" s="1"/>
      <c r="L1265" s="57" t="str">
        <f>IF(H1265="","",Sheet1!AK1265)</f>
        <v>K25TTM</v>
      </c>
      <c r="M1265" s="57" t="str">
        <f>IF(H1265="","",Sheet1!AE1265)</f>
        <v>00005373</v>
      </c>
      <c r="N1265" s="58" t="str">
        <f>IF(H1265="","",Sheet1!AF1265)</f>
        <v>12/10/2025</v>
      </c>
      <c r="O1265" s="7" t="str">
        <f>IF(H1265="","",Sheet1!AH1265)</f>
        <v>WIN-045</v>
      </c>
      <c r="S1265" s="55" t="str">
        <f>IF(H1265="","",Sheet1!AL1265)</f>
        <v>6632 WM+ QBH 01 Lý Thường Kiệt</v>
      </c>
      <c r="V1265" s="55" t="str">
        <f>IF(H1265="","",Sheet1!AL1265)</f>
        <v>6632 WM+ QBH 01 Lý Thường Kiệt</v>
      </c>
      <c r="Y1265" s="7" t="str">
        <f>IF(H1265="","",Sheet1!AJ1265)</f>
        <v>GSG250</v>
      </c>
      <c r="AB1265" s="60">
        <f t="shared" si="191"/>
        <v>5111</v>
      </c>
      <c r="AC1265" s="60">
        <f t="shared" si="192"/>
        <v>131</v>
      </c>
      <c r="AE1265" s="61">
        <f>IF(H1265="","",Sheet1!U1265)</f>
        <v>4</v>
      </c>
      <c r="AG1265" s="7">
        <f>IF(H1265="","",Sheet1!T1265)</f>
        <v>41328</v>
      </c>
      <c r="AH1265" s="62">
        <f t="shared" si="193"/>
        <v>165312</v>
      </c>
      <c r="AL1265" s="64">
        <f t="shared" si="194"/>
        <v>8</v>
      </c>
      <c r="AN1265" s="61">
        <f t="shared" si="195"/>
        <v>13224.960000000001</v>
      </c>
      <c r="AO1265" s="65">
        <f t="shared" si="196"/>
        <v>33311</v>
      </c>
      <c r="AQ1265" s="66" t="str">
        <f t="shared" si="197"/>
        <v>K-hangtra</v>
      </c>
      <c r="AR1265" s="66">
        <f t="shared" si="198"/>
        <v>156</v>
      </c>
      <c r="AS1265" s="66">
        <f t="shared" si="199"/>
        <v>632</v>
      </c>
    </row>
    <row r="1266" spans="3:45" x14ac:dyDescent="0.25">
      <c r="C1266" s="53" t="str">
        <f>IF(H1266="","",Sheet1!AI1266)</f>
        <v>B</v>
      </c>
      <c r="D1266" s="54" t="s">
        <v>4134</v>
      </c>
      <c r="E1266" s="54" t="s">
        <v>25</v>
      </c>
      <c r="F1266" s="53" t="str">
        <f>IF(H1266="","",Sheet1!AF1266)</f>
        <v>12/10/2025</v>
      </c>
      <c r="G1266" s="1" t="str">
        <f>IF(H1266="","",Sheet1!AF1266)</f>
        <v>12/10/2025</v>
      </c>
      <c r="H1266" s="27">
        <v>9106057381</v>
      </c>
      <c r="I1266" s="1" t="str">
        <f>IF(H1266="","",Sheet1!AF1266)</f>
        <v>12/10/2025</v>
      </c>
      <c r="J1266" s="55" t="str">
        <f t="shared" si="200"/>
        <v>NKHT2510/04500005373</v>
      </c>
      <c r="K1266" s="1"/>
      <c r="L1266" s="57" t="str">
        <f>IF(H1266="","",Sheet1!AK1266)</f>
        <v>K25TTM</v>
      </c>
      <c r="M1266" s="57" t="str">
        <f>IF(H1266="","",Sheet1!AE1266)</f>
        <v>00005373</v>
      </c>
      <c r="N1266" s="58" t="str">
        <f>IF(H1266="","",Sheet1!AF1266)</f>
        <v>12/10/2025</v>
      </c>
      <c r="O1266" s="7" t="str">
        <f>IF(H1266="","",Sheet1!AH1266)</f>
        <v>WIN-045</v>
      </c>
      <c r="S1266" s="55" t="str">
        <f>IF(H1266="","",Sheet1!AL1266)</f>
        <v>6632 WM+ QBH 01 Lý Thường Kiệt</v>
      </c>
      <c r="V1266" s="55" t="str">
        <f>IF(H1266="","",Sheet1!AL1266)</f>
        <v>6632 WM+ QBH 01 Lý Thường Kiệt</v>
      </c>
      <c r="Y1266" s="7" t="str">
        <f>IF(H1266="","",Sheet1!AJ1266)</f>
        <v>GTLX250G</v>
      </c>
      <c r="AB1266" s="60">
        <f t="shared" si="191"/>
        <v>5111</v>
      </c>
      <c r="AC1266" s="60">
        <f t="shared" si="192"/>
        <v>131</v>
      </c>
      <c r="AE1266" s="61">
        <f>IF(H1266="","",Sheet1!U1266)</f>
        <v>2</v>
      </c>
      <c r="AG1266" s="7">
        <f>IF(H1266="","",Sheet1!T1266)</f>
        <v>50182</v>
      </c>
      <c r="AH1266" s="62">
        <f t="shared" si="193"/>
        <v>100364</v>
      </c>
      <c r="AL1266" s="64">
        <f t="shared" si="194"/>
        <v>8</v>
      </c>
      <c r="AN1266" s="61">
        <f t="shared" si="195"/>
        <v>8029.12</v>
      </c>
      <c r="AO1266" s="65">
        <f t="shared" si="196"/>
        <v>33311</v>
      </c>
      <c r="AQ1266" s="66" t="str">
        <f t="shared" si="197"/>
        <v>K-hangtra</v>
      </c>
      <c r="AR1266" s="66">
        <f t="shared" si="198"/>
        <v>156</v>
      </c>
      <c r="AS1266" s="66">
        <f t="shared" si="199"/>
        <v>632</v>
      </c>
    </row>
    <row r="1267" spans="3:45" x14ac:dyDescent="0.25">
      <c r="C1267" s="53" t="str">
        <f>IF(H1267="","",Sheet1!AI1267)</f>
        <v>B</v>
      </c>
      <c r="D1267" s="54" t="s">
        <v>4134</v>
      </c>
      <c r="E1267" s="54" t="s">
        <v>25</v>
      </c>
      <c r="F1267" s="53" t="str">
        <f>IF(H1267="","",Sheet1!AF1267)</f>
        <v>12/10/2025</v>
      </c>
      <c r="G1267" s="1" t="str">
        <f>IF(H1267="","",Sheet1!AF1267)</f>
        <v>12/10/2025</v>
      </c>
      <c r="H1267" s="27">
        <v>9106057399</v>
      </c>
      <c r="I1267" s="1" t="str">
        <f>IF(H1267="","",Sheet1!AF1267)</f>
        <v>12/10/2025</v>
      </c>
      <c r="J1267" s="55" t="str">
        <f t="shared" si="200"/>
        <v>NKHT2510/00300018418</v>
      </c>
      <c r="K1267" s="1"/>
      <c r="L1267" s="57" t="str">
        <f>IF(H1267="","",Sheet1!AK1267)</f>
        <v>K25TTM</v>
      </c>
      <c r="M1267" s="57" t="str">
        <f>IF(H1267="","",Sheet1!AE1267)</f>
        <v>00018418</v>
      </c>
      <c r="N1267" s="58" t="str">
        <f>IF(H1267="","",Sheet1!AF1267)</f>
        <v>12/10/2025</v>
      </c>
      <c r="O1267" s="7" t="str">
        <f>IF(H1267="","",Sheet1!AH1267)</f>
        <v>WIN-PTO-00-003</v>
      </c>
      <c r="S1267" s="55" t="str">
        <f>IF(H1267="","",Sheet1!AL1267)</f>
        <v>5846 WM+ PTO 75 Cao Bang</v>
      </c>
      <c r="V1267" s="55" t="str">
        <f>IF(H1267="","",Sheet1!AL1267)</f>
        <v>5846 WM+ PTO 75 Cao Bang</v>
      </c>
      <c r="Y1267" s="7" t="str">
        <f>IF(H1267="","",Sheet1!AJ1267)</f>
        <v>MNH250</v>
      </c>
      <c r="AB1267" s="60">
        <f t="shared" si="191"/>
        <v>5111</v>
      </c>
      <c r="AC1267" s="60">
        <f t="shared" si="192"/>
        <v>131</v>
      </c>
      <c r="AE1267" s="61">
        <f>IF(H1267="","",Sheet1!U1267)</f>
        <v>1</v>
      </c>
      <c r="AG1267" s="7">
        <f>IF(H1267="","",Sheet1!T1267)</f>
        <v>37720</v>
      </c>
      <c r="AH1267" s="62">
        <f t="shared" si="193"/>
        <v>37720</v>
      </c>
      <c r="AL1267" s="64">
        <f t="shared" si="194"/>
        <v>8</v>
      </c>
      <c r="AN1267" s="61">
        <f t="shared" si="195"/>
        <v>3017.6</v>
      </c>
      <c r="AO1267" s="65">
        <f t="shared" si="196"/>
        <v>33311</v>
      </c>
      <c r="AQ1267" s="66" t="str">
        <f t="shared" si="197"/>
        <v>K-hangtra</v>
      </c>
      <c r="AR1267" s="66">
        <f t="shared" si="198"/>
        <v>156</v>
      </c>
      <c r="AS1267" s="66">
        <f t="shared" si="199"/>
        <v>632</v>
      </c>
    </row>
    <row r="1268" spans="3:45" x14ac:dyDescent="0.25">
      <c r="C1268" s="53" t="str">
        <f>IF(H1268="","",Sheet1!AI1268)</f>
        <v>N</v>
      </c>
      <c r="D1268" s="54" t="s">
        <v>4134</v>
      </c>
      <c r="E1268" s="54" t="s">
        <v>25</v>
      </c>
      <c r="F1268" s="53" t="str">
        <f>IF(H1268="","",Sheet1!AF1268)</f>
        <v>12/10/2025</v>
      </c>
      <c r="G1268" s="1" t="str">
        <f>IF(H1268="","",Sheet1!AF1268)</f>
        <v>12/10/2025</v>
      </c>
      <c r="H1268" s="27">
        <v>9106057417</v>
      </c>
      <c r="I1268" s="1" t="str">
        <f>IF(H1268="","",Sheet1!AF1268)</f>
        <v>12/10/2025</v>
      </c>
      <c r="J1268" s="55" t="str">
        <f t="shared" si="200"/>
        <v>NKHT2510/60800161533</v>
      </c>
      <c r="K1268" s="1"/>
      <c r="L1268" s="57" t="str">
        <f>IF(H1268="","",Sheet1!AK1268)</f>
        <v>K25TTM</v>
      </c>
      <c r="M1268" s="57" t="str">
        <f>IF(H1268="","",Sheet1!AE1268)</f>
        <v>00161533</v>
      </c>
      <c r="N1268" s="58" t="str">
        <f>IF(H1268="","",Sheet1!AF1268)</f>
        <v>12/10/2025</v>
      </c>
      <c r="O1268" s="7" t="str">
        <f>IF(H1268="","",Sheet1!AH1268)</f>
        <v>WIN4608</v>
      </c>
      <c r="S1268" s="55" t="str">
        <f>IF(H1268="","",Sheet1!AL1268)</f>
        <v>4608 WM+ HCM 79A Huỳnh Tịnh Của</v>
      </c>
      <c r="V1268" s="55" t="str">
        <f>IF(H1268="","",Sheet1!AL1268)</f>
        <v>4608 WM+ HCM 79A Huỳnh Tịnh Của</v>
      </c>
      <c r="Y1268" s="7" t="str">
        <f>IF(H1268="","",Sheet1!AJ1268)</f>
        <v>GM500</v>
      </c>
      <c r="AB1268" s="60">
        <f t="shared" si="191"/>
        <v>5111</v>
      </c>
      <c r="AC1268" s="60">
        <f t="shared" si="192"/>
        <v>131</v>
      </c>
      <c r="AE1268" s="61">
        <f>IF(H1268="","",Sheet1!U1268)</f>
        <v>4</v>
      </c>
      <c r="AG1268" s="7">
        <f>IF(H1268="","",Sheet1!T1268)</f>
        <v>111058</v>
      </c>
      <c r="AH1268" s="62">
        <f t="shared" si="193"/>
        <v>444232</v>
      </c>
      <c r="AL1268" s="64">
        <f t="shared" si="194"/>
        <v>8</v>
      </c>
      <c r="AN1268" s="61">
        <f t="shared" si="195"/>
        <v>35538.559999999998</v>
      </c>
      <c r="AO1268" s="65">
        <f t="shared" si="196"/>
        <v>33311</v>
      </c>
      <c r="AQ1268" s="66" t="str">
        <f t="shared" si="197"/>
        <v>K-hangtra</v>
      </c>
      <c r="AR1268" s="66">
        <f t="shared" si="198"/>
        <v>156</v>
      </c>
      <c r="AS1268" s="66">
        <f t="shared" si="199"/>
        <v>632</v>
      </c>
    </row>
    <row r="1269" spans="3:45" x14ac:dyDescent="0.25">
      <c r="C1269" s="53" t="str">
        <f>IF(H1269="","",Sheet1!AI1269)</f>
        <v>N</v>
      </c>
      <c r="D1269" s="54" t="s">
        <v>4134</v>
      </c>
      <c r="E1269" s="54" t="s">
        <v>25</v>
      </c>
      <c r="F1269" s="53" t="str">
        <f>IF(H1269="","",Sheet1!AF1269)</f>
        <v>12/10/2025</v>
      </c>
      <c r="G1269" s="1" t="str">
        <f>IF(H1269="","",Sheet1!AF1269)</f>
        <v>12/10/2025</v>
      </c>
      <c r="H1269" s="27">
        <v>9106057417</v>
      </c>
      <c r="I1269" s="1" t="str">
        <f>IF(H1269="","",Sheet1!AF1269)</f>
        <v>12/10/2025</v>
      </c>
      <c r="J1269" s="55" t="str">
        <f t="shared" si="200"/>
        <v>NKHT2510/60800161533</v>
      </c>
      <c r="K1269" s="1"/>
      <c r="L1269" s="57" t="str">
        <f>IF(H1269="","",Sheet1!AK1269)</f>
        <v>K25TTM</v>
      </c>
      <c r="M1269" s="57" t="str">
        <f>IF(H1269="","",Sheet1!AE1269)</f>
        <v>00161533</v>
      </c>
      <c r="N1269" s="58" t="str">
        <f>IF(H1269="","",Sheet1!AF1269)</f>
        <v>12/10/2025</v>
      </c>
      <c r="O1269" s="7" t="str">
        <f>IF(H1269="","",Sheet1!AH1269)</f>
        <v>WIN4608</v>
      </c>
      <c r="S1269" s="55" t="str">
        <f>IF(H1269="","",Sheet1!AL1269)</f>
        <v>4608 WM+ HCM 79A Huỳnh Tịnh Của</v>
      </c>
      <c r="V1269" s="55" t="str">
        <f>IF(H1269="","",Sheet1!AL1269)</f>
        <v>4608 WM+ HCM 79A Huỳnh Tịnh Của</v>
      </c>
      <c r="Y1269" s="7" t="str">
        <f>IF(H1269="","",Sheet1!AJ1269)</f>
        <v>TH200</v>
      </c>
      <c r="AB1269" s="60">
        <f t="shared" si="191"/>
        <v>5111</v>
      </c>
      <c r="AC1269" s="60">
        <f t="shared" si="192"/>
        <v>131</v>
      </c>
      <c r="AE1269" s="61">
        <f>IF(H1269="","",Sheet1!U1269)</f>
        <v>1</v>
      </c>
      <c r="AG1269" s="7">
        <f>IF(H1269="","",Sheet1!T1269)</f>
        <v>45588</v>
      </c>
      <c r="AH1269" s="62">
        <f t="shared" si="193"/>
        <v>45588</v>
      </c>
      <c r="AL1269" s="64">
        <f t="shared" si="194"/>
        <v>8</v>
      </c>
      <c r="AN1269" s="61">
        <f t="shared" si="195"/>
        <v>3647.04</v>
      </c>
      <c r="AO1269" s="65">
        <f t="shared" si="196"/>
        <v>33311</v>
      </c>
      <c r="AQ1269" s="66" t="str">
        <f t="shared" si="197"/>
        <v>K-hangtra</v>
      </c>
      <c r="AR1269" s="66">
        <f t="shared" si="198"/>
        <v>156</v>
      </c>
      <c r="AS1269" s="66">
        <f t="shared" si="199"/>
        <v>632</v>
      </c>
    </row>
    <row r="1270" spans="3:45" x14ac:dyDescent="0.25">
      <c r="C1270" s="53" t="str">
        <f>IF(H1270="","",Sheet1!AI1270)</f>
        <v>N</v>
      </c>
      <c r="D1270" s="54" t="s">
        <v>4134</v>
      </c>
      <c r="E1270" s="54" t="s">
        <v>25</v>
      </c>
      <c r="F1270" s="53" t="str">
        <f>IF(H1270="","",Sheet1!AF1270)</f>
        <v>12/10/2025</v>
      </c>
      <c r="G1270" s="1" t="str">
        <f>IF(H1270="","",Sheet1!AF1270)</f>
        <v>12/10/2025</v>
      </c>
      <c r="H1270" s="27">
        <v>9106057417</v>
      </c>
      <c r="I1270" s="1" t="str">
        <f>IF(H1270="","",Sheet1!AF1270)</f>
        <v>12/10/2025</v>
      </c>
      <c r="J1270" s="55" t="str">
        <f t="shared" si="200"/>
        <v>NKHT2510/60800161533</v>
      </c>
      <c r="K1270" s="1"/>
      <c r="L1270" s="57" t="str">
        <f>IF(H1270="","",Sheet1!AK1270)</f>
        <v>K25TTM</v>
      </c>
      <c r="M1270" s="57" t="str">
        <f>IF(H1270="","",Sheet1!AE1270)</f>
        <v>00161533</v>
      </c>
      <c r="N1270" s="58" t="str">
        <f>IF(H1270="","",Sheet1!AF1270)</f>
        <v>12/10/2025</v>
      </c>
      <c r="O1270" s="7" t="str">
        <f>IF(H1270="","",Sheet1!AH1270)</f>
        <v>WIN4608</v>
      </c>
      <c r="S1270" s="55" t="str">
        <f>IF(H1270="","",Sheet1!AL1270)</f>
        <v>4608 WM+ HCM 79A Huỳnh Tịnh Của</v>
      </c>
      <c r="V1270" s="55" t="str">
        <f>IF(H1270="","",Sheet1!AL1270)</f>
        <v>4608 WM+ HCM 79A Huỳnh Tịnh Của</v>
      </c>
      <c r="Y1270" s="7" t="str">
        <f>IF(H1270="","",Sheet1!AJ1270)</f>
        <v>GL250</v>
      </c>
      <c r="AB1270" s="60">
        <f t="shared" si="191"/>
        <v>5111</v>
      </c>
      <c r="AC1270" s="60">
        <f t="shared" si="192"/>
        <v>131</v>
      </c>
      <c r="AE1270" s="61">
        <f>IF(H1270="","",Sheet1!U1270)</f>
        <v>3</v>
      </c>
      <c r="AG1270" s="7">
        <f>IF(H1270="","",Sheet1!T1270)</f>
        <v>49500</v>
      </c>
      <c r="AH1270" s="62">
        <f t="shared" si="193"/>
        <v>148500</v>
      </c>
      <c r="AL1270" s="64">
        <f t="shared" si="194"/>
        <v>8</v>
      </c>
      <c r="AN1270" s="61">
        <f t="shared" si="195"/>
        <v>11880</v>
      </c>
      <c r="AO1270" s="65">
        <f t="shared" si="196"/>
        <v>33311</v>
      </c>
      <c r="AQ1270" s="66" t="str">
        <f t="shared" si="197"/>
        <v>K-hangtra</v>
      </c>
      <c r="AR1270" s="66">
        <f t="shared" si="198"/>
        <v>156</v>
      </c>
      <c r="AS1270" s="66">
        <f t="shared" si="199"/>
        <v>632</v>
      </c>
    </row>
    <row r="1271" spans="3:45" x14ac:dyDescent="0.25">
      <c r="C1271" s="53" t="str">
        <f>IF(H1271="","",Sheet1!AI1271)</f>
        <v>N</v>
      </c>
      <c r="D1271" s="54" t="s">
        <v>4134</v>
      </c>
      <c r="E1271" s="54" t="s">
        <v>25</v>
      </c>
      <c r="F1271" s="53" t="str">
        <f>IF(H1271="","",Sheet1!AF1271)</f>
        <v>12/10/2025</v>
      </c>
      <c r="G1271" s="1" t="str">
        <f>IF(H1271="","",Sheet1!AF1271)</f>
        <v>12/10/2025</v>
      </c>
      <c r="H1271" s="27">
        <v>9106057417</v>
      </c>
      <c r="I1271" s="1" t="str">
        <f>IF(H1271="","",Sheet1!AF1271)</f>
        <v>12/10/2025</v>
      </c>
      <c r="J1271" s="55" t="str">
        <f t="shared" si="200"/>
        <v>NKHT2510/60800161533</v>
      </c>
      <c r="K1271" s="1"/>
      <c r="L1271" s="57" t="str">
        <f>IF(H1271="","",Sheet1!AK1271)</f>
        <v>K25TTM</v>
      </c>
      <c r="M1271" s="57" t="str">
        <f>IF(H1271="","",Sheet1!AE1271)</f>
        <v>00161533</v>
      </c>
      <c r="N1271" s="58" t="str">
        <f>IF(H1271="","",Sheet1!AF1271)</f>
        <v>12/10/2025</v>
      </c>
      <c r="O1271" s="7" t="str">
        <f>IF(H1271="","",Sheet1!AH1271)</f>
        <v>WIN4608</v>
      </c>
      <c r="S1271" s="55" t="str">
        <f>IF(H1271="","",Sheet1!AL1271)</f>
        <v>4608 WM+ HCM 79A Huỳnh Tịnh Của</v>
      </c>
      <c r="V1271" s="55" t="str">
        <f>IF(H1271="","",Sheet1!AL1271)</f>
        <v>4608 WM+ HCM 79A Huỳnh Tịnh Của</v>
      </c>
      <c r="Y1271" s="7" t="str">
        <f>IF(H1271="","",Sheet1!AJ1271)</f>
        <v>GXD500</v>
      </c>
      <c r="AB1271" s="60">
        <f t="shared" si="191"/>
        <v>5111</v>
      </c>
      <c r="AC1271" s="60">
        <f t="shared" si="192"/>
        <v>131</v>
      </c>
      <c r="AE1271" s="61">
        <f>IF(H1271="","",Sheet1!U1271)</f>
        <v>4</v>
      </c>
      <c r="AG1271" s="7">
        <f>IF(H1271="","",Sheet1!T1271)</f>
        <v>111606</v>
      </c>
      <c r="AH1271" s="62">
        <f t="shared" si="193"/>
        <v>446424</v>
      </c>
      <c r="AL1271" s="64">
        <f t="shared" si="194"/>
        <v>8</v>
      </c>
      <c r="AN1271" s="61">
        <f t="shared" si="195"/>
        <v>35713.919999999998</v>
      </c>
      <c r="AO1271" s="65">
        <f t="shared" si="196"/>
        <v>33311</v>
      </c>
      <c r="AQ1271" s="66" t="str">
        <f t="shared" si="197"/>
        <v>K-hangtra</v>
      </c>
      <c r="AR1271" s="66">
        <f t="shared" si="198"/>
        <v>156</v>
      </c>
      <c r="AS1271" s="66">
        <f t="shared" si="199"/>
        <v>632</v>
      </c>
    </row>
    <row r="1272" spans="3:45" x14ac:dyDescent="0.25">
      <c r="C1272" s="53" t="str">
        <f>IF(H1272="","",Sheet1!AI1272)</f>
        <v>N</v>
      </c>
      <c r="D1272" s="54" t="s">
        <v>4134</v>
      </c>
      <c r="E1272" s="54" t="s">
        <v>25</v>
      </c>
      <c r="F1272" s="53" t="str">
        <f>IF(H1272="","",Sheet1!AF1272)</f>
        <v>12/10/2025</v>
      </c>
      <c r="G1272" s="1" t="str">
        <f>IF(H1272="","",Sheet1!AF1272)</f>
        <v>12/10/2025</v>
      </c>
      <c r="H1272" s="27">
        <v>9106057417</v>
      </c>
      <c r="I1272" s="1" t="str">
        <f>IF(H1272="","",Sheet1!AF1272)</f>
        <v>12/10/2025</v>
      </c>
      <c r="J1272" s="55" t="str">
        <f t="shared" si="200"/>
        <v>NKHT2510/60800161533</v>
      </c>
      <c r="K1272" s="1"/>
      <c r="L1272" s="57" t="str">
        <f>IF(H1272="","",Sheet1!AK1272)</f>
        <v>K25TTM</v>
      </c>
      <c r="M1272" s="57" t="str">
        <f>IF(H1272="","",Sheet1!AE1272)</f>
        <v>00161533</v>
      </c>
      <c r="N1272" s="58" t="str">
        <f>IF(H1272="","",Sheet1!AF1272)</f>
        <v>12/10/2025</v>
      </c>
      <c r="O1272" s="7" t="str">
        <f>IF(H1272="","",Sheet1!AH1272)</f>
        <v>WIN4608</v>
      </c>
      <c r="S1272" s="55" t="str">
        <f>IF(H1272="","",Sheet1!AL1272)</f>
        <v>4608 WM+ HCM 79A Huỳnh Tịnh Của</v>
      </c>
      <c r="V1272" s="55" t="str">
        <f>IF(H1272="","",Sheet1!AL1272)</f>
        <v>4608 WM+ HCM 79A Huỳnh Tịnh Của</v>
      </c>
      <c r="Y1272" s="7" t="str">
        <f>IF(H1272="","",Sheet1!AJ1272)</f>
        <v>GTLX250G</v>
      </c>
      <c r="AB1272" s="60">
        <f t="shared" si="191"/>
        <v>5111</v>
      </c>
      <c r="AC1272" s="60">
        <f t="shared" si="192"/>
        <v>131</v>
      </c>
      <c r="AE1272" s="61">
        <f>IF(H1272="","",Sheet1!U1272)</f>
        <v>1</v>
      </c>
      <c r="AG1272" s="7">
        <f>IF(H1272="","",Sheet1!T1272)</f>
        <v>50182</v>
      </c>
      <c r="AH1272" s="62">
        <f t="shared" si="193"/>
        <v>50182</v>
      </c>
      <c r="AL1272" s="64">
        <f t="shared" si="194"/>
        <v>8</v>
      </c>
      <c r="AN1272" s="61">
        <f t="shared" si="195"/>
        <v>4014.56</v>
      </c>
      <c r="AO1272" s="65">
        <f t="shared" si="196"/>
        <v>33311</v>
      </c>
      <c r="AQ1272" s="66" t="str">
        <f t="shared" si="197"/>
        <v>K-hangtra</v>
      </c>
      <c r="AR1272" s="66">
        <f t="shared" si="198"/>
        <v>156</v>
      </c>
      <c r="AS1272" s="66">
        <f t="shared" si="199"/>
        <v>632</v>
      </c>
    </row>
    <row r="1273" spans="3:45" x14ac:dyDescent="0.25">
      <c r="C1273" s="53" t="str">
        <f>IF(H1273="","",Sheet1!AI1273)</f>
        <v>B</v>
      </c>
      <c r="D1273" s="54" t="s">
        <v>4134</v>
      </c>
      <c r="E1273" s="54" t="s">
        <v>25</v>
      </c>
      <c r="F1273" s="53" t="str">
        <f>IF(H1273="","",Sheet1!AF1273)</f>
        <v>12/10/2025</v>
      </c>
      <c r="G1273" s="1" t="str">
        <f>IF(H1273="","",Sheet1!AF1273)</f>
        <v>12/10/2025</v>
      </c>
      <c r="H1273" s="27">
        <v>9106057392</v>
      </c>
      <c r="I1273" s="1" t="str">
        <f>IF(H1273="","",Sheet1!AF1273)</f>
        <v>12/10/2025</v>
      </c>
      <c r="J1273" s="55" t="str">
        <f t="shared" si="200"/>
        <v>NKHT2510/03500004061</v>
      </c>
      <c r="K1273" s="1"/>
      <c r="L1273" s="57" t="str">
        <f>IF(H1273="","",Sheet1!AK1273)</f>
        <v>K25TTM</v>
      </c>
      <c r="M1273" s="57" t="str">
        <f>IF(H1273="","",Sheet1!AE1273)</f>
        <v>00004061</v>
      </c>
      <c r="N1273" s="58" t="str">
        <f>IF(H1273="","",Sheet1!AF1273)</f>
        <v>12/10/2025</v>
      </c>
      <c r="O1273" s="7" t="str">
        <f>IF(H1273="","",Sheet1!AH1273)</f>
        <v>WIN-035</v>
      </c>
      <c r="S1273" s="55" t="str">
        <f>IF(H1273="","",Sheet1!AL1273)</f>
        <v>4916 WM+ YBI 12 Lê Hồng Phong</v>
      </c>
      <c r="V1273" s="55" t="str">
        <f>IF(H1273="","",Sheet1!AL1273)</f>
        <v>4916 WM+ YBI 12 Lê Hồng Phong</v>
      </c>
      <c r="Y1273" s="7" t="str">
        <f>IF(H1273="","",Sheet1!AJ1273)</f>
        <v>GL250</v>
      </c>
      <c r="AB1273" s="60">
        <f t="shared" si="191"/>
        <v>5111</v>
      </c>
      <c r="AC1273" s="60">
        <f t="shared" si="192"/>
        <v>131</v>
      </c>
      <c r="AE1273" s="61">
        <f>IF(H1273="","",Sheet1!U1273)</f>
        <v>3</v>
      </c>
      <c r="AG1273" s="7">
        <f>IF(H1273="","",Sheet1!T1273)</f>
        <v>49500</v>
      </c>
      <c r="AH1273" s="62">
        <f t="shared" si="193"/>
        <v>148500</v>
      </c>
      <c r="AL1273" s="64">
        <f t="shared" si="194"/>
        <v>8</v>
      </c>
      <c r="AN1273" s="61">
        <f t="shared" si="195"/>
        <v>11880</v>
      </c>
      <c r="AO1273" s="65">
        <f t="shared" si="196"/>
        <v>33311</v>
      </c>
      <c r="AQ1273" s="66" t="str">
        <f t="shared" si="197"/>
        <v>K-hangtra</v>
      </c>
      <c r="AR1273" s="66">
        <f t="shared" si="198"/>
        <v>156</v>
      </c>
      <c r="AS1273" s="66">
        <f t="shared" si="199"/>
        <v>632</v>
      </c>
    </row>
    <row r="1274" spans="3:45" x14ac:dyDescent="0.25">
      <c r="C1274" s="53" t="str">
        <f>IF(H1274="","",Sheet1!AI1274)</f>
        <v>B</v>
      </c>
      <c r="D1274" s="54" t="s">
        <v>4134</v>
      </c>
      <c r="E1274" s="54" t="s">
        <v>25</v>
      </c>
      <c r="F1274" s="53" t="str">
        <f>IF(H1274="","",Sheet1!AF1274)</f>
        <v>12/10/2025</v>
      </c>
      <c r="G1274" s="1" t="str">
        <f>IF(H1274="","",Sheet1!AF1274)</f>
        <v>12/10/2025</v>
      </c>
      <c r="H1274" s="27">
        <v>9106057392</v>
      </c>
      <c r="I1274" s="1" t="str">
        <f>IF(H1274="","",Sheet1!AF1274)</f>
        <v>12/10/2025</v>
      </c>
      <c r="J1274" s="55" t="str">
        <f t="shared" si="200"/>
        <v>NKHT2510/03500004061</v>
      </c>
      <c r="K1274" s="1"/>
      <c r="L1274" s="57" t="str">
        <f>IF(H1274="","",Sheet1!AK1274)</f>
        <v>K25TTM</v>
      </c>
      <c r="M1274" s="57" t="str">
        <f>IF(H1274="","",Sheet1!AE1274)</f>
        <v>00004061</v>
      </c>
      <c r="N1274" s="58" t="str">
        <f>IF(H1274="","",Sheet1!AF1274)</f>
        <v>12/10/2025</v>
      </c>
      <c r="O1274" s="7" t="str">
        <f>IF(H1274="","",Sheet1!AH1274)</f>
        <v>WIN-035</v>
      </c>
      <c r="S1274" s="55" t="str">
        <f>IF(H1274="","",Sheet1!AL1274)</f>
        <v>4916 WM+ YBI 12 Lê Hồng Phong</v>
      </c>
      <c r="V1274" s="55" t="str">
        <f>IF(H1274="","",Sheet1!AL1274)</f>
        <v>4916 WM+ YBI 12 Lê Hồng Phong</v>
      </c>
      <c r="Y1274" s="7" t="str">
        <f>IF(H1274="","",Sheet1!AJ1274)</f>
        <v>GSG250</v>
      </c>
      <c r="AB1274" s="60">
        <f t="shared" si="191"/>
        <v>5111</v>
      </c>
      <c r="AC1274" s="60">
        <f t="shared" si="192"/>
        <v>131</v>
      </c>
      <c r="AE1274" s="61">
        <f>IF(H1274="","",Sheet1!U1274)</f>
        <v>3</v>
      </c>
      <c r="AG1274" s="7">
        <f>IF(H1274="","",Sheet1!T1274)</f>
        <v>41328</v>
      </c>
      <c r="AH1274" s="62">
        <f t="shared" si="193"/>
        <v>123984</v>
      </c>
      <c r="AL1274" s="64">
        <f t="shared" si="194"/>
        <v>8</v>
      </c>
      <c r="AN1274" s="61">
        <f t="shared" si="195"/>
        <v>9918.7199999999993</v>
      </c>
      <c r="AO1274" s="65">
        <f t="shared" si="196"/>
        <v>33311</v>
      </c>
      <c r="AQ1274" s="66" t="str">
        <f t="shared" si="197"/>
        <v>K-hangtra</v>
      </c>
      <c r="AR1274" s="66">
        <f t="shared" si="198"/>
        <v>156</v>
      </c>
      <c r="AS1274" s="66">
        <f t="shared" si="199"/>
        <v>632</v>
      </c>
    </row>
    <row r="1275" spans="3:45" x14ac:dyDescent="0.25">
      <c r="C1275" s="53" t="str">
        <f>IF(H1275="","",Sheet1!AI1275)</f>
        <v>B</v>
      </c>
      <c r="D1275" s="54" t="s">
        <v>4134</v>
      </c>
      <c r="E1275" s="54" t="s">
        <v>25</v>
      </c>
      <c r="F1275" s="53" t="str">
        <f>IF(H1275="","",Sheet1!AF1275)</f>
        <v>12/10/2025</v>
      </c>
      <c r="G1275" s="1" t="str">
        <f>IF(H1275="","",Sheet1!AF1275)</f>
        <v>12/10/2025</v>
      </c>
      <c r="H1275" s="27">
        <v>9106057429</v>
      </c>
      <c r="I1275" s="1" t="str">
        <f>IF(H1275="","",Sheet1!AF1275)</f>
        <v>12/10/2025</v>
      </c>
      <c r="J1275" s="55" t="str">
        <f t="shared" si="200"/>
        <v>NKHT2510/00600015117</v>
      </c>
      <c r="K1275" s="1"/>
      <c r="L1275" s="57" t="str">
        <f>IF(H1275="","",Sheet1!AK1275)</f>
        <v>K25TTM</v>
      </c>
      <c r="M1275" s="57" t="str">
        <f>IF(H1275="","",Sheet1!AE1275)</f>
        <v>00015117</v>
      </c>
      <c r="N1275" s="58" t="str">
        <f>IF(H1275="","",Sheet1!AF1275)</f>
        <v>12/10/2025</v>
      </c>
      <c r="O1275" s="7" t="str">
        <f>IF(H1275="","",Sheet1!AH1275)</f>
        <v>WIN-HDG-00-006</v>
      </c>
      <c r="S1275" s="55" t="str">
        <f>IF(H1275="","",Sheet1!AL1275)</f>
        <v>5919 WM+ HDG 281 - 283 Nguyễn Thái Học</v>
      </c>
      <c r="V1275" s="55" t="str">
        <f>IF(H1275="","",Sheet1!AL1275)</f>
        <v>5919 WM+ HDG 281 - 283 Nguyễn Thái Học</v>
      </c>
      <c r="Y1275" s="7" t="str">
        <f>IF(H1275="","",Sheet1!AJ1275)</f>
        <v>GM500</v>
      </c>
      <c r="AB1275" s="60">
        <f t="shared" si="191"/>
        <v>5111</v>
      </c>
      <c r="AC1275" s="60">
        <f t="shared" si="192"/>
        <v>131</v>
      </c>
      <c r="AE1275" s="61">
        <f>IF(H1275="","",Sheet1!U1275)</f>
        <v>1</v>
      </c>
      <c r="AG1275" s="7">
        <f>IF(H1275="","",Sheet1!T1275)</f>
        <v>111058</v>
      </c>
      <c r="AH1275" s="62">
        <f t="shared" si="193"/>
        <v>111058</v>
      </c>
      <c r="AL1275" s="64">
        <f t="shared" si="194"/>
        <v>8</v>
      </c>
      <c r="AN1275" s="61">
        <f t="shared" si="195"/>
        <v>8884.64</v>
      </c>
      <c r="AO1275" s="65">
        <f t="shared" si="196"/>
        <v>33311</v>
      </c>
      <c r="AQ1275" s="66" t="str">
        <f t="shared" si="197"/>
        <v>K-hangtra</v>
      </c>
      <c r="AR1275" s="66">
        <f t="shared" si="198"/>
        <v>156</v>
      </c>
      <c r="AS1275" s="66">
        <f t="shared" si="199"/>
        <v>632</v>
      </c>
    </row>
    <row r="1276" spans="3:45" x14ac:dyDescent="0.25">
      <c r="C1276" s="53" t="str">
        <f>IF(H1276="","",Sheet1!AI1276)</f>
        <v>B</v>
      </c>
      <c r="D1276" s="54" t="s">
        <v>4134</v>
      </c>
      <c r="E1276" s="54" t="s">
        <v>25</v>
      </c>
      <c r="F1276" s="53" t="str">
        <f>IF(H1276="","",Sheet1!AF1276)</f>
        <v>12/10/2025</v>
      </c>
      <c r="G1276" s="1" t="str">
        <f>IF(H1276="","",Sheet1!AF1276)</f>
        <v>12/10/2025</v>
      </c>
      <c r="H1276" s="27">
        <v>9106057542</v>
      </c>
      <c r="I1276" s="1" t="str">
        <f>IF(H1276="","",Sheet1!AF1276)</f>
        <v>12/10/2025</v>
      </c>
      <c r="J1276" s="55" t="str">
        <f t="shared" si="200"/>
        <v>NKHT2510/00700048046</v>
      </c>
      <c r="K1276" s="1"/>
      <c r="L1276" s="57" t="str">
        <f>IF(H1276="","",Sheet1!AK1276)</f>
        <v>K25TTM</v>
      </c>
      <c r="M1276" s="57" t="str">
        <f>IF(H1276="","",Sheet1!AE1276)</f>
        <v>00048046</v>
      </c>
      <c r="N1276" s="58" t="str">
        <f>IF(H1276="","",Sheet1!AF1276)</f>
        <v>12/10/2025</v>
      </c>
      <c r="O1276" s="7" t="str">
        <f>IF(H1276="","",Sheet1!AH1276)</f>
        <v>WIN-QNH-00-007</v>
      </c>
      <c r="S1276" s="55" t="str">
        <f>IF(H1276="","",Sheet1!AL1276)</f>
        <v>5821 WM+ QNH 438 Đặng Châu Tuệ</v>
      </c>
      <c r="V1276" s="55" t="str">
        <f>IF(H1276="","",Sheet1!AL1276)</f>
        <v>5821 WM+ QNH 438 Đặng Châu Tuệ</v>
      </c>
      <c r="Y1276" s="7" t="str">
        <f>IF(H1276="","",Sheet1!AJ1276)</f>
        <v>CN300</v>
      </c>
      <c r="AB1276" s="60">
        <f t="shared" si="191"/>
        <v>5111</v>
      </c>
      <c r="AC1276" s="60">
        <f t="shared" si="192"/>
        <v>131</v>
      </c>
      <c r="AE1276" s="61">
        <f>IF(H1276="","",Sheet1!U1276)</f>
        <v>2</v>
      </c>
      <c r="AG1276" s="7">
        <f>IF(H1276="","",Sheet1!T1276)</f>
        <v>70950</v>
      </c>
      <c r="AH1276" s="62">
        <f t="shared" si="193"/>
        <v>141900</v>
      </c>
      <c r="AL1276" s="64">
        <f t="shared" si="194"/>
        <v>8</v>
      </c>
      <c r="AN1276" s="61">
        <f t="shared" si="195"/>
        <v>11352</v>
      </c>
      <c r="AO1276" s="65">
        <f t="shared" si="196"/>
        <v>33311</v>
      </c>
      <c r="AQ1276" s="66" t="str">
        <f t="shared" si="197"/>
        <v>K-hangtra</v>
      </c>
      <c r="AR1276" s="66">
        <f t="shared" si="198"/>
        <v>156</v>
      </c>
      <c r="AS1276" s="66">
        <f t="shared" si="199"/>
        <v>632</v>
      </c>
    </row>
    <row r="1277" spans="3:45" x14ac:dyDescent="0.25">
      <c r="C1277" s="53" t="str">
        <f>IF(H1277="","",Sheet1!AI1277)</f>
        <v>B</v>
      </c>
      <c r="D1277" s="54" t="s">
        <v>4134</v>
      </c>
      <c r="E1277" s="54" t="s">
        <v>25</v>
      </c>
      <c r="F1277" s="53" t="str">
        <f>IF(H1277="","",Sheet1!AF1277)</f>
        <v>12/10/2025</v>
      </c>
      <c r="G1277" s="1" t="str">
        <f>IF(H1277="","",Sheet1!AF1277)</f>
        <v>12/10/2025</v>
      </c>
      <c r="H1277" s="27">
        <v>9106057584</v>
      </c>
      <c r="I1277" s="1" t="str">
        <f>IF(H1277="","",Sheet1!AF1277)</f>
        <v>12/10/2025</v>
      </c>
      <c r="J1277" s="55" t="str">
        <f t="shared" si="200"/>
        <v>NKHT2510/03100018895</v>
      </c>
      <c r="K1277" s="1"/>
      <c r="L1277" s="57" t="str">
        <f>IF(H1277="","",Sheet1!AK1277)</f>
        <v>K25TTM</v>
      </c>
      <c r="M1277" s="57" t="str">
        <f>IF(H1277="","",Sheet1!AE1277)</f>
        <v>00018895</v>
      </c>
      <c r="N1277" s="58" t="str">
        <f>IF(H1277="","",Sheet1!AF1277)</f>
        <v>12/10/2025</v>
      </c>
      <c r="O1277" s="7" t="str">
        <f>IF(H1277="","",Sheet1!AH1277)</f>
        <v>WIN-031</v>
      </c>
      <c r="S1277" s="55" t="str">
        <f>IF(H1277="","",Sheet1!AL1277)</f>
        <v>6604 WM+ BNH Nguyễn Cao, Võ Cường</v>
      </c>
      <c r="V1277" s="55" t="str">
        <f>IF(H1277="","",Sheet1!AL1277)</f>
        <v>6604 WM+ BNH Nguyễn Cao, Võ Cường</v>
      </c>
      <c r="Y1277" s="7" t="str">
        <f>IF(H1277="","",Sheet1!AJ1277)</f>
        <v>CN300</v>
      </c>
      <c r="AB1277" s="60">
        <f t="shared" si="191"/>
        <v>5111</v>
      </c>
      <c r="AC1277" s="60">
        <f t="shared" si="192"/>
        <v>131</v>
      </c>
      <c r="AE1277" s="61">
        <f>IF(H1277="","",Sheet1!U1277)</f>
        <v>5</v>
      </c>
      <c r="AG1277" s="7">
        <f>IF(H1277="","",Sheet1!T1277)</f>
        <v>70950</v>
      </c>
      <c r="AH1277" s="62">
        <f t="shared" si="193"/>
        <v>354750</v>
      </c>
      <c r="AL1277" s="64">
        <f t="shared" si="194"/>
        <v>8</v>
      </c>
      <c r="AN1277" s="61">
        <f t="shared" si="195"/>
        <v>28380</v>
      </c>
      <c r="AO1277" s="65">
        <f t="shared" si="196"/>
        <v>33311</v>
      </c>
      <c r="AQ1277" s="66" t="str">
        <f t="shared" si="197"/>
        <v>K-hangtra</v>
      </c>
      <c r="AR1277" s="66">
        <f t="shared" si="198"/>
        <v>156</v>
      </c>
      <c r="AS1277" s="66">
        <f t="shared" si="199"/>
        <v>632</v>
      </c>
    </row>
    <row r="1278" spans="3:45" x14ac:dyDescent="0.25">
      <c r="C1278" s="53" t="str">
        <f>IF(H1278="","",Sheet1!AI1278)</f>
        <v>B</v>
      </c>
      <c r="D1278" s="54" t="s">
        <v>4134</v>
      </c>
      <c r="E1278" s="54" t="s">
        <v>25</v>
      </c>
      <c r="F1278" s="53" t="str">
        <f>IF(H1278="","",Sheet1!AF1278)</f>
        <v>12/10/2025</v>
      </c>
      <c r="G1278" s="1" t="str">
        <f>IF(H1278="","",Sheet1!AF1278)</f>
        <v>12/10/2025</v>
      </c>
      <c r="H1278" s="27">
        <v>9106057584</v>
      </c>
      <c r="I1278" s="1" t="str">
        <f>IF(H1278="","",Sheet1!AF1278)</f>
        <v>12/10/2025</v>
      </c>
      <c r="J1278" s="55" t="str">
        <f t="shared" si="200"/>
        <v>NKHT2510/03100018895</v>
      </c>
      <c r="K1278" s="1"/>
      <c r="L1278" s="57" t="str">
        <f>IF(H1278="","",Sheet1!AK1278)</f>
        <v>K25TTM</v>
      </c>
      <c r="M1278" s="57" t="str">
        <f>IF(H1278="","",Sheet1!AE1278)</f>
        <v>00018895</v>
      </c>
      <c r="N1278" s="58" t="str">
        <f>IF(H1278="","",Sheet1!AF1278)</f>
        <v>12/10/2025</v>
      </c>
      <c r="O1278" s="7" t="str">
        <f>IF(H1278="","",Sheet1!AH1278)</f>
        <v>WIN-031</v>
      </c>
      <c r="S1278" s="55" t="str">
        <f>IF(H1278="","",Sheet1!AL1278)</f>
        <v>6604 WM+ BNH Nguyễn Cao, Võ Cường</v>
      </c>
      <c r="V1278" s="55" t="str">
        <f>IF(H1278="","",Sheet1!AL1278)</f>
        <v>6604 WM+ BNH Nguyễn Cao, Võ Cường</v>
      </c>
      <c r="Y1278" s="7" t="str">
        <f>IF(H1278="","",Sheet1!AJ1278)</f>
        <v>GTLX250G</v>
      </c>
      <c r="AB1278" s="60">
        <f t="shared" si="191"/>
        <v>5111</v>
      </c>
      <c r="AC1278" s="60">
        <f t="shared" si="192"/>
        <v>131</v>
      </c>
      <c r="AE1278" s="61">
        <f>IF(H1278="","",Sheet1!U1278)</f>
        <v>8</v>
      </c>
      <c r="AG1278" s="7">
        <f>IF(H1278="","",Sheet1!T1278)</f>
        <v>50182</v>
      </c>
      <c r="AH1278" s="62">
        <f t="shared" si="193"/>
        <v>401456</v>
      </c>
      <c r="AL1278" s="64">
        <f t="shared" si="194"/>
        <v>8</v>
      </c>
      <c r="AN1278" s="61">
        <f t="shared" si="195"/>
        <v>32116.48</v>
      </c>
      <c r="AO1278" s="65">
        <f t="shared" si="196"/>
        <v>33311</v>
      </c>
      <c r="AQ1278" s="66" t="str">
        <f t="shared" si="197"/>
        <v>K-hangtra</v>
      </c>
      <c r="AR1278" s="66">
        <f t="shared" si="198"/>
        <v>156</v>
      </c>
      <c r="AS1278" s="66">
        <f t="shared" si="199"/>
        <v>632</v>
      </c>
    </row>
    <row r="1279" spans="3:45" x14ac:dyDescent="0.25">
      <c r="C1279" s="53" t="str">
        <f>IF(H1279="","",Sheet1!AI1279)</f>
        <v>B</v>
      </c>
      <c r="D1279" s="54" t="s">
        <v>4134</v>
      </c>
      <c r="E1279" s="54" t="s">
        <v>25</v>
      </c>
      <c r="F1279" s="53" t="str">
        <f>IF(H1279="","",Sheet1!AF1279)</f>
        <v>12/10/2025</v>
      </c>
      <c r="G1279" s="1" t="str">
        <f>IF(H1279="","",Sheet1!AF1279)</f>
        <v>12/10/2025</v>
      </c>
      <c r="H1279" s="27">
        <v>9106057584</v>
      </c>
      <c r="I1279" s="1" t="str">
        <f>IF(H1279="","",Sheet1!AF1279)</f>
        <v>12/10/2025</v>
      </c>
      <c r="J1279" s="55" t="str">
        <f t="shared" si="200"/>
        <v>NKHT2510/03100018895</v>
      </c>
      <c r="K1279" s="1"/>
      <c r="L1279" s="57" t="str">
        <f>IF(H1279="","",Sheet1!AK1279)</f>
        <v>K25TTM</v>
      </c>
      <c r="M1279" s="57" t="str">
        <f>IF(H1279="","",Sheet1!AE1279)</f>
        <v>00018895</v>
      </c>
      <c r="N1279" s="58" t="str">
        <f>IF(H1279="","",Sheet1!AF1279)</f>
        <v>12/10/2025</v>
      </c>
      <c r="O1279" s="7" t="str">
        <f>IF(H1279="","",Sheet1!AH1279)</f>
        <v>WIN-031</v>
      </c>
      <c r="S1279" s="55" t="str">
        <f>IF(H1279="","",Sheet1!AL1279)</f>
        <v>6604 WM+ BNH Nguyễn Cao, Võ Cường</v>
      </c>
      <c r="V1279" s="55" t="str">
        <f>IF(H1279="","",Sheet1!AL1279)</f>
        <v>6604 WM+ BNH Nguyễn Cao, Võ Cường</v>
      </c>
      <c r="Y1279" s="7" t="str">
        <f>IF(H1279="","",Sheet1!AJ1279)</f>
        <v>GM500</v>
      </c>
      <c r="AB1279" s="60">
        <f t="shared" si="191"/>
        <v>5111</v>
      </c>
      <c r="AC1279" s="60">
        <f t="shared" si="192"/>
        <v>131</v>
      </c>
      <c r="AE1279" s="61">
        <f>IF(H1279="","",Sheet1!U1279)</f>
        <v>1</v>
      </c>
      <c r="AG1279" s="7">
        <f>IF(H1279="","",Sheet1!T1279)</f>
        <v>111058</v>
      </c>
      <c r="AH1279" s="62">
        <f t="shared" si="193"/>
        <v>111058</v>
      </c>
      <c r="AL1279" s="64">
        <f t="shared" si="194"/>
        <v>8</v>
      </c>
      <c r="AN1279" s="61">
        <f t="shared" si="195"/>
        <v>8884.64</v>
      </c>
      <c r="AO1279" s="65">
        <f t="shared" si="196"/>
        <v>33311</v>
      </c>
      <c r="AQ1279" s="66" t="str">
        <f t="shared" si="197"/>
        <v>K-hangtra</v>
      </c>
      <c r="AR1279" s="66">
        <f t="shared" si="198"/>
        <v>156</v>
      </c>
      <c r="AS1279" s="66">
        <f t="shared" si="199"/>
        <v>632</v>
      </c>
    </row>
    <row r="1280" spans="3:45" x14ac:dyDescent="0.25">
      <c r="C1280" s="53" t="str">
        <f>IF(H1280="","",Sheet1!AI1280)</f>
        <v>B</v>
      </c>
      <c r="D1280" s="54" t="s">
        <v>4134</v>
      </c>
      <c r="E1280" s="54" t="s">
        <v>25</v>
      </c>
      <c r="F1280" s="53" t="str">
        <f>IF(H1280="","",Sheet1!AF1280)</f>
        <v>12/10/2025</v>
      </c>
      <c r="G1280" s="1" t="str">
        <f>IF(H1280="","",Sheet1!AF1280)</f>
        <v>12/10/2025</v>
      </c>
      <c r="H1280" s="27">
        <v>9106057679</v>
      </c>
      <c r="I1280" s="1" t="str">
        <f>IF(H1280="","",Sheet1!AF1280)</f>
        <v>12/10/2025</v>
      </c>
      <c r="J1280" s="55" t="str">
        <f t="shared" si="200"/>
        <v>NKHT2510/37600486668</v>
      </c>
      <c r="K1280" s="1"/>
      <c r="L1280" s="57" t="str">
        <f>IF(H1280="","",Sheet1!AK1280)</f>
        <v>K25TTM</v>
      </c>
      <c r="M1280" s="57" t="str">
        <f>IF(H1280="","",Sheet1!AE1280)</f>
        <v>00486668</v>
      </c>
      <c r="N1280" s="58" t="str">
        <f>IF(H1280="","",Sheet1!AF1280)</f>
        <v>12/10/2025</v>
      </c>
      <c r="O1280" s="7" t="str">
        <f>IF(H1280="","",Sheet1!AH1280)</f>
        <v>WIN6376</v>
      </c>
      <c r="S1280" s="55" t="str">
        <f>IF(H1280="","",Sheet1!AL1280)</f>
        <v>6376 WM+ HNI 136 Yên Phúc</v>
      </c>
      <c r="V1280" s="55" t="str">
        <f>IF(H1280="","",Sheet1!AL1280)</f>
        <v>6376 WM+ HNI 136 Yên Phúc</v>
      </c>
      <c r="Y1280" s="7" t="str">
        <f>IF(H1280="","",Sheet1!AJ1280)</f>
        <v>GM500</v>
      </c>
      <c r="AB1280" s="60">
        <f t="shared" si="191"/>
        <v>5111</v>
      </c>
      <c r="AC1280" s="60">
        <f t="shared" si="192"/>
        <v>131</v>
      </c>
      <c r="AE1280" s="61">
        <f>IF(H1280="","",Sheet1!U1280)</f>
        <v>1</v>
      </c>
      <c r="AG1280" s="7">
        <f>IF(H1280="","",Sheet1!T1280)</f>
        <v>111058</v>
      </c>
      <c r="AH1280" s="62">
        <f t="shared" si="193"/>
        <v>111058</v>
      </c>
      <c r="AL1280" s="64">
        <f t="shared" si="194"/>
        <v>8</v>
      </c>
      <c r="AN1280" s="61">
        <f t="shared" si="195"/>
        <v>8884.64</v>
      </c>
      <c r="AO1280" s="65">
        <f t="shared" si="196"/>
        <v>33311</v>
      </c>
      <c r="AQ1280" s="66" t="str">
        <f t="shared" si="197"/>
        <v>K-hangtra</v>
      </c>
      <c r="AR1280" s="66">
        <f t="shared" si="198"/>
        <v>156</v>
      </c>
      <c r="AS1280" s="66">
        <f t="shared" si="199"/>
        <v>632</v>
      </c>
    </row>
    <row r="1281" spans="3:45" x14ac:dyDescent="0.25">
      <c r="C1281" s="53" t="str">
        <f>IF(H1281="","",Sheet1!AI1281)</f>
        <v>B</v>
      </c>
      <c r="D1281" s="54" t="s">
        <v>4134</v>
      </c>
      <c r="E1281" s="54" t="s">
        <v>25</v>
      </c>
      <c r="F1281" s="53" t="str">
        <f>IF(H1281="","",Sheet1!AF1281)</f>
        <v>12/10/2025</v>
      </c>
      <c r="G1281" s="1" t="str">
        <f>IF(H1281="","",Sheet1!AF1281)</f>
        <v>12/10/2025</v>
      </c>
      <c r="H1281" s="27">
        <v>9106057706</v>
      </c>
      <c r="I1281" s="1" t="str">
        <f>IF(H1281="","",Sheet1!AF1281)</f>
        <v>12/10/2025</v>
      </c>
      <c r="J1281" s="55" t="str">
        <f t="shared" si="200"/>
        <v>NKHT2510/53500486681</v>
      </c>
      <c r="K1281" s="1"/>
      <c r="L1281" s="57" t="str">
        <f>IF(H1281="","",Sheet1!AK1281)</f>
        <v>K25TTM</v>
      </c>
      <c r="M1281" s="57" t="str">
        <f>IF(H1281="","",Sheet1!AE1281)</f>
        <v>00486681</v>
      </c>
      <c r="N1281" s="58" t="str">
        <f>IF(H1281="","",Sheet1!AF1281)</f>
        <v>12/10/2025</v>
      </c>
      <c r="O1281" s="7" t="str">
        <f>IF(H1281="","",Sheet1!AH1281)</f>
        <v>WIN4535</v>
      </c>
      <c r="S1281" s="55" t="str">
        <f>IF(H1281="","",Sheet1!AL1281)</f>
        <v>4535 WM+ HNI 120 Phố Mã</v>
      </c>
      <c r="V1281" s="55" t="str">
        <f>IF(H1281="","",Sheet1!AL1281)</f>
        <v>4535 WM+ HNI 120 Phố Mã</v>
      </c>
      <c r="Y1281" s="7" t="str">
        <f>IF(H1281="","",Sheet1!AJ1281)</f>
        <v>GL250</v>
      </c>
      <c r="AB1281" s="60">
        <f t="shared" si="191"/>
        <v>5111</v>
      </c>
      <c r="AC1281" s="60">
        <f t="shared" si="192"/>
        <v>131</v>
      </c>
      <c r="AE1281" s="61">
        <f>IF(H1281="","",Sheet1!U1281)</f>
        <v>1</v>
      </c>
      <c r="AG1281" s="7">
        <f>IF(H1281="","",Sheet1!T1281)</f>
        <v>49500</v>
      </c>
      <c r="AH1281" s="62">
        <f t="shared" si="193"/>
        <v>49500</v>
      </c>
      <c r="AL1281" s="64">
        <f t="shared" si="194"/>
        <v>8</v>
      </c>
      <c r="AN1281" s="61">
        <f t="shared" si="195"/>
        <v>3960</v>
      </c>
      <c r="AO1281" s="65">
        <f t="shared" si="196"/>
        <v>33311</v>
      </c>
      <c r="AQ1281" s="66" t="str">
        <f t="shared" si="197"/>
        <v>K-hangtra</v>
      </c>
      <c r="AR1281" s="66">
        <f t="shared" si="198"/>
        <v>156</v>
      </c>
      <c r="AS1281" s="66">
        <f t="shared" si="199"/>
        <v>632</v>
      </c>
    </row>
    <row r="1282" spans="3:45" x14ac:dyDescent="0.25">
      <c r="C1282" s="53" t="str">
        <f>IF(H1282="","",Sheet1!AI1282)</f>
        <v>B</v>
      </c>
      <c r="D1282" s="54" t="s">
        <v>4134</v>
      </c>
      <c r="E1282" s="54" t="s">
        <v>25</v>
      </c>
      <c r="F1282" s="53" t="str">
        <f>IF(H1282="","",Sheet1!AF1282)</f>
        <v>12/10/2025</v>
      </c>
      <c r="G1282" s="1" t="str">
        <f>IF(H1282="","",Sheet1!AF1282)</f>
        <v>12/10/2025</v>
      </c>
      <c r="H1282" s="27">
        <v>9106057706</v>
      </c>
      <c r="I1282" s="1" t="str">
        <f>IF(H1282="","",Sheet1!AF1282)</f>
        <v>12/10/2025</v>
      </c>
      <c r="J1282" s="55" t="str">
        <f t="shared" si="200"/>
        <v>NKHT2510/53500486681</v>
      </c>
      <c r="K1282" s="1"/>
      <c r="L1282" s="57" t="str">
        <f>IF(H1282="","",Sheet1!AK1282)</f>
        <v>K25TTM</v>
      </c>
      <c r="M1282" s="57" t="str">
        <f>IF(H1282="","",Sheet1!AE1282)</f>
        <v>00486681</v>
      </c>
      <c r="N1282" s="58" t="str">
        <f>IF(H1282="","",Sheet1!AF1282)</f>
        <v>12/10/2025</v>
      </c>
      <c r="O1282" s="7" t="str">
        <f>IF(H1282="","",Sheet1!AH1282)</f>
        <v>WIN4535</v>
      </c>
      <c r="S1282" s="55" t="str">
        <f>IF(H1282="","",Sheet1!AL1282)</f>
        <v>4535 WM+ HNI 120 Phố Mã</v>
      </c>
      <c r="V1282" s="55" t="str">
        <f>IF(H1282="","",Sheet1!AL1282)</f>
        <v>4535 WM+ HNI 120 Phố Mã</v>
      </c>
      <c r="Y1282" s="7" t="str">
        <f>IF(H1282="","",Sheet1!AJ1282)</f>
        <v>GTLX250G</v>
      </c>
      <c r="AB1282" s="60">
        <f t="shared" si="191"/>
        <v>5111</v>
      </c>
      <c r="AC1282" s="60">
        <f t="shared" si="192"/>
        <v>131</v>
      </c>
      <c r="AE1282" s="61">
        <f>IF(H1282="","",Sheet1!U1282)</f>
        <v>1</v>
      </c>
      <c r="AG1282" s="7">
        <f>IF(H1282="","",Sheet1!T1282)</f>
        <v>50182</v>
      </c>
      <c r="AH1282" s="62">
        <f t="shared" si="193"/>
        <v>50182</v>
      </c>
      <c r="AL1282" s="64">
        <f t="shared" si="194"/>
        <v>8</v>
      </c>
      <c r="AN1282" s="61">
        <f t="shared" si="195"/>
        <v>4014.56</v>
      </c>
      <c r="AO1282" s="65">
        <f t="shared" si="196"/>
        <v>33311</v>
      </c>
      <c r="AQ1282" s="66" t="str">
        <f t="shared" si="197"/>
        <v>K-hangtra</v>
      </c>
      <c r="AR1282" s="66">
        <f t="shared" si="198"/>
        <v>156</v>
      </c>
      <c r="AS1282" s="66">
        <f t="shared" si="199"/>
        <v>632</v>
      </c>
    </row>
    <row r="1283" spans="3:45" x14ac:dyDescent="0.25">
      <c r="C1283" s="53" t="str">
        <f>IF(H1283="","",Sheet1!AI1283)</f>
        <v>N</v>
      </c>
      <c r="D1283" s="54" t="s">
        <v>4134</v>
      </c>
      <c r="E1283" s="54" t="s">
        <v>25</v>
      </c>
      <c r="F1283" s="53" t="str">
        <f>IF(H1283="","",Sheet1!AF1283)</f>
        <v>12/10/2025</v>
      </c>
      <c r="G1283" s="1" t="str">
        <f>IF(H1283="","",Sheet1!AF1283)</f>
        <v>12/10/2025</v>
      </c>
      <c r="H1283" s="27">
        <v>9106057719</v>
      </c>
      <c r="I1283" s="1" t="str">
        <f>IF(H1283="","",Sheet1!AF1283)</f>
        <v>12/10/2025</v>
      </c>
      <c r="J1283" s="55" t="str">
        <f t="shared" si="200"/>
        <v>NKHT2510/06100016126</v>
      </c>
      <c r="K1283" s="1"/>
      <c r="L1283" s="57" t="str">
        <f>IF(H1283="","",Sheet1!AK1283)</f>
        <v>K25TTM</v>
      </c>
      <c r="M1283" s="57" t="str">
        <f>IF(H1283="","",Sheet1!AE1283)</f>
        <v>00016126</v>
      </c>
      <c r="N1283" s="58" t="str">
        <f>IF(H1283="","",Sheet1!AF1283)</f>
        <v>12/10/2025</v>
      </c>
      <c r="O1283" s="7" t="str">
        <f>IF(H1283="","",Sheet1!AH1283)</f>
        <v>WIN-061</v>
      </c>
      <c r="S1283" s="55" t="str">
        <f>IF(H1283="","",Sheet1!AL1283)</f>
        <v>6984 WM+ QNM 157 Trưng Nữ Vương</v>
      </c>
      <c r="V1283" s="55" t="str">
        <f>IF(H1283="","",Sheet1!AL1283)</f>
        <v>6984 WM+ QNM 157 Trưng Nữ Vương</v>
      </c>
      <c r="Y1283" s="7" t="str">
        <f>IF(H1283="","",Sheet1!AJ1283)</f>
        <v>CGM300</v>
      </c>
      <c r="AB1283" s="60">
        <f t="shared" ref="AB1283:AB1346" si="201">IF(H1283="","",5111)</f>
        <v>5111</v>
      </c>
      <c r="AC1283" s="60">
        <f t="shared" si="192"/>
        <v>131</v>
      </c>
      <c r="AE1283" s="61">
        <f>IF(H1283="","",Sheet1!U1283)</f>
        <v>1</v>
      </c>
      <c r="AG1283" s="7">
        <f>IF(H1283="","",Sheet1!T1283)</f>
        <v>73431</v>
      </c>
      <c r="AH1283" s="62">
        <f t="shared" si="193"/>
        <v>73431</v>
      </c>
      <c r="AL1283" s="64">
        <f t="shared" si="194"/>
        <v>8</v>
      </c>
      <c r="AN1283" s="61">
        <f t="shared" si="195"/>
        <v>5874.4800000000005</v>
      </c>
      <c r="AO1283" s="65">
        <f t="shared" si="196"/>
        <v>33311</v>
      </c>
      <c r="AQ1283" s="66" t="str">
        <f t="shared" si="197"/>
        <v>K-hangtra</v>
      </c>
      <c r="AR1283" s="66">
        <f t="shared" si="198"/>
        <v>156</v>
      </c>
      <c r="AS1283" s="66">
        <f t="shared" si="199"/>
        <v>632</v>
      </c>
    </row>
    <row r="1284" spans="3:45" x14ac:dyDescent="0.25">
      <c r="C1284" s="53" t="str">
        <f>IF(H1284="","",Sheet1!AI1284)</f>
        <v>B</v>
      </c>
      <c r="D1284" s="54" t="s">
        <v>4134</v>
      </c>
      <c r="E1284" s="54" t="s">
        <v>25</v>
      </c>
      <c r="F1284" s="53" t="str">
        <f>IF(H1284="","",Sheet1!AF1284)</f>
        <v>12/10/2025</v>
      </c>
      <c r="G1284" s="1" t="str">
        <f>IF(H1284="","",Sheet1!AF1284)</f>
        <v>12/10/2025</v>
      </c>
      <c r="H1284" s="27">
        <v>9106057710</v>
      </c>
      <c r="I1284" s="1" t="str">
        <f>IF(H1284="","",Sheet1!AF1284)</f>
        <v>12/10/2025</v>
      </c>
      <c r="J1284" s="55" t="str">
        <f t="shared" si="200"/>
        <v>NKHT2510/00700048050</v>
      </c>
      <c r="K1284" s="1"/>
      <c r="L1284" s="57" t="str">
        <f>IF(H1284="","",Sheet1!AK1284)</f>
        <v>K25TTM</v>
      </c>
      <c r="M1284" s="57" t="str">
        <f>IF(H1284="","",Sheet1!AE1284)</f>
        <v>00048050</v>
      </c>
      <c r="N1284" s="58" t="str">
        <f>IF(H1284="","",Sheet1!AF1284)</f>
        <v>12/10/2025</v>
      </c>
      <c r="O1284" s="7" t="str">
        <f>IF(H1284="","",Sheet1!AH1284)</f>
        <v>WIN-QNH-00-007</v>
      </c>
      <c r="S1284" s="55" t="str">
        <f>IF(H1284="","",Sheet1!AL1284)</f>
        <v>6805 WM+ QNH 163 Độc Lập</v>
      </c>
      <c r="V1284" s="55" t="str">
        <f>IF(H1284="","",Sheet1!AL1284)</f>
        <v>6805 WM+ QNH 163 Độc Lập</v>
      </c>
      <c r="Y1284" s="7" t="str">
        <f>IF(H1284="","",Sheet1!AJ1284)</f>
        <v>GTLX250G</v>
      </c>
      <c r="AB1284" s="60">
        <f t="shared" si="201"/>
        <v>5111</v>
      </c>
      <c r="AC1284" s="60">
        <f t="shared" ref="AC1284:AC1347" si="202">IF(H1284="","",131)</f>
        <v>131</v>
      </c>
      <c r="AE1284" s="61">
        <f>IF(H1284="","",Sheet1!U1284)</f>
        <v>3</v>
      </c>
      <c r="AG1284" s="7">
        <f>IF(H1284="","",Sheet1!T1284)</f>
        <v>50182</v>
      </c>
      <c r="AH1284" s="62">
        <f t="shared" ref="AH1284:AH1347" si="203">AE1284*AG1284</f>
        <v>150546</v>
      </c>
      <c r="AL1284" s="64">
        <f t="shared" ref="AL1284:AL1347" si="204">IF(H1284="","",8)</f>
        <v>8</v>
      </c>
      <c r="AN1284" s="61">
        <f t="shared" ref="AN1284:AN1347" si="205">AH1284*8%</f>
        <v>12043.68</v>
      </c>
      <c r="AO1284" s="65">
        <f t="shared" ref="AO1284:AO1347" si="206">IF(H1284="","",33311)</f>
        <v>33311</v>
      </c>
      <c r="AQ1284" s="66" t="str">
        <f t="shared" ref="AQ1284:AQ1347" si="207">IF(H1284="","","K-hangtra")</f>
        <v>K-hangtra</v>
      </c>
      <c r="AR1284" s="66">
        <f t="shared" ref="AR1284:AR1347" si="208">IF(H1284="","",156)</f>
        <v>156</v>
      </c>
      <c r="AS1284" s="66">
        <f t="shared" ref="AS1284:AS1347" si="209">IF(H1284="","",632)</f>
        <v>632</v>
      </c>
    </row>
    <row r="1285" spans="3:45" x14ac:dyDescent="0.25">
      <c r="C1285" s="53" t="str">
        <f>IF(H1285="","",Sheet1!AI1285)</f>
        <v>B</v>
      </c>
      <c r="D1285" s="54" t="s">
        <v>4134</v>
      </c>
      <c r="E1285" s="54" t="s">
        <v>25</v>
      </c>
      <c r="F1285" s="53" t="str">
        <f>IF(H1285="","",Sheet1!AF1285)</f>
        <v>12/10/2025</v>
      </c>
      <c r="G1285" s="1" t="str">
        <f>IF(H1285="","",Sheet1!AF1285)</f>
        <v>12/10/2025</v>
      </c>
      <c r="H1285" s="27">
        <v>9106057739</v>
      </c>
      <c r="I1285" s="1" t="str">
        <f>IF(H1285="","",Sheet1!AF1285)</f>
        <v>12/10/2025</v>
      </c>
      <c r="J1285" s="55" t="str">
        <f t="shared" si="200"/>
        <v>NKHT2510/00700048052</v>
      </c>
      <c r="K1285" s="1"/>
      <c r="L1285" s="57" t="str">
        <f>IF(H1285="","",Sheet1!AK1285)</f>
        <v>K25TTM</v>
      </c>
      <c r="M1285" s="57" t="str">
        <f>IF(H1285="","",Sheet1!AE1285)</f>
        <v>00048052</v>
      </c>
      <c r="N1285" s="58" t="str">
        <f>IF(H1285="","",Sheet1!AF1285)</f>
        <v>12/10/2025</v>
      </c>
      <c r="O1285" s="7" t="str">
        <f>IF(H1285="","",Sheet1!AH1285)</f>
        <v>WIN-QNH-00-007</v>
      </c>
      <c r="S1285" s="55" t="str">
        <f>IF(H1285="","",Sheet1!AL1285)</f>
        <v>5757 WM+ QNH Tổ 3 Khu 3 Trần Hưng Đạo</v>
      </c>
      <c r="V1285" s="55" t="str">
        <f>IF(H1285="","",Sheet1!AL1285)</f>
        <v>5757 WM+ QNH Tổ 3 Khu 3 Trần Hưng Đạo</v>
      </c>
      <c r="Y1285" s="7" t="str">
        <f>IF(H1285="","",Sheet1!AJ1285)</f>
        <v>CC300</v>
      </c>
      <c r="AB1285" s="60">
        <f t="shared" si="201"/>
        <v>5111</v>
      </c>
      <c r="AC1285" s="60">
        <f t="shared" si="202"/>
        <v>131</v>
      </c>
      <c r="AE1285" s="61">
        <f>IF(H1285="","",Sheet1!U1285)</f>
        <v>3</v>
      </c>
      <c r="AG1285" s="7">
        <f>IF(H1285="","",Sheet1!T1285)</f>
        <v>74250</v>
      </c>
      <c r="AH1285" s="62">
        <f t="shared" si="203"/>
        <v>222750</v>
      </c>
      <c r="AL1285" s="64">
        <f t="shared" si="204"/>
        <v>8</v>
      </c>
      <c r="AN1285" s="61">
        <f t="shared" si="205"/>
        <v>17820</v>
      </c>
      <c r="AO1285" s="65">
        <f t="shared" si="206"/>
        <v>33311</v>
      </c>
      <c r="AQ1285" s="66" t="str">
        <f t="shared" si="207"/>
        <v>K-hangtra</v>
      </c>
      <c r="AR1285" s="66">
        <f t="shared" si="208"/>
        <v>156</v>
      </c>
      <c r="AS1285" s="66">
        <f t="shared" si="209"/>
        <v>632</v>
      </c>
    </row>
    <row r="1286" spans="3:45" x14ac:dyDescent="0.25">
      <c r="C1286" s="53" t="str">
        <f>IF(H1286="","",Sheet1!AI1286)</f>
        <v>B</v>
      </c>
      <c r="D1286" s="54" t="s">
        <v>4134</v>
      </c>
      <c r="E1286" s="54" t="s">
        <v>25</v>
      </c>
      <c r="F1286" s="53" t="str">
        <f>IF(H1286="","",Sheet1!AF1286)</f>
        <v>12/10/2025</v>
      </c>
      <c r="G1286" s="1" t="str">
        <f>IF(H1286="","",Sheet1!AF1286)</f>
        <v>12/10/2025</v>
      </c>
      <c r="H1286" s="27">
        <v>9106057797</v>
      </c>
      <c r="I1286" s="1" t="str">
        <f>IF(H1286="","",Sheet1!AF1286)</f>
        <v>12/10/2025</v>
      </c>
      <c r="J1286" s="55" t="str">
        <f t="shared" si="200"/>
        <v>NKHT2510/02000034007</v>
      </c>
      <c r="K1286" s="1"/>
      <c r="L1286" s="57" t="str">
        <f>IF(H1286="","",Sheet1!AK1286)</f>
        <v>K25TTM</v>
      </c>
      <c r="M1286" s="57" t="str">
        <f>IF(H1286="","",Sheet1!AE1286)</f>
        <v>00034007</v>
      </c>
      <c r="N1286" s="58" t="str">
        <f>IF(H1286="","",Sheet1!AF1286)</f>
        <v>12/10/2025</v>
      </c>
      <c r="O1286" s="7" t="str">
        <f>IF(H1286="","",Sheet1!AH1286)</f>
        <v>WIN-020</v>
      </c>
      <c r="S1286" s="55" t="str">
        <f>IF(H1286="","",Sheet1!AL1286)</f>
        <v>6452 WM+ THA Tiểu khu Yên Hạnh 2, Nga Sơ</v>
      </c>
      <c r="V1286" s="55" t="str">
        <f>IF(H1286="","",Sheet1!AL1286)</f>
        <v>6452 WM+ THA Tiểu khu Yên Hạnh 2, Nga Sơ</v>
      </c>
      <c r="Y1286" s="7" t="str">
        <f>IF(H1286="","",Sheet1!AJ1286)</f>
        <v>GL250</v>
      </c>
      <c r="AB1286" s="60">
        <f t="shared" si="201"/>
        <v>5111</v>
      </c>
      <c r="AC1286" s="60">
        <f t="shared" si="202"/>
        <v>131</v>
      </c>
      <c r="AE1286" s="61">
        <f>IF(H1286="","",Sheet1!U1286)</f>
        <v>1</v>
      </c>
      <c r="AG1286" s="7">
        <f>IF(H1286="","",Sheet1!T1286)</f>
        <v>49500</v>
      </c>
      <c r="AH1286" s="62">
        <f t="shared" si="203"/>
        <v>49500</v>
      </c>
      <c r="AL1286" s="64">
        <f t="shared" si="204"/>
        <v>8</v>
      </c>
      <c r="AN1286" s="61">
        <f t="shared" si="205"/>
        <v>3960</v>
      </c>
      <c r="AO1286" s="65">
        <f t="shared" si="206"/>
        <v>33311</v>
      </c>
      <c r="AQ1286" s="66" t="str">
        <f t="shared" si="207"/>
        <v>K-hangtra</v>
      </c>
      <c r="AR1286" s="66">
        <f t="shared" si="208"/>
        <v>156</v>
      </c>
      <c r="AS1286" s="66">
        <f t="shared" si="209"/>
        <v>632</v>
      </c>
    </row>
    <row r="1287" spans="3:45" x14ac:dyDescent="0.25">
      <c r="C1287" s="53" t="str">
        <f>IF(H1287="","",Sheet1!AI1287)</f>
        <v>N</v>
      </c>
      <c r="D1287" s="54" t="s">
        <v>4134</v>
      </c>
      <c r="E1287" s="54" t="s">
        <v>25</v>
      </c>
      <c r="F1287" s="53" t="str">
        <f>IF(H1287="","",Sheet1!AF1287)</f>
        <v>12/10/2025</v>
      </c>
      <c r="G1287" s="1" t="str">
        <f>IF(H1287="","",Sheet1!AF1287)</f>
        <v>12/10/2025</v>
      </c>
      <c r="H1287" s="27">
        <v>9106057822</v>
      </c>
      <c r="I1287" s="1" t="str">
        <f>IF(H1287="","",Sheet1!AF1287)</f>
        <v>12/10/2025</v>
      </c>
      <c r="J1287" s="55" t="str">
        <f t="shared" si="200"/>
        <v>NKHT2510/02500161578</v>
      </c>
      <c r="K1287" s="1"/>
      <c r="L1287" s="57" t="str">
        <f>IF(H1287="","",Sheet1!AK1287)</f>
        <v>K25TTM</v>
      </c>
      <c r="M1287" s="57" t="str">
        <f>IF(H1287="","",Sheet1!AE1287)</f>
        <v>00161578</v>
      </c>
      <c r="N1287" s="58" t="str">
        <f>IF(H1287="","",Sheet1!AF1287)</f>
        <v>12/10/2025</v>
      </c>
      <c r="O1287" s="7" t="str">
        <f>IF(H1287="","",Sheet1!AH1287)</f>
        <v>WIN5025</v>
      </c>
      <c r="S1287" s="55" t="str">
        <f>IF(H1287="","",Sheet1!AL1287)</f>
        <v>5025 WIN HCM 15 Nguyễn Quang Bích</v>
      </c>
      <c r="V1287" s="55" t="str">
        <f>IF(H1287="","",Sheet1!AL1287)</f>
        <v>5025 WIN HCM 15 Nguyễn Quang Bích</v>
      </c>
      <c r="Y1287" s="7" t="str">
        <f>IF(H1287="","",Sheet1!AJ1287)</f>
        <v>MNH250</v>
      </c>
      <c r="AB1287" s="60">
        <f t="shared" si="201"/>
        <v>5111</v>
      </c>
      <c r="AC1287" s="60">
        <f t="shared" si="202"/>
        <v>131</v>
      </c>
      <c r="AE1287" s="61">
        <f>IF(H1287="","",Sheet1!U1287)</f>
        <v>1</v>
      </c>
      <c r="AG1287" s="7">
        <f>IF(H1287="","",Sheet1!T1287)</f>
        <v>37720</v>
      </c>
      <c r="AH1287" s="62">
        <f t="shared" si="203"/>
        <v>37720</v>
      </c>
      <c r="AL1287" s="64">
        <f t="shared" si="204"/>
        <v>8</v>
      </c>
      <c r="AN1287" s="61">
        <f t="shared" si="205"/>
        <v>3017.6</v>
      </c>
      <c r="AO1287" s="65">
        <f t="shared" si="206"/>
        <v>33311</v>
      </c>
      <c r="AQ1287" s="66" t="str">
        <f t="shared" si="207"/>
        <v>K-hangtra</v>
      </c>
      <c r="AR1287" s="66">
        <f t="shared" si="208"/>
        <v>156</v>
      </c>
      <c r="AS1287" s="66">
        <f t="shared" si="209"/>
        <v>632</v>
      </c>
    </row>
    <row r="1288" spans="3:45" x14ac:dyDescent="0.25">
      <c r="C1288" s="53" t="str">
        <f>IF(H1288="","",Sheet1!AI1288)</f>
        <v>N</v>
      </c>
      <c r="D1288" s="54" t="s">
        <v>4134</v>
      </c>
      <c r="E1288" s="54" t="s">
        <v>25</v>
      </c>
      <c r="F1288" s="53" t="str">
        <f>IF(H1288="","",Sheet1!AF1288)</f>
        <v>12/10/2025</v>
      </c>
      <c r="G1288" s="1" t="str">
        <f>IF(H1288="","",Sheet1!AF1288)</f>
        <v>12/10/2025</v>
      </c>
      <c r="H1288" s="27">
        <v>9106057822</v>
      </c>
      <c r="I1288" s="1" t="str">
        <f>IF(H1288="","",Sheet1!AF1288)</f>
        <v>12/10/2025</v>
      </c>
      <c r="J1288" s="55" t="str">
        <f t="shared" si="200"/>
        <v>NKHT2510/02500161578</v>
      </c>
      <c r="K1288" s="1"/>
      <c r="L1288" s="57" t="str">
        <f>IF(H1288="","",Sheet1!AK1288)</f>
        <v>K25TTM</v>
      </c>
      <c r="M1288" s="57" t="str">
        <f>IF(H1288="","",Sheet1!AE1288)</f>
        <v>00161578</v>
      </c>
      <c r="N1288" s="58" t="str">
        <f>IF(H1288="","",Sheet1!AF1288)</f>
        <v>12/10/2025</v>
      </c>
      <c r="O1288" s="7" t="str">
        <f>IF(H1288="","",Sheet1!AH1288)</f>
        <v>WIN5025</v>
      </c>
      <c r="S1288" s="55" t="str">
        <f>IF(H1288="","",Sheet1!AL1288)</f>
        <v>5025 WIN HCM 15 Nguyễn Quang Bích</v>
      </c>
      <c r="V1288" s="55" t="str">
        <f>IF(H1288="","",Sheet1!AL1288)</f>
        <v>5025 WIN HCM 15 Nguyễn Quang Bích</v>
      </c>
      <c r="Y1288" s="7" t="str">
        <f>IF(H1288="","",Sheet1!AJ1288)</f>
        <v>GM500</v>
      </c>
      <c r="AB1288" s="60">
        <f t="shared" si="201"/>
        <v>5111</v>
      </c>
      <c r="AC1288" s="60">
        <f t="shared" si="202"/>
        <v>131</v>
      </c>
      <c r="AE1288" s="61">
        <f>IF(H1288="","",Sheet1!U1288)</f>
        <v>1</v>
      </c>
      <c r="AG1288" s="7">
        <f>IF(H1288="","",Sheet1!T1288)</f>
        <v>111058</v>
      </c>
      <c r="AH1288" s="62">
        <f t="shared" si="203"/>
        <v>111058</v>
      </c>
      <c r="AL1288" s="64">
        <f t="shared" si="204"/>
        <v>8</v>
      </c>
      <c r="AN1288" s="61">
        <f t="shared" si="205"/>
        <v>8884.64</v>
      </c>
      <c r="AO1288" s="65">
        <f t="shared" si="206"/>
        <v>33311</v>
      </c>
      <c r="AQ1288" s="66" t="str">
        <f t="shared" si="207"/>
        <v>K-hangtra</v>
      </c>
      <c r="AR1288" s="66">
        <f t="shared" si="208"/>
        <v>156</v>
      </c>
      <c r="AS1288" s="66">
        <f t="shared" si="209"/>
        <v>632</v>
      </c>
    </row>
    <row r="1289" spans="3:45" x14ac:dyDescent="0.25">
      <c r="C1289" s="53" t="str">
        <f>IF(H1289="","",Sheet1!AI1289)</f>
        <v>B</v>
      </c>
      <c r="D1289" s="54" t="s">
        <v>4134</v>
      </c>
      <c r="E1289" s="54" t="s">
        <v>25</v>
      </c>
      <c r="F1289" s="53" t="str">
        <f>IF(H1289="","",Sheet1!AF1289)</f>
        <v>12/10/2025</v>
      </c>
      <c r="G1289" s="1" t="str">
        <f>IF(H1289="","",Sheet1!AF1289)</f>
        <v>12/10/2025</v>
      </c>
      <c r="H1289" s="27">
        <v>9106057881</v>
      </c>
      <c r="I1289" s="1" t="str">
        <f>IF(H1289="","",Sheet1!AF1289)</f>
        <v>12/10/2025</v>
      </c>
      <c r="J1289" s="55" t="str">
        <f t="shared" si="200"/>
        <v>NKHT2510/00300018434</v>
      </c>
      <c r="K1289" s="1"/>
      <c r="L1289" s="57" t="str">
        <f>IF(H1289="","",Sheet1!AK1289)</f>
        <v>K25TTM</v>
      </c>
      <c r="M1289" s="57" t="str">
        <f>IF(H1289="","",Sheet1!AE1289)</f>
        <v>00018434</v>
      </c>
      <c r="N1289" s="58" t="str">
        <f>IF(H1289="","",Sheet1!AF1289)</f>
        <v>12/10/2025</v>
      </c>
      <c r="O1289" s="7" t="str">
        <f>IF(H1289="","",Sheet1!AH1289)</f>
        <v>WIN-PTO-00-003</v>
      </c>
      <c r="S1289" s="55" t="str">
        <f>IF(H1289="","",Sheet1!AL1289)</f>
        <v>4106 WM+ PTO Khu 8 Nông Trang</v>
      </c>
      <c r="V1289" s="55" t="str">
        <f>IF(H1289="","",Sheet1!AL1289)</f>
        <v>4106 WM+ PTO Khu 8 Nông Trang</v>
      </c>
      <c r="Y1289" s="7" t="str">
        <f>IF(H1289="","",Sheet1!AJ1289)</f>
        <v>CC300</v>
      </c>
      <c r="AB1289" s="60">
        <f t="shared" si="201"/>
        <v>5111</v>
      </c>
      <c r="AC1289" s="60">
        <f t="shared" si="202"/>
        <v>131</v>
      </c>
      <c r="AE1289" s="61">
        <f>IF(H1289="","",Sheet1!U1289)</f>
        <v>2</v>
      </c>
      <c r="AG1289" s="7">
        <f>IF(H1289="","",Sheet1!T1289)</f>
        <v>74250</v>
      </c>
      <c r="AH1289" s="62">
        <f t="shared" si="203"/>
        <v>148500</v>
      </c>
      <c r="AL1289" s="64">
        <f t="shared" si="204"/>
        <v>8</v>
      </c>
      <c r="AN1289" s="61">
        <f t="shared" si="205"/>
        <v>11880</v>
      </c>
      <c r="AO1289" s="65">
        <f t="shared" si="206"/>
        <v>33311</v>
      </c>
      <c r="AQ1289" s="66" t="str">
        <f t="shared" si="207"/>
        <v>K-hangtra</v>
      </c>
      <c r="AR1289" s="66">
        <f t="shared" si="208"/>
        <v>156</v>
      </c>
      <c r="AS1289" s="66">
        <f t="shared" si="209"/>
        <v>632</v>
      </c>
    </row>
    <row r="1290" spans="3:45" x14ac:dyDescent="0.25">
      <c r="C1290" s="53" t="str">
        <f>IF(H1290="","",Sheet1!AI1290)</f>
        <v>B</v>
      </c>
      <c r="D1290" s="54" t="s">
        <v>4134</v>
      </c>
      <c r="E1290" s="54" t="s">
        <v>25</v>
      </c>
      <c r="F1290" s="53" t="str">
        <f>IF(H1290="","",Sheet1!AF1290)</f>
        <v>12/10/2025</v>
      </c>
      <c r="G1290" s="1" t="str">
        <f>IF(H1290="","",Sheet1!AF1290)</f>
        <v>12/10/2025</v>
      </c>
      <c r="H1290" s="27">
        <v>9106057853</v>
      </c>
      <c r="I1290" s="1" t="str">
        <f>IF(H1290="","",Sheet1!AF1290)</f>
        <v>12/10/2025</v>
      </c>
      <c r="J1290" s="55" t="str">
        <f t="shared" si="200"/>
        <v>NKHT2510/04400014514</v>
      </c>
      <c r="K1290" s="1"/>
      <c r="L1290" s="57" t="str">
        <f>IF(H1290="","",Sheet1!AK1290)</f>
        <v>K25TTM</v>
      </c>
      <c r="M1290" s="57" t="str">
        <f>IF(H1290="","",Sheet1!AE1290)</f>
        <v>00014514</v>
      </c>
      <c r="N1290" s="58" t="str">
        <f>IF(H1290="","",Sheet1!AF1290)</f>
        <v>12/10/2025</v>
      </c>
      <c r="O1290" s="7" t="str">
        <f>IF(H1290="","",Sheet1!AH1290)</f>
        <v>WIN-044</v>
      </c>
      <c r="S1290" s="55" t="str">
        <f>IF(H1290="","",Sheet1!AL1290)</f>
        <v>6910 WM+ TBH Việt Hùng, Tiền Hải</v>
      </c>
      <c r="V1290" s="55" t="str">
        <f>IF(H1290="","",Sheet1!AL1290)</f>
        <v>6910 WM+ TBH Việt Hùng, Tiền Hải</v>
      </c>
      <c r="Y1290" s="7" t="str">
        <f>IF(H1290="","",Sheet1!AJ1290)</f>
        <v>GM500</v>
      </c>
      <c r="AB1290" s="60">
        <f t="shared" si="201"/>
        <v>5111</v>
      </c>
      <c r="AC1290" s="60">
        <f t="shared" si="202"/>
        <v>131</v>
      </c>
      <c r="AE1290" s="61">
        <f>IF(H1290="","",Sheet1!U1290)</f>
        <v>2</v>
      </c>
      <c r="AG1290" s="7">
        <f>IF(H1290="","",Sheet1!T1290)</f>
        <v>111058</v>
      </c>
      <c r="AH1290" s="62">
        <f t="shared" si="203"/>
        <v>222116</v>
      </c>
      <c r="AL1290" s="64">
        <f t="shared" si="204"/>
        <v>8</v>
      </c>
      <c r="AN1290" s="61">
        <f t="shared" si="205"/>
        <v>17769.28</v>
      </c>
      <c r="AO1290" s="65">
        <f t="shared" si="206"/>
        <v>33311</v>
      </c>
      <c r="AQ1290" s="66" t="str">
        <f t="shared" si="207"/>
        <v>K-hangtra</v>
      </c>
      <c r="AR1290" s="66">
        <f t="shared" si="208"/>
        <v>156</v>
      </c>
      <c r="AS1290" s="66">
        <f t="shared" si="209"/>
        <v>632</v>
      </c>
    </row>
    <row r="1291" spans="3:45" x14ac:dyDescent="0.25">
      <c r="C1291" s="53" t="str">
        <f>IF(H1291="","",Sheet1!AI1291)</f>
        <v>N</v>
      </c>
      <c r="D1291" s="54" t="s">
        <v>4134</v>
      </c>
      <c r="E1291" s="54" t="s">
        <v>25</v>
      </c>
      <c r="F1291" s="53" t="str">
        <f>IF(H1291="","",Sheet1!AF1291)</f>
        <v>12/10/2025</v>
      </c>
      <c r="G1291" s="1" t="str">
        <f>IF(H1291="","",Sheet1!AF1291)</f>
        <v>12/10/2025</v>
      </c>
      <c r="H1291" s="27">
        <v>9106057960</v>
      </c>
      <c r="I1291" s="1" t="str">
        <f>IF(H1291="","",Sheet1!AF1291)</f>
        <v>12/10/2025</v>
      </c>
      <c r="J1291" s="55" t="str">
        <f t="shared" si="200"/>
        <v>NKHT2510/29000161592</v>
      </c>
      <c r="K1291" s="1"/>
      <c r="L1291" s="57" t="str">
        <f>IF(H1291="","",Sheet1!AK1291)</f>
        <v>K25TTM</v>
      </c>
      <c r="M1291" s="57" t="str">
        <f>IF(H1291="","",Sheet1!AE1291)</f>
        <v>00161592</v>
      </c>
      <c r="N1291" s="58" t="str">
        <f>IF(H1291="","",Sheet1!AF1291)</f>
        <v>12/10/2025</v>
      </c>
      <c r="O1291" s="7" t="str">
        <f>IF(H1291="","",Sheet1!AH1291)</f>
        <v>WIN4290</v>
      </c>
      <c r="S1291" s="55" t="str">
        <f>IF(H1291="","",Sheet1!AL1291)</f>
        <v>4290 WM+ HCM 13/134 Trần Văn Hoàng</v>
      </c>
      <c r="V1291" s="55" t="str">
        <f>IF(H1291="","",Sheet1!AL1291)</f>
        <v>4290 WM+ HCM 13/134 Trần Văn Hoàng</v>
      </c>
      <c r="Y1291" s="7" t="str">
        <f>IF(H1291="","",Sheet1!AJ1291)</f>
        <v>CGM300</v>
      </c>
      <c r="AB1291" s="60">
        <f t="shared" si="201"/>
        <v>5111</v>
      </c>
      <c r="AC1291" s="60">
        <f t="shared" si="202"/>
        <v>131</v>
      </c>
      <c r="AE1291" s="61">
        <f>IF(H1291="","",Sheet1!U1291)</f>
        <v>4</v>
      </c>
      <c r="AG1291" s="7">
        <f>IF(H1291="","",Sheet1!T1291)</f>
        <v>73431</v>
      </c>
      <c r="AH1291" s="62">
        <f t="shared" si="203"/>
        <v>293724</v>
      </c>
      <c r="AL1291" s="64">
        <f t="shared" si="204"/>
        <v>8</v>
      </c>
      <c r="AN1291" s="61">
        <f t="shared" si="205"/>
        <v>23497.920000000002</v>
      </c>
      <c r="AO1291" s="65">
        <f t="shared" si="206"/>
        <v>33311</v>
      </c>
      <c r="AQ1291" s="66" t="str">
        <f t="shared" si="207"/>
        <v>K-hangtra</v>
      </c>
      <c r="AR1291" s="66">
        <f t="shared" si="208"/>
        <v>156</v>
      </c>
      <c r="AS1291" s="66">
        <f t="shared" si="209"/>
        <v>632</v>
      </c>
    </row>
    <row r="1292" spans="3:45" x14ac:dyDescent="0.25">
      <c r="C1292" s="53" t="str">
        <f>IF(H1292="","",Sheet1!AI1292)</f>
        <v>N</v>
      </c>
      <c r="D1292" s="54" t="s">
        <v>4134</v>
      </c>
      <c r="E1292" s="54" t="s">
        <v>25</v>
      </c>
      <c r="F1292" s="53" t="str">
        <f>IF(H1292="","",Sheet1!AF1292)</f>
        <v>12/10/2025</v>
      </c>
      <c r="G1292" s="1" t="str">
        <f>IF(H1292="","",Sheet1!AF1292)</f>
        <v>12/10/2025</v>
      </c>
      <c r="H1292" s="27">
        <v>9106057960</v>
      </c>
      <c r="I1292" s="1" t="str">
        <f>IF(H1292="","",Sheet1!AF1292)</f>
        <v>12/10/2025</v>
      </c>
      <c r="J1292" s="55" t="str">
        <f t="shared" si="200"/>
        <v>NKHT2510/29000161592</v>
      </c>
      <c r="K1292" s="1"/>
      <c r="L1292" s="57" t="str">
        <f>IF(H1292="","",Sheet1!AK1292)</f>
        <v>K25TTM</v>
      </c>
      <c r="M1292" s="57" t="str">
        <f>IF(H1292="","",Sheet1!AE1292)</f>
        <v>00161592</v>
      </c>
      <c r="N1292" s="58" t="str">
        <f>IF(H1292="","",Sheet1!AF1292)</f>
        <v>12/10/2025</v>
      </c>
      <c r="O1292" s="7" t="str">
        <f>IF(H1292="","",Sheet1!AH1292)</f>
        <v>WIN4290</v>
      </c>
      <c r="S1292" s="55" t="str">
        <f>IF(H1292="","",Sheet1!AL1292)</f>
        <v>4290 WM+ HCM 13/134 Trần Văn Hoàng</v>
      </c>
      <c r="V1292" s="55" t="str">
        <f>IF(H1292="","",Sheet1!AL1292)</f>
        <v>4290 WM+ HCM 13/134 Trần Văn Hoàng</v>
      </c>
      <c r="Y1292" s="7" t="str">
        <f>IF(H1292="","",Sheet1!AJ1292)</f>
        <v>GM500</v>
      </c>
      <c r="AB1292" s="60">
        <f t="shared" si="201"/>
        <v>5111</v>
      </c>
      <c r="AC1292" s="60">
        <f t="shared" si="202"/>
        <v>131</v>
      </c>
      <c r="AE1292" s="61">
        <f>IF(H1292="","",Sheet1!U1292)</f>
        <v>3</v>
      </c>
      <c r="AG1292" s="7">
        <f>IF(H1292="","",Sheet1!T1292)</f>
        <v>111058</v>
      </c>
      <c r="AH1292" s="62">
        <f t="shared" si="203"/>
        <v>333174</v>
      </c>
      <c r="AL1292" s="64">
        <f t="shared" si="204"/>
        <v>8</v>
      </c>
      <c r="AN1292" s="61">
        <f t="shared" si="205"/>
        <v>26653.920000000002</v>
      </c>
      <c r="AO1292" s="65">
        <f t="shared" si="206"/>
        <v>33311</v>
      </c>
      <c r="AQ1292" s="66" t="str">
        <f t="shared" si="207"/>
        <v>K-hangtra</v>
      </c>
      <c r="AR1292" s="66">
        <f t="shared" si="208"/>
        <v>156</v>
      </c>
      <c r="AS1292" s="66">
        <f t="shared" si="209"/>
        <v>632</v>
      </c>
    </row>
    <row r="1293" spans="3:45" x14ac:dyDescent="0.25">
      <c r="C1293" s="53" t="str">
        <f>IF(H1293="","",Sheet1!AI1293)</f>
        <v>N</v>
      </c>
      <c r="D1293" s="54" t="s">
        <v>4134</v>
      </c>
      <c r="E1293" s="54" t="s">
        <v>25</v>
      </c>
      <c r="F1293" s="53" t="str">
        <f>IF(H1293="","",Sheet1!AF1293)</f>
        <v>12/10/2025</v>
      </c>
      <c r="G1293" s="1" t="str">
        <f>IF(H1293="","",Sheet1!AF1293)</f>
        <v>12/10/2025</v>
      </c>
      <c r="H1293" s="27">
        <v>9106057960</v>
      </c>
      <c r="I1293" s="1" t="str">
        <f>IF(H1293="","",Sheet1!AF1293)</f>
        <v>12/10/2025</v>
      </c>
      <c r="J1293" s="55" t="str">
        <f t="shared" si="200"/>
        <v>NKHT2510/29000161592</v>
      </c>
      <c r="K1293" s="1"/>
      <c r="L1293" s="57" t="str">
        <f>IF(H1293="","",Sheet1!AK1293)</f>
        <v>K25TTM</v>
      </c>
      <c r="M1293" s="57" t="str">
        <f>IF(H1293="","",Sheet1!AE1293)</f>
        <v>00161592</v>
      </c>
      <c r="N1293" s="58" t="str">
        <f>IF(H1293="","",Sheet1!AF1293)</f>
        <v>12/10/2025</v>
      </c>
      <c r="O1293" s="7" t="str">
        <f>IF(H1293="","",Sheet1!AH1293)</f>
        <v>WIN4290</v>
      </c>
      <c r="S1293" s="55" t="str">
        <f>IF(H1293="","",Sheet1!AL1293)</f>
        <v>4290 WM+ HCM 13/134 Trần Văn Hoàng</v>
      </c>
      <c r="V1293" s="55" t="str">
        <f>IF(H1293="","",Sheet1!AL1293)</f>
        <v>4290 WM+ HCM 13/134 Trần Văn Hoàng</v>
      </c>
      <c r="Y1293" s="7" t="str">
        <f>IF(H1293="","",Sheet1!AJ1293)</f>
        <v>TH200</v>
      </c>
      <c r="AB1293" s="60">
        <f t="shared" si="201"/>
        <v>5111</v>
      </c>
      <c r="AC1293" s="60">
        <f t="shared" si="202"/>
        <v>131</v>
      </c>
      <c r="AE1293" s="61">
        <f>IF(H1293="","",Sheet1!U1293)</f>
        <v>3</v>
      </c>
      <c r="AG1293" s="7">
        <f>IF(H1293="","",Sheet1!T1293)</f>
        <v>45588</v>
      </c>
      <c r="AH1293" s="62">
        <f t="shared" si="203"/>
        <v>136764</v>
      </c>
      <c r="AL1293" s="64">
        <f t="shared" si="204"/>
        <v>8</v>
      </c>
      <c r="AN1293" s="61">
        <f t="shared" si="205"/>
        <v>10941.12</v>
      </c>
      <c r="AO1293" s="65">
        <f t="shared" si="206"/>
        <v>33311</v>
      </c>
      <c r="AQ1293" s="66" t="str">
        <f t="shared" si="207"/>
        <v>K-hangtra</v>
      </c>
      <c r="AR1293" s="66">
        <f t="shared" si="208"/>
        <v>156</v>
      </c>
      <c r="AS1293" s="66">
        <f t="shared" si="209"/>
        <v>632</v>
      </c>
    </row>
    <row r="1294" spans="3:45" x14ac:dyDescent="0.25">
      <c r="C1294" s="53" t="str">
        <f>IF(H1294="","",Sheet1!AI1294)</f>
        <v>B</v>
      </c>
      <c r="D1294" s="54" t="s">
        <v>4134</v>
      </c>
      <c r="E1294" s="54" t="s">
        <v>25</v>
      </c>
      <c r="F1294" s="53" t="str">
        <f>IF(H1294="","",Sheet1!AF1294)</f>
        <v>12/10/2025</v>
      </c>
      <c r="G1294" s="1" t="str">
        <f>IF(H1294="","",Sheet1!AF1294)</f>
        <v>12/10/2025</v>
      </c>
      <c r="H1294" s="27">
        <v>9106057980</v>
      </c>
      <c r="I1294" s="1" t="str">
        <f>IF(H1294="","",Sheet1!AF1294)</f>
        <v>12/10/2025</v>
      </c>
      <c r="J1294" s="55" t="str">
        <f t="shared" si="200"/>
        <v>NKHT2510/00600015124</v>
      </c>
      <c r="K1294" s="1"/>
      <c r="L1294" s="57" t="str">
        <f>IF(H1294="","",Sheet1!AK1294)</f>
        <v>K25TTM</v>
      </c>
      <c r="M1294" s="57" t="str">
        <f>IF(H1294="","",Sheet1!AE1294)</f>
        <v>00015124</v>
      </c>
      <c r="N1294" s="58" t="str">
        <f>IF(H1294="","",Sheet1!AF1294)</f>
        <v>12/10/2025</v>
      </c>
      <c r="O1294" s="7" t="str">
        <f>IF(H1294="","",Sheet1!AH1294)</f>
        <v>WIN-HDG-00-006</v>
      </c>
      <c r="S1294" s="55" t="str">
        <f>IF(H1294="","",Sheet1!AL1294)</f>
        <v>3475 WM+ HDG 1030A Lê Thanh Nghị</v>
      </c>
      <c r="V1294" s="55" t="str">
        <f>IF(H1294="","",Sheet1!AL1294)</f>
        <v>3475 WM+ HDG 1030A Lê Thanh Nghị</v>
      </c>
      <c r="Y1294" s="7" t="str">
        <f>IF(H1294="","",Sheet1!AJ1294)</f>
        <v>CGM300</v>
      </c>
      <c r="AB1294" s="60">
        <f t="shared" si="201"/>
        <v>5111</v>
      </c>
      <c r="AC1294" s="60">
        <f t="shared" si="202"/>
        <v>131</v>
      </c>
      <c r="AE1294" s="61">
        <f>IF(H1294="","",Sheet1!U1294)</f>
        <v>3</v>
      </c>
      <c r="AG1294" s="7">
        <f>IF(H1294="","",Sheet1!T1294)</f>
        <v>73431</v>
      </c>
      <c r="AH1294" s="62">
        <f t="shared" si="203"/>
        <v>220293</v>
      </c>
      <c r="AL1294" s="64">
        <f t="shared" si="204"/>
        <v>8</v>
      </c>
      <c r="AN1294" s="61">
        <f t="shared" si="205"/>
        <v>17623.439999999999</v>
      </c>
      <c r="AO1294" s="65">
        <f t="shared" si="206"/>
        <v>33311</v>
      </c>
      <c r="AQ1294" s="66" t="str">
        <f t="shared" si="207"/>
        <v>K-hangtra</v>
      </c>
      <c r="AR1294" s="66">
        <f t="shared" si="208"/>
        <v>156</v>
      </c>
      <c r="AS1294" s="66">
        <f t="shared" si="209"/>
        <v>632</v>
      </c>
    </row>
    <row r="1295" spans="3:45" x14ac:dyDescent="0.25">
      <c r="C1295" s="53" t="str">
        <f>IF(H1295="","",Sheet1!AI1295)</f>
        <v>N</v>
      </c>
      <c r="D1295" s="54" t="s">
        <v>4134</v>
      </c>
      <c r="E1295" s="54" t="s">
        <v>25</v>
      </c>
      <c r="F1295" s="53" t="str">
        <f>IF(H1295="","",Sheet1!AF1295)</f>
        <v>12/10/2025</v>
      </c>
      <c r="G1295" s="1" t="str">
        <f>IF(H1295="","",Sheet1!AF1295)</f>
        <v>12/10/2025</v>
      </c>
      <c r="H1295" s="27">
        <v>9106057975</v>
      </c>
      <c r="I1295" s="1" t="str">
        <f>IF(H1295="","",Sheet1!AF1295)</f>
        <v>12/10/2025</v>
      </c>
      <c r="J1295" s="55" t="str">
        <f t="shared" si="200"/>
        <v>NKHT2510/01600026302</v>
      </c>
      <c r="K1295" s="1"/>
      <c r="L1295" s="57" t="str">
        <f>IF(H1295="","",Sheet1!AK1295)</f>
        <v>K25TTM</v>
      </c>
      <c r="M1295" s="57" t="str">
        <f>IF(H1295="","",Sheet1!AE1295)</f>
        <v>00026302</v>
      </c>
      <c r="N1295" s="58" t="str">
        <f>IF(H1295="","",Sheet1!AF1295)</f>
        <v>12/10/2025</v>
      </c>
      <c r="O1295" s="7" t="str">
        <f>IF(H1295="","",Sheet1!AH1295)</f>
        <v>WIN-CTO-01-016</v>
      </c>
      <c r="S1295" s="55" t="str">
        <f>IF(H1295="","",Sheet1!AL1295)</f>
        <v>2AA8 WM+ CTO 132 Đường 3/2</v>
      </c>
      <c r="V1295" s="55" t="str">
        <f>IF(H1295="","",Sheet1!AL1295)</f>
        <v>2AA8 WM+ CTO 132 Đường 3/2</v>
      </c>
      <c r="Y1295" s="7" t="str">
        <f>IF(H1295="","",Sheet1!AJ1295)</f>
        <v>GM500</v>
      </c>
      <c r="AB1295" s="60">
        <f t="shared" si="201"/>
        <v>5111</v>
      </c>
      <c r="AC1295" s="60">
        <f t="shared" si="202"/>
        <v>131</v>
      </c>
      <c r="AE1295" s="61">
        <f>IF(H1295="","",Sheet1!U1295)</f>
        <v>1</v>
      </c>
      <c r="AG1295" s="7">
        <f>IF(H1295="","",Sheet1!T1295)</f>
        <v>111058</v>
      </c>
      <c r="AH1295" s="62">
        <f t="shared" si="203"/>
        <v>111058</v>
      </c>
      <c r="AL1295" s="64">
        <f t="shared" si="204"/>
        <v>8</v>
      </c>
      <c r="AN1295" s="61">
        <f t="shared" si="205"/>
        <v>8884.64</v>
      </c>
      <c r="AO1295" s="65">
        <f t="shared" si="206"/>
        <v>33311</v>
      </c>
      <c r="AQ1295" s="66" t="str">
        <f t="shared" si="207"/>
        <v>K-hangtra</v>
      </c>
      <c r="AR1295" s="66">
        <f t="shared" si="208"/>
        <v>156</v>
      </c>
      <c r="AS1295" s="66">
        <f t="shared" si="209"/>
        <v>632</v>
      </c>
    </row>
    <row r="1296" spans="3:45" x14ac:dyDescent="0.25">
      <c r="C1296" s="53" t="str">
        <f>IF(H1296="","",Sheet1!AI1296)</f>
        <v>N</v>
      </c>
      <c r="D1296" s="54" t="s">
        <v>4134</v>
      </c>
      <c r="E1296" s="54" t="s">
        <v>25</v>
      </c>
      <c r="F1296" s="53" t="str">
        <f>IF(H1296="","",Sheet1!AF1296)</f>
        <v>12/10/2025</v>
      </c>
      <c r="G1296" s="1" t="str">
        <f>IF(H1296="","",Sheet1!AF1296)</f>
        <v>12/10/2025</v>
      </c>
      <c r="H1296" s="27">
        <v>9106058020</v>
      </c>
      <c r="I1296" s="1" t="str">
        <f>IF(H1296="","",Sheet1!AF1296)</f>
        <v>12/10/2025</v>
      </c>
      <c r="J1296" s="55" t="str">
        <f t="shared" si="200"/>
        <v>NKHT2510/00900081924</v>
      </c>
      <c r="K1296" s="1"/>
      <c r="L1296" s="57" t="str">
        <f>IF(H1296="","",Sheet1!AK1296)</f>
        <v>K25TTM</v>
      </c>
      <c r="M1296" s="57" t="str">
        <f>IF(H1296="","",Sheet1!AE1296)</f>
        <v>00081924</v>
      </c>
      <c r="N1296" s="58" t="str">
        <f>IF(H1296="","",Sheet1!AF1296)</f>
        <v>12/10/2025</v>
      </c>
      <c r="O1296" s="7" t="str">
        <f>IF(H1296="","",Sheet1!AH1296)</f>
        <v>WIN-DNG-01-009</v>
      </c>
      <c r="S1296" s="55" t="str">
        <f>IF(H1296="","",Sheet1!AL1296)</f>
        <v>3674 WM+ DNG 47 Châu Thượng Văn</v>
      </c>
      <c r="V1296" s="55" t="str">
        <f>IF(H1296="","",Sheet1!AL1296)</f>
        <v>3674 WM+ DNG 47 Châu Thượng Văn</v>
      </c>
      <c r="Y1296" s="7" t="str">
        <f>IF(H1296="","",Sheet1!AJ1296)</f>
        <v>MNH250</v>
      </c>
      <c r="AB1296" s="60">
        <f t="shared" si="201"/>
        <v>5111</v>
      </c>
      <c r="AC1296" s="60">
        <f t="shared" si="202"/>
        <v>131</v>
      </c>
      <c r="AE1296" s="61">
        <f>IF(H1296="","",Sheet1!U1296)</f>
        <v>1</v>
      </c>
      <c r="AG1296" s="7">
        <f>IF(H1296="","",Sheet1!T1296)</f>
        <v>37720</v>
      </c>
      <c r="AH1296" s="62">
        <f t="shared" si="203"/>
        <v>37720</v>
      </c>
      <c r="AL1296" s="64">
        <f t="shared" si="204"/>
        <v>8</v>
      </c>
      <c r="AN1296" s="61">
        <f t="shared" si="205"/>
        <v>3017.6</v>
      </c>
      <c r="AO1296" s="65">
        <f t="shared" si="206"/>
        <v>33311</v>
      </c>
      <c r="AQ1296" s="66" t="str">
        <f t="shared" si="207"/>
        <v>K-hangtra</v>
      </c>
      <c r="AR1296" s="66">
        <f t="shared" si="208"/>
        <v>156</v>
      </c>
      <c r="AS1296" s="66">
        <f t="shared" si="209"/>
        <v>632</v>
      </c>
    </row>
    <row r="1297" spans="3:45" x14ac:dyDescent="0.25">
      <c r="C1297" s="53" t="str">
        <f>IF(H1297="","",Sheet1!AI1297)</f>
        <v>N</v>
      </c>
      <c r="D1297" s="54" t="s">
        <v>4134</v>
      </c>
      <c r="E1297" s="54" t="s">
        <v>25</v>
      </c>
      <c r="F1297" s="53" t="str">
        <f>IF(H1297="","",Sheet1!AF1297)</f>
        <v>12/10/2025</v>
      </c>
      <c r="G1297" s="1" t="str">
        <f>IF(H1297="","",Sheet1!AF1297)</f>
        <v>12/10/2025</v>
      </c>
      <c r="H1297" s="27">
        <v>9106058020</v>
      </c>
      <c r="I1297" s="1" t="str">
        <f>IF(H1297="","",Sheet1!AF1297)</f>
        <v>12/10/2025</v>
      </c>
      <c r="J1297" s="55" t="str">
        <f t="shared" si="200"/>
        <v>NKHT2510/00900081924</v>
      </c>
      <c r="K1297" s="1"/>
      <c r="L1297" s="57" t="str">
        <f>IF(H1297="","",Sheet1!AK1297)</f>
        <v>K25TTM</v>
      </c>
      <c r="M1297" s="57" t="str">
        <f>IF(H1297="","",Sheet1!AE1297)</f>
        <v>00081924</v>
      </c>
      <c r="N1297" s="58" t="str">
        <f>IF(H1297="","",Sheet1!AF1297)</f>
        <v>12/10/2025</v>
      </c>
      <c r="O1297" s="7" t="str">
        <f>IF(H1297="","",Sheet1!AH1297)</f>
        <v>WIN-DNG-01-009</v>
      </c>
      <c r="S1297" s="55" t="str">
        <f>IF(H1297="","",Sheet1!AL1297)</f>
        <v>3674 WM+ DNG 47 Châu Thượng Văn</v>
      </c>
      <c r="V1297" s="55" t="str">
        <f>IF(H1297="","",Sheet1!AL1297)</f>
        <v>3674 WM+ DNG 47 Châu Thượng Văn</v>
      </c>
      <c r="Y1297" s="7" t="str">
        <f>IF(H1297="","",Sheet1!AJ1297)</f>
        <v>GXD500</v>
      </c>
      <c r="AB1297" s="60">
        <f t="shared" si="201"/>
        <v>5111</v>
      </c>
      <c r="AC1297" s="60">
        <f t="shared" si="202"/>
        <v>131</v>
      </c>
      <c r="AE1297" s="61">
        <f>IF(H1297="","",Sheet1!U1297)</f>
        <v>1</v>
      </c>
      <c r="AG1297" s="7">
        <f>IF(H1297="","",Sheet1!T1297)</f>
        <v>111606</v>
      </c>
      <c r="AH1297" s="62">
        <f t="shared" si="203"/>
        <v>111606</v>
      </c>
      <c r="AL1297" s="64">
        <f t="shared" si="204"/>
        <v>8</v>
      </c>
      <c r="AN1297" s="61">
        <f t="shared" si="205"/>
        <v>8928.48</v>
      </c>
      <c r="AO1297" s="65">
        <f t="shared" si="206"/>
        <v>33311</v>
      </c>
      <c r="AQ1297" s="66" t="str">
        <f t="shared" si="207"/>
        <v>K-hangtra</v>
      </c>
      <c r="AR1297" s="66">
        <f t="shared" si="208"/>
        <v>156</v>
      </c>
      <c r="AS1297" s="66">
        <f t="shared" si="209"/>
        <v>632</v>
      </c>
    </row>
    <row r="1298" spans="3:45" x14ac:dyDescent="0.25">
      <c r="C1298" s="53" t="str">
        <f>IF(H1298="","",Sheet1!AI1298)</f>
        <v>B</v>
      </c>
      <c r="D1298" s="54" t="s">
        <v>4134</v>
      </c>
      <c r="E1298" s="54" t="s">
        <v>25</v>
      </c>
      <c r="F1298" s="53" t="str">
        <f>IF(H1298="","",Sheet1!AF1298)</f>
        <v>12/10/2025</v>
      </c>
      <c r="G1298" s="1" t="str">
        <f>IF(H1298="","",Sheet1!AF1298)</f>
        <v>12/10/2025</v>
      </c>
      <c r="H1298" s="27">
        <v>9106058029</v>
      </c>
      <c r="I1298" s="1" t="str">
        <f>IF(H1298="","",Sheet1!AF1298)</f>
        <v>12/10/2025</v>
      </c>
      <c r="J1298" s="55" t="str">
        <f t="shared" si="200"/>
        <v>NKHT2510/04400014516</v>
      </c>
      <c r="K1298" s="1"/>
      <c r="L1298" s="57" t="str">
        <f>IF(H1298="","",Sheet1!AK1298)</f>
        <v>K25TTM</v>
      </c>
      <c r="M1298" s="57" t="str">
        <f>IF(H1298="","",Sheet1!AE1298)</f>
        <v>00014516</v>
      </c>
      <c r="N1298" s="58" t="str">
        <f>IF(H1298="","",Sheet1!AF1298)</f>
        <v>12/10/2025</v>
      </c>
      <c r="O1298" s="7" t="str">
        <f>IF(H1298="","",Sheet1!AH1298)</f>
        <v>WIN-044</v>
      </c>
      <c r="S1298" s="55" t="str">
        <f>IF(H1298="","",Sheet1!AL1298)</f>
        <v>6910 WM+ TBH Việt Hùng, Tiền Hải</v>
      </c>
      <c r="V1298" s="55" t="str">
        <f>IF(H1298="","",Sheet1!AL1298)</f>
        <v>6910 WM+ TBH Việt Hùng, Tiền Hải</v>
      </c>
      <c r="Y1298" s="7" t="str">
        <f>IF(H1298="","",Sheet1!AJ1298)</f>
        <v>CC300</v>
      </c>
      <c r="AB1298" s="60">
        <f t="shared" si="201"/>
        <v>5111</v>
      </c>
      <c r="AC1298" s="60">
        <f t="shared" si="202"/>
        <v>131</v>
      </c>
      <c r="AE1298" s="61">
        <f>IF(H1298="","",Sheet1!U1298)</f>
        <v>2</v>
      </c>
      <c r="AG1298" s="7">
        <f>IF(H1298="","",Sheet1!T1298)</f>
        <v>74250</v>
      </c>
      <c r="AH1298" s="62">
        <f t="shared" si="203"/>
        <v>148500</v>
      </c>
      <c r="AL1298" s="64">
        <f t="shared" si="204"/>
        <v>8</v>
      </c>
      <c r="AN1298" s="61">
        <f t="shared" si="205"/>
        <v>11880</v>
      </c>
      <c r="AO1298" s="65">
        <f t="shared" si="206"/>
        <v>33311</v>
      </c>
      <c r="AQ1298" s="66" t="str">
        <f t="shared" si="207"/>
        <v>K-hangtra</v>
      </c>
      <c r="AR1298" s="66">
        <f t="shared" si="208"/>
        <v>156</v>
      </c>
      <c r="AS1298" s="66">
        <f t="shared" si="209"/>
        <v>632</v>
      </c>
    </row>
    <row r="1299" spans="3:45" x14ac:dyDescent="0.25">
      <c r="C1299" s="53" t="str">
        <f>IF(H1299="","",Sheet1!AI1299)</f>
        <v>B</v>
      </c>
      <c r="D1299" s="54" t="s">
        <v>4134</v>
      </c>
      <c r="E1299" s="54" t="s">
        <v>25</v>
      </c>
      <c r="F1299" s="53" t="str">
        <f>IF(H1299="","",Sheet1!AF1299)</f>
        <v>12/10/2025</v>
      </c>
      <c r="G1299" s="1" t="str">
        <f>IF(H1299="","",Sheet1!AF1299)</f>
        <v>12/10/2025</v>
      </c>
      <c r="H1299" s="27">
        <v>9106058029</v>
      </c>
      <c r="I1299" s="1" t="str">
        <f>IF(H1299="","",Sheet1!AF1299)</f>
        <v>12/10/2025</v>
      </c>
      <c r="J1299" s="55" t="str">
        <f t="shared" si="200"/>
        <v>NKHT2510/04400014516</v>
      </c>
      <c r="K1299" s="1"/>
      <c r="L1299" s="57" t="str">
        <f>IF(H1299="","",Sheet1!AK1299)</f>
        <v>K25TTM</v>
      </c>
      <c r="M1299" s="57" t="str">
        <f>IF(H1299="","",Sheet1!AE1299)</f>
        <v>00014516</v>
      </c>
      <c r="N1299" s="58" t="str">
        <f>IF(H1299="","",Sheet1!AF1299)</f>
        <v>12/10/2025</v>
      </c>
      <c r="O1299" s="7" t="str">
        <f>IF(H1299="","",Sheet1!AH1299)</f>
        <v>WIN-044</v>
      </c>
      <c r="S1299" s="55" t="str">
        <f>IF(H1299="","",Sheet1!AL1299)</f>
        <v>6910 WM+ TBH Việt Hùng, Tiền Hải</v>
      </c>
      <c r="V1299" s="55" t="str">
        <f>IF(H1299="","",Sheet1!AL1299)</f>
        <v>6910 WM+ TBH Việt Hùng, Tiền Hải</v>
      </c>
      <c r="Y1299" s="7" t="str">
        <f>IF(H1299="","",Sheet1!AJ1299)</f>
        <v>MNH250</v>
      </c>
      <c r="AB1299" s="60">
        <f t="shared" si="201"/>
        <v>5111</v>
      </c>
      <c r="AC1299" s="60">
        <f t="shared" si="202"/>
        <v>131</v>
      </c>
      <c r="AE1299" s="61">
        <f>IF(H1299="","",Sheet1!U1299)</f>
        <v>1</v>
      </c>
      <c r="AG1299" s="7">
        <f>IF(H1299="","",Sheet1!T1299)</f>
        <v>37720</v>
      </c>
      <c r="AH1299" s="62">
        <f t="shared" si="203"/>
        <v>37720</v>
      </c>
      <c r="AL1299" s="64">
        <f t="shared" si="204"/>
        <v>8</v>
      </c>
      <c r="AN1299" s="61">
        <f t="shared" si="205"/>
        <v>3017.6</v>
      </c>
      <c r="AO1299" s="65">
        <f t="shared" si="206"/>
        <v>33311</v>
      </c>
      <c r="AQ1299" s="66" t="str">
        <f t="shared" si="207"/>
        <v>K-hangtra</v>
      </c>
      <c r="AR1299" s="66">
        <f t="shared" si="208"/>
        <v>156</v>
      </c>
      <c r="AS1299" s="66">
        <f t="shared" si="209"/>
        <v>632</v>
      </c>
    </row>
    <row r="1300" spans="3:45" x14ac:dyDescent="0.25">
      <c r="C1300" s="53" t="str">
        <f>IF(H1300="","",Sheet1!AI1300)</f>
        <v>B</v>
      </c>
      <c r="D1300" s="54" t="s">
        <v>4134</v>
      </c>
      <c r="E1300" s="54" t="s">
        <v>25</v>
      </c>
      <c r="F1300" s="53" t="str">
        <f>IF(H1300="","",Sheet1!AF1300)</f>
        <v>12/10/2025</v>
      </c>
      <c r="G1300" s="1" t="str">
        <f>IF(H1300="","",Sheet1!AF1300)</f>
        <v>12/10/2025</v>
      </c>
      <c r="H1300" s="27">
        <v>9106058013</v>
      </c>
      <c r="I1300" s="1" t="str">
        <f>IF(H1300="","",Sheet1!AF1300)</f>
        <v>12/10/2025</v>
      </c>
      <c r="J1300" s="55" t="str">
        <f t="shared" si="200"/>
        <v>NKHT2510/02900011459</v>
      </c>
      <c r="K1300" s="1"/>
      <c r="L1300" s="57" t="str">
        <f>IF(H1300="","",Sheet1!AK1300)</f>
        <v>K25TTM</v>
      </c>
      <c r="M1300" s="57" t="str">
        <f>IF(H1300="","",Sheet1!AE1300)</f>
        <v>00011459</v>
      </c>
      <c r="N1300" s="58" t="str">
        <f>IF(H1300="","",Sheet1!AF1300)</f>
        <v>12/10/2025</v>
      </c>
      <c r="O1300" s="7" t="str">
        <f>IF(H1300="","",Sheet1!AH1300)</f>
        <v>WIN-029</v>
      </c>
      <c r="S1300" s="55" t="str">
        <f>IF(H1300="","",Sheet1!AL1300)</f>
        <v>5863 WM+ VPC Chợ Hợp Châu, Tam Đảo</v>
      </c>
      <c r="V1300" s="55" t="str">
        <f>IF(H1300="","",Sheet1!AL1300)</f>
        <v>5863 WM+ VPC Chợ Hợp Châu, Tam Đảo</v>
      </c>
      <c r="Y1300" s="7" t="str">
        <f>IF(H1300="","",Sheet1!AJ1300)</f>
        <v>TH200</v>
      </c>
      <c r="AB1300" s="60">
        <f t="shared" si="201"/>
        <v>5111</v>
      </c>
      <c r="AC1300" s="60">
        <f t="shared" si="202"/>
        <v>131</v>
      </c>
      <c r="AE1300" s="61">
        <f>IF(H1300="","",Sheet1!U1300)</f>
        <v>2</v>
      </c>
      <c r="AG1300" s="7">
        <f>IF(H1300="","",Sheet1!T1300)</f>
        <v>45588</v>
      </c>
      <c r="AH1300" s="62">
        <f t="shared" si="203"/>
        <v>91176</v>
      </c>
      <c r="AL1300" s="64">
        <f t="shared" si="204"/>
        <v>8</v>
      </c>
      <c r="AN1300" s="61">
        <f t="shared" si="205"/>
        <v>7294.08</v>
      </c>
      <c r="AO1300" s="65">
        <f t="shared" si="206"/>
        <v>33311</v>
      </c>
      <c r="AQ1300" s="66" t="str">
        <f t="shared" si="207"/>
        <v>K-hangtra</v>
      </c>
      <c r="AR1300" s="66">
        <f t="shared" si="208"/>
        <v>156</v>
      </c>
      <c r="AS1300" s="66">
        <f t="shared" si="209"/>
        <v>632</v>
      </c>
    </row>
    <row r="1301" spans="3:45" x14ac:dyDescent="0.25">
      <c r="C1301" s="53" t="str">
        <f>IF(H1301="","",Sheet1!AI1301)</f>
        <v>N</v>
      </c>
      <c r="D1301" s="54" t="s">
        <v>4134</v>
      </c>
      <c r="E1301" s="54" t="s">
        <v>25</v>
      </c>
      <c r="F1301" s="53" t="str">
        <f>IF(H1301="","",Sheet1!AF1301)</f>
        <v>12/10/2025</v>
      </c>
      <c r="G1301" s="1" t="str">
        <f>IF(H1301="","",Sheet1!AF1301)</f>
        <v>12/10/2025</v>
      </c>
      <c r="H1301" s="27">
        <v>9106058045</v>
      </c>
      <c r="I1301" s="1" t="str">
        <f>IF(H1301="","",Sheet1!AF1301)</f>
        <v>12/10/2025</v>
      </c>
      <c r="J1301" s="55" t="str">
        <f t="shared" si="200"/>
        <v>NKHT2510/31600161604</v>
      </c>
      <c r="K1301" s="1"/>
      <c r="L1301" s="57" t="str">
        <f>IF(H1301="","",Sheet1!AK1301)</f>
        <v>K25TTM</v>
      </c>
      <c r="M1301" s="57" t="str">
        <f>IF(H1301="","",Sheet1!AE1301)</f>
        <v>00161604</v>
      </c>
      <c r="N1301" s="58" t="str">
        <f>IF(H1301="","",Sheet1!AF1301)</f>
        <v>12/10/2025</v>
      </c>
      <c r="O1301" s="7" t="str">
        <f>IF(H1301="","",Sheet1!AH1301)</f>
        <v>WIN3316</v>
      </c>
      <c r="S1301" s="55" t="str">
        <f>IF(H1301="","",Sheet1!AL1301)</f>
        <v>3316 WM+ HCM 126/4/1 Ấp Tây Lân</v>
      </c>
      <c r="V1301" s="55" t="str">
        <f>IF(H1301="","",Sheet1!AL1301)</f>
        <v>3316 WM+ HCM 126/4/1 Ấp Tây Lân</v>
      </c>
      <c r="Y1301" s="7" t="str">
        <f>IF(H1301="","",Sheet1!AJ1301)</f>
        <v>GTLX250G</v>
      </c>
      <c r="AB1301" s="60">
        <f t="shared" si="201"/>
        <v>5111</v>
      </c>
      <c r="AC1301" s="60">
        <f t="shared" si="202"/>
        <v>131</v>
      </c>
      <c r="AE1301" s="61">
        <f>IF(H1301="","",Sheet1!U1301)</f>
        <v>4</v>
      </c>
      <c r="AG1301" s="7">
        <f>IF(H1301="","",Sheet1!T1301)</f>
        <v>50182</v>
      </c>
      <c r="AH1301" s="62">
        <f t="shared" si="203"/>
        <v>200728</v>
      </c>
      <c r="AL1301" s="64">
        <f t="shared" si="204"/>
        <v>8</v>
      </c>
      <c r="AN1301" s="61">
        <f t="shared" si="205"/>
        <v>16058.24</v>
      </c>
      <c r="AO1301" s="65">
        <f t="shared" si="206"/>
        <v>33311</v>
      </c>
      <c r="AQ1301" s="66" t="str">
        <f t="shared" si="207"/>
        <v>K-hangtra</v>
      </c>
      <c r="AR1301" s="66">
        <f t="shared" si="208"/>
        <v>156</v>
      </c>
      <c r="AS1301" s="66">
        <f t="shared" si="209"/>
        <v>632</v>
      </c>
    </row>
    <row r="1302" spans="3:45" x14ac:dyDescent="0.25">
      <c r="C1302" s="53" t="str">
        <f>IF(H1302="","",Sheet1!AI1302)</f>
        <v>N</v>
      </c>
      <c r="D1302" s="54" t="s">
        <v>4134</v>
      </c>
      <c r="E1302" s="54" t="s">
        <v>25</v>
      </c>
      <c r="F1302" s="53" t="str">
        <f>IF(H1302="","",Sheet1!AF1302)</f>
        <v>12/10/2025</v>
      </c>
      <c r="G1302" s="1" t="str">
        <f>IF(H1302="","",Sheet1!AF1302)</f>
        <v>12/10/2025</v>
      </c>
      <c r="H1302" s="27">
        <v>9106058045</v>
      </c>
      <c r="I1302" s="1" t="str">
        <f>IF(H1302="","",Sheet1!AF1302)</f>
        <v>12/10/2025</v>
      </c>
      <c r="J1302" s="55" t="str">
        <f t="shared" si="200"/>
        <v>NKHT2510/31600161604</v>
      </c>
      <c r="K1302" s="1"/>
      <c r="L1302" s="57" t="str">
        <f>IF(H1302="","",Sheet1!AK1302)</f>
        <v>K25TTM</v>
      </c>
      <c r="M1302" s="57" t="str">
        <f>IF(H1302="","",Sheet1!AE1302)</f>
        <v>00161604</v>
      </c>
      <c r="N1302" s="58" t="str">
        <f>IF(H1302="","",Sheet1!AF1302)</f>
        <v>12/10/2025</v>
      </c>
      <c r="O1302" s="7" t="str">
        <f>IF(H1302="","",Sheet1!AH1302)</f>
        <v>WIN3316</v>
      </c>
      <c r="S1302" s="55" t="str">
        <f>IF(H1302="","",Sheet1!AL1302)</f>
        <v>3316 WM+ HCM 126/4/1 Ấp Tây Lân</v>
      </c>
      <c r="V1302" s="55" t="str">
        <f>IF(H1302="","",Sheet1!AL1302)</f>
        <v>3316 WM+ HCM 126/4/1 Ấp Tây Lân</v>
      </c>
      <c r="Y1302" s="7" t="str">
        <f>IF(H1302="","",Sheet1!AJ1302)</f>
        <v>GM500</v>
      </c>
      <c r="AB1302" s="60">
        <f t="shared" si="201"/>
        <v>5111</v>
      </c>
      <c r="AC1302" s="60">
        <f t="shared" si="202"/>
        <v>131</v>
      </c>
      <c r="AE1302" s="61">
        <f>IF(H1302="","",Sheet1!U1302)</f>
        <v>1</v>
      </c>
      <c r="AG1302" s="7">
        <f>IF(H1302="","",Sheet1!T1302)</f>
        <v>111058</v>
      </c>
      <c r="AH1302" s="62">
        <f t="shared" si="203"/>
        <v>111058</v>
      </c>
      <c r="AL1302" s="64">
        <f t="shared" si="204"/>
        <v>8</v>
      </c>
      <c r="AN1302" s="61">
        <f t="shared" si="205"/>
        <v>8884.64</v>
      </c>
      <c r="AO1302" s="65">
        <f t="shared" si="206"/>
        <v>33311</v>
      </c>
      <c r="AQ1302" s="66" t="str">
        <f t="shared" si="207"/>
        <v>K-hangtra</v>
      </c>
      <c r="AR1302" s="66">
        <f t="shared" si="208"/>
        <v>156</v>
      </c>
      <c r="AS1302" s="66">
        <f t="shared" si="209"/>
        <v>632</v>
      </c>
    </row>
    <row r="1303" spans="3:45" x14ac:dyDescent="0.25">
      <c r="C1303" s="53" t="str">
        <f>IF(H1303="","",Sheet1!AI1303)</f>
        <v>B</v>
      </c>
      <c r="D1303" s="54" t="s">
        <v>4134</v>
      </c>
      <c r="E1303" s="54" t="s">
        <v>25</v>
      </c>
      <c r="F1303" s="53" t="str">
        <f>IF(H1303="","",Sheet1!AF1303)</f>
        <v>12/10/2025</v>
      </c>
      <c r="G1303" s="1" t="str">
        <f>IF(H1303="","",Sheet1!AF1303)</f>
        <v>12/10/2025</v>
      </c>
      <c r="H1303" s="27">
        <v>9106058060</v>
      </c>
      <c r="I1303" s="1" t="str">
        <f>IF(H1303="","",Sheet1!AF1303)</f>
        <v>12/10/2025</v>
      </c>
      <c r="J1303" s="55" t="str">
        <f t="shared" si="200"/>
        <v>NKHT2510/97600486787</v>
      </c>
      <c r="K1303" s="1"/>
      <c r="L1303" s="57" t="str">
        <f>IF(H1303="","",Sheet1!AK1303)</f>
        <v>K25TTM</v>
      </c>
      <c r="M1303" s="57" t="str">
        <f>IF(H1303="","",Sheet1!AE1303)</f>
        <v>00486787</v>
      </c>
      <c r="N1303" s="58" t="str">
        <f>IF(H1303="","",Sheet1!AF1303)</f>
        <v>12/10/2025</v>
      </c>
      <c r="O1303" s="7" t="str">
        <f>IF(H1303="","",Sheet1!AH1303)</f>
        <v>WIN5976</v>
      </c>
      <c r="S1303" s="55" t="str">
        <f>IF(H1303="","",Sheet1!AL1303)</f>
        <v>5976 WM+ HNI Thanh Trí, Sóc Sơn</v>
      </c>
      <c r="V1303" s="55" t="str">
        <f>IF(H1303="","",Sheet1!AL1303)</f>
        <v>5976 WM+ HNI Thanh Trí, Sóc Sơn</v>
      </c>
      <c r="Y1303" s="7" t="str">
        <f>IF(H1303="","",Sheet1!AJ1303)</f>
        <v>GL250</v>
      </c>
      <c r="AB1303" s="60">
        <f t="shared" si="201"/>
        <v>5111</v>
      </c>
      <c r="AC1303" s="60">
        <f t="shared" si="202"/>
        <v>131</v>
      </c>
      <c r="AE1303" s="61">
        <f>IF(H1303="","",Sheet1!U1303)</f>
        <v>2</v>
      </c>
      <c r="AG1303" s="7">
        <f>IF(H1303="","",Sheet1!T1303)</f>
        <v>49500</v>
      </c>
      <c r="AH1303" s="62">
        <f t="shared" si="203"/>
        <v>99000</v>
      </c>
      <c r="AL1303" s="64">
        <f t="shared" si="204"/>
        <v>8</v>
      </c>
      <c r="AN1303" s="61">
        <f t="shared" si="205"/>
        <v>7920</v>
      </c>
      <c r="AO1303" s="65">
        <f t="shared" si="206"/>
        <v>33311</v>
      </c>
      <c r="AQ1303" s="66" t="str">
        <f t="shared" si="207"/>
        <v>K-hangtra</v>
      </c>
      <c r="AR1303" s="66">
        <f t="shared" si="208"/>
        <v>156</v>
      </c>
      <c r="AS1303" s="66">
        <f t="shared" si="209"/>
        <v>632</v>
      </c>
    </row>
    <row r="1304" spans="3:45" x14ac:dyDescent="0.25">
      <c r="C1304" s="53" t="str">
        <f>IF(H1304="","",Sheet1!AI1304)</f>
        <v>B</v>
      </c>
      <c r="D1304" s="54" t="s">
        <v>4134</v>
      </c>
      <c r="E1304" s="54" t="s">
        <v>25</v>
      </c>
      <c r="F1304" s="53" t="str">
        <f>IF(H1304="","",Sheet1!AF1304)</f>
        <v>12/10/2025</v>
      </c>
      <c r="G1304" s="1" t="str">
        <f>IF(H1304="","",Sheet1!AF1304)</f>
        <v>12/10/2025</v>
      </c>
      <c r="H1304" s="27">
        <v>9106058060</v>
      </c>
      <c r="I1304" s="1" t="str">
        <f>IF(H1304="","",Sheet1!AF1304)</f>
        <v>12/10/2025</v>
      </c>
      <c r="J1304" s="55" t="str">
        <f t="shared" si="200"/>
        <v>NKHT2510/97600486787</v>
      </c>
      <c r="K1304" s="1"/>
      <c r="L1304" s="57" t="str">
        <f>IF(H1304="","",Sheet1!AK1304)</f>
        <v>K25TTM</v>
      </c>
      <c r="M1304" s="57" t="str">
        <f>IF(H1304="","",Sheet1!AE1304)</f>
        <v>00486787</v>
      </c>
      <c r="N1304" s="58" t="str">
        <f>IF(H1304="","",Sheet1!AF1304)</f>
        <v>12/10/2025</v>
      </c>
      <c r="O1304" s="7" t="str">
        <f>IF(H1304="","",Sheet1!AH1304)</f>
        <v>WIN5976</v>
      </c>
      <c r="S1304" s="55" t="str">
        <f>IF(H1304="","",Sheet1!AL1304)</f>
        <v>5976 WM+ HNI Thanh Trí, Sóc Sơn</v>
      </c>
      <c r="V1304" s="55" t="str">
        <f>IF(H1304="","",Sheet1!AL1304)</f>
        <v>5976 WM+ HNI Thanh Trí, Sóc Sơn</v>
      </c>
      <c r="Y1304" s="7" t="str">
        <f>IF(H1304="","",Sheet1!AJ1304)</f>
        <v>GSG250</v>
      </c>
      <c r="AB1304" s="60">
        <f t="shared" si="201"/>
        <v>5111</v>
      </c>
      <c r="AC1304" s="60">
        <f t="shared" si="202"/>
        <v>131</v>
      </c>
      <c r="AE1304" s="61">
        <f>IF(H1304="","",Sheet1!U1304)</f>
        <v>2</v>
      </c>
      <c r="AG1304" s="7">
        <f>IF(H1304="","",Sheet1!T1304)</f>
        <v>41328</v>
      </c>
      <c r="AH1304" s="62">
        <f t="shared" si="203"/>
        <v>82656</v>
      </c>
      <c r="AL1304" s="64">
        <f t="shared" si="204"/>
        <v>8</v>
      </c>
      <c r="AN1304" s="61">
        <f t="shared" si="205"/>
        <v>6612.4800000000005</v>
      </c>
      <c r="AO1304" s="65">
        <f t="shared" si="206"/>
        <v>33311</v>
      </c>
      <c r="AQ1304" s="66" t="str">
        <f t="shared" si="207"/>
        <v>K-hangtra</v>
      </c>
      <c r="AR1304" s="66">
        <f t="shared" si="208"/>
        <v>156</v>
      </c>
      <c r="AS1304" s="66">
        <f t="shared" si="209"/>
        <v>632</v>
      </c>
    </row>
    <row r="1305" spans="3:45" x14ac:dyDescent="0.25">
      <c r="C1305" s="53" t="str">
        <f>IF(H1305="","",Sheet1!AI1305)</f>
        <v>N</v>
      </c>
      <c r="D1305" s="54" t="s">
        <v>4134</v>
      </c>
      <c r="E1305" s="54" t="s">
        <v>25</v>
      </c>
      <c r="F1305" s="53" t="str">
        <f>IF(H1305="","",Sheet1!AF1305)</f>
        <v>12/10/2025</v>
      </c>
      <c r="G1305" s="1" t="str">
        <f>IF(H1305="","",Sheet1!AF1305)</f>
        <v>12/10/2025</v>
      </c>
      <c r="H1305" s="27">
        <v>9106058112</v>
      </c>
      <c r="I1305" s="1" t="str">
        <f>IF(H1305="","",Sheet1!AF1305)</f>
        <v>12/10/2025</v>
      </c>
      <c r="J1305" s="55" t="str">
        <f t="shared" si="200"/>
        <v>NKHT2510/24200161609</v>
      </c>
      <c r="K1305" s="1"/>
      <c r="L1305" s="57" t="str">
        <f>IF(H1305="","",Sheet1!AK1305)</f>
        <v>K25TTM</v>
      </c>
      <c r="M1305" s="57" t="str">
        <f>IF(H1305="","",Sheet1!AE1305)</f>
        <v>00161609</v>
      </c>
      <c r="N1305" s="58" t="str">
        <f>IF(H1305="","",Sheet1!AF1305)</f>
        <v>12/10/2025</v>
      </c>
      <c r="O1305" s="7" t="str">
        <f>IF(H1305="","",Sheet1!AH1305)</f>
        <v>WIN4242</v>
      </c>
      <c r="S1305" s="55" t="str">
        <f>IF(H1305="","",Sheet1!AL1305)</f>
        <v>4242 WM+ HCM 344 Đất Mới</v>
      </c>
      <c r="V1305" s="55" t="str">
        <f>IF(H1305="","",Sheet1!AL1305)</f>
        <v>4242 WM+ HCM 344 Đất Mới</v>
      </c>
      <c r="Y1305" s="7" t="str">
        <f>IF(H1305="","",Sheet1!AJ1305)</f>
        <v>CGM300</v>
      </c>
      <c r="AB1305" s="60">
        <f t="shared" si="201"/>
        <v>5111</v>
      </c>
      <c r="AC1305" s="60">
        <f t="shared" si="202"/>
        <v>131</v>
      </c>
      <c r="AE1305" s="61">
        <f>IF(H1305="","",Sheet1!U1305)</f>
        <v>1</v>
      </c>
      <c r="AG1305" s="7">
        <f>IF(H1305="","",Sheet1!T1305)</f>
        <v>73431</v>
      </c>
      <c r="AH1305" s="62">
        <f t="shared" si="203"/>
        <v>73431</v>
      </c>
      <c r="AL1305" s="64">
        <f t="shared" si="204"/>
        <v>8</v>
      </c>
      <c r="AN1305" s="61">
        <f t="shared" si="205"/>
        <v>5874.4800000000005</v>
      </c>
      <c r="AO1305" s="65">
        <f t="shared" si="206"/>
        <v>33311</v>
      </c>
      <c r="AQ1305" s="66" t="str">
        <f t="shared" si="207"/>
        <v>K-hangtra</v>
      </c>
      <c r="AR1305" s="66">
        <f t="shared" si="208"/>
        <v>156</v>
      </c>
      <c r="AS1305" s="66">
        <f t="shared" si="209"/>
        <v>632</v>
      </c>
    </row>
    <row r="1306" spans="3:45" x14ac:dyDescent="0.25">
      <c r="C1306" s="53" t="str">
        <f>IF(H1306="","",Sheet1!AI1306)</f>
        <v>N</v>
      </c>
      <c r="D1306" s="54" t="s">
        <v>4134</v>
      </c>
      <c r="E1306" s="54" t="s">
        <v>25</v>
      </c>
      <c r="F1306" s="53" t="str">
        <f>IF(H1306="","",Sheet1!AF1306)</f>
        <v>12/10/2025</v>
      </c>
      <c r="G1306" s="1" t="str">
        <f>IF(H1306="","",Sheet1!AF1306)</f>
        <v>12/10/2025</v>
      </c>
      <c r="H1306" s="27">
        <v>9106058112</v>
      </c>
      <c r="I1306" s="1" t="str">
        <f>IF(H1306="","",Sheet1!AF1306)</f>
        <v>12/10/2025</v>
      </c>
      <c r="J1306" s="55" t="str">
        <f t="shared" si="200"/>
        <v>NKHT2510/24200161609</v>
      </c>
      <c r="K1306" s="1"/>
      <c r="L1306" s="57" t="str">
        <f>IF(H1306="","",Sheet1!AK1306)</f>
        <v>K25TTM</v>
      </c>
      <c r="M1306" s="57" t="str">
        <f>IF(H1306="","",Sheet1!AE1306)</f>
        <v>00161609</v>
      </c>
      <c r="N1306" s="58" t="str">
        <f>IF(H1306="","",Sheet1!AF1306)</f>
        <v>12/10/2025</v>
      </c>
      <c r="O1306" s="7" t="str">
        <f>IF(H1306="","",Sheet1!AH1306)</f>
        <v>WIN4242</v>
      </c>
      <c r="S1306" s="55" t="str">
        <f>IF(H1306="","",Sheet1!AL1306)</f>
        <v>4242 WM+ HCM 344 Đất Mới</v>
      </c>
      <c r="V1306" s="55" t="str">
        <f>IF(H1306="","",Sheet1!AL1306)</f>
        <v>4242 WM+ HCM 344 Đất Mới</v>
      </c>
      <c r="Y1306" s="7" t="str">
        <f>IF(H1306="","",Sheet1!AJ1306)</f>
        <v>GM500</v>
      </c>
      <c r="AB1306" s="60">
        <f t="shared" si="201"/>
        <v>5111</v>
      </c>
      <c r="AC1306" s="60">
        <f t="shared" si="202"/>
        <v>131</v>
      </c>
      <c r="AE1306" s="61">
        <f>IF(H1306="","",Sheet1!U1306)</f>
        <v>1</v>
      </c>
      <c r="AG1306" s="7">
        <f>IF(H1306="","",Sheet1!T1306)</f>
        <v>111058</v>
      </c>
      <c r="AH1306" s="62">
        <f t="shared" si="203"/>
        <v>111058</v>
      </c>
      <c r="AL1306" s="64">
        <f t="shared" si="204"/>
        <v>8</v>
      </c>
      <c r="AN1306" s="61">
        <f t="shared" si="205"/>
        <v>8884.64</v>
      </c>
      <c r="AO1306" s="65">
        <f t="shared" si="206"/>
        <v>33311</v>
      </c>
      <c r="AQ1306" s="66" t="str">
        <f t="shared" si="207"/>
        <v>K-hangtra</v>
      </c>
      <c r="AR1306" s="66">
        <f t="shared" si="208"/>
        <v>156</v>
      </c>
      <c r="AS1306" s="66">
        <f t="shared" si="209"/>
        <v>632</v>
      </c>
    </row>
    <row r="1307" spans="3:45" x14ac:dyDescent="0.25">
      <c r="C1307" s="53" t="str">
        <f>IF(H1307="","",Sheet1!AI1307)</f>
        <v>N</v>
      </c>
      <c r="D1307" s="54" t="s">
        <v>4134</v>
      </c>
      <c r="E1307" s="54" t="s">
        <v>25</v>
      </c>
      <c r="F1307" s="53" t="str">
        <f>IF(H1307="","",Sheet1!AF1307)</f>
        <v>12/10/2025</v>
      </c>
      <c r="G1307" s="1" t="str">
        <f>IF(H1307="","",Sheet1!AF1307)</f>
        <v>12/10/2025</v>
      </c>
      <c r="H1307" s="27">
        <v>9106058112</v>
      </c>
      <c r="I1307" s="1" t="str">
        <f>IF(H1307="","",Sheet1!AF1307)</f>
        <v>12/10/2025</v>
      </c>
      <c r="J1307" s="55" t="str">
        <f t="shared" si="200"/>
        <v>NKHT2510/24200161609</v>
      </c>
      <c r="K1307" s="1"/>
      <c r="L1307" s="57" t="str">
        <f>IF(H1307="","",Sheet1!AK1307)</f>
        <v>K25TTM</v>
      </c>
      <c r="M1307" s="57" t="str">
        <f>IF(H1307="","",Sheet1!AE1307)</f>
        <v>00161609</v>
      </c>
      <c r="N1307" s="58" t="str">
        <f>IF(H1307="","",Sheet1!AF1307)</f>
        <v>12/10/2025</v>
      </c>
      <c r="O1307" s="7" t="str">
        <f>IF(H1307="","",Sheet1!AH1307)</f>
        <v>WIN4242</v>
      </c>
      <c r="S1307" s="55" t="str">
        <f>IF(H1307="","",Sheet1!AL1307)</f>
        <v>4242 WM+ HCM 344 Đất Mới</v>
      </c>
      <c r="V1307" s="55" t="str">
        <f>IF(H1307="","",Sheet1!AL1307)</f>
        <v>4242 WM+ HCM 344 Đất Mới</v>
      </c>
      <c r="Y1307" s="7" t="str">
        <f>IF(H1307="","",Sheet1!AJ1307)</f>
        <v>TH200</v>
      </c>
      <c r="AB1307" s="60">
        <f t="shared" si="201"/>
        <v>5111</v>
      </c>
      <c r="AC1307" s="60">
        <f t="shared" si="202"/>
        <v>131</v>
      </c>
      <c r="AE1307" s="61">
        <f>IF(H1307="","",Sheet1!U1307)</f>
        <v>1</v>
      </c>
      <c r="AG1307" s="7">
        <f>IF(H1307="","",Sheet1!T1307)</f>
        <v>45588</v>
      </c>
      <c r="AH1307" s="62">
        <f t="shared" si="203"/>
        <v>45588</v>
      </c>
      <c r="AL1307" s="64">
        <f t="shared" si="204"/>
        <v>8</v>
      </c>
      <c r="AN1307" s="61">
        <f t="shared" si="205"/>
        <v>3647.04</v>
      </c>
      <c r="AO1307" s="65">
        <f t="shared" si="206"/>
        <v>33311</v>
      </c>
      <c r="AQ1307" s="66" t="str">
        <f t="shared" si="207"/>
        <v>K-hangtra</v>
      </c>
      <c r="AR1307" s="66">
        <f t="shared" si="208"/>
        <v>156</v>
      </c>
      <c r="AS1307" s="66">
        <f t="shared" si="209"/>
        <v>632</v>
      </c>
    </row>
    <row r="1308" spans="3:45" x14ac:dyDescent="0.25">
      <c r="C1308" s="53" t="str">
        <f>IF(H1308="","",Sheet1!AI1308)</f>
        <v>N</v>
      </c>
      <c r="D1308" s="54" t="s">
        <v>4134</v>
      </c>
      <c r="E1308" s="54" t="s">
        <v>25</v>
      </c>
      <c r="F1308" s="53" t="str">
        <f>IF(H1308="","",Sheet1!AF1308)</f>
        <v>12/10/2025</v>
      </c>
      <c r="G1308" s="1" t="str">
        <f>IF(H1308="","",Sheet1!AF1308)</f>
        <v>12/10/2025</v>
      </c>
      <c r="H1308" s="27">
        <v>9106058112</v>
      </c>
      <c r="I1308" s="1" t="str">
        <f>IF(H1308="","",Sheet1!AF1308)</f>
        <v>12/10/2025</v>
      </c>
      <c r="J1308" s="55" t="str">
        <f t="shared" si="200"/>
        <v>NKHT2510/24200161609</v>
      </c>
      <c r="K1308" s="1"/>
      <c r="L1308" s="57" t="str">
        <f>IF(H1308="","",Sheet1!AK1308)</f>
        <v>K25TTM</v>
      </c>
      <c r="M1308" s="57" t="str">
        <f>IF(H1308="","",Sheet1!AE1308)</f>
        <v>00161609</v>
      </c>
      <c r="N1308" s="58" t="str">
        <f>IF(H1308="","",Sheet1!AF1308)</f>
        <v>12/10/2025</v>
      </c>
      <c r="O1308" s="7" t="str">
        <f>IF(H1308="","",Sheet1!AH1308)</f>
        <v>WIN4242</v>
      </c>
      <c r="S1308" s="55" t="str">
        <f>IF(H1308="","",Sheet1!AL1308)</f>
        <v>4242 WM+ HCM 344 Đất Mới</v>
      </c>
      <c r="V1308" s="55" t="str">
        <f>IF(H1308="","",Sheet1!AL1308)</f>
        <v>4242 WM+ HCM 344 Đất Mới</v>
      </c>
      <c r="Y1308" s="7" t="str">
        <f>IF(H1308="","",Sheet1!AJ1308)</f>
        <v>CC300</v>
      </c>
      <c r="AB1308" s="60">
        <f t="shared" si="201"/>
        <v>5111</v>
      </c>
      <c r="AC1308" s="60">
        <f t="shared" si="202"/>
        <v>131</v>
      </c>
      <c r="AE1308" s="61">
        <f>IF(H1308="","",Sheet1!U1308)</f>
        <v>1</v>
      </c>
      <c r="AG1308" s="7">
        <f>IF(H1308="","",Sheet1!T1308)</f>
        <v>74250</v>
      </c>
      <c r="AH1308" s="62">
        <f t="shared" si="203"/>
        <v>74250</v>
      </c>
      <c r="AL1308" s="64">
        <f t="shared" si="204"/>
        <v>8</v>
      </c>
      <c r="AN1308" s="61">
        <f t="shared" si="205"/>
        <v>5940</v>
      </c>
      <c r="AO1308" s="65">
        <f t="shared" si="206"/>
        <v>33311</v>
      </c>
      <c r="AQ1308" s="66" t="str">
        <f t="shared" si="207"/>
        <v>K-hangtra</v>
      </c>
      <c r="AR1308" s="66">
        <f t="shared" si="208"/>
        <v>156</v>
      </c>
      <c r="AS1308" s="66">
        <f t="shared" si="209"/>
        <v>632</v>
      </c>
    </row>
    <row r="1309" spans="3:45" x14ac:dyDescent="0.25">
      <c r="C1309" s="53" t="str">
        <f>IF(H1309="","",Sheet1!AI1309)</f>
        <v>N</v>
      </c>
      <c r="D1309" s="54" t="s">
        <v>4134</v>
      </c>
      <c r="E1309" s="54" t="s">
        <v>25</v>
      </c>
      <c r="F1309" s="53" t="str">
        <f>IF(H1309="","",Sheet1!AF1309)</f>
        <v>12/10/2025</v>
      </c>
      <c r="G1309" s="1" t="str">
        <f>IF(H1309="","",Sheet1!AF1309)</f>
        <v>12/10/2025</v>
      </c>
      <c r="H1309" s="27">
        <v>9106058112</v>
      </c>
      <c r="I1309" s="1" t="str">
        <f>IF(H1309="","",Sheet1!AF1309)</f>
        <v>12/10/2025</v>
      </c>
      <c r="J1309" s="55" t="str">
        <f t="shared" si="200"/>
        <v>NKHT2510/24200161609</v>
      </c>
      <c r="K1309" s="1"/>
      <c r="L1309" s="57" t="str">
        <f>IF(H1309="","",Sheet1!AK1309)</f>
        <v>K25TTM</v>
      </c>
      <c r="M1309" s="57" t="str">
        <f>IF(H1309="","",Sheet1!AE1309)</f>
        <v>00161609</v>
      </c>
      <c r="N1309" s="58" t="str">
        <f>IF(H1309="","",Sheet1!AF1309)</f>
        <v>12/10/2025</v>
      </c>
      <c r="O1309" s="7" t="str">
        <f>IF(H1309="","",Sheet1!AH1309)</f>
        <v>WIN4242</v>
      </c>
      <c r="S1309" s="55" t="str">
        <f>IF(H1309="","",Sheet1!AL1309)</f>
        <v>4242 WM+ HCM 344 Đất Mới</v>
      </c>
      <c r="V1309" s="55" t="str">
        <f>IF(H1309="","",Sheet1!AL1309)</f>
        <v>4242 WM+ HCM 344 Đất Mới</v>
      </c>
      <c r="Y1309" s="7" t="str">
        <f>IF(H1309="","",Sheet1!AJ1309)</f>
        <v>GXD500</v>
      </c>
      <c r="AB1309" s="60">
        <f t="shared" si="201"/>
        <v>5111</v>
      </c>
      <c r="AC1309" s="60">
        <f t="shared" si="202"/>
        <v>131</v>
      </c>
      <c r="AE1309" s="61">
        <f>IF(H1309="","",Sheet1!U1309)</f>
        <v>1</v>
      </c>
      <c r="AG1309" s="7">
        <f>IF(H1309="","",Sheet1!T1309)</f>
        <v>111606</v>
      </c>
      <c r="AH1309" s="62">
        <f t="shared" si="203"/>
        <v>111606</v>
      </c>
      <c r="AL1309" s="64">
        <f t="shared" si="204"/>
        <v>8</v>
      </c>
      <c r="AN1309" s="61">
        <f t="shared" si="205"/>
        <v>8928.48</v>
      </c>
      <c r="AO1309" s="65">
        <f t="shared" si="206"/>
        <v>33311</v>
      </c>
      <c r="AQ1309" s="66" t="str">
        <f t="shared" si="207"/>
        <v>K-hangtra</v>
      </c>
      <c r="AR1309" s="66">
        <f t="shared" si="208"/>
        <v>156</v>
      </c>
      <c r="AS1309" s="66">
        <f t="shared" si="209"/>
        <v>632</v>
      </c>
    </row>
    <row r="1310" spans="3:45" x14ac:dyDescent="0.25">
      <c r="C1310" s="53" t="str">
        <f>IF(H1310="","",Sheet1!AI1310)</f>
        <v>N</v>
      </c>
      <c r="D1310" s="54" t="s">
        <v>4134</v>
      </c>
      <c r="E1310" s="54" t="s">
        <v>25</v>
      </c>
      <c r="F1310" s="53" t="str">
        <f>IF(H1310="","",Sheet1!AF1310)</f>
        <v>12/10/2025</v>
      </c>
      <c r="G1310" s="1" t="str">
        <f>IF(H1310="","",Sheet1!AF1310)</f>
        <v>12/10/2025</v>
      </c>
      <c r="H1310" s="27">
        <v>9106058112</v>
      </c>
      <c r="I1310" s="1" t="str">
        <f>IF(H1310="","",Sheet1!AF1310)</f>
        <v>12/10/2025</v>
      </c>
      <c r="J1310" s="55" t="str">
        <f t="shared" si="200"/>
        <v>NKHT2510/24200161609</v>
      </c>
      <c r="K1310" s="1"/>
      <c r="L1310" s="57" t="str">
        <f>IF(H1310="","",Sheet1!AK1310)</f>
        <v>K25TTM</v>
      </c>
      <c r="M1310" s="57" t="str">
        <f>IF(H1310="","",Sheet1!AE1310)</f>
        <v>00161609</v>
      </c>
      <c r="N1310" s="58" t="str">
        <f>IF(H1310="","",Sheet1!AF1310)</f>
        <v>12/10/2025</v>
      </c>
      <c r="O1310" s="7" t="str">
        <f>IF(H1310="","",Sheet1!AH1310)</f>
        <v>WIN4242</v>
      </c>
      <c r="S1310" s="55" t="str">
        <f>IF(H1310="","",Sheet1!AL1310)</f>
        <v>4242 WM+ HCM 344 Đất Mới</v>
      </c>
      <c r="V1310" s="55" t="str">
        <f>IF(H1310="","",Sheet1!AL1310)</f>
        <v>4242 WM+ HCM 344 Đất Mới</v>
      </c>
      <c r="Y1310" s="7" t="str">
        <f>IF(H1310="","",Sheet1!AJ1310)</f>
        <v>GTLX250G</v>
      </c>
      <c r="AB1310" s="60">
        <f t="shared" si="201"/>
        <v>5111</v>
      </c>
      <c r="AC1310" s="60">
        <f t="shared" si="202"/>
        <v>131</v>
      </c>
      <c r="AE1310" s="61">
        <f>IF(H1310="","",Sheet1!U1310)</f>
        <v>1</v>
      </c>
      <c r="AG1310" s="7">
        <f>IF(H1310="","",Sheet1!T1310)</f>
        <v>50182</v>
      </c>
      <c r="AH1310" s="62">
        <f t="shared" si="203"/>
        <v>50182</v>
      </c>
      <c r="AL1310" s="64">
        <f t="shared" si="204"/>
        <v>8</v>
      </c>
      <c r="AN1310" s="61">
        <f t="shared" si="205"/>
        <v>4014.56</v>
      </c>
      <c r="AO1310" s="65">
        <f t="shared" si="206"/>
        <v>33311</v>
      </c>
      <c r="AQ1310" s="66" t="str">
        <f t="shared" si="207"/>
        <v>K-hangtra</v>
      </c>
      <c r="AR1310" s="66">
        <f t="shared" si="208"/>
        <v>156</v>
      </c>
      <c r="AS1310" s="66">
        <f t="shared" si="209"/>
        <v>632</v>
      </c>
    </row>
    <row r="1311" spans="3:45" x14ac:dyDescent="0.25">
      <c r="C1311" s="53" t="str">
        <f>IF(H1311="","",Sheet1!AI1311)</f>
        <v>N</v>
      </c>
      <c r="D1311" s="54" t="s">
        <v>4134</v>
      </c>
      <c r="E1311" s="54" t="s">
        <v>25</v>
      </c>
      <c r="F1311" s="53" t="str">
        <f>IF(H1311="","",Sheet1!AF1311)</f>
        <v>12/10/2025</v>
      </c>
      <c r="G1311" s="1" t="str">
        <f>IF(H1311="","",Sheet1!AF1311)</f>
        <v>12/10/2025</v>
      </c>
      <c r="H1311" s="27">
        <v>9106058062</v>
      </c>
      <c r="I1311" s="1" t="str">
        <f>IF(H1311="","",Sheet1!AF1311)</f>
        <v>12/10/2025</v>
      </c>
      <c r="J1311" s="55" t="str">
        <f t="shared" si="200"/>
        <v>NKHT2510/04200010247</v>
      </c>
      <c r="K1311" s="1"/>
      <c r="L1311" s="57" t="str">
        <f>IF(H1311="","",Sheet1!AK1311)</f>
        <v>K25TTM</v>
      </c>
      <c r="M1311" s="57" t="str">
        <f>IF(H1311="","",Sheet1!AE1311)</f>
        <v>00010247</v>
      </c>
      <c r="N1311" s="58" t="str">
        <f>IF(H1311="","",Sheet1!AF1311)</f>
        <v>12/10/2025</v>
      </c>
      <c r="O1311" s="7" t="str">
        <f>IF(H1311="","",Sheet1!AH1311)</f>
        <v>WIN-042</v>
      </c>
      <c r="S1311" s="55" t="str">
        <f>IF(H1311="","",Sheet1!AL1311)</f>
        <v>2A44 WM+ QNI Ngã tư Thạch Trụ, Mộ Đức</v>
      </c>
      <c r="V1311" s="55" t="str">
        <f>IF(H1311="","",Sheet1!AL1311)</f>
        <v>2A44 WM+ QNI Ngã tư Thạch Trụ, Mộ Đức</v>
      </c>
      <c r="Y1311" s="7" t="str">
        <f>IF(H1311="","",Sheet1!AJ1311)</f>
        <v>GM500</v>
      </c>
      <c r="AB1311" s="60">
        <f t="shared" si="201"/>
        <v>5111</v>
      </c>
      <c r="AC1311" s="60">
        <f t="shared" si="202"/>
        <v>131</v>
      </c>
      <c r="AE1311" s="61">
        <f>IF(H1311="","",Sheet1!U1311)</f>
        <v>2</v>
      </c>
      <c r="AG1311" s="7">
        <f>IF(H1311="","",Sheet1!T1311)</f>
        <v>111058</v>
      </c>
      <c r="AH1311" s="62">
        <f t="shared" si="203"/>
        <v>222116</v>
      </c>
      <c r="AL1311" s="64">
        <f t="shared" si="204"/>
        <v>8</v>
      </c>
      <c r="AN1311" s="61">
        <f t="shared" si="205"/>
        <v>17769.28</v>
      </c>
      <c r="AO1311" s="65">
        <f t="shared" si="206"/>
        <v>33311</v>
      </c>
      <c r="AQ1311" s="66" t="str">
        <f t="shared" si="207"/>
        <v>K-hangtra</v>
      </c>
      <c r="AR1311" s="66">
        <f t="shared" si="208"/>
        <v>156</v>
      </c>
      <c r="AS1311" s="66">
        <f t="shared" si="209"/>
        <v>632</v>
      </c>
    </row>
    <row r="1312" spans="3:45" x14ac:dyDescent="0.25">
      <c r="C1312" s="53" t="str">
        <f>IF(H1312="","",Sheet1!AI1312)</f>
        <v>B</v>
      </c>
      <c r="D1312" s="54" t="s">
        <v>4134</v>
      </c>
      <c r="E1312" s="54" t="s">
        <v>25</v>
      </c>
      <c r="F1312" s="53" t="str">
        <f>IF(H1312="","",Sheet1!AF1312)</f>
        <v>12/10/2025</v>
      </c>
      <c r="G1312" s="1" t="str">
        <f>IF(H1312="","",Sheet1!AF1312)</f>
        <v>12/10/2025</v>
      </c>
      <c r="H1312" s="27">
        <v>9106058176</v>
      </c>
      <c r="I1312" s="1" t="str">
        <f>IF(H1312="","",Sheet1!AF1312)</f>
        <v>12/10/2025</v>
      </c>
      <c r="J1312" s="55" t="str">
        <f t="shared" si="200"/>
        <v>NKHT2510/00700048069</v>
      </c>
      <c r="K1312" s="1"/>
      <c r="L1312" s="57" t="str">
        <f>IF(H1312="","",Sheet1!AK1312)</f>
        <v>K25TTM</v>
      </c>
      <c r="M1312" s="57" t="str">
        <f>IF(H1312="","",Sheet1!AE1312)</f>
        <v>00048069</v>
      </c>
      <c r="N1312" s="58" t="str">
        <f>IF(H1312="","",Sheet1!AF1312)</f>
        <v>12/10/2025</v>
      </c>
      <c r="O1312" s="7" t="str">
        <f>IF(H1312="","",Sheet1!AH1312)</f>
        <v>WIN-QNH-00-007</v>
      </c>
      <c r="S1312" s="55" t="str">
        <f>IF(H1312="","",Sheet1!AL1312)</f>
        <v>4842 WM+ QNH 125 Nguyễn Văn Trỗi</v>
      </c>
      <c r="V1312" s="55" t="str">
        <f>IF(H1312="","",Sheet1!AL1312)</f>
        <v>4842 WM+ QNH 125 Nguyễn Văn Trỗi</v>
      </c>
      <c r="Y1312" s="7" t="str">
        <f>IF(H1312="","",Sheet1!AJ1312)</f>
        <v>GM500</v>
      </c>
      <c r="AB1312" s="60">
        <f t="shared" si="201"/>
        <v>5111</v>
      </c>
      <c r="AC1312" s="60">
        <f t="shared" si="202"/>
        <v>131</v>
      </c>
      <c r="AE1312" s="61">
        <f>IF(H1312="","",Sheet1!U1312)</f>
        <v>1</v>
      </c>
      <c r="AG1312" s="7">
        <f>IF(H1312="","",Sheet1!T1312)</f>
        <v>111058</v>
      </c>
      <c r="AH1312" s="62">
        <f t="shared" si="203"/>
        <v>111058</v>
      </c>
      <c r="AL1312" s="64">
        <f t="shared" si="204"/>
        <v>8</v>
      </c>
      <c r="AN1312" s="61">
        <f t="shared" si="205"/>
        <v>8884.64</v>
      </c>
      <c r="AO1312" s="65">
        <f t="shared" si="206"/>
        <v>33311</v>
      </c>
      <c r="AQ1312" s="66" t="str">
        <f t="shared" si="207"/>
        <v>K-hangtra</v>
      </c>
      <c r="AR1312" s="66">
        <f t="shared" si="208"/>
        <v>156</v>
      </c>
      <c r="AS1312" s="66">
        <f t="shared" si="209"/>
        <v>632</v>
      </c>
    </row>
    <row r="1313" spans="3:45" x14ac:dyDescent="0.25">
      <c r="C1313" s="53" t="str">
        <f>IF(H1313="","",Sheet1!AI1313)</f>
        <v>B</v>
      </c>
      <c r="D1313" s="54" t="s">
        <v>4134</v>
      </c>
      <c r="E1313" s="54" t="s">
        <v>25</v>
      </c>
      <c r="F1313" s="53" t="str">
        <f>IF(H1313="","",Sheet1!AF1313)</f>
        <v>12/10/2025</v>
      </c>
      <c r="G1313" s="1" t="str">
        <f>IF(H1313="","",Sheet1!AF1313)</f>
        <v>12/10/2025</v>
      </c>
      <c r="H1313" s="27">
        <v>9106058226</v>
      </c>
      <c r="I1313" s="1" t="str">
        <f>IF(H1313="","",Sheet1!AF1313)</f>
        <v>12/10/2025</v>
      </c>
      <c r="J1313" s="55" t="str">
        <f t="shared" si="200"/>
        <v>NKHT2510/55900486836</v>
      </c>
      <c r="K1313" s="1"/>
      <c r="L1313" s="57" t="str">
        <f>IF(H1313="","",Sheet1!AK1313)</f>
        <v>K25TTM</v>
      </c>
      <c r="M1313" s="57" t="str">
        <f>IF(H1313="","",Sheet1!AE1313)</f>
        <v>00486836</v>
      </c>
      <c r="N1313" s="58" t="str">
        <f>IF(H1313="","",Sheet1!AF1313)</f>
        <v>12/10/2025</v>
      </c>
      <c r="O1313" s="7" t="str">
        <f>IF(H1313="","",Sheet1!AH1313)</f>
        <v>WIN2559</v>
      </c>
      <c r="S1313" s="55" t="str">
        <f>IF(H1313="","",Sheet1!AL1313)</f>
        <v>2559 WM+ HNI 3/55 Đỗ Quang</v>
      </c>
      <c r="V1313" s="55" t="str">
        <f>IF(H1313="","",Sheet1!AL1313)</f>
        <v>2559 WM+ HNI 3/55 Đỗ Quang</v>
      </c>
      <c r="Y1313" s="7" t="str">
        <f>IF(H1313="","",Sheet1!AJ1313)</f>
        <v>MNH250</v>
      </c>
      <c r="AB1313" s="60">
        <f t="shared" si="201"/>
        <v>5111</v>
      </c>
      <c r="AC1313" s="60">
        <f t="shared" si="202"/>
        <v>131</v>
      </c>
      <c r="AE1313" s="61">
        <f>IF(H1313="","",Sheet1!U1313)</f>
        <v>2</v>
      </c>
      <c r="AG1313" s="7">
        <f>IF(H1313="","",Sheet1!T1313)</f>
        <v>37720</v>
      </c>
      <c r="AH1313" s="62">
        <f t="shared" si="203"/>
        <v>75440</v>
      </c>
      <c r="AL1313" s="64">
        <f t="shared" si="204"/>
        <v>8</v>
      </c>
      <c r="AN1313" s="61">
        <f t="shared" si="205"/>
        <v>6035.2</v>
      </c>
      <c r="AO1313" s="65">
        <f t="shared" si="206"/>
        <v>33311</v>
      </c>
      <c r="AQ1313" s="66" t="str">
        <f t="shared" si="207"/>
        <v>K-hangtra</v>
      </c>
      <c r="AR1313" s="66">
        <f t="shared" si="208"/>
        <v>156</v>
      </c>
      <c r="AS1313" s="66">
        <f t="shared" si="209"/>
        <v>632</v>
      </c>
    </row>
    <row r="1314" spans="3:45" x14ac:dyDescent="0.25">
      <c r="C1314" s="53" t="str">
        <f>IF(H1314="","",Sheet1!AI1314)</f>
        <v>B</v>
      </c>
      <c r="D1314" s="54" t="s">
        <v>4134</v>
      </c>
      <c r="E1314" s="54" t="s">
        <v>25</v>
      </c>
      <c r="F1314" s="53" t="str">
        <f>IF(H1314="","",Sheet1!AF1314)</f>
        <v>12/10/2025</v>
      </c>
      <c r="G1314" s="1" t="str">
        <f>IF(H1314="","",Sheet1!AF1314)</f>
        <v>12/10/2025</v>
      </c>
      <c r="H1314" s="27">
        <v>9106058226</v>
      </c>
      <c r="I1314" s="1" t="str">
        <f>IF(H1314="","",Sheet1!AF1314)</f>
        <v>12/10/2025</v>
      </c>
      <c r="J1314" s="55" t="str">
        <f t="shared" si="200"/>
        <v>NKHT2510/55900486836</v>
      </c>
      <c r="K1314" s="1"/>
      <c r="L1314" s="57" t="str">
        <f>IF(H1314="","",Sheet1!AK1314)</f>
        <v>K25TTM</v>
      </c>
      <c r="M1314" s="57" t="str">
        <f>IF(H1314="","",Sheet1!AE1314)</f>
        <v>00486836</v>
      </c>
      <c r="N1314" s="58" t="str">
        <f>IF(H1314="","",Sheet1!AF1314)</f>
        <v>12/10/2025</v>
      </c>
      <c r="O1314" s="7" t="str">
        <f>IF(H1314="","",Sheet1!AH1314)</f>
        <v>WIN2559</v>
      </c>
      <c r="S1314" s="55" t="str">
        <f>IF(H1314="","",Sheet1!AL1314)</f>
        <v>2559 WM+ HNI 3/55 Đỗ Quang</v>
      </c>
      <c r="V1314" s="55" t="str">
        <f>IF(H1314="","",Sheet1!AL1314)</f>
        <v>2559 WM+ HNI 3/55 Đỗ Quang</v>
      </c>
      <c r="Y1314" s="7" t="str">
        <f>IF(H1314="","",Sheet1!AJ1314)</f>
        <v>TH200</v>
      </c>
      <c r="AB1314" s="60">
        <f t="shared" si="201"/>
        <v>5111</v>
      </c>
      <c r="AC1314" s="60">
        <f t="shared" si="202"/>
        <v>131</v>
      </c>
      <c r="AE1314" s="61">
        <f>IF(H1314="","",Sheet1!U1314)</f>
        <v>2</v>
      </c>
      <c r="AG1314" s="7">
        <f>IF(H1314="","",Sheet1!T1314)</f>
        <v>45588</v>
      </c>
      <c r="AH1314" s="62">
        <f t="shared" si="203"/>
        <v>91176</v>
      </c>
      <c r="AL1314" s="64">
        <f t="shared" si="204"/>
        <v>8</v>
      </c>
      <c r="AN1314" s="61">
        <f t="shared" si="205"/>
        <v>7294.08</v>
      </c>
      <c r="AO1314" s="65">
        <f t="shared" si="206"/>
        <v>33311</v>
      </c>
      <c r="AQ1314" s="66" t="str">
        <f t="shared" si="207"/>
        <v>K-hangtra</v>
      </c>
      <c r="AR1314" s="66">
        <f t="shared" si="208"/>
        <v>156</v>
      </c>
      <c r="AS1314" s="66">
        <f t="shared" si="209"/>
        <v>632</v>
      </c>
    </row>
    <row r="1315" spans="3:45" x14ac:dyDescent="0.25">
      <c r="C1315" s="53" t="str">
        <f>IF(H1315="","",Sheet1!AI1315)</f>
        <v>B</v>
      </c>
      <c r="D1315" s="54" t="s">
        <v>4134</v>
      </c>
      <c r="E1315" s="54" t="s">
        <v>25</v>
      </c>
      <c r="F1315" s="53" t="str">
        <f>IF(H1315="","",Sheet1!AF1315)</f>
        <v>12/10/2025</v>
      </c>
      <c r="G1315" s="1" t="str">
        <f>IF(H1315="","",Sheet1!AF1315)</f>
        <v>12/10/2025</v>
      </c>
      <c r="H1315" s="27">
        <v>9106058226</v>
      </c>
      <c r="I1315" s="1" t="str">
        <f>IF(H1315="","",Sheet1!AF1315)</f>
        <v>12/10/2025</v>
      </c>
      <c r="J1315" s="55" t="str">
        <f t="shared" si="200"/>
        <v>NKHT2510/55900486836</v>
      </c>
      <c r="K1315" s="1"/>
      <c r="L1315" s="57" t="str">
        <f>IF(H1315="","",Sheet1!AK1315)</f>
        <v>K25TTM</v>
      </c>
      <c r="M1315" s="57" t="str">
        <f>IF(H1315="","",Sheet1!AE1315)</f>
        <v>00486836</v>
      </c>
      <c r="N1315" s="58" t="str">
        <f>IF(H1315="","",Sheet1!AF1315)</f>
        <v>12/10/2025</v>
      </c>
      <c r="O1315" s="7" t="str">
        <f>IF(H1315="","",Sheet1!AH1315)</f>
        <v>WIN2559</v>
      </c>
      <c r="S1315" s="55" t="str">
        <f>IF(H1315="","",Sheet1!AL1315)</f>
        <v>2559 WM+ HNI 3/55 Đỗ Quang</v>
      </c>
      <c r="V1315" s="55" t="str">
        <f>IF(H1315="","",Sheet1!AL1315)</f>
        <v>2559 WM+ HNI 3/55 Đỗ Quang</v>
      </c>
      <c r="Y1315" s="7" t="str">
        <f>IF(H1315="","",Sheet1!AJ1315)</f>
        <v>GM500</v>
      </c>
      <c r="AB1315" s="60">
        <f t="shared" si="201"/>
        <v>5111</v>
      </c>
      <c r="AC1315" s="60">
        <f t="shared" si="202"/>
        <v>131</v>
      </c>
      <c r="AE1315" s="61">
        <f>IF(H1315="","",Sheet1!U1315)</f>
        <v>6</v>
      </c>
      <c r="AG1315" s="7">
        <f>IF(H1315="","",Sheet1!T1315)</f>
        <v>111058</v>
      </c>
      <c r="AH1315" s="62">
        <f t="shared" si="203"/>
        <v>666348</v>
      </c>
      <c r="AL1315" s="64">
        <f t="shared" si="204"/>
        <v>8</v>
      </c>
      <c r="AN1315" s="61">
        <f t="shared" si="205"/>
        <v>53307.840000000004</v>
      </c>
      <c r="AO1315" s="65">
        <f t="shared" si="206"/>
        <v>33311</v>
      </c>
      <c r="AQ1315" s="66" t="str">
        <f t="shared" si="207"/>
        <v>K-hangtra</v>
      </c>
      <c r="AR1315" s="66">
        <f t="shared" si="208"/>
        <v>156</v>
      </c>
      <c r="AS1315" s="66">
        <f t="shared" si="209"/>
        <v>632</v>
      </c>
    </row>
    <row r="1316" spans="3:45" x14ac:dyDescent="0.25">
      <c r="C1316" s="53" t="str">
        <f>IF(H1316="","",Sheet1!AI1316)</f>
        <v>B</v>
      </c>
      <c r="D1316" s="54" t="s">
        <v>4134</v>
      </c>
      <c r="E1316" s="54" t="s">
        <v>25</v>
      </c>
      <c r="F1316" s="53" t="str">
        <f>IF(H1316="","",Sheet1!AF1316)</f>
        <v>12/10/2025</v>
      </c>
      <c r="G1316" s="1" t="str">
        <f>IF(H1316="","",Sheet1!AF1316)</f>
        <v>12/10/2025</v>
      </c>
      <c r="H1316" s="27">
        <v>9106058226</v>
      </c>
      <c r="I1316" s="1" t="str">
        <f>IF(H1316="","",Sheet1!AF1316)</f>
        <v>12/10/2025</v>
      </c>
      <c r="J1316" s="55" t="str">
        <f t="shared" si="200"/>
        <v>NKHT2510/55900486836</v>
      </c>
      <c r="K1316" s="1"/>
      <c r="L1316" s="57" t="str">
        <f>IF(H1316="","",Sheet1!AK1316)</f>
        <v>K25TTM</v>
      </c>
      <c r="M1316" s="57" t="str">
        <f>IF(H1316="","",Sheet1!AE1316)</f>
        <v>00486836</v>
      </c>
      <c r="N1316" s="58" t="str">
        <f>IF(H1316="","",Sheet1!AF1316)</f>
        <v>12/10/2025</v>
      </c>
      <c r="O1316" s="7" t="str">
        <f>IF(H1316="","",Sheet1!AH1316)</f>
        <v>WIN2559</v>
      </c>
      <c r="S1316" s="55" t="str">
        <f>IF(H1316="","",Sheet1!AL1316)</f>
        <v>2559 WM+ HNI 3/55 Đỗ Quang</v>
      </c>
      <c r="V1316" s="55" t="str">
        <f>IF(H1316="","",Sheet1!AL1316)</f>
        <v>2559 WM+ HNI 3/55 Đỗ Quang</v>
      </c>
      <c r="Y1316" s="7" t="str">
        <f>IF(H1316="","",Sheet1!AJ1316)</f>
        <v>GTLX250G</v>
      </c>
      <c r="AB1316" s="60">
        <f t="shared" si="201"/>
        <v>5111</v>
      </c>
      <c r="AC1316" s="60">
        <f t="shared" si="202"/>
        <v>131</v>
      </c>
      <c r="AE1316" s="61">
        <f>IF(H1316="","",Sheet1!U1316)</f>
        <v>2</v>
      </c>
      <c r="AG1316" s="7">
        <f>IF(H1316="","",Sheet1!T1316)</f>
        <v>50182</v>
      </c>
      <c r="AH1316" s="62">
        <f t="shared" si="203"/>
        <v>100364</v>
      </c>
      <c r="AL1316" s="64">
        <f t="shared" si="204"/>
        <v>8</v>
      </c>
      <c r="AN1316" s="61">
        <f t="shared" si="205"/>
        <v>8029.12</v>
      </c>
      <c r="AO1316" s="65">
        <f t="shared" si="206"/>
        <v>33311</v>
      </c>
      <c r="AQ1316" s="66" t="str">
        <f t="shared" si="207"/>
        <v>K-hangtra</v>
      </c>
      <c r="AR1316" s="66">
        <f t="shared" si="208"/>
        <v>156</v>
      </c>
      <c r="AS1316" s="66">
        <f t="shared" si="209"/>
        <v>632</v>
      </c>
    </row>
    <row r="1317" spans="3:45" x14ac:dyDescent="0.25">
      <c r="C1317" s="53" t="str">
        <f>IF(H1317="","",Sheet1!AI1317)</f>
        <v>B</v>
      </c>
      <c r="D1317" s="54" t="s">
        <v>4134</v>
      </c>
      <c r="E1317" s="54" t="s">
        <v>25</v>
      </c>
      <c r="F1317" s="53" t="str">
        <f>IF(H1317="","",Sheet1!AF1317)</f>
        <v>12/10/2025</v>
      </c>
      <c r="G1317" s="1" t="str">
        <f>IF(H1317="","",Sheet1!AF1317)</f>
        <v>12/10/2025</v>
      </c>
      <c r="H1317" s="27">
        <v>9106058240</v>
      </c>
      <c r="I1317" s="1" t="str">
        <f>IF(H1317="","",Sheet1!AF1317)</f>
        <v>12/10/2025</v>
      </c>
      <c r="J1317" s="55" t="str">
        <f t="shared" si="200"/>
        <v>NKHT2510/00700048070</v>
      </c>
      <c r="K1317" s="1"/>
      <c r="L1317" s="57" t="str">
        <f>IF(H1317="","",Sheet1!AK1317)</f>
        <v>K25TTM</v>
      </c>
      <c r="M1317" s="57" t="str">
        <f>IF(H1317="","",Sheet1!AE1317)</f>
        <v>00048070</v>
      </c>
      <c r="N1317" s="58" t="str">
        <f>IF(H1317="","",Sheet1!AF1317)</f>
        <v>12/10/2025</v>
      </c>
      <c r="O1317" s="7" t="str">
        <f>IF(H1317="","",Sheet1!AH1317)</f>
        <v>WIN-QNH-00-007</v>
      </c>
      <c r="S1317" s="55" t="str">
        <f>IF(H1317="","",Sheet1!AL1317)</f>
        <v>4842 WM+ QNH 125 Nguyễn Văn Trỗi</v>
      </c>
      <c r="V1317" s="55" t="str">
        <f>IF(H1317="","",Sheet1!AL1317)</f>
        <v>4842 WM+ QNH 125 Nguyễn Văn Trỗi</v>
      </c>
      <c r="Y1317" s="7" t="str">
        <f>IF(H1317="","",Sheet1!AJ1317)</f>
        <v>MNH250</v>
      </c>
      <c r="AB1317" s="60">
        <f t="shared" si="201"/>
        <v>5111</v>
      </c>
      <c r="AC1317" s="60">
        <f t="shared" si="202"/>
        <v>131</v>
      </c>
      <c r="AE1317" s="61">
        <f>IF(H1317="","",Sheet1!U1317)</f>
        <v>1</v>
      </c>
      <c r="AG1317" s="7">
        <f>IF(H1317="","",Sheet1!T1317)</f>
        <v>37720</v>
      </c>
      <c r="AH1317" s="62">
        <f t="shared" si="203"/>
        <v>37720</v>
      </c>
      <c r="AL1317" s="64">
        <f t="shared" si="204"/>
        <v>8</v>
      </c>
      <c r="AN1317" s="61">
        <f t="shared" si="205"/>
        <v>3017.6</v>
      </c>
      <c r="AO1317" s="65">
        <f t="shared" si="206"/>
        <v>33311</v>
      </c>
      <c r="AQ1317" s="66" t="str">
        <f t="shared" si="207"/>
        <v>K-hangtra</v>
      </c>
      <c r="AR1317" s="66">
        <f t="shared" si="208"/>
        <v>156</v>
      </c>
      <c r="AS1317" s="66">
        <f t="shared" si="209"/>
        <v>632</v>
      </c>
    </row>
    <row r="1318" spans="3:45" x14ac:dyDescent="0.25">
      <c r="C1318" s="53" t="str">
        <f>IF(H1318="","",Sheet1!AI1318)</f>
        <v>B</v>
      </c>
      <c r="D1318" s="54" t="s">
        <v>4134</v>
      </c>
      <c r="E1318" s="54" t="s">
        <v>25</v>
      </c>
      <c r="F1318" s="53" t="str">
        <f>IF(H1318="","",Sheet1!AF1318)</f>
        <v>12/10/2025</v>
      </c>
      <c r="G1318" s="1" t="str">
        <f>IF(H1318="","",Sheet1!AF1318)</f>
        <v>12/10/2025</v>
      </c>
      <c r="H1318" s="27">
        <v>9106058324</v>
      </c>
      <c r="I1318" s="1" t="str">
        <f>IF(H1318="","",Sheet1!AF1318)</f>
        <v>12/10/2025</v>
      </c>
      <c r="J1318" s="55" t="str">
        <f t="shared" si="200"/>
        <v>NKHT2510/02000034024</v>
      </c>
      <c r="K1318" s="1"/>
      <c r="L1318" s="57" t="str">
        <f>IF(H1318="","",Sheet1!AK1318)</f>
        <v>K25TTM</v>
      </c>
      <c r="M1318" s="57" t="str">
        <f>IF(H1318="","",Sheet1!AE1318)</f>
        <v>00034024</v>
      </c>
      <c r="N1318" s="58" t="str">
        <f>IF(H1318="","",Sheet1!AF1318)</f>
        <v>12/10/2025</v>
      </c>
      <c r="O1318" s="7" t="str">
        <f>IF(H1318="","",Sheet1!AH1318)</f>
        <v>WIN-020</v>
      </c>
      <c r="S1318" s="55" t="str">
        <f>IF(H1318="","",Sheet1!AL1318)</f>
        <v>2AVL WM+ THA 62 Đường 4C, Quảng Thái</v>
      </c>
      <c r="V1318" s="55" t="str">
        <f>IF(H1318="","",Sheet1!AL1318)</f>
        <v>2AVL WM+ THA 62 Đường 4C, Quảng Thái</v>
      </c>
      <c r="Y1318" s="7" t="str">
        <f>IF(H1318="","",Sheet1!AJ1318)</f>
        <v>CC300</v>
      </c>
      <c r="AB1318" s="60">
        <f t="shared" si="201"/>
        <v>5111</v>
      </c>
      <c r="AC1318" s="60">
        <f t="shared" si="202"/>
        <v>131</v>
      </c>
      <c r="AE1318" s="61">
        <f>IF(H1318="","",Sheet1!U1318)</f>
        <v>2</v>
      </c>
      <c r="AG1318" s="7">
        <f>IF(H1318="","",Sheet1!T1318)</f>
        <v>74250</v>
      </c>
      <c r="AH1318" s="62">
        <f t="shared" si="203"/>
        <v>148500</v>
      </c>
      <c r="AL1318" s="64">
        <f t="shared" si="204"/>
        <v>8</v>
      </c>
      <c r="AN1318" s="61">
        <f t="shared" si="205"/>
        <v>11880</v>
      </c>
      <c r="AO1318" s="65">
        <f t="shared" si="206"/>
        <v>33311</v>
      </c>
      <c r="AQ1318" s="66" t="str">
        <f t="shared" si="207"/>
        <v>K-hangtra</v>
      </c>
      <c r="AR1318" s="66">
        <f t="shared" si="208"/>
        <v>156</v>
      </c>
      <c r="AS1318" s="66">
        <f t="shared" si="209"/>
        <v>632</v>
      </c>
    </row>
    <row r="1319" spans="3:45" x14ac:dyDescent="0.25">
      <c r="C1319" s="53" t="str">
        <f>IF(H1319="","",Sheet1!AI1319)</f>
        <v>B</v>
      </c>
      <c r="D1319" s="54" t="s">
        <v>4134</v>
      </c>
      <c r="E1319" s="54" t="s">
        <v>25</v>
      </c>
      <c r="F1319" s="53" t="str">
        <f>IF(H1319="","",Sheet1!AF1319)</f>
        <v>12/10/2025</v>
      </c>
      <c r="G1319" s="1" t="str">
        <f>IF(H1319="","",Sheet1!AF1319)</f>
        <v>12/10/2025</v>
      </c>
      <c r="H1319" s="27">
        <v>9106058293</v>
      </c>
      <c r="I1319" s="1" t="str">
        <f>IF(H1319="","",Sheet1!AF1319)</f>
        <v>12/10/2025</v>
      </c>
      <c r="J1319" s="55" t="str">
        <f t="shared" si="200"/>
        <v>NKHT2510/83200486861</v>
      </c>
      <c r="K1319" s="1"/>
      <c r="L1319" s="57" t="str">
        <f>IF(H1319="","",Sheet1!AK1319)</f>
        <v>K25TTM</v>
      </c>
      <c r="M1319" s="57" t="str">
        <f>IF(H1319="","",Sheet1!AE1319)</f>
        <v>00486861</v>
      </c>
      <c r="N1319" s="58" t="str">
        <f>IF(H1319="","",Sheet1!AF1319)</f>
        <v>12/10/2025</v>
      </c>
      <c r="O1319" s="7" t="str">
        <f>IF(H1319="","",Sheet1!AH1319)</f>
        <v>WIN4832</v>
      </c>
      <c r="S1319" s="55" t="str">
        <f>IF(H1319="","",Sheet1!AL1319)</f>
        <v>4832 WM+ HNI Khu 10 Chợ Phố Hạ</v>
      </c>
      <c r="V1319" s="55" t="str">
        <f>IF(H1319="","",Sheet1!AL1319)</f>
        <v>4832 WM+ HNI Khu 10 Chợ Phố Hạ</v>
      </c>
      <c r="Y1319" s="7" t="str">
        <f>IF(H1319="","",Sheet1!AJ1319)</f>
        <v>GTLX250G</v>
      </c>
      <c r="AB1319" s="60">
        <f t="shared" si="201"/>
        <v>5111</v>
      </c>
      <c r="AC1319" s="60">
        <f t="shared" si="202"/>
        <v>131</v>
      </c>
      <c r="AE1319" s="61">
        <f>IF(H1319="","",Sheet1!U1319)</f>
        <v>1</v>
      </c>
      <c r="AG1319" s="7">
        <f>IF(H1319="","",Sheet1!T1319)</f>
        <v>50182</v>
      </c>
      <c r="AH1319" s="62">
        <f t="shared" si="203"/>
        <v>50182</v>
      </c>
      <c r="AL1319" s="64">
        <f t="shared" si="204"/>
        <v>8</v>
      </c>
      <c r="AN1319" s="61">
        <f t="shared" si="205"/>
        <v>4014.56</v>
      </c>
      <c r="AO1319" s="65">
        <f t="shared" si="206"/>
        <v>33311</v>
      </c>
      <c r="AQ1319" s="66" t="str">
        <f t="shared" si="207"/>
        <v>K-hangtra</v>
      </c>
      <c r="AR1319" s="66">
        <f t="shared" si="208"/>
        <v>156</v>
      </c>
      <c r="AS1319" s="66">
        <f t="shared" si="209"/>
        <v>632</v>
      </c>
    </row>
    <row r="1320" spans="3:45" x14ac:dyDescent="0.25">
      <c r="C1320" s="53" t="str">
        <f>IF(H1320="","",Sheet1!AI1320)</f>
        <v>N</v>
      </c>
      <c r="D1320" s="54" t="s">
        <v>4134</v>
      </c>
      <c r="E1320" s="54" t="s">
        <v>25</v>
      </c>
      <c r="F1320" s="53" t="str">
        <f>IF(H1320="","",Sheet1!AF1320)</f>
        <v>12/10/2025</v>
      </c>
      <c r="G1320" s="1" t="str">
        <f>IF(H1320="","",Sheet1!AF1320)</f>
        <v>12/10/2025</v>
      </c>
      <c r="H1320" s="27">
        <v>9106058390</v>
      </c>
      <c r="I1320" s="1" t="str">
        <f>IF(H1320="","",Sheet1!AF1320)</f>
        <v>12/10/2025</v>
      </c>
      <c r="J1320" s="55" t="str">
        <f t="shared" si="200"/>
        <v>NKHT2510/02200008443</v>
      </c>
      <c r="K1320" s="1"/>
      <c r="L1320" s="57" t="str">
        <f>IF(H1320="","",Sheet1!AK1320)</f>
        <v>K25TTM</v>
      </c>
      <c r="M1320" s="57" t="str">
        <f>IF(H1320="","",Sheet1!AE1320)</f>
        <v>00008443</v>
      </c>
      <c r="N1320" s="58" t="str">
        <f>IF(H1320="","",Sheet1!AF1320)</f>
        <v>12/10/2025</v>
      </c>
      <c r="O1320" s="7" t="str">
        <f>IF(H1320="","",Sheet1!AH1320)</f>
        <v>WIN-022</v>
      </c>
      <c r="S1320" s="55" t="str">
        <f>IF(H1320="","",Sheet1!AL1320)</f>
        <v>4900 WM+ GLI 105-107 Thống Nhất</v>
      </c>
      <c r="V1320" s="55" t="str">
        <f>IF(H1320="","",Sheet1!AL1320)</f>
        <v>4900 WM+ GLI 105-107 Thống Nhất</v>
      </c>
      <c r="Y1320" s="7" t="str">
        <f>IF(H1320="","",Sheet1!AJ1320)</f>
        <v>MNH250</v>
      </c>
      <c r="AB1320" s="60">
        <f t="shared" si="201"/>
        <v>5111</v>
      </c>
      <c r="AC1320" s="60">
        <f t="shared" si="202"/>
        <v>131</v>
      </c>
      <c r="AE1320" s="61">
        <f>IF(H1320="","",Sheet1!U1320)</f>
        <v>1</v>
      </c>
      <c r="AG1320" s="7">
        <f>IF(H1320="","",Sheet1!T1320)</f>
        <v>37720</v>
      </c>
      <c r="AH1320" s="62">
        <f t="shared" si="203"/>
        <v>37720</v>
      </c>
      <c r="AL1320" s="64">
        <f t="shared" si="204"/>
        <v>8</v>
      </c>
      <c r="AN1320" s="61">
        <f t="shared" si="205"/>
        <v>3017.6</v>
      </c>
      <c r="AO1320" s="65">
        <f t="shared" si="206"/>
        <v>33311</v>
      </c>
      <c r="AQ1320" s="66" t="str">
        <f t="shared" si="207"/>
        <v>K-hangtra</v>
      </c>
      <c r="AR1320" s="66">
        <f t="shared" si="208"/>
        <v>156</v>
      </c>
      <c r="AS1320" s="66">
        <f t="shared" si="209"/>
        <v>632</v>
      </c>
    </row>
    <row r="1321" spans="3:45" x14ac:dyDescent="0.25">
      <c r="C1321" s="53" t="str">
        <f>IF(H1321="","",Sheet1!AI1321)</f>
        <v>B</v>
      </c>
      <c r="D1321" s="54" t="s">
        <v>4134</v>
      </c>
      <c r="E1321" s="54" t="s">
        <v>25</v>
      </c>
      <c r="F1321" s="53" t="str">
        <f>IF(H1321="","",Sheet1!AF1321)</f>
        <v>12/10/2025</v>
      </c>
      <c r="G1321" s="1" t="str">
        <f>IF(H1321="","",Sheet1!AF1321)</f>
        <v>12/10/2025</v>
      </c>
      <c r="H1321" s="27">
        <v>9106058393</v>
      </c>
      <c r="I1321" s="1" t="str">
        <f>IF(H1321="","",Sheet1!AF1321)</f>
        <v>12/10/2025</v>
      </c>
      <c r="J1321" s="55" t="str">
        <f t="shared" si="200"/>
        <v>NKHT2510/04500005377</v>
      </c>
      <c r="K1321" s="1"/>
      <c r="L1321" s="57" t="str">
        <f>IF(H1321="","",Sheet1!AK1321)</f>
        <v>K25TTM</v>
      </c>
      <c r="M1321" s="57" t="str">
        <f>IF(H1321="","",Sheet1!AE1321)</f>
        <v>00005377</v>
      </c>
      <c r="N1321" s="58" t="str">
        <f>IF(H1321="","",Sheet1!AF1321)</f>
        <v>12/10/2025</v>
      </c>
      <c r="O1321" s="7" t="str">
        <f>IF(H1321="","",Sheet1!AH1321)</f>
        <v>WIN-045</v>
      </c>
      <c r="S1321" s="55" t="str">
        <f>IF(H1321="","",Sheet1!AL1321)</f>
        <v>6723 WM+ QBH 17 Trần Hưng Đạo</v>
      </c>
      <c r="V1321" s="55" t="str">
        <f>IF(H1321="","",Sheet1!AL1321)</f>
        <v>6723 WM+ QBH 17 Trần Hưng Đạo</v>
      </c>
      <c r="Y1321" s="7" t="str">
        <f>IF(H1321="","",Sheet1!AJ1321)</f>
        <v>GSG250</v>
      </c>
      <c r="AB1321" s="60">
        <f t="shared" si="201"/>
        <v>5111</v>
      </c>
      <c r="AC1321" s="60">
        <f t="shared" si="202"/>
        <v>131</v>
      </c>
      <c r="AE1321" s="61">
        <f>IF(H1321="","",Sheet1!U1321)</f>
        <v>2</v>
      </c>
      <c r="AG1321" s="7">
        <f>IF(H1321="","",Sheet1!T1321)</f>
        <v>41328</v>
      </c>
      <c r="AH1321" s="62">
        <f t="shared" si="203"/>
        <v>82656</v>
      </c>
      <c r="AL1321" s="64">
        <f t="shared" si="204"/>
        <v>8</v>
      </c>
      <c r="AN1321" s="61">
        <f t="shared" si="205"/>
        <v>6612.4800000000005</v>
      </c>
      <c r="AO1321" s="65">
        <f t="shared" si="206"/>
        <v>33311</v>
      </c>
      <c r="AQ1321" s="66" t="str">
        <f t="shared" si="207"/>
        <v>K-hangtra</v>
      </c>
      <c r="AR1321" s="66">
        <f t="shared" si="208"/>
        <v>156</v>
      </c>
      <c r="AS1321" s="66">
        <f t="shared" si="209"/>
        <v>632</v>
      </c>
    </row>
    <row r="1322" spans="3:45" x14ac:dyDescent="0.25">
      <c r="C1322" s="53" t="str">
        <f>IF(H1322="","",Sheet1!AI1322)</f>
        <v>N</v>
      </c>
      <c r="D1322" s="54" t="s">
        <v>4134</v>
      </c>
      <c r="E1322" s="54" t="s">
        <v>25</v>
      </c>
      <c r="F1322" s="53" t="str">
        <f>IF(H1322="","",Sheet1!AF1322)</f>
        <v>12/10/2025</v>
      </c>
      <c r="G1322" s="1" t="str">
        <f>IF(H1322="","",Sheet1!AF1322)</f>
        <v>12/10/2025</v>
      </c>
      <c r="H1322" s="27">
        <v>9106058384</v>
      </c>
      <c r="I1322" s="1" t="str">
        <f>IF(H1322="","",Sheet1!AF1322)</f>
        <v>12/10/2025</v>
      </c>
      <c r="J1322" s="55" t="str">
        <f t="shared" si="200"/>
        <v>NKHT2510/07000010899</v>
      </c>
      <c r="K1322" s="1"/>
      <c r="L1322" s="57" t="str">
        <f>IF(H1322="","",Sheet1!AK1322)</f>
        <v>K25TTM</v>
      </c>
      <c r="M1322" s="57" t="str">
        <f>IF(H1322="","",Sheet1!AE1322)</f>
        <v>00010899</v>
      </c>
      <c r="N1322" s="58" t="str">
        <f>IF(H1322="","",Sheet1!AF1322)</f>
        <v>12/10/2025</v>
      </c>
      <c r="O1322" s="7" t="str">
        <f>IF(H1322="","",Sheet1!AH1322)</f>
        <v>WIN-070</v>
      </c>
      <c r="S1322" s="55" t="str">
        <f>IF(H1322="","",Sheet1!AL1322)</f>
        <v>2BE1 WM+ QTI Thanh Gianh, Bắc Trạch</v>
      </c>
      <c r="V1322" s="55" t="str">
        <f>IF(H1322="","",Sheet1!AL1322)</f>
        <v>2BE1 WM+ QTI Thanh Gianh, Bắc Trạch</v>
      </c>
      <c r="Y1322" s="7" t="str">
        <f>IF(H1322="","",Sheet1!AJ1322)</f>
        <v>GL250</v>
      </c>
      <c r="AB1322" s="60">
        <f t="shared" si="201"/>
        <v>5111</v>
      </c>
      <c r="AC1322" s="60">
        <f t="shared" si="202"/>
        <v>131</v>
      </c>
      <c r="AE1322" s="61">
        <f>IF(H1322="","",Sheet1!U1322)</f>
        <v>4</v>
      </c>
      <c r="AG1322" s="7">
        <f>IF(H1322="","",Sheet1!T1322)</f>
        <v>49500</v>
      </c>
      <c r="AH1322" s="62">
        <f t="shared" si="203"/>
        <v>198000</v>
      </c>
      <c r="AL1322" s="64">
        <f t="shared" si="204"/>
        <v>8</v>
      </c>
      <c r="AN1322" s="61">
        <f t="shared" si="205"/>
        <v>15840</v>
      </c>
      <c r="AO1322" s="65">
        <f t="shared" si="206"/>
        <v>33311</v>
      </c>
      <c r="AQ1322" s="66" t="str">
        <f t="shared" si="207"/>
        <v>K-hangtra</v>
      </c>
      <c r="AR1322" s="66">
        <f t="shared" si="208"/>
        <v>156</v>
      </c>
      <c r="AS1322" s="66">
        <f t="shared" si="209"/>
        <v>632</v>
      </c>
    </row>
    <row r="1323" spans="3:45" x14ac:dyDescent="0.25">
      <c r="C1323" s="53" t="str">
        <f>IF(H1323="","",Sheet1!AI1323)</f>
        <v>B</v>
      </c>
      <c r="D1323" s="54" t="s">
        <v>4134</v>
      </c>
      <c r="E1323" s="54" t="s">
        <v>25</v>
      </c>
      <c r="F1323" s="53" t="str">
        <f>IF(H1323="","",Sheet1!AF1323)</f>
        <v>12/10/2025</v>
      </c>
      <c r="G1323" s="1" t="str">
        <f>IF(H1323="","",Sheet1!AF1323)</f>
        <v>12/10/2025</v>
      </c>
      <c r="H1323" s="27">
        <v>9106058439</v>
      </c>
      <c r="I1323" s="1" t="str">
        <f>IF(H1323="","",Sheet1!AF1323)</f>
        <v>12/10/2025</v>
      </c>
      <c r="J1323" s="55" t="str">
        <f t="shared" si="200"/>
        <v>NKHT2510/69900486904</v>
      </c>
      <c r="K1323" s="1"/>
      <c r="L1323" s="57" t="str">
        <f>IF(H1323="","",Sheet1!AK1323)</f>
        <v>K25TTM</v>
      </c>
      <c r="M1323" s="57" t="str">
        <f>IF(H1323="","",Sheet1!AE1323)</f>
        <v>00486904</v>
      </c>
      <c r="N1323" s="58" t="str">
        <f>IF(H1323="","",Sheet1!AF1323)</f>
        <v>12/10/2025</v>
      </c>
      <c r="O1323" s="7" t="str">
        <f>IF(H1323="","",Sheet1!AH1323)</f>
        <v>WIN1699</v>
      </c>
      <c r="S1323" s="55" t="str">
        <f>IF(H1323="","",Sheet1!AL1323)</f>
        <v>1699 WM VMM HNI Ocean Park</v>
      </c>
      <c r="V1323" s="55" t="str">
        <f>IF(H1323="","",Sheet1!AL1323)</f>
        <v>1699 WM VMM HNI Ocean Park</v>
      </c>
      <c r="Y1323" s="7" t="str">
        <f>IF(H1323="","",Sheet1!AJ1323)</f>
        <v>CN300</v>
      </c>
      <c r="AB1323" s="60">
        <f t="shared" si="201"/>
        <v>5111</v>
      </c>
      <c r="AC1323" s="60">
        <f t="shared" si="202"/>
        <v>131</v>
      </c>
      <c r="AE1323" s="61">
        <f>IF(H1323="","",Sheet1!U1323)</f>
        <v>1</v>
      </c>
      <c r="AG1323" s="7">
        <f>IF(H1323="","",Sheet1!T1323)</f>
        <v>70950</v>
      </c>
      <c r="AH1323" s="62">
        <f t="shared" si="203"/>
        <v>70950</v>
      </c>
      <c r="AL1323" s="64">
        <f t="shared" si="204"/>
        <v>8</v>
      </c>
      <c r="AN1323" s="61">
        <f t="shared" si="205"/>
        <v>5676</v>
      </c>
      <c r="AO1323" s="65">
        <f t="shared" si="206"/>
        <v>33311</v>
      </c>
      <c r="AQ1323" s="66" t="str">
        <f t="shared" si="207"/>
        <v>K-hangtra</v>
      </c>
      <c r="AR1323" s="66">
        <f t="shared" si="208"/>
        <v>156</v>
      </c>
      <c r="AS1323" s="66">
        <f t="shared" si="209"/>
        <v>632</v>
      </c>
    </row>
    <row r="1324" spans="3:45" x14ac:dyDescent="0.25">
      <c r="C1324" s="53" t="str">
        <f>IF(H1324="","",Sheet1!AI1324)</f>
        <v>N</v>
      </c>
      <c r="D1324" s="54" t="s">
        <v>4134</v>
      </c>
      <c r="E1324" s="54" t="s">
        <v>25</v>
      </c>
      <c r="F1324" s="53" t="str">
        <f>IF(H1324="","",Sheet1!AF1324)</f>
        <v>12/10/2025</v>
      </c>
      <c r="G1324" s="1" t="str">
        <f>IF(H1324="","",Sheet1!AF1324)</f>
        <v>12/10/2025</v>
      </c>
      <c r="H1324" s="27">
        <v>9106058450</v>
      </c>
      <c r="I1324" s="1" t="str">
        <f>IF(H1324="","",Sheet1!AF1324)</f>
        <v>12/10/2025</v>
      </c>
      <c r="J1324" s="55" t="str">
        <f t="shared" si="200"/>
        <v>NKHT2510/07000010902</v>
      </c>
      <c r="K1324" s="1"/>
      <c r="L1324" s="57" t="str">
        <f>IF(H1324="","",Sheet1!AK1324)</f>
        <v>K25TTM</v>
      </c>
      <c r="M1324" s="57" t="str">
        <f>IF(H1324="","",Sheet1!AE1324)</f>
        <v>00010902</v>
      </c>
      <c r="N1324" s="58" t="str">
        <f>IF(H1324="","",Sheet1!AF1324)</f>
        <v>12/10/2025</v>
      </c>
      <c r="O1324" s="7" t="str">
        <f>IF(H1324="","",Sheet1!AH1324)</f>
        <v>WIN-070</v>
      </c>
      <c r="S1324" s="55" t="str">
        <f>IF(H1324="","",Sheet1!AL1324)</f>
        <v>2BE1 WM+ QTI Thanh Gianh, Bắc Trạch</v>
      </c>
      <c r="V1324" s="55" t="str">
        <f>IF(H1324="","",Sheet1!AL1324)</f>
        <v>2BE1 WM+ QTI Thanh Gianh, Bắc Trạch</v>
      </c>
      <c r="Y1324" s="7" t="str">
        <f>IF(H1324="","",Sheet1!AJ1324)</f>
        <v>MNH250</v>
      </c>
      <c r="AB1324" s="60">
        <f t="shared" si="201"/>
        <v>5111</v>
      </c>
      <c r="AC1324" s="60">
        <f t="shared" si="202"/>
        <v>131</v>
      </c>
      <c r="AE1324" s="61">
        <f>IF(H1324="","",Sheet1!U1324)</f>
        <v>1</v>
      </c>
      <c r="AG1324" s="7">
        <f>IF(H1324="","",Sheet1!T1324)</f>
        <v>37720</v>
      </c>
      <c r="AH1324" s="62">
        <f t="shared" si="203"/>
        <v>37720</v>
      </c>
      <c r="AL1324" s="64">
        <f t="shared" si="204"/>
        <v>8</v>
      </c>
      <c r="AN1324" s="61">
        <f t="shared" si="205"/>
        <v>3017.6</v>
      </c>
      <c r="AO1324" s="65">
        <f t="shared" si="206"/>
        <v>33311</v>
      </c>
      <c r="AQ1324" s="66" t="str">
        <f t="shared" si="207"/>
        <v>K-hangtra</v>
      </c>
      <c r="AR1324" s="66">
        <f t="shared" si="208"/>
        <v>156</v>
      </c>
      <c r="AS1324" s="66">
        <f t="shared" si="209"/>
        <v>632</v>
      </c>
    </row>
    <row r="1325" spans="3:45" x14ac:dyDescent="0.25">
      <c r="C1325" s="53" t="str">
        <f>IF(H1325="","",Sheet1!AI1325)</f>
        <v>N</v>
      </c>
      <c r="D1325" s="54" t="s">
        <v>4134</v>
      </c>
      <c r="E1325" s="54" t="s">
        <v>25</v>
      </c>
      <c r="F1325" s="53" t="str">
        <f>IF(H1325="","",Sheet1!AF1325)</f>
        <v>12/10/2025</v>
      </c>
      <c r="G1325" s="1" t="str">
        <f>IF(H1325="","",Sheet1!AF1325)</f>
        <v>12/10/2025</v>
      </c>
      <c r="H1325" s="27">
        <v>9106058543</v>
      </c>
      <c r="I1325" s="1" t="str">
        <f>IF(H1325="","",Sheet1!AF1325)</f>
        <v>12/10/2025</v>
      </c>
      <c r="J1325" s="55" t="str">
        <f t="shared" si="200"/>
        <v>NKHT2510/01000011086</v>
      </c>
      <c r="K1325" s="1"/>
      <c r="L1325" s="57" t="str">
        <f>IF(H1325="","",Sheet1!AK1325)</f>
        <v>K25TTM</v>
      </c>
      <c r="M1325" s="57" t="str">
        <f>IF(H1325="","",Sheet1!AE1325)</f>
        <v>00011086</v>
      </c>
      <c r="N1325" s="58" t="str">
        <f>IF(H1325="","",Sheet1!AF1325)</f>
        <v>12/10/2025</v>
      </c>
      <c r="O1325" s="7" t="str">
        <f>IF(H1325="","",Sheet1!AH1325)</f>
        <v>WIN-AGG-01-010</v>
      </c>
      <c r="S1325" s="55" t="str">
        <f>IF(H1325="","",Sheet1!AL1325)</f>
        <v>6655 WM+ AGG 108 Trưng Nữ Vương</v>
      </c>
      <c r="V1325" s="55" t="str">
        <f>IF(H1325="","",Sheet1!AL1325)</f>
        <v>6655 WM+ AGG 108 Trưng Nữ Vương</v>
      </c>
      <c r="Y1325" s="7" t="str">
        <f>IF(H1325="","",Sheet1!AJ1325)</f>
        <v>GTLX250G</v>
      </c>
      <c r="AB1325" s="60">
        <f t="shared" si="201"/>
        <v>5111</v>
      </c>
      <c r="AC1325" s="60">
        <f t="shared" si="202"/>
        <v>131</v>
      </c>
      <c r="AE1325" s="61">
        <f>IF(H1325="","",Sheet1!U1325)</f>
        <v>3</v>
      </c>
      <c r="AG1325" s="7">
        <f>IF(H1325="","",Sheet1!T1325)</f>
        <v>50182</v>
      </c>
      <c r="AH1325" s="62">
        <f t="shared" si="203"/>
        <v>150546</v>
      </c>
      <c r="AL1325" s="64">
        <f t="shared" si="204"/>
        <v>8</v>
      </c>
      <c r="AN1325" s="61">
        <f t="shared" si="205"/>
        <v>12043.68</v>
      </c>
      <c r="AO1325" s="65">
        <f t="shared" si="206"/>
        <v>33311</v>
      </c>
      <c r="AQ1325" s="66" t="str">
        <f t="shared" si="207"/>
        <v>K-hangtra</v>
      </c>
      <c r="AR1325" s="66">
        <f t="shared" si="208"/>
        <v>156</v>
      </c>
      <c r="AS1325" s="66">
        <f t="shared" si="209"/>
        <v>632</v>
      </c>
    </row>
    <row r="1326" spans="3:45" x14ac:dyDescent="0.25">
      <c r="C1326" s="53" t="str">
        <f>IF(H1326="","",Sheet1!AI1326)</f>
        <v>N</v>
      </c>
      <c r="D1326" s="54" t="s">
        <v>4134</v>
      </c>
      <c r="E1326" s="54" t="s">
        <v>25</v>
      </c>
      <c r="F1326" s="53" t="str">
        <f>IF(H1326="","",Sheet1!AF1326)</f>
        <v>12/10/2025</v>
      </c>
      <c r="G1326" s="1" t="str">
        <f>IF(H1326="","",Sheet1!AF1326)</f>
        <v>12/10/2025</v>
      </c>
      <c r="H1326" s="27">
        <v>9106058561</v>
      </c>
      <c r="I1326" s="1" t="str">
        <f>IF(H1326="","",Sheet1!AF1326)</f>
        <v>12/10/2025</v>
      </c>
      <c r="J1326" s="55" t="str">
        <f t="shared" si="200"/>
        <v>NKHT2510/00900081971</v>
      </c>
      <c r="K1326" s="1"/>
      <c r="L1326" s="57" t="str">
        <f>IF(H1326="","",Sheet1!AK1326)</f>
        <v>K25TTM</v>
      </c>
      <c r="M1326" s="57" t="str">
        <f>IF(H1326="","",Sheet1!AE1326)</f>
        <v>00081971</v>
      </c>
      <c r="N1326" s="58" t="str">
        <f>IF(H1326="","",Sheet1!AF1326)</f>
        <v>12/10/2025</v>
      </c>
      <c r="O1326" s="7" t="str">
        <f>IF(H1326="","",Sheet1!AH1326)</f>
        <v>WIN-DNG-01-009</v>
      </c>
      <c r="S1326" s="55" t="str">
        <f>IF(H1326="","",Sheet1!AL1326)</f>
        <v>4413 WM+ DNG 429-431 Hà Huy Tập</v>
      </c>
      <c r="V1326" s="55" t="str">
        <f>IF(H1326="","",Sheet1!AL1326)</f>
        <v>4413 WM+ DNG 429-431 Hà Huy Tập</v>
      </c>
      <c r="Y1326" s="7" t="str">
        <f>IF(H1326="","",Sheet1!AJ1326)</f>
        <v>MNH250</v>
      </c>
      <c r="AB1326" s="60">
        <f t="shared" si="201"/>
        <v>5111</v>
      </c>
      <c r="AC1326" s="60">
        <f t="shared" si="202"/>
        <v>131</v>
      </c>
      <c r="AE1326" s="61">
        <f>IF(H1326="","",Sheet1!U1326)</f>
        <v>1</v>
      </c>
      <c r="AG1326" s="7">
        <f>IF(H1326="","",Sheet1!T1326)</f>
        <v>37720</v>
      </c>
      <c r="AH1326" s="62">
        <f t="shared" si="203"/>
        <v>37720</v>
      </c>
      <c r="AL1326" s="64">
        <f t="shared" si="204"/>
        <v>8</v>
      </c>
      <c r="AN1326" s="61">
        <f t="shared" si="205"/>
        <v>3017.6</v>
      </c>
      <c r="AO1326" s="65">
        <f t="shared" si="206"/>
        <v>33311</v>
      </c>
      <c r="AQ1326" s="66" t="str">
        <f t="shared" si="207"/>
        <v>K-hangtra</v>
      </c>
      <c r="AR1326" s="66">
        <f t="shared" si="208"/>
        <v>156</v>
      </c>
      <c r="AS1326" s="66">
        <f t="shared" si="209"/>
        <v>632</v>
      </c>
    </row>
    <row r="1327" spans="3:45" x14ac:dyDescent="0.25">
      <c r="C1327" s="53" t="str">
        <f>IF(H1327="","",Sheet1!AI1327)</f>
        <v>N</v>
      </c>
      <c r="D1327" s="54" t="s">
        <v>4134</v>
      </c>
      <c r="E1327" s="54" t="s">
        <v>25</v>
      </c>
      <c r="F1327" s="53" t="str">
        <f>IF(H1327="","",Sheet1!AF1327)</f>
        <v>12/10/2025</v>
      </c>
      <c r="G1327" s="1" t="str">
        <f>IF(H1327="","",Sheet1!AF1327)</f>
        <v>12/10/2025</v>
      </c>
      <c r="H1327" s="27">
        <v>9106058564</v>
      </c>
      <c r="I1327" s="1" t="str">
        <f>IF(H1327="","",Sheet1!AF1327)</f>
        <v>12/10/2025</v>
      </c>
      <c r="J1327" s="55" t="str">
        <f t="shared" si="200"/>
        <v>NKHT2510/00900081972</v>
      </c>
      <c r="K1327" s="1"/>
      <c r="L1327" s="57" t="str">
        <f>IF(H1327="","",Sheet1!AK1327)</f>
        <v>K25TTM</v>
      </c>
      <c r="M1327" s="57" t="str">
        <f>IF(H1327="","",Sheet1!AE1327)</f>
        <v>00081972</v>
      </c>
      <c r="N1327" s="58" t="str">
        <f>IF(H1327="","",Sheet1!AF1327)</f>
        <v>12/10/2025</v>
      </c>
      <c r="O1327" s="7" t="str">
        <f>IF(H1327="","",Sheet1!AH1327)</f>
        <v>WIN-DNG-01-009</v>
      </c>
      <c r="S1327" s="55" t="str">
        <f>IF(H1327="","",Sheet1!AL1327)</f>
        <v>3514 WIN DNG 131-133 Lý Thái Tông</v>
      </c>
      <c r="V1327" s="55" t="str">
        <f>IF(H1327="","",Sheet1!AL1327)</f>
        <v>3514 WIN DNG 131-133 Lý Thái Tông</v>
      </c>
      <c r="Y1327" s="7" t="str">
        <f>IF(H1327="","",Sheet1!AJ1327)</f>
        <v>GXD500</v>
      </c>
      <c r="AB1327" s="60">
        <f t="shared" si="201"/>
        <v>5111</v>
      </c>
      <c r="AC1327" s="60">
        <f t="shared" si="202"/>
        <v>131</v>
      </c>
      <c r="AE1327" s="61">
        <f>IF(H1327="","",Sheet1!U1327)</f>
        <v>1</v>
      </c>
      <c r="AG1327" s="7">
        <f>IF(H1327="","",Sheet1!T1327)</f>
        <v>111606</v>
      </c>
      <c r="AH1327" s="62">
        <f t="shared" si="203"/>
        <v>111606</v>
      </c>
      <c r="AL1327" s="64">
        <f t="shared" si="204"/>
        <v>8</v>
      </c>
      <c r="AN1327" s="61">
        <f t="shared" si="205"/>
        <v>8928.48</v>
      </c>
      <c r="AO1327" s="65">
        <f t="shared" si="206"/>
        <v>33311</v>
      </c>
      <c r="AQ1327" s="66" t="str">
        <f t="shared" si="207"/>
        <v>K-hangtra</v>
      </c>
      <c r="AR1327" s="66">
        <f t="shared" si="208"/>
        <v>156</v>
      </c>
      <c r="AS1327" s="66">
        <f t="shared" si="209"/>
        <v>632</v>
      </c>
    </row>
    <row r="1328" spans="3:45" x14ac:dyDescent="0.25">
      <c r="C1328" s="53" t="str">
        <f>IF(H1328="","",Sheet1!AI1328)</f>
        <v>N</v>
      </c>
      <c r="D1328" s="54" t="s">
        <v>4134</v>
      </c>
      <c r="E1328" s="54" t="s">
        <v>25</v>
      </c>
      <c r="F1328" s="53" t="str">
        <f>IF(H1328="","",Sheet1!AF1328)</f>
        <v>12/10/2025</v>
      </c>
      <c r="G1328" s="1" t="str">
        <f>IF(H1328="","",Sheet1!AF1328)</f>
        <v>12/10/2025</v>
      </c>
      <c r="H1328" s="27">
        <v>9106058564</v>
      </c>
      <c r="I1328" s="1" t="str">
        <f>IF(H1328="","",Sheet1!AF1328)</f>
        <v>12/10/2025</v>
      </c>
      <c r="J1328" s="55" t="str">
        <f t="shared" si="200"/>
        <v>NKHT2510/00900081972</v>
      </c>
      <c r="K1328" s="1"/>
      <c r="L1328" s="57" t="str">
        <f>IF(H1328="","",Sheet1!AK1328)</f>
        <v>K25TTM</v>
      </c>
      <c r="M1328" s="57" t="str">
        <f>IF(H1328="","",Sheet1!AE1328)</f>
        <v>00081972</v>
      </c>
      <c r="N1328" s="58" t="str">
        <f>IF(H1328="","",Sheet1!AF1328)</f>
        <v>12/10/2025</v>
      </c>
      <c r="O1328" s="7" t="str">
        <f>IF(H1328="","",Sheet1!AH1328)</f>
        <v>WIN-DNG-01-009</v>
      </c>
      <c r="S1328" s="55" t="str">
        <f>IF(H1328="","",Sheet1!AL1328)</f>
        <v>3514 WIN DNG 131-133 Lý Thái Tông</v>
      </c>
      <c r="V1328" s="55" t="str">
        <f>IF(H1328="","",Sheet1!AL1328)</f>
        <v>3514 WIN DNG 131-133 Lý Thái Tông</v>
      </c>
      <c r="Y1328" s="7" t="str">
        <f>IF(H1328="","",Sheet1!AJ1328)</f>
        <v>TH200</v>
      </c>
      <c r="AB1328" s="60">
        <f t="shared" si="201"/>
        <v>5111</v>
      </c>
      <c r="AC1328" s="60">
        <f t="shared" si="202"/>
        <v>131</v>
      </c>
      <c r="AE1328" s="61">
        <f>IF(H1328="","",Sheet1!U1328)</f>
        <v>2</v>
      </c>
      <c r="AG1328" s="7">
        <f>IF(H1328="","",Sheet1!T1328)</f>
        <v>45588</v>
      </c>
      <c r="AH1328" s="62">
        <f t="shared" si="203"/>
        <v>91176</v>
      </c>
      <c r="AL1328" s="64">
        <f t="shared" si="204"/>
        <v>8</v>
      </c>
      <c r="AN1328" s="61">
        <f t="shared" si="205"/>
        <v>7294.08</v>
      </c>
      <c r="AO1328" s="65">
        <f t="shared" si="206"/>
        <v>33311</v>
      </c>
      <c r="AQ1328" s="66" t="str">
        <f t="shared" si="207"/>
        <v>K-hangtra</v>
      </c>
      <c r="AR1328" s="66">
        <f t="shared" si="208"/>
        <v>156</v>
      </c>
      <c r="AS1328" s="66">
        <f t="shared" si="209"/>
        <v>632</v>
      </c>
    </row>
    <row r="1329" spans="3:45" x14ac:dyDescent="0.25">
      <c r="C1329" s="53" t="str">
        <f>IF(H1329="","",Sheet1!AI1329)</f>
        <v>B</v>
      </c>
      <c r="D1329" s="54" t="s">
        <v>4134</v>
      </c>
      <c r="E1329" s="54" t="s">
        <v>25</v>
      </c>
      <c r="F1329" s="53" t="str">
        <f>IF(H1329="","",Sheet1!AF1329)</f>
        <v>12/10/2025</v>
      </c>
      <c r="G1329" s="1" t="str">
        <f>IF(H1329="","",Sheet1!AF1329)</f>
        <v>12/10/2025</v>
      </c>
      <c r="H1329" s="27">
        <v>9106058614</v>
      </c>
      <c r="I1329" s="1" t="str">
        <f>IF(H1329="","",Sheet1!AF1329)</f>
        <v>12/10/2025</v>
      </c>
      <c r="J1329" s="55" t="str">
        <f t="shared" ref="J1329:J1392" si="210">"NKHT25"&amp;TEXT(MONTH(I1329),"00")&amp;"/"&amp;RIGHT(O1329,3)&amp;M1329</f>
        <v>NKHT2510/02900011462</v>
      </c>
      <c r="K1329" s="1"/>
      <c r="L1329" s="57" t="str">
        <f>IF(H1329="","",Sheet1!AK1329)</f>
        <v>K25TTM</v>
      </c>
      <c r="M1329" s="57" t="str">
        <f>IF(H1329="","",Sheet1!AE1329)</f>
        <v>00011462</v>
      </c>
      <c r="N1329" s="58" t="str">
        <f>IF(H1329="","",Sheet1!AF1329)</f>
        <v>12/10/2025</v>
      </c>
      <c r="O1329" s="7" t="str">
        <f>IF(H1329="","",Sheet1!AH1329)</f>
        <v>WIN-029</v>
      </c>
      <c r="S1329" s="55" t="str">
        <f>IF(H1329="","",Sheet1!AL1329)</f>
        <v>2AKQ WM+ VPC Cầu Tre, Hồ Sơn</v>
      </c>
      <c r="V1329" s="55" t="str">
        <f>IF(H1329="","",Sheet1!AL1329)</f>
        <v>2AKQ WM+ VPC Cầu Tre, Hồ Sơn</v>
      </c>
      <c r="Y1329" s="7" t="str">
        <f>IF(H1329="","",Sheet1!AJ1329)</f>
        <v>TH200</v>
      </c>
      <c r="AB1329" s="60">
        <f t="shared" si="201"/>
        <v>5111</v>
      </c>
      <c r="AC1329" s="60">
        <f t="shared" si="202"/>
        <v>131</v>
      </c>
      <c r="AE1329" s="61">
        <f>IF(H1329="","",Sheet1!U1329)</f>
        <v>1</v>
      </c>
      <c r="AG1329" s="7">
        <f>IF(H1329="","",Sheet1!T1329)</f>
        <v>45588</v>
      </c>
      <c r="AH1329" s="62">
        <f t="shared" si="203"/>
        <v>45588</v>
      </c>
      <c r="AL1329" s="64">
        <f t="shared" si="204"/>
        <v>8</v>
      </c>
      <c r="AN1329" s="61">
        <f t="shared" si="205"/>
        <v>3647.04</v>
      </c>
      <c r="AO1329" s="65">
        <f t="shared" si="206"/>
        <v>33311</v>
      </c>
      <c r="AQ1329" s="66" t="str">
        <f t="shared" si="207"/>
        <v>K-hangtra</v>
      </c>
      <c r="AR1329" s="66">
        <f t="shared" si="208"/>
        <v>156</v>
      </c>
      <c r="AS1329" s="66">
        <f t="shared" si="209"/>
        <v>632</v>
      </c>
    </row>
    <row r="1330" spans="3:45" x14ac:dyDescent="0.25">
      <c r="C1330" s="53" t="str">
        <f>IF(H1330="","",Sheet1!AI1330)</f>
        <v>B</v>
      </c>
      <c r="D1330" s="54" t="s">
        <v>4134</v>
      </c>
      <c r="E1330" s="54" t="s">
        <v>25</v>
      </c>
      <c r="F1330" s="53" t="str">
        <f>IF(H1330="","",Sheet1!AF1330)</f>
        <v>12/10/2025</v>
      </c>
      <c r="G1330" s="1" t="str">
        <f>IF(H1330="","",Sheet1!AF1330)</f>
        <v>12/10/2025</v>
      </c>
      <c r="H1330" s="27">
        <v>9106058696</v>
      </c>
      <c r="I1330" s="1" t="str">
        <f>IF(H1330="","",Sheet1!AF1330)</f>
        <v>12/10/2025</v>
      </c>
      <c r="J1330" s="55" t="str">
        <f t="shared" si="210"/>
        <v>NKHT2510/AUS00486991</v>
      </c>
      <c r="K1330" s="1"/>
      <c r="L1330" s="57" t="str">
        <f>IF(H1330="","",Sheet1!AK1330)</f>
        <v>K25TTM</v>
      </c>
      <c r="M1330" s="57" t="str">
        <f>IF(H1330="","",Sheet1!AE1330)</f>
        <v>00486991</v>
      </c>
      <c r="N1330" s="58" t="str">
        <f>IF(H1330="","",Sheet1!AF1330)</f>
        <v>12/10/2025</v>
      </c>
      <c r="O1330" s="7" t="str">
        <f>IF(H1330="","",Sheet1!AH1330)</f>
        <v>WIN2AUS</v>
      </c>
      <c r="S1330" s="55" t="str">
        <f>IF(H1330="","",Sheet1!AL1330)</f>
        <v>2AUS WM+ HNI Hạ Hoà, Hưng Đạo</v>
      </c>
      <c r="V1330" s="55" t="str">
        <f>IF(H1330="","",Sheet1!AL1330)</f>
        <v>2AUS WM+ HNI Hạ Hoà, Hưng Đạo</v>
      </c>
      <c r="Y1330" s="7" t="str">
        <f>IF(H1330="","",Sheet1!AJ1330)</f>
        <v>GM500</v>
      </c>
      <c r="AB1330" s="60">
        <f t="shared" si="201"/>
        <v>5111</v>
      </c>
      <c r="AC1330" s="60">
        <f t="shared" si="202"/>
        <v>131</v>
      </c>
      <c r="AE1330" s="61">
        <f>IF(H1330="","",Sheet1!U1330)</f>
        <v>2</v>
      </c>
      <c r="AG1330" s="7">
        <f>IF(H1330="","",Sheet1!T1330)</f>
        <v>111058</v>
      </c>
      <c r="AH1330" s="62">
        <f t="shared" si="203"/>
        <v>222116</v>
      </c>
      <c r="AL1330" s="64">
        <f t="shared" si="204"/>
        <v>8</v>
      </c>
      <c r="AN1330" s="61">
        <f t="shared" si="205"/>
        <v>17769.28</v>
      </c>
      <c r="AO1330" s="65">
        <f t="shared" si="206"/>
        <v>33311</v>
      </c>
      <c r="AQ1330" s="66" t="str">
        <f t="shared" si="207"/>
        <v>K-hangtra</v>
      </c>
      <c r="AR1330" s="66">
        <f t="shared" si="208"/>
        <v>156</v>
      </c>
      <c r="AS1330" s="66">
        <f t="shared" si="209"/>
        <v>632</v>
      </c>
    </row>
    <row r="1331" spans="3:45" x14ac:dyDescent="0.25">
      <c r="C1331" s="53" t="str">
        <f>IF(H1331="","",Sheet1!AI1331)</f>
        <v>B</v>
      </c>
      <c r="D1331" s="54" t="s">
        <v>4134</v>
      </c>
      <c r="E1331" s="54" t="s">
        <v>25</v>
      </c>
      <c r="F1331" s="53" t="str">
        <f>IF(H1331="","",Sheet1!AF1331)</f>
        <v>12/10/2025</v>
      </c>
      <c r="G1331" s="1" t="str">
        <f>IF(H1331="","",Sheet1!AF1331)</f>
        <v>12/10/2025</v>
      </c>
      <c r="H1331" s="27">
        <v>9106058702</v>
      </c>
      <c r="I1331" s="1" t="str">
        <f>IF(H1331="","",Sheet1!AF1331)</f>
        <v>12/10/2025</v>
      </c>
      <c r="J1331" s="55" t="str">
        <f t="shared" si="210"/>
        <v>NKHT2510/82000486995</v>
      </c>
      <c r="K1331" s="1"/>
      <c r="L1331" s="57" t="str">
        <f>IF(H1331="","",Sheet1!AK1331)</f>
        <v>K25TTM</v>
      </c>
      <c r="M1331" s="57" t="str">
        <f>IF(H1331="","",Sheet1!AE1331)</f>
        <v>00486995</v>
      </c>
      <c r="N1331" s="58" t="str">
        <f>IF(H1331="","",Sheet1!AF1331)</f>
        <v>12/10/2025</v>
      </c>
      <c r="O1331" s="7" t="str">
        <f>IF(H1331="","",Sheet1!AH1331)</f>
        <v>WIN2820</v>
      </c>
      <c r="S1331" s="55" t="str">
        <f>IF(H1331="","",Sheet1!AL1331)</f>
        <v>2820 WM+ HNI 29/126 Xuân Đỉnh</v>
      </c>
      <c r="V1331" s="55" t="str">
        <f>IF(H1331="","",Sheet1!AL1331)</f>
        <v>2820 WM+ HNI 29/126 Xuân Đỉnh</v>
      </c>
      <c r="Y1331" s="7" t="str">
        <f>IF(H1331="","",Sheet1!AJ1331)</f>
        <v>CGM300</v>
      </c>
      <c r="AB1331" s="60">
        <f t="shared" si="201"/>
        <v>5111</v>
      </c>
      <c r="AC1331" s="60">
        <f t="shared" si="202"/>
        <v>131</v>
      </c>
      <c r="AE1331" s="61">
        <f>IF(H1331="","",Sheet1!U1331)</f>
        <v>1</v>
      </c>
      <c r="AG1331" s="7">
        <f>IF(H1331="","",Sheet1!T1331)</f>
        <v>73431</v>
      </c>
      <c r="AH1331" s="62">
        <f t="shared" si="203"/>
        <v>73431</v>
      </c>
      <c r="AL1331" s="64">
        <f t="shared" si="204"/>
        <v>8</v>
      </c>
      <c r="AN1331" s="61">
        <f t="shared" si="205"/>
        <v>5874.4800000000005</v>
      </c>
      <c r="AO1331" s="65">
        <f t="shared" si="206"/>
        <v>33311</v>
      </c>
      <c r="AQ1331" s="66" t="str">
        <f t="shared" si="207"/>
        <v>K-hangtra</v>
      </c>
      <c r="AR1331" s="66">
        <f t="shared" si="208"/>
        <v>156</v>
      </c>
      <c r="AS1331" s="66">
        <f t="shared" si="209"/>
        <v>632</v>
      </c>
    </row>
    <row r="1332" spans="3:45" x14ac:dyDescent="0.25">
      <c r="C1332" s="53" t="str">
        <f>IF(H1332="","",Sheet1!AI1332)</f>
        <v>B</v>
      </c>
      <c r="D1332" s="54" t="s">
        <v>4134</v>
      </c>
      <c r="E1332" s="54" t="s">
        <v>25</v>
      </c>
      <c r="F1332" s="53" t="str">
        <f>IF(H1332="","",Sheet1!AF1332)</f>
        <v>12/10/2025</v>
      </c>
      <c r="G1332" s="1" t="str">
        <f>IF(H1332="","",Sheet1!AF1332)</f>
        <v>12/10/2025</v>
      </c>
      <c r="H1332" s="27">
        <v>9106058702</v>
      </c>
      <c r="I1332" s="1" t="str">
        <f>IF(H1332="","",Sheet1!AF1332)</f>
        <v>12/10/2025</v>
      </c>
      <c r="J1332" s="55" t="str">
        <f t="shared" si="210"/>
        <v>NKHT2510/82000486995</v>
      </c>
      <c r="K1332" s="1"/>
      <c r="L1332" s="57" t="str">
        <f>IF(H1332="","",Sheet1!AK1332)</f>
        <v>K25TTM</v>
      </c>
      <c r="M1332" s="57" t="str">
        <f>IF(H1332="","",Sheet1!AE1332)</f>
        <v>00486995</v>
      </c>
      <c r="N1332" s="58" t="str">
        <f>IF(H1332="","",Sheet1!AF1332)</f>
        <v>12/10/2025</v>
      </c>
      <c r="O1332" s="7" t="str">
        <f>IF(H1332="","",Sheet1!AH1332)</f>
        <v>WIN2820</v>
      </c>
      <c r="S1332" s="55" t="str">
        <f>IF(H1332="","",Sheet1!AL1332)</f>
        <v>2820 WM+ HNI 29/126 Xuân Đỉnh</v>
      </c>
      <c r="V1332" s="55" t="str">
        <f>IF(H1332="","",Sheet1!AL1332)</f>
        <v>2820 WM+ HNI 29/126 Xuân Đỉnh</v>
      </c>
      <c r="Y1332" s="7" t="str">
        <f>IF(H1332="","",Sheet1!AJ1332)</f>
        <v>TH200</v>
      </c>
      <c r="AB1332" s="60">
        <f t="shared" si="201"/>
        <v>5111</v>
      </c>
      <c r="AC1332" s="60">
        <f t="shared" si="202"/>
        <v>131</v>
      </c>
      <c r="AE1332" s="61">
        <f>IF(H1332="","",Sheet1!U1332)</f>
        <v>1</v>
      </c>
      <c r="AG1332" s="7">
        <f>IF(H1332="","",Sheet1!T1332)</f>
        <v>45588</v>
      </c>
      <c r="AH1332" s="62">
        <f t="shared" si="203"/>
        <v>45588</v>
      </c>
      <c r="AL1332" s="64">
        <f t="shared" si="204"/>
        <v>8</v>
      </c>
      <c r="AN1332" s="61">
        <f t="shared" si="205"/>
        <v>3647.04</v>
      </c>
      <c r="AO1332" s="65">
        <f t="shared" si="206"/>
        <v>33311</v>
      </c>
      <c r="AQ1332" s="66" t="str">
        <f t="shared" si="207"/>
        <v>K-hangtra</v>
      </c>
      <c r="AR1332" s="66">
        <f t="shared" si="208"/>
        <v>156</v>
      </c>
      <c r="AS1332" s="66">
        <f t="shared" si="209"/>
        <v>632</v>
      </c>
    </row>
    <row r="1333" spans="3:45" x14ac:dyDescent="0.25">
      <c r="C1333" s="53" t="str">
        <f>IF(H1333="","",Sheet1!AI1333)</f>
        <v>B</v>
      </c>
      <c r="D1333" s="54" t="s">
        <v>4134</v>
      </c>
      <c r="E1333" s="54" t="s">
        <v>25</v>
      </c>
      <c r="F1333" s="53" t="str">
        <f>IF(H1333="","",Sheet1!AF1333)</f>
        <v>12/10/2025</v>
      </c>
      <c r="G1333" s="1" t="str">
        <f>IF(H1333="","",Sheet1!AF1333)</f>
        <v>12/10/2025</v>
      </c>
      <c r="H1333" s="27">
        <v>9106058702</v>
      </c>
      <c r="I1333" s="1" t="str">
        <f>IF(H1333="","",Sheet1!AF1333)</f>
        <v>12/10/2025</v>
      </c>
      <c r="J1333" s="55" t="str">
        <f t="shared" si="210"/>
        <v>NKHT2510/82000486995</v>
      </c>
      <c r="K1333" s="1"/>
      <c r="L1333" s="57" t="str">
        <f>IF(H1333="","",Sheet1!AK1333)</f>
        <v>K25TTM</v>
      </c>
      <c r="M1333" s="57" t="str">
        <f>IF(H1333="","",Sheet1!AE1333)</f>
        <v>00486995</v>
      </c>
      <c r="N1333" s="58" t="str">
        <f>IF(H1333="","",Sheet1!AF1333)</f>
        <v>12/10/2025</v>
      </c>
      <c r="O1333" s="7" t="str">
        <f>IF(H1333="","",Sheet1!AH1333)</f>
        <v>WIN2820</v>
      </c>
      <c r="S1333" s="55" t="str">
        <f>IF(H1333="","",Sheet1!AL1333)</f>
        <v>2820 WM+ HNI 29/126 Xuân Đỉnh</v>
      </c>
      <c r="V1333" s="55" t="str">
        <f>IF(H1333="","",Sheet1!AL1333)</f>
        <v>2820 WM+ HNI 29/126 Xuân Đỉnh</v>
      </c>
      <c r="Y1333" s="7" t="str">
        <f>IF(H1333="","",Sheet1!AJ1333)</f>
        <v>GM500</v>
      </c>
      <c r="AB1333" s="60">
        <f t="shared" si="201"/>
        <v>5111</v>
      </c>
      <c r="AC1333" s="60">
        <f t="shared" si="202"/>
        <v>131</v>
      </c>
      <c r="AE1333" s="61">
        <f>IF(H1333="","",Sheet1!U1333)</f>
        <v>1</v>
      </c>
      <c r="AG1333" s="7">
        <f>IF(H1333="","",Sheet1!T1333)</f>
        <v>111058</v>
      </c>
      <c r="AH1333" s="62">
        <f t="shared" si="203"/>
        <v>111058</v>
      </c>
      <c r="AL1333" s="64">
        <f t="shared" si="204"/>
        <v>8</v>
      </c>
      <c r="AN1333" s="61">
        <f t="shared" si="205"/>
        <v>8884.64</v>
      </c>
      <c r="AO1333" s="65">
        <f t="shared" si="206"/>
        <v>33311</v>
      </c>
      <c r="AQ1333" s="66" t="str">
        <f t="shared" si="207"/>
        <v>K-hangtra</v>
      </c>
      <c r="AR1333" s="66">
        <f t="shared" si="208"/>
        <v>156</v>
      </c>
      <c r="AS1333" s="66">
        <f t="shared" si="209"/>
        <v>632</v>
      </c>
    </row>
    <row r="1334" spans="3:45" x14ac:dyDescent="0.25">
      <c r="C1334" s="53" t="str">
        <f>IF(H1334="","",Sheet1!AI1334)</f>
        <v>B</v>
      </c>
      <c r="D1334" s="54" t="s">
        <v>4134</v>
      </c>
      <c r="E1334" s="54" t="s">
        <v>25</v>
      </c>
      <c r="F1334" s="53" t="str">
        <f>IF(H1334="","",Sheet1!AF1334)</f>
        <v>12/10/2025</v>
      </c>
      <c r="G1334" s="1" t="str">
        <f>IF(H1334="","",Sheet1!AF1334)</f>
        <v>12/10/2025</v>
      </c>
      <c r="H1334" s="27">
        <v>9106058731</v>
      </c>
      <c r="I1334" s="1" t="str">
        <f>IF(H1334="","",Sheet1!AF1334)</f>
        <v>12/10/2025</v>
      </c>
      <c r="J1334" s="55" t="str">
        <f t="shared" si="210"/>
        <v>NKHT2510/79800487003</v>
      </c>
      <c r="K1334" s="1"/>
      <c r="L1334" s="57" t="str">
        <f>IF(H1334="","",Sheet1!AK1334)</f>
        <v>K25TTM</v>
      </c>
      <c r="M1334" s="57" t="str">
        <f>IF(H1334="","",Sheet1!AE1334)</f>
        <v>00487003</v>
      </c>
      <c r="N1334" s="58" t="str">
        <f>IF(H1334="","",Sheet1!AF1334)</f>
        <v>12/10/2025</v>
      </c>
      <c r="O1334" s="7" t="str">
        <f>IF(H1334="","",Sheet1!AH1334)</f>
        <v>WIN2798</v>
      </c>
      <c r="S1334" s="55" t="str">
        <f>IF(H1334="","",Sheet1!AL1334)</f>
        <v>2798 WM+ HNI 207 Đức Giang</v>
      </c>
      <c r="V1334" s="55" t="str">
        <f>IF(H1334="","",Sheet1!AL1334)</f>
        <v>2798 WM+ HNI 207 Đức Giang</v>
      </c>
      <c r="Y1334" s="7" t="str">
        <f>IF(H1334="","",Sheet1!AJ1334)</f>
        <v>CN300</v>
      </c>
      <c r="AB1334" s="60">
        <f t="shared" si="201"/>
        <v>5111</v>
      </c>
      <c r="AC1334" s="60">
        <f t="shared" si="202"/>
        <v>131</v>
      </c>
      <c r="AE1334" s="61">
        <f>IF(H1334="","",Sheet1!U1334)</f>
        <v>2</v>
      </c>
      <c r="AG1334" s="7">
        <f>IF(H1334="","",Sheet1!T1334)</f>
        <v>70950</v>
      </c>
      <c r="AH1334" s="62">
        <f t="shared" si="203"/>
        <v>141900</v>
      </c>
      <c r="AL1334" s="64">
        <f t="shared" si="204"/>
        <v>8</v>
      </c>
      <c r="AN1334" s="61">
        <f t="shared" si="205"/>
        <v>11352</v>
      </c>
      <c r="AO1334" s="65">
        <f t="shared" si="206"/>
        <v>33311</v>
      </c>
      <c r="AQ1334" s="66" t="str">
        <f t="shared" si="207"/>
        <v>K-hangtra</v>
      </c>
      <c r="AR1334" s="66">
        <f t="shared" si="208"/>
        <v>156</v>
      </c>
      <c r="AS1334" s="66">
        <f t="shared" si="209"/>
        <v>632</v>
      </c>
    </row>
    <row r="1335" spans="3:45" x14ac:dyDescent="0.25">
      <c r="C1335" s="53" t="str">
        <f>IF(H1335="","",Sheet1!AI1335)</f>
        <v>B</v>
      </c>
      <c r="D1335" s="54" t="s">
        <v>4134</v>
      </c>
      <c r="E1335" s="54" t="s">
        <v>25</v>
      </c>
      <c r="F1335" s="53" t="str">
        <f>IF(H1335="","",Sheet1!AF1335)</f>
        <v>12/10/2025</v>
      </c>
      <c r="G1335" s="1" t="str">
        <f>IF(H1335="","",Sheet1!AF1335)</f>
        <v>12/10/2025</v>
      </c>
      <c r="H1335" s="27">
        <v>9106058745</v>
      </c>
      <c r="I1335" s="1" t="str">
        <f>IF(H1335="","",Sheet1!AF1335)</f>
        <v>12/10/2025</v>
      </c>
      <c r="J1335" s="55" t="str">
        <f t="shared" si="210"/>
        <v>NKHT2510/AUS00487006</v>
      </c>
      <c r="K1335" s="1"/>
      <c r="L1335" s="57" t="str">
        <f>IF(H1335="","",Sheet1!AK1335)</f>
        <v>K25TTM</v>
      </c>
      <c r="M1335" s="57" t="str">
        <f>IF(H1335="","",Sheet1!AE1335)</f>
        <v>00487006</v>
      </c>
      <c r="N1335" s="58" t="str">
        <f>IF(H1335="","",Sheet1!AF1335)</f>
        <v>12/10/2025</v>
      </c>
      <c r="O1335" s="7" t="str">
        <f>IF(H1335="","",Sheet1!AH1335)</f>
        <v>WIN2AUS</v>
      </c>
      <c r="S1335" s="55" t="str">
        <f>IF(H1335="","",Sheet1!AL1335)</f>
        <v>2AUS WM+ HNI Hạ Hoà, Hưng Đạo</v>
      </c>
      <c r="V1335" s="55" t="str">
        <f>IF(H1335="","",Sheet1!AL1335)</f>
        <v>2AUS WM+ HNI Hạ Hoà, Hưng Đạo</v>
      </c>
      <c r="Y1335" s="7" t="str">
        <f>IF(H1335="","",Sheet1!AJ1335)</f>
        <v>MNH250</v>
      </c>
      <c r="AB1335" s="60">
        <f t="shared" si="201"/>
        <v>5111</v>
      </c>
      <c r="AC1335" s="60">
        <f t="shared" si="202"/>
        <v>131</v>
      </c>
      <c r="AE1335" s="61">
        <f>IF(H1335="","",Sheet1!U1335)</f>
        <v>1</v>
      </c>
      <c r="AG1335" s="7">
        <f>IF(H1335="","",Sheet1!T1335)</f>
        <v>37720</v>
      </c>
      <c r="AH1335" s="62">
        <f t="shared" si="203"/>
        <v>37720</v>
      </c>
      <c r="AL1335" s="64">
        <f t="shared" si="204"/>
        <v>8</v>
      </c>
      <c r="AN1335" s="61">
        <f t="shared" si="205"/>
        <v>3017.6</v>
      </c>
      <c r="AO1335" s="65">
        <f t="shared" si="206"/>
        <v>33311</v>
      </c>
      <c r="AQ1335" s="66" t="str">
        <f t="shared" si="207"/>
        <v>K-hangtra</v>
      </c>
      <c r="AR1335" s="66">
        <f t="shared" si="208"/>
        <v>156</v>
      </c>
      <c r="AS1335" s="66">
        <f t="shared" si="209"/>
        <v>632</v>
      </c>
    </row>
    <row r="1336" spans="3:45" x14ac:dyDescent="0.25">
      <c r="C1336" s="53" t="str">
        <f>IF(H1336="","",Sheet1!AI1336)</f>
        <v>B</v>
      </c>
      <c r="D1336" s="54" t="s">
        <v>4134</v>
      </c>
      <c r="E1336" s="54" t="s">
        <v>25</v>
      </c>
      <c r="F1336" s="53" t="str">
        <f>IF(H1336="","",Sheet1!AF1336)</f>
        <v>12/10/2025</v>
      </c>
      <c r="G1336" s="1" t="str">
        <f>IF(H1336="","",Sheet1!AF1336)</f>
        <v>12/10/2025</v>
      </c>
      <c r="H1336" s="27">
        <v>9106058813</v>
      </c>
      <c r="I1336" s="1" t="str">
        <f>IF(H1336="","",Sheet1!AF1336)</f>
        <v>12/10/2025</v>
      </c>
      <c r="J1336" s="55" t="str">
        <f t="shared" si="210"/>
        <v>NKHT2510/39400487031</v>
      </c>
      <c r="K1336" s="1"/>
      <c r="L1336" s="57" t="str">
        <f>IF(H1336="","",Sheet1!AK1336)</f>
        <v>K25TTM</v>
      </c>
      <c r="M1336" s="57" t="str">
        <f>IF(H1336="","",Sheet1!AE1336)</f>
        <v>00487031</v>
      </c>
      <c r="N1336" s="58" t="str">
        <f>IF(H1336="","",Sheet1!AF1336)</f>
        <v>12/10/2025</v>
      </c>
      <c r="O1336" s="7" t="str">
        <f>IF(H1336="","",Sheet1!AH1336)</f>
        <v>WIN6394</v>
      </c>
      <c r="S1336" s="55" t="str">
        <f>IF(H1336="","",Sheet1!AL1336)</f>
        <v>6394 WM+ HNI BT01-6 Hoàng Thành City</v>
      </c>
      <c r="V1336" s="55" t="str">
        <f>IF(H1336="","",Sheet1!AL1336)</f>
        <v>6394 WM+ HNI BT01-6 Hoàng Thành City</v>
      </c>
      <c r="Y1336" s="7" t="str">
        <f>IF(H1336="","",Sheet1!AJ1336)</f>
        <v>MNH250</v>
      </c>
      <c r="AB1336" s="60">
        <f t="shared" si="201"/>
        <v>5111</v>
      </c>
      <c r="AC1336" s="60">
        <f t="shared" si="202"/>
        <v>131</v>
      </c>
      <c r="AE1336" s="61">
        <f>IF(H1336="","",Sheet1!U1336)</f>
        <v>1</v>
      </c>
      <c r="AG1336" s="7">
        <f>IF(H1336="","",Sheet1!T1336)</f>
        <v>37720</v>
      </c>
      <c r="AH1336" s="62">
        <f t="shared" si="203"/>
        <v>37720</v>
      </c>
      <c r="AL1336" s="64">
        <f t="shared" si="204"/>
        <v>8</v>
      </c>
      <c r="AN1336" s="61">
        <f t="shared" si="205"/>
        <v>3017.6</v>
      </c>
      <c r="AO1336" s="65">
        <f t="shared" si="206"/>
        <v>33311</v>
      </c>
      <c r="AQ1336" s="66" t="str">
        <f t="shared" si="207"/>
        <v>K-hangtra</v>
      </c>
      <c r="AR1336" s="66">
        <f t="shared" si="208"/>
        <v>156</v>
      </c>
      <c r="AS1336" s="66">
        <f t="shared" si="209"/>
        <v>632</v>
      </c>
    </row>
    <row r="1337" spans="3:45" x14ac:dyDescent="0.25">
      <c r="C1337" s="53" t="str">
        <f>IF(H1337="","",Sheet1!AI1337)</f>
        <v>B</v>
      </c>
      <c r="D1337" s="54" t="s">
        <v>4134</v>
      </c>
      <c r="E1337" s="54" t="s">
        <v>25</v>
      </c>
      <c r="F1337" s="53" t="str">
        <f>IF(H1337="","",Sheet1!AF1337)</f>
        <v>12/10/2025</v>
      </c>
      <c r="G1337" s="1" t="str">
        <f>IF(H1337="","",Sheet1!AF1337)</f>
        <v>12/10/2025</v>
      </c>
      <c r="H1337" s="27">
        <v>9106058813</v>
      </c>
      <c r="I1337" s="1" t="str">
        <f>IF(H1337="","",Sheet1!AF1337)</f>
        <v>12/10/2025</v>
      </c>
      <c r="J1337" s="55" t="str">
        <f t="shared" si="210"/>
        <v>NKHT2510/39400487031</v>
      </c>
      <c r="K1337" s="1"/>
      <c r="L1337" s="57" t="str">
        <f>IF(H1337="","",Sheet1!AK1337)</f>
        <v>K25TTM</v>
      </c>
      <c r="M1337" s="57" t="str">
        <f>IF(H1337="","",Sheet1!AE1337)</f>
        <v>00487031</v>
      </c>
      <c r="N1337" s="58" t="str">
        <f>IF(H1337="","",Sheet1!AF1337)</f>
        <v>12/10/2025</v>
      </c>
      <c r="O1337" s="7" t="str">
        <f>IF(H1337="","",Sheet1!AH1337)</f>
        <v>WIN6394</v>
      </c>
      <c r="S1337" s="55" t="str">
        <f>IF(H1337="","",Sheet1!AL1337)</f>
        <v>6394 WM+ HNI BT01-6 Hoàng Thành City</v>
      </c>
      <c r="V1337" s="55" t="str">
        <f>IF(H1337="","",Sheet1!AL1337)</f>
        <v>6394 WM+ HNI BT01-6 Hoàng Thành City</v>
      </c>
      <c r="Y1337" s="7" t="str">
        <f>IF(H1337="","",Sheet1!AJ1337)</f>
        <v>GM500</v>
      </c>
      <c r="AB1337" s="60">
        <f t="shared" si="201"/>
        <v>5111</v>
      </c>
      <c r="AC1337" s="60">
        <f t="shared" si="202"/>
        <v>131</v>
      </c>
      <c r="AE1337" s="61">
        <f>IF(H1337="","",Sheet1!U1337)</f>
        <v>1</v>
      </c>
      <c r="AG1337" s="7">
        <f>IF(H1337="","",Sheet1!T1337)</f>
        <v>111058</v>
      </c>
      <c r="AH1337" s="62">
        <f t="shared" si="203"/>
        <v>111058</v>
      </c>
      <c r="AL1337" s="64">
        <f t="shared" si="204"/>
        <v>8</v>
      </c>
      <c r="AN1337" s="61">
        <f t="shared" si="205"/>
        <v>8884.64</v>
      </c>
      <c r="AO1337" s="65">
        <f t="shared" si="206"/>
        <v>33311</v>
      </c>
      <c r="AQ1337" s="66" t="str">
        <f t="shared" si="207"/>
        <v>K-hangtra</v>
      </c>
      <c r="AR1337" s="66">
        <f t="shared" si="208"/>
        <v>156</v>
      </c>
      <c r="AS1337" s="66">
        <f t="shared" si="209"/>
        <v>632</v>
      </c>
    </row>
    <row r="1338" spans="3:45" x14ac:dyDescent="0.25">
      <c r="C1338" s="53" t="str">
        <f>IF(H1338="","",Sheet1!AI1338)</f>
        <v>B</v>
      </c>
      <c r="D1338" s="54" t="s">
        <v>4134</v>
      </c>
      <c r="E1338" s="54" t="s">
        <v>25</v>
      </c>
      <c r="F1338" s="53" t="str">
        <f>IF(H1338="","",Sheet1!AF1338)</f>
        <v>12/10/2025</v>
      </c>
      <c r="G1338" s="1" t="str">
        <f>IF(H1338="","",Sheet1!AF1338)</f>
        <v>12/10/2025</v>
      </c>
      <c r="H1338" s="27">
        <v>9106058849</v>
      </c>
      <c r="I1338" s="1" t="str">
        <f>IF(H1338="","",Sheet1!AF1338)</f>
        <v>12/10/2025</v>
      </c>
      <c r="J1338" s="55" t="str">
        <f t="shared" si="210"/>
        <v>NKHT2510/70600487043</v>
      </c>
      <c r="K1338" s="1"/>
      <c r="L1338" s="57" t="str">
        <f>IF(H1338="","",Sheet1!AK1338)</f>
        <v>K25TTM</v>
      </c>
      <c r="M1338" s="57" t="str">
        <f>IF(H1338="","",Sheet1!AE1338)</f>
        <v>00487043</v>
      </c>
      <c r="N1338" s="58" t="str">
        <f>IF(H1338="","",Sheet1!AF1338)</f>
        <v>12/10/2025</v>
      </c>
      <c r="O1338" s="7" t="str">
        <f>IF(H1338="","",Sheet1!AH1338)</f>
        <v>WIN1706</v>
      </c>
      <c r="S1338" s="55" t="str">
        <f>IF(H1338="","",Sheet1!AL1338)</f>
        <v>1706 WM HNI Đông Hội</v>
      </c>
      <c r="V1338" s="55" t="str">
        <f>IF(H1338="","",Sheet1!AL1338)</f>
        <v>1706 WM HNI Đông Hội</v>
      </c>
      <c r="Y1338" s="7" t="str">
        <f>IF(H1338="","",Sheet1!AJ1338)</f>
        <v>MNH250</v>
      </c>
      <c r="AB1338" s="60">
        <f t="shared" si="201"/>
        <v>5111</v>
      </c>
      <c r="AC1338" s="60">
        <f t="shared" si="202"/>
        <v>131</v>
      </c>
      <c r="AE1338" s="61">
        <f>IF(H1338="","",Sheet1!U1338)</f>
        <v>4</v>
      </c>
      <c r="AG1338" s="7">
        <f>IF(H1338="","",Sheet1!T1338)</f>
        <v>37720</v>
      </c>
      <c r="AH1338" s="62">
        <f t="shared" si="203"/>
        <v>150880</v>
      </c>
      <c r="AL1338" s="64">
        <f t="shared" si="204"/>
        <v>8</v>
      </c>
      <c r="AN1338" s="61">
        <f t="shared" si="205"/>
        <v>12070.4</v>
      </c>
      <c r="AO1338" s="65">
        <f t="shared" si="206"/>
        <v>33311</v>
      </c>
      <c r="AQ1338" s="66" t="str">
        <f t="shared" si="207"/>
        <v>K-hangtra</v>
      </c>
      <c r="AR1338" s="66">
        <f t="shared" si="208"/>
        <v>156</v>
      </c>
      <c r="AS1338" s="66">
        <f t="shared" si="209"/>
        <v>632</v>
      </c>
    </row>
    <row r="1339" spans="3:45" x14ac:dyDescent="0.25">
      <c r="C1339" s="53" t="str">
        <f>IF(H1339="","",Sheet1!AI1339)</f>
        <v>N</v>
      </c>
      <c r="D1339" s="54" t="s">
        <v>4134</v>
      </c>
      <c r="E1339" s="54" t="s">
        <v>25</v>
      </c>
      <c r="F1339" s="53" t="str">
        <f>IF(H1339="","",Sheet1!AF1339)</f>
        <v>12/10/2025</v>
      </c>
      <c r="G1339" s="1" t="str">
        <f>IF(H1339="","",Sheet1!AF1339)</f>
        <v>12/10/2025</v>
      </c>
      <c r="H1339" s="27">
        <v>9106058860</v>
      </c>
      <c r="I1339" s="1" t="str">
        <f>IF(H1339="","",Sheet1!AF1339)</f>
        <v>12/10/2025</v>
      </c>
      <c r="J1339" s="55" t="str">
        <f t="shared" si="210"/>
        <v>NKHT2510/04700015145</v>
      </c>
      <c r="K1339" s="1"/>
      <c r="L1339" s="57" t="str">
        <f>IF(H1339="","",Sheet1!AK1339)</f>
        <v>K25TTM</v>
      </c>
      <c r="M1339" s="57" t="str">
        <f>IF(H1339="","",Sheet1!AE1339)</f>
        <v>00015145</v>
      </c>
      <c r="N1339" s="58" t="str">
        <f>IF(H1339="","",Sheet1!AF1339)</f>
        <v>12/10/2025</v>
      </c>
      <c r="O1339" s="7" t="str">
        <f>IF(H1339="","",Sheet1!AH1339)</f>
        <v>WIN-047</v>
      </c>
      <c r="S1339" s="55" t="str">
        <f>IF(H1339="","",Sheet1!AL1339)</f>
        <v>6897 WM+ VTU 2B Lương Thế Vinh</v>
      </c>
      <c r="V1339" s="55" t="str">
        <f>IF(H1339="","",Sheet1!AL1339)</f>
        <v>6897 WM+ VTU 2B Lương Thế Vinh</v>
      </c>
      <c r="Y1339" s="7" t="str">
        <f>IF(H1339="","",Sheet1!AJ1339)</f>
        <v>GTLX250G</v>
      </c>
      <c r="AB1339" s="60">
        <f t="shared" si="201"/>
        <v>5111</v>
      </c>
      <c r="AC1339" s="60">
        <f t="shared" si="202"/>
        <v>131</v>
      </c>
      <c r="AE1339" s="61">
        <f>IF(H1339="","",Sheet1!U1339)</f>
        <v>2</v>
      </c>
      <c r="AG1339" s="7">
        <f>IF(H1339="","",Sheet1!T1339)</f>
        <v>50182</v>
      </c>
      <c r="AH1339" s="62">
        <f t="shared" si="203"/>
        <v>100364</v>
      </c>
      <c r="AL1339" s="64">
        <f t="shared" si="204"/>
        <v>8</v>
      </c>
      <c r="AN1339" s="61">
        <f t="shared" si="205"/>
        <v>8029.12</v>
      </c>
      <c r="AO1339" s="65">
        <f t="shared" si="206"/>
        <v>33311</v>
      </c>
      <c r="AQ1339" s="66" t="str">
        <f t="shared" si="207"/>
        <v>K-hangtra</v>
      </c>
      <c r="AR1339" s="66">
        <f t="shared" si="208"/>
        <v>156</v>
      </c>
      <c r="AS1339" s="66">
        <f t="shared" si="209"/>
        <v>632</v>
      </c>
    </row>
    <row r="1340" spans="3:45" x14ac:dyDescent="0.25">
      <c r="C1340" s="53" t="str">
        <f>IF(H1340="","",Sheet1!AI1340)</f>
        <v>N</v>
      </c>
      <c r="D1340" s="54" t="s">
        <v>4134</v>
      </c>
      <c r="E1340" s="54" t="s">
        <v>25</v>
      </c>
      <c r="F1340" s="53" t="str">
        <f>IF(H1340="","",Sheet1!AF1340)</f>
        <v>12/10/2025</v>
      </c>
      <c r="G1340" s="1" t="str">
        <f>IF(H1340="","",Sheet1!AF1340)</f>
        <v>12/10/2025</v>
      </c>
      <c r="H1340" s="27">
        <v>9106058860</v>
      </c>
      <c r="I1340" s="1" t="str">
        <f>IF(H1340="","",Sheet1!AF1340)</f>
        <v>12/10/2025</v>
      </c>
      <c r="J1340" s="55" t="str">
        <f t="shared" si="210"/>
        <v>NKHT2510/04700015145</v>
      </c>
      <c r="K1340" s="1"/>
      <c r="L1340" s="57" t="str">
        <f>IF(H1340="","",Sheet1!AK1340)</f>
        <v>K25TTM</v>
      </c>
      <c r="M1340" s="57" t="str">
        <f>IF(H1340="","",Sheet1!AE1340)</f>
        <v>00015145</v>
      </c>
      <c r="N1340" s="58" t="str">
        <f>IF(H1340="","",Sheet1!AF1340)</f>
        <v>12/10/2025</v>
      </c>
      <c r="O1340" s="7" t="str">
        <f>IF(H1340="","",Sheet1!AH1340)</f>
        <v>WIN-047</v>
      </c>
      <c r="S1340" s="55" t="str">
        <f>IF(H1340="","",Sheet1!AL1340)</f>
        <v>6897 WM+ VTU 2B Lương Thế Vinh</v>
      </c>
      <c r="V1340" s="55" t="str">
        <f>IF(H1340="","",Sheet1!AL1340)</f>
        <v>6897 WM+ VTU 2B Lương Thế Vinh</v>
      </c>
      <c r="Y1340" s="7" t="str">
        <f>IF(H1340="","",Sheet1!AJ1340)</f>
        <v>GXD500</v>
      </c>
      <c r="AB1340" s="60">
        <f t="shared" si="201"/>
        <v>5111</v>
      </c>
      <c r="AC1340" s="60">
        <f t="shared" si="202"/>
        <v>131</v>
      </c>
      <c r="AE1340" s="61">
        <f>IF(H1340="","",Sheet1!U1340)</f>
        <v>1</v>
      </c>
      <c r="AG1340" s="7">
        <f>IF(H1340="","",Sheet1!T1340)</f>
        <v>111606</v>
      </c>
      <c r="AH1340" s="62">
        <f t="shared" si="203"/>
        <v>111606</v>
      </c>
      <c r="AL1340" s="64">
        <f t="shared" si="204"/>
        <v>8</v>
      </c>
      <c r="AN1340" s="61">
        <f t="shared" si="205"/>
        <v>8928.48</v>
      </c>
      <c r="AO1340" s="65">
        <f t="shared" si="206"/>
        <v>33311</v>
      </c>
      <c r="AQ1340" s="66" t="str">
        <f t="shared" si="207"/>
        <v>K-hangtra</v>
      </c>
      <c r="AR1340" s="66">
        <f t="shared" si="208"/>
        <v>156</v>
      </c>
      <c r="AS1340" s="66">
        <f t="shared" si="209"/>
        <v>632</v>
      </c>
    </row>
    <row r="1341" spans="3:45" x14ac:dyDescent="0.25">
      <c r="C1341" s="53" t="str">
        <f>IF(H1341="","",Sheet1!AI1341)</f>
        <v>N</v>
      </c>
      <c r="D1341" s="54" t="s">
        <v>4134</v>
      </c>
      <c r="E1341" s="54" t="s">
        <v>25</v>
      </c>
      <c r="F1341" s="53" t="str">
        <f>IF(H1341="","",Sheet1!AF1341)</f>
        <v>12/10/2025</v>
      </c>
      <c r="G1341" s="1" t="str">
        <f>IF(H1341="","",Sheet1!AF1341)</f>
        <v>12/10/2025</v>
      </c>
      <c r="H1341" s="27">
        <v>9106058860</v>
      </c>
      <c r="I1341" s="1" t="str">
        <f>IF(H1341="","",Sheet1!AF1341)</f>
        <v>12/10/2025</v>
      </c>
      <c r="J1341" s="55" t="str">
        <f t="shared" si="210"/>
        <v>NKHT2510/04700015145</v>
      </c>
      <c r="K1341" s="1"/>
      <c r="L1341" s="57" t="str">
        <f>IF(H1341="","",Sheet1!AK1341)</f>
        <v>K25TTM</v>
      </c>
      <c r="M1341" s="57" t="str">
        <f>IF(H1341="","",Sheet1!AE1341)</f>
        <v>00015145</v>
      </c>
      <c r="N1341" s="58" t="str">
        <f>IF(H1341="","",Sheet1!AF1341)</f>
        <v>12/10/2025</v>
      </c>
      <c r="O1341" s="7" t="str">
        <f>IF(H1341="","",Sheet1!AH1341)</f>
        <v>WIN-047</v>
      </c>
      <c r="S1341" s="55" t="str">
        <f>IF(H1341="","",Sheet1!AL1341)</f>
        <v>6897 WM+ VTU 2B Lương Thế Vinh</v>
      </c>
      <c r="V1341" s="55" t="str">
        <f>IF(H1341="","",Sheet1!AL1341)</f>
        <v>6897 WM+ VTU 2B Lương Thế Vinh</v>
      </c>
      <c r="Y1341" s="7" t="str">
        <f>IF(H1341="","",Sheet1!AJ1341)</f>
        <v>TH200</v>
      </c>
      <c r="AB1341" s="60">
        <f t="shared" si="201"/>
        <v>5111</v>
      </c>
      <c r="AC1341" s="60">
        <f t="shared" si="202"/>
        <v>131</v>
      </c>
      <c r="AE1341" s="61">
        <f>IF(H1341="","",Sheet1!U1341)</f>
        <v>2</v>
      </c>
      <c r="AG1341" s="7">
        <f>IF(H1341="","",Sheet1!T1341)</f>
        <v>45588</v>
      </c>
      <c r="AH1341" s="62">
        <f t="shared" si="203"/>
        <v>91176</v>
      </c>
      <c r="AL1341" s="64">
        <f t="shared" si="204"/>
        <v>8</v>
      </c>
      <c r="AN1341" s="61">
        <f t="shared" si="205"/>
        <v>7294.08</v>
      </c>
      <c r="AO1341" s="65">
        <f t="shared" si="206"/>
        <v>33311</v>
      </c>
      <c r="AQ1341" s="66" t="str">
        <f t="shared" si="207"/>
        <v>K-hangtra</v>
      </c>
      <c r="AR1341" s="66">
        <f t="shared" si="208"/>
        <v>156</v>
      </c>
      <c r="AS1341" s="66">
        <f t="shared" si="209"/>
        <v>632</v>
      </c>
    </row>
    <row r="1342" spans="3:45" x14ac:dyDescent="0.25">
      <c r="C1342" s="53" t="str">
        <f>IF(H1342="","",Sheet1!AI1342)</f>
        <v>N</v>
      </c>
      <c r="D1342" s="54" t="s">
        <v>4134</v>
      </c>
      <c r="E1342" s="54" t="s">
        <v>25</v>
      </c>
      <c r="F1342" s="53" t="str">
        <f>IF(H1342="","",Sheet1!AF1342)</f>
        <v>12/10/2025</v>
      </c>
      <c r="G1342" s="1" t="str">
        <f>IF(H1342="","",Sheet1!AF1342)</f>
        <v>12/10/2025</v>
      </c>
      <c r="H1342" s="27">
        <v>9106058934</v>
      </c>
      <c r="I1342" s="1" t="str">
        <f>IF(H1342="","",Sheet1!AF1342)</f>
        <v>12/10/2025</v>
      </c>
      <c r="J1342" s="55" t="str">
        <f t="shared" si="210"/>
        <v>NKHT2510/00900081990</v>
      </c>
      <c r="K1342" s="1"/>
      <c r="L1342" s="57" t="str">
        <f>IF(H1342="","",Sheet1!AK1342)</f>
        <v>K25TTM</v>
      </c>
      <c r="M1342" s="57" t="str">
        <f>IF(H1342="","",Sheet1!AE1342)</f>
        <v>00081990</v>
      </c>
      <c r="N1342" s="58" t="str">
        <f>IF(H1342="","",Sheet1!AF1342)</f>
        <v>12/10/2025</v>
      </c>
      <c r="O1342" s="7" t="str">
        <f>IF(H1342="","",Sheet1!AH1342)</f>
        <v>WIN-DNG-01-009</v>
      </c>
      <c r="S1342" s="55" t="str">
        <f>IF(H1342="","",Sheet1!AL1342)</f>
        <v>5780 WIN DNG 438 Trần Đại Nghĩa</v>
      </c>
      <c r="V1342" s="55" t="str">
        <f>IF(H1342="","",Sheet1!AL1342)</f>
        <v>5780 WIN DNG 438 Trần Đại Nghĩa</v>
      </c>
      <c r="Y1342" s="7" t="str">
        <f>IF(H1342="","",Sheet1!AJ1342)</f>
        <v>TH200</v>
      </c>
      <c r="AB1342" s="60">
        <f t="shared" si="201"/>
        <v>5111</v>
      </c>
      <c r="AC1342" s="60">
        <f t="shared" si="202"/>
        <v>131</v>
      </c>
      <c r="AE1342" s="61">
        <f>IF(H1342="","",Sheet1!U1342)</f>
        <v>3</v>
      </c>
      <c r="AG1342" s="7">
        <f>IF(H1342="","",Sheet1!T1342)</f>
        <v>45588</v>
      </c>
      <c r="AH1342" s="62">
        <f t="shared" si="203"/>
        <v>136764</v>
      </c>
      <c r="AL1342" s="64">
        <f t="shared" si="204"/>
        <v>8</v>
      </c>
      <c r="AN1342" s="61">
        <f t="shared" si="205"/>
        <v>10941.12</v>
      </c>
      <c r="AO1342" s="65">
        <f t="shared" si="206"/>
        <v>33311</v>
      </c>
      <c r="AQ1342" s="66" t="str">
        <f t="shared" si="207"/>
        <v>K-hangtra</v>
      </c>
      <c r="AR1342" s="66">
        <f t="shared" si="208"/>
        <v>156</v>
      </c>
      <c r="AS1342" s="66">
        <f t="shared" si="209"/>
        <v>632</v>
      </c>
    </row>
    <row r="1343" spans="3:45" x14ac:dyDescent="0.25">
      <c r="C1343" s="53" t="str">
        <f>IF(H1343="","",Sheet1!AI1343)</f>
        <v>N</v>
      </c>
      <c r="D1343" s="54" t="s">
        <v>4134</v>
      </c>
      <c r="E1343" s="54" t="s">
        <v>25</v>
      </c>
      <c r="F1343" s="53" t="str">
        <f>IF(H1343="","",Sheet1!AF1343)</f>
        <v>12/10/2025</v>
      </c>
      <c r="G1343" s="1" t="str">
        <f>IF(H1343="","",Sheet1!AF1343)</f>
        <v>12/10/2025</v>
      </c>
      <c r="H1343" s="27">
        <v>9106058934</v>
      </c>
      <c r="I1343" s="1" t="str">
        <f>IF(H1343="","",Sheet1!AF1343)</f>
        <v>12/10/2025</v>
      </c>
      <c r="J1343" s="55" t="str">
        <f t="shared" si="210"/>
        <v>NKHT2510/00900081990</v>
      </c>
      <c r="K1343" s="1"/>
      <c r="L1343" s="57" t="str">
        <f>IF(H1343="","",Sheet1!AK1343)</f>
        <v>K25TTM</v>
      </c>
      <c r="M1343" s="57" t="str">
        <f>IF(H1343="","",Sheet1!AE1343)</f>
        <v>00081990</v>
      </c>
      <c r="N1343" s="58" t="str">
        <f>IF(H1343="","",Sheet1!AF1343)</f>
        <v>12/10/2025</v>
      </c>
      <c r="O1343" s="7" t="str">
        <f>IF(H1343="","",Sheet1!AH1343)</f>
        <v>WIN-DNG-01-009</v>
      </c>
      <c r="S1343" s="55" t="str">
        <f>IF(H1343="","",Sheet1!AL1343)</f>
        <v>5780 WIN DNG 438 Trần Đại Nghĩa</v>
      </c>
      <c r="V1343" s="55" t="str">
        <f>IF(H1343="","",Sheet1!AL1343)</f>
        <v>5780 WIN DNG 438 Trần Đại Nghĩa</v>
      </c>
      <c r="Y1343" s="7" t="str">
        <f>IF(H1343="","",Sheet1!AJ1343)</f>
        <v>GXD500</v>
      </c>
      <c r="AB1343" s="60">
        <f t="shared" si="201"/>
        <v>5111</v>
      </c>
      <c r="AC1343" s="60">
        <f t="shared" si="202"/>
        <v>131</v>
      </c>
      <c r="AE1343" s="61">
        <f>IF(H1343="","",Sheet1!U1343)</f>
        <v>1</v>
      </c>
      <c r="AG1343" s="7">
        <f>IF(H1343="","",Sheet1!T1343)</f>
        <v>111606</v>
      </c>
      <c r="AH1343" s="62">
        <f t="shared" si="203"/>
        <v>111606</v>
      </c>
      <c r="AL1343" s="64">
        <f t="shared" si="204"/>
        <v>8</v>
      </c>
      <c r="AN1343" s="61">
        <f t="shared" si="205"/>
        <v>8928.48</v>
      </c>
      <c r="AO1343" s="65">
        <f t="shared" si="206"/>
        <v>33311</v>
      </c>
      <c r="AQ1343" s="66" t="str">
        <f t="shared" si="207"/>
        <v>K-hangtra</v>
      </c>
      <c r="AR1343" s="66">
        <f t="shared" si="208"/>
        <v>156</v>
      </c>
      <c r="AS1343" s="66">
        <f t="shared" si="209"/>
        <v>632</v>
      </c>
    </row>
    <row r="1344" spans="3:45" x14ac:dyDescent="0.25">
      <c r="C1344" s="53" t="str">
        <f>IF(H1344="","",Sheet1!AI1344)</f>
        <v>N</v>
      </c>
      <c r="D1344" s="54" t="s">
        <v>4134</v>
      </c>
      <c r="E1344" s="54" t="s">
        <v>25</v>
      </c>
      <c r="F1344" s="53" t="str">
        <f>IF(H1344="","",Sheet1!AF1344)</f>
        <v>12/10/2025</v>
      </c>
      <c r="G1344" s="1" t="str">
        <f>IF(H1344="","",Sheet1!AF1344)</f>
        <v>12/10/2025</v>
      </c>
      <c r="H1344" s="27">
        <v>9106058936</v>
      </c>
      <c r="I1344" s="1" t="str">
        <f>IF(H1344="","",Sheet1!AF1344)</f>
        <v>12/10/2025</v>
      </c>
      <c r="J1344" s="55" t="str">
        <f t="shared" si="210"/>
        <v>NKHT2510/01600026327</v>
      </c>
      <c r="K1344" s="1"/>
      <c r="L1344" s="57" t="str">
        <f>IF(H1344="","",Sheet1!AK1344)</f>
        <v>K25TTM</v>
      </c>
      <c r="M1344" s="57" t="str">
        <f>IF(H1344="","",Sheet1!AE1344)</f>
        <v>00026327</v>
      </c>
      <c r="N1344" s="58" t="str">
        <f>IF(H1344="","",Sheet1!AF1344)</f>
        <v>12/10/2025</v>
      </c>
      <c r="O1344" s="7" t="str">
        <f>IF(H1344="","",Sheet1!AH1344)</f>
        <v>WIN-CTO-01-016</v>
      </c>
      <c r="S1344" s="55" t="str">
        <f>IF(H1344="","",Sheet1!AL1344)</f>
        <v>4547 WM+ CTO 1056 quốc lộ 91</v>
      </c>
      <c r="V1344" s="55" t="str">
        <f>IF(H1344="","",Sheet1!AL1344)</f>
        <v>4547 WM+ CTO 1056 quốc lộ 91</v>
      </c>
      <c r="Y1344" s="7" t="str">
        <f>IF(H1344="","",Sheet1!AJ1344)</f>
        <v>TH200</v>
      </c>
      <c r="AB1344" s="60">
        <f t="shared" si="201"/>
        <v>5111</v>
      </c>
      <c r="AC1344" s="60">
        <f t="shared" si="202"/>
        <v>131</v>
      </c>
      <c r="AE1344" s="61">
        <f>IF(H1344="","",Sheet1!U1344)</f>
        <v>1</v>
      </c>
      <c r="AG1344" s="7">
        <f>IF(H1344="","",Sheet1!T1344)</f>
        <v>45588</v>
      </c>
      <c r="AH1344" s="62">
        <f t="shared" si="203"/>
        <v>45588</v>
      </c>
      <c r="AL1344" s="64">
        <f t="shared" si="204"/>
        <v>8</v>
      </c>
      <c r="AN1344" s="61">
        <f t="shared" si="205"/>
        <v>3647.04</v>
      </c>
      <c r="AO1344" s="65">
        <f t="shared" si="206"/>
        <v>33311</v>
      </c>
      <c r="AQ1344" s="66" t="str">
        <f t="shared" si="207"/>
        <v>K-hangtra</v>
      </c>
      <c r="AR1344" s="66">
        <f t="shared" si="208"/>
        <v>156</v>
      </c>
      <c r="AS1344" s="66">
        <f t="shared" si="209"/>
        <v>632</v>
      </c>
    </row>
    <row r="1345" spans="3:45" x14ac:dyDescent="0.25">
      <c r="C1345" s="53" t="str">
        <f>IF(H1345="","",Sheet1!AI1345)</f>
        <v>B</v>
      </c>
      <c r="D1345" s="54" t="s">
        <v>4134</v>
      </c>
      <c r="E1345" s="54" t="s">
        <v>25</v>
      </c>
      <c r="F1345" s="53" t="str">
        <f>IF(H1345="","",Sheet1!AF1345)</f>
        <v>12/10/2025</v>
      </c>
      <c r="G1345" s="1" t="str">
        <f>IF(H1345="","",Sheet1!AF1345)</f>
        <v>12/10/2025</v>
      </c>
      <c r="H1345" s="27">
        <v>9106058979</v>
      </c>
      <c r="I1345" s="1" t="str">
        <f>IF(H1345="","",Sheet1!AF1345)</f>
        <v>12/10/2025</v>
      </c>
      <c r="J1345" s="55" t="str">
        <f t="shared" si="210"/>
        <v>NKHT2510/AWF00487077</v>
      </c>
      <c r="K1345" s="1"/>
      <c r="L1345" s="57" t="str">
        <f>IF(H1345="","",Sheet1!AK1345)</f>
        <v>K25TTM</v>
      </c>
      <c r="M1345" s="57" t="str">
        <f>IF(H1345="","",Sheet1!AE1345)</f>
        <v>00487077</v>
      </c>
      <c r="N1345" s="58" t="str">
        <f>IF(H1345="","",Sheet1!AF1345)</f>
        <v>12/10/2025</v>
      </c>
      <c r="O1345" s="7" t="str">
        <f>IF(H1345="","",Sheet1!AH1345)</f>
        <v>WIN2AWF</v>
      </c>
      <c r="S1345" s="55" t="str">
        <f>IF(H1345="","",Sheet1!AL1345)</f>
        <v>2AWF WM+ HNI Đại Đồng Độ Lân, Tuyết Nghĩ</v>
      </c>
      <c r="V1345" s="55" t="str">
        <f>IF(H1345="","",Sheet1!AL1345)</f>
        <v>2AWF WM+ HNI Đại Đồng Độ Lân, Tuyết Nghĩ</v>
      </c>
      <c r="Y1345" s="7" t="str">
        <f>IF(H1345="","",Sheet1!AJ1345)</f>
        <v>MNH250</v>
      </c>
      <c r="AB1345" s="60">
        <f t="shared" si="201"/>
        <v>5111</v>
      </c>
      <c r="AC1345" s="60">
        <f t="shared" si="202"/>
        <v>131</v>
      </c>
      <c r="AE1345" s="61">
        <f>IF(H1345="","",Sheet1!U1345)</f>
        <v>2</v>
      </c>
      <c r="AG1345" s="7">
        <f>IF(H1345="","",Sheet1!T1345)</f>
        <v>37720</v>
      </c>
      <c r="AH1345" s="62">
        <f t="shared" si="203"/>
        <v>75440</v>
      </c>
      <c r="AL1345" s="64">
        <f t="shared" si="204"/>
        <v>8</v>
      </c>
      <c r="AN1345" s="61">
        <f t="shared" si="205"/>
        <v>6035.2</v>
      </c>
      <c r="AO1345" s="65">
        <f t="shared" si="206"/>
        <v>33311</v>
      </c>
      <c r="AQ1345" s="66" t="str">
        <f t="shared" si="207"/>
        <v>K-hangtra</v>
      </c>
      <c r="AR1345" s="66">
        <f t="shared" si="208"/>
        <v>156</v>
      </c>
      <c r="AS1345" s="66">
        <f t="shared" si="209"/>
        <v>632</v>
      </c>
    </row>
    <row r="1346" spans="3:45" x14ac:dyDescent="0.25">
      <c r="C1346" s="53" t="str">
        <f>IF(H1346="","",Sheet1!AI1346)</f>
        <v>N</v>
      </c>
      <c r="D1346" s="54" t="s">
        <v>4134</v>
      </c>
      <c r="E1346" s="54" t="s">
        <v>25</v>
      </c>
      <c r="F1346" s="53" t="str">
        <f>IF(H1346="","",Sheet1!AF1346)</f>
        <v>12/10/2025</v>
      </c>
      <c r="G1346" s="1" t="str">
        <f>IF(H1346="","",Sheet1!AF1346)</f>
        <v>12/10/2025</v>
      </c>
      <c r="H1346" s="27">
        <v>9106058973</v>
      </c>
      <c r="I1346" s="1" t="str">
        <f>IF(H1346="","",Sheet1!AF1346)</f>
        <v>12/10/2025</v>
      </c>
      <c r="J1346" s="55" t="str">
        <f t="shared" si="210"/>
        <v>NKHT2510/00900081992</v>
      </c>
      <c r="K1346" s="1"/>
      <c r="L1346" s="57" t="str">
        <f>IF(H1346="","",Sheet1!AK1346)</f>
        <v>K25TTM</v>
      </c>
      <c r="M1346" s="57" t="str">
        <f>IF(H1346="","",Sheet1!AE1346)</f>
        <v>00081992</v>
      </c>
      <c r="N1346" s="58" t="str">
        <f>IF(H1346="","",Sheet1!AF1346)</f>
        <v>12/10/2025</v>
      </c>
      <c r="O1346" s="7" t="str">
        <f>IF(H1346="","",Sheet1!AH1346)</f>
        <v>WIN-DNG-01-009</v>
      </c>
      <c r="S1346" s="55" t="str">
        <f>IF(H1346="","",Sheet1!AL1346)</f>
        <v>5769 WM+ DNG Lô 160A ĐT 605, Xã Hòa Châu</v>
      </c>
      <c r="V1346" s="55" t="str">
        <f>IF(H1346="","",Sheet1!AL1346)</f>
        <v>5769 WM+ DNG Lô 160A ĐT 605, Xã Hòa Châu</v>
      </c>
      <c r="Y1346" s="7" t="str">
        <f>IF(H1346="","",Sheet1!AJ1346)</f>
        <v>GM500</v>
      </c>
      <c r="AB1346" s="60">
        <f t="shared" si="201"/>
        <v>5111</v>
      </c>
      <c r="AC1346" s="60">
        <f t="shared" si="202"/>
        <v>131</v>
      </c>
      <c r="AE1346" s="61">
        <f>IF(H1346="","",Sheet1!U1346)</f>
        <v>1</v>
      </c>
      <c r="AG1346" s="7">
        <f>IF(H1346="","",Sheet1!T1346)</f>
        <v>111058</v>
      </c>
      <c r="AH1346" s="62">
        <f t="shared" si="203"/>
        <v>111058</v>
      </c>
      <c r="AL1346" s="64">
        <f t="shared" si="204"/>
        <v>8</v>
      </c>
      <c r="AN1346" s="61">
        <f t="shared" si="205"/>
        <v>8884.64</v>
      </c>
      <c r="AO1346" s="65">
        <f t="shared" si="206"/>
        <v>33311</v>
      </c>
      <c r="AQ1346" s="66" t="str">
        <f t="shared" si="207"/>
        <v>K-hangtra</v>
      </c>
      <c r="AR1346" s="66">
        <f t="shared" si="208"/>
        <v>156</v>
      </c>
      <c r="AS1346" s="66">
        <f t="shared" si="209"/>
        <v>632</v>
      </c>
    </row>
    <row r="1347" spans="3:45" x14ac:dyDescent="0.25">
      <c r="C1347" s="53" t="str">
        <f>IF(H1347="","",Sheet1!AI1347)</f>
        <v>N</v>
      </c>
      <c r="D1347" s="54" t="s">
        <v>4134</v>
      </c>
      <c r="E1347" s="54" t="s">
        <v>25</v>
      </c>
      <c r="F1347" s="53" t="str">
        <f>IF(H1347="","",Sheet1!AF1347)</f>
        <v>12/10/2025</v>
      </c>
      <c r="G1347" s="1" t="str">
        <f>IF(H1347="","",Sheet1!AF1347)</f>
        <v>12/10/2025</v>
      </c>
      <c r="H1347" s="27">
        <v>9106059039</v>
      </c>
      <c r="I1347" s="1" t="str">
        <f>IF(H1347="","",Sheet1!AF1347)</f>
        <v>12/10/2025</v>
      </c>
      <c r="J1347" s="55" t="str">
        <f t="shared" si="210"/>
        <v>NKHT2510/00900081994</v>
      </c>
      <c r="K1347" s="1"/>
      <c r="L1347" s="57" t="str">
        <f>IF(H1347="","",Sheet1!AK1347)</f>
        <v>K25TTM</v>
      </c>
      <c r="M1347" s="57" t="str">
        <f>IF(H1347="","",Sheet1!AE1347)</f>
        <v>00081994</v>
      </c>
      <c r="N1347" s="58" t="str">
        <f>IF(H1347="","",Sheet1!AF1347)</f>
        <v>12/10/2025</v>
      </c>
      <c r="O1347" s="7" t="str">
        <f>IF(H1347="","",Sheet1!AH1347)</f>
        <v>WIN-DNG-01-009</v>
      </c>
      <c r="S1347" s="55" t="str">
        <f>IF(H1347="","",Sheet1!AL1347)</f>
        <v>3672 WM+ DNG 357 Ông Ích Khiêm</v>
      </c>
      <c r="V1347" s="55" t="str">
        <f>IF(H1347="","",Sheet1!AL1347)</f>
        <v>3672 WM+ DNG 357 Ông Ích Khiêm</v>
      </c>
      <c r="Y1347" s="7" t="str">
        <f>IF(H1347="","",Sheet1!AJ1347)</f>
        <v>GM500</v>
      </c>
      <c r="AB1347" s="60">
        <f t="shared" ref="AB1347:AB1395" si="211">IF(H1347="","",5111)</f>
        <v>5111</v>
      </c>
      <c r="AC1347" s="60">
        <f t="shared" si="202"/>
        <v>131</v>
      </c>
      <c r="AE1347" s="61">
        <f>IF(H1347="","",Sheet1!U1347)</f>
        <v>1</v>
      </c>
      <c r="AG1347" s="7">
        <f>IF(H1347="","",Sheet1!T1347)</f>
        <v>111058</v>
      </c>
      <c r="AH1347" s="62">
        <f t="shared" si="203"/>
        <v>111058</v>
      </c>
      <c r="AL1347" s="64">
        <f t="shared" si="204"/>
        <v>8</v>
      </c>
      <c r="AN1347" s="61">
        <f t="shared" si="205"/>
        <v>8884.64</v>
      </c>
      <c r="AO1347" s="65">
        <f t="shared" si="206"/>
        <v>33311</v>
      </c>
      <c r="AQ1347" s="66" t="str">
        <f t="shared" si="207"/>
        <v>K-hangtra</v>
      </c>
      <c r="AR1347" s="66">
        <f t="shared" si="208"/>
        <v>156</v>
      </c>
      <c r="AS1347" s="66">
        <f t="shared" si="209"/>
        <v>632</v>
      </c>
    </row>
    <row r="1348" spans="3:45" x14ac:dyDescent="0.25">
      <c r="C1348" s="53" t="str">
        <f>IF(H1348="","",Sheet1!AI1348)</f>
        <v>N</v>
      </c>
      <c r="D1348" s="54" t="s">
        <v>4134</v>
      </c>
      <c r="E1348" s="54" t="s">
        <v>25</v>
      </c>
      <c r="F1348" s="53" t="str">
        <f>IF(H1348="","",Sheet1!AF1348)</f>
        <v>12/10/2025</v>
      </c>
      <c r="G1348" s="1" t="str">
        <f>IF(H1348="","",Sheet1!AF1348)</f>
        <v>12/10/2025</v>
      </c>
      <c r="H1348" s="27">
        <v>9106059039</v>
      </c>
      <c r="I1348" s="1" t="str">
        <f>IF(H1348="","",Sheet1!AF1348)</f>
        <v>12/10/2025</v>
      </c>
      <c r="J1348" s="55" t="str">
        <f t="shared" si="210"/>
        <v>NKHT2510/00900081994</v>
      </c>
      <c r="K1348" s="1"/>
      <c r="L1348" s="57" t="str">
        <f>IF(H1348="","",Sheet1!AK1348)</f>
        <v>K25TTM</v>
      </c>
      <c r="M1348" s="57" t="str">
        <f>IF(H1348="","",Sheet1!AE1348)</f>
        <v>00081994</v>
      </c>
      <c r="N1348" s="58" t="str">
        <f>IF(H1348="","",Sheet1!AF1348)</f>
        <v>12/10/2025</v>
      </c>
      <c r="O1348" s="7" t="str">
        <f>IF(H1348="","",Sheet1!AH1348)</f>
        <v>WIN-DNG-01-009</v>
      </c>
      <c r="S1348" s="55" t="str">
        <f>IF(H1348="","",Sheet1!AL1348)</f>
        <v>3672 WM+ DNG 357 Ông Ích Khiêm</v>
      </c>
      <c r="V1348" s="55" t="str">
        <f>IF(H1348="","",Sheet1!AL1348)</f>
        <v>3672 WM+ DNG 357 Ông Ích Khiêm</v>
      </c>
      <c r="Y1348" s="7" t="str">
        <f>IF(H1348="","",Sheet1!AJ1348)</f>
        <v>CC300</v>
      </c>
      <c r="AB1348" s="60">
        <f t="shared" si="211"/>
        <v>5111</v>
      </c>
      <c r="AC1348" s="60">
        <f t="shared" ref="AC1348:AC1395" si="212">IF(H1348="","",131)</f>
        <v>131</v>
      </c>
      <c r="AE1348" s="61">
        <f>IF(H1348="","",Sheet1!U1348)</f>
        <v>1</v>
      </c>
      <c r="AG1348" s="7">
        <f>IF(H1348="","",Sheet1!T1348)</f>
        <v>74250</v>
      </c>
      <c r="AH1348" s="62">
        <f t="shared" ref="AH1348:AH1395" si="213">AE1348*AG1348</f>
        <v>74250</v>
      </c>
      <c r="AL1348" s="64">
        <f t="shared" ref="AL1348:AL1395" si="214">IF(H1348="","",8)</f>
        <v>8</v>
      </c>
      <c r="AN1348" s="61">
        <f t="shared" ref="AN1348:AN1395" si="215">AH1348*8%</f>
        <v>5940</v>
      </c>
      <c r="AO1348" s="65">
        <f t="shared" ref="AO1348:AO1395" si="216">IF(H1348="","",33311)</f>
        <v>33311</v>
      </c>
      <c r="AQ1348" s="66" t="str">
        <f t="shared" ref="AQ1348:AQ1395" si="217">IF(H1348="","","K-hangtra")</f>
        <v>K-hangtra</v>
      </c>
      <c r="AR1348" s="66">
        <f t="shared" ref="AR1348:AR1395" si="218">IF(H1348="","",156)</f>
        <v>156</v>
      </c>
      <c r="AS1348" s="66">
        <f t="shared" ref="AS1348:AS1395" si="219">IF(H1348="","",632)</f>
        <v>632</v>
      </c>
    </row>
    <row r="1349" spans="3:45" x14ac:dyDescent="0.25">
      <c r="C1349" s="53" t="str">
        <f>IF(H1349="","",Sheet1!AI1349)</f>
        <v>B</v>
      </c>
      <c r="D1349" s="54" t="s">
        <v>4134</v>
      </c>
      <c r="E1349" s="54" t="s">
        <v>25</v>
      </c>
      <c r="F1349" s="53" t="str">
        <f>IF(H1349="","",Sheet1!AF1349)</f>
        <v>12/10/2025</v>
      </c>
      <c r="G1349" s="1" t="str">
        <f>IF(H1349="","",Sheet1!AF1349)</f>
        <v>12/10/2025</v>
      </c>
      <c r="H1349" s="27">
        <v>9106059155</v>
      </c>
      <c r="I1349" s="1" t="str">
        <f>IF(H1349="","",Sheet1!AF1349)</f>
        <v>12/10/2025</v>
      </c>
      <c r="J1349" s="55" t="str">
        <f t="shared" si="210"/>
        <v>NKHT2510/16000029201</v>
      </c>
      <c r="K1349" s="1"/>
      <c r="L1349" s="57" t="str">
        <f>IF(H1349="","",Sheet1!AK1349)</f>
        <v>K25TTM</v>
      </c>
      <c r="M1349" s="57" t="str">
        <f>IF(H1349="","",Sheet1!AE1349)</f>
        <v>00029201</v>
      </c>
      <c r="N1349" s="58" t="str">
        <f>IF(H1349="","",Sheet1!AF1349)</f>
        <v>12/10/2025</v>
      </c>
      <c r="O1349" s="7" t="str">
        <f>IF(H1349="","",Sheet1!AH1349)</f>
        <v>WIN3160</v>
      </c>
      <c r="S1349" s="55" t="str">
        <f>IF(H1349="","",Sheet1!AL1349)</f>
        <v>3160 WM+ HYN WB-B02 Westbay</v>
      </c>
      <c r="V1349" s="55" t="str">
        <f>IF(H1349="","",Sheet1!AL1349)</f>
        <v>3160 WM+ HYN WB-B02 Westbay</v>
      </c>
      <c r="Y1349" s="7" t="str">
        <f>IF(H1349="","",Sheet1!AJ1349)</f>
        <v>GTLX250G</v>
      </c>
      <c r="AB1349" s="60">
        <f t="shared" si="211"/>
        <v>5111</v>
      </c>
      <c r="AC1349" s="60">
        <f t="shared" si="212"/>
        <v>131</v>
      </c>
      <c r="AE1349" s="61">
        <f>IF(H1349="","",Sheet1!U1349)</f>
        <v>1</v>
      </c>
      <c r="AG1349" s="7">
        <f>IF(H1349="","",Sheet1!T1349)</f>
        <v>50182</v>
      </c>
      <c r="AH1349" s="62">
        <f t="shared" si="213"/>
        <v>50182</v>
      </c>
      <c r="AL1349" s="64">
        <f t="shared" si="214"/>
        <v>8</v>
      </c>
      <c r="AN1349" s="61">
        <f t="shared" si="215"/>
        <v>4014.56</v>
      </c>
      <c r="AO1349" s="65">
        <f t="shared" si="216"/>
        <v>33311</v>
      </c>
      <c r="AQ1349" s="66" t="str">
        <f t="shared" si="217"/>
        <v>K-hangtra</v>
      </c>
      <c r="AR1349" s="66">
        <f t="shared" si="218"/>
        <v>156</v>
      </c>
      <c r="AS1349" s="66">
        <f t="shared" si="219"/>
        <v>632</v>
      </c>
    </row>
    <row r="1350" spans="3:45" x14ac:dyDescent="0.25">
      <c r="C1350" s="53" t="str">
        <f>IF(H1350="","",Sheet1!AI1350)</f>
        <v>N</v>
      </c>
      <c r="D1350" s="54" t="s">
        <v>4134</v>
      </c>
      <c r="E1350" s="54" t="s">
        <v>25</v>
      </c>
      <c r="F1350" s="53" t="str">
        <f>IF(H1350="","",Sheet1!AF1350)</f>
        <v>12/10/2025</v>
      </c>
      <c r="G1350" s="1" t="str">
        <f>IF(H1350="","",Sheet1!AF1350)</f>
        <v>12/10/2025</v>
      </c>
      <c r="H1350" s="27">
        <v>9106059170</v>
      </c>
      <c r="I1350" s="1" t="str">
        <f>IF(H1350="","",Sheet1!AF1350)</f>
        <v>12/10/2025</v>
      </c>
      <c r="J1350" s="55" t="str">
        <f t="shared" si="210"/>
        <v>NKHT2510/AG300161692</v>
      </c>
      <c r="K1350" s="1"/>
      <c r="L1350" s="57" t="str">
        <f>IF(H1350="","",Sheet1!AK1350)</f>
        <v>K25TTM</v>
      </c>
      <c r="M1350" s="57" t="str">
        <f>IF(H1350="","",Sheet1!AE1350)</f>
        <v>00161692</v>
      </c>
      <c r="N1350" s="58" t="str">
        <f>IF(H1350="","",Sheet1!AF1350)</f>
        <v>12/10/2025</v>
      </c>
      <c r="O1350" s="7" t="str">
        <f>IF(H1350="","",Sheet1!AH1350)</f>
        <v>WIN2AG3</v>
      </c>
      <c r="S1350" s="55" t="str">
        <f>IF(H1350="","",Sheet1!AL1350)</f>
        <v>2AG3 WM+ HCM 49 Đông Thạnh 3-4</v>
      </c>
      <c r="V1350" s="55" t="str">
        <f>IF(H1350="","",Sheet1!AL1350)</f>
        <v>2AG3 WM+ HCM 49 Đông Thạnh 3-4</v>
      </c>
      <c r="Y1350" s="7" t="str">
        <f>IF(H1350="","",Sheet1!AJ1350)</f>
        <v>GSG250</v>
      </c>
      <c r="AB1350" s="60">
        <f t="shared" si="211"/>
        <v>5111</v>
      </c>
      <c r="AC1350" s="60">
        <f t="shared" si="212"/>
        <v>131</v>
      </c>
      <c r="AE1350" s="61">
        <f>IF(H1350="","",Sheet1!U1350)</f>
        <v>4</v>
      </c>
      <c r="AG1350" s="7">
        <f>IF(H1350="","",Sheet1!T1350)</f>
        <v>41328</v>
      </c>
      <c r="AH1350" s="62">
        <f t="shared" si="213"/>
        <v>165312</v>
      </c>
      <c r="AL1350" s="64">
        <f t="shared" si="214"/>
        <v>8</v>
      </c>
      <c r="AN1350" s="61">
        <f t="shared" si="215"/>
        <v>13224.960000000001</v>
      </c>
      <c r="AO1350" s="65">
        <f t="shared" si="216"/>
        <v>33311</v>
      </c>
      <c r="AQ1350" s="66" t="str">
        <f t="shared" si="217"/>
        <v>K-hangtra</v>
      </c>
      <c r="AR1350" s="66">
        <f t="shared" si="218"/>
        <v>156</v>
      </c>
      <c r="AS1350" s="66">
        <f t="shared" si="219"/>
        <v>632</v>
      </c>
    </row>
    <row r="1351" spans="3:45" x14ac:dyDescent="0.25">
      <c r="C1351" s="53" t="str">
        <f>IF(H1351="","",Sheet1!AI1351)</f>
        <v>N</v>
      </c>
      <c r="D1351" s="54" t="s">
        <v>4134</v>
      </c>
      <c r="E1351" s="54" t="s">
        <v>25</v>
      </c>
      <c r="F1351" s="53" t="str">
        <f>IF(H1351="","",Sheet1!AF1351)</f>
        <v>12/10/2025</v>
      </c>
      <c r="G1351" s="1" t="str">
        <f>IF(H1351="","",Sheet1!AF1351)</f>
        <v>12/10/2025</v>
      </c>
      <c r="H1351" s="27">
        <v>9106059170</v>
      </c>
      <c r="I1351" s="1" t="str">
        <f>IF(H1351="","",Sheet1!AF1351)</f>
        <v>12/10/2025</v>
      </c>
      <c r="J1351" s="55" t="str">
        <f t="shared" si="210"/>
        <v>NKHT2510/AG300161692</v>
      </c>
      <c r="K1351" s="1"/>
      <c r="L1351" s="57" t="str">
        <f>IF(H1351="","",Sheet1!AK1351)</f>
        <v>K25TTM</v>
      </c>
      <c r="M1351" s="57" t="str">
        <f>IF(H1351="","",Sheet1!AE1351)</f>
        <v>00161692</v>
      </c>
      <c r="N1351" s="58" t="str">
        <f>IF(H1351="","",Sheet1!AF1351)</f>
        <v>12/10/2025</v>
      </c>
      <c r="O1351" s="7" t="str">
        <f>IF(H1351="","",Sheet1!AH1351)</f>
        <v>WIN2AG3</v>
      </c>
      <c r="S1351" s="55" t="str">
        <f>IF(H1351="","",Sheet1!AL1351)</f>
        <v>2AG3 WM+ HCM 49 Đông Thạnh 3-4</v>
      </c>
      <c r="V1351" s="55" t="str">
        <f>IF(H1351="","",Sheet1!AL1351)</f>
        <v>2AG3 WM+ HCM 49 Đông Thạnh 3-4</v>
      </c>
      <c r="Y1351" s="7" t="str">
        <f>IF(H1351="","",Sheet1!AJ1351)</f>
        <v>GL250</v>
      </c>
      <c r="AB1351" s="60">
        <f t="shared" si="211"/>
        <v>5111</v>
      </c>
      <c r="AC1351" s="60">
        <f t="shared" si="212"/>
        <v>131</v>
      </c>
      <c r="AE1351" s="61">
        <f>IF(H1351="","",Sheet1!U1351)</f>
        <v>2</v>
      </c>
      <c r="AG1351" s="7">
        <f>IF(H1351="","",Sheet1!T1351)</f>
        <v>49500</v>
      </c>
      <c r="AH1351" s="62">
        <f t="shared" si="213"/>
        <v>99000</v>
      </c>
      <c r="AL1351" s="64">
        <f t="shared" si="214"/>
        <v>8</v>
      </c>
      <c r="AN1351" s="61">
        <f t="shared" si="215"/>
        <v>7920</v>
      </c>
      <c r="AO1351" s="65">
        <f t="shared" si="216"/>
        <v>33311</v>
      </c>
      <c r="AQ1351" s="66" t="str">
        <f t="shared" si="217"/>
        <v>K-hangtra</v>
      </c>
      <c r="AR1351" s="66">
        <f t="shared" si="218"/>
        <v>156</v>
      </c>
      <c r="AS1351" s="66">
        <f t="shared" si="219"/>
        <v>632</v>
      </c>
    </row>
    <row r="1352" spans="3:45" x14ac:dyDescent="0.25">
      <c r="C1352" s="53" t="str">
        <f>IF(H1352="","",Sheet1!AI1352)</f>
        <v>N</v>
      </c>
      <c r="D1352" s="54" t="s">
        <v>4134</v>
      </c>
      <c r="E1352" s="54" t="s">
        <v>25</v>
      </c>
      <c r="F1352" s="53" t="str">
        <f>IF(H1352="","",Sheet1!AF1352)</f>
        <v>12/10/2025</v>
      </c>
      <c r="G1352" s="1" t="str">
        <f>IF(H1352="","",Sheet1!AF1352)</f>
        <v>12/10/2025</v>
      </c>
      <c r="H1352" s="27">
        <v>9106059170</v>
      </c>
      <c r="I1352" s="1" t="str">
        <f>IF(H1352="","",Sheet1!AF1352)</f>
        <v>12/10/2025</v>
      </c>
      <c r="J1352" s="55" t="str">
        <f t="shared" si="210"/>
        <v>NKHT2510/AG300161692</v>
      </c>
      <c r="K1352" s="1"/>
      <c r="L1352" s="57" t="str">
        <f>IF(H1352="","",Sheet1!AK1352)</f>
        <v>K25TTM</v>
      </c>
      <c r="M1352" s="57" t="str">
        <f>IF(H1352="","",Sheet1!AE1352)</f>
        <v>00161692</v>
      </c>
      <c r="N1352" s="58" t="str">
        <f>IF(H1352="","",Sheet1!AF1352)</f>
        <v>12/10/2025</v>
      </c>
      <c r="O1352" s="7" t="str">
        <f>IF(H1352="","",Sheet1!AH1352)</f>
        <v>WIN2AG3</v>
      </c>
      <c r="S1352" s="55" t="str">
        <f>IF(H1352="","",Sheet1!AL1352)</f>
        <v>2AG3 WM+ HCM 49 Đông Thạnh 3-4</v>
      </c>
      <c r="V1352" s="55" t="str">
        <f>IF(H1352="","",Sheet1!AL1352)</f>
        <v>2AG3 WM+ HCM 49 Đông Thạnh 3-4</v>
      </c>
      <c r="Y1352" s="7" t="str">
        <f>IF(H1352="","",Sheet1!AJ1352)</f>
        <v>GSG250</v>
      </c>
      <c r="AB1352" s="60">
        <f t="shared" si="211"/>
        <v>5111</v>
      </c>
      <c r="AC1352" s="60">
        <f t="shared" si="212"/>
        <v>131</v>
      </c>
      <c r="AE1352" s="61">
        <f>IF(H1352="","",Sheet1!U1352)</f>
        <v>1</v>
      </c>
      <c r="AG1352" s="7">
        <f>IF(H1352="","",Sheet1!T1352)</f>
        <v>41328</v>
      </c>
      <c r="AH1352" s="62">
        <f t="shared" si="213"/>
        <v>41328</v>
      </c>
      <c r="AL1352" s="64">
        <f t="shared" si="214"/>
        <v>8</v>
      </c>
      <c r="AN1352" s="61">
        <f t="shared" si="215"/>
        <v>3306.2400000000002</v>
      </c>
      <c r="AO1352" s="65">
        <f t="shared" si="216"/>
        <v>33311</v>
      </c>
      <c r="AQ1352" s="66" t="str">
        <f t="shared" si="217"/>
        <v>K-hangtra</v>
      </c>
      <c r="AR1352" s="66">
        <f t="shared" si="218"/>
        <v>156</v>
      </c>
      <c r="AS1352" s="66">
        <f t="shared" si="219"/>
        <v>632</v>
      </c>
    </row>
    <row r="1353" spans="3:45" x14ac:dyDescent="0.25">
      <c r="C1353" s="53" t="str">
        <f>IF(H1353="","",Sheet1!AI1353)</f>
        <v>N</v>
      </c>
      <c r="D1353" s="54" t="s">
        <v>4134</v>
      </c>
      <c r="E1353" s="54" t="s">
        <v>25</v>
      </c>
      <c r="F1353" s="53" t="str">
        <f>IF(H1353="","",Sheet1!AF1353)</f>
        <v>12/10/2025</v>
      </c>
      <c r="G1353" s="1" t="str">
        <f>IF(H1353="","",Sheet1!AF1353)</f>
        <v>12/10/2025</v>
      </c>
      <c r="H1353" s="27">
        <v>9106059199</v>
      </c>
      <c r="I1353" s="1" t="str">
        <f>IF(H1353="","",Sheet1!AF1353)</f>
        <v>12/10/2025</v>
      </c>
      <c r="J1353" s="55" t="str">
        <f t="shared" si="210"/>
        <v>NKHT2510/01600026331</v>
      </c>
      <c r="K1353" s="1"/>
      <c r="L1353" s="57" t="str">
        <f>IF(H1353="","",Sheet1!AK1353)</f>
        <v>K25TTM</v>
      </c>
      <c r="M1353" s="57" t="str">
        <f>IF(H1353="","",Sheet1!AE1353)</f>
        <v>00026331</v>
      </c>
      <c r="N1353" s="58" t="str">
        <f>IF(H1353="","",Sheet1!AF1353)</f>
        <v>12/10/2025</v>
      </c>
      <c r="O1353" s="7" t="str">
        <f>IF(H1353="","",Sheet1!AH1353)</f>
        <v>WIN-CTO-01-016</v>
      </c>
      <c r="S1353" s="55" t="str">
        <f>IF(H1353="","",Sheet1!AL1353)</f>
        <v>3504 WM+ CTO 29-31 Đường A3</v>
      </c>
      <c r="V1353" s="55" t="str">
        <f>IF(H1353="","",Sheet1!AL1353)</f>
        <v>3504 WM+ CTO 29-31 Đường A3</v>
      </c>
      <c r="Y1353" s="7" t="str">
        <f>IF(H1353="","",Sheet1!AJ1353)</f>
        <v>MNH250</v>
      </c>
      <c r="AB1353" s="60">
        <f t="shared" si="211"/>
        <v>5111</v>
      </c>
      <c r="AC1353" s="60">
        <f t="shared" si="212"/>
        <v>131</v>
      </c>
      <c r="AE1353" s="61">
        <f>IF(H1353="","",Sheet1!U1353)</f>
        <v>2</v>
      </c>
      <c r="AG1353" s="7">
        <f>IF(H1353="","",Sheet1!T1353)</f>
        <v>37720</v>
      </c>
      <c r="AH1353" s="62">
        <f t="shared" si="213"/>
        <v>75440</v>
      </c>
      <c r="AL1353" s="64">
        <f t="shared" si="214"/>
        <v>8</v>
      </c>
      <c r="AN1353" s="61">
        <f t="shared" si="215"/>
        <v>6035.2</v>
      </c>
      <c r="AO1353" s="65">
        <f t="shared" si="216"/>
        <v>33311</v>
      </c>
      <c r="AQ1353" s="66" t="str">
        <f t="shared" si="217"/>
        <v>K-hangtra</v>
      </c>
      <c r="AR1353" s="66">
        <f t="shared" si="218"/>
        <v>156</v>
      </c>
      <c r="AS1353" s="66">
        <f t="shared" si="219"/>
        <v>632</v>
      </c>
    </row>
    <row r="1354" spans="3:45" x14ac:dyDescent="0.25">
      <c r="C1354" s="53" t="str">
        <f>IF(H1354="","",Sheet1!AI1354)</f>
        <v>B</v>
      </c>
      <c r="D1354" s="54" t="s">
        <v>4134</v>
      </c>
      <c r="E1354" s="54" t="s">
        <v>25</v>
      </c>
      <c r="F1354" s="53" t="str">
        <f>IF(H1354="","",Sheet1!AF1354)</f>
        <v>12/10/2025</v>
      </c>
      <c r="G1354" s="1" t="str">
        <f>IF(H1354="","",Sheet1!AF1354)</f>
        <v>12/10/2025</v>
      </c>
      <c r="H1354" s="27">
        <v>9106059228</v>
      </c>
      <c r="I1354" s="1" t="str">
        <f>IF(H1354="","",Sheet1!AF1354)</f>
        <v>12/10/2025</v>
      </c>
      <c r="J1354" s="55" t="str">
        <f t="shared" si="210"/>
        <v>NKHT2510/76000487142</v>
      </c>
      <c r="K1354" s="1"/>
      <c r="L1354" s="57" t="str">
        <f>IF(H1354="","",Sheet1!AK1354)</f>
        <v>K25TTM</v>
      </c>
      <c r="M1354" s="57" t="str">
        <f>IF(H1354="","",Sheet1!AE1354)</f>
        <v>00487142</v>
      </c>
      <c r="N1354" s="58" t="str">
        <f>IF(H1354="","",Sheet1!AF1354)</f>
        <v>12/10/2025</v>
      </c>
      <c r="O1354" s="7" t="str">
        <f>IF(H1354="","",Sheet1!AH1354)</f>
        <v>WIN6760</v>
      </c>
      <c r="S1354" s="55" t="str">
        <f>IF(H1354="","",Sheet1!AL1354)</f>
        <v>6760 WM+ HNI 164 Đường 72, Phương Quan</v>
      </c>
      <c r="V1354" s="55" t="str">
        <f>IF(H1354="","",Sheet1!AL1354)</f>
        <v>6760 WM+ HNI 164 Đường 72, Phương Quan</v>
      </c>
      <c r="Y1354" s="7" t="str">
        <f>IF(H1354="","",Sheet1!AJ1354)</f>
        <v>GM500</v>
      </c>
      <c r="AB1354" s="60">
        <f t="shared" si="211"/>
        <v>5111</v>
      </c>
      <c r="AC1354" s="60">
        <f t="shared" si="212"/>
        <v>131</v>
      </c>
      <c r="AE1354" s="61">
        <f>IF(H1354="","",Sheet1!U1354)</f>
        <v>5</v>
      </c>
      <c r="AG1354" s="7">
        <f>IF(H1354="","",Sheet1!T1354)</f>
        <v>111058</v>
      </c>
      <c r="AH1354" s="62">
        <f t="shared" si="213"/>
        <v>555290</v>
      </c>
      <c r="AL1354" s="64">
        <f t="shared" si="214"/>
        <v>8</v>
      </c>
      <c r="AN1354" s="61">
        <f t="shared" si="215"/>
        <v>44423.200000000004</v>
      </c>
      <c r="AO1354" s="65">
        <f t="shared" si="216"/>
        <v>33311</v>
      </c>
      <c r="AQ1354" s="66" t="str">
        <f t="shared" si="217"/>
        <v>K-hangtra</v>
      </c>
      <c r="AR1354" s="66">
        <f t="shared" si="218"/>
        <v>156</v>
      </c>
      <c r="AS1354" s="66">
        <f t="shared" si="219"/>
        <v>632</v>
      </c>
    </row>
    <row r="1355" spans="3:45" x14ac:dyDescent="0.25">
      <c r="C1355" s="53" t="str">
        <f>IF(H1355="","",Sheet1!AI1355)</f>
        <v>N</v>
      </c>
      <c r="D1355" s="54" t="s">
        <v>4134</v>
      </c>
      <c r="E1355" s="54" t="s">
        <v>25</v>
      </c>
      <c r="F1355" s="53" t="str">
        <f>IF(H1355="","",Sheet1!AF1355)</f>
        <v>12/10/2025</v>
      </c>
      <c r="G1355" s="1" t="str">
        <f>IF(H1355="","",Sheet1!AF1355)</f>
        <v>12/10/2025</v>
      </c>
      <c r="H1355" s="27">
        <v>9106059266</v>
      </c>
      <c r="I1355" s="1" t="str">
        <f>IF(H1355="","",Sheet1!AF1355)</f>
        <v>12/10/2025</v>
      </c>
      <c r="J1355" s="55" t="str">
        <f t="shared" si="210"/>
        <v>NKHT2510/00900082009</v>
      </c>
      <c r="K1355" s="1"/>
      <c r="L1355" s="57" t="str">
        <f>IF(H1355="","",Sheet1!AK1355)</f>
        <v>K25TTM</v>
      </c>
      <c r="M1355" s="57" t="str">
        <f>IF(H1355="","",Sheet1!AE1355)</f>
        <v>00082009</v>
      </c>
      <c r="N1355" s="58" t="str">
        <f>IF(H1355="","",Sheet1!AF1355)</f>
        <v>12/10/2025</v>
      </c>
      <c r="O1355" s="7" t="str">
        <f>IF(H1355="","",Sheet1!AH1355)</f>
        <v>WIN-DNG-01-009</v>
      </c>
      <c r="S1355" s="55" t="str">
        <f>IF(H1355="","",Sheet1!AL1355)</f>
        <v>5645 WM+ DNG 86 Cao Sơn Pháo</v>
      </c>
      <c r="V1355" s="55" t="str">
        <f>IF(H1355="","",Sheet1!AL1355)</f>
        <v>5645 WM+ DNG 86 Cao Sơn Pháo</v>
      </c>
      <c r="Y1355" s="7" t="str">
        <f>IF(H1355="","",Sheet1!AJ1355)</f>
        <v>GM500</v>
      </c>
      <c r="AB1355" s="60">
        <f t="shared" si="211"/>
        <v>5111</v>
      </c>
      <c r="AC1355" s="60">
        <f t="shared" si="212"/>
        <v>131</v>
      </c>
      <c r="AE1355" s="61">
        <f>IF(H1355="","",Sheet1!U1355)</f>
        <v>1</v>
      </c>
      <c r="AG1355" s="7">
        <f>IF(H1355="","",Sheet1!T1355)</f>
        <v>111058</v>
      </c>
      <c r="AH1355" s="62">
        <f t="shared" si="213"/>
        <v>111058</v>
      </c>
      <c r="AL1355" s="64">
        <f t="shared" si="214"/>
        <v>8</v>
      </c>
      <c r="AN1355" s="61">
        <f t="shared" si="215"/>
        <v>8884.64</v>
      </c>
      <c r="AO1355" s="65">
        <f t="shared" si="216"/>
        <v>33311</v>
      </c>
      <c r="AQ1355" s="66" t="str">
        <f t="shared" si="217"/>
        <v>K-hangtra</v>
      </c>
      <c r="AR1355" s="66">
        <f t="shared" si="218"/>
        <v>156</v>
      </c>
      <c r="AS1355" s="66">
        <f t="shared" si="219"/>
        <v>632</v>
      </c>
    </row>
    <row r="1356" spans="3:45" x14ac:dyDescent="0.25">
      <c r="C1356" s="53" t="str">
        <f>IF(H1356="","",Sheet1!AI1356)</f>
        <v>N</v>
      </c>
      <c r="D1356" s="54" t="s">
        <v>4134</v>
      </c>
      <c r="E1356" s="54" t="s">
        <v>25</v>
      </c>
      <c r="F1356" s="53" t="str">
        <f>IF(H1356="","",Sheet1!AF1356)</f>
        <v>12/10/2025</v>
      </c>
      <c r="G1356" s="1" t="str">
        <f>IF(H1356="","",Sheet1!AF1356)</f>
        <v>12/10/2025</v>
      </c>
      <c r="H1356" s="27">
        <v>9106059266</v>
      </c>
      <c r="I1356" s="1" t="str">
        <f>IF(H1356="","",Sheet1!AF1356)</f>
        <v>12/10/2025</v>
      </c>
      <c r="J1356" s="55" t="str">
        <f t="shared" si="210"/>
        <v>NKHT2510/00900082009</v>
      </c>
      <c r="K1356" s="1"/>
      <c r="L1356" s="57" t="str">
        <f>IF(H1356="","",Sheet1!AK1356)</f>
        <v>K25TTM</v>
      </c>
      <c r="M1356" s="57" t="str">
        <f>IF(H1356="","",Sheet1!AE1356)</f>
        <v>00082009</v>
      </c>
      <c r="N1356" s="58" t="str">
        <f>IF(H1356="","",Sheet1!AF1356)</f>
        <v>12/10/2025</v>
      </c>
      <c r="O1356" s="7" t="str">
        <f>IF(H1356="","",Sheet1!AH1356)</f>
        <v>WIN-DNG-01-009</v>
      </c>
      <c r="S1356" s="55" t="str">
        <f>IF(H1356="","",Sheet1!AL1356)</f>
        <v>5645 WM+ DNG 86 Cao Sơn Pháo</v>
      </c>
      <c r="V1356" s="55" t="str">
        <f>IF(H1356="","",Sheet1!AL1356)</f>
        <v>5645 WM+ DNG 86 Cao Sơn Pháo</v>
      </c>
      <c r="Y1356" s="7" t="str">
        <f>IF(H1356="","",Sheet1!AJ1356)</f>
        <v>GXD500</v>
      </c>
      <c r="AB1356" s="60">
        <f t="shared" si="211"/>
        <v>5111</v>
      </c>
      <c r="AC1356" s="60">
        <f t="shared" si="212"/>
        <v>131</v>
      </c>
      <c r="AE1356" s="61">
        <f>IF(H1356="","",Sheet1!U1356)</f>
        <v>2</v>
      </c>
      <c r="AG1356" s="7">
        <f>IF(H1356="","",Sheet1!T1356)</f>
        <v>111606</v>
      </c>
      <c r="AH1356" s="62">
        <f t="shared" si="213"/>
        <v>223212</v>
      </c>
      <c r="AL1356" s="64">
        <f t="shared" si="214"/>
        <v>8</v>
      </c>
      <c r="AN1356" s="61">
        <f t="shared" si="215"/>
        <v>17856.96</v>
      </c>
      <c r="AO1356" s="65">
        <f t="shared" si="216"/>
        <v>33311</v>
      </c>
      <c r="AQ1356" s="66" t="str">
        <f t="shared" si="217"/>
        <v>K-hangtra</v>
      </c>
      <c r="AR1356" s="66">
        <f t="shared" si="218"/>
        <v>156</v>
      </c>
      <c r="AS1356" s="66">
        <f t="shared" si="219"/>
        <v>632</v>
      </c>
    </row>
    <row r="1357" spans="3:45" x14ac:dyDescent="0.25">
      <c r="C1357" s="53" t="str">
        <f>IF(H1357="","",Sheet1!AI1357)</f>
        <v>N</v>
      </c>
      <c r="D1357" s="54" t="s">
        <v>4134</v>
      </c>
      <c r="E1357" s="54" t="s">
        <v>25</v>
      </c>
      <c r="F1357" s="53" t="str">
        <f>IF(H1357="","",Sheet1!AF1357)</f>
        <v>12/10/2025</v>
      </c>
      <c r="G1357" s="1" t="str">
        <f>IF(H1357="","",Sheet1!AF1357)</f>
        <v>12/10/2025</v>
      </c>
      <c r="H1357" s="27">
        <v>9106059289</v>
      </c>
      <c r="I1357" s="1" t="str">
        <f>IF(H1357="","",Sheet1!AF1357)</f>
        <v>12/10/2025</v>
      </c>
      <c r="J1357" s="55" t="str">
        <f t="shared" si="210"/>
        <v>NKHT2510/AL500161701</v>
      </c>
      <c r="K1357" s="1"/>
      <c r="L1357" s="57" t="str">
        <f>IF(H1357="","",Sheet1!AK1357)</f>
        <v>K25TTM</v>
      </c>
      <c r="M1357" s="57" t="str">
        <f>IF(H1357="","",Sheet1!AE1357)</f>
        <v>00161701</v>
      </c>
      <c r="N1357" s="58" t="str">
        <f>IF(H1357="","",Sheet1!AF1357)</f>
        <v>12/10/2025</v>
      </c>
      <c r="O1357" s="7" t="str">
        <f>IF(H1357="","",Sheet1!AH1357)</f>
        <v>WIN2AL5</v>
      </c>
      <c r="S1357" s="55" t="str">
        <f>IF(H1357="","",Sheet1!AL1357)</f>
        <v>2AL5 WM+ HCM 213 Gò Xoài</v>
      </c>
      <c r="V1357" s="55" t="str">
        <f>IF(H1357="","",Sheet1!AL1357)</f>
        <v>2AL5 WM+ HCM 213 Gò Xoài</v>
      </c>
      <c r="Y1357" s="7" t="str">
        <f>IF(H1357="","",Sheet1!AJ1357)</f>
        <v>CC300</v>
      </c>
      <c r="AB1357" s="60">
        <f t="shared" si="211"/>
        <v>5111</v>
      </c>
      <c r="AC1357" s="60">
        <f t="shared" si="212"/>
        <v>131</v>
      </c>
      <c r="AE1357" s="61">
        <f>IF(H1357="","",Sheet1!U1357)</f>
        <v>1</v>
      </c>
      <c r="AG1357" s="7">
        <f>IF(H1357="","",Sheet1!T1357)</f>
        <v>74250</v>
      </c>
      <c r="AH1357" s="62">
        <f t="shared" si="213"/>
        <v>74250</v>
      </c>
      <c r="AL1357" s="64">
        <f t="shared" si="214"/>
        <v>8</v>
      </c>
      <c r="AN1357" s="61">
        <f t="shared" si="215"/>
        <v>5940</v>
      </c>
      <c r="AO1357" s="65">
        <f t="shared" si="216"/>
        <v>33311</v>
      </c>
      <c r="AQ1357" s="66" t="str">
        <f t="shared" si="217"/>
        <v>K-hangtra</v>
      </c>
      <c r="AR1357" s="66">
        <f t="shared" si="218"/>
        <v>156</v>
      </c>
      <c r="AS1357" s="66">
        <f t="shared" si="219"/>
        <v>632</v>
      </c>
    </row>
    <row r="1358" spans="3:45" x14ac:dyDescent="0.25">
      <c r="C1358" s="53" t="str">
        <f>IF(H1358="","",Sheet1!AI1358)</f>
        <v>N</v>
      </c>
      <c r="D1358" s="54" t="s">
        <v>4134</v>
      </c>
      <c r="E1358" s="54" t="s">
        <v>25</v>
      </c>
      <c r="F1358" s="53" t="str">
        <f>IF(H1358="","",Sheet1!AF1358)</f>
        <v>12/10/2025</v>
      </c>
      <c r="G1358" s="1" t="str">
        <f>IF(H1358="","",Sheet1!AF1358)</f>
        <v>12/10/2025</v>
      </c>
      <c r="H1358" s="27">
        <v>9106059289</v>
      </c>
      <c r="I1358" s="1" t="str">
        <f>IF(H1358="","",Sheet1!AF1358)</f>
        <v>12/10/2025</v>
      </c>
      <c r="J1358" s="55" t="str">
        <f t="shared" si="210"/>
        <v>NKHT2510/AL500161701</v>
      </c>
      <c r="K1358" s="1"/>
      <c r="L1358" s="57" t="str">
        <f>IF(H1358="","",Sheet1!AK1358)</f>
        <v>K25TTM</v>
      </c>
      <c r="M1358" s="57" t="str">
        <f>IF(H1358="","",Sheet1!AE1358)</f>
        <v>00161701</v>
      </c>
      <c r="N1358" s="58" t="str">
        <f>IF(H1358="","",Sheet1!AF1358)</f>
        <v>12/10/2025</v>
      </c>
      <c r="O1358" s="7" t="str">
        <f>IF(H1358="","",Sheet1!AH1358)</f>
        <v>WIN2AL5</v>
      </c>
      <c r="S1358" s="55" t="str">
        <f>IF(H1358="","",Sheet1!AL1358)</f>
        <v>2AL5 WM+ HCM 213 Gò Xoài</v>
      </c>
      <c r="V1358" s="55" t="str">
        <f>IF(H1358="","",Sheet1!AL1358)</f>
        <v>2AL5 WM+ HCM 213 Gò Xoài</v>
      </c>
      <c r="Y1358" s="7" t="str">
        <f>IF(H1358="","",Sheet1!AJ1358)</f>
        <v>GTLX250G</v>
      </c>
      <c r="AB1358" s="60">
        <f t="shared" si="211"/>
        <v>5111</v>
      </c>
      <c r="AC1358" s="60">
        <f t="shared" si="212"/>
        <v>131</v>
      </c>
      <c r="AE1358" s="61">
        <f>IF(H1358="","",Sheet1!U1358)</f>
        <v>2</v>
      </c>
      <c r="AG1358" s="7">
        <f>IF(H1358="","",Sheet1!T1358)</f>
        <v>50182</v>
      </c>
      <c r="AH1358" s="62">
        <f t="shared" si="213"/>
        <v>100364</v>
      </c>
      <c r="AL1358" s="64">
        <f t="shared" si="214"/>
        <v>8</v>
      </c>
      <c r="AN1358" s="61">
        <f t="shared" si="215"/>
        <v>8029.12</v>
      </c>
      <c r="AO1358" s="65">
        <f t="shared" si="216"/>
        <v>33311</v>
      </c>
      <c r="AQ1358" s="66" t="str">
        <f t="shared" si="217"/>
        <v>K-hangtra</v>
      </c>
      <c r="AR1358" s="66">
        <f t="shared" si="218"/>
        <v>156</v>
      </c>
      <c r="AS1358" s="66">
        <f t="shared" si="219"/>
        <v>632</v>
      </c>
    </row>
    <row r="1359" spans="3:45" x14ac:dyDescent="0.25">
      <c r="C1359" s="53" t="str">
        <f>IF(H1359="","",Sheet1!AI1359)</f>
        <v>N</v>
      </c>
      <c r="D1359" s="54" t="s">
        <v>4134</v>
      </c>
      <c r="E1359" s="54" t="s">
        <v>25</v>
      </c>
      <c r="F1359" s="53" t="str">
        <f>IF(H1359="","",Sheet1!AF1359)</f>
        <v>12/10/2025</v>
      </c>
      <c r="G1359" s="1" t="str">
        <f>IF(H1359="","",Sheet1!AF1359)</f>
        <v>12/10/2025</v>
      </c>
      <c r="H1359" s="27">
        <v>9106059289</v>
      </c>
      <c r="I1359" s="1" t="str">
        <f>IF(H1359="","",Sheet1!AF1359)</f>
        <v>12/10/2025</v>
      </c>
      <c r="J1359" s="55" t="str">
        <f t="shared" si="210"/>
        <v>NKHT2510/AL500161701</v>
      </c>
      <c r="K1359" s="1"/>
      <c r="L1359" s="57" t="str">
        <f>IF(H1359="","",Sheet1!AK1359)</f>
        <v>K25TTM</v>
      </c>
      <c r="M1359" s="57" t="str">
        <f>IF(H1359="","",Sheet1!AE1359)</f>
        <v>00161701</v>
      </c>
      <c r="N1359" s="58" t="str">
        <f>IF(H1359="","",Sheet1!AF1359)</f>
        <v>12/10/2025</v>
      </c>
      <c r="O1359" s="7" t="str">
        <f>IF(H1359="","",Sheet1!AH1359)</f>
        <v>WIN2AL5</v>
      </c>
      <c r="S1359" s="55" t="str">
        <f>IF(H1359="","",Sheet1!AL1359)</f>
        <v>2AL5 WM+ HCM 213 Gò Xoài</v>
      </c>
      <c r="V1359" s="55" t="str">
        <f>IF(H1359="","",Sheet1!AL1359)</f>
        <v>2AL5 WM+ HCM 213 Gò Xoài</v>
      </c>
      <c r="Y1359" s="7" t="str">
        <f>IF(H1359="","",Sheet1!AJ1359)</f>
        <v>GM500</v>
      </c>
      <c r="AB1359" s="60">
        <f t="shared" si="211"/>
        <v>5111</v>
      </c>
      <c r="AC1359" s="60">
        <f t="shared" si="212"/>
        <v>131</v>
      </c>
      <c r="AE1359" s="61">
        <f>IF(H1359="","",Sheet1!U1359)</f>
        <v>3</v>
      </c>
      <c r="AG1359" s="7">
        <f>IF(H1359="","",Sheet1!T1359)</f>
        <v>111058</v>
      </c>
      <c r="AH1359" s="62">
        <f t="shared" si="213"/>
        <v>333174</v>
      </c>
      <c r="AL1359" s="64">
        <f t="shared" si="214"/>
        <v>8</v>
      </c>
      <c r="AN1359" s="61">
        <f t="shared" si="215"/>
        <v>26653.920000000002</v>
      </c>
      <c r="AO1359" s="65">
        <f t="shared" si="216"/>
        <v>33311</v>
      </c>
      <c r="AQ1359" s="66" t="str">
        <f t="shared" si="217"/>
        <v>K-hangtra</v>
      </c>
      <c r="AR1359" s="66">
        <f t="shared" si="218"/>
        <v>156</v>
      </c>
      <c r="AS1359" s="66">
        <f t="shared" si="219"/>
        <v>632</v>
      </c>
    </row>
    <row r="1360" spans="3:45" x14ac:dyDescent="0.25">
      <c r="C1360" s="53" t="str">
        <f>IF(H1360="","",Sheet1!AI1360)</f>
        <v>N</v>
      </c>
      <c r="D1360" s="54" t="s">
        <v>4134</v>
      </c>
      <c r="E1360" s="54" t="s">
        <v>25</v>
      </c>
      <c r="F1360" s="53" t="str">
        <f>IF(H1360="","",Sheet1!AF1360)</f>
        <v>12/10/2025</v>
      </c>
      <c r="G1360" s="1" t="str">
        <f>IF(H1360="","",Sheet1!AF1360)</f>
        <v>12/10/2025</v>
      </c>
      <c r="H1360" s="27">
        <v>9106059289</v>
      </c>
      <c r="I1360" s="1" t="str">
        <f>IF(H1360="","",Sheet1!AF1360)</f>
        <v>12/10/2025</v>
      </c>
      <c r="J1360" s="55" t="str">
        <f t="shared" si="210"/>
        <v>NKHT2510/AL500161701</v>
      </c>
      <c r="K1360" s="1"/>
      <c r="L1360" s="57" t="str">
        <f>IF(H1360="","",Sheet1!AK1360)</f>
        <v>K25TTM</v>
      </c>
      <c r="M1360" s="57" t="str">
        <f>IF(H1360="","",Sheet1!AE1360)</f>
        <v>00161701</v>
      </c>
      <c r="N1360" s="58" t="str">
        <f>IF(H1360="","",Sheet1!AF1360)</f>
        <v>12/10/2025</v>
      </c>
      <c r="O1360" s="7" t="str">
        <f>IF(H1360="","",Sheet1!AH1360)</f>
        <v>WIN2AL5</v>
      </c>
      <c r="S1360" s="55" t="str">
        <f>IF(H1360="","",Sheet1!AL1360)</f>
        <v>2AL5 WM+ HCM 213 Gò Xoài</v>
      </c>
      <c r="V1360" s="55" t="str">
        <f>IF(H1360="","",Sheet1!AL1360)</f>
        <v>2AL5 WM+ HCM 213 Gò Xoài</v>
      </c>
      <c r="Y1360" s="7" t="str">
        <f>IF(H1360="","",Sheet1!AJ1360)</f>
        <v>GL250</v>
      </c>
      <c r="AB1360" s="60">
        <f t="shared" si="211"/>
        <v>5111</v>
      </c>
      <c r="AC1360" s="60">
        <f t="shared" si="212"/>
        <v>131</v>
      </c>
      <c r="AE1360" s="61">
        <f>IF(H1360="","",Sheet1!U1360)</f>
        <v>2</v>
      </c>
      <c r="AG1360" s="7">
        <f>IF(H1360="","",Sheet1!T1360)</f>
        <v>49500</v>
      </c>
      <c r="AH1360" s="62">
        <f t="shared" si="213"/>
        <v>99000</v>
      </c>
      <c r="AL1360" s="64">
        <f t="shared" si="214"/>
        <v>8</v>
      </c>
      <c r="AN1360" s="61">
        <f t="shared" si="215"/>
        <v>7920</v>
      </c>
      <c r="AO1360" s="65">
        <f t="shared" si="216"/>
        <v>33311</v>
      </c>
      <c r="AQ1360" s="66" t="str">
        <f t="shared" si="217"/>
        <v>K-hangtra</v>
      </c>
      <c r="AR1360" s="66">
        <f t="shared" si="218"/>
        <v>156</v>
      </c>
      <c r="AS1360" s="66">
        <f t="shared" si="219"/>
        <v>632</v>
      </c>
    </row>
    <row r="1361" spans="3:45" x14ac:dyDescent="0.25">
      <c r="C1361" s="53" t="str">
        <f>IF(H1361="","",Sheet1!AI1361)</f>
        <v>N</v>
      </c>
      <c r="D1361" s="54" t="s">
        <v>4134</v>
      </c>
      <c r="E1361" s="54" t="s">
        <v>25</v>
      </c>
      <c r="F1361" s="53" t="str">
        <f>IF(H1361="","",Sheet1!AF1361)</f>
        <v>12/10/2025</v>
      </c>
      <c r="G1361" s="1" t="str">
        <f>IF(H1361="","",Sheet1!AF1361)</f>
        <v>12/10/2025</v>
      </c>
      <c r="H1361" s="27">
        <v>9106059289</v>
      </c>
      <c r="I1361" s="1" t="str">
        <f>IF(H1361="","",Sheet1!AF1361)</f>
        <v>12/10/2025</v>
      </c>
      <c r="J1361" s="55" t="str">
        <f t="shared" si="210"/>
        <v>NKHT2510/AL500161701</v>
      </c>
      <c r="K1361" s="1"/>
      <c r="L1361" s="57" t="str">
        <f>IF(H1361="","",Sheet1!AK1361)</f>
        <v>K25TTM</v>
      </c>
      <c r="M1361" s="57" t="str">
        <f>IF(H1361="","",Sheet1!AE1361)</f>
        <v>00161701</v>
      </c>
      <c r="N1361" s="58" t="str">
        <f>IF(H1361="","",Sheet1!AF1361)</f>
        <v>12/10/2025</v>
      </c>
      <c r="O1361" s="7" t="str">
        <f>IF(H1361="","",Sheet1!AH1361)</f>
        <v>WIN2AL5</v>
      </c>
      <c r="S1361" s="55" t="str">
        <f>IF(H1361="","",Sheet1!AL1361)</f>
        <v>2AL5 WM+ HCM 213 Gò Xoài</v>
      </c>
      <c r="V1361" s="55" t="str">
        <f>IF(H1361="","",Sheet1!AL1361)</f>
        <v>2AL5 WM+ HCM 213 Gò Xoài</v>
      </c>
      <c r="Y1361" s="7" t="str">
        <f>IF(H1361="","",Sheet1!AJ1361)</f>
        <v>TH200</v>
      </c>
      <c r="AB1361" s="60">
        <f t="shared" si="211"/>
        <v>5111</v>
      </c>
      <c r="AC1361" s="60">
        <f t="shared" si="212"/>
        <v>131</v>
      </c>
      <c r="AE1361" s="61">
        <f>IF(H1361="","",Sheet1!U1361)</f>
        <v>5</v>
      </c>
      <c r="AG1361" s="7">
        <f>IF(H1361="","",Sheet1!T1361)</f>
        <v>45588</v>
      </c>
      <c r="AH1361" s="62">
        <f t="shared" si="213"/>
        <v>227940</v>
      </c>
      <c r="AL1361" s="64">
        <f t="shared" si="214"/>
        <v>8</v>
      </c>
      <c r="AN1361" s="61">
        <f t="shared" si="215"/>
        <v>18235.2</v>
      </c>
      <c r="AO1361" s="65">
        <f t="shared" si="216"/>
        <v>33311</v>
      </c>
      <c r="AQ1361" s="66" t="str">
        <f t="shared" si="217"/>
        <v>K-hangtra</v>
      </c>
      <c r="AR1361" s="66">
        <f t="shared" si="218"/>
        <v>156</v>
      </c>
      <c r="AS1361" s="66">
        <f t="shared" si="219"/>
        <v>632</v>
      </c>
    </row>
    <row r="1362" spans="3:45" x14ac:dyDescent="0.25">
      <c r="C1362" s="53" t="str">
        <f>IF(H1362="","",Sheet1!AI1362)</f>
        <v>N</v>
      </c>
      <c r="D1362" s="54" t="s">
        <v>4134</v>
      </c>
      <c r="E1362" s="54" t="s">
        <v>25</v>
      </c>
      <c r="F1362" s="53" t="str">
        <f>IF(H1362="","",Sheet1!AF1362)</f>
        <v>12/10/2025</v>
      </c>
      <c r="G1362" s="1" t="str">
        <f>IF(H1362="","",Sheet1!AF1362)</f>
        <v>12/10/2025</v>
      </c>
      <c r="H1362" s="27">
        <v>9106059289</v>
      </c>
      <c r="I1362" s="1" t="str">
        <f>IF(H1362="","",Sheet1!AF1362)</f>
        <v>12/10/2025</v>
      </c>
      <c r="J1362" s="55" t="str">
        <f t="shared" si="210"/>
        <v>NKHT2510/AL500161701</v>
      </c>
      <c r="K1362" s="1"/>
      <c r="L1362" s="57" t="str">
        <f>IF(H1362="","",Sheet1!AK1362)</f>
        <v>K25TTM</v>
      </c>
      <c r="M1362" s="57" t="str">
        <f>IF(H1362="","",Sheet1!AE1362)</f>
        <v>00161701</v>
      </c>
      <c r="N1362" s="58" t="str">
        <f>IF(H1362="","",Sheet1!AF1362)</f>
        <v>12/10/2025</v>
      </c>
      <c r="O1362" s="7" t="str">
        <f>IF(H1362="","",Sheet1!AH1362)</f>
        <v>WIN2AL5</v>
      </c>
      <c r="S1362" s="55" t="str">
        <f>IF(H1362="","",Sheet1!AL1362)</f>
        <v>2AL5 WM+ HCM 213 Gò Xoài</v>
      </c>
      <c r="V1362" s="55" t="str">
        <f>IF(H1362="","",Sheet1!AL1362)</f>
        <v>2AL5 WM+ HCM 213 Gò Xoài</v>
      </c>
      <c r="Y1362" s="7" t="str">
        <f>IF(H1362="","",Sheet1!AJ1362)</f>
        <v>MNH250</v>
      </c>
      <c r="AB1362" s="60">
        <f t="shared" si="211"/>
        <v>5111</v>
      </c>
      <c r="AC1362" s="60">
        <f t="shared" si="212"/>
        <v>131</v>
      </c>
      <c r="AE1362" s="61">
        <f>IF(H1362="","",Sheet1!U1362)</f>
        <v>5</v>
      </c>
      <c r="AG1362" s="7">
        <f>IF(H1362="","",Sheet1!T1362)</f>
        <v>37720</v>
      </c>
      <c r="AH1362" s="62">
        <f t="shared" si="213"/>
        <v>188600</v>
      </c>
      <c r="AL1362" s="64">
        <f t="shared" si="214"/>
        <v>8</v>
      </c>
      <c r="AN1362" s="61">
        <f t="shared" si="215"/>
        <v>15088</v>
      </c>
      <c r="AO1362" s="65">
        <f t="shared" si="216"/>
        <v>33311</v>
      </c>
      <c r="AQ1362" s="66" t="str">
        <f t="shared" si="217"/>
        <v>K-hangtra</v>
      </c>
      <c r="AR1362" s="66">
        <f t="shared" si="218"/>
        <v>156</v>
      </c>
      <c r="AS1362" s="66">
        <f t="shared" si="219"/>
        <v>632</v>
      </c>
    </row>
    <row r="1363" spans="3:45" x14ac:dyDescent="0.25">
      <c r="C1363" s="53" t="str">
        <f>IF(H1363="","",Sheet1!AI1363)</f>
        <v>N</v>
      </c>
      <c r="D1363" s="54" t="s">
        <v>4134</v>
      </c>
      <c r="E1363" s="54" t="s">
        <v>25</v>
      </c>
      <c r="F1363" s="53" t="str">
        <f>IF(H1363="","",Sheet1!AF1363)</f>
        <v>12/10/2025</v>
      </c>
      <c r="G1363" s="1" t="str">
        <f>IF(H1363="","",Sheet1!AF1363)</f>
        <v>12/10/2025</v>
      </c>
      <c r="H1363" s="27">
        <v>9106059337</v>
      </c>
      <c r="I1363" s="1" t="str">
        <f>IF(H1363="","",Sheet1!AF1363)</f>
        <v>12/10/2025</v>
      </c>
      <c r="J1363" s="55" t="str">
        <f t="shared" si="210"/>
        <v>NKHT2510/84400161707</v>
      </c>
      <c r="K1363" s="1"/>
      <c r="L1363" s="57" t="str">
        <f>IF(H1363="","",Sheet1!AK1363)</f>
        <v>K25TTM</v>
      </c>
      <c r="M1363" s="57" t="str">
        <f>IF(H1363="","",Sheet1!AE1363)</f>
        <v>00161707</v>
      </c>
      <c r="N1363" s="58" t="str">
        <f>IF(H1363="","",Sheet1!AF1363)</f>
        <v>12/10/2025</v>
      </c>
      <c r="O1363" s="7" t="str">
        <f>IF(H1363="","",Sheet1!AH1363)</f>
        <v>WIN6844</v>
      </c>
      <c r="S1363" s="55" t="str">
        <f>IF(H1363="","",Sheet1!AL1363)</f>
        <v>6844 WIN HCM 776 - 778 Thống Nhất</v>
      </c>
      <c r="V1363" s="55" t="str">
        <f>IF(H1363="","",Sheet1!AL1363)</f>
        <v>6844 WIN HCM 776 - 778 Thống Nhất</v>
      </c>
      <c r="Y1363" s="7" t="str">
        <f>IF(H1363="","",Sheet1!AJ1363)</f>
        <v>GL250</v>
      </c>
      <c r="AB1363" s="60">
        <f t="shared" si="211"/>
        <v>5111</v>
      </c>
      <c r="AC1363" s="60">
        <f t="shared" si="212"/>
        <v>131</v>
      </c>
      <c r="AE1363" s="61">
        <f>IF(H1363="","",Sheet1!U1363)</f>
        <v>2</v>
      </c>
      <c r="AG1363" s="7">
        <f>IF(H1363="","",Sheet1!T1363)</f>
        <v>49500</v>
      </c>
      <c r="AH1363" s="62">
        <f t="shared" si="213"/>
        <v>99000</v>
      </c>
      <c r="AL1363" s="64">
        <f t="shared" si="214"/>
        <v>8</v>
      </c>
      <c r="AN1363" s="61">
        <f t="shared" si="215"/>
        <v>7920</v>
      </c>
      <c r="AO1363" s="65">
        <f t="shared" si="216"/>
        <v>33311</v>
      </c>
      <c r="AQ1363" s="66" t="str">
        <f t="shared" si="217"/>
        <v>K-hangtra</v>
      </c>
      <c r="AR1363" s="66">
        <f t="shared" si="218"/>
        <v>156</v>
      </c>
      <c r="AS1363" s="66">
        <f t="shared" si="219"/>
        <v>632</v>
      </c>
    </row>
    <row r="1364" spans="3:45" x14ac:dyDescent="0.25">
      <c r="C1364" s="53" t="str">
        <f>IF(H1364="","",Sheet1!AI1364)</f>
        <v>N</v>
      </c>
      <c r="D1364" s="54" t="s">
        <v>4134</v>
      </c>
      <c r="E1364" s="54" t="s">
        <v>25</v>
      </c>
      <c r="F1364" s="53" t="str">
        <f>IF(H1364="","",Sheet1!AF1364)</f>
        <v>12/10/2025</v>
      </c>
      <c r="G1364" s="1" t="str">
        <f>IF(H1364="","",Sheet1!AF1364)</f>
        <v>12/10/2025</v>
      </c>
      <c r="H1364" s="27">
        <v>9106059337</v>
      </c>
      <c r="I1364" s="1" t="str">
        <f>IF(H1364="","",Sheet1!AF1364)</f>
        <v>12/10/2025</v>
      </c>
      <c r="J1364" s="55" t="str">
        <f t="shared" si="210"/>
        <v>NKHT2510/84400161707</v>
      </c>
      <c r="K1364" s="1"/>
      <c r="L1364" s="57" t="str">
        <f>IF(H1364="","",Sheet1!AK1364)</f>
        <v>K25TTM</v>
      </c>
      <c r="M1364" s="57" t="str">
        <f>IF(H1364="","",Sheet1!AE1364)</f>
        <v>00161707</v>
      </c>
      <c r="N1364" s="58" t="str">
        <f>IF(H1364="","",Sheet1!AF1364)</f>
        <v>12/10/2025</v>
      </c>
      <c r="O1364" s="7" t="str">
        <f>IF(H1364="","",Sheet1!AH1364)</f>
        <v>WIN6844</v>
      </c>
      <c r="S1364" s="55" t="str">
        <f>IF(H1364="","",Sheet1!AL1364)</f>
        <v>6844 WIN HCM 776 - 778 Thống Nhất</v>
      </c>
      <c r="V1364" s="55" t="str">
        <f>IF(H1364="","",Sheet1!AL1364)</f>
        <v>6844 WIN HCM 776 - 778 Thống Nhất</v>
      </c>
      <c r="Y1364" s="7" t="str">
        <f>IF(H1364="","",Sheet1!AJ1364)</f>
        <v>GM500</v>
      </c>
      <c r="AB1364" s="60">
        <f t="shared" si="211"/>
        <v>5111</v>
      </c>
      <c r="AC1364" s="60">
        <f t="shared" si="212"/>
        <v>131</v>
      </c>
      <c r="AE1364" s="61">
        <f>IF(H1364="","",Sheet1!U1364)</f>
        <v>1</v>
      </c>
      <c r="AG1364" s="7">
        <f>IF(H1364="","",Sheet1!T1364)</f>
        <v>111058</v>
      </c>
      <c r="AH1364" s="62">
        <f t="shared" si="213"/>
        <v>111058</v>
      </c>
      <c r="AL1364" s="64">
        <f t="shared" si="214"/>
        <v>8</v>
      </c>
      <c r="AN1364" s="61">
        <f t="shared" si="215"/>
        <v>8884.64</v>
      </c>
      <c r="AO1364" s="65">
        <f t="shared" si="216"/>
        <v>33311</v>
      </c>
      <c r="AQ1364" s="66" t="str">
        <f t="shared" si="217"/>
        <v>K-hangtra</v>
      </c>
      <c r="AR1364" s="66">
        <f t="shared" si="218"/>
        <v>156</v>
      </c>
      <c r="AS1364" s="66">
        <f t="shared" si="219"/>
        <v>632</v>
      </c>
    </row>
    <row r="1365" spans="3:45" x14ac:dyDescent="0.25">
      <c r="C1365" s="53" t="str">
        <f>IF(H1365="","",Sheet1!AI1365)</f>
        <v>B</v>
      </c>
      <c r="D1365" s="54" t="s">
        <v>4134</v>
      </c>
      <c r="E1365" s="54" t="s">
        <v>25</v>
      </c>
      <c r="F1365" s="53" t="str">
        <f>IF(H1365="","",Sheet1!AF1365)</f>
        <v>12/10/2025</v>
      </c>
      <c r="G1365" s="1" t="str">
        <f>IF(H1365="","",Sheet1!AF1365)</f>
        <v>12/10/2025</v>
      </c>
      <c r="H1365" s="27">
        <v>9106059303</v>
      </c>
      <c r="I1365" s="1" t="str">
        <f>IF(H1365="","",Sheet1!AF1365)</f>
        <v>12/10/2025</v>
      </c>
      <c r="J1365" s="55" t="str">
        <f t="shared" si="210"/>
        <v>NKHT2510/68100487170</v>
      </c>
      <c r="K1365" s="1"/>
      <c r="L1365" s="57" t="str">
        <f>IF(H1365="","",Sheet1!AK1365)</f>
        <v>K25TTM</v>
      </c>
      <c r="M1365" s="57" t="str">
        <f>IF(H1365="","",Sheet1!AE1365)</f>
        <v>00487170</v>
      </c>
      <c r="N1365" s="58" t="str">
        <f>IF(H1365="","",Sheet1!AF1365)</f>
        <v>12/10/2025</v>
      </c>
      <c r="O1365" s="7" t="str">
        <f>IF(H1365="","",Sheet1!AH1365)</f>
        <v>WIN4681</v>
      </c>
      <c r="S1365" s="55" t="str">
        <f>IF(H1365="","",Sheet1!AL1365)</f>
        <v>4681 WM+ HNI Thôn Xâm Dương 3</v>
      </c>
      <c r="V1365" s="55" t="str">
        <f>IF(H1365="","",Sheet1!AL1365)</f>
        <v>4681 WM+ HNI Thôn Xâm Dương 3</v>
      </c>
      <c r="Y1365" s="7" t="str">
        <f>IF(H1365="","",Sheet1!AJ1365)</f>
        <v>GTLX250G</v>
      </c>
      <c r="AB1365" s="60">
        <f t="shared" si="211"/>
        <v>5111</v>
      </c>
      <c r="AC1365" s="60">
        <f t="shared" si="212"/>
        <v>131</v>
      </c>
      <c r="AE1365" s="61">
        <f>IF(H1365="","",Sheet1!U1365)</f>
        <v>1</v>
      </c>
      <c r="AG1365" s="7">
        <f>IF(H1365="","",Sheet1!T1365)</f>
        <v>50182</v>
      </c>
      <c r="AH1365" s="62">
        <f t="shared" si="213"/>
        <v>50182</v>
      </c>
      <c r="AL1365" s="64">
        <f t="shared" si="214"/>
        <v>8</v>
      </c>
      <c r="AN1365" s="61">
        <f t="shared" si="215"/>
        <v>4014.56</v>
      </c>
      <c r="AO1365" s="65">
        <f t="shared" si="216"/>
        <v>33311</v>
      </c>
      <c r="AQ1365" s="66" t="str">
        <f t="shared" si="217"/>
        <v>K-hangtra</v>
      </c>
      <c r="AR1365" s="66">
        <f t="shared" si="218"/>
        <v>156</v>
      </c>
      <c r="AS1365" s="66">
        <f t="shared" si="219"/>
        <v>632</v>
      </c>
    </row>
    <row r="1366" spans="3:45" x14ac:dyDescent="0.25">
      <c r="C1366" s="53" t="str">
        <f>IF(H1366="","",Sheet1!AI1366)</f>
        <v>B</v>
      </c>
      <c r="D1366" s="54" t="s">
        <v>4134</v>
      </c>
      <c r="E1366" s="54" t="s">
        <v>25</v>
      </c>
      <c r="F1366" s="53" t="str">
        <f>IF(H1366="","",Sheet1!AF1366)</f>
        <v>12/10/2025</v>
      </c>
      <c r="G1366" s="1" t="str">
        <f>IF(H1366="","",Sheet1!AF1366)</f>
        <v>12/10/2025</v>
      </c>
      <c r="H1366" s="27">
        <v>9106059370</v>
      </c>
      <c r="I1366" s="1" t="str">
        <f>IF(H1366="","",Sheet1!AF1366)</f>
        <v>12/10/2025</v>
      </c>
      <c r="J1366" s="55" t="str">
        <f t="shared" si="210"/>
        <v>NKHT2510/06500009816</v>
      </c>
      <c r="K1366" s="1"/>
      <c r="L1366" s="57" t="str">
        <f>IF(H1366="","",Sheet1!AK1366)</f>
        <v>K25TTM</v>
      </c>
      <c r="M1366" s="57" t="str">
        <f>IF(H1366="","",Sheet1!AE1366)</f>
        <v>00009816</v>
      </c>
      <c r="N1366" s="58" t="str">
        <f>IF(H1366="","",Sheet1!AF1366)</f>
        <v>12/10/2025</v>
      </c>
      <c r="O1366" s="7" t="str">
        <f>IF(H1366="","",Sheet1!AH1366)</f>
        <v>WIN-065</v>
      </c>
      <c r="S1366" s="55" t="str">
        <f>IF(H1366="","",Sheet1!AL1366)</f>
        <v>5990 WM+ BGG Đức Nghiêm, Hiệp Hòa</v>
      </c>
      <c r="V1366" s="55" t="str">
        <f>IF(H1366="","",Sheet1!AL1366)</f>
        <v>5990 WM+ BGG Đức Nghiêm, Hiệp Hòa</v>
      </c>
      <c r="Y1366" s="7" t="str">
        <f>IF(H1366="","",Sheet1!AJ1366)</f>
        <v>GM500</v>
      </c>
      <c r="AB1366" s="60">
        <f t="shared" si="211"/>
        <v>5111</v>
      </c>
      <c r="AC1366" s="60">
        <f t="shared" si="212"/>
        <v>131</v>
      </c>
      <c r="AE1366" s="61">
        <f>IF(H1366="","",Sheet1!U1366)</f>
        <v>2</v>
      </c>
      <c r="AG1366" s="7">
        <f>IF(H1366="","",Sheet1!T1366)</f>
        <v>111058</v>
      </c>
      <c r="AH1366" s="62">
        <f t="shared" si="213"/>
        <v>222116</v>
      </c>
      <c r="AL1366" s="64">
        <f t="shared" si="214"/>
        <v>8</v>
      </c>
      <c r="AN1366" s="61">
        <f t="shared" si="215"/>
        <v>17769.28</v>
      </c>
      <c r="AO1366" s="65">
        <f t="shared" si="216"/>
        <v>33311</v>
      </c>
      <c r="AQ1366" s="66" t="str">
        <f t="shared" si="217"/>
        <v>K-hangtra</v>
      </c>
      <c r="AR1366" s="66">
        <f t="shared" si="218"/>
        <v>156</v>
      </c>
      <c r="AS1366" s="66">
        <f t="shared" si="219"/>
        <v>632</v>
      </c>
    </row>
    <row r="1367" spans="3:45" x14ac:dyDescent="0.25">
      <c r="C1367" s="53" t="str">
        <f>IF(H1367="","",Sheet1!AI1367)</f>
        <v>B</v>
      </c>
      <c r="D1367" s="54" t="s">
        <v>4134</v>
      </c>
      <c r="E1367" s="54" t="s">
        <v>25</v>
      </c>
      <c r="F1367" s="53" t="str">
        <f>IF(H1367="","",Sheet1!AF1367)</f>
        <v>12/10/2025</v>
      </c>
      <c r="G1367" s="1" t="str">
        <f>IF(H1367="","",Sheet1!AF1367)</f>
        <v>12/10/2025</v>
      </c>
      <c r="H1367" s="27">
        <v>9106059323</v>
      </c>
      <c r="I1367" s="1" t="str">
        <f>IF(H1367="","",Sheet1!AF1367)</f>
        <v>12/10/2025</v>
      </c>
      <c r="J1367" s="55" t="str">
        <f t="shared" si="210"/>
        <v>NKHT2510/03100018916</v>
      </c>
      <c r="K1367" s="1"/>
      <c r="L1367" s="57" t="str">
        <f>IF(H1367="","",Sheet1!AK1367)</f>
        <v>K25TTM</v>
      </c>
      <c r="M1367" s="57" t="str">
        <f>IF(H1367="","",Sheet1!AE1367)</f>
        <v>00018916</v>
      </c>
      <c r="N1367" s="58" t="str">
        <f>IF(H1367="","",Sheet1!AF1367)</f>
        <v>12/10/2025</v>
      </c>
      <c r="O1367" s="7" t="str">
        <f>IF(H1367="","",Sheet1!AH1367)</f>
        <v>WIN-031</v>
      </c>
      <c r="S1367" s="55" t="str">
        <f>IF(H1367="","",Sheet1!AL1367)</f>
        <v>6927 WM+ BNH Khu phố Tiền Trong</v>
      </c>
      <c r="V1367" s="55" t="str">
        <f>IF(H1367="","",Sheet1!AL1367)</f>
        <v>6927 WM+ BNH Khu phố Tiền Trong</v>
      </c>
      <c r="Y1367" s="7" t="str">
        <f>IF(H1367="","",Sheet1!AJ1367)</f>
        <v>MNH250</v>
      </c>
      <c r="AB1367" s="60">
        <f t="shared" si="211"/>
        <v>5111</v>
      </c>
      <c r="AC1367" s="60">
        <f t="shared" si="212"/>
        <v>131</v>
      </c>
      <c r="AE1367" s="61">
        <f>IF(H1367="","",Sheet1!U1367)</f>
        <v>1</v>
      </c>
      <c r="AG1367" s="7">
        <f>IF(H1367="","",Sheet1!T1367)</f>
        <v>37720</v>
      </c>
      <c r="AH1367" s="62">
        <f t="shared" si="213"/>
        <v>37720</v>
      </c>
      <c r="AL1367" s="64">
        <f t="shared" si="214"/>
        <v>8</v>
      </c>
      <c r="AN1367" s="61">
        <f t="shared" si="215"/>
        <v>3017.6</v>
      </c>
      <c r="AO1367" s="65">
        <f t="shared" si="216"/>
        <v>33311</v>
      </c>
      <c r="AQ1367" s="66" t="str">
        <f t="shared" si="217"/>
        <v>K-hangtra</v>
      </c>
      <c r="AR1367" s="66">
        <f t="shared" si="218"/>
        <v>156</v>
      </c>
      <c r="AS1367" s="66">
        <f t="shared" si="219"/>
        <v>632</v>
      </c>
    </row>
    <row r="1368" spans="3:45" x14ac:dyDescent="0.25">
      <c r="C1368" s="53" t="str">
        <f>IF(H1368="","",Sheet1!AI1368)</f>
        <v>B</v>
      </c>
      <c r="D1368" s="54" t="s">
        <v>4134</v>
      </c>
      <c r="E1368" s="54" t="s">
        <v>25</v>
      </c>
      <c r="F1368" s="53" t="str">
        <f>IF(H1368="","",Sheet1!AF1368)</f>
        <v>12/10/2025</v>
      </c>
      <c r="G1368" s="1" t="str">
        <f>IF(H1368="","",Sheet1!AF1368)</f>
        <v>12/10/2025</v>
      </c>
      <c r="H1368" s="27">
        <v>9106059391</v>
      </c>
      <c r="I1368" s="1" t="str">
        <f>IF(H1368="","",Sheet1!AF1368)</f>
        <v>12/10/2025</v>
      </c>
      <c r="J1368" s="55" t="str">
        <f t="shared" si="210"/>
        <v>NKHT2510/81600487197</v>
      </c>
      <c r="K1368" s="1"/>
      <c r="L1368" s="57" t="str">
        <f>IF(H1368="","",Sheet1!AK1368)</f>
        <v>K25TTM</v>
      </c>
      <c r="M1368" s="57" t="str">
        <f>IF(H1368="","",Sheet1!AE1368)</f>
        <v>00487197</v>
      </c>
      <c r="N1368" s="58" t="str">
        <f>IF(H1368="","",Sheet1!AF1368)</f>
        <v>12/10/2025</v>
      </c>
      <c r="O1368" s="7" t="str">
        <f>IF(H1368="","",Sheet1!AH1368)</f>
        <v>WIN2816</v>
      </c>
      <c r="S1368" s="55" t="str">
        <f>IF(H1368="","",Sheet1!AL1368)</f>
        <v>2816 WM+ HNI 198 Hoàng Mai</v>
      </c>
      <c r="V1368" s="55" t="str">
        <f>IF(H1368="","",Sheet1!AL1368)</f>
        <v>2816 WM+ HNI 198 Hoàng Mai</v>
      </c>
      <c r="Y1368" s="7" t="str">
        <f>IF(H1368="","",Sheet1!AJ1368)</f>
        <v>GM500</v>
      </c>
      <c r="AB1368" s="60">
        <f t="shared" si="211"/>
        <v>5111</v>
      </c>
      <c r="AC1368" s="60">
        <f t="shared" si="212"/>
        <v>131</v>
      </c>
      <c r="AE1368" s="61">
        <f>IF(H1368="","",Sheet1!U1368)</f>
        <v>1</v>
      </c>
      <c r="AG1368" s="7">
        <f>IF(H1368="","",Sheet1!T1368)</f>
        <v>111058</v>
      </c>
      <c r="AH1368" s="62">
        <f t="shared" si="213"/>
        <v>111058</v>
      </c>
      <c r="AL1368" s="64">
        <f t="shared" si="214"/>
        <v>8</v>
      </c>
      <c r="AN1368" s="61">
        <f t="shared" si="215"/>
        <v>8884.64</v>
      </c>
      <c r="AO1368" s="65">
        <f t="shared" si="216"/>
        <v>33311</v>
      </c>
      <c r="AQ1368" s="66" t="str">
        <f t="shared" si="217"/>
        <v>K-hangtra</v>
      </c>
      <c r="AR1368" s="66">
        <f t="shared" si="218"/>
        <v>156</v>
      </c>
      <c r="AS1368" s="66">
        <f t="shared" si="219"/>
        <v>632</v>
      </c>
    </row>
    <row r="1369" spans="3:45" x14ac:dyDescent="0.25">
      <c r="C1369" s="53" t="str">
        <f>IF(H1369="","",Sheet1!AI1369)</f>
        <v>B</v>
      </c>
      <c r="D1369" s="54" t="s">
        <v>4134</v>
      </c>
      <c r="E1369" s="54" t="s">
        <v>25</v>
      </c>
      <c r="F1369" s="53" t="str">
        <f>IF(H1369="","",Sheet1!AF1369)</f>
        <v>12/10/2025</v>
      </c>
      <c r="G1369" s="1" t="str">
        <f>IF(H1369="","",Sheet1!AF1369)</f>
        <v>12/10/2025</v>
      </c>
      <c r="H1369" s="27">
        <v>9106059391</v>
      </c>
      <c r="I1369" s="1" t="str">
        <f>IF(H1369="","",Sheet1!AF1369)</f>
        <v>12/10/2025</v>
      </c>
      <c r="J1369" s="55" t="str">
        <f t="shared" si="210"/>
        <v>NKHT2510/81600487197</v>
      </c>
      <c r="K1369" s="1"/>
      <c r="L1369" s="57" t="str">
        <f>IF(H1369="","",Sheet1!AK1369)</f>
        <v>K25TTM</v>
      </c>
      <c r="M1369" s="57" t="str">
        <f>IF(H1369="","",Sheet1!AE1369)</f>
        <v>00487197</v>
      </c>
      <c r="N1369" s="58" t="str">
        <f>IF(H1369="","",Sheet1!AF1369)</f>
        <v>12/10/2025</v>
      </c>
      <c r="O1369" s="7" t="str">
        <f>IF(H1369="","",Sheet1!AH1369)</f>
        <v>WIN2816</v>
      </c>
      <c r="S1369" s="55" t="str">
        <f>IF(H1369="","",Sheet1!AL1369)</f>
        <v>2816 WM+ HNI 198 Hoàng Mai</v>
      </c>
      <c r="V1369" s="55" t="str">
        <f>IF(H1369="","",Sheet1!AL1369)</f>
        <v>2816 WM+ HNI 198 Hoàng Mai</v>
      </c>
      <c r="Y1369" s="7" t="str">
        <f>IF(H1369="","",Sheet1!AJ1369)</f>
        <v>GTLX250G</v>
      </c>
      <c r="AB1369" s="60">
        <f t="shared" si="211"/>
        <v>5111</v>
      </c>
      <c r="AC1369" s="60">
        <f t="shared" si="212"/>
        <v>131</v>
      </c>
      <c r="AE1369" s="61">
        <f>IF(H1369="","",Sheet1!U1369)</f>
        <v>1</v>
      </c>
      <c r="AG1369" s="7">
        <f>IF(H1369="","",Sheet1!T1369)</f>
        <v>50182</v>
      </c>
      <c r="AH1369" s="62">
        <f t="shared" si="213"/>
        <v>50182</v>
      </c>
      <c r="AL1369" s="64">
        <f t="shared" si="214"/>
        <v>8</v>
      </c>
      <c r="AN1369" s="61">
        <f t="shared" si="215"/>
        <v>4014.56</v>
      </c>
      <c r="AO1369" s="65">
        <f t="shared" si="216"/>
        <v>33311</v>
      </c>
      <c r="AQ1369" s="66" t="str">
        <f t="shared" si="217"/>
        <v>K-hangtra</v>
      </c>
      <c r="AR1369" s="66">
        <f t="shared" si="218"/>
        <v>156</v>
      </c>
      <c r="AS1369" s="66">
        <f t="shared" si="219"/>
        <v>632</v>
      </c>
    </row>
    <row r="1370" spans="3:45" x14ac:dyDescent="0.25">
      <c r="C1370" s="53" t="str">
        <f>IF(H1370="","",Sheet1!AI1370)</f>
        <v>N</v>
      </c>
      <c r="D1370" s="54" t="s">
        <v>4134</v>
      </c>
      <c r="E1370" s="54" t="s">
        <v>25</v>
      </c>
      <c r="F1370" s="53" t="str">
        <f>IF(H1370="","",Sheet1!AF1370)</f>
        <v>12/10/2025</v>
      </c>
      <c r="G1370" s="1" t="str">
        <f>IF(H1370="","",Sheet1!AF1370)</f>
        <v>12/10/2025</v>
      </c>
      <c r="H1370" s="27">
        <v>9106059502</v>
      </c>
      <c r="I1370" s="1" t="str">
        <f>IF(H1370="","",Sheet1!AF1370)</f>
        <v>12/10/2025</v>
      </c>
      <c r="J1370" s="55" t="str">
        <f t="shared" si="210"/>
        <v>NKHT2510/00900082026</v>
      </c>
      <c r="K1370" s="1"/>
      <c r="L1370" s="57" t="str">
        <f>IF(H1370="","",Sheet1!AK1370)</f>
        <v>K25TTM</v>
      </c>
      <c r="M1370" s="57" t="str">
        <f>IF(H1370="","",Sheet1!AE1370)</f>
        <v>00082026</v>
      </c>
      <c r="N1370" s="58" t="str">
        <f>IF(H1370="","",Sheet1!AF1370)</f>
        <v>12/10/2025</v>
      </c>
      <c r="O1370" s="7" t="str">
        <f>IF(H1370="","",Sheet1!AH1370)</f>
        <v>WIN-DNG-01-009</v>
      </c>
      <c r="S1370" s="55" t="str">
        <f>IF(H1370="","",Sheet1!AL1370)</f>
        <v>2AJL WM+ DNG 111 Phan Văn Đáng</v>
      </c>
      <c r="V1370" s="55" t="str">
        <f>IF(H1370="","",Sheet1!AL1370)</f>
        <v>2AJL WM+ DNG 111 Phan Văn Đáng</v>
      </c>
      <c r="Y1370" s="7" t="str">
        <f>IF(H1370="","",Sheet1!AJ1370)</f>
        <v>TH200</v>
      </c>
      <c r="AB1370" s="60">
        <f t="shared" si="211"/>
        <v>5111</v>
      </c>
      <c r="AC1370" s="60">
        <f t="shared" si="212"/>
        <v>131</v>
      </c>
      <c r="AE1370" s="61">
        <f>IF(H1370="","",Sheet1!U1370)</f>
        <v>1</v>
      </c>
      <c r="AG1370" s="7">
        <f>IF(H1370="","",Sheet1!T1370)</f>
        <v>45588</v>
      </c>
      <c r="AH1370" s="62">
        <f t="shared" si="213"/>
        <v>45588</v>
      </c>
      <c r="AL1370" s="64">
        <f t="shared" si="214"/>
        <v>8</v>
      </c>
      <c r="AN1370" s="61">
        <f t="shared" si="215"/>
        <v>3647.04</v>
      </c>
      <c r="AO1370" s="65">
        <f t="shared" si="216"/>
        <v>33311</v>
      </c>
      <c r="AQ1370" s="66" t="str">
        <f t="shared" si="217"/>
        <v>K-hangtra</v>
      </c>
      <c r="AR1370" s="66">
        <f t="shared" si="218"/>
        <v>156</v>
      </c>
      <c r="AS1370" s="66">
        <f t="shared" si="219"/>
        <v>632</v>
      </c>
    </row>
    <row r="1371" spans="3:45" x14ac:dyDescent="0.25">
      <c r="C1371" s="53" t="str">
        <f>IF(H1371="","",Sheet1!AI1371)</f>
        <v>B</v>
      </c>
      <c r="D1371" s="54" t="s">
        <v>4134</v>
      </c>
      <c r="E1371" s="54" t="s">
        <v>25</v>
      </c>
      <c r="F1371" s="53" t="str">
        <f>IF(H1371="","",Sheet1!AF1371)</f>
        <v>12/10/2025</v>
      </c>
      <c r="G1371" s="1" t="str">
        <f>IF(H1371="","",Sheet1!AF1371)</f>
        <v>12/10/2025</v>
      </c>
      <c r="H1371" s="27">
        <v>9106059514</v>
      </c>
      <c r="I1371" s="1" t="str">
        <f>IF(H1371="","",Sheet1!AF1371)</f>
        <v>12/10/2025</v>
      </c>
      <c r="J1371" s="55" t="str">
        <f t="shared" si="210"/>
        <v>NKHT2510/16800487227</v>
      </c>
      <c r="K1371" s="1"/>
      <c r="L1371" s="57" t="str">
        <f>IF(H1371="","",Sheet1!AK1371)</f>
        <v>K25TTM</v>
      </c>
      <c r="M1371" s="57" t="str">
        <f>IF(H1371="","",Sheet1!AE1371)</f>
        <v>00487227</v>
      </c>
      <c r="N1371" s="58" t="str">
        <f>IF(H1371="","",Sheet1!AF1371)</f>
        <v>12/10/2025</v>
      </c>
      <c r="O1371" s="7" t="str">
        <f>IF(H1371="","",Sheet1!AH1371)</f>
        <v>WIN2168</v>
      </c>
      <c r="S1371" s="55" t="str">
        <f>IF(H1371="","",Sheet1!AL1371)</f>
        <v>2168 WM+ HNI 70 Lê Trọng Tấn</v>
      </c>
      <c r="V1371" s="55" t="str">
        <f>IF(H1371="","",Sheet1!AL1371)</f>
        <v>2168 WM+ HNI 70 Lê Trọng Tấn</v>
      </c>
      <c r="Y1371" s="7" t="str">
        <f>IF(H1371="","",Sheet1!AJ1371)</f>
        <v>GM500</v>
      </c>
      <c r="AB1371" s="60">
        <f t="shared" si="211"/>
        <v>5111</v>
      </c>
      <c r="AC1371" s="60">
        <f t="shared" si="212"/>
        <v>131</v>
      </c>
      <c r="AE1371" s="61">
        <f>IF(H1371="","",Sheet1!U1371)</f>
        <v>2</v>
      </c>
      <c r="AG1371" s="7">
        <f>IF(H1371="","",Sheet1!T1371)</f>
        <v>111058</v>
      </c>
      <c r="AH1371" s="62">
        <f t="shared" si="213"/>
        <v>222116</v>
      </c>
      <c r="AL1371" s="64">
        <f t="shared" si="214"/>
        <v>8</v>
      </c>
      <c r="AN1371" s="61">
        <f t="shared" si="215"/>
        <v>17769.28</v>
      </c>
      <c r="AO1371" s="65">
        <f t="shared" si="216"/>
        <v>33311</v>
      </c>
      <c r="AQ1371" s="66" t="str">
        <f t="shared" si="217"/>
        <v>K-hangtra</v>
      </c>
      <c r="AR1371" s="66">
        <f t="shared" si="218"/>
        <v>156</v>
      </c>
      <c r="AS1371" s="66">
        <f t="shared" si="219"/>
        <v>632</v>
      </c>
    </row>
    <row r="1372" spans="3:45" x14ac:dyDescent="0.25">
      <c r="C1372" s="53" t="str">
        <f>IF(H1372="","",Sheet1!AI1372)</f>
        <v>B</v>
      </c>
      <c r="D1372" s="54" t="s">
        <v>4134</v>
      </c>
      <c r="E1372" s="54" t="s">
        <v>25</v>
      </c>
      <c r="F1372" s="53" t="str">
        <f>IF(H1372="","",Sheet1!AF1372)</f>
        <v>12/10/2025</v>
      </c>
      <c r="G1372" s="1" t="str">
        <f>IF(H1372="","",Sheet1!AF1372)</f>
        <v>12/10/2025</v>
      </c>
      <c r="H1372" s="27">
        <v>9106059532</v>
      </c>
      <c r="I1372" s="1" t="str">
        <f>IF(H1372="","",Sheet1!AF1372)</f>
        <v>12/10/2025</v>
      </c>
      <c r="J1372" s="55" t="str">
        <f t="shared" si="210"/>
        <v>NKHT2510/03500004065</v>
      </c>
      <c r="K1372" s="1"/>
      <c r="L1372" s="57" t="str">
        <f>IF(H1372="","",Sheet1!AK1372)</f>
        <v>K25TTM</v>
      </c>
      <c r="M1372" s="57" t="str">
        <f>IF(H1372="","",Sheet1!AE1372)</f>
        <v>00004065</v>
      </c>
      <c r="N1372" s="58" t="str">
        <f>IF(H1372="","",Sheet1!AF1372)</f>
        <v>12/10/2025</v>
      </c>
      <c r="O1372" s="7" t="str">
        <f>IF(H1372="","",Sheet1!AH1372)</f>
        <v>WIN-035</v>
      </c>
      <c r="S1372" s="55" t="str">
        <f>IF(H1372="","",Sheet1!AL1372)</f>
        <v>5898 WM+ YBI 326 Điện Biên</v>
      </c>
      <c r="V1372" s="55" t="str">
        <f>IF(H1372="","",Sheet1!AL1372)</f>
        <v>5898 WM+ YBI 326 Điện Biên</v>
      </c>
      <c r="Y1372" s="7" t="str">
        <f>IF(H1372="","",Sheet1!AJ1372)</f>
        <v>GM500</v>
      </c>
      <c r="AB1372" s="60">
        <f t="shared" si="211"/>
        <v>5111</v>
      </c>
      <c r="AC1372" s="60">
        <f t="shared" si="212"/>
        <v>131</v>
      </c>
      <c r="AE1372" s="61">
        <f>IF(H1372="","",Sheet1!U1372)</f>
        <v>2</v>
      </c>
      <c r="AG1372" s="7">
        <f>IF(H1372="","",Sheet1!T1372)</f>
        <v>111058</v>
      </c>
      <c r="AH1372" s="62">
        <f t="shared" si="213"/>
        <v>222116</v>
      </c>
      <c r="AL1372" s="64">
        <f t="shared" si="214"/>
        <v>8</v>
      </c>
      <c r="AN1372" s="61">
        <f t="shared" si="215"/>
        <v>17769.28</v>
      </c>
      <c r="AO1372" s="65">
        <f t="shared" si="216"/>
        <v>33311</v>
      </c>
      <c r="AQ1372" s="66" t="str">
        <f t="shared" si="217"/>
        <v>K-hangtra</v>
      </c>
      <c r="AR1372" s="66">
        <f t="shared" si="218"/>
        <v>156</v>
      </c>
      <c r="AS1372" s="66">
        <f t="shared" si="219"/>
        <v>632</v>
      </c>
    </row>
    <row r="1373" spans="3:45" x14ac:dyDescent="0.25">
      <c r="C1373" s="53" t="str">
        <f>IF(H1373="","",Sheet1!AI1373)</f>
        <v>N</v>
      </c>
      <c r="D1373" s="54" t="s">
        <v>4134</v>
      </c>
      <c r="E1373" s="54" t="s">
        <v>25</v>
      </c>
      <c r="F1373" s="53" t="str">
        <f>IF(H1373="","",Sheet1!AF1373)</f>
        <v>12/10/2025</v>
      </c>
      <c r="G1373" s="1" t="str">
        <f>IF(H1373="","",Sheet1!AF1373)</f>
        <v>12/10/2025</v>
      </c>
      <c r="H1373" s="27">
        <v>9106059556</v>
      </c>
      <c r="I1373" s="1" t="str">
        <f>IF(H1373="","",Sheet1!AF1373)</f>
        <v>12/10/2025</v>
      </c>
      <c r="J1373" s="55" t="str">
        <f t="shared" si="210"/>
        <v>NKHT2510/07000010924</v>
      </c>
      <c r="K1373" s="1"/>
      <c r="L1373" s="57" t="str">
        <f>IF(H1373="","",Sheet1!AK1373)</f>
        <v>K25TTM</v>
      </c>
      <c r="M1373" s="57" t="str">
        <f>IF(H1373="","",Sheet1!AE1373)</f>
        <v>00010924</v>
      </c>
      <c r="N1373" s="58" t="str">
        <f>IF(H1373="","",Sheet1!AF1373)</f>
        <v>12/10/2025</v>
      </c>
      <c r="O1373" s="7" t="str">
        <f>IF(H1373="","",Sheet1!AH1373)</f>
        <v>WIN-070</v>
      </c>
      <c r="S1373" s="55" t="str">
        <f>IF(H1373="","",Sheet1!AL1373)</f>
        <v>6936 WM+ QTI 48 Trần Hưng Đạo, Đông Hà</v>
      </c>
      <c r="V1373" s="55" t="str">
        <f>IF(H1373="","",Sheet1!AL1373)</f>
        <v>6936 WM+ QTI 48 Trần Hưng Đạo, Đông Hà</v>
      </c>
      <c r="Y1373" s="7" t="str">
        <f>IF(H1373="","",Sheet1!AJ1373)</f>
        <v>TH200</v>
      </c>
      <c r="AB1373" s="60">
        <f t="shared" si="211"/>
        <v>5111</v>
      </c>
      <c r="AC1373" s="60">
        <f t="shared" si="212"/>
        <v>131</v>
      </c>
      <c r="AE1373" s="61">
        <f>IF(H1373="","",Sheet1!U1373)</f>
        <v>3</v>
      </c>
      <c r="AG1373" s="7">
        <f>IF(H1373="","",Sheet1!T1373)</f>
        <v>45588</v>
      </c>
      <c r="AH1373" s="62">
        <f t="shared" si="213"/>
        <v>136764</v>
      </c>
      <c r="AL1373" s="64">
        <f t="shared" si="214"/>
        <v>8</v>
      </c>
      <c r="AN1373" s="61">
        <f t="shared" si="215"/>
        <v>10941.12</v>
      </c>
      <c r="AO1373" s="65">
        <f t="shared" si="216"/>
        <v>33311</v>
      </c>
      <c r="AQ1373" s="66" t="str">
        <f t="shared" si="217"/>
        <v>K-hangtra</v>
      </c>
      <c r="AR1373" s="66">
        <f t="shared" si="218"/>
        <v>156</v>
      </c>
      <c r="AS1373" s="66">
        <f t="shared" si="219"/>
        <v>632</v>
      </c>
    </row>
    <row r="1374" spans="3:45" x14ac:dyDescent="0.25">
      <c r="C1374" s="53" t="str">
        <f>IF(H1374="","",Sheet1!AI1374)</f>
        <v>B</v>
      </c>
      <c r="D1374" s="54" t="s">
        <v>4134</v>
      </c>
      <c r="E1374" s="54" t="s">
        <v>25</v>
      </c>
      <c r="F1374" s="53" t="str">
        <f>IF(H1374="","",Sheet1!AF1374)</f>
        <v>12/10/2025</v>
      </c>
      <c r="G1374" s="1" t="str">
        <f>IF(H1374="","",Sheet1!AF1374)</f>
        <v>12/10/2025</v>
      </c>
      <c r="H1374" s="27">
        <v>9106059650</v>
      </c>
      <c r="I1374" s="1" t="str">
        <f>IF(H1374="","",Sheet1!AF1374)</f>
        <v>12/10/2025</v>
      </c>
      <c r="J1374" s="55" t="str">
        <f t="shared" si="210"/>
        <v>NKHT2510/00700048131</v>
      </c>
      <c r="K1374" s="1"/>
      <c r="L1374" s="57" t="str">
        <f>IF(H1374="","",Sheet1!AK1374)</f>
        <v>K25TTM</v>
      </c>
      <c r="M1374" s="57" t="str">
        <f>IF(H1374="","",Sheet1!AE1374)</f>
        <v>00048131</v>
      </c>
      <c r="N1374" s="58" t="str">
        <f>IF(H1374="","",Sheet1!AF1374)</f>
        <v>12/10/2025</v>
      </c>
      <c r="O1374" s="7" t="str">
        <f>IF(H1374="","",Sheet1!AH1374)</f>
        <v>WIN-QNH-00-007</v>
      </c>
      <c r="S1374" s="55" t="str">
        <f>IF(H1374="","",Sheet1!AL1374)</f>
        <v>4304 WM+ QNH 27 Trần Nhật Duật</v>
      </c>
      <c r="V1374" s="55" t="str">
        <f>IF(H1374="","",Sheet1!AL1374)</f>
        <v>4304 WM+ QNH 27 Trần Nhật Duật</v>
      </c>
      <c r="Y1374" s="7" t="str">
        <f>IF(H1374="","",Sheet1!AJ1374)</f>
        <v>MNH250</v>
      </c>
      <c r="AB1374" s="60">
        <f t="shared" si="211"/>
        <v>5111</v>
      </c>
      <c r="AC1374" s="60">
        <f t="shared" si="212"/>
        <v>131</v>
      </c>
      <c r="AE1374" s="61">
        <f>IF(H1374="","",Sheet1!U1374)</f>
        <v>1</v>
      </c>
      <c r="AG1374" s="7">
        <f>IF(H1374="","",Sheet1!T1374)</f>
        <v>37720</v>
      </c>
      <c r="AH1374" s="62">
        <f t="shared" si="213"/>
        <v>37720</v>
      </c>
      <c r="AL1374" s="64">
        <f t="shared" si="214"/>
        <v>8</v>
      </c>
      <c r="AN1374" s="61">
        <f t="shared" si="215"/>
        <v>3017.6</v>
      </c>
      <c r="AO1374" s="65">
        <f t="shared" si="216"/>
        <v>33311</v>
      </c>
      <c r="AQ1374" s="66" t="str">
        <f t="shared" si="217"/>
        <v>K-hangtra</v>
      </c>
      <c r="AR1374" s="66">
        <f t="shared" si="218"/>
        <v>156</v>
      </c>
      <c r="AS1374" s="66">
        <f t="shared" si="219"/>
        <v>632</v>
      </c>
    </row>
    <row r="1375" spans="3:45" x14ac:dyDescent="0.25">
      <c r="C1375" s="53" t="str">
        <f>IF(H1375="","",Sheet1!AI1375)</f>
        <v>B</v>
      </c>
      <c r="D1375" s="54" t="s">
        <v>4134</v>
      </c>
      <c r="E1375" s="54" t="s">
        <v>25</v>
      </c>
      <c r="F1375" s="53" t="str">
        <f>IF(H1375="","",Sheet1!AF1375)</f>
        <v>12/10/2025</v>
      </c>
      <c r="G1375" s="1" t="str">
        <f>IF(H1375="","",Sheet1!AF1375)</f>
        <v>12/10/2025</v>
      </c>
      <c r="H1375" s="27">
        <v>9106059653</v>
      </c>
      <c r="I1375" s="1" t="str">
        <f>IF(H1375="","",Sheet1!AF1375)</f>
        <v>12/10/2025</v>
      </c>
      <c r="J1375" s="55" t="str">
        <f t="shared" si="210"/>
        <v>NKHT2510/00400015120</v>
      </c>
      <c r="K1375" s="1"/>
      <c r="L1375" s="57" t="str">
        <f>IF(H1375="","",Sheet1!AK1375)</f>
        <v>K25TTM</v>
      </c>
      <c r="M1375" s="57" t="str">
        <f>IF(H1375="","",Sheet1!AE1375)</f>
        <v>00015120</v>
      </c>
      <c r="N1375" s="58" t="str">
        <f>IF(H1375="","",Sheet1!AF1375)</f>
        <v>12/10/2025</v>
      </c>
      <c r="O1375" s="7" t="str">
        <f>IF(H1375="","",Sheet1!AH1375)</f>
        <v>WIN-HTH-00-004</v>
      </c>
      <c r="S1375" s="55" t="str">
        <f>IF(H1375="","",Sheet1!AL1375)</f>
        <v>2AG6 WM+ HTH Phú Thuận Hợp, Nghi Xuân</v>
      </c>
      <c r="V1375" s="55" t="str">
        <f>IF(H1375="","",Sheet1!AL1375)</f>
        <v>2AG6 WM+ HTH Phú Thuận Hợp, Nghi Xuân</v>
      </c>
      <c r="Y1375" s="7" t="str">
        <f>IF(H1375="","",Sheet1!AJ1375)</f>
        <v>GM500</v>
      </c>
      <c r="AB1375" s="60">
        <f t="shared" si="211"/>
        <v>5111</v>
      </c>
      <c r="AC1375" s="60">
        <f t="shared" si="212"/>
        <v>131</v>
      </c>
      <c r="AE1375" s="61">
        <f>IF(H1375="","",Sheet1!U1375)</f>
        <v>1</v>
      </c>
      <c r="AG1375" s="7">
        <f>IF(H1375="","",Sheet1!T1375)</f>
        <v>111058</v>
      </c>
      <c r="AH1375" s="62">
        <f t="shared" si="213"/>
        <v>111058</v>
      </c>
      <c r="AL1375" s="64">
        <f t="shared" si="214"/>
        <v>8</v>
      </c>
      <c r="AN1375" s="61">
        <f t="shared" si="215"/>
        <v>8884.64</v>
      </c>
      <c r="AO1375" s="65">
        <f t="shared" si="216"/>
        <v>33311</v>
      </c>
      <c r="AQ1375" s="66" t="str">
        <f t="shared" si="217"/>
        <v>K-hangtra</v>
      </c>
      <c r="AR1375" s="66">
        <f t="shared" si="218"/>
        <v>156</v>
      </c>
      <c r="AS1375" s="66">
        <f t="shared" si="219"/>
        <v>632</v>
      </c>
    </row>
    <row r="1376" spans="3:45" x14ac:dyDescent="0.25">
      <c r="C1376" s="53" t="str">
        <f>IF(H1376="","",Sheet1!AI1376)</f>
        <v>B</v>
      </c>
      <c r="D1376" s="54" t="s">
        <v>4134</v>
      </c>
      <c r="E1376" s="54" t="s">
        <v>25</v>
      </c>
      <c r="F1376" s="53" t="str">
        <f>IF(H1376="","",Sheet1!AF1376)</f>
        <v>12/10/2025</v>
      </c>
      <c r="G1376" s="1" t="str">
        <f>IF(H1376="","",Sheet1!AF1376)</f>
        <v>12/10/2025</v>
      </c>
      <c r="H1376" s="27">
        <v>9106059611</v>
      </c>
      <c r="I1376" s="1" t="str">
        <f>IF(H1376="","",Sheet1!AF1376)</f>
        <v>12/10/2025</v>
      </c>
      <c r="J1376" s="55" t="str">
        <f t="shared" si="210"/>
        <v>NKHT2510/57000487251</v>
      </c>
      <c r="K1376" s="1"/>
      <c r="L1376" s="57" t="str">
        <f>IF(H1376="","",Sheet1!AK1376)</f>
        <v>K25TTM</v>
      </c>
      <c r="M1376" s="57" t="str">
        <f>IF(H1376="","",Sheet1!AE1376)</f>
        <v>00487251</v>
      </c>
      <c r="N1376" s="58" t="str">
        <f>IF(H1376="","",Sheet1!AF1376)</f>
        <v>12/10/2025</v>
      </c>
      <c r="O1376" s="7" t="str">
        <f>IF(H1376="","",Sheet1!AH1376)</f>
        <v>WIN6570</v>
      </c>
      <c r="S1376" s="55" t="str">
        <f>IF(H1376="","",Sheet1!AL1376)</f>
        <v>6570 WM+ HNI Động Phí, Ứng Hòa</v>
      </c>
      <c r="V1376" s="55" t="str">
        <f>IF(H1376="","",Sheet1!AL1376)</f>
        <v>6570 WM+ HNI Động Phí, Ứng Hòa</v>
      </c>
      <c r="Y1376" s="7" t="str">
        <f>IF(H1376="","",Sheet1!AJ1376)</f>
        <v>GL250</v>
      </c>
      <c r="AB1376" s="60">
        <f t="shared" si="211"/>
        <v>5111</v>
      </c>
      <c r="AC1376" s="60">
        <f t="shared" si="212"/>
        <v>131</v>
      </c>
      <c r="AE1376" s="61">
        <f>IF(H1376="","",Sheet1!U1376)</f>
        <v>1</v>
      </c>
      <c r="AG1376" s="7">
        <f>IF(H1376="","",Sheet1!T1376)</f>
        <v>49500</v>
      </c>
      <c r="AH1376" s="62">
        <f t="shared" si="213"/>
        <v>49500</v>
      </c>
      <c r="AL1376" s="64">
        <f t="shared" si="214"/>
        <v>8</v>
      </c>
      <c r="AN1376" s="61">
        <f t="shared" si="215"/>
        <v>3960</v>
      </c>
      <c r="AO1376" s="65">
        <f t="shared" si="216"/>
        <v>33311</v>
      </c>
      <c r="AQ1376" s="66" t="str">
        <f t="shared" si="217"/>
        <v>K-hangtra</v>
      </c>
      <c r="AR1376" s="66">
        <f t="shared" si="218"/>
        <v>156</v>
      </c>
      <c r="AS1376" s="66">
        <f t="shared" si="219"/>
        <v>632</v>
      </c>
    </row>
    <row r="1377" spans="3:45" x14ac:dyDescent="0.25">
      <c r="C1377" s="53" t="str">
        <f>IF(H1377="","",Sheet1!AI1377)</f>
        <v>B</v>
      </c>
      <c r="D1377" s="54" t="s">
        <v>4134</v>
      </c>
      <c r="E1377" s="54" t="s">
        <v>25</v>
      </c>
      <c r="F1377" s="53" t="str">
        <f>IF(H1377="","",Sheet1!AF1377)</f>
        <v>12/10/2025</v>
      </c>
      <c r="G1377" s="1" t="str">
        <f>IF(H1377="","",Sheet1!AF1377)</f>
        <v>12/10/2025</v>
      </c>
      <c r="H1377" s="27">
        <v>9106059611</v>
      </c>
      <c r="I1377" s="1" t="str">
        <f>IF(H1377="","",Sheet1!AF1377)</f>
        <v>12/10/2025</v>
      </c>
      <c r="J1377" s="55" t="str">
        <f t="shared" si="210"/>
        <v>NKHT2510/57000487251</v>
      </c>
      <c r="K1377" s="1"/>
      <c r="L1377" s="57" t="str">
        <f>IF(H1377="","",Sheet1!AK1377)</f>
        <v>K25TTM</v>
      </c>
      <c r="M1377" s="57" t="str">
        <f>IF(H1377="","",Sheet1!AE1377)</f>
        <v>00487251</v>
      </c>
      <c r="N1377" s="58" t="str">
        <f>IF(H1377="","",Sheet1!AF1377)</f>
        <v>12/10/2025</v>
      </c>
      <c r="O1377" s="7" t="str">
        <f>IF(H1377="","",Sheet1!AH1377)</f>
        <v>WIN6570</v>
      </c>
      <c r="S1377" s="55" t="str">
        <f>IF(H1377="","",Sheet1!AL1377)</f>
        <v>6570 WM+ HNI Động Phí, Ứng Hòa</v>
      </c>
      <c r="V1377" s="55" t="str">
        <f>IF(H1377="","",Sheet1!AL1377)</f>
        <v>6570 WM+ HNI Động Phí, Ứng Hòa</v>
      </c>
      <c r="Y1377" s="7" t="str">
        <f>IF(H1377="","",Sheet1!AJ1377)</f>
        <v>GSG250</v>
      </c>
      <c r="AB1377" s="60">
        <f t="shared" si="211"/>
        <v>5111</v>
      </c>
      <c r="AC1377" s="60">
        <f t="shared" si="212"/>
        <v>131</v>
      </c>
      <c r="AE1377" s="61">
        <f>IF(H1377="","",Sheet1!U1377)</f>
        <v>2</v>
      </c>
      <c r="AG1377" s="7">
        <f>IF(H1377="","",Sheet1!T1377)</f>
        <v>41328</v>
      </c>
      <c r="AH1377" s="62">
        <f t="shared" si="213"/>
        <v>82656</v>
      </c>
      <c r="AL1377" s="64">
        <f t="shared" si="214"/>
        <v>8</v>
      </c>
      <c r="AN1377" s="61">
        <f t="shared" si="215"/>
        <v>6612.4800000000005</v>
      </c>
      <c r="AO1377" s="65">
        <f t="shared" si="216"/>
        <v>33311</v>
      </c>
      <c r="AQ1377" s="66" t="str">
        <f t="shared" si="217"/>
        <v>K-hangtra</v>
      </c>
      <c r="AR1377" s="66">
        <f t="shared" si="218"/>
        <v>156</v>
      </c>
      <c r="AS1377" s="66">
        <f t="shared" si="219"/>
        <v>632</v>
      </c>
    </row>
    <row r="1378" spans="3:45" x14ac:dyDescent="0.25">
      <c r="C1378" s="53" t="str">
        <f>IF(H1378="","",Sheet1!AI1378)</f>
        <v>B</v>
      </c>
      <c r="D1378" s="54" t="s">
        <v>4134</v>
      </c>
      <c r="E1378" s="54" t="s">
        <v>25</v>
      </c>
      <c r="F1378" s="53" t="str">
        <f>IF(H1378="","",Sheet1!AF1378)</f>
        <v>12/10/2025</v>
      </c>
      <c r="G1378" s="1" t="str">
        <f>IF(H1378="","",Sheet1!AF1378)</f>
        <v>12/10/2025</v>
      </c>
      <c r="H1378" s="27">
        <v>9106059612</v>
      </c>
      <c r="I1378" s="1" t="str">
        <f>IF(H1378="","",Sheet1!AF1378)</f>
        <v>12/10/2025</v>
      </c>
      <c r="J1378" s="55" t="str">
        <f t="shared" si="210"/>
        <v>NKHT2510/57000487252</v>
      </c>
      <c r="K1378" s="1"/>
      <c r="L1378" s="57" t="str">
        <f>IF(H1378="","",Sheet1!AK1378)</f>
        <v>K25TTM</v>
      </c>
      <c r="M1378" s="57" t="str">
        <f>IF(H1378="","",Sheet1!AE1378)</f>
        <v>00487252</v>
      </c>
      <c r="N1378" s="58" t="str">
        <f>IF(H1378="","",Sheet1!AF1378)</f>
        <v>12/10/2025</v>
      </c>
      <c r="O1378" s="7" t="str">
        <f>IF(H1378="","",Sheet1!AH1378)</f>
        <v>WIN6570</v>
      </c>
      <c r="S1378" s="55" t="str">
        <f>IF(H1378="","",Sheet1!AL1378)</f>
        <v>6570 WM+ HNI Động Phí, Ứng Hòa</v>
      </c>
      <c r="V1378" s="55" t="str">
        <f>IF(H1378="","",Sheet1!AL1378)</f>
        <v>6570 WM+ HNI Động Phí, Ứng Hòa</v>
      </c>
      <c r="Y1378" s="7" t="str">
        <f>IF(H1378="","",Sheet1!AJ1378)</f>
        <v>GTLX250G</v>
      </c>
      <c r="AB1378" s="60">
        <f t="shared" si="211"/>
        <v>5111</v>
      </c>
      <c r="AC1378" s="60">
        <f t="shared" si="212"/>
        <v>131</v>
      </c>
      <c r="AE1378" s="61">
        <f>IF(H1378="","",Sheet1!U1378)</f>
        <v>2</v>
      </c>
      <c r="AG1378" s="7">
        <f>IF(H1378="","",Sheet1!T1378)</f>
        <v>50182</v>
      </c>
      <c r="AH1378" s="62">
        <f t="shared" si="213"/>
        <v>100364</v>
      </c>
      <c r="AL1378" s="64">
        <f t="shared" si="214"/>
        <v>8</v>
      </c>
      <c r="AN1378" s="61">
        <f t="shared" si="215"/>
        <v>8029.12</v>
      </c>
      <c r="AO1378" s="65">
        <f t="shared" si="216"/>
        <v>33311</v>
      </c>
      <c r="AQ1378" s="66" t="str">
        <f t="shared" si="217"/>
        <v>K-hangtra</v>
      </c>
      <c r="AR1378" s="66">
        <f t="shared" si="218"/>
        <v>156</v>
      </c>
      <c r="AS1378" s="66">
        <f t="shared" si="219"/>
        <v>632</v>
      </c>
    </row>
    <row r="1379" spans="3:45" x14ac:dyDescent="0.25">
      <c r="C1379" s="53" t="str">
        <f>IF(H1379="","",Sheet1!AI1379)</f>
        <v>B</v>
      </c>
      <c r="D1379" s="54" t="s">
        <v>4134</v>
      </c>
      <c r="E1379" s="54" t="s">
        <v>25</v>
      </c>
      <c r="F1379" s="53" t="str">
        <f>IF(H1379="","",Sheet1!AF1379)</f>
        <v>12/10/2025</v>
      </c>
      <c r="G1379" s="1" t="str">
        <f>IF(H1379="","",Sheet1!AF1379)</f>
        <v>12/10/2025</v>
      </c>
      <c r="H1379" s="27">
        <v>9106059726</v>
      </c>
      <c r="I1379" s="1" t="str">
        <f>IF(H1379="","",Sheet1!AF1379)</f>
        <v>12/10/2025</v>
      </c>
      <c r="J1379" s="55" t="str">
        <f t="shared" si="210"/>
        <v>NKHT2510/26200487281</v>
      </c>
      <c r="K1379" s="1"/>
      <c r="L1379" s="57" t="str">
        <f>IF(H1379="","",Sheet1!AK1379)</f>
        <v>K25TTM</v>
      </c>
      <c r="M1379" s="57" t="str">
        <f>IF(H1379="","",Sheet1!AE1379)</f>
        <v>00487281</v>
      </c>
      <c r="N1379" s="58" t="str">
        <f>IF(H1379="","",Sheet1!AF1379)</f>
        <v>12/10/2025</v>
      </c>
      <c r="O1379" s="7" t="str">
        <f>IF(H1379="","",Sheet1!AH1379)</f>
        <v>WIN6262</v>
      </c>
      <c r="S1379" s="55" t="str">
        <f>IF(H1379="","",Sheet1!AL1379)</f>
        <v>6262 WM+ HNI Xa Mạc, Mê Linh</v>
      </c>
      <c r="V1379" s="55" t="str">
        <f>IF(H1379="","",Sheet1!AL1379)</f>
        <v>6262 WM+ HNI Xa Mạc, Mê Linh</v>
      </c>
      <c r="Y1379" s="7" t="str">
        <f>IF(H1379="","",Sheet1!AJ1379)</f>
        <v>CGM300</v>
      </c>
      <c r="AB1379" s="60">
        <f t="shared" si="211"/>
        <v>5111</v>
      </c>
      <c r="AC1379" s="60">
        <f t="shared" si="212"/>
        <v>131</v>
      </c>
      <c r="AE1379" s="61">
        <f>IF(H1379="","",Sheet1!U1379)</f>
        <v>1</v>
      </c>
      <c r="AG1379" s="7">
        <f>IF(H1379="","",Sheet1!T1379)</f>
        <v>73431</v>
      </c>
      <c r="AH1379" s="62">
        <f t="shared" si="213"/>
        <v>73431</v>
      </c>
      <c r="AL1379" s="64">
        <f t="shared" si="214"/>
        <v>8</v>
      </c>
      <c r="AN1379" s="61">
        <f t="shared" si="215"/>
        <v>5874.4800000000005</v>
      </c>
      <c r="AO1379" s="65">
        <f t="shared" si="216"/>
        <v>33311</v>
      </c>
      <c r="AQ1379" s="66" t="str">
        <f t="shared" si="217"/>
        <v>K-hangtra</v>
      </c>
      <c r="AR1379" s="66">
        <f t="shared" si="218"/>
        <v>156</v>
      </c>
      <c r="AS1379" s="66">
        <f t="shared" si="219"/>
        <v>632</v>
      </c>
    </row>
    <row r="1380" spans="3:45" x14ac:dyDescent="0.25">
      <c r="C1380" s="53" t="str">
        <f>IF(H1380="","",Sheet1!AI1380)</f>
        <v>N</v>
      </c>
      <c r="D1380" s="54" t="s">
        <v>4134</v>
      </c>
      <c r="E1380" s="54" t="s">
        <v>25</v>
      </c>
      <c r="F1380" s="53" t="str">
        <f>IF(H1380="","",Sheet1!AF1380)</f>
        <v>12/10/2025</v>
      </c>
      <c r="G1380" s="1" t="str">
        <f>IF(H1380="","",Sheet1!AF1380)</f>
        <v>12/10/2025</v>
      </c>
      <c r="H1380" s="27">
        <v>9106059792</v>
      </c>
      <c r="I1380" s="1" t="str">
        <f>IF(H1380="","",Sheet1!AF1380)</f>
        <v>12/10/2025</v>
      </c>
      <c r="J1380" s="55" t="str">
        <f t="shared" si="210"/>
        <v>NKHT2510/46800161753</v>
      </c>
      <c r="K1380" s="1"/>
      <c r="L1380" s="57" t="str">
        <f>IF(H1380="","",Sheet1!AK1380)</f>
        <v>K25TTM</v>
      </c>
      <c r="M1380" s="57" t="str">
        <f>IF(H1380="","",Sheet1!AE1380)</f>
        <v>00161753</v>
      </c>
      <c r="N1380" s="58" t="str">
        <f>IF(H1380="","",Sheet1!AF1380)</f>
        <v>12/10/2025</v>
      </c>
      <c r="O1380" s="7" t="str">
        <f>IF(H1380="","",Sheet1!AH1380)</f>
        <v>WIN6468</v>
      </c>
      <c r="S1380" s="55" t="str">
        <f>IF(H1380="","",Sheet1!AL1380)</f>
        <v>6468 WM+ HCM 330 Nguyễn Thượng Hiền</v>
      </c>
      <c r="V1380" s="55" t="str">
        <f>IF(H1380="","",Sheet1!AL1380)</f>
        <v>6468 WM+ HCM 330 Nguyễn Thượng Hiền</v>
      </c>
      <c r="Y1380" s="7" t="str">
        <f>IF(H1380="","",Sheet1!AJ1380)</f>
        <v>TH200</v>
      </c>
      <c r="AB1380" s="60">
        <f t="shared" si="211"/>
        <v>5111</v>
      </c>
      <c r="AC1380" s="60">
        <f t="shared" si="212"/>
        <v>131</v>
      </c>
      <c r="AE1380" s="61">
        <f>IF(H1380="","",Sheet1!U1380)</f>
        <v>1</v>
      </c>
      <c r="AG1380" s="7">
        <f>IF(H1380="","",Sheet1!T1380)</f>
        <v>45588</v>
      </c>
      <c r="AH1380" s="62">
        <f t="shared" si="213"/>
        <v>45588</v>
      </c>
      <c r="AL1380" s="64">
        <f t="shared" si="214"/>
        <v>8</v>
      </c>
      <c r="AN1380" s="61">
        <f t="shared" si="215"/>
        <v>3647.04</v>
      </c>
      <c r="AO1380" s="65">
        <f t="shared" si="216"/>
        <v>33311</v>
      </c>
      <c r="AQ1380" s="66" t="str">
        <f t="shared" si="217"/>
        <v>K-hangtra</v>
      </c>
      <c r="AR1380" s="66">
        <f t="shared" si="218"/>
        <v>156</v>
      </c>
      <c r="AS1380" s="66">
        <f t="shared" si="219"/>
        <v>632</v>
      </c>
    </row>
    <row r="1381" spans="3:45" x14ac:dyDescent="0.25">
      <c r="C1381" s="53" t="str">
        <f>IF(H1381="","",Sheet1!AI1381)</f>
        <v>N</v>
      </c>
      <c r="D1381" s="54" t="s">
        <v>4134</v>
      </c>
      <c r="E1381" s="54" t="s">
        <v>25</v>
      </c>
      <c r="F1381" s="53" t="str">
        <f>IF(H1381="","",Sheet1!AF1381)</f>
        <v>12/10/2025</v>
      </c>
      <c r="G1381" s="1" t="str">
        <f>IF(H1381="","",Sheet1!AF1381)</f>
        <v>12/10/2025</v>
      </c>
      <c r="H1381" s="27">
        <v>9106059792</v>
      </c>
      <c r="I1381" s="1" t="str">
        <f>IF(H1381="","",Sheet1!AF1381)</f>
        <v>12/10/2025</v>
      </c>
      <c r="J1381" s="55" t="str">
        <f t="shared" si="210"/>
        <v>NKHT2510/46800161753</v>
      </c>
      <c r="K1381" s="1"/>
      <c r="L1381" s="57" t="str">
        <f>IF(H1381="","",Sheet1!AK1381)</f>
        <v>K25TTM</v>
      </c>
      <c r="M1381" s="57" t="str">
        <f>IF(H1381="","",Sheet1!AE1381)</f>
        <v>00161753</v>
      </c>
      <c r="N1381" s="58" t="str">
        <f>IF(H1381="","",Sheet1!AF1381)</f>
        <v>12/10/2025</v>
      </c>
      <c r="O1381" s="7" t="str">
        <f>IF(H1381="","",Sheet1!AH1381)</f>
        <v>WIN6468</v>
      </c>
      <c r="S1381" s="55" t="str">
        <f>IF(H1381="","",Sheet1!AL1381)</f>
        <v>6468 WM+ HCM 330 Nguyễn Thượng Hiền</v>
      </c>
      <c r="V1381" s="55" t="str">
        <f>IF(H1381="","",Sheet1!AL1381)</f>
        <v>6468 WM+ HCM 330 Nguyễn Thượng Hiền</v>
      </c>
      <c r="Y1381" s="7" t="str">
        <f>IF(H1381="","",Sheet1!AJ1381)</f>
        <v>GTLX250G</v>
      </c>
      <c r="AB1381" s="60">
        <f t="shared" si="211"/>
        <v>5111</v>
      </c>
      <c r="AC1381" s="60">
        <f t="shared" si="212"/>
        <v>131</v>
      </c>
      <c r="AE1381" s="61">
        <f>IF(H1381="","",Sheet1!U1381)</f>
        <v>1</v>
      </c>
      <c r="AG1381" s="7">
        <f>IF(H1381="","",Sheet1!T1381)</f>
        <v>50182</v>
      </c>
      <c r="AH1381" s="62">
        <f t="shared" si="213"/>
        <v>50182</v>
      </c>
      <c r="AL1381" s="64">
        <f t="shared" si="214"/>
        <v>8</v>
      </c>
      <c r="AN1381" s="61">
        <f t="shared" si="215"/>
        <v>4014.56</v>
      </c>
      <c r="AO1381" s="65">
        <f t="shared" si="216"/>
        <v>33311</v>
      </c>
      <c r="AQ1381" s="66" t="str">
        <f t="shared" si="217"/>
        <v>K-hangtra</v>
      </c>
      <c r="AR1381" s="66">
        <f t="shared" si="218"/>
        <v>156</v>
      </c>
      <c r="AS1381" s="66">
        <f t="shared" si="219"/>
        <v>632</v>
      </c>
    </row>
    <row r="1382" spans="3:45" x14ac:dyDescent="0.25">
      <c r="C1382" s="53" t="str">
        <f>IF(H1382="","",Sheet1!AI1382)</f>
        <v>N</v>
      </c>
      <c r="D1382" s="54" t="s">
        <v>4134</v>
      </c>
      <c r="E1382" s="54" t="s">
        <v>25</v>
      </c>
      <c r="F1382" s="53" t="str">
        <f>IF(H1382="","",Sheet1!AF1382)</f>
        <v>12/10/2025</v>
      </c>
      <c r="G1382" s="1" t="str">
        <f>IF(H1382="","",Sheet1!AF1382)</f>
        <v>12/10/2025</v>
      </c>
      <c r="H1382" s="27">
        <v>9106059792</v>
      </c>
      <c r="I1382" s="1" t="str">
        <f>IF(H1382="","",Sheet1!AF1382)</f>
        <v>12/10/2025</v>
      </c>
      <c r="J1382" s="55" t="str">
        <f t="shared" si="210"/>
        <v>NKHT2510/46800161753</v>
      </c>
      <c r="K1382" s="1"/>
      <c r="L1382" s="57" t="str">
        <f>IF(H1382="","",Sheet1!AK1382)</f>
        <v>K25TTM</v>
      </c>
      <c r="M1382" s="57" t="str">
        <f>IF(H1382="","",Sheet1!AE1382)</f>
        <v>00161753</v>
      </c>
      <c r="N1382" s="58" t="str">
        <f>IF(H1382="","",Sheet1!AF1382)</f>
        <v>12/10/2025</v>
      </c>
      <c r="O1382" s="7" t="str">
        <f>IF(H1382="","",Sheet1!AH1382)</f>
        <v>WIN6468</v>
      </c>
      <c r="S1382" s="55" t="str">
        <f>IF(H1382="","",Sheet1!AL1382)</f>
        <v>6468 WM+ HCM 330 Nguyễn Thượng Hiền</v>
      </c>
      <c r="V1382" s="55" t="str">
        <f>IF(H1382="","",Sheet1!AL1382)</f>
        <v>6468 WM+ HCM 330 Nguyễn Thượng Hiền</v>
      </c>
      <c r="Y1382" s="7" t="str">
        <f>IF(H1382="","",Sheet1!AJ1382)</f>
        <v>CC300</v>
      </c>
      <c r="AB1382" s="60">
        <f t="shared" si="211"/>
        <v>5111</v>
      </c>
      <c r="AC1382" s="60">
        <f t="shared" si="212"/>
        <v>131</v>
      </c>
      <c r="AE1382" s="61">
        <f>IF(H1382="","",Sheet1!U1382)</f>
        <v>1</v>
      </c>
      <c r="AG1382" s="7">
        <f>IF(H1382="","",Sheet1!T1382)</f>
        <v>74250</v>
      </c>
      <c r="AH1382" s="62">
        <f t="shared" si="213"/>
        <v>74250</v>
      </c>
      <c r="AL1382" s="64">
        <f t="shared" si="214"/>
        <v>8</v>
      </c>
      <c r="AN1382" s="61">
        <f t="shared" si="215"/>
        <v>5940</v>
      </c>
      <c r="AO1382" s="65">
        <f t="shared" si="216"/>
        <v>33311</v>
      </c>
      <c r="AQ1382" s="66" t="str">
        <f t="shared" si="217"/>
        <v>K-hangtra</v>
      </c>
      <c r="AR1382" s="66">
        <f t="shared" si="218"/>
        <v>156</v>
      </c>
      <c r="AS1382" s="66">
        <f t="shared" si="219"/>
        <v>632</v>
      </c>
    </row>
    <row r="1383" spans="3:45" x14ac:dyDescent="0.25">
      <c r="C1383" s="53" t="str">
        <f>IF(H1383="","",Sheet1!AI1383)</f>
        <v>N</v>
      </c>
      <c r="D1383" s="54" t="s">
        <v>4134</v>
      </c>
      <c r="E1383" s="54" t="s">
        <v>25</v>
      </c>
      <c r="F1383" s="53" t="str">
        <f>IF(H1383="","",Sheet1!AF1383)</f>
        <v>12/10/2025</v>
      </c>
      <c r="G1383" s="1" t="str">
        <f>IF(H1383="","",Sheet1!AF1383)</f>
        <v>12/10/2025</v>
      </c>
      <c r="H1383" s="27">
        <v>9106059792</v>
      </c>
      <c r="I1383" s="1" t="str">
        <f>IF(H1383="","",Sheet1!AF1383)</f>
        <v>12/10/2025</v>
      </c>
      <c r="J1383" s="55" t="str">
        <f t="shared" si="210"/>
        <v>NKHT2510/46800161753</v>
      </c>
      <c r="K1383" s="1"/>
      <c r="L1383" s="57" t="str">
        <f>IF(H1383="","",Sheet1!AK1383)</f>
        <v>K25TTM</v>
      </c>
      <c r="M1383" s="57" t="str">
        <f>IF(H1383="","",Sheet1!AE1383)</f>
        <v>00161753</v>
      </c>
      <c r="N1383" s="58" t="str">
        <f>IF(H1383="","",Sheet1!AF1383)</f>
        <v>12/10/2025</v>
      </c>
      <c r="O1383" s="7" t="str">
        <f>IF(H1383="","",Sheet1!AH1383)</f>
        <v>WIN6468</v>
      </c>
      <c r="S1383" s="55" t="str">
        <f>IF(H1383="","",Sheet1!AL1383)</f>
        <v>6468 WM+ HCM 330 Nguyễn Thượng Hiền</v>
      </c>
      <c r="V1383" s="55" t="str">
        <f>IF(H1383="","",Sheet1!AL1383)</f>
        <v>6468 WM+ HCM 330 Nguyễn Thượng Hiền</v>
      </c>
      <c r="Y1383" s="7" t="str">
        <f>IF(H1383="","",Sheet1!AJ1383)</f>
        <v>GM500</v>
      </c>
      <c r="AB1383" s="60">
        <f t="shared" si="211"/>
        <v>5111</v>
      </c>
      <c r="AC1383" s="60">
        <f t="shared" si="212"/>
        <v>131</v>
      </c>
      <c r="AE1383" s="61">
        <f>IF(H1383="","",Sheet1!U1383)</f>
        <v>2</v>
      </c>
      <c r="AG1383" s="7">
        <f>IF(H1383="","",Sheet1!T1383)</f>
        <v>111058</v>
      </c>
      <c r="AH1383" s="62">
        <f t="shared" si="213"/>
        <v>222116</v>
      </c>
      <c r="AL1383" s="64">
        <f t="shared" si="214"/>
        <v>8</v>
      </c>
      <c r="AN1383" s="61">
        <f t="shared" si="215"/>
        <v>17769.28</v>
      </c>
      <c r="AO1383" s="65">
        <f t="shared" si="216"/>
        <v>33311</v>
      </c>
      <c r="AQ1383" s="66" t="str">
        <f t="shared" si="217"/>
        <v>K-hangtra</v>
      </c>
      <c r="AR1383" s="66">
        <f t="shared" si="218"/>
        <v>156</v>
      </c>
      <c r="AS1383" s="66">
        <f t="shared" si="219"/>
        <v>632</v>
      </c>
    </row>
    <row r="1384" spans="3:45" x14ac:dyDescent="0.25">
      <c r="C1384" s="53" t="str">
        <f>IF(H1384="","",Sheet1!AI1384)</f>
        <v>N</v>
      </c>
      <c r="D1384" s="54" t="s">
        <v>4134</v>
      </c>
      <c r="E1384" s="54" t="s">
        <v>25</v>
      </c>
      <c r="F1384" s="53" t="str">
        <f>IF(H1384="","",Sheet1!AF1384)</f>
        <v>12/10/2025</v>
      </c>
      <c r="G1384" s="1" t="str">
        <f>IF(H1384="","",Sheet1!AF1384)</f>
        <v>12/10/2025</v>
      </c>
      <c r="H1384" s="27">
        <v>9106059792</v>
      </c>
      <c r="I1384" s="1" t="str">
        <f>IF(H1384="","",Sheet1!AF1384)</f>
        <v>12/10/2025</v>
      </c>
      <c r="J1384" s="55" t="str">
        <f t="shared" si="210"/>
        <v>NKHT2510/46800161753</v>
      </c>
      <c r="K1384" s="1"/>
      <c r="L1384" s="57" t="str">
        <f>IF(H1384="","",Sheet1!AK1384)</f>
        <v>K25TTM</v>
      </c>
      <c r="M1384" s="57" t="str">
        <f>IF(H1384="","",Sheet1!AE1384)</f>
        <v>00161753</v>
      </c>
      <c r="N1384" s="58" t="str">
        <f>IF(H1384="","",Sheet1!AF1384)</f>
        <v>12/10/2025</v>
      </c>
      <c r="O1384" s="7" t="str">
        <f>IF(H1384="","",Sheet1!AH1384)</f>
        <v>WIN6468</v>
      </c>
      <c r="S1384" s="55" t="str">
        <f>IF(H1384="","",Sheet1!AL1384)</f>
        <v>6468 WM+ HCM 330 Nguyễn Thượng Hiền</v>
      </c>
      <c r="V1384" s="55" t="str">
        <f>IF(H1384="","",Sheet1!AL1384)</f>
        <v>6468 WM+ HCM 330 Nguyễn Thượng Hiền</v>
      </c>
      <c r="Y1384" s="7" t="str">
        <f>IF(H1384="","",Sheet1!AJ1384)</f>
        <v>CN300</v>
      </c>
      <c r="AB1384" s="60">
        <f t="shared" si="211"/>
        <v>5111</v>
      </c>
      <c r="AC1384" s="60">
        <f t="shared" si="212"/>
        <v>131</v>
      </c>
      <c r="AE1384" s="61">
        <f>IF(H1384="","",Sheet1!U1384)</f>
        <v>1</v>
      </c>
      <c r="AG1384" s="7">
        <f>IF(H1384="","",Sheet1!T1384)</f>
        <v>70950</v>
      </c>
      <c r="AH1384" s="62">
        <f t="shared" si="213"/>
        <v>70950</v>
      </c>
      <c r="AL1384" s="64">
        <f t="shared" si="214"/>
        <v>8</v>
      </c>
      <c r="AN1384" s="61">
        <f t="shared" si="215"/>
        <v>5676</v>
      </c>
      <c r="AO1384" s="65">
        <f t="shared" si="216"/>
        <v>33311</v>
      </c>
      <c r="AQ1384" s="66" t="str">
        <f t="shared" si="217"/>
        <v>K-hangtra</v>
      </c>
      <c r="AR1384" s="66">
        <f t="shared" si="218"/>
        <v>156</v>
      </c>
      <c r="AS1384" s="66">
        <f t="shared" si="219"/>
        <v>632</v>
      </c>
    </row>
    <row r="1385" spans="3:45" x14ac:dyDescent="0.25">
      <c r="C1385" s="53" t="str">
        <f>IF(H1385="","",Sheet1!AI1385)</f>
        <v>B</v>
      </c>
      <c r="D1385" s="54" t="s">
        <v>4134</v>
      </c>
      <c r="E1385" s="54" t="s">
        <v>25</v>
      </c>
      <c r="F1385" s="53" t="str">
        <f>IF(H1385="","",Sheet1!AF1385)</f>
        <v>12/10/2025</v>
      </c>
      <c r="G1385" s="1" t="str">
        <f>IF(H1385="","",Sheet1!AF1385)</f>
        <v>12/10/2025</v>
      </c>
      <c r="H1385" s="27">
        <v>9106059822</v>
      </c>
      <c r="I1385" s="1" t="str">
        <f>IF(H1385="","",Sheet1!AF1385)</f>
        <v>12/10/2025</v>
      </c>
      <c r="J1385" s="55" t="str">
        <f t="shared" si="210"/>
        <v>NKHT2510/18000487308</v>
      </c>
      <c r="K1385" s="1"/>
      <c r="L1385" s="57" t="str">
        <f>IF(H1385="","",Sheet1!AK1385)</f>
        <v>K25TTM</v>
      </c>
      <c r="M1385" s="57" t="str">
        <f>IF(H1385="","",Sheet1!AE1385)</f>
        <v>00487308</v>
      </c>
      <c r="N1385" s="58" t="str">
        <f>IF(H1385="","",Sheet1!AF1385)</f>
        <v>12/10/2025</v>
      </c>
      <c r="O1385" s="7" t="str">
        <f>IF(H1385="","",Sheet1!AH1385)</f>
        <v>WIN3180</v>
      </c>
      <c r="S1385" s="55" t="str">
        <f>IF(H1385="","",Sheet1!AL1385)</f>
        <v>3180 WM+ HNI Sky Light 125D Minh Khai</v>
      </c>
      <c r="V1385" s="55" t="str">
        <f>IF(H1385="","",Sheet1!AL1385)</f>
        <v>3180 WM+ HNI Sky Light 125D Minh Khai</v>
      </c>
      <c r="Y1385" s="7" t="str">
        <f>IF(H1385="","",Sheet1!AJ1385)</f>
        <v>CC300</v>
      </c>
      <c r="AB1385" s="60">
        <f t="shared" si="211"/>
        <v>5111</v>
      </c>
      <c r="AC1385" s="60">
        <f t="shared" si="212"/>
        <v>131</v>
      </c>
      <c r="AE1385" s="61">
        <f>IF(H1385="","",Sheet1!U1385)</f>
        <v>1</v>
      </c>
      <c r="AG1385" s="7">
        <f>IF(H1385="","",Sheet1!T1385)</f>
        <v>74250</v>
      </c>
      <c r="AH1385" s="62">
        <f t="shared" si="213"/>
        <v>74250</v>
      </c>
      <c r="AL1385" s="64">
        <f t="shared" si="214"/>
        <v>8</v>
      </c>
      <c r="AN1385" s="61">
        <f t="shared" si="215"/>
        <v>5940</v>
      </c>
      <c r="AO1385" s="65">
        <f t="shared" si="216"/>
        <v>33311</v>
      </c>
      <c r="AQ1385" s="66" t="str">
        <f t="shared" si="217"/>
        <v>K-hangtra</v>
      </c>
      <c r="AR1385" s="66">
        <f t="shared" si="218"/>
        <v>156</v>
      </c>
      <c r="AS1385" s="66">
        <f t="shared" si="219"/>
        <v>632</v>
      </c>
    </row>
    <row r="1386" spans="3:45" x14ac:dyDescent="0.25">
      <c r="C1386" s="53" t="str">
        <f>IF(H1386="","",Sheet1!AI1386)</f>
        <v>N</v>
      </c>
      <c r="D1386" s="54" t="s">
        <v>4134</v>
      </c>
      <c r="E1386" s="54" t="s">
        <v>25</v>
      </c>
      <c r="F1386" s="53" t="str">
        <f>IF(H1386="","",Sheet1!AF1386)</f>
        <v>12/10/2025</v>
      </c>
      <c r="G1386" s="1" t="str">
        <f>IF(H1386="","",Sheet1!AF1386)</f>
        <v>12/10/2025</v>
      </c>
      <c r="H1386" s="27">
        <v>9106059854</v>
      </c>
      <c r="I1386" s="1" t="str">
        <f>IF(H1386="","",Sheet1!AF1386)</f>
        <v>12/10/2025</v>
      </c>
      <c r="J1386" s="55" t="str">
        <f t="shared" si="210"/>
        <v>NKHT2510/01600026345</v>
      </c>
      <c r="K1386" s="1"/>
      <c r="L1386" s="57" t="str">
        <f>IF(H1386="","",Sheet1!AK1386)</f>
        <v>K25TTM</v>
      </c>
      <c r="M1386" s="57" t="str">
        <f>IF(H1386="","",Sheet1!AE1386)</f>
        <v>00026345</v>
      </c>
      <c r="N1386" s="58" t="str">
        <f>IF(H1386="","",Sheet1!AF1386)</f>
        <v>12/10/2025</v>
      </c>
      <c r="O1386" s="7" t="str">
        <f>IF(H1386="","",Sheet1!AH1386)</f>
        <v>WIN-CTO-01-016</v>
      </c>
      <c r="S1386" s="55" t="str">
        <f>IF(H1386="","",Sheet1!AL1386)</f>
        <v>3165 WM+ CTO 9 Trần Chiên</v>
      </c>
      <c r="V1386" s="55" t="str">
        <f>IF(H1386="","",Sheet1!AL1386)</f>
        <v>3165 WM+ CTO 9 Trần Chiên</v>
      </c>
      <c r="Y1386" s="7" t="str">
        <f>IF(H1386="","",Sheet1!AJ1386)</f>
        <v>GM500</v>
      </c>
      <c r="AB1386" s="60">
        <f t="shared" si="211"/>
        <v>5111</v>
      </c>
      <c r="AC1386" s="60">
        <f t="shared" si="212"/>
        <v>131</v>
      </c>
      <c r="AE1386" s="61">
        <f>IF(H1386="","",Sheet1!U1386)</f>
        <v>1</v>
      </c>
      <c r="AG1386" s="7">
        <f>IF(H1386="","",Sheet1!T1386)</f>
        <v>111058</v>
      </c>
      <c r="AH1386" s="62">
        <f t="shared" si="213"/>
        <v>111058</v>
      </c>
      <c r="AL1386" s="64">
        <f t="shared" si="214"/>
        <v>8</v>
      </c>
      <c r="AN1386" s="61">
        <f t="shared" si="215"/>
        <v>8884.64</v>
      </c>
      <c r="AO1386" s="65">
        <f t="shared" si="216"/>
        <v>33311</v>
      </c>
      <c r="AQ1386" s="66" t="str">
        <f t="shared" si="217"/>
        <v>K-hangtra</v>
      </c>
      <c r="AR1386" s="66">
        <f t="shared" si="218"/>
        <v>156</v>
      </c>
      <c r="AS1386" s="66">
        <f t="shared" si="219"/>
        <v>632</v>
      </c>
    </row>
    <row r="1387" spans="3:45" x14ac:dyDescent="0.25">
      <c r="C1387" s="53" t="str">
        <f>IF(H1387="","",Sheet1!AI1387)</f>
        <v>B</v>
      </c>
      <c r="D1387" s="54" t="s">
        <v>4134</v>
      </c>
      <c r="E1387" s="54" t="s">
        <v>25</v>
      </c>
      <c r="F1387" s="53" t="str">
        <f>IF(H1387="","",Sheet1!AF1387)</f>
        <v>12/10/2025</v>
      </c>
      <c r="G1387" s="1" t="str">
        <f>IF(H1387="","",Sheet1!AF1387)</f>
        <v>12/10/2025</v>
      </c>
      <c r="H1387" s="27">
        <v>9106059845</v>
      </c>
      <c r="I1387" s="1" t="str">
        <f>IF(H1387="","",Sheet1!AF1387)</f>
        <v>12/10/2025</v>
      </c>
      <c r="J1387" s="55" t="str">
        <f t="shared" si="210"/>
        <v>NKHT2510/05800037956</v>
      </c>
      <c r="K1387" s="1"/>
      <c r="L1387" s="57" t="str">
        <f>IF(H1387="","",Sheet1!AK1387)</f>
        <v>K25TTM</v>
      </c>
      <c r="M1387" s="57" t="str">
        <f>IF(H1387="","",Sheet1!AE1387)</f>
        <v>00037956</v>
      </c>
      <c r="N1387" s="58" t="str">
        <f>IF(H1387="","",Sheet1!AF1387)</f>
        <v>12/10/2025</v>
      </c>
      <c r="O1387" s="7" t="str">
        <f>IF(H1387="","",Sheet1!AH1387)</f>
        <v>WIN-058</v>
      </c>
      <c r="S1387" s="55" t="str">
        <f>IF(H1387="","",Sheet1!AL1387)</f>
        <v>5692 WM+ NAN Xóm 9 Diễn Thành, Diễn Châu</v>
      </c>
      <c r="V1387" s="55" t="str">
        <f>IF(H1387="","",Sheet1!AL1387)</f>
        <v>5692 WM+ NAN Xóm 9 Diễn Thành, Diễn Châu</v>
      </c>
      <c r="Y1387" s="7" t="str">
        <f>IF(H1387="","",Sheet1!AJ1387)</f>
        <v>CC300</v>
      </c>
      <c r="AB1387" s="60">
        <f t="shared" si="211"/>
        <v>5111</v>
      </c>
      <c r="AC1387" s="60">
        <f t="shared" si="212"/>
        <v>131</v>
      </c>
      <c r="AE1387" s="61">
        <f>IF(H1387="","",Sheet1!U1387)</f>
        <v>1</v>
      </c>
      <c r="AG1387" s="7">
        <f>IF(H1387="","",Sheet1!T1387)</f>
        <v>74250</v>
      </c>
      <c r="AH1387" s="62">
        <f t="shared" si="213"/>
        <v>74250</v>
      </c>
      <c r="AL1387" s="64">
        <f t="shared" si="214"/>
        <v>8</v>
      </c>
      <c r="AN1387" s="61">
        <f t="shared" si="215"/>
        <v>5940</v>
      </c>
      <c r="AO1387" s="65">
        <f t="shared" si="216"/>
        <v>33311</v>
      </c>
      <c r="AQ1387" s="66" t="str">
        <f t="shared" si="217"/>
        <v>K-hangtra</v>
      </c>
      <c r="AR1387" s="66">
        <f t="shared" si="218"/>
        <v>156</v>
      </c>
      <c r="AS1387" s="66">
        <f t="shared" si="219"/>
        <v>632</v>
      </c>
    </row>
    <row r="1388" spans="3:45" x14ac:dyDescent="0.25">
      <c r="C1388" s="53" t="str">
        <f>IF(H1388="","",Sheet1!AI1388)</f>
        <v>N</v>
      </c>
      <c r="D1388" s="54" t="s">
        <v>4134</v>
      </c>
      <c r="E1388" s="54" t="s">
        <v>25</v>
      </c>
      <c r="F1388" s="53" t="str">
        <f>IF(H1388="","",Sheet1!AF1388)</f>
        <v>12/10/2025</v>
      </c>
      <c r="G1388" s="1" t="str">
        <f>IF(H1388="","",Sheet1!AF1388)</f>
        <v>12/10/2025</v>
      </c>
      <c r="H1388" s="27">
        <v>9106059901</v>
      </c>
      <c r="I1388" s="1" t="str">
        <f>IF(H1388="","",Sheet1!AF1388)</f>
        <v>12/10/2025</v>
      </c>
      <c r="J1388" s="55" t="str">
        <f t="shared" si="210"/>
        <v>NKHT2510/00900082051</v>
      </c>
      <c r="K1388" s="1"/>
      <c r="L1388" s="57" t="str">
        <f>IF(H1388="","",Sheet1!AK1388)</f>
        <v>K25TTM</v>
      </c>
      <c r="M1388" s="57" t="str">
        <f>IF(H1388="","",Sheet1!AE1388)</f>
        <v>00082051</v>
      </c>
      <c r="N1388" s="58" t="str">
        <f>IF(H1388="","",Sheet1!AF1388)</f>
        <v>12/10/2025</v>
      </c>
      <c r="O1388" s="7" t="str">
        <f>IF(H1388="","",Sheet1!AH1388)</f>
        <v>WIN-DNG-01-009</v>
      </c>
      <c r="S1388" s="55" t="str">
        <f>IF(H1388="","",Sheet1!AL1388)</f>
        <v>3252 WM+ DNG 126 Văn Tiến Dũng</v>
      </c>
      <c r="V1388" s="55" t="str">
        <f>IF(H1388="","",Sheet1!AL1388)</f>
        <v>3252 WM+ DNG 126 Văn Tiến Dũng</v>
      </c>
      <c r="Y1388" s="7" t="str">
        <f>IF(H1388="","",Sheet1!AJ1388)</f>
        <v>CN300</v>
      </c>
      <c r="AB1388" s="60">
        <f t="shared" si="211"/>
        <v>5111</v>
      </c>
      <c r="AC1388" s="60">
        <f t="shared" si="212"/>
        <v>131</v>
      </c>
      <c r="AE1388" s="61">
        <f>IF(H1388="","",Sheet1!U1388)</f>
        <v>1</v>
      </c>
      <c r="AG1388" s="7">
        <f>IF(H1388="","",Sheet1!T1388)</f>
        <v>70950</v>
      </c>
      <c r="AH1388" s="62">
        <f t="shared" si="213"/>
        <v>70950</v>
      </c>
      <c r="AL1388" s="64">
        <f t="shared" si="214"/>
        <v>8</v>
      </c>
      <c r="AN1388" s="61">
        <f t="shared" si="215"/>
        <v>5676</v>
      </c>
      <c r="AO1388" s="65">
        <f t="shared" si="216"/>
        <v>33311</v>
      </c>
      <c r="AQ1388" s="66" t="str">
        <f t="shared" si="217"/>
        <v>K-hangtra</v>
      </c>
      <c r="AR1388" s="66">
        <f t="shared" si="218"/>
        <v>156</v>
      </c>
      <c r="AS1388" s="66">
        <f t="shared" si="219"/>
        <v>632</v>
      </c>
    </row>
    <row r="1389" spans="3:45" x14ac:dyDescent="0.25">
      <c r="C1389" s="53" t="str">
        <f>IF(H1389="","",Sheet1!AI1389)</f>
        <v>N</v>
      </c>
      <c r="D1389" s="54" t="s">
        <v>4134</v>
      </c>
      <c r="E1389" s="54" t="s">
        <v>25</v>
      </c>
      <c r="F1389" s="53" t="str">
        <f>IF(H1389="","",Sheet1!AF1389)</f>
        <v>12/10/2025</v>
      </c>
      <c r="G1389" s="1" t="str">
        <f>IF(H1389="","",Sheet1!AF1389)</f>
        <v>12/10/2025</v>
      </c>
      <c r="H1389" s="27">
        <v>9106059891</v>
      </c>
      <c r="I1389" s="1" t="str">
        <f>IF(H1389="","",Sheet1!AF1389)</f>
        <v>12/10/2025</v>
      </c>
      <c r="J1389" s="55" t="str">
        <f t="shared" si="210"/>
        <v>NKHT2510/64100161763</v>
      </c>
      <c r="K1389" s="1"/>
      <c r="L1389" s="57" t="str">
        <f>IF(H1389="","",Sheet1!AK1389)</f>
        <v>K25TTM</v>
      </c>
      <c r="M1389" s="57" t="str">
        <f>IF(H1389="","",Sheet1!AE1389)</f>
        <v>00161763</v>
      </c>
      <c r="N1389" s="58" t="str">
        <f>IF(H1389="","",Sheet1!AF1389)</f>
        <v>12/10/2025</v>
      </c>
      <c r="O1389" s="7" t="str">
        <f>IF(H1389="","",Sheet1!AH1389)</f>
        <v>WIN2641</v>
      </c>
      <c r="S1389" s="55" t="str">
        <f>IF(H1389="","",Sheet1!AL1389)</f>
        <v>2641 WM+ HCM Lương Định Của</v>
      </c>
      <c r="V1389" s="55" t="str">
        <f>IF(H1389="","",Sheet1!AL1389)</f>
        <v>2641 WM+ HCM Lương Định Của</v>
      </c>
      <c r="Y1389" s="7" t="str">
        <f>IF(H1389="","",Sheet1!AJ1389)</f>
        <v>GM500</v>
      </c>
      <c r="AB1389" s="60">
        <f t="shared" si="211"/>
        <v>5111</v>
      </c>
      <c r="AC1389" s="60">
        <f t="shared" si="212"/>
        <v>131</v>
      </c>
      <c r="AE1389" s="61">
        <f>IF(H1389="","",Sheet1!U1389)</f>
        <v>3</v>
      </c>
      <c r="AG1389" s="7">
        <f>IF(H1389="","",Sheet1!T1389)</f>
        <v>111058</v>
      </c>
      <c r="AH1389" s="62">
        <f t="shared" si="213"/>
        <v>333174</v>
      </c>
      <c r="AL1389" s="64">
        <f t="shared" si="214"/>
        <v>8</v>
      </c>
      <c r="AN1389" s="61">
        <f t="shared" si="215"/>
        <v>26653.920000000002</v>
      </c>
      <c r="AO1389" s="65">
        <f t="shared" si="216"/>
        <v>33311</v>
      </c>
      <c r="AQ1389" s="66" t="str">
        <f t="shared" si="217"/>
        <v>K-hangtra</v>
      </c>
      <c r="AR1389" s="66">
        <f t="shared" si="218"/>
        <v>156</v>
      </c>
      <c r="AS1389" s="66">
        <f t="shared" si="219"/>
        <v>632</v>
      </c>
    </row>
    <row r="1390" spans="3:45" x14ac:dyDescent="0.25">
      <c r="C1390" s="53" t="str">
        <f>IF(H1390="","",Sheet1!AI1390)</f>
        <v>N</v>
      </c>
      <c r="D1390" s="54" t="s">
        <v>4134</v>
      </c>
      <c r="E1390" s="54" t="s">
        <v>25</v>
      </c>
      <c r="F1390" s="53" t="str">
        <f>IF(H1390="","",Sheet1!AF1390)</f>
        <v>12/10/2025</v>
      </c>
      <c r="G1390" s="1" t="str">
        <f>IF(H1390="","",Sheet1!AF1390)</f>
        <v>12/10/2025</v>
      </c>
      <c r="H1390" s="27">
        <v>9106059891</v>
      </c>
      <c r="I1390" s="1" t="str">
        <f>IF(H1390="","",Sheet1!AF1390)</f>
        <v>12/10/2025</v>
      </c>
      <c r="J1390" s="55" t="str">
        <f t="shared" si="210"/>
        <v>NKHT2510/64100161763</v>
      </c>
      <c r="K1390" s="1"/>
      <c r="L1390" s="57" t="str">
        <f>IF(H1390="","",Sheet1!AK1390)</f>
        <v>K25TTM</v>
      </c>
      <c r="M1390" s="57" t="str">
        <f>IF(H1390="","",Sheet1!AE1390)</f>
        <v>00161763</v>
      </c>
      <c r="N1390" s="58" t="str">
        <f>IF(H1390="","",Sheet1!AF1390)</f>
        <v>12/10/2025</v>
      </c>
      <c r="O1390" s="7" t="str">
        <f>IF(H1390="","",Sheet1!AH1390)</f>
        <v>WIN2641</v>
      </c>
      <c r="S1390" s="55" t="str">
        <f>IF(H1390="","",Sheet1!AL1390)</f>
        <v>2641 WM+ HCM Lương Định Của</v>
      </c>
      <c r="V1390" s="55" t="str">
        <f>IF(H1390="","",Sheet1!AL1390)</f>
        <v>2641 WM+ HCM Lương Định Của</v>
      </c>
      <c r="Y1390" s="7" t="str">
        <f>IF(H1390="","",Sheet1!AJ1390)</f>
        <v>CN300</v>
      </c>
      <c r="AB1390" s="60">
        <f t="shared" si="211"/>
        <v>5111</v>
      </c>
      <c r="AC1390" s="60">
        <f t="shared" si="212"/>
        <v>131</v>
      </c>
      <c r="AE1390" s="61">
        <f>IF(H1390="","",Sheet1!U1390)</f>
        <v>2</v>
      </c>
      <c r="AG1390" s="7">
        <f>IF(H1390="","",Sheet1!T1390)</f>
        <v>70950</v>
      </c>
      <c r="AH1390" s="62">
        <f t="shared" si="213"/>
        <v>141900</v>
      </c>
      <c r="AL1390" s="64">
        <f t="shared" si="214"/>
        <v>8</v>
      </c>
      <c r="AN1390" s="61">
        <f t="shared" si="215"/>
        <v>11352</v>
      </c>
      <c r="AO1390" s="65">
        <f t="shared" si="216"/>
        <v>33311</v>
      </c>
      <c r="AQ1390" s="66" t="str">
        <f t="shared" si="217"/>
        <v>K-hangtra</v>
      </c>
      <c r="AR1390" s="66">
        <f t="shared" si="218"/>
        <v>156</v>
      </c>
      <c r="AS1390" s="66">
        <f t="shared" si="219"/>
        <v>632</v>
      </c>
    </row>
    <row r="1391" spans="3:45" x14ac:dyDescent="0.25">
      <c r="C1391" s="53" t="str">
        <f>IF(H1391="","",Sheet1!AI1391)</f>
        <v>N</v>
      </c>
      <c r="D1391" s="54" t="s">
        <v>4134</v>
      </c>
      <c r="E1391" s="54" t="s">
        <v>25</v>
      </c>
      <c r="F1391" s="53" t="str">
        <f>IF(H1391="","",Sheet1!AF1391)</f>
        <v>12/10/2025</v>
      </c>
      <c r="G1391" s="1" t="str">
        <f>IF(H1391="","",Sheet1!AF1391)</f>
        <v>12/10/2025</v>
      </c>
      <c r="H1391" s="27">
        <v>9106059891</v>
      </c>
      <c r="I1391" s="1" t="str">
        <f>IF(H1391="","",Sheet1!AF1391)</f>
        <v>12/10/2025</v>
      </c>
      <c r="J1391" s="55" t="str">
        <f t="shared" si="210"/>
        <v>NKHT2510/64100161763</v>
      </c>
      <c r="K1391" s="1"/>
      <c r="L1391" s="57" t="str">
        <f>IF(H1391="","",Sheet1!AK1391)</f>
        <v>K25TTM</v>
      </c>
      <c r="M1391" s="57" t="str">
        <f>IF(H1391="","",Sheet1!AE1391)</f>
        <v>00161763</v>
      </c>
      <c r="N1391" s="58" t="str">
        <f>IF(H1391="","",Sheet1!AF1391)</f>
        <v>12/10/2025</v>
      </c>
      <c r="O1391" s="7" t="str">
        <f>IF(H1391="","",Sheet1!AH1391)</f>
        <v>WIN2641</v>
      </c>
      <c r="S1391" s="55" t="str">
        <f>IF(H1391="","",Sheet1!AL1391)</f>
        <v>2641 WM+ HCM Lương Định Của</v>
      </c>
      <c r="V1391" s="55" t="str">
        <f>IF(H1391="","",Sheet1!AL1391)</f>
        <v>2641 WM+ HCM Lương Định Của</v>
      </c>
      <c r="Y1391" s="7" t="str">
        <f>IF(H1391="","",Sheet1!AJ1391)</f>
        <v>GTLX250G</v>
      </c>
      <c r="AB1391" s="60">
        <f t="shared" si="211"/>
        <v>5111</v>
      </c>
      <c r="AC1391" s="60">
        <f t="shared" si="212"/>
        <v>131</v>
      </c>
      <c r="AE1391" s="61">
        <f>IF(H1391="","",Sheet1!U1391)</f>
        <v>1</v>
      </c>
      <c r="AG1391" s="7">
        <f>IF(H1391="","",Sheet1!T1391)</f>
        <v>50182</v>
      </c>
      <c r="AH1391" s="62">
        <f t="shared" si="213"/>
        <v>50182</v>
      </c>
      <c r="AL1391" s="64">
        <f t="shared" si="214"/>
        <v>8</v>
      </c>
      <c r="AN1391" s="61">
        <f t="shared" si="215"/>
        <v>4014.56</v>
      </c>
      <c r="AO1391" s="65">
        <f t="shared" si="216"/>
        <v>33311</v>
      </c>
      <c r="AQ1391" s="66" t="str">
        <f t="shared" si="217"/>
        <v>K-hangtra</v>
      </c>
      <c r="AR1391" s="66">
        <f t="shared" si="218"/>
        <v>156</v>
      </c>
      <c r="AS1391" s="66">
        <f t="shared" si="219"/>
        <v>632</v>
      </c>
    </row>
    <row r="1392" spans="3:45" x14ac:dyDescent="0.25">
      <c r="C1392" s="53" t="str">
        <f>IF(H1392="","",Sheet1!AI1392)</f>
        <v>N</v>
      </c>
      <c r="D1392" s="54" t="s">
        <v>4134</v>
      </c>
      <c r="E1392" s="54" t="s">
        <v>25</v>
      </c>
      <c r="F1392" s="53" t="str">
        <f>IF(H1392="","",Sheet1!AF1392)</f>
        <v>12/10/2025</v>
      </c>
      <c r="G1392" s="1" t="str">
        <f>IF(H1392="","",Sheet1!AF1392)</f>
        <v>12/10/2025</v>
      </c>
      <c r="H1392" s="27">
        <v>9106059891</v>
      </c>
      <c r="I1392" s="1" t="str">
        <f>IF(H1392="","",Sheet1!AF1392)</f>
        <v>12/10/2025</v>
      </c>
      <c r="J1392" s="55" t="str">
        <f t="shared" si="210"/>
        <v>NKHT2510/64100161763</v>
      </c>
      <c r="K1392" s="1"/>
      <c r="L1392" s="57" t="str">
        <f>IF(H1392="","",Sheet1!AK1392)</f>
        <v>K25TTM</v>
      </c>
      <c r="M1392" s="57" t="str">
        <f>IF(H1392="","",Sheet1!AE1392)</f>
        <v>00161763</v>
      </c>
      <c r="N1392" s="58" t="str">
        <f>IF(H1392="","",Sheet1!AF1392)</f>
        <v>12/10/2025</v>
      </c>
      <c r="O1392" s="7" t="str">
        <f>IF(H1392="","",Sheet1!AH1392)</f>
        <v>WIN2641</v>
      </c>
      <c r="S1392" s="55" t="str">
        <f>IF(H1392="","",Sheet1!AL1392)</f>
        <v>2641 WM+ HCM Lương Định Của</v>
      </c>
      <c r="V1392" s="55" t="str">
        <f>IF(H1392="","",Sheet1!AL1392)</f>
        <v>2641 WM+ HCM Lương Định Của</v>
      </c>
      <c r="Y1392" s="7" t="str">
        <f>IF(H1392="","",Sheet1!AJ1392)</f>
        <v>TH200</v>
      </c>
      <c r="AB1392" s="60">
        <f t="shared" si="211"/>
        <v>5111</v>
      </c>
      <c r="AC1392" s="60">
        <f t="shared" si="212"/>
        <v>131</v>
      </c>
      <c r="AE1392" s="61">
        <f>IF(H1392="","",Sheet1!U1392)</f>
        <v>1</v>
      </c>
      <c r="AG1392" s="7">
        <f>IF(H1392="","",Sheet1!T1392)</f>
        <v>45588</v>
      </c>
      <c r="AH1392" s="62">
        <f t="shared" si="213"/>
        <v>45588</v>
      </c>
      <c r="AL1392" s="64">
        <f t="shared" si="214"/>
        <v>8</v>
      </c>
      <c r="AN1392" s="61">
        <f t="shared" si="215"/>
        <v>3647.04</v>
      </c>
      <c r="AO1392" s="65">
        <f t="shared" si="216"/>
        <v>33311</v>
      </c>
      <c r="AQ1392" s="66" t="str">
        <f t="shared" si="217"/>
        <v>K-hangtra</v>
      </c>
      <c r="AR1392" s="66">
        <f t="shared" si="218"/>
        <v>156</v>
      </c>
      <c r="AS1392" s="66">
        <f t="shared" si="219"/>
        <v>632</v>
      </c>
    </row>
    <row r="1393" spans="3:45" x14ac:dyDescent="0.25">
      <c r="C1393" s="53" t="str">
        <f>IF(H1393="","",Sheet1!AI1393)</f>
        <v>N</v>
      </c>
      <c r="D1393" s="54" t="s">
        <v>4134</v>
      </c>
      <c r="E1393" s="54" t="s">
        <v>25</v>
      </c>
      <c r="F1393" s="53" t="str">
        <f>IF(H1393="","",Sheet1!AF1393)</f>
        <v>12/10/2025</v>
      </c>
      <c r="G1393" s="1" t="str">
        <f>IF(H1393="","",Sheet1!AF1393)</f>
        <v>12/10/2025</v>
      </c>
      <c r="H1393" s="27">
        <v>9106060021</v>
      </c>
      <c r="I1393" s="1" t="str">
        <f>IF(H1393="","",Sheet1!AF1393)</f>
        <v>12/10/2025</v>
      </c>
      <c r="J1393" s="55" t="str">
        <f t="shared" ref="J1393:J1395" si="220">"NKHT25"&amp;TEXT(MONTH(I1393),"00")&amp;"/"&amp;RIGHT(O1393,3)&amp;M1393</f>
        <v>NKHT2510/59000161782</v>
      </c>
      <c r="K1393" s="1"/>
      <c r="L1393" s="57" t="str">
        <f>IF(H1393="","",Sheet1!AK1393)</f>
        <v>K25TTM</v>
      </c>
      <c r="M1393" s="57" t="str">
        <f>IF(H1393="","",Sheet1!AE1393)</f>
        <v>00161782</v>
      </c>
      <c r="N1393" s="58" t="str">
        <f>IF(H1393="","",Sheet1!AF1393)</f>
        <v>12/10/2025</v>
      </c>
      <c r="O1393" s="7" t="str">
        <f>IF(H1393="","",Sheet1!AH1393)</f>
        <v>WIN4590</v>
      </c>
      <c r="S1393" s="55" t="str">
        <f>IF(H1393="","",Sheet1!AL1393)</f>
        <v>4590 WM+HCM SH11-SH 12 Luxgarden</v>
      </c>
      <c r="V1393" s="55" t="str">
        <f>IF(H1393="","",Sheet1!AL1393)</f>
        <v>4590 WM+HCM SH11-SH 12 Luxgarden</v>
      </c>
      <c r="Y1393" s="7" t="str">
        <f>IF(H1393="","",Sheet1!AJ1393)</f>
        <v>CC300</v>
      </c>
      <c r="AB1393" s="60">
        <f t="shared" si="211"/>
        <v>5111</v>
      </c>
      <c r="AC1393" s="60">
        <f t="shared" si="212"/>
        <v>131</v>
      </c>
      <c r="AE1393" s="61">
        <f>IF(H1393="","",Sheet1!U1393)</f>
        <v>2</v>
      </c>
      <c r="AG1393" s="7">
        <f>IF(H1393="","",Sheet1!T1393)</f>
        <v>74250</v>
      </c>
      <c r="AH1393" s="62">
        <f t="shared" si="213"/>
        <v>148500</v>
      </c>
      <c r="AL1393" s="64">
        <f t="shared" si="214"/>
        <v>8</v>
      </c>
      <c r="AN1393" s="61">
        <f t="shared" si="215"/>
        <v>11880</v>
      </c>
      <c r="AO1393" s="65">
        <f t="shared" si="216"/>
        <v>33311</v>
      </c>
      <c r="AQ1393" s="66" t="str">
        <f t="shared" si="217"/>
        <v>K-hangtra</v>
      </c>
      <c r="AR1393" s="66">
        <f t="shared" si="218"/>
        <v>156</v>
      </c>
      <c r="AS1393" s="66">
        <f t="shared" si="219"/>
        <v>632</v>
      </c>
    </row>
    <row r="1394" spans="3:45" x14ac:dyDescent="0.25">
      <c r="C1394" s="53" t="str">
        <f>IF(H1394="","",Sheet1!AI1394)</f>
        <v>N</v>
      </c>
      <c r="D1394" s="54" t="s">
        <v>4134</v>
      </c>
      <c r="E1394" s="54" t="s">
        <v>25</v>
      </c>
      <c r="F1394" s="53" t="str">
        <f>IF(H1394="","",Sheet1!AF1394)</f>
        <v>12/10/2025</v>
      </c>
      <c r="G1394" s="1" t="str">
        <f>IF(H1394="","",Sheet1!AF1394)</f>
        <v>12/10/2025</v>
      </c>
      <c r="H1394" s="27">
        <v>9106060021</v>
      </c>
      <c r="I1394" s="1" t="str">
        <f>IF(H1394="","",Sheet1!AF1394)</f>
        <v>12/10/2025</v>
      </c>
      <c r="J1394" s="55" t="str">
        <f t="shared" si="220"/>
        <v>NKHT2510/59000161782</v>
      </c>
      <c r="K1394" s="1"/>
      <c r="L1394" s="57" t="str">
        <f>IF(H1394="","",Sheet1!AK1394)</f>
        <v>K25TTM</v>
      </c>
      <c r="M1394" s="57" t="str">
        <f>IF(H1394="","",Sheet1!AE1394)</f>
        <v>00161782</v>
      </c>
      <c r="N1394" s="58" t="str">
        <f>IF(H1394="","",Sheet1!AF1394)</f>
        <v>12/10/2025</v>
      </c>
      <c r="O1394" s="7" t="str">
        <f>IF(H1394="","",Sheet1!AH1394)</f>
        <v>WIN4590</v>
      </c>
      <c r="S1394" s="55" t="str">
        <f>IF(H1394="","",Sheet1!AL1394)</f>
        <v>4590 WM+HCM SH11-SH 12 Luxgarden</v>
      </c>
      <c r="V1394" s="55" t="str">
        <f>IF(H1394="","",Sheet1!AL1394)</f>
        <v>4590 WM+HCM SH11-SH 12 Luxgarden</v>
      </c>
      <c r="Y1394" s="7" t="str">
        <f>IF(H1394="","",Sheet1!AJ1394)</f>
        <v>GL250</v>
      </c>
      <c r="AB1394" s="60">
        <f t="shared" si="211"/>
        <v>5111</v>
      </c>
      <c r="AC1394" s="60">
        <f t="shared" si="212"/>
        <v>131</v>
      </c>
      <c r="AE1394" s="61">
        <f>IF(H1394="","",Sheet1!U1394)</f>
        <v>2</v>
      </c>
      <c r="AG1394" s="7">
        <f>IF(H1394="","",Sheet1!T1394)</f>
        <v>49500</v>
      </c>
      <c r="AH1394" s="62">
        <f t="shared" si="213"/>
        <v>99000</v>
      </c>
      <c r="AL1394" s="64">
        <f t="shared" si="214"/>
        <v>8</v>
      </c>
      <c r="AN1394" s="61">
        <f t="shared" si="215"/>
        <v>7920</v>
      </c>
      <c r="AO1394" s="65">
        <f t="shared" si="216"/>
        <v>33311</v>
      </c>
      <c r="AQ1394" s="66" t="str">
        <f t="shared" si="217"/>
        <v>K-hangtra</v>
      </c>
      <c r="AR1394" s="66">
        <f t="shared" si="218"/>
        <v>156</v>
      </c>
      <c r="AS1394" s="66">
        <f t="shared" si="219"/>
        <v>632</v>
      </c>
    </row>
    <row r="1395" spans="3:45" x14ac:dyDescent="0.25">
      <c r="C1395" s="53" t="str">
        <f>IF(H1395="","",Sheet1!AI1395)</f>
        <v>N</v>
      </c>
      <c r="D1395" s="54" t="s">
        <v>4134</v>
      </c>
      <c r="E1395" s="54" t="s">
        <v>25</v>
      </c>
      <c r="F1395" s="53" t="str">
        <f>IF(H1395="","",Sheet1!AF1395)</f>
        <v>12/10/2025</v>
      </c>
      <c r="G1395" s="1" t="str">
        <f>IF(H1395="","",Sheet1!AF1395)</f>
        <v>12/10/2025</v>
      </c>
      <c r="H1395" s="27">
        <v>9106060021</v>
      </c>
      <c r="I1395" s="1" t="str">
        <f>IF(H1395="","",Sheet1!AF1395)</f>
        <v>12/10/2025</v>
      </c>
      <c r="J1395" s="55" t="str">
        <f t="shared" si="220"/>
        <v>NKHT2510/59000161782</v>
      </c>
      <c r="K1395" s="1"/>
      <c r="L1395" s="57" t="str">
        <f>IF(H1395="","",Sheet1!AK1395)</f>
        <v>K25TTM</v>
      </c>
      <c r="M1395" s="57" t="str">
        <f>IF(H1395="","",Sheet1!AE1395)</f>
        <v>00161782</v>
      </c>
      <c r="N1395" s="58" t="str">
        <f>IF(H1395="","",Sheet1!AF1395)</f>
        <v>12/10/2025</v>
      </c>
      <c r="O1395" s="7" t="str">
        <f>IF(H1395="","",Sheet1!AH1395)</f>
        <v>WIN4590</v>
      </c>
      <c r="S1395" s="55" t="str">
        <f>IF(H1395="","",Sheet1!AL1395)</f>
        <v>4590 WM+HCM SH11-SH 12 Luxgarden</v>
      </c>
      <c r="V1395" s="55" t="str">
        <f>IF(H1395="","",Sheet1!AL1395)</f>
        <v>4590 WM+HCM SH11-SH 12 Luxgarden</v>
      </c>
      <c r="Y1395" s="7" t="str">
        <f>IF(H1395="","",Sheet1!AJ1395)</f>
        <v>GXD500</v>
      </c>
      <c r="AB1395" s="60">
        <f t="shared" si="211"/>
        <v>5111</v>
      </c>
      <c r="AC1395" s="60">
        <f t="shared" si="212"/>
        <v>131</v>
      </c>
      <c r="AE1395" s="61">
        <f>IF(H1395="","",Sheet1!U1395)</f>
        <v>2</v>
      </c>
      <c r="AG1395" s="7">
        <f>IF(H1395="","",Sheet1!T1395)</f>
        <v>111606</v>
      </c>
      <c r="AH1395" s="62">
        <f t="shared" si="213"/>
        <v>223212</v>
      </c>
      <c r="AL1395" s="64">
        <f t="shared" si="214"/>
        <v>8</v>
      </c>
      <c r="AN1395" s="61">
        <f t="shared" si="215"/>
        <v>17856.96</v>
      </c>
      <c r="AO1395" s="65">
        <f t="shared" si="216"/>
        <v>33311</v>
      </c>
      <c r="AQ1395" s="66" t="str">
        <f t="shared" si="217"/>
        <v>K-hangtra</v>
      </c>
      <c r="AR1395" s="66">
        <f t="shared" si="218"/>
        <v>156</v>
      </c>
      <c r="AS1395" s="66">
        <f t="shared" si="219"/>
        <v>632</v>
      </c>
    </row>
  </sheetData>
  <dataValidations count="49">
    <dataValidation operator="equal" allowBlank="1" showInputMessage="1" promptTitle="MISA SME.NET" prompt="Nhập Diễn giải/Lý do chi_x000a_Tối đa 255 ký tự." sqref="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S1"/>
    <dataValidation operator="equal" allowBlank="1" showInputMessage="1" promptTitle="MISA SME.NET" prompt="Nhập Ngày hóa đơn." sqref="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N1"/>
    <dataValidation allowBlank="1" showInputMessage="1" showErrorMessage="1" promptTitle="MISA SME.NET" prompt="Nhập Hiển thị trên sổ_x000a_Nhập 0: Sổ tài chính_x000a_Nhập 1: Sổ quản trị_x000a_Nhập 2 hoặc bỏ trống: Sổ tài chính và quản trị"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A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B1:C1"/>
    <dataValidation allowBlank="1" showInputMessage="1" showErrorMessage="1" promptTitle="MISA SME.NET" prompt="Nhập Kiêm phiếu nhập kho._x000a_Nhập 1 hoặc để trống: Kiêm phiếu nhập kho_x000a_Nhập 0: Không kiêm phiếu nhập kho" sqref="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X1"/>
    <dataValidation showInputMessage="1" showErrorMessage="1" errorTitle="MISA SME.NET" error="Mã hàng không được để trống!" promptTitle="MISA SME.NET" prompt="Nhập Tài khoản công nợ/Tài khoản tiền/Tài khoản có_x000a_Tối đa 20 ký tự" sqref="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AC1"/>
    <dataValidation showInputMessage="1" showErrorMessage="1" errorTitle="MISA SME.NET" error="Mã hàng không được để trống!" promptTitle="MISA SME.NET" prompt="Nhập Tài khoản trả lại/Tài khoản nợ_x000a_Tối đa 20 ký tự" sqref="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AB1"/>
    <dataValidation showInputMessage="1" showErrorMessage="1" errorTitle="MISA SME.NET" error="Mã hàng không được để trống!" promptTitle="MISA SME.NET" prompt="Nhập Mã hàng." sqref="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Y1"/>
    <dataValidation operator="equal" showInputMessage="1" showErrorMessage="1" errorTitle="MISA SME.NET" error="Ngày chứng từ không được để trống!" promptTitle="MISA SME.NET" prompt="Nhập Ngày chứng từ." sqref="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1"/>
    <dataValidation operator="equal" showInputMessage="1" showErrorMessage="1" errorTitle="MISA SME.NET" error="Ngày hạch toán không được để trống!" promptTitle="MISA SME.NET" prompt="Nhập Ngày hạch toán."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F1"/>
    <dataValidation operator="equal" allowBlank="1" showInputMessage="1" promptTitle="MISA SME.NET" prompt="Nhập Ký hiệu hóa đơn_x000a_Tối đa 20 ký tự." sqref="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WVT1"/>
    <dataValidation allowBlank="1" showInputMessage="1" showErrorMessage="1" promptTitle="MISA SME.NET" prompt="Nhập Mấu số hóa đơn_x000a_Tối đa 25 ký tự._x000a_" sqref="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1"/>
    <dataValidation type="list" allowBlank="1" showInputMessage="1" showErrorMessage="1" promptTitle="MISA SME.NET" prompt="Nhập Phương thức thanh toán._x000a_Nhập 0 hoặc để trống:  Giảm trừ công nợ_x000a_Nhập 1: Trả lại tiền mặt" sqref="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1:D1395 IZ1">
      <formula1>"0,1"</formula1>
    </dataValidation>
    <dataValidation operator="equal" allowBlank="1" showInputMessage="1" promptTitle="MISA SME.NET" prompt="Nhập Đơn giá_x000a_Tối đa 14 ký tự." sqref="KC1:KC3 TY1:TY3 ADU1:ADU3 ANQ1:ANQ3 AXM1:AXM3 BHI1:BHI3 BRE1:BRE3 CBA1:CBA3 CKW1:CKW3 CUS1:CUS3 DEO1:DEO3 DOK1:DOK3 DYG1:DYG3 EIC1:EIC3 ERY1:ERY3 FBU1:FBU3 FLQ1:FLQ3 FVM1:FVM3 GFI1:GFI3 GPE1:GPE3 GZA1:GZA3 HIW1:HIW3 HSS1:HSS3 ICO1:ICO3 IMK1:IMK3 IWG1:IWG3 JGC1:JGC3 JPY1:JPY3 JZU1:JZU3 KJQ1:KJQ3 KTM1:KTM3 LDI1:LDI3 LNE1:LNE3 LXA1:LXA3 MGW1:MGW3 MQS1:MQS3 NAO1:NAO3 NKK1:NKK3 NUG1:NUG3 OEC1:OEC3 ONY1:ONY3 OXU1:OXU3 PHQ1:PHQ3 PRM1:PRM3 QBI1:QBI3 QLE1:QLE3 QVA1:QVA3 REW1:REW3 ROS1:ROS3 RYO1:RYO3 SIK1:SIK3 SSG1:SSG3 TCC1:TCC3 TLY1:TLY3 TVU1:TVU3 UFQ1:UFQ3 UPM1:UPM3 UZI1:UZI3 VJE1:VJE3 VTA1:VTA3 WCW1:WCW3 WMS1:WMS3 WWO1:WWO3 AG1:AG1395"/>
    <dataValidation type="list" allowBlank="1" showInputMessage="1" showErrorMessage="1" promptTitle="MISA SME.NET" prompt="Nhập Kiêm phiếu nhập kho._x000a_Nhập 1 hoặc để trống: Kiêm phiếu nhập kho_x000a_Nhập 0: Không kiêm phiếu nhập kho" sqref="E2:E1395">
      <formula1>"0,1"</formula1>
    </dataValidation>
    <dataValidation showInputMessage="1" showErrorMessage="1" errorTitle="MISA SME.NET 2012" error="Mã hàng không được để trống!" promptTitle="MISA SME.NET" prompt="Nhập Tài khoản trả lại/Tài khoản nợ_x000a_Tối đa 20 ký tự" sqref="AB2:AB1395"/>
    <dataValidation showInputMessage="1" showErrorMessage="1" errorTitle="MISA SME.NET 2012" error="Mã hàng không được để trống!" promptTitle="MISA SME.NET" prompt="Nhập Tài khoản công nợ/Tài khoản tiền/Tài khoản có_x000a_Tối đa 20 ký tự" sqref="AC2:AC1395"/>
    <dataValidation operator="equal" allowBlank="1" showInputMessage="1" promptTitle="MISA SME.NET" prompt="Nhập Số lượng_x000a_Tối đa 14 ký tự." sqref="WWM1:WWM3 KA1:KA3 TW1:TW3 ADS1:ADS3 ANO1:ANO3 AXK1:AXK3 BHG1:BHG3 BRC1:BRC3 CAY1:CAY3 CKU1:CKU3 CUQ1:CUQ3 DEM1:DEM3 DOI1:DOI3 DYE1:DYE3 EIA1:EIA3 ERW1:ERW3 FBS1:FBS3 FLO1:FLO3 FVK1:FVK3 GFG1:GFG3 GPC1:GPC3 GYY1:GYY3 HIU1:HIU3 HSQ1:HSQ3 ICM1:ICM3 IMI1:IMI3 IWE1:IWE3 JGA1:JGA3 JPW1:JPW3 JZS1:JZS3 KJO1:KJO3 KTK1:KTK3 LDG1:LDG3 LNC1:LNC3 LWY1:LWY3 MGU1:MGU3 MQQ1:MQQ3 NAM1:NAM3 NKI1:NKI3 NUE1:NUE3 OEA1:OEA3 ONW1:ONW3 OXS1:OXS3 PHO1:PHO3 PRK1:PRK3 QBG1:QBG3 QLC1:QLC3 QUY1:QUY3 REU1:REU3 ROQ1:ROQ3 RYM1:RYM3 SII1:SII3 SSE1:SSE3 TCA1:TCA3 TLW1:TLW3 TVS1:TVS3 UFO1:UFO3 UPK1:UPK3 UZG1:UZG3 VJC1:VJC3 VSY1:VSY3 WCU1:WCU3 WMQ1:WMQ3 AE1:AE1395"/>
    <dataValidation allowBlank="1" showInputMessage="1" showErrorMessage="1" promptTitle="MISA SME.NET" prompt="Nhập Số chứng từ_x000a_Tối đa 20 ký tự." sqref="H1:H3 JD1:JD3 SZ1:SZ3 ACV1:ACV3 AMR1:AMR3 AWN1:AWN3 BGJ1:BGJ3 BQF1:BQF3 CAB1:CAB3 CJX1:CJX3 CTT1:CTT3 DDP1:DDP3 DNL1:DNL3 DXH1:DXH3 EHD1:EHD3 EQZ1:EQZ3 FAV1:FAV3 FKR1:FKR3 FUN1:FUN3 GEJ1:GEJ3 GOF1:GOF3 GYB1:GYB3 HHX1:HHX3 HRT1:HRT3 IBP1:IBP3 ILL1:ILL3 IVH1:IVH3 JFD1:JFD3 JOZ1:JOZ3 JYV1:JYV3 KIR1:KIR3 KSN1:KSN3 LCJ1:LCJ3 LMF1:LMF3 LWB1:LWB3 MFX1:MFX3 MPT1:MPT3 MZP1:MZP3 NJL1:NJL3 NTH1:NTH3 ODD1:ODD3 OMZ1:OMZ3 OWV1:OWV3 PGR1:PGR3 PQN1:PQN3 QAJ1:QAJ3 QKF1:QKF3 QUB1:QUB3 RDX1:RDX3 RNT1:RNT3 RXP1:RXP3 SHL1:SHL3 SRH1:SRH3 TBD1:TBD3 TKZ1:TKZ3 TUV1:TUV3 UER1:UER3 UON1:UON3 UYJ1:UYJ3 VIF1:VIF3 VSB1:VSB3 WBX1:WBX3 WLT1:WLT3 WVP1:WVP3"/>
    <dataValidation allowBlank="1" showInputMessage="1" promptTitle="MISA SME.NET" prompt="Nhập Tài khoản thuế giá trị gia tăng._x000a_Lưu ý chỉ nhập với Hình thức bán hàng là (Bán hàng hóa dịch vụ)" sqref="WWW1:WWW3 KK1:KK3 UG1:UG3 AEC1:AEC3 ANY1:ANY3 AXU1:AXU3 BHQ1:BHQ3 BRM1:BRM3 CBI1:CBI3 CLE1:CLE3 CVA1:CVA3 DEW1:DEW3 DOS1:DOS3 DYO1:DYO3 EIK1:EIK3 ESG1:ESG3 FCC1:FCC3 FLY1:FLY3 FVU1:FVU3 GFQ1:GFQ3 GPM1:GPM3 GZI1:GZI3 HJE1:HJE3 HTA1:HTA3 ICW1:ICW3 IMS1:IMS3 IWO1:IWO3 JGK1:JGK3 JQG1:JQG3 KAC1:KAC3 KJY1:KJY3 KTU1:KTU3 LDQ1:LDQ3 LNM1:LNM3 LXI1:LXI3 MHE1:MHE3 MRA1:MRA3 NAW1:NAW3 NKS1:NKS3 NUO1:NUO3 OEK1:OEK3 OOG1:OOG3 OYC1:OYC3 PHY1:PHY3 PRU1:PRU3 QBQ1:QBQ3 QLM1:QLM3 QVI1:QVI3 RFE1:RFE3 RPA1:RPA3 RYW1:RYW3 SIS1:SIS3 SSO1:SSO3 TCK1:TCK3 TMG1:TMG3 TWC1:TWC3 UFY1:UFY3 UPU1:UPU3 UZQ1:UZQ3 VJM1:VJM3 VTI1:VTI3 WDE1:WDE3 WNA1:WNA3 AO1:AO1395"/>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L1:AL1395 KH1:KH3 UD1:UD3 ADZ1:ADZ3 ANV1:ANV3 AXR1:AXR3 BHN1:BHN3 BRJ1:BRJ3 CBF1:CBF3 CLB1:CLB3 CUX1:CUX3 DET1:DET3 DOP1:DOP3 DYL1:DYL3 EIH1:EIH3 ESD1:ESD3 FBZ1:FBZ3 FLV1:FLV3 FVR1:FVR3 GFN1:GFN3 GPJ1:GPJ3 GZF1:GZF3 HJB1:HJB3 HSX1:HSX3 ICT1:ICT3 IMP1:IMP3 IWL1:IWL3 JGH1:JGH3 JQD1:JQD3 JZZ1:JZZ3 KJV1:KJV3 KTR1:KTR3 LDN1:LDN3 LNJ1:LNJ3 LXF1:LXF3 MHB1:MHB3 MQX1:MQX3 NAT1:NAT3 NKP1:NKP3 NUL1:NUL3 OEH1:OEH3 OOD1:OOD3 OXZ1:OXZ3 PHV1:PHV3 PRR1:PRR3 QBN1:QBN3 QLJ1:QLJ3 QVF1:QVF3 RFB1:RFB3 ROX1:ROX3 RYT1:RYT3 SIP1:SIP3 SSL1:SSL3 TCH1:TCH3 TMD1:TMD3 TVZ1:TVZ3 UFV1:UFV3 UPR1:UPR3 UZN1:UZN3 VJJ1:VJJ3 VTF1:VTF3 WDB1:WDB3 WMX1:WMX3 WWT1:WWT3"/>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WWV1:WWV3 KJ1:KJ3 UF1:UF3 AEB1:AEB3 ANX1:ANX3 AXT1:AXT3 BHP1:BHP3 BRL1:BRL3 CBH1:CBH3 CLD1:CLD3 CUZ1:CUZ3 DEV1:DEV3 DOR1:DOR3 DYN1:DYN3 EIJ1:EIJ3 ESF1:ESF3 FCB1:FCB3 FLX1:FLX3 FVT1:FVT3 GFP1:GFP3 GPL1:GPL3 GZH1:GZH3 HJD1:HJD3 HSZ1:HSZ3 ICV1:ICV3 IMR1:IMR3 IWN1:IWN3 JGJ1:JGJ3 JQF1:JQF3 KAB1:KAB3 KJX1:KJX3 KTT1:KTT3 LDP1:LDP3 LNL1:LNL3 LXH1:LXH3 MHD1:MHD3 MQZ1:MQZ3 NAV1:NAV3 NKR1:NKR3 NUN1:NUN3 OEJ1:OEJ3 OOF1:OOF3 OYB1:OYB3 PHX1:PHX3 PRT1:PRT3 QBP1:QBP3 QLL1:QLL3 QVH1:QVH3 RFD1:RFD3 ROZ1:ROZ3 RYV1:RYV3 SIR1:SIR3 SSN1:SSN3 TCJ1:TCJ3 TMF1:TMF3 TWB1:TWB3 UFX1:UFX3 UPT1:UPT3 UZP1:UZP3 VJL1:VJL3 VTH1:VTH3 WDD1:WDD3 WMZ1:WMZ3 AN1:AN1395"/>
    <dataValidation allowBlank="1" showInputMessage="1" promptTitle="MISA SME.NET" prompt="Nhập Tài khoản chiết khấu._x000a_Lưu ý chỉ nhập với Hình thức bán hàng là (Bán hàng hóa dịch vụ)" sqref="AK1:AK3 KG1:KG3 UC1:UC3 ADY1:ADY3 ANU1:ANU3 AXQ1:AXQ3 BHM1:BHM3 BRI1:BRI3 CBE1:CBE3 CLA1:CLA3 CUW1:CUW3 DES1:DES3 DOO1:DOO3 DYK1:DYK3 EIG1:EIG3 ESC1:ESC3 FBY1:FBY3 FLU1:FLU3 FVQ1:FVQ3 GFM1:GFM3 GPI1:GPI3 GZE1:GZE3 HJA1:HJA3 HSW1:HSW3 ICS1:ICS3 IMO1:IMO3 IWK1:IWK3 JGG1:JGG3 JQC1:JQC3 JZY1:JZY3 KJU1:KJU3 KTQ1:KTQ3 LDM1:LDM3 LNI1:LNI3 LXE1:LXE3 MHA1:MHA3 MQW1:MQW3 NAS1:NAS3 NKO1:NKO3 NUK1:NUK3 OEG1:OEG3 OOC1:OOC3 OXY1:OXY3 PHU1:PHU3 PRQ1:PRQ3 QBM1:QBM3 QLI1:QLI3 QVE1:QVE3 RFA1:RFA3 ROW1:ROW3 RYS1:RYS3 SIO1:SIO3 SSK1:SSK3 TCG1:TCG3 TMC1:TMC3 TVY1:TVY3 UFU1:UFU3 UPQ1:UPQ3 UZM1:UZM3 VJI1:VJI3 VTE1:VTE3 WDA1:WDA3 WMW1:WMW3 WWS1:WWS3"/>
    <dataValidation allowBlank="1" showInputMessage="1" promptTitle="MISA SME.NET" prompt="Nhập Tỷ lệ chiết khẩu_x000a_Nhập giá trị trong khoảng 0 - 100." sqref="AI1:AI3 KE1:KE3 UA1:UA3 ADW1:ADW3 ANS1:ANS3 AXO1:AXO3 BHK1:BHK3 BRG1:BRG3 CBC1:CBC3 CKY1:CKY3 CUU1:CUU3 DEQ1:DEQ3 DOM1:DOM3 DYI1:DYI3 EIE1:EIE3 ESA1:ESA3 FBW1:FBW3 FLS1:FLS3 FVO1:FVO3 GFK1:GFK3 GPG1:GPG3 GZC1:GZC3 HIY1:HIY3 HSU1:HSU3 ICQ1:ICQ3 IMM1:IMM3 IWI1:IWI3 JGE1:JGE3 JQA1:JQA3 JZW1:JZW3 KJS1:KJS3 KTO1:KTO3 LDK1:LDK3 LNG1:LNG3 LXC1:LXC3 MGY1:MGY3 MQU1:MQU3 NAQ1:NAQ3 NKM1:NKM3 NUI1:NUI3 OEE1:OEE3 OOA1:OOA3 OXW1:OXW3 PHS1:PHS3 PRO1:PRO3 QBK1:QBK3 QLG1:QLG3 QVC1:QVC3 REY1:REY3 ROU1:ROU3 RYQ1:RYQ3 SIM1:SIM3 SSI1:SSI3 TCE1:TCE3 TMA1:TMA3 TVW1:TVW3 UFS1:UFS3 UPO1:UPO3 UZK1:UZK3 VJG1:VJG3 VTC1:VTC3 WCY1:WCY3 WMU1:WMU3 WWQ1:WWQ3"/>
    <dataValidation operator="equal" allowBlank="1" showInputMessage="1" promptTitle="MISA SME.NET" prompt="Nhập Tiền chiết khấu_x000a_Tối đa 14 ký tự." sqref="AJ1:AJ3 KF1:KF3 UB1:UB3 ADX1:ADX3 ANT1:ANT3 AXP1:AXP3 BHL1:BHL3 BRH1:BRH3 CBD1:CBD3 CKZ1:CKZ3 CUV1:CUV3 DER1:DER3 DON1:DON3 DYJ1:DYJ3 EIF1:EIF3 ESB1:ESB3 FBX1:FBX3 FLT1:FLT3 FVP1:FVP3 GFL1:GFL3 GPH1:GPH3 GZD1:GZD3 HIZ1:HIZ3 HSV1:HSV3 ICR1:ICR3 IMN1:IMN3 IWJ1:IWJ3 JGF1:JGF3 JQB1:JQB3 JZX1:JZX3 KJT1:KJT3 KTP1:KTP3 LDL1:LDL3 LNH1:LNH3 LXD1:LXD3 MGZ1:MGZ3 MQV1:MQV3 NAR1:NAR3 NKN1:NKN3 NUJ1:NUJ3 OEF1:OEF3 OOB1:OOB3 OXX1:OXX3 PHT1:PHT3 PRP1:PRP3 QBL1:QBL3 QLH1:QLH3 QVD1:QVD3 REZ1:REZ3 ROV1:ROV3 RYR1:RYR3 SIN1:SIN3 SSJ1:SSJ3 TCF1:TCF3 TMB1:TMB3 TVX1:TVX3 UFT1:UFT3 UPP1:UPP3 UZL1:UZL3 VJH1:VJH3 VTD1:VTD3 WCZ1:WCZ3 WMV1:WMV3 WWR1:WWR3"/>
    <dataValidation operator="equal" allowBlank="1" showInputMessage="1" promptTitle="MISA SME.NET" prompt="Nhập Thành tiền_x000a_Tối đa 14 ký tự." sqref="WWP1:WWP3 KD1:KD3 TZ1:TZ3 ADV1:ADV3 ANR1:ANR3 AXN1:AXN3 BHJ1:BHJ3 BRF1:BRF3 CBB1:CBB3 CKX1:CKX3 CUT1:CUT3 DEP1:DEP3 DOL1:DOL3 DYH1:DYH3 EID1:EID3 ERZ1:ERZ3 FBV1:FBV3 FLR1:FLR3 FVN1:FVN3 GFJ1:GFJ3 GPF1:GPF3 GZB1:GZB3 HIX1:HIX3 HST1:HST3 ICP1:ICP3 IML1:IML3 IWH1:IWH3 JGD1:JGD3 JPZ1:JPZ3 JZV1:JZV3 KJR1:KJR3 KTN1:KTN3 LDJ1:LDJ3 LNF1:LNF3 LXB1:LXB3 MGX1:MGX3 MQT1:MQT3 NAP1:NAP3 NKL1:NKL3 NUH1:NUH3 OED1:OED3 ONZ1:ONZ3 OXV1:OXV3 PHR1:PHR3 PRN1:PRN3 QBJ1:QBJ3 QLF1:QLF3 QVB1:QVB3 REX1:REX3 ROT1:ROT3 RYP1:RYP3 SIL1:SIL3 SSH1:SSH3 TCD1:TCD3 TLZ1:TLZ3 TVV1:TVV3 UFR1:UFR3 UPN1:UPN3 UZJ1:UZJ3 VJF1:VJF3 VTB1:VTB3 WCX1:WCX3 WMT1:WMT3 AH1:AH1395"/>
    <dataValidation operator="equal" allowBlank="1" showInputMessage="1" promptTitle="MISA SME.NET" prompt="Nhập Mã đơn vị tính." sqref="AD1:AD3 JZ1:JZ3 TV1:TV3 ADR1:ADR3 ANN1:ANN3 AXJ1:AXJ3 BHF1:BHF3 BRB1:BRB3 CAX1:CAX3 CKT1:CKT3 CUP1:CUP3 DEL1:DEL3 DOH1:DOH3 DYD1:DYD3 EHZ1:EHZ3 ERV1:ERV3 FBR1:FBR3 FLN1:FLN3 FVJ1:FVJ3 GFF1:GFF3 GPB1:GPB3 GYX1:GYX3 HIT1:HIT3 HSP1:HSP3 ICL1:ICL3 IMH1:IMH3 IWD1:IWD3 JFZ1:JFZ3 JPV1:JPV3 JZR1:JZR3 KJN1:KJN3 KTJ1:KTJ3 LDF1:LDF3 LNB1:LNB3 LWX1:LWX3 MGT1:MGT3 MQP1:MQP3 NAL1:NAL3 NKH1:NKH3 NUD1:NUD3 ODZ1:ODZ3 ONV1:ONV3 OXR1:OXR3 PHN1:PHN3 PRJ1:PRJ3 QBF1:QBF3 QLB1:QLB3 QUX1:QUX3 RET1:RET3 ROP1:ROP3 RYL1:RYL3 SIH1:SIH3 SSD1:SSD3 TBZ1:TBZ3 TLV1:TLV3 TVR1:TVR3 UFN1:UFN3 UPJ1:UPJ3 UZF1:UZF3 VJB1:VJB3 VSX1:VSX3 WCT1:WCT3 WMP1:WMP3 WWL1:WWL3"/>
    <dataValidation operator="equal" allowBlank="1" showInputMessage="1" promptTitle="MISA SME.NET" prompt="Nhập Tên mặt hàng_x000a_Tối đa 255 ký tự." sqref="Z1:Z3 JV1:JV3 TR1:TR3 ADN1:ADN3 ANJ1:ANJ3 AXF1:AXF3 BHB1:BHB3 BQX1:BQX3 CAT1:CAT3 CKP1:CKP3 CUL1:CUL3 DEH1:DEH3 DOD1:DOD3 DXZ1:DXZ3 EHV1:EHV3 ERR1:ERR3 FBN1:FBN3 FLJ1:FLJ3 FVF1:FVF3 GFB1:GFB3 GOX1:GOX3 GYT1:GYT3 HIP1:HIP3 HSL1:HSL3 ICH1:ICH3 IMD1:IMD3 IVZ1:IVZ3 JFV1:JFV3 JPR1:JPR3 JZN1:JZN3 KJJ1:KJJ3 KTF1:KTF3 LDB1:LDB3 LMX1:LMX3 LWT1:LWT3 MGP1:MGP3 MQL1:MQL3 NAH1:NAH3 NKD1:NKD3 NTZ1:NTZ3 ODV1:ODV3 ONR1:ONR3 OXN1:OXN3 PHJ1:PHJ3 PRF1:PRF3 QBB1:QBB3 QKX1:QKX3 QUT1:QUT3 REP1:REP3 ROL1:ROL3 RYH1:RYH3 SID1:SID3 SRZ1:SRZ3 TBV1:TBV3 TLR1:TLR3 TVN1:TVN3 UFJ1:UFJ3 UPF1:UPF3 UZB1:UZB3 VIX1:VIX3 VST1:VST3 WCP1:WCP3 WML1:WML3 WWH1:WWH3"/>
    <dataValidation operator="equal" allowBlank="1" showInputMessage="1" promptTitle="MISA SME.NET" prompt="Nhập Là hàng khuyến mại._x000a_Nhập 0 hoặc để trống: Hàng không khuyến mại._x000a_Nhập 1: Là hàng khuyến mại." sqref="AA1:AA3 JW1:JW3 TS1:TS3 ADO1:ADO3 ANK1:ANK3 AXG1:AXG3 BHC1:BHC3 BQY1:BQY3 CAU1:CAU3 CKQ1:CKQ3 CUM1:CUM3 DEI1:DEI3 DOE1:DOE3 DYA1:DYA3 EHW1:EHW3 ERS1:ERS3 FBO1:FBO3 FLK1:FLK3 FVG1:FVG3 GFC1:GFC3 GOY1:GOY3 GYU1:GYU3 HIQ1:HIQ3 HSM1:HSM3 ICI1:ICI3 IME1:IME3 IWA1:IWA3 JFW1:JFW3 JPS1:JPS3 JZO1:JZO3 KJK1:KJK3 KTG1:KTG3 LDC1:LDC3 LMY1:LMY3 LWU1:LWU3 MGQ1:MGQ3 MQM1:MQM3 NAI1:NAI3 NKE1:NKE3 NUA1:NUA3 ODW1:ODW3 ONS1:ONS3 OXO1:OXO3 PHK1:PHK3 PRG1:PRG3 QBC1:QBC3 QKY1:QKY3 QUU1:QUU3 REQ1:REQ3 ROM1:ROM3 RYI1:RYI3 SIE1:SIE3 SSA1:SSA3 TBW1:TBW3 TLS1:TLS3 TVO1:TVO3 UFK1:UFK3 UPG1:UPG3 UZC1:UZC3 VIY1:VIY3 VSU1:VSU3 WCQ1:WCQ3 WMM1:WMM3 WWI1:WWI3"/>
    <dataValidation showInputMessage="1" errorTitle="MISA SME.NET 2012" error="Mã khách hàng không được để trống!" promptTitle="MISA SME.NET" prompt="Nhập Mã khách hàng" sqref="WVW1:WVW3 JK1:JK3 TG1:TG3 ADC1:ADC3 AMY1:AMY3 AWU1:AWU3 BGQ1:BGQ3 BQM1:BQM3 CAI1:CAI3 CKE1:CKE3 CUA1:CUA3 DDW1:DDW3 DNS1:DNS3 DXO1:DXO3 EHK1:EHK3 ERG1:ERG3 FBC1:FBC3 FKY1:FKY3 FUU1:FUU3 GEQ1:GEQ3 GOM1:GOM3 GYI1:GYI3 HIE1:HIE3 HSA1:HSA3 IBW1:IBW3 ILS1:ILS3 IVO1:IVO3 JFK1:JFK3 JPG1:JPG3 JZC1:JZC3 KIY1:KIY3 KSU1:KSU3 LCQ1:LCQ3 LMM1:LMM3 LWI1:LWI3 MGE1:MGE3 MQA1:MQA3 MZW1:MZW3 NJS1:NJS3 NTO1:NTO3 ODK1:ODK3 ONG1:ONG3 OXC1:OXC3 PGY1:PGY3 PQU1:PQU3 QAQ1:QAQ3 QKM1:QKM3 QUI1:QUI3 REE1:REE3 ROA1:ROA3 RXW1:RXW3 SHS1:SHS3 SRO1:SRO3 TBK1:TBK3 TLG1:TLG3 TVC1:TVC3 UEY1:UEY3 UOU1:UOU3 UYQ1:UYQ3 VIM1:VIM3 VSI1:VSI3 WCE1:WCE3 WMA1:WMA3 O1:O1395"/>
    <dataValidation operator="equal" allowBlank="1" showInputMessage="1" promptTitle="MISA SME.NET" prompt="Nhập Tên khách hàng_x000a_Tối đa 128 ký tự." sqref="P1:P3 JL1:JL3 TH1:TH3 ADD1:ADD3 AMZ1:AMZ3 AWV1:AWV3 BGR1:BGR3 BQN1:BQN3 CAJ1:CAJ3 CKF1:CKF3 CUB1:CUB3 DDX1:DDX3 DNT1:DNT3 DXP1:DXP3 EHL1:EHL3 ERH1:ERH3 FBD1:FBD3 FKZ1:FKZ3 FUV1:FUV3 GER1:GER3 GON1:GON3 GYJ1:GYJ3 HIF1:HIF3 HSB1:HSB3 IBX1:IBX3 ILT1:ILT3 IVP1:IVP3 JFL1:JFL3 JPH1:JPH3 JZD1:JZD3 KIZ1:KIZ3 KSV1:KSV3 LCR1:LCR3 LMN1:LMN3 LWJ1:LWJ3 MGF1:MGF3 MQB1:MQB3 MZX1:MZX3 NJT1:NJT3 NTP1:NTP3 ODL1:ODL3 ONH1:ONH3 OXD1:OXD3 PGZ1:PGZ3 PQV1:PQV3 QAR1:QAR3 QKN1:QKN3 QUJ1:QUJ3 REF1:REF3 ROB1:ROB3 RXX1:RXX3 SHT1:SHT3 SRP1:SRP3 TBL1:TBL3 TLH1:TLH3 TVD1:TVD3 UEZ1:UEZ3 UOV1:UOV3 UYR1:UYR3 VIN1:VIN3 VSJ1:VSJ3 WCF1:WCF3 WMB1:WMB3 WVX1:WVX3"/>
    <dataValidation operator="equal" allowBlank="1" showInputMessage="1" promptTitle="MISA SME.NET" prompt="Nhập Địa chỉ_x000a_Tối đa 255 ký tự" sqref="Q1:Q3 JM1:JM3 TI1:TI3 ADE1:ADE3 ANA1:ANA3 AWW1:AWW3 BGS1:BGS3 BQO1:BQO3 CAK1:CAK3 CKG1:CKG3 CUC1:CUC3 DDY1:DDY3 DNU1:DNU3 DXQ1:DXQ3 EHM1:EHM3 ERI1:ERI3 FBE1:FBE3 FLA1:FLA3 FUW1:FUW3 GES1:GES3 GOO1:GOO3 GYK1:GYK3 HIG1:HIG3 HSC1:HSC3 IBY1:IBY3 ILU1:ILU3 IVQ1:IVQ3 JFM1:JFM3 JPI1:JPI3 JZE1:JZE3 KJA1:KJA3 KSW1:KSW3 LCS1:LCS3 LMO1:LMO3 LWK1:LWK3 MGG1:MGG3 MQC1:MQC3 MZY1:MZY3 NJU1:NJU3 NTQ1:NTQ3 ODM1:ODM3 ONI1:ONI3 OXE1:OXE3 PHA1:PHA3 PQW1:PQW3 QAS1:QAS3 QKO1:QKO3 QUK1:QUK3 REG1:REG3 ROC1:ROC3 RXY1:RXY3 SHU1:SHU3 SRQ1:SRQ3 TBM1:TBM3 TLI1:TLI3 TVE1:TVE3 UFA1:UFA3 UOW1:UOW3 UYS1:UYS3 VIO1:VIO3 VSK1:VSK3 WCG1:WCG3 WMC1:WMC3 WVY1:WVY3"/>
    <dataValidation operator="equal" allowBlank="1" showInputMessage="1" promptTitle="MISA SME.NET" prompt="Nhập Mã số thuế._x000a_Tối đa 50 ký tự" sqref="R1:R3 JN1:JN3 TJ1:TJ3 ADF1:ADF3 ANB1:ANB3 AWX1:AWX3 BGT1:BGT3 BQP1:BQP3 CAL1:CAL3 CKH1:CKH3 CUD1:CUD3 DDZ1:DDZ3 DNV1:DNV3 DXR1:DXR3 EHN1:EHN3 ERJ1:ERJ3 FBF1:FBF3 FLB1:FLB3 FUX1:FUX3 GET1:GET3 GOP1:GOP3 GYL1:GYL3 HIH1:HIH3 HSD1:HSD3 IBZ1:IBZ3 ILV1:ILV3 IVR1:IVR3 JFN1:JFN3 JPJ1:JPJ3 JZF1:JZF3 KJB1:KJB3 KSX1:KSX3 LCT1:LCT3 LMP1:LMP3 LWL1:LWL3 MGH1:MGH3 MQD1:MQD3 MZZ1:MZZ3 NJV1:NJV3 NTR1:NTR3 ODN1:ODN3 ONJ1:ONJ3 OXF1:OXF3 PHB1:PHB3 PQX1:PQX3 QAT1:QAT3 QKP1:QKP3 QUL1:QUL3 REH1:REH3 ROD1:ROD3 RXZ1:RXZ3 SHV1:SHV3 SRR1:SRR3 TBN1:TBN3 TLJ1:TLJ3 TVF1:TVF3 UFB1:UFB3 UOX1:UOX3 UYT1:UYT3 VIP1:VIP3 VSL1:VSL3 WCH1:WCH3 WMD1:WMD3 WVZ1:WVZ3"/>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P1:AP3 KL1:KL3 UH1:UH3 AED1:AED3 ANZ1:ANZ3 AXV1:AXV3 BHR1:BHR3 BRN1:BRN3 CBJ1:CBJ3 CLF1:CLF3 CVB1:CVB3 DEX1:DEX3 DOT1:DOT3 DYP1:DYP3 EIL1:EIL3 ESH1:ESH3 FCD1:FCD3 FLZ1:FLZ3 FVV1:FVV3 GFR1:GFR3 GPN1:GPN3 GZJ1:GZJ3 HJF1:HJF3 HTB1:HTB3 ICX1:ICX3 IMT1:IMT3 IWP1:IWP3 JGL1:JGL3 JQH1:JQH3 KAD1:KAD3 KJZ1:KJZ3 KTV1:KTV3 LDR1:LDR3 LNN1:LNN3 LXJ1:LXJ3 MHF1:MHF3 MRB1:MRB3 NAX1:NAX3 NKT1:NKT3 NUP1:NUP3 OEL1:OEL3 OOH1:OOH3 OYD1:OYD3 PHZ1:PHZ3 PRV1:PRV3 QBR1:QBR3 QLN1:QLN3 QVJ1:QVJ3 RFF1:RFF3 RPB1:RPB3 RYX1:RYX3 SIT1:SIT3 SSP1:SSP3 TCL1:TCL3 TMH1:TMH3 TWD1:TWD3 UFZ1:UFZ3 UPV1:UPV3 UZR1:UZR3 VJN1:VJN3 VTJ1:VTJ3 WDF1:WDF3 WNB1:WNB3 WWX1:WWX3"/>
    <dataValidation allowBlank="1" showInputMessage="1" showErrorMessage="1" promptTitle="MISA SME.NET" prompt="Nhập Nhân viên bán hàng." sqref="T1:T3 JP1:JP3 TL1:TL3 ADH1:ADH3 AND1:AND3 AWZ1:AWZ3 BGV1:BGV3 BQR1:BQR3 CAN1:CAN3 CKJ1:CKJ3 CUF1:CUF3 DEB1:DEB3 DNX1:DNX3 DXT1:DXT3 EHP1:EHP3 ERL1:ERL3 FBH1:FBH3 FLD1:FLD3 FUZ1:FUZ3 GEV1:GEV3 GOR1:GOR3 GYN1:GYN3 HIJ1:HIJ3 HSF1:HSF3 ICB1:ICB3 ILX1:ILX3 IVT1:IVT3 JFP1:JFP3 JPL1:JPL3 JZH1:JZH3 KJD1:KJD3 KSZ1:KSZ3 LCV1:LCV3 LMR1:LMR3 LWN1:LWN3 MGJ1:MGJ3 MQF1:MQF3 NAB1:NAB3 NJX1:NJX3 NTT1:NTT3 ODP1:ODP3 ONL1:ONL3 OXH1:OXH3 PHD1:PHD3 PQZ1:PQZ3 QAV1:QAV3 QKR1:QKR3 QUN1:QUN3 REJ1:REJ3 ROF1:ROF3 RYB1:RYB3 SHX1:SHX3 SRT1:SRT3 TBP1:TBP3 TLL1:TLL3 TVH1:TVH3 UFD1:UFD3 UOZ1:UOZ3 UYV1:UYV3 VIR1:VIR3 VSN1:VSN3 WCJ1:WCJ3 WMF1:WMF3 WWB1:WWB3"/>
    <dataValidation allowBlank="1" showInputMessage="1" showErrorMessage="1" promptTitle="MISA SME.NET" prompt="Nhập Kèm theo chứng từ gốc (Phiếu nhập)._x000a_Tối đa 50 ký tự._x000a_Lưu ý: Chỉ nhập với trả lại hàng bán kiêm phiếu nhập." sqref="W1:W3 JS1:JS3 TO1:TO3 ADK1:ADK3 ANG1:ANG3 AXC1:AXC3 BGY1:BGY3 BQU1:BQU3 CAQ1:CAQ3 CKM1:CKM3 CUI1:CUI3 DEE1:DEE3 DOA1:DOA3 DXW1:DXW3 EHS1:EHS3 ERO1:ERO3 FBK1:FBK3 FLG1:FLG3 FVC1:FVC3 GEY1:GEY3 GOU1:GOU3 GYQ1:GYQ3 HIM1:HIM3 HSI1:HSI3 ICE1:ICE3 IMA1:IMA3 IVW1:IVW3 JFS1:JFS3 JPO1:JPO3 JZK1:JZK3 KJG1:KJG3 KTC1:KTC3 LCY1:LCY3 LMU1:LMU3 LWQ1:LWQ3 MGM1:MGM3 MQI1:MQI3 NAE1:NAE3 NKA1:NKA3 NTW1:NTW3 ODS1:ODS3 ONO1:ONO3 OXK1:OXK3 PHG1:PHG3 PRC1:PRC3 QAY1:QAY3 QKU1:QKU3 QUQ1:QUQ3 REM1:REM3 ROI1:ROI3 RYE1:RYE3 SIA1:SIA3 SRW1:SRW3 TBS1:TBS3 TLO1:TLO3 TVK1:TVK3 UFG1:UFG3 UPC1:UPC3 UYY1:UYY3 VIU1:VIU3 VSQ1:VSQ3 WCM1:WCM3 WMI1:WMI3 WWE1:WWE3"/>
    <dataValidation allowBlank="1" showInputMessage="1" showErrorMessage="1" promptTitle="MISA SME.NET" prompt="Nhập Người giao hàng._x000a_Tối đa 128 ký tự._x000a_Lưu ý: Chỉ nhập với trả lại hàng bán kiêm phiếu nhập." sqref="U1:U3 JQ1:JQ3 TM1:TM3 ADI1:ADI3 ANE1:ANE3 AXA1:AXA3 BGW1:BGW3 BQS1:BQS3 CAO1:CAO3 CKK1:CKK3 CUG1:CUG3 DEC1:DEC3 DNY1:DNY3 DXU1:DXU3 EHQ1:EHQ3 ERM1:ERM3 FBI1:FBI3 FLE1:FLE3 FVA1:FVA3 GEW1:GEW3 GOS1:GOS3 GYO1:GYO3 HIK1:HIK3 HSG1:HSG3 ICC1:ICC3 ILY1:ILY3 IVU1:IVU3 JFQ1:JFQ3 JPM1:JPM3 JZI1:JZI3 KJE1:KJE3 KTA1:KTA3 LCW1:LCW3 LMS1:LMS3 LWO1:LWO3 MGK1:MGK3 MQG1:MQG3 NAC1:NAC3 NJY1:NJY3 NTU1:NTU3 ODQ1:ODQ3 ONM1:ONM3 OXI1:OXI3 PHE1:PHE3 PRA1:PRA3 QAW1:QAW3 QKS1:QKS3 QUO1:QUO3 REK1:REK3 ROG1:ROG3 RYC1:RYC3 SHY1:SHY3 SRU1:SRU3 TBQ1:TBQ3 TLM1:TLM3 TVI1:TVI3 UFE1:UFE3 UPA1:UPA3 UYW1:UYW3 VIS1:VIS3 VSO1:VSO3 WCK1:WCK3 WMG1:WMG3 WWC1:WWC3"/>
    <dataValidation allowBlank="1" showInputMessage="1" showErrorMessage="1" promptTitle="MISA SME.NET" prompt="Nhập Tài khoản giá vốn._x000a_Lưu ý: Chỉ nhập với trả lại hàng bán kiêm phiếu nhập." sqref="AS1:AS1395 KO1:KO3 UK1:UK3 AEG1:AEG3 AOC1:AOC3 AXY1:AXY3 BHU1:BHU3 BRQ1:BRQ3 CBM1:CBM3 CLI1:CLI3 CVE1:CVE3 DFA1:DFA3 DOW1:DOW3 DYS1:DYS3 EIO1:EIO3 ESK1:ESK3 FCG1:FCG3 FMC1:FMC3 FVY1:FVY3 GFU1:GFU3 GPQ1:GPQ3 GZM1:GZM3 HJI1:HJI3 HTE1:HTE3 IDA1:IDA3 IMW1:IMW3 IWS1:IWS3 JGO1:JGO3 JQK1:JQK3 KAG1:KAG3 KKC1:KKC3 KTY1:KTY3 LDU1:LDU3 LNQ1:LNQ3 LXM1:LXM3 MHI1:MHI3 MRE1:MRE3 NBA1:NBA3 NKW1:NKW3 NUS1:NUS3 OEO1:OEO3 OOK1:OOK3 OYG1:OYG3 PIC1:PIC3 PRY1:PRY3 QBU1:QBU3 QLQ1:QLQ3 QVM1:QVM3 RFI1:RFI3 RPE1:RPE3 RZA1:RZA3 SIW1:SIW3 SSS1:SSS3 TCO1:TCO3 TMK1:TMK3 TWG1:TWG3 UGC1:UGC3 UPY1:UPY3 UZU1:UZU3 VJQ1:VJQ3 VTM1:VTM3 WDI1:WDI3 WNE1:WNE3 WXA1:WXA3"/>
    <dataValidation allowBlank="1" showInputMessage="1" showErrorMessage="1" promptTitle="MISA SME.NET" prompt="Nhập Tài khoản kho._x000a_Lưu ý: Chỉ nhập với trả lại hàng bán kiêm phiếu nhập." sqref="AR1:AR1395 KN1:KN3 UJ1:UJ3 AEF1:AEF3 AOB1:AOB3 AXX1:AXX3 BHT1:BHT3 BRP1:BRP3 CBL1:CBL3 CLH1:CLH3 CVD1:CVD3 DEZ1:DEZ3 DOV1:DOV3 DYR1:DYR3 EIN1:EIN3 ESJ1:ESJ3 FCF1:FCF3 FMB1:FMB3 FVX1:FVX3 GFT1:GFT3 GPP1:GPP3 GZL1:GZL3 HJH1:HJH3 HTD1:HTD3 ICZ1:ICZ3 IMV1:IMV3 IWR1:IWR3 JGN1:JGN3 JQJ1:JQJ3 KAF1:KAF3 KKB1:KKB3 KTX1:KTX3 LDT1:LDT3 LNP1:LNP3 LXL1:LXL3 MHH1:MHH3 MRD1:MRD3 NAZ1:NAZ3 NKV1:NKV3 NUR1:NUR3 OEN1:OEN3 OOJ1:OOJ3 OYF1:OYF3 PIB1:PIB3 PRX1:PRX3 QBT1:QBT3 QLP1:QLP3 QVL1:QVL3 RFH1:RFH3 RPD1:RPD3 RYZ1:RYZ3 SIV1:SIV3 SSR1:SSR3 TCN1:TCN3 TMJ1:TMJ3 TWF1:TWF3 UGB1:UGB3 UPX1:UPX3 UZT1:UZT3 VJP1:VJP3 VTL1:VTL3 WDH1:WDH3 WND1:WND3 WWZ1:WWZ3"/>
    <dataValidation allowBlank="1" showInputMessage="1" showErrorMessage="1" promptTitle="MISA SME.NET" prompt="Nhập Mã kho._x000a_Lưu ý: Chỉ nhập với trả lại hàng bán kiêm phiếu nhập." sqref="AQ1:AQ1395 KM1:KM3 UI1:UI3 AEE1:AEE3 AOA1:AOA3 AXW1:AXW3 BHS1:BHS3 BRO1:BRO3 CBK1:CBK3 CLG1:CLG3 CVC1:CVC3 DEY1:DEY3 DOU1:DOU3 DYQ1:DYQ3 EIM1:EIM3 ESI1:ESI3 FCE1:FCE3 FMA1:FMA3 FVW1:FVW3 GFS1:GFS3 GPO1:GPO3 GZK1:GZK3 HJG1:HJG3 HTC1:HTC3 ICY1:ICY3 IMU1:IMU3 IWQ1:IWQ3 JGM1:JGM3 JQI1:JQI3 KAE1:KAE3 KKA1:KKA3 KTW1:KTW3 LDS1:LDS3 LNO1:LNO3 LXK1:LXK3 MHG1:MHG3 MRC1:MRC3 NAY1:NAY3 NKU1:NKU3 NUQ1:NUQ3 OEM1:OEM3 OOI1:OOI3 OYE1:OYE3 PIA1:PIA3 PRW1:PRW3 QBS1:QBS3 QLO1:QLO3 QVK1:QVK3 RFG1:RFG3 RPC1:RPC3 RYY1:RYY3 SIU1:SIU3 SSQ1:SSQ3 TCM1:TCM3 TMI1:TMI3 TWE1:TWE3 UGA1:UGA3 UPW1:UPW3 UZS1:UZS3 VJO1:VJO3 VTK1:VTK3 WDG1:WDG3 WNC1:WNC3 WWY1:WWY3"/>
    <dataValidation allowBlank="1" showInputMessage="1" showErrorMessage="1" promptTitle="MISA SME.NET" prompt="Nhập Tiền vốn_x000a_Tối đa 14 ký tự._x000a_Lưu ý: Chỉ nhập với trả lại hàng bán kiêm phiếu nhập." sqref="AU1:AU3 KQ1:KQ3 UM1:UM3 AEI1:AEI3 AOE1:AOE3 AYA1:AYA3 BHW1:BHW3 BRS1:BRS3 CBO1:CBO3 CLK1:CLK3 CVG1:CVG3 DFC1:DFC3 DOY1:DOY3 DYU1:DYU3 EIQ1:EIQ3 ESM1:ESM3 FCI1:FCI3 FME1:FME3 FWA1:FWA3 GFW1:GFW3 GPS1:GPS3 GZO1:GZO3 HJK1:HJK3 HTG1:HTG3 IDC1:IDC3 IMY1:IMY3 IWU1:IWU3 JGQ1:JGQ3 JQM1:JQM3 KAI1:KAI3 KKE1:KKE3 KUA1:KUA3 LDW1:LDW3 LNS1:LNS3 LXO1:LXO3 MHK1:MHK3 MRG1:MRG3 NBC1:NBC3 NKY1:NKY3 NUU1:NUU3 OEQ1:OEQ3 OOM1:OOM3 OYI1:OYI3 PIE1:PIE3 PSA1:PSA3 QBW1:QBW3 QLS1:QLS3 QVO1:QVO3 RFK1:RFK3 RPG1:RPG3 RZC1:RZC3 SIY1:SIY3 SSU1:SSU3 TCQ1:TCQ3 TMM1:TMM3 TWI1:TWI3 UGE1:UGE3 UQA1:UQA3 UZW1:UZW3 VJS1:VJS3 VTO1:VTO3 WDK1:WDK3 WNG1:WNG3 WXC1:WXC3"/>
    <dataValidation allowBlank="1" showInputMessage="1" showErrorMessage="1" promptTitle="MISA SME.NET" prompt="Nhập Đơn giá vốn_x000a_Tối đa 14 ký tự._x000a_Lưu ý: Chỉ nhập với trả lại hàng bán kiêm phiếu nhập." sqref="AT1:AT3 KP1:KP3 UL1:UL3 AEH1:AEH3 AOD1:AOD3 AXZ1:AXZ3 BHV1:BHV3 BRR1:BRR3 CBN1:CBN3 CLJ1:CLJ3 CVF1:CVF3 DFB1:DFB3 DOX1:DOX3 DYT1:DYT3 EIP1:EIP3 ESL1:ESL3 FCH1:FCH3 FMD1:FMD3 FVZ1:FVZ3 GFV1:GFV3 GPR1:GPR3 GZN1:GZN3 HJJ1:HJJ3 HTF1:HTF3 IDB1:IDB3 IMX1:IMX3 IWT1:IWT3 JGP1:JGP3 JQL1:JQL3 KAH1:KAH3 KKD1:KKD3 KTZ1:KTZ3 LDV1:LDV3 LNR1:LNR3 LXN1:LXN3 MHJ1:MHJ3 MRF1:MRF3 NBB1:NBB3 NKX1:NKX3 NUT1:NUT3 OEP1:OEP3 OOL1:OOL3 OYH1:OYH3 PID1:PID3 PRZ1:PRZ3 QBV1:QBV3 QLR1:QLR3 QVN1:QVN3 RFJ1:RFJ3 RPF1:RPF3 RZB1:RZB3 SIX1:SIX3 SST1:SST3 TCP1:TCP3 TML1:TML3 TWH1:TWH3 UGD1:UGD3 UPZ1:UPZ3 UZV1:UZV3 VJR1:VJR3 VTN1:VTN3 WDJ1:WDJ3 WNF1:WNF3 WXB1:WXB3"/>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V1:AV3 KR1:KR3 UN1:UN3 AEJ1:AEJ3 AOF1:AOF3 AYB1:AYB3 BHX1:BHX3 BRT1:BRT3 CBP1:CBP3 CLL1:CLL3 CVH1:CVH3 DFD1:DFD3 DOZ1:DOZ3 DYV1:DYV3 EIR1:EIR3 ESN1:ESN3 FCJ1:FCJ3 FMF1:FMF3 FWB1:FWB3 GFX1:GFX3 GPT1:GPT3 GZP1:GZP3 HJL1:HJL3 HTH1:HTH3 IDD1:IDD3 IMZ1:IMZ3 IWV1:IWV3 JGR1:JGR3 JQN1:JQN3 KAJ1:KAJ3 KKF1:KKF3 KUB1:KUB3 LDX1:LDX3 LNT1:LNT3 LXP1:LXP3 MHL1:MHL3 MRH1:MRH3 NBD1:NBD3 NKZ1:NKZ3 NUV1:NUV3 OER1:OER3 OON1:OON3 OYJ1:OYJ3 PIF1:PIF3 PSB1:PSB3 QBX1:QBX3 QLT1:QLT3 QVP1:QVP3 RFL1:RFL3 RPH1:RPH3 RZD1:RZD3 SIZ1:SIZ3 SSV1:SSV3 TCR1:TCR3 TMN1:TMN3 TWJ1:TWJ3 UGF1:UGF3 UQB1:UQB3 UZX1:UZX3 VJT1:VJT3 VTP1:VTP3 WDL1:WDL3 WNH1:WNH3 WXD1:WXD3"/>
    <dataValidation operator="equal" allowBlank="1" showInputMessage="1" promptTitle="MISA SME.NET" prompt="Nhập Tỷ lệ tính thuế (Thuế suất KHAC)_x000a_Nếu thuế suất là KHAC thì nhập giá trị lớn hơn 0 đến 100" sqref="AM1:AM3 KI1:KI3 UE1:UE3 AEA1:AEA3 ANW1:ANW3 AXS1:AXS3 BHO1:BHO3 BRK1:BRK3 CBG1:CBG3 CLC1:CLC3 CUY1:CUY3 DEU1:DEU3 DOQ1:DOQ3 DYM1:DYM3 EII1:EII3 ESE1:ESE3 FCA1:FCA3 FLW1:FLW3 FVS1:FVS3 GFO1:GFO3 GPK1:GPK3 GZG1:GZG3 HJC1:HJC3 HSY1:HSY3 ICU1:ICU3 IMQ1:IMQ3 IWM1:IWM3 JGI1:JGI3 JQE1:JQE3 KAA1:KAA3 KJW1:KJW3 KTS1:KTS3 LDO1:LDO3 LNK1:LNK3 LXG1:LXG3 MHC1:MHC3 MQY1:MQY3 NAU1:NAU3 NKQ1:NKQ3 NUM1:NUM3 OEI1:OEI3 OOE1:OOE3 OYA1:OYA3 PHW1:PHW3 PRS1:PRS3 QBO1:QBO3 QLK1:QLK3 QVG1:QVG3 RFC1:RFC3 ROY1:ROY3 RYU1:RYU3 SIQ1:SIQ3 SSM1:SSM3 TCI1:TCI3 TME1:TME3 TWA1:TWA3 UFW1:UFW3 UPS1:UPS3 UZO1:UZO3 VJK1:VJK3 VTG1:VTG3 WDC1:WDC3 WMY1:WMY3 WWU1:WWU3"/>
    <dataValidation operator="equal" allowBlank="1" showInputMessage="1" promptTitle="MISA SME.NET" prompt="Nhập Đơn giá sau thuế_x000a_Tối đa 14 ký tự." sqref="AF1:AF3 KB1:KB3 TX1:TX3 ADT1:ADT3 ANP1:ANP3 AXL1:AXL3 BHH1:BHH3 BRD1:BRD3 CAZ1:CAZ3 CKV1:CKV3 CUR1:CUR3 DEN1:DEN3 DOJ1:DOJ3 DYF1:DYF3 EIB1:EIB3 ERX1:ERX3 FBT1:FBT3 FLP1:FLP3 FVL1:FVL3 GFH1:GFH3 GPD1:GPD3 GYZ1:GYZ3 HIV1:HIV3 HSR1:HSR3 ICN1:ICN3 IMJ1:IMJ3 IWF1:IWF3 JGB1:JGB3 JPX1:JPX3 JZT1:JZT3 KJP1:KJP3 KTL1:KTL3 LDH1:LDH3 LND1:LND3 LWZ1:LWZ3 MGV1:MGV3 MQR1:MQR3 NAN1:NAN3 NKJ1:NKJ3 NUF1:NUF3 OEB1:OEB3 ONX1:ONX3 OXT1:OXT3 PHP1:PHP3 PRL1:PRL3 QBH1:QBH3 QLD1:QLD3 QUZ1:QUZ3 REV1:REV3 ROR1:ROR3 RYN1:RYN3 SIJ1:SIJ3 SSF1:SSF3 TCB1:TCB3 TLX1:TLX3 TVT1:TVT3 UFP1:UFP3 UPL1:UPL3 UZH1:UZH3 VJD1:VJD3 VSZ1:VSZ3 WCV1:WCV3 WMR1:WMR3 WWN1:WWN3"/>
    <dataValidation allowBlank="1" showInputMessage="1" showErrorMessage="1" promptTitle="MISA SME.NET" prompt="Nhập Diễn giải phiếu nhập._x000a_Tối đa 255 ký tự._x000a_Lưu ý: Chỉ nhập với trả lại hàng bán kiêm phiếu nhập." sqref="WWD1:WWD3 JR1:JR3 TN1:TN3 ADJ1:ADJ3 ANF1:ANF3 AXB1:AXB3 BGX1:BGX3 BQT1:BQT3 CAP1:CAP3 CKL1:CKL3 CUH1:CUH3 DED1:DED3 DNZ1:DNZ3 DXV1:DXV3 EHR1:EHR3 ERN1:ERN3 FBJ1:FBJ3 FLF1:FLF3 FVB1:FVB3 GEX1:GEX3 GOT1:GOT3 GYP1:GYP3 HIL1:HIL3 HSH1:HSH3 ICD1:ICD3 ILZ1:ILZ3 IVV1:IVV3 JFR1:JFR3 JPN1:JPN3 JZJ1:JZJ3 KJF1:KJF3 KTB1:KTB3 LCX1:LCX3 LMT1:LMT3 LWP1:LWP3 MGL1:MGL3 MQH1:MQH3 NAD1:NAD3 NJZ1:NJZ3 NTV1:NTV3 ODR1:ODR3 ONN1:ONN3 OXJ1:OXJ3 PHF1:PHF3 PRB1:PRB3 QAX1:QAX3 QKT1:QKT3 QUP1:QUP3 REL1:REL3 ROH1:ROH3 RYD1:RYD3 SHZ1:SHZ3 SRV1:SRV3 TBR1:TBR3 TLN1:TLN3 TVJ1:TVJ3 UFF1:UFF3 UPB1:UPB3 UYX1:UYX3 VIT1:VIT3 VSP1:VSP3 WCL1:WCL3 WMH1:WMH3 V1:V1395"/>
    <dataValidation operator="equal" allowBlank="1" showInputMessage="1" promptTitle="MISA SME.NET" prompt="Nhập Số hóa đơn._x000a_Tối đa 25 ký tự." sqref="WVU1:WVU3 TE1:TE3 ADA1:ADA3 AMW1:AMW3 AWS1:AWS3 BGO1:BGO3 BQK1:BQK3 CAG1:CAG3 CKC1:CKC3 CTY1:CTY3 DDU1:DDU3 DNQ1:DNQ3 DXM1:DXM3 EHI1:EHI3 ERE1:ERE3 FBA1:FBA3 FKW1:FKW3 FUS1:FUS3 GEO1:GEO3 GOK1:GOK3 GYG1:GYG3 HIC1:HIC3 HRY1:HRY3 IBU1:IBU3 ILQ1:ILQ3 IVM1:IVM3 JFI1:JFI3 JPE1:JPE3 JZA1:JZA3 KIW1:KIW3 KSS1:KSS3 LCO1:LCO3 LMK1:LMK3 LWG1:LWG3 MGC1:MGC3 MPY1:MPY3 MZU1:MZU3 NJQ1:NJQ3 NTM1:NTM3 ODI1:ODI3 ONE1:ONE3 OXA1:OXA3 PGW1:PGW3 PQS1:PQS3 QAO1:QAO3 QKK1:QKK3 QUG1:QUG3 REC1:REC3 RNY1:RNY3 RXU1:RXU3 SHQ1:SHQ3 SRM1:SRM3 TBI1:TBI3 TLE1:TLE3 TVA1:TVA3 UEW1:UEW3 UOS1:UOS3 UYO1:UYO3 VIK1:VIK3 VSG1:VSG3 WCC1:WCC3 WLY1:WLY3 JI1:JI3 M1:M1395"/>
    <dataValidation allowBlank="1" showInputMessage="1" showErrorMessage="1" promptTitle="MISA SME.NET" prompt="Nhập Số phiếu nhập_x000a_Tối đa 20 ký tự._x000a_Lưu ý: Chỉ nhập với trả lại hàng bán kiêm phiếu nhập." sqref="WVR1:WVR3 JF1:JF3 TB1:TB3 ACX1:ACX3 AMT1:AMT3 AWP1:AWP3 BGL1:BGL3 BQH1:BQH3 CAD1:CAD3 CJZ1:CJZ3 CTV1:CTV3 DDR1:DDR3 DNN1:DNN3 DXJ1:DXJ3 EHF1:EHF3 ERB1:ERB3 FAX1:FAX3 FKT1:FKT3 FUP1:FUP3 GEL1:GEL3 GOH1:GOH3 GYD1:GYD3 HHZ1:HHZ3 HRV1:HRV3 IBR1:IBR3 ILN1:ILN3 IVJ1:IVJ3 JFF1:JFF3 JPB1:JPB3 JYX1:JYX3 KIT1:KIT3 KSP1:KSP3 LCL1:LCL3 LMH1:LMH3 LWD1:LWD3 MFZ1:MFZ3 MPV1:MPV3 MZR1:MZR3 NJN1:NJN3 NTJ1:NTJ3 ODF1:ODF3 ONB1:ONB3 OWX1:OWX3 PGT1:PGT3 PQP1:PQP3 QAL1:QAL3 QKH1:QKH3 QUD1:QUD3 RDZ1:RDZ3 RNV1:RNV3 RXR1:RXR3 SHN1:SHN3 SRJ1:SRJ3 TBF1:TBF3 TLB1:TLB3 TUX1:TUX3 UET1:UET3 UOP1:UOP3 UYL1:UYL3 VIH1:VIH3 VSD1:VSD3 WBZ1:WBZ3 WLV1:WLV3 J1:J1395"/>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649"/>
  <sheetViews>
    <sheetView workbookViewId="0">
      <selection activeCell="C653" sqref="C653"/>
    </sheetView>
  </sheetViews>
  <sheetFormatPr defaultRowHeight="15.75" x14ac:dyDescent="0.25"/>
  <sheetData>
    <row r="1" spans="1:48" x14ac:dyDescent="0.25">
      <c r="A1" t="s">
        <v>14424</v>
      </c>
      <c r="B1" t="s">
        <v>14425</v>
      </c>
      <c r="D1" t="s">
        <v>14426</v>
      </c>
      <c r="E1" t="s">
        <v>14427</v>
      </c>
      <c r="F1" t="s">
        <v>14428</v>
      </c>
      <c r="G1" t="s">
        <v>14429</v>
      </c>
      <c r="H1" t="s">
        <v>14430</v>
      </c>
      <c r="I1" t="s">
        <v>14431</v>
      </c>
      <c r="J1" t="s">
        <v>14432</v>
      </c>
      <c r="K1" t="s">
        <v>14433</v>
      </c>
      <c r="L1" t="s">
        <v>14434</v>
      </c>
      <c r="M1" t="s">
        <v>14435</v>
      </c>
      <c r="N1" t="s">
        <v>9330</v>
      </c>
      <c r="O1" t="s">
        <v>3581</v>
      </c>
      <c r="P1" t="s">
        <v>3582</v>
      </c>
      <c r="Q1" t="s">
        <v>13</v>
      </c>
      <c r="R1" t="s">
        <v>9334</v>
      </c>
      <c r="S1" t="s">
        <v>14436</v>
      </c>
      <c r="T1" t="s">
        <v>14437</v>
      </c>
      <c r="U1" t="s">
        <v>14438</v>
      </c>
      <c r="V1" t="s">
        <v>14439</v>
      </c>
      <c r="W1" t="s">
        <v>14440</v>
      </c>
      <c r="X1" t="s">
        <v>14441</v>
      </c>
      <c r="Y1" t="s">
        <v>14442</v>
      </c>
      <c r="Z1" t="s">
        <v>4116</v>
      </c>
      <c r="AA1" t="s">
        <v>14443</v>
      </c>
      <c r="AB1" t="s">
        <v>14444</v>
      </c>
      <c r="AC1" t="s">
        <v>14445</v>
      </c>
      <c r="AD1" t="s">
        <v>4118</v>
      </c>
      <c r="AE1" t="s">
        <v>4120</v>
      </c>
      <c r="AF1" t="s">
        <v>14446</v>
      </c>
      <c r="AG1" t="s">
        <v>4119</v>
      </c>
      <c r="AH1" t="s">
        <v>14447</v>
      </c>
      <c r="AI1" t="s">
        <v>14448</v>
      </c>
      <c r="AJ1" t="s">
        <v>14449</v>
      </c>
      <c r="AK1" t="s">
        <v>14450</v>
      </c>
      <c r="AL1" t="s">
        <v>14451</v>
      </c>
      <c r="AM1" t="s">
        <v>14452</v>
      </c>
      <c r="AN1" t="s">
        <v>14453</v>
      </c>
      <c r="AO1" t="s">
        <v>14454</v>
      </c>
      <c r="AP1" t="s">
        <v>14455</v>
      </c>
      <c r="AQ1" t="s">
        <v>14456</v>
      </c>
      <c r="AR1" t="s">
        <v>14457</v>
      </c>
      <c r="AS1" t="s">
        <v>14458</v>
      </c>
      <c r="AT1" t="s">
        <v>14459</v>
      </c>
      <c r="AU1" t="s">
        <v>14460</v>
      </c>
      <c r="AV1" t="s">
        <v>14461</v>
      </c>
    </row>
    <row r="2" spans="1:48" x14ac:dyDescent="0.25">
      <c r="C2" t="s">
        <v>3585</v>
      </c>
      <c r="D2" t="s">
        <v>4134</v>
      </c>
      <c r="E2" t="s">
        <v>25</v>
      </c>
      <c r="F2" t="s">
        <v>1616</v>
      </c>
      <c r="G2" t="s">
        <v>1616</v>
      </c>
      <c r="H2">
        <v>9106003185</v>
      </c>
      <c r="I2" t="s">
        <v>1616</v>
      </c>
      <c r="J2" t="s">
        <v>14556</v>
      </c>
      <c r="L2" t="s">
        <v>26</v>
      </c>
      <c r="M2" t="s">
        <v>1971</v>
      </c>
      <c r="N2" t="s">
        <v>1616</v>
      </c>
      <c r="O2" t="s">
        <v>3676</v>
      </c>
      <c r="S2" t="s">
        <v>14557</v>
      </c>
      <c r="V2" t="s">
        <v>14557</v>
      </c>
      <c r="Y2" t="s">
        <v>3999</v>
      </c>
      <c r="AB2">
        <v>5111</v>
      </c>
      <c r="AC2">
        <v>131</v>
      </c>
      <c r="AE2">
        <v>1</v>
      </c>
      <c r="AG2">
        <v>49500</v>
      </c>
      <c r="AH2">
        <v>49500</v>
      </c>
      <c r="AL2">
        <v>8</v>
      </c>
      <c r="AN2">
        <v>3960</v>
      </c>
      <c r="AO2">
        <v>33311</v>
      </c>
      <c r="AQ2" t="s">
        <v>14558</v>
      </c>
      <c r="AR2">
        <v>156</v>
      </c>
      <c r="AS2">
        <v>632</v>
      </c>
    </row>
    <row r="3" spans="1:48" x14ac:dyDescent="0.25">
      <c r="C3" t="s">
        <v>3585</v>
      </c>
      <c r="D3" t="s">
        <v>4134</v>
      </c>
      <c r="E3" t="s">
        <v>25</v>
      </c>
      <c r="F3" t="s">
        <v>1616</v>
      </c>
      <c r="G3" t="s">
        <v>1616</v>
      </c>
      <c r="H3">
        <v>9106003185</v>
      </c>
      <c r="I3" t="s">
        <v>1616</v>
      </c>
      <c r="J3" t="s">
        <v>14556</v>
      </c>
      <c r="L3" t="s">
        <v>26</v>
      </c>
      <c r="M3" t="s">
        <v>1971</v>
      </c>
      <c r="N3" t="s">
        <v>1616</v>
      </c>
      <c r="O3" t="s">
        <v>3676</v>
      </c>
      <c r="S3" t="s">
        <v>14557</v>
      </c>
      <c r="V3" t="s">
        <v>14557</v>
      </c>
      <c r="Y3" t="s">
        <v>4010</v>
      </c>
      <c r="AB3">
        <v>5111</v>
      </c>
      <c r="AC3">
        <v>131</v>
      </c>
      <c r="AE3">
        <v>1</v>
      </c>
      <c r="AG3">
        <v>50400</v>
      </c>
      <c r="AH3">
        <v>50400</v>
      </c>
      <c r="AL3">
        <v>8</v>
      </c>
      <c r="AN3">
        <v>4032</v>
      </c>
      <c r="AO3">
        <v>33311</v>
      </c>
      <c r="AQ3" t="s">
        <v>14558</v>
      </c>
      <c r="AR3">
        <v>156</v>
      </c>
      <c r="AS3">
        <v>632</v>
      </c>
    </row>
    <row r="4" spans="1:48" x14ac:dyDescent="0.25">
      <c r="C4" t="s">
        <v>3585</v>
      </c>
      <c r="D4" t="s">
        <v>4134</v>
      </c>
      <c r="E4" t="s">
        <v>25</v>
      </c>
      <c r="F4" t="s">
        <v>1616</v>
      </c>
      <c r="G4" t="s">
        <v>1616</v>
      </c>
      <c r="H4">
        <v>9106003185</v>
      </c>
      <c r="I4" t="s">
        <v>1616</v>
      </c>
      <c r="J4" t="s">
        <v>14556</v>
      </c>
      <c r="L4" t="s">
        <v>26</v>
      </c>
      <c r="M4" t="s">
        <v>1971</v>
      </c>
      <c r="N4" t="s">
        <v>1616</v>
      </c>
      <c r="O4" t="s">
        <v>3676</v>
      </c>
      <c r="S4" t="s">
        <v>14557</v>
      </c>
      <c r="V4" t="s">
        <v>14557</v>
      </c>
      <c r="Y4" t="s">
        <v>3949</v>
      </c>
      <c r="AB4">
        <v>5111</v>
      </c>
      <c r="AC4">
        <v>131</v>
      </c>
      <c r="AE4">
        <v>1</v>
      </c>
      <c r="AG4">
        <v>60885</v>
      </c>
      <c r="AH4">
        <v>60885</v>
      </c>
      <c r="AL4">
        <v>8</v>
      </c>
      <c r="AN4">
        <v>4870.8</v>
      </c>
      <c r="AO4">
        <v>33311</v>
      </c>
      <c r="AQ4" t="s">
        <v>14558</v>
      </c>
      <c r="AR4">
        <v>156</v>
      </c>
      <c r="AS4">
        <v>632</v>
      </c>
    </row>
    <row r="5" spans="1:48" x14ac:dyDescent="0.25">
      <c r="C5" t="s">
        <v>3585</v>
      </c>
      <c r="D5" t="s">
        <v>4134</v>
      </c>
      <c r="E5" t="s">
        <v>25</v>
      </c>
      <c r="F5" t="s">
        <v>1616</v>
      </c>
      <c r="G5" t="s">
        <v>1616</v>
      </c>
      <c r="H5">
        <v>9106003185</v>
      </c>
      <c r="I5" t="s">
        <v>1616</v>
      </c>
      <c r="J5" t="s">
        <v>14556</v>
      </c>
      <c r="L5" t="s">
        <v>26</v>
      </c>
      <c r="M5" t="s">
        <v>1971</v>
      </c>
      <c r="N5" t="s">
        <v>1616</v>
      </c>
      <c r="O5" t="s">
        <v>3676</v>
      </c>
      <c r="S5" t="s">
        <v>14557</v>
      </c>
      <c r="V5" t="s">
        <v>14557</v>
      </c>
      <c r="Y5" t="s">
        <v>3967</v>
      </c>
      <c r="AB5">
        <v>5111</v>
      </c>
      <c r="AC5">
        <v>131</v>
      </c>
      <c r="AE5">
        <v>1</v>
      </c>
      <c r="AG5">
        <v>70950</v>
      </c>
      <c r="AH5">
        <v>70950</v>
      </c>
      <c r="AL5">
        <v>8</v>
      </c>
      <c r="AN5">
        <v>5676</v>
      </c>
      <c r="AO5">
        <v>33311</v>
      </c>
      <c r="AQ5" t="s">
        <v>14558</v>
      </c>
      <c r="AR5">
        <v>156</v>
      </c>
      <c r="AS5">
        <v>632</v>
      </c>
    </row>
    <row r="6" spans="1:48" x14ac:dyDescent="0.25">
      <c r="C6" t="s">
        <v>3585</v>
      </c>
      <c r="D6" t="s">
        <v>4134</v>
      </c>
      <c r="E6" t="s">
        <v>25</v>
      </c>
      <c r="F6" t="s">
        <v>1616</v>
      </c>
      <c r="G6" t="s">
        <v>1616</v>
      </c>
      <c r="H6">
        <v>9106003185</v>
      </c>
      <c r="I6" t="s">
        <v>1616</v>
      </c>
      <c r="J6" t="s">
        <v>14556</v>
      </c>
      <c r="L6" t="s">
        <v>26</v>
      </c>
      <c r="M6" t="s">
        <v>1971</v>
      </c>
      <c r="N6" t="s">
        <v>1616</v>
      </c>
      <c r="O6" t="s">
        <v>3676</v>
      </c>
      <c r="S6" t="s">
        <v>14557</v>
      </c>
      <c r="V6" t="s">
        <v>14557</v>
      </c>
      <c r="Y6" t="s">
        <v>3952</v>
      </c>
      <c r="AB6">
        <v>5111</v>
      </c>
      <c r="AC6">
        <v>131</v>
      </c>
      <c r="AE6">
        <v>1</v>
      </c>
      <c r="AG6">
        <v>73431</v>
      </c>
      <c r="AH6">
        <v>73431</v>
      </c>
      <c r="AL6">
        <v>8</v>
      </c>
      <c r="AN6">
        <v>5874.4800000000005</v>
      </c>
      <c r="AO6">
        <v>33311</v>
      </c>
      <c r="AQ6" t="s">
        <v>14558</v>
      </c>
      <c r="AR6">
        <v>156</v>
      </c>
      <c r="AS6">
        <v>632</v>
      </c>
    </row>
    <row r="7" spans="1:48" x14ac:dyDescent="0.25">
      <c r="C7" t="s">
        <v>3585</v>
      </c>
      <c r="D7" t="s">
        <v>4134</v>
      </c>
      <c r="E7" t="s">
        <v>25</v>
      </c>
      <c r="F7" t="s">
        <v>1616</v>
      </c>
      <c r="G7" t="s">
        <v>1616</v>
      </c>
      <c r="H7">
        <v>9106020497</v>
      </c>
      <c r="I7" t="s">
        <v>1616</v>
      </c>
      <c r="J7" t="s">
        <v>14561</v>
      </c>
      <c r="L7" t="s">
        <v>26</v>
      </c>
      <c r="M7" t="s">
        <v>2061</v>
      </c>
      <c r="N7" t="s">
        <v>1616</v>
      </c>
      <c r="O7" t="s">
        <v>3639</v>
      </c>
      <c r="S7" t="s">
        <v>14562</v>
      </c>
      <c r="V7" t="s">
        <v>14562</v>
      </c>
      <c r="Y7" t="s">
        <v>4007</v>
      </c>
      <c r="AB7">
        <v>5111</v>
      </c>
      <c r="AC7">
        <v>131</v>
      </c>
      <c r="AE7">
        <v>2</v>
      </c>
      <c r="AG7">
        <v>111058</v>
      </c>
      <c r="AH7">
        <v>222116</v>
      </c>
      <c r="AL7">
        <v>8</v>
      </c>
      <c r="AN7">
        <v>17769.28</v>
      </c>
      <c r="AO7">
        <v>33311</v>
      </c>
      <c r="AQ7" t="s">
        <v>14558</v>
      </c>
      <c r="AR7">
        <v>156</v>
      </c>
      <c r="AS7">
        <v>632</v>
      </c>
    </row>
    <row r="8" spans="1:48" x14ac:dyDescent="0.25">
      <c r="C8" t="s">
        <v>3585</v>
      </c>
      <c r="D8" t="s">
        <v>4134</v>
      </c>
      <c r="E8" t="s">
        <v>25</v>
      </c>
      <c r="F8" t="s">
        <v>1616</v>
      </c>
      <c r="G8" t="s">
        <v>1616</v>
      </c>
      <c r="H8">
        <v>9106020497</v>
      </c>
      <c r="I8" t="s">
        <v>1616</v>
      </c>
      <c r="J8" t="s">
        <v>14561</v>
      </c>
      <c r="L8" t="s">
        <v>26</v>
      </c>
      <c r="M8" t="s">
        <v>2061</v>
      </c>
      <c r="N8" t="s">
        <v>1616</v>
      </c>
      <c r="O8" t="s">
        <v>3639</v>
      </c>
      <c r="S8" t="s">
        <v>14562</v>
      </c>
      <c r="V8" t="s">
        <v>14562</v>
      </c>
      <c r="Y8" t="s">
        <v>3967</v>
      </c>
      <c r="AB8">
        <v>5111</v>
      </c>
      <c r="AC8">
        <v>131</v>
      </c>
      <c r="AE8">
        <v>2</v>
      </c>
      <c r="AG8">
        <v>70950</v>
      </c>
      <c r="AH8">
        <v>141900</v>
      </c>
      <c r="AL8">
        <v>8</v>
      </c>
      <c r="AN8">
        <v>11352</v>
      </c>
      <c r="AO8">
        <v>33311</v>
      </c>
      <c r="AQ8" t="s">
        <v>14558</v>
      </c>
      <c r="AR8">
        <v>156</v>
      </c>
      <c r="AS8">
        <v>632</v>
      </c>
    </row>
    <row r="9" spans="1:48" x14ac:dyDescent="0.25">
      <c r="C9" t="s">
        <v>3585</v>
      </c>
      <c r="D9" t="s">
        <v>4134</v>
      </c>
      <c r="E9" t="s">
        <v>25</v>
      </c>
      <c r="F9" t="s">
        <v>907</v>
      </c>
      <c r="G9" t="s">
        <v>907</v>
      </c>
      <c r="H9">
        <v>9106026992</v>
      </c>
      <c r="I9" t="s">
        <v>907</v>
      </c>
      <c r="J9" t="s">
        <v>14563</v>
      </c>
      <c r="L9" t="s">
        <v>26</v>
      </c>
      <c r="M9" t="s">
        <v>1106</v>
      </c>
      <c r="N9" t="s">
        <v>907</v>
      </c>
      <c r="O9" t="s">
        <v>3764</v>
      </c>
      <c r="S9" t="s">
        <v>14564</v>
      </c>
      <c r="V9" t="s">
        <v>14564</v>
      </c>
      <c r="Y9" t="s">
        <v>3949</v>
      </c>
      <c r="AB9">
        <v>5111</v>
      </c>
      <c r="AC9">
        <v>131</v>
      </c>
      <c r="AE9">
        <v>2</v>
      </c>
      <c r="AG9">
        <v>60885</v>
      </c>
      <c r="AH9">
        <v>121770</v>
      </c>
      <c r="AL9">
        <v>8</v>
      </c>
      <c r="AN9">
        <v>9741.6</v>
      </c>
      <c r="AO9">
        <v>33311</v>
      </c>
      <c r="AQ9" t="s">
        <v>14558</v>
      </c>
      <c r="AR9">
        <v>156</v>
      </c>
      <c r="AS9">
        <v>632</v>
      </c>
    </row>
    <row r="10" spans="1:48" x14ac:dyDescent="0.25">
      <c r="C10" t="s">
        <v>3585</v>
      </c>
      <c r="D10" t="s">
        <v>4134</v>
      </c>
      <c r="E10" t="s">
        <v>25</v>
      </c>
      <c r="F10" t="s">
        <v>1616</v>
      </c>
      <c r="G10" t="s">
        <v>1616</v>
      </c>
      <c r="H10">
        <v>9106034318</v>
      </c>
      <c r="I10" t="s">
        <v>1616</v>
      </c>
      <c r="J10" t="s">
        <v>14571</v>
      </c>
      <c r="L10" t="s">
        <v>26</v>
      </c>
      <c r="M10" t="s">
        <v>2076</v>
      </c>
      <c r="N10" t="s">
        <v>1616</v>
      </c>
      <c r="O10" t="s">
        <v>3676</v>
      </c>
      <c r="S10" t="s">
        <v>14557</v>
      </c>
      <c r="V10" t="s">
        <v>14557</v>
      </c>
      <c r="Y10" t="s">
        <v>3999</v>
      </c>
      <c r="AB10">
        <v>5111</v>
      </c>
      <c r="AC10">
        <v>131</v>
      </c>
      <c r="AE10">
        <v>1</v>
      </c>
      <c r="AG10">
        <v>49500</v>
      </c>
      <c r="AH10">
        <v>49500</v>
      </c>
      <c r="AL10">
        <v>8</v>
      </c>
      <c r="AN10">
        <v>3960</v>
      </c>
      <c r="AO10">
        <v>33311</v>
      </c>
      <c r="AQ10" t="s">
        <v>14558</v>
      </c>
      <c r="AR10">
        <v>156</v>
      </c>
      <c r="AS10">
        <v>632</v>
      </c>
    </row>
    <row r="11" spans="1:48" x14ac:dyDescent="0.25">
      <c r="C11" t="s">
        <v>3585</v>
      </c>
      <c r="D11" t="s">
        <v>4134</v>
      </c>
      <c r="E11" t="s">
        <v>25</v>
      </c>
      <c r="F11" t="s">
        <v>1616</v>
      </c>
      <c r="G11" t="s">
        <v>1616</v>
      </c>
      <c r="H11">
        <v>9106034318</v>
      </c>
      <c r="I11" t="s">
        <v>1616</v>
      </c>
      <c r="J11" t="s">
        <v>14571</v>
      </c>
      <c r="L11" t="s">
        <v>26</v>
      </c>
      <c r="M11" t="s">
        <v>2076</v>
      </c>
      <c r="N11" t="s">
        <v>1616</v>
      </c>
      <c r="O11" t="s">
        <v>3676</v>
      </c>
      <c r="S11" t="s">
        <v>14557</v>
      </c>
      <c r="V11" t="s">
        <v>14557</v>
      </c>
      <c r="Y11" t="s">
        <v>4010</v>
      </c>
      <c r="AB11">
        <v>5111</v>
      </c>
      <c r="AC11">
        <v>131</v>
      </c>
      <c r="AE11">
        <v>1</v>
      </c>
      <c r="AG11">
        <v>50400</v>
      </c>
      <c r="AH11">
        <v>50400</v>
      </c>
      <c r="AL11">
        <v>8</v>
      </c>
      <c r="AN11">
        <v>4032</v>
      </c>
      <c r="AO11">
        <v>33311</v>
      </c>
      <c r="AQ11" t="s">
        <v>14558</v>
      </c>
      <c r="AR11">
        <v>156</v>
      </c>
      <c r="AS11">
        <v>632</v>
      </c>
    </row>
    <row r="12" spans="1:48" x14ac:dyDescent="0.25">
      <c r="C12" t="s">
        <v>3585</v>
      </c>
      <c r="D12" t="s">
        <v>4134</v>
      </c>
      <c r="E12" t="s">
        <v>25</v>
      </c>
      <c r="F12" t="s">
        <v>24</v>
      </c>
      <c r="G12" t="s">
        <v>24</v>
      </c>
      <c r="H12">
        <v>9106038801</v>
      </c>
      <c r="I12" t="s">
        <v>24</v>
      </c>
      <c r="J12" t="s">
        <v>14581</v>
      </c>
      <c r="L12" t="s">
        <v>26</v>
      </c>
      <c r="M12" t="s">
        <v>529</v>
      </c>
      <c r="N12" t="s">
        <v>24</v>
      </c>
      <c r="O12" t="s">
        <v>3639</v>
      </c>
      <c r="S12" t="s">
        <v>14582</v>
      </c>
      <c r="V12" t="s">
        <v>14582</v>
      </c>
      <c r="Y12" t="s">
        <v>4013</v>
      </c>
      <c r="AB12">
        <v>5111</v>
      </c>
      <c r="AC12">
        <v>131</v>
      </c>
      <c r="AE12">
        <v>1</v>
      </c>
      <c r="AG12">
        <v>41150</v>
      </c>
      <c r="AH12">
        <v>41150</v>
      </c>
      <c r="AL12">
        <v>8</v>
      </c>
      <c r="AN12">
        <v>3292</v>
      </c>
      <c r="AO12">
        <v>33311</v>
      </c>
      <c r="AQ12" t="s">
        <v>14558</v>
      </c>
      <c r="AR12">
        <v>156</v>
      </c>
      <c r="AS12">
        <v>632</v>
      </c>
    </row>
    <row r="13" spans="1:48" x14ac:dyDescent="0.25">
      <c r="C13" t="s">
        <v>3585</v>
      </c>
      <c r="D13" t="s">
        <v>4134</v>
      </c>
      <c r="E13" t="s">
        <v>25</v>
      </c>
      <c r="F13" t="s">
        <v>24</v>
      </c>
      <c r="G13" t="s">
        <v>24</v>
      </c>
      <c r="H13">
        <v>9106038782</v>
      </c>
      <c r="I13" t="s">
        <v>24</v>
      </c>
      <c r="J13" t="s">
        <v>14583</v>
      </c>
      <c r="L13" t="s">
        <v>26</v>
      </c>
      <c r="M13" t="s">
        <v>130</v>
      </c>
      <c r="N13" t="s">
        <v>24</v>
      </c>
      <c r="O13" t="s">
        <v>3691</v>
      </c>
      <c r="S13" t="s">
        <v>14584</v>
      </c>
      <c r="V13" t="s">
        <v>14584</v>
      </c>
      <c r="Y13" t="s">
        <v>3967</v>
      </c>
      <c r="AB13">
        <v>5111</v>
      </c>
      <c r="AC13">
        <v>131</v>
      </c>
      <c r="AE13">
        <v>2</v>
      </c>
      <c r="AG13">
        <v>70950</v>
      </c>
      <c r="AH13">
        <v>141900</v>
      </c>
      <c r="AL13">
        <v>8</v>
      </c>
      <c r="AN13">
        <v>11352</v>
      </c>
      <c r="AO13">
        <v>33311</v>
      </c>
      <c r="AQ13" t="s">
        <v>14558</v>
      </c>
      <c r="AR13">
        <v>156</v>
      </c>
      <c r="AS13">
        <v>632</v>
      </c>
    </row>
    <row r="14" spans="1:48" x14ac:dyDescent="0.25">
      <c r="C14" t="s">
        <v>3585</v>
      </c>
      <c r="D14" t="s">
        <v>4134</v>
      </c>
      <c r="E14" t="s">
        <v>25</v>
      </c>
      <c r="F14" t="s">
        <v>24</v>
      </c>
      <c r="G14" t="s">
        <v>24</v>
      </c>
      <c r="H14">
        <v>9106038820</v>
      </c>
      <c r="I14" t="s">
        <v>24</v>
      </c>
      <c r="J14" t="s">
        <v>14587</v>
      </c>
      <c r="L14" t="s">
        <v>26</v>
      </c>
      <c r="M14" t="s">
        <v>667</v>
      </c>
      <c r="N14" t="s">
        <v>24</v>
      </c>
      <c r="O14" t="s">
        <v>3844</v>
      </c>
      <c r="S14" t="s">
        <v>14588</v>
      </c>
      <c r="V14" t="s">
        <v>14588</v>
      </c>
      <c r="Y14" t="s">
        <v>4013</v>
      </c>
      <c r="AB14">
        <v>5111</v>
      </c>
      <c r="AC14">
        <v>131</v>
      </c>
      <c r="AE14">
        <v>1</v>
      </c>
      <c r="AG14">
        <v>41150</v>
      </c>
      <c r="AH14">
        <v>41150</v>
      </c>
      <c r="AL14">
        <v>8</v>
      </c>
      <c r="AN14">
        <v>3292</v>
      </c>
      <c r="AO14">
        <v>33311</v>
      </c>
      <c r="AQ14" t="s">
        <v>14558</v>
      </c>
      <c r="AR14">
        <v>156</v>
      </c>
      <c r="AS14">
        <v>632</v>
      </c>
    </row>
    <row r="15" spans="1:48" x14ac:dyDescent="0.25">
      <c r="C15" t="s">
        <v>3585</v>
      </c>
      <c r="D15" t="s">
        <v>4134</v>
      </c>
      <c r="E15" t="s">
        <v>25</v>
      </c>
      <c r="F15" t="s">
        <v>24</v>
      </c>
      <c r="G15" t="s">
        <v>24</v>
      </c>
      <c r="H15">
        <v>9106039038</v>
      </c>
      <c r="I15" t="s">
        <v>24</v>
      </c>
      <c r="J15" t="s">
        <v>14598</v>
      </c>
      <c r="L15" t="s">
        <v>26</v>
      </c>
      <c r="M15" t="s">
        <v>69</v>
      </c>
      <c r="N15" t="s">
        <v>24</v>
      </c>
      <c r="O15" t="s">
        <v>3885</v>
      </c>
      <c r="S15" t="s">
        <v>14599</v>
      </c>
      <c r="V15" t="s">
        <v>14599</v>
      </c>
      <c r="Y15" t="s">
        <v>4007</v>
      </c>
      <c r="AB15">
        <v>5111</v>
      </c>
      <c r="AC15">
        <v>131</v>
      </c>
      <c r="AE15">
        <v>1</v>
      </c>
      <c r="AG15">
        <v>111058</v>
      </c>
      <c r="AH15">
        <v>111058</v>
      </c>
      <c r="AL15">
        <v>8</v>
      </c>
      <c r="AN15">
        <v>8884.64</v>
      </c>
      <c r="AO15">
        <v>33311</v>
      </c>
      <c r="AQ15" t="s">
        <v>14558</v>
      </c>
      <c r="AR15">
        <v>156</v>
      </c>
      <c r="AS15">
        <v>632</v>
      </c>
    </row>
    <row r="16" spans="1:48" x14ac:dyDescent="0.25">
      <c r="C16" t="s">
        <v>3585</v>
      </c>
      <c r="D16" t="s">
        <v>4134</v>
      </c>
      <c r="E16" t="s">
        <v>25</v>
      </c>
      <c r="F16" t="s">
        <v>24</v>
      </c>
      <c r="G16" t="s">
        <v>24</v>
      </c>
      <c r="H16">
        <v>9106039038</v>
      </c>
      <c r="I16" t="s">
        <v>24</v>
      </c>
      <c r="J16" t="s">
        <v>14598</v>
      </c>
      <c r="L16" t="s">
        <v>26</v>
      </c>
      <c r="M16" t="s">
        <v>69</v>
      </c>
      <c r="N16" t="s">
        <v>24</v>
      </c>
      <c r="O16" t="s">
        <v>3885</v>
      </c>
      <c r="S16" t="s">
        <v>14599</v>
      </c>
      <c r="V16" t="s">
        <v>14599</v>
      </c>
      <c r="Y16" t="s">
        <v>4087</v>
      </c>
      <c r="AB16">
        <v>5111</v>
      </c>
      <c r="AC16">
        <v>131</v>
      </c>
      <c r="AE16">
        <v>3</v>
      </c>
      <c r="AG16">
        <v>45588</v>
      </c>
      <c r="AH16">
        <v>136764</v>
      </c>
      <c r="AL16">
        <v>8</v>
      </c>
      <c r="AN16">
        <v>10941.12</v>
      </c>
      <c r="AO16">
        <v>33311</v>
      </c>
      <c r="AQ16" t="s">
        <v>14558</v>
      </c>
      <c r="AR16">
        <v>156</v>
      </c>
      <c r="AS16">
        <v>632</v>
      </c>
    </row>
    <row r="17" spans="3:45" x14ac:dyDescent="0.25">
      <c r="C17" t="s">
        <v>3585</v>
      </c>
      <c r="D17" t="s">
        <v>4134</v>
      </c>
      <c r="E17" t="s">
        <v>25</v>
      </c>
      <c r="F17" t="s">
        <v>24</v>
      </c>
      <c r="G17" t="s">
        <v>24</v>
      </c>
      <c r="H17">
        <v>9106039040</v>
      </c>
      <c r="I17" t="s">
        <v>24</v>
      </c>
      <c r="J17" t="s">
        <v>14602</v>
      </c>
      <c r="L17" t="s">
        <v>26</v>
      </c>
      <c r="M17" t="s">
        <v>78</v>
      </c>
      <c r="N17" t="s">
        <v>24</v>
      </c>
      <c r="O17" t="s">
        <v>3885</v>
      </c>
      <c r="S17" t="s">
        <v>14599</v>
      </c>
      <c r="V17" t="s">
        <v>14599</v>
      </c>
      <c r="Y17" t="s">
        <v>3952</v>
      </c>
      <c r="AB17">
        <v>5111</v>
      </c>
      <c r="AC17">
        <v>131</v>
      </c>
      <c r="AE17">
        <v>1</v>
      </c>
      <c r="AG17">
        <v>73431</v>
      </c>
      <c r="AH17">
        <v>73431</v>
      </c>
      <c r="AL17">
        <v>8</v>
      </c>
      <c r="AN17">
        <v>5874.4800000000005</v>
      </c>
      <c r="AO17">
        <v>33311</v>
      </c>
      <c r="AQ17" t="s">
        <v>14558</v>
      </c>
      <c r="AR17">
        <v>156</v>
      </c>
      <c r="AS17">
        <v>632</v>
      </c>
    </row>
    <row r="18" spans="3:45" x14ac:dyDescent="0.25">
      <c r="C18" t="s">
        <v>3585</v>
      </c>
      <c r="D18" t="s">
        <v>4134</v>
      </c>
      <c r="E18" t="s">
        <v>25</v>
      </c>
      <c r="F18" t="s">
        <v>24</v>
      </c>
      <c r="G18" t="s">
        <v>24</v>
      </c>
      <c r="H18">
        <v>9106039215</v>
      </c>
      <c r="I18" t="s">
        <v>24</v>
      </c>
      <c r="J18" t="s">
        <v>14609</v>
      </c>
      <c r="L18" t="s">
        <v>26</v>
      </c>
      <c r="M18" t="s">
        <v>775</v>
      </c>
      <c r="N18" t="s">
        <v>24</v>
      </c>
      <c r="O18" t="s">
        <v>3706</v>
      </c>
      <c r="S18" t="s">
        <v>14610</v>
      </c>
      <c r="V18" t="s">
        <v>14610</v>
      </c>
      <c r="Y18" t="s">
        <v>4007</v>
      </c>
      <c r="AB18">
        <v>5111</v>
      </c>
      <c r="AC18">
        <v>131</v>
      </c>
      <c r="AE18">
        <v>1</v>
      </c>
      <c r="AG18">
        <v>111058</v>
      </c>
      <c r="AH18">
        <v>111058</v>
      </c>
      <c r="AL18">
        <v>8</v>
      </c>
      <c r="AN18">
        <v>8884.64</v>
      </c>
      <c r="AO18">
        <v>33311</v>
      </c>
      <c r="AQ18" t="s">
        <v>14558</v>
      </c>
      <c r="AR18">
        <v>156</v>
      </c>
      <c r="AS18">
        <v>632</v>
      </c>
    </row>
    <row r="19" spans="3:45" x14ac:dyDescent="0.25">
      <c r="C19" t="s">
        <v>3585</v>
      </c>
      <c r="D19" t="s">
        <v>4134</v>
      </c>
      <c r="E19" t="s">
        <v>25</v>
      </c>
      <c r="F19" t="s">
        <v>24</v>
      </c>
      <c r="G19" t="s">
        <v>24</v>
      </c>
      <c r="H19">
        <v>9106039215</v>
      </c>
      <c r="I19" t="s">
        <v>24</v>
      </c>
      <c r="J19" t="s">
        <v>14609</v>
      </c>
      <c r="L19" t="s">
        <v>26</v>
      </c>
      <c r="M19" t="s">
        <v>775</v>
      </c>
      <c r="N19" t="s">
        <v>24</v>
      </c>
      <c r="O19" t="s">
        <v>3706</v>
      </c>
      <c r="S19" t="s">
        <v>14610</v>
      </c>
      <c r="V19" t="s">
        <v>14610</v>
      </c>
      <c r="Y19" t="s">
        <v>3967</v>
      </c>
      <c r="AB19">
        <v>5111</v>
      </c>
      <c r="AC19">
        <v>131</v>
      </c>
      <c r="AE19">
        <v>1</v>
      </c>
      <c r="AG19">
        <v>70950</v>
      </c>
      <c r="AH19">
        <v>70950</v>
      </c>
      <c r="AL19">
        <v>8</v>
      </c>
      <c r="AN19">
        <v>5676</v>
      </c>
      <c r="AO19">
        <v>33311</v>
      </c>
      <c r="AQ19" t="s">
        <v>14558</v>
      </c>
      <c r="AR19">
        <v>156</v>
      </c>
      <c r="AS19">
        <v>632</v>
      </c>
    </row>
    <row r="20" spans="3:45" x14ac:dyDescent="0.25">
      <c r="C20" t="s">
        <v>3585</v>
      </c>
      <c r="D20" t="s">
        <v>4134</v>
      </c>
      <c r="E20" t="s">
        <v>25</v>
      </c>
      <c r="F20" t="s">
        <v>24</v>
      </c>
      <c r="G20" t="s">
        <v>24</v>
      </c>
      <c r="H20">
        <v>9106039215</v>
      </c>
      <c r="I20" t="s">
        <v>24</v>
      </c>
      <c r="J20" t="s">
        <v>14609</v>
      </c>
      <c r="L20" t="s">
        <v>26</v>
      </c>
      <c r="M20" t="s">
        <v>775</v>
      </c>
      <c r="N20" t="s">
        <v>24</v>
      </c>
      <c r="O20" t="s">
        <v>3706</v>
      </c>
      <c r="S20" t="s">
        <v>14610</v>
      </c>
      <c r="V20" t="s">
        <v>14610</v>
      </c>
      <c r="Y20" t="s">
        <v>3949</v>
      </c>
      <c r="AB20">
        <v>5111</v>
      </c>
      <c r="AC20">
        <v>131</v>
      </c>
      <c r="AE20">
        <v>1</v>
      </c>
      <c r="AG20">
        <v>60885</v>
      </c>
      <c r="AH20">
        <v>60885</v>
      </c>
      <c r="AL20">
        <v>8</v>
      </c>
      <c r="AN20">
        <v>4870.8</v>
      </c>
      <c r="AO20">
        <v>33311</v>
      </c>
      <c r="AQ20" t="s">
        <v>14558</v>
      </c>
      <c r="AR20">
        <v>156</v>
      </c>
      <c r="AS20">
        <v>632</v>
      </c>
    </row>
    <row r="21" spans="3:45" x14ac:dyDescent="0.25">
      <c r="C21" t="s">
        <v>3585</v>
      </c>
      <c r="D21" t="s">
        <v>4134</v>
      </c>
      <c r="E21" t="s">
        <v>25</v>
      </c>
      <c r="F21" t="s">
        <v>24</v>
      </c>
      <c r="G21" t="s">
        <v>24</v>
      </c>
      <c r="H21">
        <v>9106039327</v>
      </c>
      <c r="I21" t="s">
        <v>24</v>
      </c>
      <c r="J21" t="s">
        <v>14613</v>
      </c>
      <c r="L21" t="s">
        <v>26</v>
      </c>
      <c r="M21" t="s">
        <v>243</v>
      </c>
      <c r="N21" t="s">
        <v>24</v>
      </c>
      <c r="O21" t="s">
        <v>3795</v>
      </c>
      <c r="S21" t="s">
        <v>14614</v>
      </c>
      <c r="V21" t="s">
        <v>14614</v>
      </c>
      <c r="Y21" t="s">
        <v>3949</v>
      </c>
      <c r="AB21">
        <v>5111</v>
      </c>
      <c r="AC21">
        <v>131</v>
      </c>
      <c r="AE21">
        <v>1</v>
      </c>
      <c r="AG21">
        <v>60885</v>
      </c>
      <c r="AH21">
        <v>60885</v>
      </c>
      <c r="AL21">
        <v>8</v>
      </c>
      <c r="AN21">
        <v>4870.8</v>
      </c>
      <c r="AO21">
        <v>33311</v>
      </c>
      <c r="AQ21" t="s">
        <v>14558</v>
      </c>
      <c r="AR21">
        <v>156</v>
      </c>
      <c r="AS21">
        <v>632</v>
      </c>
    </row>
    <row r="22" spans="3:45" x14ac:dyDescent="0.25">
      <c r="C22" t="s">
        <v>3585</v>
      </c>
      <c r="D22" t="s">
        <v>4134</v>
      </c>
      <c r="E22" t="s">
        <v>25</v>
      </c>
      <c r="F22" t="s">
        <v>24</v>
      </c>
      <c r="G22" t="s">
        <v>24</v>
      </c>
      <c r="H22">
        <v>9106039327</v>
      </c>
      <c r="I22" t="s">
        <v>24</v>
      </c>
      <c r="J22" t="s">
        <v>14613</v>
      </c>
      <c r="L22" t="s">
        <v>26</v>
      </c>
      <c r="M22" t="s">
        <v>243</v>
      </c>
      <c r="N22" t="s">
        <v>24</v>
      </c>
      <c r="O22" t="s">
        <v>3795</v>
      </c>
      <c r="S22" t="s">
        <v>14614</v>
      </c>
      <c r="V22" t="s">
        <v>14614</v>
      </c>
      <c r="Y22" t="s">
        <v>4013</v>
      </c>
      <c r="AB22">
        <v>5111</v>
      </c>
      <c r="AC22">
        <v>131</v>
      </c>
      <c r="AE22">
        <v>2</v>
      </c>
      <c r="AG22">
        <v>41150</v>
      </c>
      <c r="AH22">
        <v>82300</v>
      </c>
      <c r="AL22">
        <v>8</v>
      </c>
      <c r="AN22">
        <v>6584</v>
      </c>
      <c r="AO22">
        <v>33311</v>
      </c>
      <c r="AQ22" t="s">
        <v>14558</v>
      </c>
      <c r="AR22">
        <v>156</v>
      </c>
      <c r="AS22">
        <v>632</v>
      </c>
    </row>
    <row r="23" spans="3:45" x14ac:dyDescent="0.25">
      <c r="C23" t="s">
        <v>3585</v>
      </c>
      <c r="D23" t="s">
        <v>4134</v>
      </c>
      <c r="E23" t="s">
        <v>25</v>
      </c>
      <c r="F23" t="s">
        <v>24</v>
      </c>
      <c r="G23" t="s">
        <v>24</v>
      </c>
      <c r="H23">
        <v>9106039327</v>
      </c>
      <c r="I23" t="s">
        <v>24</v>
      </c>
      <c r="J23" t="s">
        <v>14613</v>
      </c>
      <c r="L23" t="s">
        <v>26</v>
      </c>
      <c r="M23" t="s">
        <v>243</v>
      </c>
      <c r="N23" t="s">
        <v>24</v>
      </c>
      <c r="O23" t="s">
        <v>3795</v>
      </c>
      <c r="S23" t="s">
        <v>14614</v>
      </c>
      <c r="V23" t="s">
        <v>14614</v>
      </c>
      <c r="Y23" t="s">
        <v>4007</v>
      </c>
      <c r="AB23">
        <v>5111</v>
      </c>
      <c r="AC23">
        <v>131</v>
      </c>
      <c r="AE23">
        <v>1</v>
      </c>
      <c r="AG23">
        <v>111058</v>
      </c>
      <c r="AH23">
        <v>111058</v>
      </c>
      <c r="AL23">
        <v>8</v>
      </c>
      <c r="AN23">
        <v>8884.64</v>
      </c>
      <c r="AO23">
        <v>33311</v>
      </c>
      <c r="AQ23" t="s">
        <v>14558</v>
      </c>
      <c r="AR23">
        <v>156</v>
      </c>
      <c r="AS23">
        <v>632</v>
      </c>
    </row>
    <row r="24" spans="3:45" x14ac:dyDescent="0.25">
      <c r="C24" t="s">
        <v>3585</v>
      </c>
      <c r="D24" t="s">
        <v>4134</v>
      </c>
      <c r="E24" t="s">
        <v>25</v>
      </c>
      <c r="F24" t="s">
        <v>24</v>
      </c>
      <c r="G24" t="s">
        <v>24</v>
      </c>
      <c r="H24">
        <v>9106039292</v>
      </c>
      <c r="I24" t="s">
        <v>24</v>
      </c>
      <c r="J24" t="s">
        <v>14615</v>
      </c>
      <c r="L24" t="s">
        <v>26</v>
      </c>
      <c r="M24" t="s">
        <v>823</v>
      </c>
      <c r="N24" t="s">
        <v>24</v>
      </c>
      <c r="O24" t="s">
        <v>3706</v>
      </c>
      <c r="S24" t="s">
        <v>14616</v>
      </c>
      <c r="V24" t="s">
        <v>14616</v>
      </c>
      <c r="Y24" t="s">
        <v>4087</v>
      </c>
      <c r="AB24">
        <v>5111</v>
      </c>
      <c r="AC24">
        <v>131</v>
      </c>
      <c r="AE24">
        <v>2</v>
      </c>
      <c r="AG24">
        <v>45588</v>
      </c>
      <c r="AH24">
        <v>91176</v>
      </c>
      <c r="AL24">
        <v>8</v>
      </c>
      <c r="AN24">
        <v>7294.08</v>
      </c>
      <c r="AO24">
        <v>33311</v>
      </c>
      <c r="AQ24" t="s">
        <v>14558</v>
      </c>
      <c r="AR24">
        <v>156</v>
      </c>
      <c r="AS24">
        <v>632</v>
      </c>
    </row>
    <row r="25" spans="3:45" x14ac:dyDescent="0.25">
      <c r="C25" t="s">
        <v>3585</v>
      </c>
      <c r="D25" t="s">
        <v>4134</v>
      </c>
      <c r="E25" t="s">
        <v>25</v>
      </c>
      <c r="F25" t="s">
        <v>24</v>
      </c>
      <c r="G25" t="s">
        <v>24</v>
      </c>
      <c r="H25">
        <v>9106039371</v>
      </c>
      <c r="I25" t="s">
        <v>24</v>
      </c>
      <c r="J25" t="s">
        <v>14619</v>
      </c>
      <c r="L25" t="s">
        <v>26</v>
      </c>
      <c r="M25" t="s">
        <v>60</v>
      </c>
      <c r="N25" t="s">
        <v>24</v>
      </c>
      <c r="O25" t="s">
        <v>3639</v>
      </c>
      <c r="S25" t="s">
        <v>14620</v>
      </c>
      <c r="V25" t="s">
        <v>14620</v>
      </c>
      <c r="Y25" t="s">
        <v>4007</v>
      </c>
      <c r="AB25">
        <v>5111</v>
      </c>
      <c r="AC25">
        <v>131</v>
      </c>
      <c r="AE25">
        <v>2</v>
      </c>
      <c r="AG25">
        <v>111058</v>
      </c>
      <c r="AH25">
        <v>222116</v>
      </c>
      <c r="AL25">
        <v>8</v>
      </c>
      <c r="AN25">
        <v>17769.28</v>
      </c>
      <c r="AO25">
        <v>33311</v>
      </c>
      <c r="AQ25" t="s">
        <v>14558</v>
      </c>
      <c r="AR25">
        <v>156</v>
      </c>
      <c r="AS25">
        <v>632</v>
      </c>
    </row>
    <row r="26" spans="3:45" x14ac:dyDescent="0.25">
      <c r="C26" t="s">
        <v>3585</v>
      </c>
      <c r="D26" t="s">
        <v>4134</v>
      </c>
      <c r="E26" t="s">
        <v>25</v>
      </c>
      <c r="F26" t="s">
        <v>24</v>
      </c>
      <c r="G26" t="s">
        <v>24</v>
      </c>
      <c r="H26">
        <v>9106039571</v>
      </c>
      <c r="I26" t="s">
        <v>24</v>
      </c>
      <c r="J26" t="s">
        <v>14633</v>
      </c>
      <c r="L26" t="s">
        <v>26</v>
      </c>
      <c r="M26" t="s">
        <v>112</v>
      </c>
      <c r="N26" t="s">
        <v>24</v>
      </c>
      <c r="O26" t="s">
        <v>3706</v>
      </c>
      <c r="S26" t="s">
        <v>14634</v>
      </c>
      <c r="V26" t="s">
        <v>14634</v>
      </c>
      <c r="Y26" t="s">
        <v>4087</v>
      </c>
      <c r="AB26">
        <v>5111</v>
      </c>
      <c r="AC26">
        <v>131</v>
      </c>
      <c r="AE26">
        <v>1</v>
      </c>
      <c r="AG26">
        <v>45588</v>
      </c>
      <c r="AH26">
        <v>45588</v>
      </c>
      <c r="AL26">
        <v>8</v>
      </c>
      <c r="AN26">
        <v>3647.04</v>
      </c>
      <c r="AO26">
        <v>33311</v>
      </c>
      <c r="AQ26" t="s">
        <v>14558</v>
      </c>
      <c r="AR26">
        <v>156</v>
      </c>
      <c r="AS26">
        <v>632</v>
      </c>
    </row>
    <row r="27" spans="3:45" x14ac:dyDescent="0.25">
      <c r="C27" t="s">
        <v>3585</v>
      </c>
      <c r="D27" t="s">
        <v>4134</v>
      </c>
      <c r="E27" t="s">
        <v>25</v>
      </c>
      <c r="F27" t="s">
        <v>24</v>
      </c>
      <c r="G27" t="s">
        <v>24</v>
      </c>
      <c r="H27">
        <v>9106039571</v>
      </c>
      <c r="I27" t="s">
        <v>24</v>
      </c>
      <c r="J27" t="s">
        <v>14633</v>
      </c>
      <c r="L27" t="s">
        <v>26</v>
      </c>
      <c r="M27" t="s">
        <v>112</v>
      </c>
      <c r="N27" t="s">
        <v>24</v>
      </c>
      <c r="O27" t="s">
        <v>3706</v>
      </c>
      <c r="S27" t="s">
        <v>14634</v>
      </c>
      <c r="V27" t="s">
        <v>14634</v>
      </c>
      <c r="Y27" t="s">
        <v>3999</v>
      </c>
      <c r="AB27">
        <v>5111</v>
      </c>
      <c r="AC27">
        <v>131</v>
      </c>
      <c r="AE27">
        <v>3</v>
      </c>
      <c r="AG27">
        <v>49500</v>
      </c>
      <c r="AH27">
        <v>148500</v>
      </c>
      <c r="AL27">
        <v>8</v>
      </c>
      <c r="AN27">
        <v>11880</v>
      </c>
      <c r="AO27">
        <v>33311</v>
      </c>
      <c r="AQ27" t="s">
        <v>14558</v>
      </c>
      <c r="AR27">
        <v>156</v>
      </c>
      <c r="AS27">
        <v>632</v>
      </c>
    </row>
    <row r="28" spans="3:45" x14ac:dyDescent="0.25">
      <c r="C28" t="s">
        <v>3585</v>
      </c>
      <c r="D28" t="s">
        <v>4134</v>
      </c>
      <c r="E28" t="s">
        <v>25</v>
      </c>
      <c r="F28" t="s">
        <v>24</v>
      </c>
      <c r="G28" t="s">
        <v>24</v>
      </c>
      <c r="H28">
        <v>9106039571</v>
      </c>
      <c r="I28" t="s">
        <v>24</v>
      </c>
      <c r="J28" t="s">
        <v>14633</v>
      </c>
      <c r="L28" t="s">
        <v>26</v>
      </c>
      <c r="M28" t="s">
        <v>112</v>
      </c>
      <c r="N28" t="s">
        <v>24</v>
      </c>
      <c r="O28" t="s">
        <v>3706</v>
      </c>
      <c r="S28" t="s">
        <v>14634</v>
      </c>
      <c r="V28" t="s">
        <v>14634</v>
      </c>
      <c r="Y28" t="s">
        <v>4013</v>
      </c>
      <c r="AB28">
        <v>5111</v>
      </c>
      <c r="AC28">
        <v>131</v>
      </c>
      <c r="AE28">
        <v>2</v>
      </c>
      <c r="AG28">
        <v>41150</v>
      </c>
      <c r="AH28">
        <v>82300</v>
      </c>
      <c r="AL28">
        <v>8</v>
      </c>
      <c r="AN28">
        <v>6584</v>
      </c>
      <c r="AO28">
        <v>33311</v>
      </c>
      <c r="AQ28" t="s">
        <v>14558</v>
      </c>
      <c r="AR28">
        <v>156</v>
      </c>
      <c r="AS28">
        <v>632</v>
      </c>
    </row>
    <row r="29" spans="3:45" x14ac:dyDescent="0.25">
      <c r="C29" t="s">
        <v>3585</v>
      </c>
      <c r="D29" t="s">
        <v>4134</v>
      </c>
      <c r="E29" t="s">
        <v>25</v>
      </c>
      <c r="F29" t="s">
        <v>24</v>
      </c>
      <c r="G29" t="s">
        <v>24</v>
      </c>
      <c r="H29">
        <v>9106039708</v>
      </c>
      <c r="I29" t="s">
        <v>24</v>
      </c>
      <c r="J29" t="s">
        <v>14641</v>
      </c>
      <c r="L29" t="s">
        <v>26</v>
      </c>
      <c r="M29" t="s">
        <v>709</v>
      </c>
      <c r="N29" t="s">
        <v>24</v>
      </c>
      <c r="O29" t="s">
        <v>9648</v>
      </c>
      <c r="S29" t="s">
        <v>14642</v>
      </c>
      <c r="V29" t="s">
        <v>14642</v>
      </c>
      <c r="Y29" t="s">
        <v>4087</v>
      </c>
      <c r="AB29">
        <v>5111</v>
      </c>
      <c r="AC29">
        <v>131</v>
      </c>
      <c r="AE29">
        <v>1</v>
      </c>
      <c r="AG29">
        <v>45588</v>
      </c>
      <c r="AH29">
        <v>45588</v>
      </c>
      <c r="AL29">
        <v>8</v>
      </c>
      <c r="AN29">
        <v>3647.04</v>
      </c>
      <c r="AO29">
        <v>33311</v>
      </c>
      <c r="AQ29" t="s">
        <v>14558</v>
      </c>
      <c r="AR29">
        <v>156</v>
      </c>
      <c r="AS29">
        <v>632</v>
      </c>
    </row>
    <row r="30" spans="3:45" x14ac:dyDescent="0.25">
      <c r="C30" t="s">
        <v>3585</v>
      </c>
      <c r="D30" t="s">
        <v>4134</v>
      </c>
      <c r="E30" t="s">
        <v>25</v>
      </c>
      <c r="F30" t="s">
        <v>24</v>
      </c>
      <c r="G30" t="s">
        <v>24</v>
      </c>
      <c r="H30">
        <v>9106039708</v>
      </c>
      <c r="I30" t="s">
        <v>24</v>
      </c>
      <c r="J30" t="s">
        <v>14641</v>
      </c>
      <c r="L30" t="s">
        <v>26</v>
      </c>
      <c r="M30" t="s">
        <v>709</v>
      </c>
      <c r="N30" t="s">
        <v>24</v>
      </c>
      <c r="O30" t="s">
        <v>9648</v>
      </c>
      <c r="S30" t="s">
        <v>14642</v>
      </c>
      <c r="V30" t="s">
        <v>14642</v>
      </c>
      <c r="Y30" t="s">
        <v>3967</v>
      </c>
      <c r="AB30">
        <v>5111</v>
      </c>
      <c r="AC30">
        <v>131</v>
      </c>
      <c r="AE30">
        <v>3</v>
      </c>
      <c r="AG30">
        <v>70950</v>
      </c>
      <c r="AH30">
        <v>212850</v>
      </c>
      <c r="AL30">
        <v>8</v>
      </c>
      <c r="AN30">
        <v>17028</v>
      </c>
      <c r="AO30">
        <v>33311</v>
      </c>
      <c r="AQ30" t="s">
        <v>14558</v>
      </c>
      <c r="AR30">
        <v>156</v>
      </c>
      <c r="AS30">
        <v>632</v>
      </c>
    </row>
    <row r="31" spans="3:45" x14ac:dyDescent="0.25">
      <c r="C31" t="s">
        <v>3585</v>
      </c>
      <c r="D31" t="s">
        <v>4134</v>
      </c>
      <c r="E31" t="s">
        <v>25</v>
      </c>
      <c r="F31" t="s">
        <v>24</v>
      </c>
      <c r="G31" t="s">
        <v>24</v>
      </c>
      <c r="H31">
        <v>9106039708</v>
      </c>
      <c r="I31" t="s">
        <v>24</v>
      </c>
      <c r="J31" t="s">
        <v>14641</v>
      </c>
      <c r="L31" t="s">
        <v>26</v>
      </c>
      <c r="M31" t="s">
        <v>709</v>
      </c>
      <c r="N31" t="s">
        <v>24</v>
      </c>
      <c r="O31" t="s">
        <v>9648</v>
      </c>
      <c r="S31" t="s">
        <v>14642</v>
      </c>
      <c r="V31" t="s">
        <v>14642</v>
      </c>
      <c r="Y31" t="s">
        <v>3949</v>
      </c>
      <c r="AB31">
        <v>5111</v>
      </c>
      <c r="AC31">
        <v>131</v>
      </c>
      <c r="AE31">
        <v>1</v>
      </c>
      <c r="AG31">
        <v>60885</v>
      </c>
      <c r="AH31">
        <v>60885</v>
      </c>
      <c r="AL31">
        <v>8</v>
      </c>
      <c r="AN31">
        <v>4870.8</v>
      </c>
      <c r="AO31">
        <v>33311</v>
      </c>
      <c r="AQ31" t="s">
        <v>14558</v>
      </c>
      <c r="AR31">
        <v>156</v>
      </c>
      <c r="AS31">
        <v>632</v>
      </c>
    </row>
    <row r="32" spans="3:45" x14ac:dyDescent="0.25">
      <c r="C32" t="s">
        <v>3585</v>
      </c>
      <c r="D32" t="s">
        <v>4134</v>
      </c>
      <c r="E32" t="s">
        <v>25</v>
      </c>
      <c r="F32" t="s">
        <v>24</v>
      </c>
      <c r="G32" t="s">
        <v>24</v>
      </c>
      <c r="H32">
        <v>9106039708</v>
      </c>
      <c r="I32" t="s">
        <v>24</v>
      </c>
      <c r="J32" t="s">
        <v>14641</v>
      </c>
      <c r="L32" t="s">
        <v>26</v>
      </c>
      <c r="M32" t="s">
        <v>709</v>
      </c>
      <c r="N32" t="s">
        <v>24</v>
      </c>
      <c r="O32" t="s">
        <v>9648</v>
      </c>
      <c r="S32" t="s">
        <v>14642</v>
      </c>
      <c r="V32" t="s">
        <v>14642</v>
      </c>
      <c r="Y32" t="s">
        <v>4059</v>
      </c>
      <c r="AB32">
        <v>5111</v>
      </c>
      <c r="AC32">
        <v>131</v>
      </c>
      <c r="AE32">
        <v>3</v>
      </c>
      <c r="AG32">
        <v>37720</v>
      </c>
      <c r="AH32">
        <v>113160</v>
      </c>
      <c r="AL32">
        <v>8</v>
      </c>
      <c r="AN32">
        <v>9052.8000000000011</v>
      </c>
      <c r="AO32">
        <v>33311</v>
      </c>
      <c r="AQ32" t="s">
        <v>14558</v>
      </c>
      <c r="AR32">
        <v>156</v>
      </c>
      <c r="AS32">
        <v>632</v>
      </c>
    </row>
    <row r="33" spans="3:45" x14ac:dyDescent="0.25">
      <c r="C33" t="s">
        <v>3585</v>
      </c>
      <c r="D33" t="s">
        <v>4134</v>
      </c>
      <c r="E33" t="s">
        <v>25</v>
      </c>
      <c r="F33" t="s">
        <v>24</v>
      </c>
      <c r="G33" t="s">
        <v>24</v>
      </c>
      <c r="H33">
        <v>9106039868</v>
      </c>
      <c r="I33" t="s">
        <v>24</v>
      </c>
      <c r="J33" t="s">
        <v>14657</v>
      </c>
      <c r="L33" t="s">
        <v>26</v>
      </c>
      <c r="M33" t="s">
        <v>847</v>
      </c>
      <c r="N33" t="s">
        <v>24</v>
      </c>
      <c r="O33" t="s">
        <v>14472</v>
      </c>
      <c r="S33" t="s">
        <v>14658</v>
      </c>
      <c r="V33" t="s">
        <v>14658</v>
      </c>
      <c r="Y33" t="s">
        <v>4007</v>
      </c>
      <c r="AB33">
        <v>5111</v>
      </c>
      <c r="AC33">
        <v>131</v>
      </c>
      <c r="AE33">
        <v>2</v>
      </c>
      <c r="AG33">
        <v>111058</v>
      </c>
      <c r="AH33">
        <v>222116</v>
      </c>
      <c r="AL33">
        <v>8</v>
      </c>
      <c r="AN33">
        <v>17769.28</v>
      </c>
      <c r="AO33">
        <v>33311</v>
      </c>
      <c r="AQ33" t="s">
        <v>14558</v>
      </c>
      <c r="AR33">
        <v>156</v>
      </c>
      <c r="AS33">
        <v>632</v>
      </c>
    </row>
    <row r="34" spans="3:45" x14ac:dyDescent="0.25">
      <c r="C34" t="s">
        <v>3585</v>
      </c>
      <c r="D34" t="s">
        <v>4134</v>
      </c>
      <c r="E34" t="s">
        <v>25</v>
      </c>
      <c r="F34" t="s">
        <v>24</v>
      </c>
      <c r="G34" t="s">
        <v>24</v>
      </c>
      <c r="H34">
        <v>9106039868</v>
      </c>
      <c r="I34" t="s">
        <v>24</v>
      </c>
      <c r="J34" t="s">
        <v>14657</v>
      </c>
      <c r="L34" t="s">
        <v>26</v>
      </c>
      <c r="M34" t="s">
        <v>847</v>
      </c>
      <c r="N34" t="s">
        <v>24</v>
      </c>
      <c r="O34" t="s">
        <v>14472</v>
      </c>
      <c r="S34" t="s">
        <v>14658</v>
      </c>
      <c r="V34" t="s">
        <v>14658</v>
      </c>
      <c r="Y34" t="s">
        <v>4013</v>
      </c>
      <c r="AB34">
        <v>5111</v>
      </c>
      <c r="AC34">
        <v>131</v>
      </c>
      <c r="AE34">
        <v>2</v>
      </c>
      <c r="AG34">
        <v>41150</v>
      </c>
      <c r="AH34">
        <v>82300</v>
      </c>
      <c r="AL34">
        <v>8</v>
      </c>
      <c r="AN34">
        <v>6584</v>
      </c>
      <c r="AO34">
        <v>33311</v>
      </c>
      <c r="AQ34" t="s">
        <v>14558</v>
      </c>
      <c r="AR34">
        <v>156</v>
      </c>
      <c r="AS34">
        <v>632</v>
      </c>
    </row>
    <row r="35" spans="3:45" x14ac:dyDescent="0.25">
      <c r="C35" t="s">
        <v>3585</v>
      </c>
      <c r="D35" t="s">
        <v>4134</v>
      </c>
      <c r="E35" t="s">
        <v>25</v>
      </c>
      <c r="F35" t="s">
        <v>24</v>
      </c>
      <c r="G35" t="s">
        <v>24</v>
      </c>
      <c r="H35">
        <v>9106039897</v>
      </c>
      <c r="I35" t="s">
        <v>24</v>
      </c>
      <c r="J35" t="s">
        <v>14659</v>
      </c>
      <c r="L35" t="s">
        <v>26</v>
      </c>
      <c r="M35" t="s">
        <v>895</v>
      </c>
      <c r="N35" t="s">
        <v>24</v>
      </c>
      <c r="O35" t="s">
        <v>11395</v>
      </c>
      <c r="S35" t="s">
        <v>14660</v>
      </c>
      <c r="V35" t="s">
        <v>14660</v>
      </c>
      <c r="Y35" t="s">
        <v>4059</v>
      </c>
      <c r="AB35">
        <v>5111</v>
      </c>
      <c r="AC35">
        <v>131</v>
      </c>
      <c r="AE35">
        <v>1</v>
      </c>
      <c r="AG35">
        <v>37720</v>
      </c>
      <c r="AH35">
        <v>37720</v>
      </c>
      <c r="AL35">
        <v>8</v>
      </c>
      <c r="AN35">
        <v>3017.6</v>
      </c>
      <c r="AO35">
        <v>33311</v>
      </c>
      <c r="AQ35" t="s">
        <v>14558</v>
      </c>
      <c r="AR35">
        <v>156</v>
      </c>
      <c r="AS35">
        <v>632</v>
      </c>
    </row>
    <row r="36" spans="3:45" x14ac:dyDescent="0.25">
      <c r="C36" t="s">
        <v>3585</v>
      </c>
      <c r="D36" t="s">
        <v>4134</v>
      </c>
      <c r="E36" t="s">
        <v>25</v>
      </c>
      <c r="F36" t="s">
        <v>24</v>
      </c>
      <c r="G36" t="s">
        <v>24</v>
      </c>
      <c r="H36">
        <v>9106039897</v>
      </c>
      <c r="I36" t="s">
        <v>24</v>
      </c>
      <c r="J36" t="s">
        <v>14659</v>
      </c>
      <c r="L36" t="s">
        <v>26</v>
      </c>
      <c r="M36" t="s">
        <v>895</v>
      </c>
      <c r="N36" t="s">
        <v>24</v>
      </c>
      <c r="O36" t="s">
        <v>11395</v>
      </c>
      <c r="S36" t="s">
        <v>14660</v>
      </c>
      <c r="V36" t="s">
        <v>14660</v>
      </c>
      <c r="Y36" t="s">
        <v>3967</v>
      </c>
      <c r="AB36">
        <v>5111</v>
      </c>
      <c r="AC36">
        <v>131</v>
      </c>
      <c r="AE36">
        <v>4</v>
      </c>
      <c r="AG36">
        <v>70950</v>
      </c>
      <c r="AH36">
        <v>283800</v>
      </c>
      <c r="AL36">
        <v>8</v>
      </c>
      <c r="AN36">
        <v>22704</v>
      </c>
      <c r="AO36">
        <v>33311</v>
      </c>
      <c r="AQ36" t="s">
        <v>14558</v>
      </c>
      <c r="AR36">
        <v>156</v>
      </c>
      <c r="AS36">
        <v>632</v>
      </c>
    </row>
    <row r="37" spans="3:45" x14ac:dyDescent="0.25">
      <c r="C37" t="s">
        <v>3585</v>
      </c>
      <c r="D37" t="s">
        <v>4134</v>
      </c>
      <c r="E37" t="s">
        <v>25</v>
      </c>
      <c r="F37" t="s">
        <v>24</v>
      </c>
      <c r="G37" t="s">
        <v>24</v>
      </c>
      <c r="H37">
        <v>9106039897</v>
      </c>
      <c r="I37" t="s">
        <v>24</v>
      </c>
      <c r="J37" t="s">
        <v>14659</v>
      </c>
      <c r="L37" t="s">
        <v>26</v>
      </c>
      <c r="M37" t="s">
        <v>895</v>
      </c>
      <c r="N37" t="s">
        <v>24</v>
      </c>
      <c r="O37" t="s">
        <v>11395</v>
      </c>
      <c r="S37" t="s">
        <v>14660</v>
      </c>
      <c r="V37" t="s">
        <v>14660</v>
      </c>
      <c r="Y37" t="s">
        <v>4013</v>
      </c>
      <c r="AB37">
        <v>5111</v>
      </c>
      <c r="AC37">
        <v>131</v>
      </c>
      <c r="AE37">
        <v>3</v>
      </c>
      <c r="AG37">
        <v>41150</v>
      </c>
      <c r="AH37">
        <v>123450</v>
      </c>
      <c r="AL37">
        <v>8</v>
      </c>
      <c r="AN37">
        <v>9876</v>
      </c>
      <c r="AO37">
        <v>33311</v>
      </c>
      <c r="AQ37" t="s">
        <v>14558</v>
      </c>
      <c r="AR37">
        <v>156</v>
      </c>
      <c r="AS37">
        <v>632</v>
      </c>
    </row>
    <row r="38" spans="3:45" x14ac:dyDescent="0.25">
      <c r="C38" t="s">
        <v>3585</v>
      </c>
      <c r="D38" t="s">
        <v>4134</v>
      </c>
      <c r="E38" t="s">
        <v>25</v>
      </c>
      <c r="F38" t="s">
        <v>24</v>
      </c>
      <c r="G38" t="s">
        <v>24</v>
      </c>
      <c r="H38">
        <v>9106039897</v>
      </c>
      <c r="I38" t="s">
        <v>24</v>
      </c>
      <c r="J38" t="s">
        <v>14659</v>
      </c>
      <c r="L38" t="s">
        <v>26</v>
      </c>
      <c r="M38" t="s">
        <v>895</v>
      </c>
      <c r="N38" t="s">
        <v>24</v>
      </c>
      <c r="O38" t="s">
        <v>11395</v>
      </c>
      <c r="S38" t="s">
        <v>14660</v>
      </c>
      <c r="V38" t="s">
        <v>14660</v>
      </c>
      <c r="Y38" t="s">
        <v>4007</v>
      </c>
      <c r="AB38">
        <v>5111</v>
      </c>
      <c r="AC38">
        <v>131</v>
      </c>
      <c r="AE38">
        <v>2</v>
      </c>
      <c r="AG38">
        <v>111058</v>
      </c>
      <c r="AH38">
        <v>222116</v>
      </c>
      <c r="AL38">
        <v>8</v>
      </c>
      <c r="AN38">
        <v>17769.28</v>
      </c>
      <c r="AO38">
        <v>33311</v>
      </c>
      <c r="AQ38" t="s">
        <v>14558</v>
      </c>
      <c r="AR38">
        <v>156</v>
      </c>
      <c r="AS38">
        <v>632</v>
      </c>
    </row>
    <row r="39" spans="3:45" x14ac:dyDescent="0.25">
      <c r="C39" t="s">
        <v>3585</v>
      </c>
      <c r="D39" t="s">
        <v>4134</v>
      </c>
      <c r="E39" t="s">
        <v>25</v>
      </c>
      <c r="F39" t="s">
        <v>24</v>
      </c>
      <c r="G39" t="s">
        <v>24</v>
      </c>
      <c r="H39">
        <v>9106039897</v>
      </c>
      <c r="I39" t="s">
        <v>24</v>
      </c>
      <c r="J39" t="s">
        <v>14659</v>
      </c>
      <c r="L39" t="s">
        <v>26</v>
      </c>
      <c r="M39" t="s">
        <v>895</v>
      </c>
      <c r="N39" t="s">
        <v>24</v>
      </c>
      <c r="O39" t="s">
        <v>11395</v>
      </c>
      <c r="S39" t="s">
        <v>14660</v>
      </c>
      <c r="V39" t="s">
        <v>14660</v>
      </c>
      <c r="Y39" t="s">
        <v>3993</v>
      </c>
      <c r="AB39">
        <v>5111</v>
      </c>
      <c r="AC39">
        <v>131</v>
      </c>
      <c r="AE39">
        <v>4</v>
      </c>
      <c r="AG39">
        <v>111606</v>
      </c>
      <c r="AH39">
        <v>446424</v>
      </c>
      <c r="AL39">
        <v>8</v>
      </c>
      <c r="AN39">
        <v>35713.919999999998</v>
      </c>
      <c r="AO39">
        <v>33311</v>
      </c>
      <c r="AQ39" t="s">
        <v>14558</v>
      </c>
      <c r="AR39">
        <v>156</v>
      </c>
      <c r="AS39">
        <v>632</v>
      </c>
    </row>
    <row r="40" spans="3:45" x14ac:dyDescent="0.25">
      <c r="C40" t="s">
        <v>3585</v>
      </c>
      <c r="D40" t="s">
        <v>4134</v>
      </c>
      <c r="E40" t="s">
        <v>25</v>
      </c>
      <c r="F40" t="s">
        <v>24</v>
      </c>
      <c r="G40" t="s">
        <v>24</v>
      </c>
      <c r="H40">
        <v>9106039943</v>
      </c>
      <c r="I40" t="s">
        <v>24</v>
      </c>
      <c r="J40" t="s">
        <v>14663</v>
      </c>
      <c r="L40" t="s">
        <v>26</v>
      </c>
      <c r="M40" t="s">
        <v>391</v>
      </c>
      <c r="N40" t="s">
        <v>24</v>
      </c>
      <c r="O40" t="s">
        <v>3706</v>
      </c>
      <c r="S40" t="s">
        <v>14664</v>
      </c>
      <c r="V40" t="s">
        <v>14664</v>
      </c>
      <c r="Y40" t="s">
        <v>4007</v>
      </c>
      <c r="AB40">
        <v>5111</v>
      </c>
      <c r="AC40">
        <v>131</v>
      </c>
      <c r="AE40">
        <v>1</v>
      </c>
      <c r="AG40">
        <v>111058</v>
      </c>
      <c r="AH40">
        <v>111058</v>
      </c>
      <c r="AL40">
        <v>8</v>
      </c>
      <c r="AN40">
        <v>8884.64</v>
      </c>
      <c r="AO40">
        <v>33311</v>
      </c>
      <c r="AQ40" t="s">
        <v>14558</v>
      </c>
      <c r="AR40">
        <v>156</v>
      </c>
      <c r="AS40">
        <v>632</v>
      </c>
    </row>
    <row r="41" spans="3:45" x14ac:dyDescent="0.25">
      <c r="C41" t="s">
        <v>3585</v>
      </c>
      <c r="D41" t="s">
        <v>4134</v>
      </c>
      <c r="E41" t="s">
        <v>25</v>
      </c>
      <c r="F41" t="s">
        <v>24</v>
      </c>
      <c r="G41" t="s">
        <v>24</v>
      </c>
      <c r="H41">
        <v>9106039943</v>
      </c>
      <c r="I41" t="s">
        <v>24</v>
      </c>
      <c r="J41" t="s">
        <v>14663</v>
      </c>
      <c r="L41" t="s">
        <v>26</v>
      </c>
      <c r="M41" t="s">
        <v>391</v>
      </c>
      <c r="N41" t="s">
        <v>24</v>
      </c>
      <c r="O41" t="s">
        <v>3706</v>
      </c>
      <c r="S41" t="s">
        <v>14664</v>
      </c>
      <c r="V41" t="s">
        <v>14664</v>
      </c>
      <c r="Y41" t="s">
        <v>3949</v>
      </c>
      <c r="AB41">
        <v>5111</v>
      </c>
      <c r="AC41">
        <v>131</v>
      </c>
      <c r="AE41">
        <v>1</v>
      </c>
      <c r="AG41">
        <v>60885</v>
      </c>
      <c r="AH41">
        <v>60885</v>
      </c>
      <c r="AL41">
        <v>8</v>
      </c>
      <c r="AN41">
        <v>4870.8</v>
      </c>
      <c r="AO41">
        <v>33311</v>
      </c>
      <c r="AQ41" t="s">
        <v>14558</v>
      </c>
      <c r="AR41">
        <v>156</v>
      </c>
      <c r="AS41">
        <v>632</v>
      </c>
    </row>
    <row r="42" spans="3:45" x14ac:dyDescent="0.25">
      <c r="C42" t="s">
        <v>3585</v>
      </c>
      <c r="D42" t="s">
        <v>4134</v>
      </c>
      <c r="E42" t="s">
        <v>25</v>
      </c>
      <c r="F42" t="s">
        <v>24</v>
      </c>
      <c r="G42" t="s">
        <v>24</v>
      </c>
      <c r="H42">
        <v>9106039943</v>
      </c>
      <c r="I42" t="s">
        <v>24</v>
      </c>
      <c r="J42" t="s">
        <v>14663</v>
      </c>
      <c r="L42" t="s">
        <v>26</v>
      </c>
      <c r="M42" t="s">
        <v>391</v>
      </c>
      <c r="N42" t="s">
        <v>24</v>
      </c>
      <c r="O42" t="s">
        <v>3706</v>
      </c>
      <c r="S42" t="s">
        <v>14664</v>
      </c>
      <c r="V42" t="s">
        <v>14664</v>
      </c>
      <c r="Y42" t="s">
        <v>3952</v>
      </c>
      <c r="AB42">
        <v>5111</v>
      </c>
      <c r="AC42">
        <v>131</v>
      </c>
      <c r="AE42">
        <v>1</v>
      </c>
      <c r="AG42">
        <v>73431</v>
      </c>
      <c r="AH42">
        <v>73431</v>
      </c>
      <c r="AL42">
        <v>8</v>
      </c>
      <c r="AN42">
        <v>5874.4800000000005</v>
      </c>
      <c r="AO42">
        <v>33311</v>
      </c>
      <c r="AQ42" t="s">
        <v>14558</v>
      </c>
      <c r="AR42">
        <v>156</v>
      </c>
      <c r="AS42">
        <v>632</v>
      </c>
    </row>
    <row r="43" spans="3:45" x14ac:dyDescent="0.25">
      <c r="C43" t="s">
        <v>3585</v>
      </c>
      <c r="D43" t="s">
        <v>4134</v>
      </c>
      <c r="E43" t="s">
        <v>25</v>
      </c>
      <c r="F43" t="s">
        <v>24</v>
      </c>
      <c r="G43" t="s">
        <v>24</v>
      </c>
      <c r="H43">
        <v>9106040099</v>
      </c>
      <c r="I43" t="s">
        <v>24</v>
      </c>
      <c r="J43" t="s">
        <v>14678</v>
      </c>
      <c r="L43" t="s">
        <v>26</v>
      </c>
      <c r="M43" t="s">
        <v>270</v>
      </c>
      <c r="N43" t="s">
        <v>24</v>
      </c>
      <c r="O43" t="s">
        <v>3885</v>
      </c>
      <c r="S43" t="s">
        <v>14679</v>
      </c>
      <c r="V43" t="s">
        <v>14679</v>
      </c>
      <c r="Y43" t="s">
        <v>4010</v>
      </c>
      <c r="AB43">
        <v>5111</v>
      </c>
      <c r="AC43">
        <v>131</v>
      </c>
      <c r="AE43">
        <v>1</v>
      </c>
      <c r="AG43">
        <v>41328</v>
      </c>
      <c r="AH43">
        <v>41328</v>
      </c>
      <c r="AL43">
        <v>8</v>
      </c>
      <c r="AN43">
        <v>3306.2400000000002</v>
      </c>
      <c r="AO43">
        <v>33311</v>
      </c>
      <c r="AQ43" t="s">
        <v>14558</v>
      </c>
      <c r="AR43">
        <v>156</v>
      </c>
      <c r="AS43">
        <v>632</v>
      </c>
    </row>
    <row r="44" spans="3:45" x14ac:dyDescent="0.25">
      <c r="C44" t="s">
        <v>3585</v>
      </c>
      <c r="D44" t="s">
        <v>4134</v>
      </c>
      <c r="E44" t="s">
        <v>25</v>
      </c>
      <c r="F44" t="s">
        <v>24</v>
      </c>
      <c r="G44" t="s">
        <v>24</v>
      </c>
      <c r="H44">
        <v>9106040099</v>
      </c>
      <c r="I44" t="s">
        <v>24</v>
      </c>
      <c r="J44" t="s">
        <v>14678</v>
      </c>
      <c r="L44" t="s">
        <v>26</v>
      </c>
      <c r="M44" t="s">
        <v>270</v>
      </c>
      <c r="N44" t="s">
        <v>24</v>
      </c>
      <c r="O44" t="s">
        <v>3885</v>
      </c>
      <c r="S44" t="s">
        <v>14679</v>
      </c>
      <c r="V44" t="s">
        <v>14679</v>
      </c>
      <c r="Y44" t="s">
        <v>3999</v>
      </c>
      <c r="AB44">
        <v>5111</v>
      </c>
      <c r="AC44">
        <v>131</v>
      </c>
      <c r="AE44">
        <v>1</v>
      </c>
      <c r="AG44">
        <v>49500</v>
      </c>
      <c r="AH44">
        <v>49500</v>
      </c>
      <c r="AL44">
        <v>8</v>
      </c>
      <c r="AN44">
        <v>3960</v>
      </c>
      <c r="AO44">
        <v>33311</v>
      </c>
      <c r="AQ44" t="s">
        <v>14558</v>
      </c>
      <c r="AR44">
        <v>156</v>
      </c>
      <c r="AS44">
        <v>632</v>
      </c>
    </row>
    <row r="45" spans="3:45" x14ac:dyDescent="0.25">
      <c r="C45" t="s">
        <v>3585</v>
      </c>
      <c r="D45" t="s">
        <v>4134</v>
      </c>
      <c r="E45" t="s">
        <v>25</v>
      </c>
      <c r="F45" t="s">
        <v>24</v>
      </c>
      <c r="G45" t="s">
        <v>24</v>
      </c>
      <c r="H45">
        <v>9106040129</v>
      </c>
      <c r="I45" t="s">
        <v>24</v>
      </c>
      <c r="J45" t="s">
        <v>14680</v>
      </c>
      <c r="L45" t="s">
        <v>26</v>
      </c>
      <c r="M45" t="s">
        <v>646</v>
      </c>
      <c r="N45" t="s">
        <v>24</v>
      </c>
      <c r="O45" t="s">
        <v>3639</v>
      </c>
      <c r="S45" t="s">
        <v>14681</v>
      </c>
      <c r="V45" t="s">
        <v>14681</v>
      </c>
      <c r="Y45" t="s">
        <v>4007</v>
      </c>
      <c r="AB45">
        <v>5111</v>
      </c>
      <c r="AC45">
        <v>131</v>
      </c>
      <c r="AE45">
        <v>1</v>
      </c>
      <c r="AG45">
        <v>111058</v>
      </c>
      <c r="AH45">
        <v>111058</v>
      </c>
      <c r="AL45">
        <v>8</v>
      </c>
      <c r="AN45">
        <v>8884.64</v>
      </c>
      <c r="AO45">
        <v>33311</v>
      </c>
      <c r="AQ45" t="s">
        <v>14558</v>
      </c>
      <c r="AR45">
        <v>156</v>
      </c>
      <c r="AS45">
        <v>632</v>
      </c>
    </row>
    <row r="46" spans="3:45" x14ac:dyDescent="0.25">
      <c r="C46" t="s">
        <v>3585</v>
      </c>
      <c r="D46" t="s">
        <v>4134</v>
      </c>
      <c r="E46" t="s">
        <v>25</v>
      </c>
      <c r="F46" t="s">
        <v>24</v>
      </c>
      <c r="G46" t="s">
        <v>24</v>
      </c>
      <c r="H46">
        <v>9106040339</v>
      </c>
      <c r="I46" t="s">
        <v>24</v>
      </c>
      <c r="J46" t="s">
        <v>14682</v>
      </c>
      <c r="L46" t="s">
        <v>26</v>
      </c>
      <c r="M46" t="s">
        <v>670</v>
      </c>
      <c r="N46" t="s">
        <v>24</v>
      </c>
      <c r="O46" t="s">
        <v>3639</v>
      </c>
      <c r="S46" t="s">
        <v>14683</v>
      </c>
      <c r="V46" t="s">
        <v>14683</v>
      </c>
      <c r="Y46" t="s">
        <v>4007</v>
      </c>
      <c r="AB46">
        <v>5111</v>
      </c>
      <c r="AC46">
        <v>131</v>
      </c>
      <c r="AE46">
        <v>1</v>
      </c>
      <c r="AG46">
        <v>111058</v>
      </c>
      <c r="AH46">
        <v>111058</v>
      </c>
      <c r="AL46">
        <v>8</v>
      </c>
      <c r="AN46">
        <v>8884.64</v>
      </c>
      <c r="AO46">
        <v>33311</v>
      </c>
      <c r="AQ46" t="s">
        <v>14558</v>
      </c>
      <c r="AR46">
        <v>156</v>
      </c>
      <c r="AS46">
        <v>632</v>
      </c>
    </row>
    <row r="47" spans="3:45" x14ac:dyDescent="0.25">
      <c r="C47" t="s">
        <v>3585</v>
      </c>
      <c r="D47" t="s">
        <v>4134</v>
      </c>
      <c r="E47" t="s">
        <v>25</v>
      </c>
      <c r="F47" t="s">
        <v>24</v>
      </c>
      <c r="G47" t="s">
        <v>24</v>
      </c>
      <c r="H47">
        <v>9106040361</v>
      </c>
      <c r="I47" t="s">
        <v>24</v>
      </c>
      <c r="J47" t="s">
        <v>14688</v>
      </c>
      <c r="L47" t="s">
        <v>26</v>
      </c>
      <c r="M47" t="s">
        <v>679</v>
      </c>
      <c r="N47" t="s">
        <v>24</v>
      </c>
      <c r="O47" t="s">
        <v>3639</v>
      </c>
      <c r="S47" t="s">
        <v>14689</v>
      </c>
      <c r="V47" t="s">
        <v>14689</v>
      </c>
      <c r="Y47" t="s">
        <v>4007</v>
      </c>
      <c r="AB47">
        <v>5111</v>
      </c>
      <c r="AC47">
        <v>131</v>
      </c>
      <c r="AE47">
        <v>6</v>
      </c>
      <c r="AG47">
        <v>111058</v>
      </c>
      <c r="AH47">
        <v>666348</v>
      </c>
      <c r="AL47">
        <v>8</v>
      </c>
      <c r="AN47">
        <v>53307.840000000004</v>
      </c>
      <c r="AO47">
        <v>33311</v>
      </c>
      <c r="AQ47" t="s">
        <v>14558</v>
      </c>
      <c r="AR47">
        <v>156</v>
      </c>
      <c r="AS47">
        <v>632</v>
      </c>
    </row>
    <row r="48" spans="3:45" x14ac:dyDescent="0.25">
      <c r="C48" t="s">
        <v>3585</v>
      </c>
      <c r="D48" t="s">
        <v>4134</v>
      </c>
      <c r="E48" t="s">
        <v>25</v>
      </c>
      <c r="F48" t="s">
        <v>24</v>
      </c>
      <c r="G48" t="s">
        <v>24</v>
      </c>
      <c r="H48">
        <v>9106040586</v>
      </c>
      <c r="I48" t="s">
        <v>24</v>
      </c>
      <c r="J48" t="s">
        <v>14694</v>
      </c>
      <c r="L48" t="s">
        <v>26</v>
      </c>
      <c r="M48" t="s">
        <v>754</v>
      </c>
      <c r="N48" t="s">
        <v>24</v>
      </c>
      <c r="O48" t="s">
        <v>3706</v>
      </c>
      <c r="S48" t="s">
        <v>14695</v>
      </c>
      <c r="V48" t="s">
        <v>14695</v>
      </c>
      <c r="Y48" t="s">
        <v>4013</v>
      </c>
      <c r="AB48">
        <v>5111</v>
      </c>
      <c r="AC48">
        <v>131</v>
      </c>
      <c r="AE48">
        <v>1</v>
      </c>
      <c r="AG48">
        <v>41150</v>
      </c>
      <c r="AH48">
        <v>41150</v>
      </c>
      <c r="AL48">
        <v>8</v>
      </c>
      <c r="AN48">
        <v>3292</v>
      </c>
      <c r="AO48">
        <v>33311</v>
      </c>
      <c r="AQ48" t="s">
        <v>14558</v>
      </c>
      <c r="AR48">
        <v>156</v>
      </c>
      <c r="AS48">
        <v>632</v>
      </c>
    </row>
    <row r="49" spans="3:45" x14ac:dyDescent="0.25">
      <c r="C49" t="s">
        <v>3585</v>
      </c>
      <c r="D49" t="s">
        <v>4134</v>
      </c>
      <c r="E49" t="s">
        <v>25</v>
      </c>
      <c r="F49" t="s">
        <v>24</v>
      </c>
      <c r="G49" t="s">
        <v>24</v>
      </c>
      <c r="H49">
        <v>9106040609</v>
      </c>
      <c r="I49" t="s">
        <v>24</v>
      </c>
      <c r="J49" t="s">
        <v>14696</v>
      </c>
      <c r="L49" t="s">
        <v>26</v>
      </c>
      <c r="M49" t="s">
        <v>297</v>
      </c>
      <c r="N49" t="s">
        <v>24</v>
      </c>
      <c r="O49" t="s">
        <v>3885</v>
      </c>
      <c r="S49" t="s">
        <v>14697</v>
      </c>
      <c r="V49" t="s">
        <v>14697</v>
      </c>
      <c r="Y49" t="s">
        <v>3999</v>
      </c>
      <c r="AB49">
        <v>5111</v>
      </c>
      <c r="AC49">
        <v>131</v>
      </c>
      <c r="AE49">
        <v>1</v>
      </c>
      <c r="AG49">
        <v>49500</v>
      </c>
      <c r="AH49">
        <v>49500</v>
      </c>
      <c r="AL49">
        <v>8</v>
      </c>
      <c r="AN49">
        <v>3960</v>
      </c>
      <c r="AO49">
        <v>33311</v>
      </c>
      <c r="AQ49" t="s">
        <v>14558</v>
      </c>
      <c r="AR49">
        <v>156</v>
      </c>
      <c r="AS49">
        <v>632</v>
      </c>
    </row>
    <row r="50" spans="3:45" x14ac:dyDescent="0.25">
      <c r="C50" t="s">
        <v>3585</v>
      </c>
      <c r="D50" t="s">
        <v>4134</v>
      </c>
      <c r="E50" t="s">
        <v>25</v>
      </c>
      <c r="F50" t="s">
        <v>24</v>
      </c>
      <c r="G50" t="s">
        <v>24</v>
      </c>
      <c r="H50">
        <v>9106040609</v>
      </c>
      <c r="I50" t="s">
        <v>24</v>
      </c>
      <c r="J50" t="s">
        <v>14696</v>
      </c>
      <c r="L50" t="s">
        <v>26</v>
      </c>
      <c r="M50" t="s">
        <v>297</v>
      </c>
      <c r="N50" t="s">
        <v>24</v>
      </c>
      <c r="O50" t="s">
        <v>3885</v>
      </c>
      <c r="S50" t="s">
        <v>14697</v>
      </c>
      <c r="V50" t="s">
        <v>14697</v>
      </c>
      <c r="Y50" t="s">
        <v>4013</v>
      </c>
      <c r="AB50">
        <v>5111</v>
      </c>
      <c r="AC50">
        <v>131</v>
      </c>
      <c r="AE50">
        <v>1</v>
      </c>
      <c r="AG50">
        <v>41150</v>
      </c>
      <c r="AH50">
        <v>41150</v>
      </c>
      <c r="AL50">
        <v>8</v>
      </c>
      <c r="AN50">
        <v>3292</v>
      </c>
      <c r="AO50">
        <v>33311</v>
      </c>
      <c r="AQ50" t="s">
        <v>14558</v>
      </c>
      <c r="AR50">
        <v>156</v>
      </c>
      <c r="AS50">
        <v>632</v>
      </c>
    </row>
    <row r="51" spans="3:45" x14ac:dyDescent="0.25">
      <c r="C51" t="s">
        <v>3585</v>
      </c>
      <c r="D51" t="s">
        <v>4134</v>
      </c>
      <c r="E51" t="s">
        <v>25</v>
      </c>
      <c r="F51" t="s">
        <v>24</v>
      </c>
      <c r="G51" t="s">
        <v>24</v>
      </c>
      <c r="H51">
        <v>9106040635</v>
      </c>
      <c r="I51" t="s">
        <v>24</v>
      </c>
      <c r="J51" t="s">
        <v>14698</v>
      </c>
      <c r="L51" t="s">
        <v>26</v>
      </c>
      <c r="M51" t="s">
        <v>84</v>
      </c>
      <c r="N51" t="s">
        <v>24</v>
      </c>
      <c r="O51" t="s">
        <v>3657</v>
      </c>
      <c r="S51" t="s">
        <v>14699</v>
      </c>
      <c r="V51" t="s">
        <v>14699</v>
      </c>
      <c r="Y51" t="s">
        <v>4087</v>
      </c>
      <c r="AB51">
        <v>5111</v>
      </c>
      <c r="AC51">
        <v>131</v>
      </c>
      <c r="AE51">
        <v>4</v>
      </c>
      <c r="AG51">
        <v>45588</v>
      </c>
      <c r="AH51">
        <v>182352</v>
      </c>
      <c r="AL51">
        <v>8</v>
      </c>
      <c r="AN51">
        <v>14588.16</v>
      </c>
      <c r="AO51">
        <v>33311</v>
      </c>
      <c r="AQ51" t="s">
        <v>14558</v>
      </c>
      <c r="AR51">
        <v>156</v>
      </c>
      <c r="AS51">
        <v>632</v>
      </c>
    </row>
    <row r="52" spans="3:45" x14ac:dyDescent="0.25">
      <c r="C52" t="s">
        <v>3585</v>
      </c>
      <c r="D52" t="s">
        <v>4134</v>
      </c>
      <c r="E52" t="s">
        <v>25</v>
      </c>
      <c r="F52" t="s">
        <v>24</v>
      </c>
      <c r="G52" t="s">
        <v>24</v>
      </c>
      <c r="H52">
        <v>9106040643</v>
      </c>
      <c r="I52" t="s">
        <v>24</v>
      </c>
      <c r="J52" t="s">
        <v>14700</v>
      </c>
      <c r="L52" t="s">
        <v>26</v>
      </c>
      <c r="M52" t="s">
        <v>194</v>
      </c>
      <c r="N52" t="s">
        <v>24</v>
      </c>
      <c r="O52" t="s">
        <v>13223</v>
      </c>
      <c r="S52" t="s">
        <v>14701</v>
      </c>
      <c r="V52" t="s">
        <v>14701</v>
      </c>
      <c r="Y52" t="s">
        <v>4007</v>
      </c>
      <c r="AB52">
        <v>5111</v>
      </c>
      <c r="AC52">
        <v>131</v>
      </c>
      <c r="AE52">
        <v>4</v>
      </c>
      <c r="AG52">
        <v>111058</v>
      </c>
      <c r="AH52">
        <v>444232</v>
      </c>
      <c r="AL52">
        <v>8</v>
      </c>
      <c r="AN52">
        <v>35538.559999999998</v>
      </c>
      <c r="AO52">
        <v>33311</v>
      </c>
      <c r="AQ52" t="s">
        <v>14558</v>
      </c>
      <c r="AR52">
        <v>156</v>
      </c>
      <c r="AS52">
        <v>632</v>
      </c>
    </row>
    <row r="53" spans="3:45" x14ac:dyDescent="0.25">
      <c r="C53" t="s">
        <v>3585</v>
      </c>
      <c r="D53" t="s">
        <v>4134</v>
      </c>
      <c r="E53" t="s">
        <v>25</v>
      </c>
      <c r="F53" t="s">
        <v>2442</v>
      </c>
      <c r="G53" t="s">
        <v>2442</v>
      </c>
      <c r="H53">
        <v>9106040754</v>
      </c>
      <c r="I53" t="s">
        <v>2442</v>
      </c>
      <c r="J53" t="s">
        <v>14702</v>
      </c>
      <c r="L53" t="s">
        <v>26</v>
      </c>
      <c r="M53" t="s">
        <v>2967</v>
      </c>
      <c r="N53" t="s">
        <v>2442</v>
      </c>
      <c r="O53" t="s">
        <v>3885</v>
      </c>
      <c r="S53" t="s">
        <v>14703</v>
      </c>
      <c r="V53" t="s">
        <v>14703</v>
      </c>
      <c r="Y53" t="s">
        <v>4059</v>
      </c>
      <c r="AB53">
        <v>5111</v>
      </c>
      <c r="AC53">
        <v>131</v>
      </c>
      <c r="AE53">
        <v>4</v>
      </c>
      <c r="AG53">
        <v>37720</v>
      </c>
      <c r="AH53">
        <v>150880</v>
      </c>
      <c r="AL53">
        <v>8</v>
      </c>
      <c r="AN53">
        <v>12070.4</v>
      </c>
      <c r="AO53">
        <v>33311</v>
      </c>
      <c r="AQ53" t="s">
        <v>14558</v>
      </c>
      <c r="AR53">
        <v>156</v>
      </c>
      <c r="AS53">
        <v>632</v>
      </c>
    </row>
    <row r="54" spans="3:45" x14ac:dyDescent="0.25">
      <c r="C54" t="s">
        <v>3585</v>
      </c>
      <c r="D54" t="s">
        <v>4134</v>
      </c>
      <c r="E54" t="s">
        <v>25</v>
      </c>
      <c r="F54" t="s">
        <v>24</v>
      </c>
      <c r="G54" t="s">
        <v>24</v>
      </c>
      <c r="H54">
        <v>9106040827</v>
      </c>
      <c r="I54" t="s">
        <v>24</v>
      </c>
      <c r="J54" t="s">
        <v>14706</v>
      </c>
      <c r="L54" t="s">
        <v>26</v>
      </c>
      <c r="M54" t="s">
        <v>436</v>
      </c>
      <c r="N54" t="s">
        <v>24</v>
      </c>
      <c r="O54" t="s">
        <v>12715</v>
      </c>
      <c r="S54" t="s">
        <v>14707</v>
      </c>
      <c r="V54" t="s">
        <v>14707</v>
      </c>
      <c r="Y54" t="s">
        <v>3967</v>
      </c>
      <c r="AB54">
        <v>5111</v>
      </c>
      <c r="AC54">
        <v>131</v>
      </c>
      <c r="AE54">
        <v>1</v>
      </c>
      <c r="AG54">
        <v>70950</v>
      </c>
      <c r="AH54">
        <v>70950</v>
      </c>
      <c r="AL54">
        <v>8</v>
      </c>
      <c r="AN54">
        <v>5676</v>
      </c>
      <c r="AO54">
        <v>33311</v>
      </c>
      <c r="AQ54" t="s">
        <v>14558</v>
      </c>
      <c r="AR54">
        <v>156</v>
      </c>
      <c r="AS54">
        <v>632</v>
      </c>
    </row>
    <row r="55" spans="3:45" x14ac:dyDescent="0.25">
      <c r="C55" t="s">
        <v>3585</v>
      </c>
      <c r="D55" t="s">
        <v>4134</v>
      </c>
      <c r="E55" t="s">
        <v>25</v>
      </c>
      <c r="F55" t="s">
        <v>24</v>
      </c>
      <c r="G55" t="s">
        <v>24</v>
      </c>
      <c r="H55">
        <v>9106040827</v>
      </c>
      <c r="I55" t="s">
        <v>24</v>
      </c>
      <c r="J55" t="s">
        <v>14706</v>
      </c>
      <c r="L55" t="s">
        <v>26</v>
      </c>
      <c r="M55" t="s">
        <v>436</v>
      </c>
      <c r="N55" t="s">
        <v>24</v>
      </c>
      <c r="O55" t="s">
        <v>12715</v>
      </c>
      <c r="S55" t="s">
        <v>14707</v>
      </c>
      <c r="V55" t="s">
        <v>14707</v>
      </c>
      <c r="Y55" t="s">
        <v>4013</v>
      </c>
      <c r="AB55">
        <v>5111</v>
      </c>
      <c r="AC55">
        <v>131</v>
      </c>
      <c r="AE55">
        <v>1</v>
      </c>
      <c r="AG55">
        <v>41150</v>
      </c>
      <c r="AH55">
        <v>41150</v>
      </c>
      <c r="AL55">
        <v>8</v>
      </c>
      <c r="AN55">
        <v>3292</v>
      </c>
      <c r="AO55">
        <v>33311</v>
      </c>
      <c r="AQ55" t="s">
        <v>14558</v>
      </c>
      <c r="AR55">
        <v>156</v>
      </c>
      <c r="AS55">
        <v>632</v>
      </c>
    </row>
    <row r="56" spans="3:45" x14ac:dyDescent="0.25">
      <c r="C56" t="s">
        <v>3585</v>
      </c>
      <c r="D56" t="s">
        <v>4134</v>
      </c>
      <c r="E56" t="s">
        <v>25</v>
      </c>
      <c r="F56" t="s">
        <v>24</v>
      </c>
      <c r="G56" t="s">
        <v>24</v>
      </c>
      <c r="H56">
        <v>9106040831</v>
      </c>
      <c r="I56" t="s">
        <v>24</v>
      </c>
      <c r="J56" t="s">
        <v>14710</v>
      </c>
      <c r="L56" t="s">
        <v>26</v>
      </c>
      <c r="M56" t="s">
        <v>445</v>
      </c>
      <c r="N56" t="s">
        <v>24</v>
      </c>
      <c r="O56" t="s">
        <v>12715</v>
      </c>
      <c r="S56" t="s">
        <v>14707</v>
      </c>
      <c r="V56" t="s">
        <v>14707</v>
      </c>
      <c r="Y56" t="s">
        <v>3949</v>
      </c>
      <c r="AB56">
        <v>5111</v>
      </c>
      <c r="AC56">
        <v>131</v>
      </c>
      <c r="AE56">
        <v>1</v>
      </c>
      <c r="AG56">
        <v>60885</v>
      </c>
      <c r="AH56">
        <v>60885</v>
      </c>
      <c r="AL56">
        <v>8</v>
      </c>
      <c r="AN56">
        <v>4870.8</v>
      </c>
      <c r="AO56">
        <v>33311</v>
      </c>
      <c r="AQ56" t="s">
        <v>14558</v>
      </c>
      <c r="AR56">
        <v>156</v>
      </c>
      <c r="AS56">
        <v>632</v>
      </c>
    </row>
    <row r="57" spans="3:45" x14ac:dyDescent="0.25">
      <c r="C57" t="s">
        <v>3585</v>
      </c>
      <c r="D57" t="s">
        <v>4134</v>
      </c>
      <c r="E57" t="s">
        <v>25</v>
      </c>
      <c r="F57" t="s">
        <v>24</v>
      </c>
      <c r="G57" t="s">
        <v>24</v>
      </c>
      <c r="H57">
        <v>9106040831</v>
      </c>
      <c r="I57" t="s">
        <v>24</v>
      </c>
      <c r="J57" t="s">
        <v>14710</v>
      </c>
      <c r="L57" t="s">
        <v>26</v>
      </c>
      <c r="M57" t="s">
        <v>445</v>
      </c>
      <c r="N57" t="s">
        <v>24</v>
      </c>
      <c r="O57" t="s">
        <v>12715</v>
      </c>
      <c r="S57" t="s">
        <v>14707</v>
      </c>
      <c r="V57" t="s">
        <v>14707</v>
      </c>
      <c r="Y57" t="s">
        <v>4059</v>
      </c>
      <c r="AB57">
        <v>5111</v>
      </c>
      <c r="AC57">
        <v>131</v>
      </c>
      <c r="AE57">
        <v>1</v>
      </c>
      <c r="AG57">
        <v>37720</v>
      </c>
      <c r="AH57">
        <v>37720</v>
      </c>
      <c r="AL57">
        <v>8</v>
      </c>
      <c r="AN57">
        <v>3017.6</v>
      </c>
      <c r="AO57">
        <v>33311</v>
      </c>
      <c r="AQ57" t="s">
        <v>14558</v>
      </c>
      <c r="AR57">
        <v>156</v>
      </c>
      <c r="AS57">
        <v>632</v>
      </c>
    </row>
    <row r="58" spans="3:45" x14ac:dyDescent="0.25">
      <c r="C58" t="s">
        <v>3585</v>
      </c>
      <c r="D58" t="s">
        <v>4134</v>
      </c>
      <c r="E58" t="s">
        <v>25</v>
      </c>
      <c r="F58" t="s">
        <v>24</v>
      </c>
      <c r="G58" t="s">
        <v>24</v>
      </c>
      <c r="H58">
        <v>9106040831</v>
      </c>
      <c r="I58" t="s">
        <v>24</v>
      </c>
      <c r="J58" t="s">
        <v>14710</v>
      </c>
      <c r="L58" t="s">
        <v>26</v>
      </c>
      <c r="M58" t="s">
        <v>445</v>
      </c>
      <c r="N58" t="s">
        <v>24</v>
      </c>
      <c r="O58" t="s">
        <v>12715</v>
      </c>
      <c r="S58" t="s">
        <v>14707</v>
      </c>
      <c r="V58" t="s">
        <v>14707</v>
      </c>
      <c r="Y58" t="s">
        <v>3967</v>
      </c>
      <c r="AB58">
        <v>5111</v>
      </c>
      <c r="AC58">
        <v>131</v>
      </c>
      <c r="AE58">
        <v>1</v>
      </c>
      <c r="AG58">
        <v>70950</v>
      </c>
      <c r="AH58">
        <v>70950</v>
      </c>
      <c r="AL58">
        <v>8</v>
      </c>
      <c r="AN58">
        <v>5676</v>
      </c>
      <c r="AO58">
        <v>33311</v>
      </c>
      <c r="AQ58" t="s">
        <v>14558</v>
      </c>
      <c r="AR58">
        <v>156</v>
      </c>
      <c r="AS58">
        <v>632</v>
      </c>
    </row>
    <row r="59" spans="3:45" x14ac:dyDescent="0.25">
      <c r="C59" t="s">
        <v>3585</v>
      </c>
      <c r="D59" t="s">
        <v>4134</v>
      </c>
      <c r="E59" t="s">
        <v>25</v>
      </c>
      <c r="F59" t="s">
        <v>24</v>
      </c>
      <c r="G59" t="s">
        <v>24</v>
      </c>
      <c r="H59">
        <v>9106040928</v>
      </c>
      <c r="I59" t="s">
        <v>24</v>
      </c>
      <c r="J59" t="s">
        <v>14713</v>
      </c>
      <c r="L59" t="s">
        <v>26</v>
      </c>
      <c r="M59" t="s">
        <v>799</v>
      </c>
      <c r="N59" t="s">
        <v>24</v>
      </c>
      <c r="O59" t="s">
        <v>3671</v>
      </c>
      <c r="S59" t="s">
        <v>14714</v>
      </c>
      <c r="V59" t="s">
        <v>14714</v>
      </c>
      <c r="Y59" t="s">
        <v>4013</v>
      </c>
      <c r="AB59">
        <v>5111</v>
      </c>
      <c r="AC59">
        <v>131</v>
      </c>
      <c r="AE59">
        <v>1</v>
      </c>
      <c r="AG59">
        <v>50182</v>
      </c>
      <c r="AH59">
        <v>50182</v>
      </c>
      <c r="AL59">
        <v>8</v>
      </c>
      <c r="AN59">
        <v>4014.56</v>
      </c>
      <c r="AO59">
        <v>33311</v>
      </c>
      <c r="AQ59" t="s">
        <v>14558</v>
      </c>
      <c r="AR59">
        <v>156</v>
      </c>
      <c r="AS59">
        <v>632</v>
      </c>
    </row>
    <row r="60" spans="3:45" x14ac:dyDescent="0.25">
      <c r="C60" t="s">
        <v>3585</v>
      </c>
      <c r="D60" t="s">
        <v>4134</v>
      </c>
      <c r="E60" t="s">
        <v>25</v>
      </c>
      <c r="F60" t="s">
        <v>24</v>
      </c>
      <c r="G60" t="s">
        <v>24</v>
      </c>
      <c r="H60">
        <v>9106040928</v>
      </c>
      <c r="I60" t="s">
        <v>24</v>
      </c>
      <c r="J60" t="s">
        <v>14713</v>
      </c>
      <c r="L60" t="s">
        <v>26</v>
      </c>
      <c r="M60" t="s">
        <v>799</v>
      </c>
      <c r="N60" t="s">
        <v>24</v>
      </c>
      <c r="O60" t="s">
        <v>3671</v>
      </c>
      <c r="S60" t="s">
        <v>14714</v>
      </c>
      <c r="V60" t="s">
        <v>14714</v>
      </c>
      <c r="Y60" t="s">
        <v>4013</v>
      </c>
      <c r="AB60">
        <v>5111</v>
      </c>
      <c r="AC60">
        <v>131</v>
      </c>
      <c r="AE60">
        <v>2</v>
      </c>
      <c r="AG60">
        <v>50182</v>
      </c>
      <c r="AH60">
        <v>100364</v>
      </c>
      <c r="AL60">
        <v>8</v>
      </c>
      <c r="AN60">
        <v>8029.12</v>
      </c>
      <c r="AO60">
        <v>33311</v>
      </c>
      <c r="AQ60" t="s">
        <v>14558</v>
      </c>
      <c r="AR60">
        <v>156</v>
      </c>
      <c r="AS60">
        <v>632</v>
      </c>
    </row>
    <row r="61" spans="3:45" x14ac:dyDescent="0.25">
      <c r="C61" t="s">
        <v>3585</v>
      </c>
      <c r="D61" t="s">
        <v>4134</v>
      </c>
      <c r="E61" t="s">
        <v>25</v>
      </c>
      <c r="F61" t="s">
        <v>24</v>
      </c>
      <c r="G61" t="s">
        <v>24</v>
      </c>
      <c r="H61">
        <v>9106040928</v>
      </c>
      <c r="I61" t="s">
        <v>24</v>
      </c>
      <c r="J61" t="s">
        <v>14713</v>
      </c>
      <c r="L61" t="s">
        <v>26</v>
      </c>
      <c r="M61" t="s">
        <v>799</v>
      </c>
      <c r="N61" t="s">
        <v>24</v>
      </c>
      <c r="O61" t="s">
        <v>3671</v>
      </c>
      <c r="S61" t="s">
        <v>14714</v>
      </c>
      <c r="V61" t="s">
        <v>14714</v>
      </c>
      <c r="Y61" t="s">
        <v>4010</v>
      </c>
      <c r="AB61">
        <v>5111</v>
      </c>
      <c r="AC61">
        <v>131</v>
      </c>
      <c r="AE61">
        <v>2</v>
      </c>
      <c r="AG61">
        <v>41328</v>
      </c>
      <c r="AH61">
        <v>82656</v>
      </c>
      <c r="AL61">
        <v>8</v>
      </c>
      <c r="AN61">
        <v>6612.4800000000005</v>
      </c>
      <c r="AO61">
        <v>33311</v>
      </c>
      <c r="AQ61" t="s">
        <v>14558</v>
      </c>
      <c r="AR61">
        <v>156</v>
      </c>
      <c r="AS61">
        <v>632</v>
      </c>
    </row>
    <row r="62" spans="3:45" x14ac:dyDescent="0.25">
      <c r="C62" t="s">
        <v>3585</v>
      </c>
      <c r="D62" t="s">
        <v>4134</v>
      </c>
      <c r="E62" t="s">
        <v>25</v>
      </c>
      <c r="F62" t="s">
        <v>24</v>
      </c>
      <c r="G62" t="s">
        <v>24</v>
      </c>
      <c r="H62">
        <v>9106040990</v>
      </c>
      <c r="I62" t="s">
        <v>24</v>
      </c>
      <c r="J62" t="s">
        <v>14719</v>
      </c>
      <c r="L62" t="s">
        <v>26</v>
      </c>
      <c r="M62" t="s">
        <v>865</v>
      </c>
      <c r="N62" t="s">
        <v>24</v>
      </c>
      <c r="O62" t="s">
        <v>3671</v>
      </c>
      <c r="S62" t="s">
        <v>14714</v>
      </c>
      <c r="V62" t="s">
        <v>14714</v>
      </c>
      <c r="Y62" t="s">
        <v>4010</v>
      </c>
      <c r="AB62">
        <v>5111</v>
      </c>
      <c r="AC62">
        <v>131</v>
      </c>
      <c r="AE62">
        <v>1</v>
      </c>
      <c r="AG62">
        <v>41328</v>
      </c>
      <c r="AH62">
        <v>41328</v>
      </c>
      <c r="AL62">
        <v>8</v>
      </c>
      <c r="AN62">
        <v>3306.2400000000002</v>
      </c>
      <c r="AO62">
        <v>33311</v>
      </c>
      <c r="AQ62" t="s">
        <v>14558</v>
      </c>
      <c r="AR62">
        <v>156</v>
      </c>
      <c r="AS62">
        <v>632</v>
      </c>
    </row>
    <row r="63" spans="3:45" x14ac:dyDescent="0.25">
      <c r="C63" t="s">
        <v>3585</v>
      </c>
      <c r="D63" t="s">
        <v>4134</v>
      </c>
      <c r="E63" t="s">
        <v>25</v>
      </c>
      <c r="F63" t="s">
        <v>24</v>
      </c>
      <c r="G63" t="s">
        <v>24</v>
      </c>
      <c r="H63">
        <v>9106041117</v>
      </c>
      <c r="I63" t="s">
        <v>24</v>
      </c>
      <c r="J63" t="s">
        <v>14724</v>
      </c>
      <c r="L63" t="s">
        <v>26</v>
      </c>
      <c r="M63" t="s">
        <v>333</v>
      </c>
      <c r="N63" t="s">
        <v>24</v>
      </c>
      <c r="O63" t="s">
        <v>3885</v>
      </c>
      <c r="S63" t="s">
        <v>14725</v>
      </c>
      <c r="V63" t="s">
        <v>14725</v>
      </c>
      <c r="Y63" t="s">
        <v>3999</v>
      </c>
      <c r="AB63">
        <v>5111</v>
      </c>
      <c r="AC63">
        <v>131</v>
      </c>
      <c r="AE63">
        <v>2</v>
      </c>
      <c r="AG63">
        <v>49500</v>
      </c>
      <c r="AH63">
        <v>99000</v>
      </c>
      <c r="AL63">
        <v>8</v>
      </c>
      <c r="AN63">
        <v>7920</v>
      </c>
      <c r="AO63">
        <v>33311</v>
      </c>
      <c r="AQ63" t="s">
        <v>14558</v>
      </c>
      <c r="AR63">
        <v>156</v>
      </c>
      <c r="AS63">
        <v>632</v>
      </c>
    </row>
    <row r="64" spans="3:45" x14ac:dyDescent="0.25">
      <c r="C64" t="s">
        <v>3585</v>
      </c>
      <c r="D64" t="s">
        <v>4134</v>
      </c>
      <c r="E64" t="s">
        <v>25</v>
      </c>
      <c r="F64" t="s">
        <v>24</v>
      </c>
      <c r="G64" t="s">
        <v>24</v>
      </c>
      <c r="H64">
        <v>9106041117</v>
      </c>
      <c r="I64" t="s">
        <v>24</v>
      </c>
      <c r="J64" t="s">
        <v>14724</v>
      </c>
      <c r="L64" t="s">
        <v>26</v>
      </c>
      <c r="M64" t="s">
        <v>333</v>
      </c>
      <c r="N64" t="s">
        <v>24</v>
      </c>
      <c r="O64" t="s">
        <v>3885</v>
      </c>
      <c r="S64" t="s">
        <v>14725</v>
      </c>
      <c r="V64" t="s">
        <v>14725</v>
      </c>
      <c r="Y64" t="s">
        <v>4010</v>
      </c>
      <c r="AB64">
        <v>5111</v>
      </c>
      <c r="AC64">
        <v>131</v>
      </c>
      <c r="AE64">
        <v>4</v>
      </c>
      <c r="AG64">
        <v>41328</v>
      </c>
      <c r="AH64">
        <v>165312</v>
      </c>
      <c r="AL64">
        <v>8</v>
      </c>
      <c r="AN64">
        <v>13224.960000000001</v>
      </c>
      <c r="AO64">
        <v>33311</v>
      </c>
      <c r="AQ64" t="s">
        <v>14558</v>
      </c>
      <c r="AR64">
        <v>156</v>
      </c>
      <c r="AS64">
        <v>632</v>
      </c>
    </row>
    <row r="65" spans="3:45" x14ac:dyDescent="0.25">
      <c r="C65" t="s">
        <v>3585</v>
      </c>
      <c r="D65" t="s">
        <v>4134</v>
      </c>
      <c r="E65" t="s">
        <v>25</v>
      </c>
      <c r="F65" t="s">
        <v>24</v>
      </c>
      <c r="G65" t="s">
        <v>24</v>
      </c>
      <c r="H65">
        <v>9106041117</v>
      </c>
      <c r="I65" t="s">
        <v>24</v>
      </c>
      <c r="J65" t="s">
        <v>14724</v>
      </c>
      <c r="L65" t="s">
        <v>26</v>
      </c>
      <c r="M65" t="s">
        <v>333</v>
      </c>
      <c r="N65" t="s">
        <v>24</v>
      </c>
      <c r="O65" t="s">
        <v>3885</v>
      </c>
      <c r="S65" t="s">
        <v>14725</v>
      </c>
      <c r="V65" t="s">
        <v>14725</v>
      </c>
      <c r="Y65" t="s">
        <v>3949</v>
      </c>
      <c r="AB65">
        <v>5111</v>
      </c>
      <c r="AC65">
        <v>131</v>
      </c>
      <c r="AE65">
        <v>2</v>
      </c>
      <c r="AG65">
        <v>60885</v>
      </c>
      <c r="AH65">
        <v>121770</v>
      </c>
      <c r="AL65">
        <v>8</v>
      </c>
      <c r="AN65">
        <v>9741.6</v>
      </c>
      <c r="AO65">
        <v>33311</v>
      </c>
      <c r="AQ65" t="s">
        <v>14558</v>
      </c>
      <c r="AR65">
        <v>156</v>
      </c>
      <c r="AS65">
        <v>632</v>
      </c>
    </row>
    <row r="66" spans="3:45" x14ac:dyDescent="0.25">
      <c r="C66" t="s">
        <v>3585</v>
      </c>
      <c r="D66" t="s">
        <v>4134</v>
      </c>
      <c r="E66" t="s">
        <v>25</v>
      </c>
      <c r="F66" t="s">
        <v>24</v>
      </c>
      <c r="G66" t="s">
        <v>24</v>
      </c>
      <c r="H66">
        <v>9106041384</v>
      </c>
      <c r="I66" t="s">
        <v>24</v>
      </c>
      <c r="J66" t="s">
        <v>14742</v>
      </c>
      <c r="L66" t="s">
        <v>26</v>
      </c>
      <c r="M66" t="s">
        <v>700</v>
      </c>
      <c r="N66" t="s">
        <v>24</v>
      </c>
      <c r="O66" t="s">
        <v>3722</v>
      </c>
      <c r="S66" t="s">
        <v>14743</v>
      </c>
      <c r="V66" t="s">
        <v>14743</v>
      </c>
      <c r="Y66" t="s">
        <v>3999</v>
      </c>
      <c r="AB66">
        <v>5111</v>
      </c>
      <c r="AC66">
        <v>131</v>
      </c>
      <c r="AE66">
        <v>2</v>
      </c>
      <c r="AG66">
        <v>49500</v>
      </c>
      <c r="AH66">
        <v>99000</v>
      </c>
      <c r="AL66">
        <v>8</v>
      </c>
      <c r="AN66">
        <v>7920</v>
      </c>
      <c r="AO66">
        <v>33311</v>
      </c>
      <c r="AQ66" t="s">
        <v>14558</v>
      </c>
      <c r="AR66">
        <v>156</v>
      </c>
      <c r="AS66">
        <v>632</v>
      </c>
    </row>
    <row r="67" spans="3:45" x14ac:dyDescent="0.25">
      <c r="C67" t="s">
        <v>3585</v>
      </c>
      <c r="D67" t="s">
        <v>4134</v>
      </c>
      <c r="E67" t="s">
        <v>25</v>
      </c>
      <c r="F67" t="s">
        <v>24</v>
      </c>
      <c r="G67" t="s">
        <v>24</v>
      </c>
      <c r="H67">
        <v>9106041594</v>
      </c>
      <c r="I67" t="s">
        <v>24</v>
      </c>
      <c r="J67" t="s">
        <v>14750</v>
      </c>
      <c r="L67" t="s">
        <v>26</v>
      </c>
      <c r="M67" t="s">
        <v>227</v>
      </c>
      <c r="N67" t="s">
        <v>24</v>
      </c>
      <c r="O67" t="s">
        <v>3854</v>
      </c>
      <c r="S67" t="s">
        <v>14751</v>
      </c>
      <c r="V67" t="s">
        <v>14751</v>
      </c>
      <c r="Y67" t="s">
        <v>3952</v>
      </c>
      <c r="AB67">
        <v>5111</v>
      </c>
      <c r="AC67">
        <v>131</v>
      </c>
      <c r="AE67">
        <v>1</v>
      </c>
      <c r="AG67">
        <v>73431</v>
      </c>
      <c r="AH67">
        <v>73431</v>
      </c>
      <c r="AL67">
        <v>8</v>
      </c>
      <c r="AN67">
        <v>5874.4800000000005</v>
      </c>
      <c r="AO67">
        <v>33311</v>
      </c>
      <c r="AQ67" t="s">
        <v>14558</v>
      </c>
      <c r="AR67">
        <v>156</v>
      </c>
      <c r="AS67">
        <v>632</v>
      </c>
    </row>
    <row r="68" spans="3:45" x14ac:dyDescent="0.25">
      <c r="C68" t="s">
        <v>3585</v>
      </c>
      <c r="D68" t="s">
        <v>4134</v>
      </c>
      <c r="E68" t="s">
        <v>25</v>
      </c>
      <c r="F68" t="s">
        <v>24</v>
      </c>
      <c r="G68" t="s">
        <v>24</v>
      </c>
      <c r="H68">
        <v>9106041791</v>
      </c>
      <c r="I68" t="s">
        <v>24</v>
      </c>
      <c r="J68" t="s">
        <v>14764</v>
      </c>
      <c r="L68" t="s">
        <v>26</v>
      </c>
      <c r="M68" t="s">
        <v>185</v>
      </c>
      <c r="N68" t="s">
        <v>24</v>
      </c>
      <c r="O68" t="s">
        <v>3844</v>
      </c>
      <c r="S68" t="s">
        <v>14765</v>
      </c>
      <c r="V68" t="s">
        <v>14765</v>
      </c>
      <c r="Y68" t="s">
        <v>4087</v>
      </c>
      <c r="AB68">
        <v>5111</v>
      </c>
      <c r="AC68">
        <v>131</v>
      </c>
      <c r="AE68">
        <v>2</v>
      </c>
      <c r="AG68">
        <v>45588</v>
      </c>
      <c r="AH68">
        <v>91176</v>
      </c>
      <c r="AL68">
        <v>8</v>
      </c>
      <c r="AN68">
        <v>7294.08</v>
      </c>
      <c r="AO68">
        <v>33311</v>
      </c>
      <c r="AQ68" t="s">
        <v>14558</v>
      </c>
      <c r="AR68">
        <v>156</v>
      </c>
      <c r="AS68">
        <v>632</v>
      </c>
    </row>
    <row r="69" spans="3:45" x14ac:dyDescent="0.25">
      <c r="C69" t="s">
        <v>3585</v>
      </c>
      <c r="D69" t="s">
        <v>4134</v>
      </c>
      <c r="E69" t="s">
        <v>25</v>
      </c>
      <c r="F69" t="s">
        <v>24</v>
      </c>
      <c r="G69" t="s">
        <v>24</v>
      </c>
      <c r="H69">
        <v>9106041791</v>
      </c>
      <c r="I69" t="s">
        <v>24</v>
      </c>
      <c r="J69" t="s">
        <v>14764</v>
      </c>
      <c r="L69" t="s">
        <v>26</v>
      </c>
      <c r="M69" t="s">
        <v>185</v>
      </c>
      <c r="N69" t="s">
        <v>24</v>
      </c>
      <c r="O69" t="s">
        <v>3844</v>
      </c>
      <c r="S69" t="s">
        <v>14765</v>
      </c>
      <c r="V69" t="s">
        <v>14765</v>
      </c>
      <c r="Y69" t="s">
        <v>3949</v>
      </c>
      <c r="AB69">
        <v>5111</v>
      </c>
      <c r="AC69">
        <v>131</v>
      </c>
      <c r="AE69">
        <v>1</v>
      </c>
      <c r="AG69">
        <v>60885</v>
      </c>
      <c r="AH69">
        <v>60885</v>
      </c>
      <c r="AL69">
        <v>8</v>
      </c>
      <c r="AN69">
        <v>4870.8</v>
      </c>
      <c r="AO69">
        <v>33311</v>
      </c>
      <c r="AQ69" t="s">
        <v>14558</v>
      </c>
      <c r="AR69">
        <v>156</v>
      </c>
      <c r="AS69">
        <v>632</v>
      </c>
    </row>
    <row r="70" spans="3:45" x14ac:dyDescent="0.25">
      <c r="C70" t="s">
        <v>3585</v>
      </c>
      <c r="D70" t="s">
        <v>4134</v>
      </c>
      <c r="E70" t="s">
        <v>25</v>
      </c>
      <c r="F70" t="s">
        <v>24</v>
      </c>
      <c r="G70" t="s">
        <v>24</v>
      </c>
      <c r="H70">
        <v>9106041947</v>
      </c>
      <c r="I70" t="s">
        <v>24</v>
      </c>
      <c r="J70" t="s">
        <v>14770</v>
      </c>
      <c r="L70" t="s">
        <v>26</v>
      </c>
      <c r="M70" t="s">
        <v>685</v>
      </c>
      <c r="N70" t="s">
        <v>24</v>
      </c>
      <c r="O70" t="s">
        <v>3774</v>
      </c>
      <c r="S70" t="s">
        <v>14771</v>
      </c>
      <c r="V70" t="s">
        <v>14771</v>
      </c>
      <c r="Y70" t="s">
        <v>4007</v>
      </c>
      <c r="AB70">
        <v>5111</v>
      </c>
      <c r="AC70">
        <v>131</v>
      </c>
      <c r="AE70">
        <v>1</v>
      </c>
      <c r="AG70">
        <v>111058</v>
      </c>
      <c r="AH70">
        <v>111058</v>
      </c>
      <c r="AL70">
        <v>8</v>
      </c>
      <c r="AN70">
        <v>8884.64</v>
      </c>
      <c r="AO70">
        <v>33311</v>
      </c>
      <c r="AQ70" t="s">
        <v>14558</v>
      </c>
      <c r="AR70">
        <v>156</v>
      </c>
      <c r="AS70">
        <v>632</v>
      </c>
    </row>
    <row r="71" spans="3:45" x14ac:dyDescent="0.25">
      <c r="C71" t="s">
        <v>3585</v>
      </c>
      <c r="D71" t="s">
        <v>4134</v>
      </c>
      <c r="E71" t="s">
        <v>25</v>
      </c>
      <c r="F71" t="s">
        <v>24</v>
      </c>
      <c r="G71" t="s">
        <v>24</v>
      </c>
      <c r="H71">
        <v>9106041948</v>
      </c>
      <c r="I71" t="s">
        <v>24</v>
      </c>
      <c r="J71" t="s">
        <v>14772</v>
      </c>
      <c r="L71" t="s">
        <v>26</v>
      </c>
      <c r="M71" t="s">
        <v>523</v>
      </c>
      <c r="N71" t="s">
        <v>24</v>
      </c>
      <c r="O71" t="s">
        <v>12816</v>
      </c>
      <c r="S71" t="s">
        <v>14773</v>
      </c>
      <c r="V71" t="s">
        <v>14773</v>
      </c>
      <c r="Y71" t="s">
        <v>3999</v>
      </c>
      <c r="AB71">
        <v>5111</v>
      </c>
      <c r="AC71">
        <v>131</v>
      </c>
      <c r="AE71">
        <v>3</v>
      </c>
      <c r="AG71">
        <v>49500</v>
      </c>
      <c r="AH71">
        <v>148500</v>
      </c>
      <c r="AL71">
        <v>8</v>
      </c>
      <c r="AN71">
        <v>11880</v>
      </c>
      <c r="AO71">
        <v>33311</v>
      </c>
      <c r="AQ71" t="s">
        <v>14558</v>
      </c>
      <c r="AR71">
        <v>156</v>
      </c>
      <c r="AS71">
        <v>632</v>
      </c>
    </row>
    <row r="72" spans="3:45" x14ac:dyDescent="0.25">
      <c r="C72" t="s">
        <v>3585</v>
      </c>
      <c r="D72" t="s">
        <v>4134</v>
      </c>
      <c r="E72" t="s">
        <v>25</v>
      </c>
      <c r="F72" t="s">
        <v>24</v>
      </c>
      <c r="G72" t="s">
        <v>24</v>
      </c>
      <c r="H72">
        <v>9106041959</v>
      </c>
      <c r="I72" t="s">
        <v>24</v>
      </c>
      <c r="J72" t="s">
        <v>14774</v>
      </c>
      <c r="L72" t="s">
        <v>26</v>
      </c>
      <c r="M72" t="s">
        <v>556</v>
      </c>
      <c r="N72" t="s">
        <v>24</v>
      </c>
      <c r="O72" t="s">
        <v>3764</v>
      </c>
      <c r="S72" t="s">
        <v>14775</v>
      </c>
      <c r="V72" t="s">
        <v>14775</v>
      </c>
      <c r="Y72" t="s">
        <v>4010</v>
      </c>
      <c r="AB72">
        <v>5111</v>
      </c>
      <c r="AC72">
        <v>131</v>
      </c>
      <c r="AE72">
        <v>4</v>
      </c>
      <c r="AG72">
        <v>41328</v>
      </c>
      <c r="AH72">
        <v>165312</v>
      </c>
      <c r="AL72">
        <v>8</v>
      </c>
      <c r="AN72">
        <v>13224.960000000001</v>
      </c>
      <c r="AO72">
        <v>33311</v>
      </c>
      <c r="AQ72" t="s">
        <v>14558</v>
      </c>
      <c r="AR72">
        <v>156</v>
      </c>
      <c r="AS72">
        <v>632</v>
      </c>
    </row>
    <row r="73" spans="3:45" x14ac:dyDescent="0.25">
      <c r="C73" t="s">
        <v>3585</v>
      </c>
      <c r="D73" t="s">
        <v>4134</v>
      </c>
      <c r="E73" t="s">
        <v>25</v>
      </c>
      <c r="F73" t="s">
        <v>24</v>
      </c>
      <c r="G73" t="s">
        <v>24</v>
      </c>
      <c r="H73">
        <v>9106041959</v>
      </c>
      <c r="I73" t="s">
        <v>24</v>
      </c>
      <c r="J73" t="s">
        <v>14774</v>
      </c>
      <c r="L73" t="s">
        <v>26</v>
      </c>
      <c r="M73" t="s">
        <v>556</v>
      </c>
      <c r="N73" t="s">
        <v>24</v>
      </c>
      <c r="O73" t="s">
        <v>3764</v>
      </c>
      <c r="S73" t="s">
        <v>14775</v>
      </c>
      <c r="V73" t="s">
        <v>14775</v>
      </c>
      <c r="Y73" t="s">
        <v>3999</v>
      </c>
      <c r="AB73">
        <v>5111</v>
      </c>
      <c r="AC73">
        <v>131</v>
      </c>
      <c r="AE73">
        <v>3</v>
      </c>
      <c r="AG73">
        <v>49500</v>
      </c>
      <c r="AH73">
        <v>148500</v>
      </c>
      <c r="AL73">
        <v>8</v>
      </c>
      <c r="AN73">
        <v>11880</v>
      </c>
      <c r="AO73">
        <v>33311</v>
      </c>
      <c r="AQ73" t="s">
        <v>14558</v>
      </c>
      <c r="AR73">
        <v>156</v>
      </c>
      <c r="AS73">
        <v>632</v>
      </c>
    </row>
    <row r="74" spans="3:45" x14ac:dyDescent="0.25">
      <c r="C74" t="s">
        <v>3585</v>
      </c>
      <c r="D74" t="s">
        <v>4134</v>
      </c>
      <c r="E74" t="s">
        <v>25</v>
      </c>
      <c r="F74" t="s">
        <v>24</v>
      </c>
      <c r="G74" t="s">
        <v>24</v>
      </c>
      <c r="H74">
        <v>9106041963</v>
      </c>
      <c r="I74" t="s">
        <v>24</v>
      </c>
      <c r="J74" t="s">
        <v>14778</v>
      </c>
      <c r="L74" t="s">
        <v>26</v>
      </c>
      <c r="M74" t="s">
        <v>631</v>
      </c>
      <c r="N74" t="s">
        <v>24</v>
      </c>
      <c r="O74" t="s">
        <v>3764</v>
      </c>
      <c r="S74" t="s">
        <v>14775</v>
      </c>
      <c r="V74" t="s">
        <v>14775</v>
      </c>
      <c r="Y74" t="s">
        <v>4087</v>
      </c>
      <c r="AB74">
        <v>5111</v>
      </c>
      <c r="AC74">
        <v>131</v>
      </c>
      <c r="AE74">
        <v>3</v>
      </c>
      <c r="AG74">
        <v>45588</v>
      </c>
      <c r="AH74">
        <v>136764</v>
      </c>
      <c r="AL74">
        <v>8</v>
      </c>
      <c r="AN74">
        <v>10941.12</v>
      </c>
      <c r="AO74">
        <v>33311</v>
      </c>
      <c r="AQ74" t="s">
        <v>14558</v>
      </c>
      <c r="AR74">
        <v>156</v>
      </c>
      <c r="AS74">
        <v>632</v>
      </c>
    </row>
    <row r="75" spans="3:45" x14ac:dyDescent="0.25">
      <c r="C75" t="s">
        <v>3585</v>
      </c>
      <c r="D75" t="s">
        <v>4134</v>
      </c>
      <c r="E75" t="s">
        <v>25</v>
      </c>
      <c r="F75" t="s">
        <v>24</v>
      </c>
      <c r="G75" t="s">
        <v>24</v>
      </c>
      <c r="H75">
        <v>9106042075</v>
      </c>
      <c r="I75" t="s">
        <v>24</v>
      </c>
      <c r="J75" t="s">
        <v>14792</v>
      </c>
      <c r="L75" t="s">
        <v>26</v>
      </c>
      <c r="M75" t="s">
        <v>673</v>
      </c>
      <c r="N75" t="s">
        <v>24</v>
      </c>
      <c r="O75" t="s">
        <v>3639</v>
      </c>
      <c r="S75" t="s">
        <v>14793</v>
      </c>
      <c r="V75" t="s">
        <v>14793</v>
      </c>
      <c r="Y75" t="s">
        <v>3967</v>
      </c>
      <c r="AB75">
        <v>5111</v>
      </c>
      <c r="AC75">
        <v>131</v>
      </c>
      <c r="AE75">
        <v>1</v>
      </c>
      <c r="AG75">
        <v>70950</v>
      </c>
      <c r="AH75">
        <v>70950</v>
      </c>
      <c r="AL75">
        <v>8</v>
      </c>
      <c r="AN75">
        <v>5676</v>
      </c>
      <c r="AO75">
        <v>33311</v>
      </c>
      <c r="AQ75" t="s">
        <v>14558</v>
      </c>
      <c r="AR75">
        <v>156</v>
      </c>
      <c r="AS75">
        <v>632</v>
      </c>
    </row>
    <row r="76" spans="3:45" x14ac:dyDescent="0.25">
      <c r="C76" t="s">
        <v>3585</v>
      </c>
      <c r="D76" t="s">
        <v>4134</v>
      </c>
      <c r="E76" t="s">
        <v>25</v>
      </c>
      <c r="F76" t="s">
        <v>24</v>
      </c>
      <c r="G76" t="s">
        <v>24</v>
      </c>
      <c r="H76">
        <v>9106042075</v>
      </c>
      <c r="I76" t="s">
        <v>24</v>
      </c>
      <c r="J76" t="s">
        <v>14792</v>
      </c>
      <c r="L76" t="s">
        <v>26</v>
      </c>
      <c r="M76" t="s">
        <v>673</v>
      </c>
      <c r="N76" t="s">
        <v>24</v>
      </c>
      <c r="O76" t="s">
        <v>3639</v>
      </c>
      <c r="S76" t="s">
        <v>14793</v>
      </c>
      <c r="V76" t="s">
        <v>14793</v>
      </c>
      <c r="Y76" t="s">
        <v>4059</v>
      </c>
      <c r="AB76">
        <v>5111</v>
      </c>
      <c r="AC76">
        <v>131</v>
      </c>
      <c r="AE76">
        <v>4</v>
      </c>
      <c r="AG76">
        <v>37720</v>
      </c>
      <c r="AH76">
        <v>150880</v>
      </c>
      <c r="AL76">
        <v>8</v>
      </c>
      <c r="AN76">
        <v>12070.4</v>
      </c>
      <c r="AO76">
        <v>33311</v>
      </c>
      <c r="AQ76" t="s">
        <v>14558</v>
      </c>
      <c r="AR76">
        <v>156</v>
      </c>
      <c r="AS76">
        <v>632</v>
      </c>
    </row>
    <row r="77" spans="3:45" x14ac:dyDescent="0.25">
      <c r="C77" t="s">
        <v>3585</v>
      </c>
      <c r="D77" t="s">
        <v>4134</v>
      </c>
      <c r="E77" t="s">
        <v>25</v>
      </c>
      <c r="F77" t="s">
        <v>24</v>
      </c>
      <c r="G77" t="s">
        <v>24</v>
      </c>
      <c r="H77">
        <v>9106042166</v>
      </c>
      <c r="I77" t="s">
        <v>24</v>
      </c>
      <c r="J77" t="s">
        <v>14804</v>
      </c>
      <c r="L77" t="s">
        <v>26</v>
      </c>
      <c r="M77" t="s">
        <v>345</v>
      </c>
      <c r="N77" t="s">
        <v>24</v>
      </c>
      <c r="O77" t="s">
        <v>3849</v>
      </c>
      <c r="S77" t="s">
        <v>14805</v>
      </c>
      <c r="V77" t="s">
        <v>14805</v>
      </c>
      <c r="Y77" t="s">
        <v>3952</v>
      </c>
      <c r="AB77">
        <v>5111</v>
      </c>
      <c r="AC77">
        <v>131</v>
      </c>
      <c r="AE77">
        <v>1</v>
      </c>
      <c r="AG77">
        <v>73431</v>
      </c>
      <c r="AH77">
        <v>73431</v>
      </c>
      <c r="AL77">
        <v>8</v>
      </c>
      <c r="AN77">
        <v>5874.4800000000005</v>
      </c>
      <c r="AO77">
        <v>33311</v>
      </c>
      <c r="AQ77" t="s">
        <v>14558</v>
      </c>
      <c r="AR77">
        <v>156</v>
      </c>
      <c r="AS77">
        <v>632</v>
      </c>
    </row>
    <row r="78" spans="3:45" x14ac:dyDescent="0.25">
      <c r="C78" t="s">
        <v>3585</v>
      </c>
      <c r="D78" t="s">
        <v>4134</v>
      </c>
      <c r="E78" t="s">
        <v>25</v>
      </c>
      <c r="F78" t="s">
        <v>24</v>
      </c>
      <c r="G78" t="s">
        <v>24</v>
      </c>
      <c r="H78">
        <v>9106042218</v>
      </c>
      <c r="I78" t="s">
        <v>24</v>
      </c>
      <c r="J78" t="s">
        <v>14808</v>
      </c>
      <c r="L78" t="s">
        <v>26</v>
      </c>
      <c r="M78" t="s">
        <v>538</v>
      </c>
      <c r="N78" t="s">
        <v>24</v>
      </c>
      <c r="O78" t="s">
        <v>3696</v>
      </c>
      <c r="S78" t="s">
        <v>14809</v>
      </c>
      <c r="V78" t="s">
        <v>14809</v>
      </c>
      <c r="Y78" t="s">
        <v>4010</v>
      </c>
      <c r="AB78">
        <v>5111</v>
      </c>
      <c r="AC78">
        <v>131</v>
      </c>
      <c r="AE78">
        <v>2</v>
      </c>
      <c r="AG78">
        <v>41328</v>
      </c>
      <c r="AH78">
        <v>82656</v>
      </c>
      <c r="AL78">
        <v>8</v>
      </c>
      <c r="AN78">
        <v>6612.4800000000005</v>
      </c>
      <c r="AO78">
        <v>33311</v>
      </c>
      <c r="AQ78" t="s">
        <v>14558</v>
      </c>
      <c r="AR78">
        <v>156</v>
      </c>
      <c r="AS78">
        <v>632</v>
      </c>
    </row>
    <row r="79" spans="3:45" x14ac:dyDescent="0.25">
      <c r="C79" t="s">
        <v>3585</v>
      </c>
      <c r="D79" t="s">
        <v>4134</v>
      </c>
      <c r="E79" t="s">
        <v>25</v>
      </c>
      <c r="F79" t="s">
        <v>24</v>
      </c>
      <c r="G79" t="s">
        <v>24</v>
      </c>
      <c r="H79">
        <v>9106042218</v>
      </c>
      <c r="I79" t="s">
        <v>24</v>
      </c>
      <c r="J79" t="s">
        <v>14808</v>
      </c>
      <c r="L79" t="s">
        <v>26</v>
      </c>
      <c r="M79" t="s">
        <v>538</v>
      </c>
      <c r="N79" t="s">
        <v>24</v>
      </c>
      <c r="O79" t="s">
        <v>3696</v>
      </c>
      <c r="S79" t="s">
        <v>14809</v>
      </c>
      <c r="V79" t="s">
        <v>14809</v>
      </c>
      <c r="Y79" t="s">
        <v>3999</v>
      </c>
      <c r="AB79">
        <v>5111</v>
      </c>
      <c r="AC79">
        <v>131</v>
      </c>
      <c r="AE79">
        <v>2</v>
      </c>
      <c r="AG79">
        <v>49500</v>
      </c>
      <c r="AH79">
        <v>99000</v>
      </c>
      <c r="AL79">
        <v>8</v>
      </c>
      <c r="AN79">
        <v>7920</v>
      </c>
      <c r="AO79">
        <v>33311</v>
      </c>
      <c r="AQ79" t="s">
        <v>14558</v>
      </c>
      <c r="AR79">
        <v>156</v>
      </c>
      <c r="AS79">
        <v>632</v>
      </c>
    </row>
    <row r="80" spans="3:45" x14ac:dyDescent="0.25">
      <c r="C80" t="s">
        <v>3585</v>
      </c>
      <c r="D80" t="s">
        <v>4134</v>
      </c>
      <c r="E80" t="s">
        <v>25</v>
      </c>
      <c r="F80" t="s">
        <v>24</v>
      </c>
      <c r="G80" t="s">
        <v>24</v>
      </c>
      <c r="H80">
        <v>9106042196</v>
      </c>
      <c r="I80" t="s">
        <v>24</v>
      </c>
      <c r="J80" t="s">
        <v>14810</v>
      </c>
      <c r="L80" t="s">
        <v>26</v>
      </c>
      <c r="M80" t="s">
        <v>643</v>
      </c>
      <c r="N80" t="s">
        <v>24</v>
      </c>
      <c r="O80" t="s">
        <v>3764</v>
      </c>
      <c r="S80" t="s">
        <v>14775</v>
      </c>
      <c r="V80" t="s">
        <v>14775</v>
      </c>
      <c r="Y80" t="s">
        <v>3952</v>
      </c>
      <c r="AB80">
        <v>5111</v>
      </c>
      <c r="AC80">
        <v>131</v>
      </c>
      <c r="AE80">
        <v>2</v>
      </c>
      <c r="AG80">
        <v>73431</v>
      </c>
      <c r="AH80">
        <v>146862</v>
      </c>
      <c r="AL80">
        <v>8</v>
      </c>
      <c r="AN80">
        <v>11748.960000000001</v>
      </c>
      <c r="AO80">
        <v>33311</v>
      </c>
      <c r="AQ80" t="s">
        <v>14558</v>
      </c>
      <c r="AR80">
        <v>156</v>
      </c>
      <c r="AS80">
        <v>632</v>
      </c>
    </row>
    <row r="81" spans="3:45" x14ac:dyDescent="0.25">
      <c r="C81" t="s">
        <v>3585</v>
      </c>
      <c r="D81" t="s">
        <v>4134</v>
      </c>
      <c r="E81" t="s">
        <v>25</v>
      </c>
      <c r="F81" t="s">
        <v>24</v>
      </c>
      <c r="G81" t="s">
        <v>24</v>
      </c>
      <c r="H81">
        <v>9106042284</v>
      </c>
      <c r="I81" t="s">
        <v>24</v>
      </c>
      <c r="J81" t="s">
        <v>14817</v>
      </c>
      <c r="L81" t="s">
        <v>26</v>
      </c>
      <c r="M81" t="s">
        <v>769</v>
      </c>
      <c r="N81" t="s">
        <v>24</v>
      </c>
      <c r="O81" t="s">
        <v>3639</v>
      </c>
      <c r="S81" t="s">
        <v>14818</v>
      </c>
      <c r="V81" t="s">
        <v>14818</v>
      </c>
      <c r="Y81" t="s">
        <v>3993</v>
      </c>
      <c r="AB81">
        <v>5111</v>
      </c>
      <c r="AC81">
        <v>131</v>
      </c>
      <c r="AE81">
        <v>2</v>
      </c>
      <c r="AG81">
        <v>111606</v>
      </c>
      <c r="AH81">
        <v>223212</v>
      </c>
      <c r="AL81">
        <v>8</v>
      </c>
      <c r="AN81">
        <v>17856.96</v>
      </c>
      <c r="AO81">
        <v>33311</v>
      </c>
      <c r="AQ81" t="s">
        <v>14558</v>
      </c>
      <c r="AR81">
        <v>156</v>
      </c>
      <c r="AS81">
        <v>632</v>
      </c>
    </row>
    <row r="82" spans="3:45" x14ac:dyDescent="0.25">
      <c r="C82" t="s">
        <v>3585</v>
      </c>
      <c r="D82" t="s">
        <v>4134</v>
      </c>
      <c r="E82" t="s">
        <v>25</v>
      </c>
      <c r="F82" t="s">
        <v>24</v>
      </c>
      <c r="G82" t="s">
        <v>24</v>
      </c>
      <c r="H82">
        <v>9106042284</v>
      </c>
      <c r="I82" t="s">
        <v>24</v>
      </c>
      <c r="J82" t="s">
        <v>14817</v>
      </c>
      <c r="L82" t="s">
        <v>26</v>
      </c>
      <c r="M82" t="s">
        <v>769</v>
      </c>
      <c r="N82" t="s">
        <v>24</v>
      </c>
      <c r="O82" t="s">
        <v>3639</v>
      </c>
      <c r="S82" t="s">
        <v>14818</v>
      </c>
      <c r="V82" t="s">
        <v>14818</v>
      </c>
      <c r="Y82" t="s">
        <v>3999</v>
      </c>
      <c r="AB82">
        <v>5111</v>
      </c>
      <c r="AC82">
        <v>131</v>
      </c>
      <c r="AE82">
        <v>1</v>
      </c>
      <c r="AG82">
        <v>49500</v>
      </c>
      <c r="AH82">
        <v>49500</v>
      </c>
      <c r="AL82">
        <v>8</v>
      </c>
      <c r="AN82">
        <v>3960</v>
      </c>
      <c r="AO82">
        <v>33311</v>
      </c>
      <c r="AQ82" t="s">
        <v>14558</v>
      </c>
      <c r="AR82">
        <v>156</v>
      </c>
      <c r="AS82">
        <v>632</v>
      </c>
    </row>
    <row r="83" spans="3:45" x14ac:dyDescent="0.25">
      <c r="C83" t="s">
        <v>3585</v>
      </c>
      <c r="D83" t="s">
        <v>4134</v>
      </c>
      <c r="E83" t="s">
        <v>25</v>
      </c>
      <c r="F83" t="s">
        <v>24</v>
      </c>
      <c r="G83" t="s">
        <v>24</v>
      </c>
      <c r="H83">
        <v>9106042284</v>
      </c>
      <c r="I83" t="s">
        <v>24</v>
      </c>
      <c r="J83" t="s">
        <v>14817</v>
      </c>
      <c r="L83" t="s">
        <v>26</v>
      </c>
      <c r="M83" t="s">
        <v>769</v>
      </c>
      <c r="N83" t="s">
        <v>24</v>
      </c>
      <c r="O83" t="s">
        <v>3639</v>
      </c>
      <c r="S83" t="s">
        <v>14818</v>
      </c>
      <c r="V83" t="s">
        <v>14818</v>
      </c>
      <c r="Y83" t="s">
        <v>3949</v>
      </c>
      <c r="AB83">
        <v>5111</v>
      </c>
      <c r="AC83">
        <v>131</v>
      </c>
      <c r="AE83">
        <v>1</v>
      </c>
      <c r="AG83">
        <v>60885</v>
      </c>
      <c r="AH83">
        <v>60885</v>
      </c>
      <c r="AL83">
        <v>8</v>
      </c>
      <c r="AN83">
        <v>4870.8</v>
      </c>
      <c r="AO83">
        <v>33311</v>
      </c>
      <c r="AQ83" t="s">
        <v>14558</v>
      </c>
      <c r="AR83">
        <v>156</v>
      </c>
      <c r="AS83">
        <v>632</v>
      </c>
    </row>
    <row r="84" spans="3:45" x14ac:dyDescent="0.25">
      <c r="C84" t="s">
        <v>3585</v>
      </c>
      <c r="D84" t="s">
        <v>4134</v>
      </c>
      <c r="E84" t="s">
        <v>25</v>
      </c>
      <c r="F84" t="s">
        <v>24</v>
      </c>
      <c r="G84" t="s">
        <v>24</v>
      </c>
      <c r="H84">
        <v>9106042284</v>
      </c>
      <c r="I84" t="s">
        <v>24</v>
      </c>
      <c r="J84" t="s">
        <v>14817</v>
      </c>
      <c r="L84" t="s">
        <v>26</v>
      </c>
      <c r="M84" t="s">
        <v>769</v>
      </c>
      <c r="N84" t="s">
        <v>24</v>
      </c>
      <c r="O84" t="s">
        <v>3639</v>
      </c>
      <c r="S84" t="s">
        <v>14818</v>
      </c>
      <c r="V84" t="s">
        <v>14818</v>
      </c>
      <c r="Y84" t="s">
        <v>4059</v>
      </c>
      <c r="AB84">
        <v>5111</v>
      </c>
      <c r="AC84">
        <v>131</v>
      </c>
      <c r="AE84">
        <v>1</v>
      </c>
      <c r="AG84">
        <v>37720</v>
      </c>
      <c r="AH84">
        <v>37720</v>
      </c>
      <c r="AL84">
        <v>8</v>
      </c>
      <c r="AN84">
        <v>3017.6</v>
      </c>
      <c r="AO84">
        <v>33311</v>
      </c>
      <c r="AQ84" t="s">
        <v>14558</v>
      </c>
      <c r="AR84">
        <v>156</v>
      </c>
      <c r="AS84">
        <v>632</v>
      </c>
    </row>
    <row r="85" spans="3:45" x14ac:dyDescent="0.25">
      <c r="C85" t="s">
        <v>3585</v>
      </c>
      <c r="D85" t="s">
        <v>4134</v>
      </c>
      <c r="E85" t="s">
        <v>25</v>
      </c>
      <c r="F85" t="s">
        <v>24</v>
      </c>
      <c r="G85" t="s">
        <v>24</v>
      </c>
      <c r="H85">
        <v>9106042332</v>
      </c>
      <c r="I85" t="s">
        <v>24</v>
      </c>
      <c r="J85" t="s">
        <v>14819</v>
      </c>
      <c r="L85" t="s">
        <v>26</v>
      </c>
      <c r="M85" t="s">
        <v>484</v>
      </c>
      <c r="N85" t="s">
        <v>24</v>
      </c>
      <c r="O85" t="s">
        <v>3669</v>
      </c>
      <c r="S85" t="s">
        <v>14820</v>
      </c>
      <c r="V85" t="s">
        <v>14820</v>
      </c>
      <c r="Y85" t="s">
        <v>4013</v>
      </c>
      <c r="AB85">
        <v>5111</v>
      </c>
      <c r="AC85">
        <v>131</v>
      </c>
      <c r="AE85">
        <v>1</v>
      </c>
      <c r="AG85">
        <v>41150</v>
      </c>
      <c r="AH85">
        <v>41150</v>
      </c>
      <c r="AL85">
        <v>8</v>
      </c>
      <c r="AN85">
        <v>3292</v>
      </c>
      <c r="AO85">
        <v>33311</v>
      </c>
      <c r="AQ85" t="s">
        <v>14558</v>
      </c>
      <c r="AR85">
        <v>156</v>
      </c>
      <c r="AS85">
        <v>632</v>
      </c>
    </row>
    <row r="86" spans="3:45" x14ac:dyDescent="0.25">
      <c r="C86" t="s">
        <v>3585</v>
      </c>
      <c r="D86" t="s">
        <v>4134</v>
      </c>
      <c r="E86" t="s">
        <v>25</v>
      </c>
      <c r="F86" t="s">
        <v>24</v>
      </c>
      <c r="G86" t="s">
        <v>24</v>
      </c>
      <c r="H86">
        <v>9106042460</v>
      </c>
      <c r="I86" t="s">
        <v>24</v>
      </c>
      <c r="J86" t="s">
        <v>14833</v>
      </c>
      <c r="L86" t="s">
        <v>26</v>
      </c>
      <c r="M86" t="s">
        <v>901</v>
      </c>
      <c r="N86" t="s">
        <v>24</v>
      </c>
      <c r="O86" t="s">
        <v>3639</v>
      </c>
      <c r="S86" t="s">
        <v>14834</v>
      </c>
      <c r="V86" t="s">
        <v>14834</v>
      </c>
      <c r="Y86" t="s">
        <v>3949</v>
      </c>
      <c r="AB86">
        <v>5111</v>
      </c>
      <c r="AC86">
        <v>131</v>
      </c>
      <c r="AE86">
        <v>2</v>
      </c>
      <c r="AG86">
        <v>60885</v>
      </c>
      <c r="AH86">
        <v>121770</v>
      </c>
      <c r="AL86">
        <v>8</v>
      </c>
      <c r="AN86">
        <v>9741.6</v>
      </c>
      <c r="AO86">
        <v>33311</v>
      </c>
      <c r="AQ86" t="s">
        <v>14558</v>
      </c>
      <c r="AR86">
        <v>156</v>
      </c>
      <c r="AS86">
        <v>632</v>
      </c>
    </row>
    <row r="87" spans="3:45" x14ac:dyDescent="0.25">
      <c r="C87" t="s">
        <v>3585</v>
      </c>
      <c r="D87" t="s">
        <v>4134</v>
      </c>
      <c r="E87" t="s">
        <v>25</v>
      </c>
      <c r="F87" t="s">
        <v>24</v>
      </c>
      <c r="G87" t="s">
        <v>24</v>
      </c>
      <c r="H87">
        <v>9106042462</v>
      </c>
      <c r="I87" t="s">
        <v>24</v>
      </c>
      <c r="J87" t="s">
        <v>14835</v>
      </c>
      <c r="L87" t="s">
        <v>26</v>
      </c>
      <c r="M87" t="s">
        <v>904</v>
      </c>
      <c r="N87" t="s">
        <v>24</v>
      </c>
      <c r="O87" t="s">
        <v>3639</v>
      </c>
      <c r="S87" t="s">
        <v>14836</v>
      </c>
      <c r="V87" t="s">
        <v>14836</v>
      </c>
      <c r="Y87" t="s">
        <v>3993</v>
      </c>
      <c r="AB87">
        <v>5111</v>
      </c>
      <c r="AC87">
        <v>131</v>
      </c>
      <c r="AE87">
        <v>1</v>
      </c>
      <c r="AG87">
        <v>111606</v>
      </c>
      <c r="AH87">
        <v>111606</v>
      </c>
      <c r="AL87">
        <v>8</v>
      </c>
      <c r="AN87">
        <v>8928.48</v>
      </c>
      <c r="AO87">
        <v>33311</v>
      </c>
      <c r="AQ87" t="s">
        <v>14558</v>
      </c>
      <c r="AR87">
        <v>156</v>
      </c>
      <c r="AS87">
        <v>632</v>
      </c>
    </row>
    <row r="88" spans="3:45" x14ac:dyDescent="0.25">
      <c r="C88" t="s">
        <v>3585</v>
      </c>
      <c r="D88" t="s">
        <v>4134</v>
      </c>
      <c r="E88" t="s">
        <v>25</v>
      </c>
      <c r="F88" t="s">
        <v>1616</v>
      </c>
      <c r="G88" t="s">
        <v>1616</v>
      </c>
      <c r="H88">
        <v>9106042544</v>
      </c>
      <c r="I88" t="s">
        <v>1616</v>
      </c>
      <c r="J88" t="s">
        <v>14840</v>
      </c>
      <c r="L88" t="s">
        <v>26</v>
      </c>
      <c r="M88" t="s">
        <v>2340</v>
      </c>
      <c r="N88" t="s">
        <v>1616</v>
      </c>
      <c r="O88" t="s">
        <v>3722</v>
      </c>
      <c r="S88" t="s">
        <v>14841</v>
      </c>
      <c r="V88" t="s">
        <v>14841</v>
      </c>
      <c r="Y88" t="s">
        <v>4013</v>
      </c>
      <c r="AB88">
        <v>5111</v>
      </c>
      <c r="AC88">
        <v>131</v>
      </c>
      <c r="AE88">
        <v>3</v>
      </c>
      <c r="AG88">
        <v>50182</v>
      </c>
      <c r="AH88">
        <v>150546</v>
      </c>
      <c r="AL88">
        <v>8</v>
      </c>
      <c r="AN88">
        <v>12043.68</v>
      </c>
      <c r="AO88">
        <v>33311</v>
      </c>
      <c r="AQ88" t="s">
        <v>14558</v>
      </c>
      <c r="AR88">
        <v>156</v>
      </c>
      <c r="AS88">
        <v>632</v>
      </c>
    </row>
    <row r="89" spans="3:45" x14ac:dyDescent="0.25">
      <c r="C89" t="s">
        <v>3585</v>
      </c>
      <c r="D89" t="s">
        <v>4134</v>
      </c>
      <c r="E89" t="s">
        <v>25</v>
      </c>
      <c r="F89" t="s">
        <v>24</v>
      </c>
      <c r="G89" t="s">
        <v>24</v>
      </c>
      <c r="H89">
        <v>9106042608</v>
      </c>
      <c r="I89" t="s">
        <v>24</v>
      </c>
      <c r="J89" t="s">
        <v>14842</v>
      </c>
      <c r="L89" t="s">
        <v>26</v>
      </c>
      <c r="M89" t="s">
        <v>475</v>
      </c>
      <c r="N89" t="s">
        <v>24</v>
      </c>
      <c r="O89" t="s">
        <v>3885</v>
      </c>
      <c r="S89" t="s">
        <v>14843</v>
      </c>
      <c r="V89" t="s">
        <v>14843</v>
      </c>
      <c r="Y89" t="s">
        <v>4087</v>
      </c>
      <c r="AB89">
        <v>5111</v>
      </c>
      <c r="AC89">
        <v>131</v>
      </c>
      <c r="AE89">
        <v>1</v>
      </c>
      <c r="AG89">
        <v>45588</v>
      </c>
      <c r="AH89">
        <v>45588</v>
      </c>
      <c r="AL89">
        <v>8</v>
      </c>
      <c r="AN89">
        <v>3647.04</v>
      </c>
      <c r="AO89">
        <v>33311</v>
      </c>
      <c r="AQ89" t="s">
        <v>14558</v>
      </c>
      <c r="AR89">
        <v>156</v>
      </c>
      <c r="AS89">
        <v>632</v>
      </c>
    </row>
    <row r="90" spans="3:45" x14ac:dyDescent="0.25">
      <c r="C90" t="s">
        <v>3585</v>
      </c>
      <c r="D90" t="s">
        <v>4134</v>
      </c>
      <c r="E90" t="s">
        <v>25</v>
      </c>
      <c r="F90" t="s">
        <v>24</v>
      </c>
      <c r="G90" t="s">
        <v>24</v>
      </c>
      <c r="H90">
        <v>9106042638</v>
      </c>
      <c r="I90" t="s">
        <v>24</v>
      </c>
      <c r="J90" t="s">
        <v>14848</v>
      </c>
      <c r="L90" t="s">
        <v>26</v>
      </c>
      <c r="M90" t="s">
        <v>412</v>
      </c>
      <c r="N90" t="s">
        <v>24</v>
      </c>
      <c r="O90" t="s">
        <v>3844</v>
      </c>
      <c r="S90" t="s">
        <v>14849</v>
      </c>
      <c r="V90" t="s">
        <v>14849</v>
      </c>
      <c r="Y90" t="s">
        <v>4087</v>
      </c>
      <c r="AB90">
        <v>5111</v>
      </c>
      <c r="AC90">
        <v>131</v>
      </c>
      <c r="AE90">
        <v>3</v>
      </c>
      <c r="AG90">
        <v>45588</v>
      </c>
      <c r="AH90">
        <v>136764</v>
      </c>
      <c r="AL90">
        <v>8</v>
      </c>
      <c r="AN90">
        <v>10941.12</v>
      </c>
      <c r="AO90">
        <v>33311</v>
      </c>
      <c r="AQ90" t="s">
        <v>14558</v>
      </c>
      <c r="AR90">
        <v>156</v>
      </c>
      <c r="AS90">
        <v>632</v>
      </c>
    </row>
    <row r="91" spans="3:45" x14ac:dyDescent="0.25">
      <c r="C91" t="s">
        <v>3585</v>
      </c>
      <c r="D91" t="s">
        <v>4134</v>
      </c>
      <c r="E91" t="s">
        <v>25</v>
      </c>
      <c r="F91" t="s">
        <v>24</v>
      </c>
      <c r="G91" t="s">
        <v>24</v>
      </c>
      <c r="H91">
        <v>9106042643</v>
      </c>
      <c r="I91" t="s">
        <v>24</v>
      </c>
      <c r="J91" t="s">
        <v>14850</v>
      </c>
      <c r="L91" t="s">
        <v>26</v>
      </c>
      <c r="M91" t="s">
        <v>838</v>
      </c>
      <c r="N91" t="s">
        <v>24</v>
      </c>
      <c r="O91" t="s">
        <v>3880</v>
      </c>
      <c r="S91" t="s">
        <v>14851</v>
      </c>
      <c r="V91" t="s">
        <v>14851</v>
      </c>
      <c r="Y91" t="s">
        <v>4013</v>
      </c>
      <c r="AB91">
        <v>5111</v>
      </c>
      <c r="AC91">
        <v>131</v>
      </c>
      <c r="AE91">
        <v>1</v>
      </c>
      <c r="AG91">
        <v>41150</v>
      </c>
      <c r="AH91">
        <v>41150</v>
      </c>
      <c r="AL91">
        <v>8</v>
      </c>
      <c r="AN91">
        <v>3292</v>
      </c>
      <c r="AO91">
        <v>33311</v>
      </c>
      <c r="AQ91" t="s">
        <v>14558</v>
      </c>
      <c r="AR91">
        <v>156</v>
      </c>
      <c r="AS91">
        <v>632</v>
      </c>
    </row>
    <row r="92" spans="3:45" x14ac:dyDescent="0.25">
      <c r="C92" t="s">
        <v>3585</v>
      </c>
      <c r="D92" t="s">
        <v>4134</v>
      </c>
      <c r="E92" t="s">
        <v>25</v>
      </c>
      <c r="F92" t="s">
        <v>24</v>
      </c>
      <c r="G92" t="s">
        <v>24</v>
      </c>
      <c r="H92">
        <v>9106042754</v>
      </c>
      <c r="I92" t="s">
        <v>24</v>
      </c>
      <c r="J92" t="s">
        <v>14854</v>
      </c>
      <c r="L92" t="s">
        <v>26</v>
      </c>
      <c r="M92" t="s">
        <v>496</v>
      </c>
      <c r="N92" t="s">
        <v>24</v>
      </c>
      <c r="O92" t="s">
        <v>3645</v>
      </c>
      <c r="S92" t="s">
        <v>14855</v>
      </c>
      <c r="V92" t="s">
        <v>14855</v>
      </c>
      <c r="Y92" t="s">
        <v>3999</v>
      </c>
      <c r="AB92">
        <v>5111</v>
      </c>
      <c r="AC92">
        <v>131</v>
      </c>
      <c r="AE92">
        <v>1</v>
      </c>
      <c r="AG92">
        <v>49500</v>
      </c>
      <c r="AH92">
        <v>49500</v>
      </c>
      <c r="AL92">
        <v>8</v>
      </c>
      <c r="AN92">
        <v>3960</v>
      </c>
      <c r="AO92">
        <v>33311</v>
      </c>
      <c r="AQ92" t="s">
        <v>14558</v>
      </c>
      <c r="AR92">
        <v>156</v>
      </c>
      <c r="AS92">
        <v>632</v>
      </c>
    </row>
    <row r="93" spans="3:45" x14ac:dyDescent="0.25">
      <c r="C93" t="s">
        <v>3585</v>
      </c>
      <c r="D93" t="s">
        <v>4134</v>
      </c>
      <c r="E93" t="s">
        <v>25</v>
      </c>
      <c r="F93" t="s">
        <v>24</v>
      </c>
      <c r="G93" t="s">
        <v>24</v>
      </c>
      <c r="H93">
        <v>9106042810</v>
      </c>
      <c r="I93" t="s">
        <v>24</v>
      </c>
      <c r="J93" t="s">
        <v>14858</v>
      </c>
      <c r="L93" t="s">
        <v>26</v>
      </c>
      <c r="M93" t="s">
        <v>342</v>
      </c>
      <c r="N93" t="s">
        <v>24</v>
      </c>
      <c r="O93" t="s">
        <v>3639</v>
      </c>
      <c r="S93" t="s">
        <v>14859</v>
      </c>
      <c r="V93" t="s">
        <v>14859</v>
      </c>
      <c r="Y93" t="s">
        <v>4059</v>
      </c>
      <c r="AB93">
        <v>5111</v>
      </c>
      <c r="AC93">
        <v>131</v>
      </c>
      <c r="AE93">
        <v>1</v>
      </c>
      <c r="AG93">
        <v>37720</v>
      </c>
      <c r="AH93">
        <v>37720</v>
      </c>
      <c r="AL93">
        <v>8</v>
      </c>
      <c r="AN93">
        <v>3017.6</v>
      </c>
      <c r="AO93">
        <v>33311</v>
      </c>
      <c r="AQ93" t="s">
        <v>14558</v>
      </c>
      <c r="AR93">
        <v>156</v>
      </c>
      <c r="AS93">
        <v>632</v>
      </c>
    </row>
    <row r="94" spans="3:45" x14ac:dyDescent="0.25">
      <c r="C94" t="s">
        <v>3585</v>
      </c>
      <c r="D94" t="s">
        <v>4134</v>
      </c>
      <c r="E94" t="s">
        <v>25</v>
      </c>
      <c r="F94" t="s">
        <v>24</v>
      </c>
      <c r="G94" t="s">
        <v>24</v>
      </c>
      <c r="H94">
        <v>9106042744</v>
      </c>
      <c r="I94" t="s">
        <v>24</v>
      </c>
      <c r="J94" t="s">
        <v>14860</v>
      </c>
      <c r="L94" t="s">
        <v>26</v>
      </c>
      <c r="M94" t="s">
        <v>327</v>
      </c>
      <c r="N94" t="s">
        <v>24</v>
      </c>
      <c r="O94" t="s">
        <v>3639</v>
      </c>
      <c r="S94" t="s">
        <v>14861</v>
      </c>
      <c r="V94" t="s">
        <v>14861</v>
      </c>
      <c r="Y94" t="s">
        <v>4010</v>
      </c>
      <c r="AB94">
        <v>5111</v>
      </c>
      <c r="AC94">
        <v>131</v>
      </c>
      <c r="AE94">
        <v>1</v>
      </c>
      <c r="AG94">
        <v>41328</v>
      </c>
      <c r="AH94">
        <v>41328</v>
      </c>
      <c r="AL94">
        <v>8</v>
      </c>
      <c r="AN94">
        <v>3306.2400000000002</v>
      </c>
      <c r="AO94">
        <v>33311</v>
      </c>
      <c r="AQ94" t="s">
        <v>14558</v>
      </c>
      <c r="AR94">
        <v>156</v>
      </c>
      <c r="AS94">
        <v>632</v>
      </c>
    </row>
    <row r="95" spans="3:45" x14ac:dyDescent="0.25">
      <c r="C95" t="s">
        <v>3585</v>
      </c>
      <c r="D95" t="s">
        <v>4134</v>
      </c>
      <c r="E95" t="s">
        <v>25</v>
      </c>
      <c r="F95" t="s">
        <v>24</v>
      </c>
      <c r="G95" t="s">
        <v>24</v>
      </c>
      <c r="H95">
        <v>9106042844</v>
      </c>
      <c r="I95" t="s">
        <v>24</v>
      </c>
      <c r="J95" t="s">
        <v>14862</v>
      </c>
      <c r="L95" t="s">
        <v>26</v>
      </c>
      <c r="M95" t="s">
        <v>856</v>
      </c>
      <c r="N95" t="s">
        <v>24</v>
      </c>
      <c r="O95" t="s">
        <v>3880</v>
      </c>
      <c r="S95" t="s">
        <v>14863</v>
      </c>
      <c r="V95" t="s">
        <v>14863</v>
      </c>
      <c r="Y95" t="s">
        <v>4087</v>
      </c>
      <c r="AB95">
        <v>5111</v>
      </c>
      <c r="AC95">
        <v>131</v>
      </c>
      <c r="AE95">
        <v>2</v>
      </c>
      <c r="AG95">
        <v>45588</v>
      </c>
      <c r="AH95">
        <v>91176</v>
      </c>
      <c r="AL95">
        <v>8</v>
      </c>
      <c r="AN95">
        <v>7294.08</v>
      </c>
      <c r="AO95">
        <v>33311</v>
      </c>
      <c r="AQ95" t="s">
        <v>14558</v>
      </c>
      <c r="AR95">
        <v>156</v>
      </c>
      <c r="AS95">
        <v>632</v>
      </c>
    </row>
    <row r="96" spans="3:45" x14ac:dyDescent="0.25">
      <c r="C96" t="s">
        <v>3585</v>
      </c>
      <c r="D96" t="s">
        <v>4134</v>
      </c>
      <c r="E96" t="s">
        <v>25</v>
      </c>
      <c r="F96" t="s">
        <v>24</v>
      </c>
      <c r="G96" t="s">
        <v>24</v>
      </c>
      <c r="H96">
        <v>9106042823</v>
      </c>
      <c r="I96" t="s">
        <v>24</v>
      </c>
      <c r="J96" t="s">
        <v>14864</v>
      </c>
      <c r="L96" t="s">
        <v>26</v>
      </c>
      <c r="M96" t="s">
        <v>354</v>
      </c>
      <c r="N96" t="s">
        <v>24</v>
      </c>
      <c r="O96" t="s">
        <v>3639</v>
      </c>
      <c r="S96" t="s">
        <v>14865</v>
      </c>
      <c r="V96" t="s">
        <v>14865</v>
      </c>
      <c r="Y96" t="s">
        <v>3949</v>
      </c>
      <c r="AB96">
        <v>5111</v>
      </c>
      <c r="AC96">
        <v>131</v>
      </c>
      <c r="AE96">
        <v>1</v>
      </c>
      <c r="AG96">
        <v>60885</v>
      </c>
      <c r="AH96">
        <v>60885</v>
      </c>
      <c r="AL96">
        <v>8</v>
      </c>
      <c r="AN96">
        <v>4870.8</v>
      </c>
      <c r="AO96">
        <v>33311</v>
      </c>
      <c r="AQ96" t="s">
        <v>14558</v>
      </c>
      <c r="AR96">
        <v>156</v>
      </c>
      <c r="AS96">
        <v>632</v>
      </c>
    </row>
    <row r="97" spans="3:45" x14ac:dyDescent="0.25">
      <c r="C97" t="s">
        <v>3585</v>
      </c>
      <c r="D97" t="s">
        <v>4134</v>
      </c>
      <c r="E97" t="s">
        <v>25</v>
      </c>
      <c r="F97" t="s">
        <v>24</v>
      </c>
      <c r="G97" t="s">
        <v>24</v>
      </c>
      <c r="H97">
        <v>9106042947</v>
      </c>
      <c r="I97" t="s">
        <v>24</v>
      </c>
      <c r="J97" t="s">
        <v>14870</v>
      </c>
      <c r="L97" t="s">
        <v>26</v>
      </c>
      <c r="M97" t="s">
        <v>892</v>
      </c>
      <c r="N97" t="s">
        <v>24</v>
      </c>
      <c r="O97" t="s">
        <v>3880</v>
      </c>
      <c r="S97" t="s">
        <v>14871</v>
      </c>
      <c r="V97" t="s">
        <v>14871</v>
      </c>
      <c r="Y97" t="s">
        <v>4013</v>
      </c>
      <c r="AB97">
        <v>5111</v>
      </c>
      <c r="AC97">
        <v>131</v>
      </c>
      <c r="AE97">
        <v>2</v>
      </c>
      <c r="AG97">
        <v>41150</v>
      </c>
      <c r="AH97">
        <v>82300</v>
      </c>
      <c r="AL97">
        <v>8</v>
      </c>
      <c r="AN97">
        <v>6584</v>
      </c>
      <c r="AO97">
        <v>33311</v>
      </c>
      <c r="AQ97" t="s">
        <v>14558</v>
      </c>
      <c r="AR97">
        <v>156</v>
      </c>
      <c r="AS97">
        <v>632</v>
      </c>
    </row>
    <row r="98" spans="3:45" x14ac:dyDescent="0.25">
      <c r="C98" t="s">
        <v>3585</v>
      </c>
      <c r="D98" t="s">
        <v>4134</v>
      </c>
      <c r="E98" t="s">
        <v>25</v>
      </c>
      <c r="F98" t="s">
        <v>24</v>
      </c>
      <c r="G98" t="s">
        <v>24</v>
      </c>
      <c r="H98">
        <v>9106043047</v>
      </c>
      <c r="I98" t="s">
        <v>24</v>
      </c>
      <c r="J98" t="s">
        <v>14879</v>
      </c>
      <c r="L98" t="s">
        <v>26</v>
      </c>
      <c r="M98" t="s">
        <v>790</v>
      </c>
      <c r="N98" t="s">
        <v>24</v>
      </c>
      <c r="O98" t="s">
        <v>3795</v>
      </c>
      <c r="S98" t="s">
        <v>14880</v>
      </c>
      <c r="V98" t="s">
        <v>14880</v>
      </c>
      <c r="Y98" t="s">
        <v>4007</v>
      </c>
      <c r="AB98">
        <v>5111</v>
      </c>
      <c r="AC98">
        <v>131</v>
      </c>
      <c r="AE98">
        <v>1</v>
      </c>
      <c r="AG98">
        <v>111058</v>
      </c>
      <c r="AH98">
        <v>111058</v>
      </c>
      <c r="AL98">
        <v>8</v>
      </c>
      <c r="AN98">
        <v>8884.64</v>
      </c>
      <c r="AO98">
        <v>33311</v>
      </c>
      <c r="AQ98" t="s">
        <v>14558</v>
      </c>
      <c r="AR98">
        <v>156</v>
      </c>
      <c r="AS98">
        <v>632</v>
      </c>
    </row>
    <row r="99" spans="3:45" x14ac:dyDescent="0.25">
      <c r="C99" t="s">
        <v>3585</v>
      </c>
      <c r="D99" t="s">
        <v>4134</v>
      </c>
      <c r="E99" t="s">
        <v>25</v>
      </c>
      <c r="F99" t="s">
        <v>24</v>
      </c>
      <c r="G99" t="s">
        <v>24</v>
      </c>
      <c r="H99">
        <v>9106043047</v>
      </c>
      <c r="I99" t="s">
        <v>24</v>
      </c>
      <c r="J99" t="s">
        <v>14879</v>
      </c>
      <c r="L99" t="s">
        <v>26</v>
      </c>
      <c r="M99" t="s">
        <v>790</v>
      </c>
      <c r="N99" t="s">
        <v>24</v>
      </c>
      <c r="O99" t="s">
        <v>3795</v>
      </c>
      <c r="S99" t="s">
        <v>14880</v>
      </c>
      <c r="V99" t="s">
        <v>14880</v>
      </c>
      <c r="Y99" t="s">
        <v>3999</v>
      </c>
      <c r="AB99">
        <v>5111</v>
      </c>
      <c r="AC99">
        <v>131</v>
      </c>
      <c r="AE99">
        <v>1</v>
      </c>
      <c r="AG99">
        <v>49500</v>
      </c>
      <c r="AH99">
        <v>49500</v>
      </c>
      <c r="AL99">
        <v>8</v>
      </c>
      <c r="AN99">
        <v>3960</v>
      </c>
      <c r="AO99">
        <v>33311</v>
      </c>
      <c r="AQ99" t="s">
        <v>14558</v>
      </c>
      <c r="AR99">
        <v>156</v>
      </c>
      <c r="AS99">
        <v>632</v>
      </c>
    </row>
    <row r="100" spans="3:45" x14ac:dyDescent="0.25">
      <c r="C100" t="s">
        <v>3585</v>
      </c>
      <c r="D100" t="s">
        <v>4134</v>
      </c>
      <c r="E100" t="s">
        <v>25</v>
      </c>
      <c r="F100" t="s">
        <v>24</v>
      </c>
      <c r="G100" t="s">
        <v>24</v>
      </c>
      <c r="H100">
        <v>9106043134</v>
      </c>
      <c r="I100" t="s">
        <v>24</v>
      </c>
      <c r="J100" t="s">
        <v>14891</v>
      </c>
      <c r="L100" t="s">
        <v>26</v>
      </c>
      <c r="M100" t="s">
        <v>808</v>
      </c>
      <c r="N100" t="s">
        <v>24</v>
      </c>
      <c r="O100" t="s">
        <v>3814</v>
      </c>
      <c r="S100" t="s">
        <v>14892</v>
      </c>
      <c r="V100" t="s">
        <v>14892</v>
      </c>
      <c r="Y100" t="s">
        <v>4013</v>
      </c>
      <c r="AB100">
        <v>5111</v>
      </c>
      <c r="AC100">
        <v>131</v>
      </c>
      <c r="AE100">
        <v>1</v>
      </c>
      <c r="AG100">
        <v>41150</v>
      </c>
      <c r="AH100">
        <v>41150</v>
      </c>
      <c r="AL100">
        <v>8</v>
      </c>
      <c r="AN100">
        <v>3292</v>
      </c>
      <c r="AO100">
        <v>33311</v>
      </c>
      <c r="AQ100" t="s">
        <v>14558</v>
      </c>
      <c r="AR100">
        <v>156</v>
      </c>
      <c r="AS100">
        <v>632</v>
      </c>
    </row>
    <row r="101" spans="3:45" x14ac:dyDescent="0.25">
      <c r="C101" t="s">
        <v>3585</v>
      </c>
      <c r="D101" t="s">
        <v>4134</v>
      </c>
      <c r="E101" t="s">
        <v>25</v>
      </c>
      <c r="F101" t="s">
        <v>907</v>
      </c>
      <c r="G101" t="s">
        <v>907</v>
      </c>
      <c r="H101">
        <v>9106043205</v>
      </c>
      <c r="I101" t="s">
        <v>907</v>
      </c>
      <c r="J101" t="s">
        <v>14893</v>
      </c>
      <c r="L101" t="s">
        <v>26</v>
      </c>
      <c r="M101" t="s">
        <v>1331</v>
      </c>
      <c r="N101" t="s">
        <v>907</v>
      </c>
      <c r="O101" t="s">
        <v>3639</v>
      </c>
      <c r="S101" t="s">
        <v>14894</v>
      </c>
      <c r="V101" t="s">
        <v>14894</v>
      </c>
      <c r="Y101" t="s">
        <v>4007</v>
      </c>
      <c r="AB101">
        <v>5111</v>
      </c>
      <c r="AC101">
        <v>131</v>
      </c>
      <c r="AE101">
        <v>1</v>
      </c>
      <c r="AG101">
        <v>111058</v>
      </c>
      <c r="AH101">
        <v>111058</v>
      </c>
      <c r="AL101">
        <v>8</v>
      </c>
      <c r="AN101">
        <v>8884.64</v>
      </c>
      <c r="AO101">
        <v>33311</v>
      </c>
      <c r="AQ101" t="s">
        <v>14558</v>
      </c>
      <c r="AR101">
        <v>156</v>
      </c>
      <c r="AS101">
        <v>632</v>
      </c>
    </row>
    <row r="102" spans="3:45" x14ac:dyDescent="0.25">
      <c r="C102" t="s">
        <v>3585</v>
      </c>
      <c r="D102" t="s">
        <v>4134</v>
      </c>
      <c r="E102" t="s">
        <v>25</v>
      </c>
      <c r="F102" t="s">
        <v>907</v>
      </c>
      <c r="G102" t="s">
        <v>907</v>
      </c>
      <c r="H102">
        <v>9106043282</v>
      </c>
      <c r="I102" t="s">
        <v>907</v>
      </c>
      <c r="J102" t="s">
        <v>14898</v>
      </c>
      <c r="L102" t="s">
        <v>26</v>
      </c>
      <c r="M102" t="s">
        <v>1301</v>
      </c>
      <c r="N102" t="s">
        <v>907</v>
      </c>
      <c r="O102" t="s">
        <v>3639</v>
      </c>
      <c r="S102" t="s">
        <v>14894</v>
      </c>
      <c r="V102" t="s">
        <v>14894</v>
      </c>
      <c r="Y102" t="s">
        <v>4013</v>
      </c>
      <c r="AB102">
        <v>5111</v>
      </c>
      <c r="AC102">
        <v>131</v>
      </c>
      <c r="AE102">
        <v>2</v>
      </c>
      <c r="AG102">
        <v>50182</v>
      </c>
      <c r="AH102">
        <v>100364</v>
      </c>
      <c r="AL102">
        <v>8</v>
      </c>
      <c r="AN102">
        <v>8029.12</v>
      </c>
      <c r="AO102">
        <v>33311</v>
      </c>
      <c r="AQ102" t="s">
        <v>14558</v>
      </c>
      <c r="AR102">
        <v>156</v>
      </c>
      <c r="AS102">
        <v>632</v>
      </c>
    </row>
    <row r="103" spans="3:45" x14ac:dyDescent="0.25">
      <c r="C103" t="s">
        <v>3585</v>
      </c>
      <c r="D103" t="s">
        <v>4134</v>
      </c>
      <c r="E103" t="s">
        <v>25</v>
      </c>
      <c r="F103" t="s">
        <v>907</v>
      </c>
      <c r="G103" t="s">
        <v>907</v>
      </c>
      <c r="H103">
        <v>9106043254</v>
      </c>
      <c r="I103" t="s">
        <v>907</v>
      </c>
      <c r="J103" t="s">
        <v>14899</v>
      </c>
      <c r="L103" t="s">
        <v>26</v>
      </c>
      <c r="M103" t="s">
        <v>1010</v>
      </c>
      <c r="N103" t="s">
        <v>907</v>
      </c>
      <c r="O103" t="s">
        <v>3669</v>
      </c>
      <c r="S103" t="s">
        <v>14900</v>
      </c>
      <c r="V103" t="s">
        <v>14900</v>
      </c>
      <c r="Y103" t="s">
        <v>4087</v>
      </c>
      <c r="AB103">
        <v>5111</v>
      </c>
      <c r="AC103">
        <v>131</v>
      </c>
      <c r="AE103">
        <v>1</v>
      </c>
      <c r="AG103">
        <v>45588</v>
      </c>
      <c r="AH103">
        <v>45588</v>
      </c>
      <c r="AL103">
        <v>8</v>
      </c>
      <c r="AN103">
        <v>3647.04</v>
      </c>
      <c r="AO103">
        <v>33311</v>
      </c>
      <c r="AQ103" t="s">
        <v>14558</v>
      </c>
      <c r="AR103">
        <v>156</v>
      </c>
      <c r="AS103">
        <v>632</v>
      </c>
    </row>
    <row r="104" spans="3:45" x14ac:dyDescent="0.25">
      <c r="C104" t="s">
        <v>3585</v>
      </c>
      <c r="D104" t="s">
        <v>4134</v>
      </c>
      <c r="E104" t="s">
        <v>25</v>
      </c>
      <c r="F104" t="s">
        <v>907</v>
      </c>
      <c r="G104" t="s">
        <v>907</v>
      </c>
      <c r="H104">
        <v>9106043558</v>
      </c>
      <c r="I104" t="s">
        <v>907</v>
      </c>
      <c r="J104" t="s">
        <v>14911</v>
      </c>
      <c r="L104" t="s">
        <v>26</v>
      </c>
      <c r="M104" t="s">
        <v>1193</v>
      </c>
      <c r="N104" t="s">
        <v>907</v>
      </c>
      <c r="O104" t="s">
        <v>3839</v>
      </c>
      <c r="S104" t="s">
        <v>14912</v>
      </c>
      <c r="V104" t="s">
        <v>14912</v>
      </c>
      <c r="Y104" t="s">
        <v>4059</v>
      </c>
      <c r="AB104">
        <v>5111</v>
      </c>
      <c r="AC104">
        <v>131</v>
      </c>
      <c r="AE104">
        <v>3</v>
      </c>
      <c r="AG104">
        <v>37720</v>
      </c>
      <c r="AH104">
        <v>113160</v>
      </c>
      <c r="AL104">
        <v>8</v>
      </c>
      <c r="AN104">
        <v>9052.8000000000011</v>
      </c>
      <c r="AO104">
        <v>33311</v>
      </c>
      <c r="AQ104" t="s">
        <v>14558</v>
      </c>
      <c r="AR104">
        <v>156</v>
      </c>
      <c r="AS104">
        <v>632</v>
      </c>
    </row>
    <row r="105" spans="3:45" x14ac:dyDescent="0.25">
      <c r="C105" t="s">
        <v>3585</v>
      </c>
      <c r="D105" t="s">
        <v>4134</v>
      </c>
      <c r="E105" t="s">
        <v>25</v>
      </c>
      <c r="F105" t="s">
        <v>907</v>
      </c>
      <c r="G105" t="s">
        <v>907</v>
      </c>
      <c r="H105">
        <v>9106043660</v>
      </c>
      <c r="I105" t="s">
        <v>907</v>
      </c>
      <c r="J105" t="s">
        <v>14923</v>
      </c>
      <c r="L105" t="s">
        <v>26</v>
      </c>
      <c r="M105" t="s">
        <v>1262</v>
      </c>
      <c r="N105" t="s">
        <v>907</v>
      </c>
      <c r="O105" t="s">
        <v>3696</v>
      </c>
      <c r="S105" t="s">
        <v>14924</v>
      </c>
      <c r="V105" t="s">
        <v>14924</v>
      </c>
      <c r="Y105" t="s">
        <v>4007</v>
      </c>
      <c r="AB105">
        <v>5111</v>
      </c>
      <c r="AC105">
        <v>131</v>
      </c>
      <c r="AE105">
        <v>1</v>
      </c>
      <c r="AG105">
        <v>111058</v>
      </c>
      <c r="AH105">
        <v>111058</v>
      </c>
      <c r="AL105">
        <v>8</v>
      </c>
      <c r="AN105">
        <v>8884.64</v>
      </c>
      <c r="AO105">
        <v>33311</v>
      </c>
      <c r="AQ105" t="s">
        <v>14558</v>
      </c>
      <c r="AR105">
        <v>156</v>
      </c>
      <c r="AS105">
        <v>632</v>
      </c>
    </row>
    <row r="106" spans="3:45" x14ac:dyDescent="0.25">
      <c r="C106" t="s">
        <v>3585</v>
      </c>
      <c r="D106" t="s">
        <v>4134</v>
      </c>
      <c r="E106" t="s">
        <v>25</v>
      </c>
      <c r="F106" t="s">
        <v>907</v>
      </c>
      <c r="G106" t="s">
        <v>907</v>
      </c>
      <c r="H106">
        <v>9106044015</v>
      </c>
      <c r="I106" t="s">
        <v>907</v>
      </c>
      <c r="J106" t="s">
        <v>14958</v>
      </c>
      <c r="L106" t="s">
        <v>26</v>
      </c>
      <c r="M106" t="s">
        <v>1034</v>
      </c>
      <c r="N106" t="s">
        <v>907</v>
      </c>
      <c r="O106" t="s">
        <v>3639</v>
      </c>
      <c r="S106" t="s">
        <v>14959</v>
      </c>
      <c r="V106" t="s">
        <v>14959</v>
      </c>
      <c r="Y106" t="s">
        <v>4059</v>
      </c>
      <c r="AB106">
        <v>5111</v>
      </c>
      <c r="AC106">
        <v>131</v>
      </c>
      <c r="AE106">
        <v>1</v>
      </c>
      <c r="AG106">
        <v>37720</v>
      </c>
      <c r="AH106">
        <v>37720</v>
      </c>
      <c r="AL106">
        <v>8</v>
      </c>
      <c r="AN106">
        <v>3017.6</v>
      </c>
      <c r="AO106">
        <v>33311</v>
      </c>
      <c r="AQ106" t="s">
        <v>14558</v>
      </c>
      <c r="AR106">
        <v>156</v>
      </c>
      <c r="AS106">
        <v>632</v>
      </c>
    </row>
    <row r="107" spans="3:45" x14ac:dyDescent="0.25">
      <c r="C107" t="s">
        <v>3585</v>
      </c>
      <c r="D107" t="s">
        <v>4134</v>
      </c>
      <c r="E107" t="s">
        <v>25</v>
      </c>
      <c r="F107" t="s">
        <v>907</v>
      </c>
      <c r="G107" t="s">
        <v>907</v>
      </c>
      <c r="H107">
        <v>9106044075</v>
      </c>
      <c r="I107" t="s">
        <v>907</v>
      </c>
      <c r="J107" t="s">
        <v>14966</v>
      </c>
      <c r="L107" t="s">
        <v>26</v>
      </c>
      <c r="M107" t="s">
        <v>1250</v>
      </c>
      <c r="N107" t="s">
        <v>907</v>
      </c>
      <c r="O107" t="s">
        <v>3696</v>
      </c>
      <c r="S107" t="s">
        <v>14967</v>
      </c>
      <c r="V107" t="s">
        <v>14967</v>
      </c>
      <c r="Y107" t="s">
        <v>4007</v>
      </c>
      <c r="AB107">
        <v>5111</v>
      </c>
      <c r="AC107">
        <v>131</v>
      </c>
      <c r="AE107">
        <v>1</v>
      </c>
      <c r="AG107">
        <v>111058</v>
      </c>
      <c r="AH107">
        <v>111058</v>
      </c>
      <c r="AL107">
        <v>8</v>
      </c>
      <c r="AN107">
        <v>8884.64</v>
      </c>
      <c r="AO107">
        <v>33311</v>
      </c>
      <c r="AQ107" t="s">
        <v>14558</v>
      </c>
      <c r="AR107">
        <v>156</v>
      </c>
      <c r="AS107">
        <v>632</v>
      </c>
    </row>
    <row r="108" spans="3:45" x14ac:dyDescent="0.25">
      <c r="C108" t="s">
        <v>3585</v>
      </c>
      <c r="D108" t="s">
        <v>4134</v>
      </c>
      <c r="E108" t="s">
        <v>25</v>
      </c>
      <c r="F108" t="s">
        <v>907</v>
      </c>
      <c r="G108" t="s">
        <v>907</v>
      </c>
      <c r="H108">
        <v>9106044153</v>
      </c>
      <c r="I108" t="s">
        <v>907</v>
      </c>
      <c r="J108" t="s">
        <v>14968</v>
      </c>
      <c r="L108" t="s">
        <v>26</v>
      </c>
      <c r="M108" t="s">
        <v>1277</v>
      </c>
      <c r="N108" t="s">
        <v>907</v>
      </c>
      <c r="O108" t="s">
        <v>3880</v>
      </c>
      <c r="S108" t="s">
        <v>14969</v>
      </c>
      <c r="V108" t="s">
        <v>14969</v>
      </c>
      <c r="Y108" t="s">
        <v>3952</v>
      </c>
      <c r="AB108">
        <v>5111</v>
      </c>
      <c r="AC108">
        <v>131</v>
      </c>
      <c r="AE108">
        <v>2</v>
      </c>
      <c r="AG108">
        <v>73431</v>
      </c>
      <c r="AH108">
        <v>146862</v>
      </c>
      <c r="AL108">
        <v>8</v>
      </c>
      <c r="AN108">
        <v>11748.960000000001</v>
      </c>
      <c r="AO108">
        <v>33311</v>
      </c>
      <c r="AQ108" t="s">
        <v>14558</v>
      </c>
      <c r="AR108">
        <v>156</v>
      </c>
      <c r="AS108">
        <v>632</v>
      </c>
    </row>
    <row r="109" spans="3:45" x14ac:dyDescent="0.25">
      <c r="C109" t="s">
        <v>3585</v>
      </c>
      <c r="D109" t="s">
        <v>4134</v>
      </c>
      <c r="E109" t="s">
        <v>25</v>
      </c>
      <c r="F109" t="s">
        <v>907</v>
      </c>
      <c r="G109" t="s">
        <v>907</v>
      </c>
      <c r="H109">
        <v>9106044229</v>
      </c>
      <c r="I109" t="s">
        <v>907</v>
      </c>
      <c r="J109" t="s">
        <v>14972</v>
      </c>
      <c r="L109" t="s">
        <v>26</v>
      </c>
      <c r="M109" t="s">
        <v>1349</v>
      </c>
      <c r="N109" t="s">
        <v>907</v>
      </c>
      <c r="O109" t="s">
        <v>3885</v>
      </c>
      <c r="S109" t="s">
        <v>14973</v>
      </c>
      <c r="V109" t="s">
        <v>14973</v>
      </c>
      <c r="Y109" t="s">
        <v>3949</v>
      </c>
      <c r="AB109">
        <v>5111</v>
      </c>
      <c r="AC109">
        <v>131</v>
      </c>
      <c r="AE109">
        <v>2</v>
      </c>
      <c r="AG109">
        <v>74250</v>
      </c>
      <c r="AH109">
        <v>148500</v>
      </c>
      <c r="AL109">
        <v>8</v>
      </c>
      <c r="AN109">
        <v>11880</v>
      </c>
      <c r="AO109">
        <v>33311</v>
      </c>
      <c r="AQ109" t="s">
        <v>14558</v>
      </c>
      <c r="AR109">
        <v>156</v>
      </c>
      <c r="AS109">
        <v>632</v>
      </c>
    </row>
    <row r="110" spans="3:45" x14ac:dyDescent="0.25">
      <c r="C110" t="s">
        <v>3585</v>
      </c>
      <c r="D110" t="s">
        <v>4134</v>
      </c>
      <c r="E110" t="s">
        <v>25</v>
      </c>
      <c r="F110" t="s">
        <v>907</v>
      </c>
      <c r="G110" t="s">
        <v>907</v>
      </c>
      <c r="H110">
        <v>9106044368</v>
      </c>
      <c r="I110" t="s">
        <v>907</v>
      </c>
      <c r="J110" t="s">
        <v>14976</v>
      </c>
      <c r="L110" t="s">
        <v>26</v>
      </c>
      <c r="M110" t="s">
        <v>1211</v>
      </c>
      <c r="N110" t="s">
        <v>907</v>
      </c>
      <c r="O110" t="s">
        <v>3880</v>
      </c>
      <c r="S110" t="s">
        <v>14977</v>
      </c>
      <c r="V110" t="s">
        <v>14977</v>
      </c>
      <c r="Y110" t="s">
        <v>4010</v>
      </c>
      <c r="AB110">
        <v>5111</v>
      </c>
      <c r="AC110">
        <v>131</v>
      </c>
      <c r="AE110">
        <v>3</v>
      </c>
      <c r="AG110">
        <v>41328</v>
      </c>
      <c r="AH110">
        <v>123984</v>
      </c>
      <c r="AL110">
        <v>8</v>
      </c>
      <c r="AN110">
        <v>9918.7199999999993</v>
      </c>
      <c r="AO110">
        <v>33311</v>
      </c>
      <c r="AQ110" t="s">
        <v>14558</v>
      </c>
      <c r="AR110">
        <v>156</v>
      </c>
      <c r="AS110">
        <v>632</v>
      </c>
    </row>
    <row r="111" spans="3:45" x14ac:dyDescent="0.25">
      <c r="C111" t="s">
        <v>3585</v>
      </c>
      <c r="D111" t="s">
        <v>4134</v>
      </c>
      <c r="E111" t="s">
        <v>25</v>
      </c>
      <c r="F111" t="s">
        <v>907</v>
      </c>
      <c r="G111" t="s">
        <v>907</v>
      </c>
      <c r="H111">
        <v>9106044368</v>
      </c>
      <c r="I111" t="s">
        <v>907</v>
      </c>
      <c r="J111" t="s">
        <v>14976</v>
      </c>
      <c r="L111" t="s">
        <v>26</v>
      </c>
      <c r="M111" t="s">
        <v>1211</v>
      </c>
      <c r="N111" t="s">
        <v>907</v>
      </c>
      <c r="O111" t="s">
        <v>3880</v>
      </c>
      <c r="S111" t="s">
        <v>14977</v>
      </c>
      <c r="V111" t="s">
        <v>14977</v>
      </c>
      <c r="Y111" t="s">
        <v>3999</v>
      </c>
      <c r="AB111">
        <v>5111</v>
      </c>
      <c r="AC111">
        <v>131</v>
      </c>
      <c r="AE111">
        <v>4</v>
      </c>
      <c r="AG111">
        <v>49500</v>
      </c>
      <c r="AH111">
        <v>198000</v>
      </c>
      <c r="AL111">
        <v>8</v>
      </c>
      <c r="AN111">
        <v>15840</v>
      </c>
      <c r="AO111">
        <v>33311</v>
      </c>
      <c r="AQ111" t="s">
        <v>14558</v>
      </c>
      <c r="AR111">
        <v>156</v>
      </c>
      <c r="AS111">
        <v>632</v>
      </c>
    </row>
    <row r="112" spans="3:45" x14ac:dyDescent="0.25">
      <c r="C112" t="s">
        <v>3585</v>
      </c>
      <c r="D112" t="s">
        <v>4134</v>
      </c>
      <c r="E112" t="s">
        <v>25</v>
      </c>
      <c r="F112" t="s">
        <v>907</v>
      </c>
      <c r="G112" t="s">
        <v>907</v>
      </c>
      <c r="H112">
        <v>9106044399</v>
      </c>
      <c r="I112" t="s">
        <v>907</v>
      </c>
      <c r="J112" t="s">
        <v>14980</v>
      </c>
      <c r="L112" t="s">
        <v>26</v>
      </c>
      <c r="M112" t="s">
        <v>1580</v>
      </c>
      <c r="N112" t="s">
        <v>907</v>
      </c>
      <c r="O112" t="s">
        <v>3774</v>
      </c>
      <c r="S112" t="s">
        <v>14981</v>
      </c>
      <c r="V112" t="s">
        <v>14981</v>
      </c>
      <c r="Y112" t="s">
        <v>4007</v>
      </c>
      <c r="AB112">
        <v>5111</v>
      </c>
      <c r="AC112">
        <v>131</v>
      </c>
      <c r="AE112">
        <v>2</v>
      </c>
      <c r="AG112">
        <v>111058</v>
      </c>
      <c r="AH112">
        <v>222116</v>
      </c>
      <c r="AL112">
        <v>8</v>
      </c>
      <c r="AN112">
        <v>17769.28</v>
      </c>
      <c r="AO112">
        <v>33311</v>
      </c>
      <c r="AQ112" t="s">
        <v>14558</v>
      </c>
      <c r="AR112">
        <v>156</v>
      </c>
      <c r="AS112">
        <v>632</v>
      </c>
    </row>
    <row r="113" spans="3:45" x14ac:dyDescent="0.25">
      <c r="C113" t="s">
        <v>3585</v>
      </c>
      <c r="D113" t="s">
        <v>4134</v>
      </c>
      <c r="E113" t="s">
        <v>25</v>
      </c>
      <c r="F113" t="s">
        <v>907</v>
      </c>
      <c r="G113" t="s">
        <v>907</v>
      </c>
      <c r="H113">
        <v>9106044396</v>
      </c>
      <c r="I113" t="s">
        <v>907</v>
      </c>
      <c r="J113" t="s">
        <v>14984</v>
      </c>
      <c r="L113" t="s">
        <v>26</v>
      </c>
      <c r="M113" t="s">
        <v>1532</v>
      </c>
      <c r="N113" t="s">
        <v>907</v>
      </c>
      <c r="O113" t="s">
        <v>3844</v>
      </c>
      <c r="S113" t="s">
        <v>14985</v>
      </c>
      <c r="V113" t="s">
        <v>14985</v>
      </c>
      <c r="Y113" t="s">
        <v>4007</v>
      </c>
      <c r="AB113">
        <v>5111</v>
      </c>
      <c r="AC113">
        <v>131</v>
      </c>
      <c r="AE113">
        <v>2</v>
      </c>
      <c r="AG113">
        <v>111058</v>
      </c>
      <c r="AH113">
        <v>222116</v>
      </c>
      <c r="AL113">
        <v>8</v>
      </c>
      <c r="AN113">
        <v>17769.28</v>
      </c>
      <c r="AO113">
        <v>33311</v>
      </c>
      <c r="AQ113" t="s">
        <v>14558</v>
      </c>
      <c r="AR113">
        <v>156</v>
      </c>
      <c r="AS113">
        <v>632</v>
      </c>
    </row>
    <row r="114" spans="3:45" x14ac:dyDescent="0.25">
      <c r="C114" t="s">
        <v>3585</v>
      </c>
      <c r="D114" t="s">
        <v>4134</v>
      </c>
      <c r="E114" t="s">
        <v>25</v>
      </c>
      <c r="F114" t="s">
        <v>907</v>
      </c>
      <c r="G114" t="s">
        <v>907</v>
      </c>
      <c r="H114">
        <v>9106044454</v>
      </c>
      <c r="I114" t="s">
        <v>907</v>
      </c>
      <c r="J114" t="s">
        <v>14988</v>
      </c>
      <c r="L114" t="s">
        <v>26</v>
      </c>
      <c r="M114" t="s">
        <v>1457</v>
      </c>
      <c r="N114" t="s">
        <v>907</v>
      </c>
      <c r="O114" t="s">
        <v>3844</v>
      </c>
      <c r="S114" t="s">
        <v>14989</v>
      </c>
      <c r="V114" t="s">
        <v>14989</v>
      </c>
      <c r="Y114" t="s">
        <v>4010</v>
      </c>
      <c r="AB114">
        <v>5111</v>
      </c>
      <c r="AC114">
        <v>131</v>
      </c>
      <c r="AE114">
        <v>1</v>
      </c>
      <c r="AG114">
        <v>41328</v>
      </c>
      <c r="AH114">
        <v>41328</v>
      </c>
      <c r="AL114">
        <v>8</v>
      </c>
      <c r="AN114">
        <v>3306.2400000000002</v>
      </c>
      <c r="AO114">
        <v>33311</v>
      </c>
      <c r="AQ114" t="s">
        <v>14558</v>
      </c>
      <c r="AR114">
        <v>156</v>
      </c>
      <c r="AS114">
        <v>632</v>
      </c>
    </row>
    <row r="115" spans="3:45" x14ac:dyDescent="0.25">
      <c r="C115" t="s">
        <v>3585</v>
      </c>
      <c r="D115" t="s">
        <v>4134</v>
      </c>
      <c r="E115" t="s">
        <v>25</v>
      </c>
      <c r="F115" t="s">
        <v>907</v>
      </c>
      <c r="G115" t="s">
        <v>907</v>
      </c>
      <c r="H115">
        <v>9106044454</v>
      </c>
      <c r="I115" t="s">
        <v>907</v>
      </c>
      <c r="J115" t="s">
        <v>14988</v>
      </c>
      <c r="L115" t="s">
        <v>26</v>
      </c>
      <c r="M115" t="s">
        <v>1457</v>
      </c>
      <c r="N115" t="s">
        <v>907</v>
      </c>
      <c r="O115" t="s">
        <v>3844</v>
      </c>
      <c r="S115" t="s">
        <v>14989</v>
      </c>
      <c r="V115" t="s">
        <v>14989</v>
      </c>
      <c r="Y115" t="s">
        <v>3949</v>
      </c>
      <c r="AB115">
        <v>5111</v>
      </c>
      <c r="AC115">
        <v>131</v>
      </c>
      <c r="AE115">
        <v>1</v>
      </c>
      <c r="AG115">
        <v>74250</v>
      </c>
      <c r="AH115">
        <v>74250</v>
      </c>
      <c r="AL115">
        <v>8</v>
      </c>
      <c r="AN115">
        <v>5940</v>
      </c>
      <c r="AO115">
        <v>33311</v>
      </c>
      <c r="AQ115" t="s">
        <v>14558</v>
      </c>
      <c r="AR115">
        <v>156</v>
      </c>
      <c r="AS115">
        <v>632</v>
      </c>
    </row>
    <row r="116" spans="3:45" x14ac:dyDescent="0.25">
      <c r="C116" t="s">
        <v>3585</v>
      </c>
      <c r="D116" t="s">
        <v>4134</v>
      </c>
      <c r="E116" t="s">
        <v>25</v>
      </c>
      <c r="F116" t="s">
        <v>907</v>
      </c>
      <c r="G116" t="s">
        <v>907</v>
      </c>
      <c r="H116">
        <v>9106044598</v>
      </c>
      <c r="I116" t="s">
        <v>907</v>
      </c>
      <c r="J116" t="s">
        <v>14994</v>
      </c>
      <c r="L116" t="s">
        <v>26</v>
      </c>
      <c r="M116" t="s">
        <v>1022</v>
      </c>
      <c r="N116" t="s">
        <v>907</v>
      </c>
      <c r="O116" t="s">
        <v>11556</v>
      </c>
      <c r="S116" t="s">
        <v>14995</v>
      </c>
      <c r="V116" t="s">
        <v>14995</v>
      </c>
      <c r="Y116" t="s">
        <v>3949</v>
      </c>
      <c r="AB116">
        <v>5111</v>
      </c>
      <c r="AC116">
        <v>131</v>
      </c>
      <c r="AE116">
        <v>1</v>
      </c>
      <c r="AG116">
        <v>74250</v>
      </c>
      <c r="AH116">
        <v>74250</v>
      </c>
      <c r="AL116">
        <v>8</v>
      </c>
      <c r="AN116">
        <v>5940</v>
      </c>
      <c r="AO116">
        <v>33311</v>
      </c>
      <c r="AQ116" t="s">
        <v>14558</v>
      </c>
      <c r="AR116">
        <v>156</v>
      </c>
      <c r="AS116">
        <v>632</v>
      </c>
    </row>
    <row r="117" spans="3:45" x14ac:dyDescent="0.25">
      <c r="C117" t="s">
        <v>3585</v>
      </c>
      <c r="D117" t="s">
        <v>4134</v>
      </c>
      <c r="E117" t="s">
        <v>25</v>
      </c>
      <c r="F117" t="s">
        <v>907</v>
      </c>
      <c r="G117" t="s">
        <v>907</v>
      </c>
      <c r="H117">
        <v>9106044598</v>
      </c>
      <c r="I117" t="s">
        <v>907</v>
      </c>
      <c r="J117" t="s">
        <v>14994</v>
      </c>
      <c r="L117" t="s">
        <v>26</v>
      </c>
      <c r="M117" t="s">
        <v>1022</v>
      </c>
      <c r="N117" t="s">
        <v>907</v>
      </c>
      <c r="O117" t="s">
        <v>11556</v>
      </c>
      <c r="S117" t="s">
        <v>14995</v>
      </c>
      <c r="V117" t="s">
        <v>14995</v>
      </c>
      <c r="Y117" t="s">
        <v>4007</v>
      </c>
      <c r="AB117">
        <v>5111</v>
      </c>
      <c r="AC117">
        <v>131</v>
      </c>
      <c r="AE117">
        <v>1</v>
      </c>
      <c r="AG117">
        <v>111058</v>
      </c>
      <c r="AH117">
        <v>111058</v>
      </c>
      <c r="AL117">
        <v>8</v>
      </c>
      <c r="AN117">
        <v>8884.64</v>
      </c>
      <c r="AO117">
        <v>33311</v>
      </c>
      <c r="AQ117" t="s">
        <v>14558</v>
      </c>
      <c r="AR117">
        <v>156</v>
      </c>
      <c r="AS117">
        <v>632</v>
      </c>
    </row>
    <row r="118" spans="3:45" x14ac:dyDescent="0.25">
      <c r="C118" t="s">
        <v>3585</v>
      </c>
      <c r="D118" t="s">
        <v>4134</v>
      </c>
      <c r="E118" t="s">
        <v>25</v>
      </c>
      <c r="F118" t="s">
        <v>907</v>
      </c>
      <c r="G118" t="s">
        <v>907</v>
      </c>
      <c r="H118">
        <v>9106044598</v>
      </c>
      <c r="I118" t="s">
        <v>907</v>
      </c>
      <c r="J118" t="s">
        <v>14994</v>
      </c>
      <c r="L118" t="s">
        <v>26</v>
      </c>
      <c r="M118" t="s">
        <v>1022</v>
      </c>
      <c r="N118" t="s">
        <v>907</v>
      </c>
      <c r="O118" t="s">
        <v>11556</v>
      </c>
      <c r="S118" t="s">
        <v>14995</v>
      </c>
      <c r="V118" t="s">
        <v>14995</v>
      </c>
      <c r="Y118" t="s">
        <v>4087</v>
      </c>
      <c r="AB118">
        <v>5111</v>
      </c>
      <c r="AC118">
        <v>131</v>
      </c>
      <c r="AE118">
        <v>4</v>
      </c>
      <c r="AG118">
        <v>45588</v>
      </c>
      <c r="AH118">
        <v>182352</v>
      </c>
      <c r="AL118">
        <v>8</v>
      </c>
      <c r="AN118">
        <v>14588.16</v>
      </c>
      <c r="AO118">
        <v>33311</v>
      </c>
      <c r="AQ118" t="s">
        <v>14558</v>
      </c>
      <c r="AR118">
        <v>156</v>
      </c>
      <c r="AS118">
        <v>632</v>
      </c>
    </row>
    <row r="119" spans="3:45" x14ac:dyDescent="0.25">
      <c r="C119" t="s">
        <v>3585</v>
      </c>
      <c r="D119" t="s">
        <v>4134</v>
      </c>
      <c r="E119" t="s">
        <v>25</v>
      </c>
      <c r="F119" t="s">
        <v>907</v>
      </c>
      <c r="G119" t="s">
        <v>907</v>
      </c>
      <c r="H119">
        <v>9106044669</v>
      </c>
      <c r="I119" t="s">
        <v>907</v>
      </c>
      <c r="J119" t="s">
        <v>14998</v>
      </c>
      <c r="L119" t="s">
        <v>26</v>
      </c>
      <c r="M119" t="s">
        <v>908</v>
      </c>
      <c r="N119" t="s">
        <v>907</v>
      </c>
      <c r="O119" t="s">
        <v>13052</v>
      </c>
      <c r="S119" t="s">
        <v>14999</v>
      </c>
      <c r="V119" t="s">
        <v>14999</v>
      </c>
      <c r="Y119" t="s">
        <v>4087</v>
      </c>
      <c r="AB119">
        <v>5111</v>
      </c>
      <c r="AC119">
        <v>131</v>
      </c>
      <c r="AE119">
        <v>2</v>
      </c>
      <c r="AG119">
        <v>45588</v>
      </c>
      <c r="AH119">
        <v>91176</v>
      </c>
      <c r="AL119">
        <v>8</v>
      </c>
      <c r="AN119">
        <v>7294.08</v>
      </c>
      <c r="AO119">
        <v>33311</v>
      </c>
      <c r="AQ119" t="s">
        <v>14558</v>
      </c>
      <c r="AR119">
        <v>156</v>
      </c>
      <c r="AS119">
        <v>632</v>
      </c>
    </row>
    <row r="120" spans="3:45" x14ac:dyDescent="0.25">
      <c r="C120" t="s">
        <v>3585</v>
      </c>
      <c r="D120" t="s">
        <v>4134</v>
      </c>
      <c r="E120" t="s">
        <v>25</v>
      </c>
      <c r="F120" t="s">
        <v>907</v>
      </c>
      <c r="G120" t="s">
        <v>907</v>
      </c>
      <c r="H120">
        <v>9106044669</v>
      </c>
      <c r="I120" t="s">
        <v>907</v>
      </c>
      <c r="J120" t="s">
        <v>14998</v>
      </c>
      <c r="L120" t="s">
        <v>26</v>
      </c>
      <c r="M120" t="s">
        <v>908</v>
      </c>
      <c r="N120" t="s">
        <v>907</v>
      </c>
      <c r="O120" t="s">
        <v>13052</v>
      </c>
      <c r="S120" t="s">
        <v>14999</v>
      </c>
      <c r="V120" t="s">
        <v>14999</v>
      </c>
      <c r="Y120" t="s">
        <v>4013</v>
      </c>
      <c r="AB120">
        <v>5111</v>
      </c>
      <c r="AC120">
        <v>131</v>
      </c>
      <c r="AE120">
        <v>1</v>
      </c>
      <c r="AG120">
        <v>50182</v>
      </c>
      <c r="AH120">
        <v>50182</v>
      </c>
      <c r="AL120">
        <v>8</v>
      </c>
      <c r="AN120">
        <v>4014.56</v>
      </c>
      <c r="AO120">
        <v>33311</v>
      </c>
      <c r="AQ120" t="s">
        <v>14558</v>
      </c>
      <c r="AR120">
        <v>156</v>
      </c>
      <c r="AS120">
        <v>632</v>
      </c>
    </row>
    <row r="121" spans="3:45" x14ac:dyDescent="0.25">
      <c r="C121" t="s">
        <v>3585</v>
      </c>
      <c r="D121" t="s">
        <v>4134</v>
      </c>
      <c r="E121" t="s">
        <v>25</v>
      </c>
      <c r="F121" t="s">
        <v>907</v>
      </c>
      <c r="G121" t="s">
        <v>907</v>
      </c>
      <c r="H121">
        <v>9106044635</v>
      </c>
      <c r="I121" t="s">
        <v>907</v>
      </c>
      <c r="J121" t="s">
        <v>15000</v>
      </c>
      <c r="L121" t="s">
        <v>26</v>
      </c>
      <c r="M121" t="s">
        <v>983</v>
      </c>
      <c r="N121" t="s">
        <v>907</v>
      </c>
      <c r="O121" t="s">
        <v>11882</v>
      </c>
      <c r="S121" t="s">
        <v>15001</v>
      </c>
      <c r="V121" t="s">
        <v>15001</v>
      </c>
      <c r="Y121" t="s">
        <v>4013</v>
      </c>
      <c r="AB121">
        <v>5111</v>
      </c>
      <c r="AC121">
        <v>131</v>
      </c>
      <c r="AE121">
        <v>2</v>
      </c>
      <c r="AG121">
        <v>50182</v>
      </c>
      <c r="AH121">
        <v>100364</v>
      </c>
      <c r="AL121">
        <v>8</v>
      </c>
      <c r="AN121">
        <v>8029.12</v>
      </c>
      <c r="AO121">
        <v>33311</v>
      </c>
      <c r="AQ121" t="s">
        <v>14558</v>
      </c>
      <c r="AR121">
        <v>156</v>
      </c>
      <c r="AS121">
        <v>632</v>
      </c>
    </row>
    <row r="122" spans="3:45" x14ac:dyDescent="0.25">
      <c r="C122" t="s">
        <v>3585</v>
      </c>
      <c r="D122" t="s">
        <v>4134</v>
      </c>
      <c r="E122" t="s">
        <v>25</v>
      </c>
      <c r="F122" t="s">
        <v>907</v>
      </c>
      <c r="G122" t="s">
        <v>907</v>
      </c>
      <c r="H122">
        <v>9106044635</v>
      </c>
      <c r="I122" t="s">
        <v>907</v>
      </c>
      <c r="J122" t="s">
        <v>15000</v>
      </c>
      <c r="L122" t="s">
        <v>26</v>
      </c>
      <c r="M122" t="s">
        <v>983</v>
      </c>
      <c r="N122" t="s">
        <v>907</v>
      </c>
      <c r="O122" t="s">
        <v>11882</v>
      </c>
      <c r="S122" t="s">
        <v>15001</v>
      </c>
      <c r="V122" t="s">
        <v>15001</v>
      </c>
      <c r="Y122" t="s">
        <v>4087</v>
      </c>
      <c r="AB122">
        <v>5111</v>
      </c>
      <c r="AC122">
        <v>131</v>
      </c>
      <c r="AE122">
        <v>1</v>
      </c>
      <c r="AG122">
        <v>45588</v>
      </c>
      <c r="AH122">
        <v>45588</v>
      </c>
      <c r="AL122">
        <v>8</v>
      </c>
      <c r="AN122">
        <v>3647.04</v>
      </c>
      <c r="AO122">
        <v>33311</v>
      </c>
      <c r="AQ122" t="s">
        <v>14558</v>
      </c>
      <c r="AR122">
        <v>156</v>
      </c>
      <c r="AS122">
        <v>632</v>
      </c>
    </row>
    <row r="123" spans="3:45" x14ac:dyDescent="0.25">
      <c r="C123" t="s">
        <v>3585</v>
      </c>
      <c r="D123" t="s">
        <v>4134</v>
      </c>
      <c r="E123" t="s">
        <v>25</v>
      </c>
      <c r="F123" t="s">
        <v>907</v>
      </c>
      <c r="G123" t="s">
        <v>907</v>
      </c>
      <c r="H123">
        <v>9106044635</v>
      </c>
      <c r="I123" t="s">
        <v>907</v>
      </c>
      <c r="J123" t="s">
        <v>15000</v>
      </c>
      <c r="L123" t="s">
        <v>26</v>
      </c>
      <c r="M123" t="s">
        <v>983</v>
      </c>
      <c r="N123" t="s">
        <v>907</v>
      </c>
      <c r="O123" t="s">
        <v>11882</v>
      </c>
      <c r="S123" t="s">
        <v>15001</v>
      </c>
      <c r="V123" t="s">
        <v>15001</v>
      </c>
      <c r="Y123" t="s">
        <v>4059</v>
      </c>
      <c r="AB123">
        <v>5111</v>
      </c>
      <c r="AC123">
        <v>131</v>
      </c>
      <c r="AE123">
        <v>1</v>
      </c>
      <c r="AG123">
        <v>37720</v>
      </c>
      <c r="AH123">
        <v>37720</v>
      </c>
      <c r="AL123">
        <v>8</v>
      </c>
      <c r="AN123">
        <v>3017.6</v>
      </c>
      <c r="AO123">
        <v>33311</v>
      </c>
      <c r="AQ123" t="s">
        <v>14558</v>
      </c>
      <c r="AR123">
        <v>156</v>
      </c>
      <c r="AS123">
        <v>632</v>
      </c>
    </row>
    <row r="124" spans="3:45" x14ac:dyDescent="0.25">
      <c r="C124" t="s">
        <v>3585</v>
      </c>
      <c r="D124" t="s">
        <v>4134</v>
      </c>
      <c r="E124" t="s">
        <v>25</v>
      </c>
      <c r="F124" t="s">
        <v>907</v>
      </c>
      <c r="G124" t="s">
        <v>907</v>
      </c>
      <c r="H124">
        <v>9106044635</v>
      </c>
      <c r="I124" t="s">
        <v>907</v>
      </c>
      <c r="J124" t="s">
        <v>15000</v>
      </c>
      <c r="L124" t="s">
        <v>26</v>
      </c>
      <c r="M124" t="s">
        <v>983</v>
      </c>
      <c r="N124" t="s">
        <v>907</v>
      </c>
      <c r="O124" t="s">
        <v>11882</v>
      </c>
      <c r="S124" t="s">
        <v>15001</v>
      </c>
      <c r="V124" t="s">
        <v>15001</v>
      </c>
      <c r="Y124" t="s">
        <v>3993</v>
      </c>
      <c r="AB124">
        <v>5111</v>
      </c>
      <c r="AC124">
        <v>131</v>
      </c>
      <c r="AE124">
        <v>1</v>
      </c>
      <c r="AG124">
        <v>111606</v>
      </c>
      <c r="AH124">
        <v>111606</v>
      </c>
      <c r="AL124">
        <v>8</v>
      </c>
      <c r="AN124">
        <v>8928.48</v>
      </c>
      <c r="AO124">
        <v>33311</v>
      </c>
      <c r="AQ124" t="s">
        <v>14558</v>
      </c>
      <c r="AR124">
        <v>156</v>
      </c>
      <c r="AS124">
        <v>632</v>
      </c>
    </row>
    <row r="125" spans="3:45" x14ac:dyDescent="0.25">
      <c r="C125" t="s">
        <v>3585</v>
      </c>
      <c r="D125" t="s">
        <v>4134</v>
      </c>
      <c r="E125" t="s">
        <v>25</v>
      </c>
      <c r="F125" t="s">
        <v>907</v>
      </c>
      <c r="G125" t="s">
        <v>907</v>
      </c>
      <c r="H125">
        <v>9106044635</v>
      </c>
      <c r="I125" t="s">
        <v>907</v>
      </c>
      <c r="J125" t="s">
        <v>15000</v>
      </c>
      <c r="L125" t="s">
        <v>26</v>
      </c>
      <c r="M125" t="s">
        <v>983</v>
      </c>
      <c r="N125" t="s">
        <v>907</v>
      </c>
      <c r="O125" t="s">
        <v>11882</v>
      </c>
      <c r="S125" t="s">
        <v>15001</v>
      </c>
      <c r="V125" t="s">
        <v>15001</v>
      </c>
      <c r="Y125" t="s">
        <v>4007</v>
      </c>
      <c r="AB125">
        <v>5111</v>
      </c>
      <c r="AC125">
        <v>131</v>
      </c>
      <c r="AE125">
        <v>2</v>
      </c>
      <c r="AG125">
        <v>111058</v>
      </c>
      <c r="AH125">
        <v>222116</v>
      </c>
      <c r="AL125">
        <v>8</v>
      </c>
      <c r="AN125">
        <v>17769.28</v>
      </c>
      <c r="AO125">
        <v>33311</v>
      </c>
      <c r="AQ125" t="s">
        <v>14558</v>
      </c>
      <c r="AR125">
        <v>156</v>
      </c>
      <c r="AS125">
        <v>632</v>
      </c>
    </row>
    <row r="126" spans="3:45" x14ac:dyDescent="0.25">
      <c r="C126" t="s">
        <v>3585</v>
      </c>
      <c r="D126" t="s">
        <v>4134</v>
      </c>
      <c r="E126" t="s">
        <v>25</v>
      </c>
      <c r="F126" t="s">
        <v>907</v>
      </c>
      <c r="G126" t="s">
        <v>907</v>
      </c>
      <c r="H126">
        <v>9106044690</v>
      </c>
      <c r="I126" t="s">
        <v>907</v>
      </c>
      <c r="J126" t="s">
        <v>15002</v>
      </c>
      <c r="L126" t="s">
        <v>26</v>
      </c>
      <c r="M126" t="s">
        <v>1160</v>
      </c>
      <c r="N126" t="s">
        <v>907</v>
      </c>
      <c r="O126" t="s">
        <v>3795</v>
      </c>
      <c r="S126" t="s">
        <v>15003</v>
      </c>
      <c r="V126" t="s">
        <v>15003</v>
      </c>
      <c r="Y126" t="s">
        <v>4007</v>
      </c>
      <c r="AB126">
        <v>5111</v>
      </c>
      <c r="AC126">
        <v>131</v>
      </c>
      <c r="AE126">
        <v>1</v>
      </c>
      <c r="AG126">
        <v>111058</v>
      </c>
      <c r="AH126">
        <v>111058</v>
      </c>
      <c r="AL126">
        <v>8</v>
      </c>
      <c r="AN126">
        <v>8884.64</v>
      </c>
      <c r="AO126">
        <v>33311</v>
      </c>
      <c r="AQ126" t="s">
        <v>14558</v>
      </c>
      <c r="AR126">
        <v>156</v>
      </c>
      <c r="AS126">
        <v>632</v>
      </c>
    </row>
    <row r="127" spans="3:45" x14ac:dyDescent="0.25">
      <c r="C127" t="s">
        <v>3585</v>
      </c>
      <c r="D127" t="s">
        <v>4134</v>
      </c>
      <c r="E127" t="s">
        <v>25</v>
      </c>
      <c r="F127" t="s">
        <v>907</v>
      </c>
      <c r="G127" t="s">
        <v>907</v>
      </c>
      <c r="H127">
        <v>9106044673</v>
      </c>
      <c r="I127" t="s">
        <v>907</v>
      </c>
      <c r="J127" t="s">
        <v>15004</v>
      </c>
      <c r="L127" t="s">
        <v>26</v>
      </c>
      <c r="M127" t="s">
        <v>1247</v>
      </c>
      <c r="N127" t="s">
        <v>907</v>
      </c>
      <c r="O127" t="s">
        <v>3696</v>
      </c>
      <c r="S127" t="s">
        <v>15005</v>
      </c>
      <c r="V127" t="s">
        <v>15005</v>
      </c>
      <c r="Y127" t="s">
        <v>3952</v>
      </c>
      <c r="AB127">
        <v>5111</v>
      </c>
      <c r="AC127">
        <v>131</v>
      </c>
      <c r="AE127">
        <v>1</v>
      </c>
      <c r="AG127">
        <v>73431</v>
      </c>
      <c r="AH127">
        <v>73431</v>
      </c>
      <c r="AL127">
        <v>8</v>
      </c>
      <c r="AN127">
        <v>5874.4800000000005</v>
      </c>
      <c r="AO127">
        <v>33311</v>
      </c>
      <c r="AQ127" t="s">
        <v>14558</v>
      </c>
      <c r="AR127">
        <v>156</v>
      </c>
      <c r="AS127">
        <v>632</v>
      </c>
    </row>
    <row r="128" spans="3:45" x14ac:dyDescent="0.25">
      <c r="C128" t="s">
        <v>3585</v>
      </c>
      <c r="D128" t="s">
        <v>4134</v>
      </c>
      <c r="E128" t="s">
        <v>25</v>
      </c>
      <c r="F128" t="s">
        <v>907</v>
      </c>
      <c r="G128" t="s">
        <v>907</v>
      </c>
      <c r="H128">
        <v>9106044675</v>
      </c>
      <c r="I128" t="s">
        <v>907</v>
      </c>
      <c r="J128" t="s">
        <v>15008</v>
      </c>
      <c r="L128" t="s">
        <v>26</v>
      </c>
      <c r="M128" t="s">
        <v>1238</v>
      </c>
      <c r="N128" t="s">
        <v>907</v>
      </c>
      <c r="O128" t="s">
        <v>3696</v>
      </c>
      <c r="S128" t="s">
        <v>15005</v>
      </c>
      <c r="V128" t="s">
        <v>15005</v>
      </c>
      <c r="Y128" t="s">
        <v>4007</v>
      </c>
      <c r="AB128">
        <v>5111</v>
      </c>
      <c r="AC128">
        <v>131</v>
      </c>
      <c r="AE128">
        <v>2</v>
      </c>
      <c r="AG128">
        <v>111058</v>
      </c>
      <c r="AH128">
        <v>222116</v>
      </c>
      <c r="AL128">
        <v>8</v>
      </c>
      <c r="AN128">
        <v>17769.28</v>
      </c>
      <c r="AO128">
        <v>33311</v>
      </c>
      <c r="AQ128" t="s">
        <v>14558</v>
      </c>
      <c r="AR128">
        <v>156</v>
      </c>
      <c r="AS128">
        <v>632</v>
      </c>
    </row>
    <row r="129" spans="3:45" x14ac:dyDescent="0.25">
      <c r="C129" t="s">
        <v>3585</v>
      </c>
      <c r="D129" t="s">
        <v>4134</v>
      </c>
      <c r="E129" t="s">
        <v>25</v>
      </c>
      <c r="F129" t="s">
        <v>907</v>
      </c>
      <c r="G129" t="s">
        <v>907</v>
      </c>
      <c r="H129">
        <v>9106044675</v>
      </c>
      <c r="I129" t="s">
        <v>907</v>
      </c>
      <c r="J129" t="s">
        <v>15008</v>
      </c>
      <c r="L129" t="s">
        <v>26</v>
      </c>
      <c r="M129" t="s">
        <v>1238</v>
      </c>
      <c r="N129" t="s">
        <v>907</v>
      </c>
      <c r="O129" t="s">
        <v>3696</v>
      </c>
      <c r="S129" t="s">
        <v>15005</v>
      </c>
      <c r="V129" t="s">
        <v>15005</v>
      </c>
      <c r="Y129" t="s">
        <v>4087</v>
      </c>
      <c r="AB129">
        <v>5111</v>
      </c>
      <c r="AC129">
        <v>131</v>
      </c>
      <c r="AE129">
        <v>1</v>
      </c>
      <c r="AG129">
        <v>45588</v>
      </c>
      <c r="AH129">
        <v>45588</v>
      </c>
      <c r="AL129">
        <v>8</v>
      </c>
      <c r="AN129">
        <v>3647.04</v>
      </c>
      <c r="AO129">
        <v>33311</v>
      </c>
      <c r="AQ129" t="s">
        <v>14558</v>
      </c>
      <c r="AR129">
        <v>156</v>
      </c>
      <c r="AS129">
        <v>632</v>
      </c>
    </row>
    <row r="130" spans="3:45" x14ac:dyDescent="0.25">
      <c r="C130" t="s">
        <v>3585</v>
      </c>
      <c r="D130" t="s">
        <v>4134</v>
      </c>
      <c r="E130" t="s">
        <v>25</v>
      </c>
      <c r="F130" t="s">
        <v>907</v>
      </c>
      <c r="G130" t="s">
        <v>907</v>
      </c>
      <c r="H130">
        <v>9106044828</v>
      </c>
      <c r="I130" t="s">
        <v>907</v>
      </c>
      <c r="J130" t="s">
        <v>15009</v>
      </c>
      <c r="L130" t="s">
        <v>26</v>
      </c>
      <c r="M130" t="s">
        <v>1418</v>
      </c>
      <c r="N130" t="s">
        <v>907</v>
      </c>
      <c r="O130" t="s">
        <v>12967</v>
      </c>
      <c r="S130" t="s">
        <v>15010</v>
      </c>
      <c r="V130" t="s">
        <v>15010</v>
      </c>
      <c r="Y130" t="s">
        <v>3952</v>
      </c>
      <c r="AB130">
        <v>5111</v>
      </c>
      <c r="AC130">
        <v>131</v>
      </c>
      <c r="AE130">
        <v>1</v>
      </c>
      <c r="AG130">
        <v>73431</v>
      </c>
      <c r="AH130">
        <v>73431</v>
      </c>
      <c r="AL130">
        <v>8</v>
      </c>
      <c r="AN130">
        <v>5874.4800000000005</v>
      </c>
      <c r="AO130">
        <v>33311</v>
      </c>
      <c r="AQ130" t="s">
        <v>14558</v>
      </c>
      <c r="AR130">
        <v>156</v>
      </c>
      <c r="AS130">
        <v>632</v>
      </c>
    </row>
    <row r="131" spans="3:45" x14ac:dyDescent="0.25">
      <c r="C131" t="s">
        <v>3585</v>
      </c>
      <c r="D131" t="s">
        <v>4134</v>
      </c>
      <c r="E131" t="s">
        <v>25</v>
      </c>
      <c r="F131" t="s">
        <v>907</v>
      </c>
      <c r="G131" t="s">
        <v>907</v>
      </c>
      <c r="H131">
        <v>9106044828</v>
      </c>
      <c r="I131" t="s">
        <v>907</v>
      </c>
      <c r="J131" t="s">
        <v>15009</v>
      </c>
      <c r="L131" t="s">
        <v>26</v>
      </c>
      <c r="M131" t="s">
        <v>1418</v>
      </c>
      <c r="N131" t="s">
        <v>907</v>
      </c>
      <c r="O131" t="s">
        <v>12967</v>
      </c>
      <c r="S131" t="s">
        <v>15010</v>
      </c>
      <c r="V131" t="s">
        <v>15010</v>
      </c>
      <c r="Y131" t="s">
        <v>4087</v>
      </c>
      <c r="AB131">
        <v>5111</v>
      </c>
      <c r="AC131">
        <v>131</v>
      </c>
      <c r="AE131">
        <v>1</v>
      </c>
      <c r="AG131">
        <v>45588</v>
      </c>
      <c r="AH131">
        <v>45588</v>
      </c>
      <c r="AL131">
        <v>8</v>
      </c>
      <c r="AN131">
        <v>3647.04</v>
      </c>
      <c r="AO131">
        <v>33311</v>
      </c>
      <c r="AQ131" t="s">
        <v>14558</v>
      </c>
      <c r="AR131">
        <v>156</v>
      </c>
      <c r="AS131">
        <v>632</v>
      </c>
    </row>
    <row r="132" spans="3:45" x14ac:dyDescent="0.25">
      <c r="C132" t="s">
        <v>3585</v>
      </c>
      <c r="D132" t="s">
        <v>4134</v>
      </c>
      <c r="E132" t="s">
        <v>25</v>
      </c>
      <c r="F132" t="s">
        <v>907</v>
      </c>
      <c r="G132" t="s">
        <v>907</v>
      </c>
      <c r="H132">
        <v>9106044828</v>
      </c>
      <c r="I132" t="s">
        <v>907</v>
      </c>
      <c r="J132" t="s">
        <v>15009</v>
      </c>
      <c r="L132" t="s">
        <v>26</v>
      </c>
      <c r="M132" t="s">
        <v>1418</v>
      </c>
      <c r="N132" t="s">
        <v>907</v>
      </c>
      <c r="O132" t="s">
        <v>12967</v>
      </c>
      <c r="S132" t="s">
        <v>15010</v>
      </c>
      <c r="V132" t="s">
        <v>15010</v>
      </c>
      <c r="Y132" t="s">
        <v>4013</v>
      </c>
      <c r="AB132">
        <v>5111</v>
      </c>
      <c r="AC132">
        <v>131</v>
      </c>
      <c r="AE132">
        <v>2</v>
      </c>
      <c r="AG132">
        <v>50182</v>
      </c>
      <c r="AH132">
        <v>100364</v>
      </c>
      <c r="AL132">
        <v>8</v>
      </c>
      <c r="AN132">
        <v>8029.12</v>
      </c>
      <c r="AO132">
        <v>33311</v>
      </c>
      <c r="AQ132" t="s">
        <v>14558</v>
      </c>
      <c r="AR132">
        <v>156</v>
      </c>
      <c r="AS132">
        <v>632</v>
      </c>
    </row>
    <row r="133" spans="3:45" x14ac:dyDescent="0.25">
      <c r="C133" t="s">
        <v>3585</v>
      </c>
      <c r="D133" t="s">
        <v>4134</v>
      </c>
      <c r="E133" t="s">
        <v>25</v>
      </c>
      <c r="F133" t="s">
        <v>907</v>
      </c>
      <c r="G133" t="s">
        <v>907</v>
      </c>
      <c r="H133">
        <v>9106044848</v>
      </c>
      <c r="I133" t="s">
        <v>907</v>
      </c>
      <c r="J133" t="s">
        <v>15011</v>
      </c>
      <c r="L133" t="s">
        <v>26</v>
      </c>
      <c r="M133" t="s">
        <v>1364</v>
      </c>
      <c r="N133" t="s">
        <v>907</v>
      </c>
      <c r="O133" t="s">
        <v>13162</v>
      </c>
      <c r="S133" t="s">
        <v>15012</v>
      </c>
      <c r="V133" t="s">
        <v>15012</v>
      </c>
      <c r="Y133" t="s">
        <v>4007</v>
      </c>
      <c r="AB133">
        <v>5111</v>
      </c>
      <c r="AC133">
        <v>131</v>
      </c>
      <c r="AE133">
        <v>2</v>
      </c>
      <c r="AG133">
        <v>111058</v>
      </c>
      <c r="AH133">
        <v>222116</v>
      </c>
      <c r="AL133">
        <v>8</v>
      </c>
      <c r="AN133">
        <v>17769.28</v>
      </c>
      <c r="AO133">
        <v>33311</v>
      </c>
      <c r="AQ133" t="s">
        <v>14558</v>
      </c>
      <c r="AR133">
        <v>156</v>
      </c>
      <c r="AS133">
        <v>632</v>
      </c>
    </row>
    <row r="134" spans="3:45" x14ac:dyDescent="0.25">
      <c r="C134" t="s">
        <v>3585</v>
      </c>
      <c r="D134" t="s">
        <v>4134</v>
      </c>
      <c r="E134" t="s">
        <v>25</v>
      </c>
      <c r="F134" t="s">
        <v>907</v>
      </c>
      <c r="G134" t="s">
        <v>907</v>
      </c>
      <c r="H134">
        <v>9106044848</v>
      </c>
      <c r="I134" t="s">
        <v>907</v>
      </c>
      <c r="J134" t="s">
        <v>15011</v>
      </c>
      <c r="L134" t="s">
        <v>26</v>
      </c>
      <c r="M134" t="s">
        <v>1364</v>
      </c>
      <c r="N134" t="s">
        <v>907</v>
      </c>
      <c r="O134" t="s">
        <v>13162</v>
      </c>
      <c r="S134" t="s">
        <v>15012</v>
      </c>
      <c r="V134" t="s">
        <v>15012</v>
      </c>
      <c r="Y134" t="s">
        <v>3949</v>
      </c>
      <c r="AB134">
        <v>5111</v>
      </c>
      <c r="AC134">
        <v>131</v>
      </c>
      <c r="AE134">
        <v>2</v>
      </c>
      <c r="AG134">
        <v>74250</v>
      </c>
      <c r="AH134">
        <v>148500</v>
      </c>
      <c r="AL134">
        <v>8</v>
      </c>
      <c r="AN134">
        <v>11880</v>
      </c>
      <c r="AO134">
        <v>33311</v>
      </c>
      <c r="AQ134" t="s">
        <v>14558</v>
      </c>
      <c r="AR134">
        <v>156</v>
      </c>
      <c r="AS134">
        <v>632</v>
      </c>
    </row>
    <row r="135" spans="3:45" x14ac:dyDescent="0.25">
      <c r="C135" t="s">
        <v>3585</v>
      </c>
      <c r="D135" t="s">
        <v>4134</v>
      </c>
      <c r="E135" t="s">
        <v>25</v>
      </c>
      <c r="F135" t="s">
        <v>907</v>
      </c>
      <c r="G135" t="s">
        <v>907</v>
      </c>
      <c r="H135">
        <v>9106044848</v>
      </c>
      <c r="I135" t="s">
        <v>907</v>
      </c>
      <c r="J135" t="s">
        <v>15011</v>
      </c>
      <c r="L135" t="s">
        <v>26</v>
      </c>
      <c r="M135" t="s">
        <v>1364</v>
      </c>
      <c r="N135" t="s">
        <v>907</v>
      </c>
      <c r="O135" t="s">
        <v>13162</v>
      </c>
      <c r="S135" t="s">
        <v>15012</v>
      </c>
      <c r="V135" t="s">
        <v>15012</v>
      </c>
      <c r="Y135" t="s">
        <v>4087</v>
      </c>
      <c r="AB135">
        <v>5111</v>
      </c>
      <c r="AC135">
        <v>131</v>
      </c>
      <c r="AE135">
        <v>2</v>
      </c>
      <c r="AG135">
        <v>45588</v>
      </c>
      <c r="AH135">
        <v>91176</v>
      </c>
      <c r="AL135">
        <v>8</v>
      </c>
      <c r="AN135">
        <v>7294.08</v>
      </c>
      <c r="AO135">
        <v>33311</v>
      </c>
      <c r="AQ135" t="s">
        <v>14558</v>
      </c>
      <c r="AR135">
        <v>156</v>
      </c>
      <c r="AS135">
        <v>632</v>
      </c>
    </row>
    <row r="136" spans="3:45" x14ac:dyDescent="0.25">
      <c r="C136" t="s">
        <v>3585</v>
      </c>
      <c r="D136" t="s">
        <v>4134</v>
      </c>
      <c r="E136" t="s">
        <v>25</v>
      </c>
      <c r="F136" t="s">
        <v>907</v>
      </c>
      <c r="G136" t="s">
        <v>907</v>
      </c>
      <c r="H136">
        <v>9106044848</v>
      </c>
      <c r="I136" t="s">
        <v>907</v>
      </c>
      <c r="J136" t="s">
        <v>15011</v>
      </c>
      <c r="L136" t="s">
        <v>26</v>
      </c>
      <c r="M136" t="s">
        <v>1364</v>
      </c>
      <c r="N136" t="s">
        <v>907</v>
      </c>
      <c r="O136" t="s">
        <v>13162</v>
      </c>
      <c r="S136" t="s">
        <v>15012</v>
      </c>
      <c r="V136" t="s">
        <v>15012</v>
      </c>
      <c r="Y136" t="s">
        <v>3967</v>
      </c>
      <c r="AB136">
        <v>5111</v>
      </c>
      <c r="AC136">
        <v>131</v>
      </c>
      <c r="AE136">
        <v>2</v>
      </c>
      <c r="AG136">
        <v>70950</v>
      </c>
      <c r="AH136">
        <v>141900</v>
      </c>
      <c r="AL136">
        <v>8</v>
      </c>
      <c r="AN136">
        <v>11352</v>
      </c>
      <c r="AO136">
        <v>33311</v>
      </c>
      <c r="AQ136" t="s">
        <v>14558</v>
      </c>
      <c r="AR136">
        <v>156</v>
      </c>
      <c r="AS136">
        <v>632</v>
      </c>
    </row>
    <row r="137" spans="3:45" x14ac:dyDescent="0.25">
      <c r="C137" t="s">
        <v>3585</v>
      </c>
      <c r="D137" t="s">
        <v>4134</v>
      </c>
      <c r="E137" t="s">
        <v>25</v>
      </c>
      <c r="F137" t="s">
        <v>907</v>
      </c>
      <c r="G137" t="s">
        <v>907</v>
      </c>
      <c r="H137">
        <v>9106044816</v>
      </c>
      <c r="I137" t="s">
        <v>907</v>
      </c>
      <c r="J137" t="s">
        <v>15013</v>
      </c>
      <c r="L137" t="s">
        <v>26</v>
      </c>
      <c r="M137" t="s">
        <v>1412</v>
      </c>
      <c r="N137" t="s">
        <v>907</v>
      </c>
      <c r="O137" t="s">
        <v>3639</v>
      </c>
      <c r="S137" t="s">
        <v>15014</v>
      </c>
      <c r="V137" t="s">
        <v>15014</v>
      </c>
      <c r="Y137" t="s">
        <v>4059</v>
      </c>
      <c r="AB137">
        <v>5111</v>
      </c>
      <c r="AC137">
        <v>131</v>
      </c>
      <c r="AE137">
        <v>2</v>
      </c>
      <c r="AG137">
        <v>37720</v>
      </c>
      <c r="AH137">
        <v>75440</v>
      </c>
      <c r="AL137">
        <v>8</v>
      </c>
      <c r="AN137">
        <v>6035.2</v>
      </c>
      <c r="AO137">
        <v>33311</v>
      </c>
      <c r="AQ137" t="s">
        <v>14558</v>
      </c>
      <c r="AR137">
        <v>156</v>
      </c>
      <c r="AS137">
        <v>632</v>
      </c>
    </row>
    <row r="138" spans="3:45" x14ac:dyDescent="0.25">
      <c r="C138" t="s">
        <v>3585</v>
      </c>
      <c r="D138" t="s">
        <v>4134</v>
      </c>
      <c r="E138" t="s">
        <v>25</v>
      </c>
      <c r="F138" t="s">
        <v>907</v>
      </c>
      <c r="G138" t="s">
        <v>907</v>
      </c>
      <c r="H138">
        <v>9106044969</v>
      </c>
      <c r="I138" t="s">
        <v>907</v>
      </c>
      <c r="J138" t="s">
        <v>15015</v>
      </c>
      <c r="L138" t="s">
        <v>26</v>
      </c>
      <c r="M138" t="s">
        <v>1316</v>
      </c>
      <c r="N138" t="s">
        <v>907</v>
      </c>
      <c r="O138" t="s">
        <v>12462</v>
      </c>
      <c r="S138" t="s">
        <v>15016</v>
      </c>
      <c r="V138" t="s">
        <v>15016</v>
      </c>
      <c r="Y138" t="s">
        <v>3967</v>
      </c>
      <c r="AB138">
        <v>5111</v>
      </c>
      <c r="AC138">
        <v>131</v>
      </c>
      <c r="AE138">
        <v>3</v>
      </c>
      <c r="AG138">
        <v>70950</v>
      </c>
      <c r="AH138">
        <v>212850</v>
      </c>
      <c r="AL138">
        <v>8</v>
      </c>
      <c r="AN138">
        <v>17028</v>
      </c>
      <c r="AO138">
        <v>33311</v>
      </c>
      <c r="AQ138" t="s">
        <v>14558</v>
      </c>
      <c r="AR138">
        <v>156</v>
      </c>
      <c r="AS138">
        <v>632</v>
      </c>
    </row>
    <row r="139" spans="3:45" x14ac:dyDescent="0.25">
      <c r="C139" t="s">
        <v>3585</v>
      </c>
      <c r="D139" t="s">
        <v>4134</v>
      </c>
      <c r="E139" t="s">
        <v>25</v>
      </c>
      <c r="F139" t="s">
        <v>907</v>
      </c>
      <c r="G139" t="s">
        <v>907</v>
      </c>
      <c r="H139">
        <v>9106044973</v>
      </c>
      <c r="I139" t="s">
        <v>907</v>
      </c>
      <c r="J139" t="s">
        <v>15017</v>
      </c>
      <c r="L139" t="s">
        <v>26</v>
      </c>
      <c r="M139" t="s">
        <v>1232</v>
      </c>
      <c r="N139" t="s">
        <v>907</v>
      </c>
      <c r="O139" t="s">
        <v>3696</v>
      </c>
      <c r="S139" t="s">
        <v>15018</v>
      </c>
      <c r="V139" t="s">
        <v>15018</v>
      </c>
      <c r="Y139" t="s">
        <v>4007</v>
      </c>
      <c r="AB139">
        <v>5111</v>
      </c>
      <c r="AC139">
        <v>131</v>
      </c>
      <c r="AE139">
        <v>1</v>
      </c>
      <c r="AG139">
        <v>111058</v>
      </c>
      <c r="AH139">
        <v>111058</v>
      </c>
      <c r="AL139">
        <v>8</v>
      </c>
      <c r="AN139">
        <v>8884.64</v>
      </c>
      <c r="AO139">
        <v>33311</v>
      </c>
      <c r="AQ139" t="s">
        <v>14558</v>
      </c>
      <c r="AR139">
        <v>156</v>
      </c>
      <c r="AS139">
        <v>632</v>
      </c>
    </row>
    <row r="140" spans="3:45" x14ac:dyDescent="0.25">
      <c r="C140" t="s">
        <v>3585</v>
      </c>
      <c r="D140" t="s">
        <v>4134</v>
      </c>
      <c r="E140" t="s">
        <v>25</v>
      </c>
      <c r="F140" t="s">
        <v>907</v>
      </c>
      <c r="G140" t="s">
        <v>907</v>
      </c>
      <c r="H140">
        <v>9106045065</v>
      </c>
      <c r="I140" t="s">
        <v>907</v>
      </c>
      <c r="J140" t="s">
        <v>15032</v>
      </c>
      <c r="L140" t="s">
        <v>26</v>
      </c>
      <c r="M140" t="s">
        <v>1241</v>
      </c>
      <c r="N140" t="s">
        <v>907</v>
      </c>
      <c r="O140" t="s">
        <v>10186</v>
      </c>
      <c r="S140" t="s">
        <v>15033</v>
      </c>
      <c r="V140" t="s">
        <v>15033</v>
      </c>
      <c r="Y140" t="s">
        <v>4007</v>
      </c>
      <c r="AB140">
        <v>5111</v>
      </c>
      <c r="AC140">
        <v>131</v>
      </c>
      <c r="AE140">
        <v>1</v>
      </c>
      <c r="AG140">
        <v>111058</v>
      </c>
      <c r="AH140">
        <v>111058</v>
      </c>
      <c r="AL140">
        <v>8</v>
      </c>
      <c r="AN140">
        <v>8884.64</v>
      </c>
      <c r="AO140">
        <v>33311</v>
      </c>
      <c r="AQ140" t="s">
        <v>14558</v>
      </c>
      <c r="AR140">
        <v>156</v>
      </c>
      <c r="AS140">
        <v>632</v>
      </c>
    </row>
    <row r="141" spans="3:45" x14ac:dyDescent="0.25">
      <c r="C141" t="s">
        <v>3585</v>
      </c>
      <c r="D141" t="s">
        <v>4134</v>
      </c>
      <c r="E141" t="s">
        <v>25</v>
      </c>
      <c r="F141" t="s">
        <v>907</v>
      </c>
      <c r="G141" t="s">
        <v>907</v>
      </c>
      <c r="H141">
        <v>9106045065</v>
      </c>
      <c r="I141" t="s">
        <v>907</v>
      </c>
      <c r="J141" t="s">
        <v>15032</v>
      </c>
      <c r="L141" t="s">
        <v>26</v>
      </c>
      <c r="M141" t="s">
        <v>1241</v>
      </c>
      <c r="N141" t="s">
        <v>907</v>
      </c>
      <c r="O141" t="s">
        <v>10186</v>
      </c>
      <c r="S141" t="s">
        <v>15033</v>
      </c>
      <c r="V141" t="s">
        <v>15033</v>
      </c>
      <c r="Y141" t="s">
        <v>3999</v>
      </c>
      <c r="AB141">
        <v>5111</v>
      </c>
      <c r="AC141">
        <v>131</v>
      </c>
      <c r="AE141">
        <v>1</v>
      </c>
      <c r="AG141">
        <v>49500</v>
      </c>
      <c r="AH141">
        <v>49500</v>
      </c>
      <c r="AL141">
        <v>8</v>
      </c>
      <c r="AN141">
        <v>3960</v>
      </c>
      <c r="AO141">
        <v>33311</v>
      </c>
      <c r="AQ141" t="s">
        <v>14558</v>
      </c>
      <c r="AR141">
        <v>156</v>
      </c>
      <c r="AS141">
        <v>632</v>
      </c>
    </row>
    <row r="142" spans="3:45" x14ac:dyDescent="0.25">
      <c r="C142" t="s">
        <v>3585</v>
      </c>
      <c r="D142" t="s">
        <v>4134</v>
      </c>
      <c r="E142" t="s">
        <v>25</v>
      </c>
      <c r="F142" t="s">
        <v>907</v>
      </c>
      <c r="G142" t="s">
        <v>907</v>
      </c>
      <c r="H142">
        <v>9106045065</v>
      </c>
      <c r="I142" t="s">
        <v>907</v>
      </c>
      <c r="J142" t="s">
        <v>15032</v>
      </c>
      <c r="L142" t="s">
        <v>26</v>
      </c>
      <c r="M142" t="s">
        <v>1241</v>
      </c>
      <c r="N142" t="s">
        <v>907</v>
      </c>
      <c r="O142" t="s">
        <v>10186</v>
      </c>
      <c r="S142" t="s">
        <v>15033</v>
      </c>
      <c r="V142" t="s">
        <v>15033</v>
      </c>
      <c r="Y142" t="s">
        <v>4059</v>
      </c>
      <c r="AB142">
        <v>5111</v>
      </c>
      <c r="AC142">
        <v>131</v>
      </c>
      <c r="AE142">
        <v>2</v>
      </c>
      <c r="AG142">
        <v>37720</v>
      </c>
      <c r="AH142">
        <v>75440</v>
      </c>
      <c r="AL142">
        <v>8</v>
      </c>
      <c r="AN142">
        <v>6035.2</v>
      </c>
      <c r="AO142">
        <v>33311</v>
      </c>
      <c r="AQ142" t="s">
        <v>14558</v>
      </c>
      <c r="AR142">
        <v>156</v>
      </c>
      <c r="AS142">
        <v>632</v>
      </c>
    </row>
    <row r="143" spans="3:45" x14ac:dyDescent="0.25">
      <c r="C143" t="s">
        <v>3585</v>
      </c>
      <c r="D143" t="s">
        <v>4134</v>
      </c>
      <c r="E143" t="s">
        <v>25</v>
      </c>
      <c r="F143" t="s">
        <v>907</v>
      </c>
      <c r="G143" t="s">
        <v>907</v>
      </c>
      <c r="H143">
        <v>9106045158</v>
      </c>
      <c r="I143" t="s">
        <v>907</v>
      </c>
      <c r="J143" t="s">
        <v>15038</v>
      </c>
      <c r="L143" t="s">
        <v>26</v>
      </c>
      <c r="M143" t="s">
        <v>1157</v>
      </c>
      <c r="N143" t="s">
        <v>907</v>
      </c>
      <c r="O143" t="s">
        <v>11077</v>
      </c>
      <c r="S143" t="s">
        <v>15039</v>
      </c>
      <c r="V143" t="s">
        <v>15039</v>
      </c>
      <c r="Y143" t="s">
        <v>4007</v>
      </c>
      <c r="AB143">
        <v>5111</v>
      </c>
      <c r="AC143">
        <v>131</v>
      </c>
      <c r="AE143">
        <v>1</v>
      </c>
      <c r="AG143">
        <v>111058</v>
      </c>
      <c r="AH143">
        <v>111058</v>
      </c>
      <c r="AL143">
        <v>8</v>
      </c>
      <c r="AN143">
        <v>8884.64</v>
      </c>
      <c r="AO143">
        <v>33311</v>
      </c>
      <c r="AQ143" t="s">
        <v>14558</v>
      </c>
      <c r="AR143">
        <v>156</v>
      </c>
      <c r="AS143">
        <v>632</v>
      </c>
    </row>
    <row r="144" spans="3:45" x14ac:dyDescent="0.25">
      <c r="C144" t="s">
        <v>3585</v>
      </c>
      <c r="D144" t="s">
        <v>4134</v>
      </c>
      <c r="E144" t="s">
        <v>25</v>
      </c>
      <c r="F144" t="s">
        <v>907</v>
      </c>
      <c r="G144" t="s">
        <v>907</v>
      </c>
      <c r="H144">
        <v>9106045203</v>
      </c>
      <c r="I144" t="s">
        <v>907</v>
      </c>
      <c r="J144" t="s">
        <v>15048</v>
      </c>
      <c r="L144" t="s">
        <v>26</v>
      </c>
      <c r="M144" t="s">
        <v>1124</v>
      </c>
      <c r="N144" t="s">
        <v>907</v>
      </c>
      <c r="O144" t="s">
        <v>14486</v>
      </c>
      <c r="S144" t="s">
        <v>15049</v>
      </c>
      <c r="V144" t="s">
        <v>15049</v>
      </c>
      <c r="Y144" t="s">
        <v>4007</v>
      </c>
      <c r="AB144">
        <v>5111</v>
      </c>
      <c r="AC144">
        <v>131</v>
      </c>
      <c r="AE144">
        <v>1</v>
      </c>
      <c r="AG144">
        <v>111058</v>
      </c>
      <c r="AH144">
        <v>111058</v>
      </c>
      <c r="AL144">
        <v>8</v>
      </c>
      <c r="AN144">
        <v>8884.64</v>
      </c>
      <c r="AO144">
        <v>33311</v>
      </c>
      <c r="AQ144" t="s">
        <v>14558</v>
      </c>
      <c r="AR144">
        <v>156</v>
      </c>
      <c r="AS144">
        <v>632</v>
      </c>
    </row>
    <row r="145" spans="3:45" x14ac:dyDescent="0.25">
      <c r="C145" t="s">
        <v>3585</v>
      </c>
      <c r="D145" t="s">
        <v>4134</v>
      </c>
      <c r="E145" t="s">
        <v>25</v>
      </c>
      <c r="F145" t="s">
        <v>907</v>
      </c>
      <c r="G145" t="s">
        <v>907</v>
      </c>
      <c r="H145">
        <v>9106045203</v>
      </c>
      <c r="I145" t="s">
        <v>907</v>
      </c>
      <c r="J145" t="s">
        <v>15048</v>
      </c>
      <c r="L145" t="s">
        <v>26</v>
      </c>
      <c r="M145" t="s">
        <v>1124</v>
      </c>
      <c r="N145" t="s">
        <v>907</v>
      </c>
      <c r="O145" t="s">
        <v>14486</v>
      </c>
      <c r="S145" t="s">
        <v>15049</v>
      </c>
      <c r="V145" t="s">
        <v>15049</v>
      </c>
      <c r="Y145" t="s">
        <v>3993</v>
      </c>
      <c r="AB145">
        <v>5111</v>
      </c>
      <c r="AC145">
        <v>131</v>
      </c>
      <c r="AE145">
        <v>1</v>
      </c>
      <c r="AG145">
        <v>111606</v>
      </c>
      <c r="AH145">
        <v>111606</v>
      </c>
      <c r="AL145">
        <v>8</v>
      </c>
      <c r="AN145">
        <v>8928.48</v>
      </c>
      <c r="AO145">
        <v>33311</v>
      </c>
      <c r="AQ145" t="s">
        <v>14558</v>
      </c>
      <c r="AR145">
        <v>156</v>
      </c>
      <c r="AS145">
        <v>632</v>
      </c>
    </row>
    <row r="146" spans="3:45" x14ac:dyDescent="0.25">
      <c r="C146" t="s">
        <v>3585</v>
      </c>
      <c r="D146" t="s">
        <v>4134</v>
      </c>
      <c r="E146" t="s">
        <v>25</v>
      </c>
      <c r="F146" t="s">
        <v>907</v>
      </c>
      <c r="G146" t="s">
        <v>907</v>
      </c>
      <c r="H146">
        <v>9106045203</v>
      </c>
      <c r="I146" t="s">
        <v>907</v>
      </c>
      <c r="J146" t="s">
        <v>15048</v>
      </c>
      <c r="L146" t="s">
        <v>26</v>
      </c>
      <c r="M146" t="s">
        <v>1124</v>
      </c>
      <c r="N146" t="s">
        <v>907</v>
      </c>
      <c r="O146" t="s">
        <v>14486</v>
      </c>
      <c r="S146" t="s">
        <v>15049</v>
      </c>
      <c r="V146" t="s">
        <v>15049</v>
      </c>
      <c r="Y146" t="s">
        <v>4087</v>
      </c>
      <c r="AB146">
        <v>5111</v>
      </c>
      <c r="AC146">
        <v>131</v>
      </c>
      <c r="AE146">
        <v>1</v>
      </c>
      <c r="AG146">
        <v>45588</v>
      </c>
      <c r="AH146">
        <v>45588</v>
      </c>
      <c r="AL146">
        <v>8</v>
      </c>
      <c r="AN146">
        <v>3647.04</v>
      </c>
      <c r="AO146">
        <v>33311</v>
      </c>
      <c r="AQ146" t="s">
        <v>14558</v>
      </c>
      <c r="AR146">
        <v>156</v>
      </c>
      <c r="AS146">
        <v>632</v>
      </c>
    </row>
    <row r="147" spans="3:45" x14ac:dyDescent="0.25">
      <c r="C147" t="s">
        <v>3585</v>
      </c>
      <c r="D147" t="s">
        <v>4134</v>
      </c>
      <c r="E147" t="s">
        <v>25</v>
      </c>
      <c r="F147" t="s">
        <v>907</v>
      </c>
      <c r="G147" t="s">
        <v>907</v>
      </c>
      <c r="H147">
        <v>9106045203</v>
      </c>
      <c r="I147" t="s">
        <v>907</v>
      </c>
      <c r="J147" t="s">
        <v>15048</v>
      </c>
      <c r="L147" t="s">
        <v>26</v>
      </c>
      <c r="M147" t="s">
        <v>1124</v>
      </c>
      <c r="N147" t="s">
        <v>907</v>
      </c>
      <c r="O147" t="s">
        <v>14486</v>
      </c>
      <c r="S147" t="s">
        <v>15049</v>
      </c>
      <c r="V147" t="s">
        <v>15049</v>
      </c>
      <c r="Y147" t="s">
        <v>4013</v>
      </c>
      <c r="AB147">
        <v>5111</v>
      </c>
      <c r="AC147">
        <v>131</v>
      </c>
      <c r="AE147">
        <v>1</v>
      </c>
      <c r="AG147">
        <v>50182</v>
      </c>
      <c r="AH147">
        <v>50182</v>
      </c>
      <c r="AL147">
        <v>8</v>
      </c>
      <c r="AN147">
        <v>4014.56</v>
      </c>
      <c r="AO147">
        <v>33311</v>
      </c>
      <c r="AQ147" t="s">
        <v>14558</v>
      </c>
      <c r="AR147">
        <v>156</v>
      </c>
      <c r="AS147">
        <v>632</v>
      </c>
    </row>
    <row r="148" spans="3:45" x14ac:dyDescent="0.25">
      <c r="C148" t="s">
        <v>3585</v>
      </c>
      <c r="D148" t="s">
        <v>4134</v>
      </c>
      <c r="E148" t="s">
        <v>25</v>
      </c>
      <c r="F148" t="s">
        <v>907</v>
      </c>
      <c r="G148" t="s">
        <v>907</v>
      </c>
      <c r="H148">
        <v>9106045203</v>
      </c>
      <c r="I148" t="s">
        <v>907</v>
      </c>
      <c r="J148" t="s">
        <v>15048</v>
      </c>
      <c r="L148" t="s">
        <v>26</v>
      </c>
      <c r="M148" t="s">
        <v>1124</v>
      </c>
      <c r="N148" t="s">
        <v>907</v>
      </c>
      <c r="O148" t="s">
        <v>14486</v>
      </c>
      <c r="S148" t="s">
        <v>15049</v>
      </c>
      <c r="V148" t="s">
        <v>15049</v>
      </c>
      <c r="Y148" t="s">
        <v>3949</v>
      </c>
      <c r="AB148">
        <v>5111</v>
      </c>
      <c r="AC148">
        <v>131</v>
      </c>
      <c r="AE148">
        <v>1</v>
      </c>
      <c r="AG148">
        <v>74250</v>
      </c>
      <c r="AH148">
        <v>74250</v>
      </c>
      <c r="AL148">
        <v>8</v>
      </c>
      <c r="AN148">
        <v>5940</v>
      </c>
      <c r="AO148">
        <v>33311</v>
      </c>
      <c r="AQ148" t="s">
        <v>14558</v>
      </c>
      <c r="AR148">
        <v>156</v>
      </c>
      <c r="AS148">
        <v>632</v>
      </c>
    </row>
    <row r="149" spans="3:45" x14ac:dyDescent="0.25">
      <c r="C149" t="s">
        <v>3585</v>
      </c>
      <c r="D149" t="s">
        <v>4134</v>
      </c>
      <c r="E149" t="s">
        <v>25</v>
      </c>
      <c r="F149" t="s">
        <v>907</v>
      </c>
      <c r="G149" t="s">
        <v>907</v>
      </c>
      <c r="H149">
        <v>9106045203</v>
      </c>
      <c r="I149" t="s">
        <v>907</v>
      </c>
      <c r="J149" t="s">
        <v>15048</v>
      </c>
      <c r="L149" t="s">
        <v>26</v>
      </c>
      <c r="M149" t="s">
        <v>1124</v>
      </c>
      <c r="N149" t="s">
        <v>907</v>
      </c>
      <c r="O149" t="s">
        <v>14486</v>
      </c>
      <c r="S149" t="s">
        <v>15049</v>
      </c>
      <c r="V149" t="s">
        <v>15049</v>
      </c>
      <c r="Y149" t="s">
        <v>3967</v>
      </c>
      <c r="AB149">
        <v>5111</v>
      </c>
      <c r="AC149">
        <v>131</v>
      </c>
      <c r="AE149">
        <v>1</v>
      </c>
      <c r="AG149">
        <v>70950</v>
      </c>
      <c r="AH149">
        <v>70950</v>
      </c>
      <c r="AL149">
        <v>8</v>
      </c>
      <c r="AN149">
        <v>5676</v>
      </c>
      <c r="AO149">
        <v>33311</v>
      </c>
      <c r="AQ149" t="s">
        <v>14558</v>
      </c>
      <c r="AR149">
        <v>156</v>
      </c>
      <c r="AS149">
        <v>632</v>
      </c>
    </row>
    <row r="150" spans="3:45" x14ac:dyDescent="0.25">
      <c r="C150" t="s">
        <v>3585</v>
      </c>
      <c r="D150" t="s">
        <v>4134</v>
      </c>
      <c r="E150" t="s">
        <v>25</v>
      </c>
      <c r="F150" t="s">
        <v>907</v>
      </c>
      <c r="G150" t="s">
        <v>907</v>
      </c>
      <c r="H150">
        <v>9106045205</v>
      </c>
      <c r="I150" t="s">
        <v>907</v>
      </c>
      <c r="J150" t="s">
        <v>15052</v>
      </c>
      <c r="L150" t="s">
        <v>26</v>
      </c>
      <c r="M150" t="s">
        <v>1040</v>
      </c>
      <c r="N150" t="s">
        <v>907</v>
      </c>
      <c r="O150" t="s">
        <v>14486</v>
      </c>
      <c r="S150" t="s">
        <v>15049</v>
      </c>
      <c r="V150" t="s">
        <v>15049</v>
      </c>
      <c r="Y150" t="s">
        <v>4007</v>
      </c>
      <c r="AB150">
        <v>5111</v>
      </c>
      <c r="AC150">
        <v>131</v>
      </c>
      <c r="AE150">
        <v>2</v>
      </c>
      <c r="AG150">
        <v>111058</v>
      </c>
      <c r="AH150">
        <v>222116</v>
      </c>
      <c r="AL150">
        <v>8</v>
      </c>
      <c r="AN150">
        <v>17769.28</v>
      </c>
      <c r="AO150">
        <v>33311</v>
      </c>
      <c r="AQ150" t="s">
        <v>14558</v>
      </c>
      <c r="AR150">
        <v>156</v>
      </c>
      <c r="AS150">
        <v>632</v>
      </c>
    </row>
    <row r="151" spans="3:45" x14ac:dyDescent="0.25">
      <c r="C151" t="s">
        <v>3585</v>
      </c>
      <c r="D151" t="s">
        <v>4134</v>
      </c>
      <c r="E151" t="s">
        <v>25</v>
      </c>
      <c r="F151" t="s">
        <v>907</v>
      </c>
      <c r="G151" t="s">
        <v>907</v>
      </c>
      <c r="H151">
        <v>9106045205</v>
      </c>
      <c r="I151" t="s">
        <v>907</v>
      </c>
      <c r="J151" t="s">
        <v>15052</v>
      </c>
      <c r="L151" t="s">
        <v>26</v>
      </c>
      <c r="M151" t="s">
        <v>1040</v>
      </c>
      <c r="N151" t="s">
        <v>907</v>
      </c>
      <c r="O151" t="s">
        <v>14486</v>
      </c>
      <c r="S151" t="s">
        <v>15049</v>
      </c>
      <c r="V151" t="s">
        <v>15049</v>
      </c>
      <c r="Y151" t="s">
        <v>3993</v>
      </c>
      <c r="AB151">
        <v>5111</v>
      </c>
      <c r="AC151">
        <v>131</v>
      </c>
      <c r="AE151">
        <v>2</v>
      </c>
      <c r="AG151">
        <v>111606</v>
      </c>
      <c r="AH151">
        <v>223212</v>
      </c>
      <c r="AL151">
        <v>8</v>
      </c>
      <c r="AN151">
        <v>17856.96</v>
      </c>
      <c r="AO151">
        <v>33311</v>
      </c>
      <c r="AQ151" t="s">
        <v>14558</v>
      </c>
      <c r="AR151">
        <v>156</v>
      </c>
      <c r="AS151">
        <v>632</v>
      </c>
    </row>
    <row r="152" spans="3:45" x14ac:dyDescent="0.25">
      <c r="C152" t="s">
        <v>3585</v>
      </c>
      <c r="D152" t="s">
        <v>4134</v>
      </c>
      <c r="E152" t="s">
        <v>25</v>
      </c>
      <c r="F152" t="s">
        <v>907</v>
      </c>
      <c r="G152" t="s">
        <v>907</v>
      </c>
      <c r="H152">
        <v>9106045205</v>
      </c>
      <c r="I152" t="s">
        <v>907</v>
      </c>
      <c r="J152" t="s">
        <v>15052</v>
      </c>
      <c r="L152" t="s">
        <v>26</v>
      </c>
      <c r="M152" t="s">
        <v>1040</v>
      </c>
      <c r="N152" t="s">
        <v>907</v>
      </c>
      <c r="O152" t="s">
        <v>14486</v>
      </c>
      <c r="S152" t="s">
        <v>15049</v>
      </c>
      <c r="V152" t="s">
        <v>15049</v>
      </c>
      <c r="Y152" t="s">
        <v>4087</v>
      </c>
      <c r="AB152">
        <v>5111</v>
      </c>
      <c r="AC152">
        <v>131</v>
      </c>
      <c r="AE152">
        <v>4</v>
      </c>
      <c r="AG152">
        <v>45588</v>
      </c>
      <c r="AH152">
        <v>182352</v>
      </c>
      <c r="AL152">
        <v>8</v>
      </c>
      <c r="AN152">
        <v>14588.16</v>
      </c>
      <c r="AO152">
        <v>33311</v>
      </c>
      <c r="AQ152" t="s">
        <v>14558</v>
      </c>
      <c r="AR152">
        <v>156</v>
      </c>
      <c r="AS152">
        <v>632</v>
      </c>
    </row>
    <row r="153" spans="3:45" x14ac:dyDescent="0.25">
      <c r="C153" t="s">
        <v>3585</v>
      </c>
      <c r="D153" t="s">
        <v>4134</v>
      </c>
      <c r="E153" t="s">
        <v>25</v>
      </c>
      <c r="F153" t="s">
        <v>907</v>
      </c>
      <c r="G153" t="s">
        <v>907</v>
      </c>
      <c r="H153">
        <v>9106045205</v>
      </c>
      <c r="I153" t="s">
        <v>907</v>
      </c>
      <c r="J153" t="s">
        <v>15052</v>
      </c>
      <c r="L153" t="s">
        <v>26</v>
      </c>
      <c r="M153" t="s">
        <v>1040</v>
      </c>
      <c r="N153" t="s">
        <v>907</v>
      </c>
      <c r="O153" t="s">
        <v>14486</v>
      </c>
      <c r="S153" t="s">
        <v>15049</v>
      </c>
      <c r="V153" t="s">
        <v>15049</v>
      </c>
      <c r="Y153" t="s">
        <v>4013</v>
      </c>
      <c r="AB153">
        <v>5111</v>
      </c>
      <c r="AC153">
        <v>131</v>
      </c>
      <c r="AE153">
        <v>1</v>
      </c>
      <c r="AG153">
        <v>50182</v>
      </c>
      <c r="AH153">
        <v>50182</v>
      </c>
      <c r="AL153">
        <v>8</v>
      </c>
      <c r="AN153">
        <v>4014.56</v>
      </c>
      <c r="AO153">
        <v>33311</v>
      </c>
      <c r="AQ153" t="s">
        <v>14558</v>
      </c>
      <c r="AR153">
        <v>156</v>
      </c>
      <c r="AS153">
        <v>632</v>
      </c>
    </row>
    <row r="154" spans="3:45" x14ac:dyDescent="0.25">
      <c r="C154" t="s">
        <v>3585</v>
      </c>
      <c r="D154" t="s">
        <v>4134</v>
      </c>
      <c r="E154" t="s">
        <v>25</v>
      </c>
      <c r="F154" t="s">
        <v>907</v>
      </c>
      <c r="G154" t="s">
        <v>907</v>
      </c>
      <c r="H154">
        <v>9106045205</v>
      </c>
      <c r="I154" t="s">
        <v>907</v>
      </c>
      <c r="J154" t="s">
        <v>15052</v>
      </c>
      <c r="L154" t="s">
        <v>26</v>
      </c>
      <c r="M154" t="s">
        <v>1040</v>
      </c>
      <c r="N154" t="s">
        <v>907</v>
      </c>
      <c r="O154" t="s">
        <v>14486</v>
      </c>
      <c r="S154" t="s">
        <v>15049</v>
      </c>
      <c r="V154" t="s">
        <v>15049</v>
      </c>
      <c r="Y154" t="s">
        <v>3949</v>
      </c>
      <c r="AB154">
        <v>5111</v>
      </c>
      <c r="AC154">
        <v>131</v>
      </c>
      <c r="AE154">
        <v>2</v>
      </c>
      <c r="AG154">
        <v>74250</v>
      </c>
      <c r="AH154">
        <v>148500</v>
      </c>
      <c r="AL154">
        <v>8</v>
      </c>
      <c r="AN154">
        <v>11880</v>
      </c>
      <c r="AO154">
        <v>33311</v>
      </c>
      <c r="AQ154" t="s">
        <v>14558</v>
      </c>
      <c r="AR154">
        <v>156</v>
      </c>
      <c r="AS154">
        <v>632</v>
      </c>
    </row>
    <row r="155" spans="3:45" x14ac:dyDescent="0.25">
      <c r="C155" t="s">
        <v>3585</v>
      </c>
      <c r="D155" t="s">
        <v>4134</v>
      </c>
      <c r="E155" t="s">
        <v>25</v>
      </c>
      <c r="F155" t="s">
        <v>907</v>
      </c>
      <c r="G155" t="s">
        <v>907</v>
      </c>
      <c r="H155">
        <v>9106045205</v>
      </c>
      <c r="I155" t="s">
        <v>907</v>
      </c>
      <c r="J155" t="s">
        <v>15052</v>
      </c>
      <c r="L155" t="s">
        <v>26</v>
      </c>
      <c r="M155" t="s">
        <v>1040</v>
      </c>
      <c r="N155" t="s">
        <v>907</v>
      </c>
      <c r="O155" t="s">
        <v>14486</v>
      </c>
      <c r="S155" t="s">
        <v>15049</v>
      </c>
      <c r="V155" t="s">
        <v>15049</v>
      </c>
      <c r="Y155" t="s">
        <v>3967</v>
      </c>
      <c r="AB155">
        <v>5111</v>
      </c>
      <c r="AC155">
        <v>131</v>
      </c>
      <c r="AE155">
        <v>1</v>
      </c>
      <c r="AG155">
        <v>70950</v>
      </c>
      <c r="AH155">
        <v>70950</v>
      </c>
      <c r="AL155">
        <v>8</v>
      </c>
      <c r="AN155">
        <v>5676</v>
      </c>
      <c r="AO155">
        <v>33311</v>
      </c>
      <c r="AQ155" t="s">
        <v>14558</v>
      </c>
      <c r="AR155">
        <v>156</v>
      </c>
      <c r="AS155">
        <v>632</v>
      </c>
    </row>
    <row r="156" spans="3:45" x14ac:dyDescent="0.25">
      <c r="C156" t="s">
        <v>3585</v>
      </c>
      <c r="D156" t="s">
        <v>4134</v>
      </c>
      <c r="E156" t="s">
        <v>25</v>
      </c>
      <c r="F156" t="s">
        <v>907</v>
      </c>
      <c r="G156" t="s">
        <v>907</v>
      </c>
      <c r="H156">
        <v>9106045205</v>
      </c>
      <c r="I156" t="s">
        <v>907</v>
      </c>
      <c r="J156" t="s">
        <v>15052</v>
      </c>
      <c r="L156" t="s">
        <v>26</v>
      </c>
      <c r="M156" t="s">
        <v>1040</v>
      </c>
      <c r="N156" t="s">
        <v>907</v>
      </c>
      <c r="O156" t="s">
        <v>14486</v>
      </c>
      <c r="S156" t="s">
        <v>15049</v>
      </c>
      <c r="V156" t="s">
        <v>15049</v>
      </c>
      <c r="Y156" t="s">
        <v>3999</v>
      </c>
      <c r="AB156">
        <v>5111</v>
      </c>
      <c r="AC156">
        <v>131</v>
      </c>
      <c r="AE156">
        <v>1</v>
      </c>
      <c r="AG156">
        <v>49500</v>
      </c>
      <c r="AH156">
        <v>49500</v>
      </c>
      <c r="AL156">
        <v>8</v>
      </c>
      <c r="AN156">
        <v>3960</v>
      </c>
      <c r="AO156">
        <v>33311</v>
      </c>
      <c r="AQ156" t="s">
        <v>14558</v>
      </c>
      <c r="AR156">
        <v>156</v>
      </c>
      <c r="AS156">
        <v>632</v>
      </c>
    </row>
    <row r="157" spans="3:45" x14ac:dyDescent="0.25">
      <c r="C157" t="s">
        <v>3585</v>
      </c>
      <c r="D157" t="s">
        <v>4134</v>
      </c>
      <c r="E157" t="s">
        <v>25</v>
      </c>
      <c r="F157" t="s">
        <v>907</v>
      </c>
      <c r="G157" t="s">
        <v>907</v>
      </c>
      <c r="H157">
        <v>9106045290</v>
      </c>
      <c r="I157" t="s">
        <v>907</v>
      </c>
      <c r="J157" t="s">
        <v>15053</v>
      </c>
      <c r="L157" t="s">
        <v>26</v>
      </c>
      <c r="M157" t="s">
        <v>1004</v>
      </c>
      <c r="N157" t="s">
        <v>907</v>
      </c>
      <c r="O157" t="s">
        <v>14486</v>
      </c>
      <c r="S157" t="s">
        <v>15049</v>
      </c>
      <c r="V157" t="s">
        <v>15049</v>
      </c>
      <c r="Y157" t="s">
        <v>4087</v>
      </c>
      <c r="AB157">
        <v>5111</v>
      </c>
      <c r="AC157">
        <v>131</v>
      </c>
      <c r="AE157">
        <v>3</v>
      </c>
      <c r="AG157">
        <v>45588</v>
      </c>
      <c r="AH157">
        <v>136764</v>
      </c>
      <c r="AL157">
        <v>8</v>
      </c>
      <c r="AN157">
        <v>10941.12</v>
      </c>
      <c r="AO157">
        <v>33311</v>
      </c>
      <c r="AQ157" t="s">
        <v>14558</v>
      </c>
      <c r="AR157">
        <v>156</v>
      </c>
      <c r="AS157">
        <v>632</v>
      </c>
    </row>
    <row r="158" spans="3:45" x14ac:dyDescent="0.25">
      <c r="C158" t="s">
        <v>3585</v>
      </c>
      <c r="D158" t="s">
        <v>4134</v>
      </c>
      <c r="E158" t="s">
        <v>25</v>
      </c>
      <c r="F158" t="s">
        <v>907</v>
      </c>
      <c r="G158" t="s">
        <v>907</v>
      </c>
      <c r="H158">
        <v>9106045290</v>
      </c>
      <c r="I158" t="s">
        <v>907</v>
      </c>
      <c r="J158" t="s">
        <v>15053</v>
      </c>
      <c r="L158" t="s">
        <v>26</v>
      </c>
      <c r="M158" t="s">
        <v>1004</v>
      </c>
      <c r="N158" t="s">
        <v>907</v>
      </c>
      <c r="O158" t="s">
        <v>14486</v>
      </c>
      <c r="S158" t="s">
        <v>15049</v>
      </c>
      <c r="V158" t="s">
        <v>15049</v>
      </c>
      <c r="Y158" t="s">
        <v>3993</v>
      </c>
      <c r="AB158">
        <v>5111</v>
      </c>
      <c r="AC158">
        <v>131</v>
      </c>
      <c r="AE158">
        <v>2</v>
      </c>
      <c r="AG158">
        <v>111606</v>
      </c>
      <c r="AH158">
        <v>223212</v>
      </c>
      <c r="AL158">
        <v>8</v>
      </c>
      <c r="AN158">
        <v>17856.96</v>
      </c>
      <c r="AO158">
        <v>33311</v>
      </c>
      <c r="AQ158" t="s">
        <v>14558</v>
      </c>
      <c r="AR158">
        <v>156</v>
      </c>
      <c r="AS158">
        <v>632</v>
      </c>
    </row>
    <row r="159" spans="3:45" x14ac:dyDescent="0.25">
      <c r="C159" t="s">
        <v>3585</v>
      </c>
      <c r="D159" t="s">
        <v>4134</v>
      </c>
      <c r="E159" t="s">
        <v>25</v>
      </c>
      <c r="F159" t="s">
        <v>907</v>
      </c>
      <c r="G159" t="s">
        <v>907</v>
      </c>
      <c r="H159">
        <v>9106045290</v>
      </c>
      <c r="I159" t="s">
        <v>907</v>
      </c>
      <c r="J159" t="s">
        <v>15053</v>
      </c>
      <c r="L159" t="s">
        <v>26</v>
      </c>
      <c r="M159" t="s">
        <v>1004</v>
      </c>
      <c r="N159" t="s">
        <v>907</v>
      </c>
      <c r="O159" t="s">
        <v>14486</v>
      </c>
      <c r="S159" t="s">
        <v>15049</v>
      </c>
      <c r="V159" t="s">
        <v>15049</v>
      </c>
      <c r="Y159" t="s">
        <v>4007</v>
      </c>
      <c r="AB159">
        <v>5111</v>
      </c>
      <c r="AC159">
        <v>131</v>
      </c>
      <c r="AE159">
        <v>1</v>
      </c>
      <c r="AG159">
        <v>111058</v>
      </c>
      <c r="AH159">
        <v>111058</v>
      </c>
      <c r="AL159">
        <v>8</v>
      </c>
      <c r="AN159">
        <v>8884.64</v>
      </c>
      <c r="AO159">
        <v>33311</v>
      </c>
      <c r="AQ159" t="s">
        <v>14558</v>
      </c>
      <c r="AR159">
        <v>156</v>
      </c>
      <c r="AS159">
        <v>632</v>
      </c>
    </row>
    <row r="160" spans="3:45" x14ac:dyDescent="0.25">
      <c r="C160" t="s">
        <v>3585</v>
      </c>
      <c r="D160" t="s">
        <v>4134</v>
      </c>
      <c r="E160" t="s">
        <v>25</v>
      </c>
      <c r="F160" t="s">
        <v>907</v>
      </c>
      <c r="G160" t="s">
        <v>907</v>
      </c>
      <c r="H160">
        <v>9106045290</v>
      </c>
      <c r="I160" t="s">
        <v>907</v>
      </c>
      <c r="J160" t="s">
        <v>15053</v>
      </c>
      <c r="L160" t="s">
        <v>26</v>
      </c>
      <c r="M160" t="s">
        <v>1004</v>
      </c>
      <c r="N160" t="s">
        <v>907</v>
      </c>
      <c r="O160" t="s">
        <v>14486</v>
      </c>
      <c r="S160" t="s">
        <v>15049</v>
      </c>
      <c r="V160" t="s">
        <v>15049</v>
      </c>
      <c r="Y160" t="s">
        <v>4013</v>
      </c>
      <c r="AB160">
        <v>5111</v>
      </c>
      <c r="AC160">
        <v>131</v>
      </c>
      <c r="AE160">
        <v>1</v>
      </c>
      <c r="AG160">
        <v>50182</v>
      </c>
      <c r="AH160">
        <v>50182</v>
      </c>
      <c r="AL160">
        <v>8</v>
      </c>
      <c r="AN160">
        <v>4014.56</v>
      </c>
      <c r="AO160">
        <v>33311</v>
      </c>
      <c r="AQ160" t="s">
        <v>14558</v>
      </c>
      <c r="AR160">
        <v>156</v>
      </c>
      <c r="AS160">
        <v>632</v>
      </c>
    </row>
    <row r="161" spans="3:45" x14ac:dyDescent="0.25">
      <c r="C161" t="s">
        <v>3585</v>
      </c>
      <c r="D161" t="s">
        <v>4134</v>
      </c>
      <c r="E161" t="s">
        <v>25</v>
      </c>
      <c r="F161" t="s">
        <v>907</v>
      </c>
      <c r="G161" t="s">
        <v>907</v>
      </c>
      <c r="H161">
        <v>9106045290</v>
      </c>
      <c r="I161" t="s">
        <v>907</v>
      </c>
      <c r="J161" t="s">
        <v>15053</v>
      </c>
      <c r="L161" t="s">
        <v>26</v>
      </c>
      <c r="M161" t="s">
        <v>1004</v>
      </c>
      <c r="N161" t="s">
        <v>907</v>
      </c>
      <c r="O161" t="s">
        <v>14486</v>
      </c>
      <c r="S161" t="s">
        <v>15049</v>
      </c>
      <c r="V161" t="s">
        <v>15049</v>
      </c>
      <c r="Y161" t="s">
        <v>3967</v>
      </c>
      <c r="AB161">
        <v>5111</v>
      </c>
      <c r="AC161">
        <v>131</v>
      </c>
      <c r="AE161">
        <v>1</v>
      </c>
      <c r="AG161">
        <v>70950</v>
      </c>
      <c r="AH161">
        <v>70950</v>
      </c>
      <c r="AL161">
        <v>8</v>
      </c>
      <c r="AN161">
        <v>5676</v>
      </c>
      <c r="AO161">
        <v>33311</v>
      </c>
      <c r="AQ161" t="s">
        <v>14558</v>
      </c>
      <c r="AR161">
        <v>156</v>
      </c>
      <c r="AS161">
        <v>632</v>
      </c>
    </row>
    <row r="162" spans="3:45" x14ac:dyDescent="0.25">
      <c r="C162" t="s">
        <v>3585</v>
      </c>
      <c r="D162" t="s">
        <v>4134</v>
      </c>
      <c r="E162" t="s">
        <v>25</v>
      </c>
      <c r="F162" t="s">
        <v>907</v>
      </c>
      <c r="G162" t="s">
        <v>907</v>
      </c>
      <c r="H162">
        <v>9106045290</v>
      </c>
      <c r="I162" t="s">
        <v>907</v>
      </c>
      <c r="J162" t="s">
        <v>15053</v>
      </c>
      <c r="L162" t="s">
        <v>26</v>
      </c>
      <c r="M162" t="s">
        <v>1004</v>
      </c>
      <c r="N162" t="s">
        <v>907</v>
      </c>
      <c r="O162" t="s">
        <v>14486</v>
      </c>
      <c r="S162" t="s">
        <v>15049</v>
      </c>
      <c r="V162" t="s">
        <v>15049</v>
      </c>
      <c r="Y162" t="s">
        <v>3999</v>
      </c>
      <c r="AB162">
        <v>5111</v>
      </c>
      <c r="AC162">
        <v>131</v>
      </c>
      <c r="AE162">
        <v>1</v>
      </c>
      <c r="AG162">
        <v>49500</v>
      </c>
      <c r="AH162">
        <v>49500</v>
      </c>
      <c r="AL162">
        <v>8</v>
      </c>
      <c r="AN162">
        <v>3960</v>
      </c>
      <c r="AO162">
        <v>33311</v>
      </c>
      <c r="AQ162" t="s">
        <v>14558</v>
      </c>
      <c r="AR162">
        <v>156</v>
      </c>
      <c r="AS162">
        <v>632</v>
      </c>
    </row>
    <row r="163" spans="3:45" x14ac:dyDescent="0.25">
      <c r="C163" t="s">
        <v>3585</v>
      </c>
      <c r="D163" t="s">
        <v>4134</v>
      </c>
      <c r="E163" t="s">
        <v>25</v>
      </c>
      <c r="F163" t="s">
        <v>907</v>
      </c>
      <c r="G163" t="s">
        <v>907</v>
      </c>
      <c r="H163">
        <v>9106045290</v>
      </c>
      <c r="I163" t="s">
        <v>907</v>
      </c>
      <c r="J163" t="s">
        <v>15053</v>
      </c>
      <c r="L163" t="s">
        <v>26</v>
      </c>
      <c r="M163" t="s">
        <v>1004</v>
      </c>
      <c r="N163" t="s">
        <v>907</v>
      </c>
      <c r="O163" t="s">
        <v>14486</v>
      </c>
      <c r="S163" t="s">
        <v>15049</v>
      </c>
      <c r="V163" t="s">
        <v>15049</v>
      </c>
      <c r="Y163" t="s">
        <v>4059</v>
      </c>
      <c r="AB163">
        <v>5111</v>
      </c>
      <c r="AC163">
        <v>131</v>
      </c>
      <c r="AE163">
        <v>1</v>
      </c>
      <c r="AG163">
        <v>37720</v>
      </c>
      <c r="AH163">
        <v>37720</v>
      </c>
      <c r="AL163">
        <v>8</v>
      </c>
      <c r="AN163">
        <v>3017.6</v>
      </c>
      <c r="AO163">
        <v>33311</v>
      </c>
      <c r="AQ163" t="s">
        <v>14558</v>
      </c>
      <c r="AR163">
        <v>156</v>
      </c>
      <c r="AS163">
        <v>632</v>
      </c>
    </row>
    <row r="164" spans="3:45" x14ac:dyDescent="0.25">
      <c r="C164" t="s">
        <v>3585</v>
      </c>
      <c r="D164" t="s">
        <v>4134</v>
      </c>
      <c r="E164" t="s">
        <v>25</v>
      </c>
      <c r="F164" t="s">
        <v>907</v>
      </c>
      <c r="G164" t="s">
        <v>907</v>
      </c>
      <c r="H164">
        <v>9106045265</v>
      </c>
      <c r="I164" t="s">
        <v>907</v>
      </c>
      <c r="J164" t="s">
        <v>15054</v>
      </c>
      <c r="L164" t="s">
        <v>26</v>
      </c>
      <c r="M164" t="s">
        <v>1037</v>
      </c>
      <c r="N164" t="s">
        <v>907</v>
      </c>
      <c r="O164" t="s">
        <v>3880</v>
      </c>
      <c r="S164" t="s">
        <v>14977</v>
      </c>
      <c r="V164" t="s">
        <v>14977</v>
      </c>
      <c r="Y164" t="s">
        <v>4007</v>
      </c>
      <c r="AB164">
        <v>5111</v>
      </c>
      <c r="AC164">
        <v>131</v>
      </c>
      <c r="AE164">
        <v>1</v>
      </c>
      <c r="AG164">
        <v>111058</v>
      </c>
      <c r="AH164">
        <v>111058</v>
      </c>
      <c r="AL164">
        <v>8</v>
      </c>
      <c r="AN164">
        <v>8884.64</v>
      </c>
      <c r="AO164">
        <v>33311</v>
      </c>
      <c r="AQ164" t="s">
        <v>14558</v>
      </c>
      <c r="AR164">
        <v>156</v>
      </c>
      <c r="AS164">
        <v>632</v>
      </c>
    </row>
    <row r="165" spans="3:45" x14ac:dyDescent="0.25">
      <c r="C165" t="s">
        <v>3585</v>
      </c>
      <c r="D165" t="s">
        <v>4134</v>
      </c>
      <c r="E165" t="s">
        <v>25</v>
      </c>
      <c r="F165" t="s">
        <v>907</v>
      </c>
      <c r="G165" t="s">
        <v>907</v>
      </c>
      <c r="H165">
        <v>9106045324</v>
      </c>
      <c r="I165" t="s">
        <v>907</v>
      </c>
      <c r="J165" t="s">
        <v>15059</v>
      </c>
      <c r="L165" t="s">
        <v>26</v>
      </c>
      <c r="M165" t="s">
        <v>1001</v>
      </c>
      <c r="N165" t="s">
        <v>907</v>
      </c>
      <c r="O165" t="s">
        <v>3722</v>
      </c>
      <c r="S165" t="s">
        <v>15060</v>
      </c>
      <c r="V165" t="s">
        <v>15060</v>
      </c>
      <c r="Y165" t="s">
        <v>4007</v>
      </c>
      <c r="AB165">
        <v>5111</v>
      </c>
      <c r="AC165">
        <v>131</v>
      </c>
      <c r="AE165">
        <v>1</v>
      </c>
      <c r="AG165">
        <v>111058</v>
      </c>
      <c r="AH165">
        <v>111058</v>
      </c>
      <c r="AL165">
        <v>8</v>
      </c>
      <c r="AN165">
        <v>8884.64</v>
      </c>
      <c r="AO165">
        <v>33311</v>
      </c>
      <c r="AQ165" t="s">
        <v>14558</v>
      </c>
      <c r="AR165">
        <v>156</v>
      </c>
      <c r="AS165">
        <v>632</v>
      </c>
    </row>
    <row r="166" spans="3:45" x14ac:dyDescent="0.25">
      <c r="C166" t="s">
        <v>3585</v>
      </c>
      <c r="D166" t="s">
        <v>4134</v>
      </c>
      <c r="E166" t="s">
        <v>25</v>
      </c>
      <c r="F166" t="s">
        <v>907</v>
      </c>
      <c r="G166" t="s">
        <v>907</v>
      </c>
      <c r="H166">
        <v>9106045475</v>
      </c>
      <c r="I166" t="s">
        <v>907</v>
      </c>
      <c r="J166" t="s">
        <v>15066</v>
      </c>
      <c r="L166" t="s">
        <v>26</v>
      </c>
      <c r="M166" t="s">
        <v>1427</v>
      </c>
      <c r="N166" t="s">
        <v>907</v>
      </c>
      <c r="O166" t="s">
        <v>3824</v>
      </c>
      <c r="S166" t="s">
        <v>15067</v>
      </c>
      <c r="V166" t="s">
        <v>15067</v>
      </c>
      <c r="Y166" t="s">
        <v>4059</v>
      </c>
      <c r="AB166">
        <v>5111</v>
      </c>
      <c r="AC166">
        <v>131</v>
      </c>
      <c r="AE166">
        <v>3</v>
      </c>
      <c r="AG166">
        <v>37720</v>
      </c>
      <c r="AH166">
        <v>113160</v>
      </c>
      <c r="AL166">
        <v>8</v>
      </c>
      <c r="AN166">
        <v>9052.8000000000011</v>
      </c>
      <c r="AO166">
        <v>33311</v>
      </c>
      <c r="AQ166" t="s">
        <v>14558</v>
      </c>
      <c r="AR166">
        <v>156</v>
      </c>
      <c r="AS166">
        <v>632</v>
      </c>
    </row>
    <row r="167" spans="3:45" x14ac:dyDescent="0.25">
      <c r="C167" t="s">
        <v>3585</v>
      </c>
      <c r="D167" t="s">
        <v>4134</v>
      </c>
      <c r="E167" t="s">
        <v>25</v>
      </c>
      <c r="F167" t="s">
        <v>907</v>
      </c>
      <c r="G167" t="s">
        <v>907</v>
      </c>
      <c r="H167">
        <v>9106045515</v>
      </c>
      <c r="I167" t="s">
        <v>907</v>
      </c>
      <c r="J167" t="s">
        <v>15070</v>
      </c>
      <c r="L167" t="s">
        <v>26</v>
      </c>
      <c r="M167" t="s">
        <v>1214</v>
      </c>
      <c r="N167" t="s">
        <v>907</v>
      </c>
      <c r="O167" t="s">
        <v>3696</v>
      </c>
      <c r="S167" t="s">
        <v>15071</v>
      </c>
      <c r="V167" t="s">
        <v>15071</v>
      </c>
      <c r="Y167" t="s">
        <v>4007</v>
      </c>
      <c r="AB167">
        <v>5111</v>
      </c>
      <c r="AC167">
        <v>131</v>
      </c>
      <c r="AE167">
        <v>1</v>
      </c>
      <c r="AG167">
        <v>111058</v>
      </c>
      <c r="AH167">
        <v>111058</v>
      </c>
      <c r="AL167">
        <v>8</v>
      </c>
      <c r="AN167">
        <v>8884.64</v>
      </c>
      <c r="AO167">
        <v>33311</v>
      </c>
      <c r="AQ167" t="s">
        <v>14558</v>
      </c>
      <c r="AR167">
        <v>156</v>
      </c>
      <c r="AS167">
        <v>632</v>
      </c>
    </row>
    <row r="168" spans="3:45" x14ac:dyDescent="0.25">
      <c r="C168" t="s">
        <v>3585</v>
      </c>
      <c r="D168" t="s">
        <v>4134</v>
      </c>
      <c r="E168" t="s">
        <v>25</v>
      </c>
      <c r="F168" t="s">
        <v>907</v>
      </c>
      <c r="G168" t="s">
        <v>907</v>
      </c>
      <c r="H168">
        <v>9106045643</v>
      </c>
      <c r="I168" t="s">
        <v>907</v>
      </c>
      <c r="J168" t="s">
        <v>15090</v>
      </c>
      <c r="L168" t="s">
        <v>26</v>
      </c>
      <c r="M168" t="s">
        <v>1541</v>
      </c>
      <c r="N168" t="s">
        <v>907</v>
      </c>
      <c r="O168" t="s">
        <v>3706</v>
      </c>
      <c r="S168" t="s">
        <v>15091</v>
      </c>
      <c r="V168" t="s">
        <v>15091</v>
      </c>
      <c r="Y168" t="s">
        <v>3949</v>
      </c>
      <c r="AB168">
        <v>5111</v>
      </c>
      <c r="AC168">
        <v>131</v>
      </c>
      <c r="AE168">
        <v>3</v>
      </c>
      <c r="AG168">
        <v>74250</v>
      </c>
      <c r="AH168">
        <v>222750</v>
      </c>
      <c r="AL168">
        <v>8</v>
      </c>
      <c r="AN168">
        <v>17820</v>
      </c>
      <c r="AO168">
        <v>33311</v>
      </c>
      <c r="AQ168" t="s">
        <v>14558</v>
      </c>
      <c r="AR168">
        <v>156</v>
      </c>
      <c r="AS168">
        <v>632</v>
      </c>
    </row>
    <row r="169" spans="3:45" x14ac:dyDescent="0.25">
      <c r="C169" t="s">
        <v>3585</v>
      </c>
      <c r="D169" t="s">
        <v>4134</v>
      </c>
      <c r="E169" t="s">
        <v>25</v>
      </c>
      <c r="F169" t="s">
        <v>907</v>
      </c>
      <c r="G169" t="s">
        <v>907</v>
      </c>
      <c r="H169">
        <v>9106045643</v>
      </c>
      <c r="I169" t="s">
        <v>907</v>
      </c>
      <c r="J169" t="s">
        <v>15090</v>
      </c>
      <c r="L169" t="s">
        <v>26</v>
      </c>
      <c r="M169" t="s">
        <v>1541</v>
      </c>
      <c r="N169" t="s">
        <v>907</v>
      </c>
      <c r="O169" t="s">
        <v>3706</v>
      </c>
      <c r="S169" t="s">
        <v>15091</v>
      </c>
      <c r="V169" t="s">
        <v>15091</v>
      </c>
      <c r="Y169" t="s">
        <v>3993</v>
      </c>
      <c r="AB169">
        <v>5111</v>
      </c>
      <c r="AC169">
        <v>131</v>
      </c>
      <c r="AE169">
        <v>2</v>
      </c>
      <c r="AG169">
        <v>111606</v>
      </c>
      <c r="AH169">
        <v>223212</v>
      </c>
      <c r="AL169">
        <v>8</v>
      </c>
      <c r="AN169">
        <v>17856.96</v>
      </c>
      <c r="AO169">
        <v>33311</v>
      </c>
      <c r="AQ169" t="s">
        <v>14558</v>
      </c>
      <c r="AR169">
        <v>156</v>
      </c>
      <c r="AS169">
        <v>632</v>
      </c>
    </row>
    <row r="170" spans="3:45" x14ac:dyDescent="0.25">
      <c r="C170" t="s">
        <v>3585</v>
      </c>
      <c r="D170" t="s">
        <v>4134</v>
      </c>
      <c r="E170" t="s">
        <v>25</v>
      </c>
      <c r="F170" t="s">
        <v>907</v>
      </c>
      <c r="G170" t="s">
        <v>907</v>
      </c>
      <c r="H170">
        <v>9106045643</v>
      </c>
      <c r="I170" t="s">
        <v>907</v>
      </c>
      <c r="J170" t="s">
        <v>15090</v>
      </c>
      <c r="L170" t="s">
        <v>26</v>
      </c>
      <c r="M170" t="s">
        <v>1541</v>
      </c>
      <c r="N170" t="s">
        <v>907</v>
      </c>
      <c r="O170" t="s">
        <v>3706</v>
      </c>
      <c r="S170" t="s">
        <v>15091</v>
      </c>
      <c r="V170" t="s">
        <v>15091</v>
      </c>
      <c r="Y170" t="s">
        <v>4010</v>
      </c>
      <c r="AB170">
        <v>5111</v>
      </c>
      <c r="AC170">
        <v>131</v>
      </c>
      <c r="AE170">
        <v>1</v>
      </c>
      <c r="AG170">
        <v>41328</v>
      </c>
      <c r="AH170">
        <v>41328</v>
      </c>
      <c r="AL170">
        <v>8</v>
      </c>
      <c r="AN170">
        <v>3306.2400000000002</v>
      </c>
      <c r="AO170">
        <v>33311</v>
      </c>
      <c r="AQ170" t="s">
        <v>14558</v>
      </c>
      <c r="AR170">
        <v>156</v>
      </c>
      <c r="AS170">
        <v>632</v>
      </c>
    </row>
    <row r="171" spans="3:45" x14ac:dyDescent="0.25">
      <c r="C171" t="s">
        <v>3585</v>
      </c>
      <c r="D171" t="s">
        <v>4134</v>
      </c>
      <c r="E171" t="s">
        <v>25</v>
      </c>
      <c r="F171" t="s">
        <v>907</v>
      </c>
      <c r="G171" t="s">
        <v>907</v>
      </c>
      <c r="H171">
        <v>9106045643</v>
      </c>
      <c r="I171" t="s">
        <v>907</v>
      </c>
      <c r="J171" t="s">
        <v>15090</v>
      </c>
      <c r="L171" t="s">
        <v>26</v>
      </c>
      <c r="M171" t="s">
        <v>1541</v>
      </c>
      <c r="N171" t="s">
        <v>907</v>
      </c>
      <c r="O171" t="s">
        <v>3706</v>
      </c>
      <c r="S171" t="s">
        <v>15091</v>
      </c>
      <c r="V171" t="s">
        <v>15091</v>
      </c>
      <c r="Y171" t="s">
        <v>4059</v>
      </c>
      <c r="AB171">
        <v>5111</v>
      </c>
      <c r="AC171">
        <v>131</v>
      </c>
      <c r="AE171">
        <v>1</v>
      </c>
      <c r="AG171">
        <v>37720</v>
      </c>
      <c r="AH171">
        <v>37720</v>
      </c>
      <c r="AL171">
        <v>8</v>
      </c>
      <c r="AN171">
        <v>3017.6</v>
      </c>
      <c r="AO171">
        <v>33311</v>
      </c>
      <c r="AQ171" t="s">
        <v>14558</v>
      </c>
      <c r="AR171">
        <v>156</v>
      </c>
      <c r="AS171">
        <v>632</v>
      </c>
    </row>
    <row r="172" spans="3:45" x14ac:dyDescent="0.25">
      <c r="C172" t="s">
        <v>3585</v>
      </c>
      <c r="D172" t="s">
        <v>4134</v>
      </c>
      <c r="E172" t="s">
        <v>25</v>
      </c>
      <c r="F172" t="s">
        <v>907</v>
      </c>
      <c r="G172" t="s">
        <v>907</v>
      </c>
      <c r="H172">
        <v>9106045643</v>
      </c>
      <c r="I172" t="s">
        <v>907</v>
      </c>
      <c r="J172" t="s">
        <v>15090</v>
      </c>
      <c r="L172" t="s">
        <v>26</v>
      </c>
      <c r="M172" t="s">
        <v>1541</v>
      </c>
      <c r="N172" t="s">
        <v>907</v>
      </c>
      <c r="O172" t="s">
        <v>3706</v>
      </c>
      <c r="S172" t="s">
        <v>15091</v>
      </c>
      <c r="V172" t="s">
        <v>15091</v>
      </c>
      <c r="Y172" t="s">
        <v>3967</v>
      </c>
      <c r="AB172">
        <v>5111</v>
      </c>
      <c r="AC172">
        <v>131</v>
      </c>
      <c r="AE172">
        <v>2</v>
      </c>
      <c r="AG172">
        <v>70950</v>
      </c>
      <c r="AH172">
        <v>141900</v>
      </c>
      <c r="AL172">
        <v>8</v>
      </c>
      <c r="AN172">
        <v>11352</v>
      </c>
      <c r="AO172">
        <v>33311</v>
      </c>
      <c r="AQ172" t="s">
        <v>14558</v>
      </c>
      <c r="AR172">
        <v>156</v>
      </c>
      <c r="AS172">
        <v>632</v>
      </c>
    </row>
    <row r="173" spans="3:45" x14ac:dyDescent="0.25">
      <c r="C173" t="s">
        <v>3585</v>
      </c>
      <c r="D173" t="s">
        <v>4134</v>
      </c>
      <c r="E173" t="s">
        <v>25</v>
      </c>
      <c r="F173" t="s">
        <v>907</v>
      </c>
      <c r="G173" t="s">
        <v>907</v>
      </c>
      <c r="H173">
        <v>9106045739</v>
      </c>
      <c r="I173" t="s">
        <v>907</v>
      </c>
      <c r="J173" t="s">
        <v>15092</v>
      </c>
      <c r="L173" t="s">
        <v>26</v>
      </c>
      <c r="M173" t="s">
        <v>1433</v>
      </c>
      <c r="N173" t="s">
        <v>907</v>
      </c>
      <c r="O173" t="s">
        <v>14490</v>
      </c>
      <c r="S173" t="s">
        <v>15093</v>
      </c>
      <c r="V173" t="s">
        <v>15093</v>
      </c>
      <c r="Y173" t="s">
        <v>4007</v>
      </c>
      <c r="AB173">
        <v>5111</v>
      </c>
      <c r="AC173">
        <v>131</v>
      </c>
      <c r="AE173">
        <v>4</v>
      </c>
      <c r="AG173">
        <v>111058</v>
      </c>
      <c r="AH173">
        <v>444232</v>
      </c>
      <c r="AL173">
        <v>8</v>
      </c>
      <c r="AN173">
        <v>35538.559999999998</v>
      </c>
      <c r="AO173">
        <v>33311</v>
      </c>
      <c r="AQ173" t="s">
        <v>14558</v>
      </c>
      <c r="AR173">
        <v>156</v>
      </c>
      <c r="AS173">
        <v>632</v>
      </c>
    </row>
    <row r="174" spans="3:45" x14ac:dyDescent="0.25">
      <c r="C174" t="s">
        <v>3585</v>
      </c>
      <c r="D174" t="s">
        <v>4134</v>
      </c>
      <c r="E174" t="s">
        <v>25</v>
      </c>
      <c r="F174" t="s">
        <v>907</v>
      </c>
      <c r="G174" t="s">
        <v>907</v>
      </c>
      <c r="H174">
        <v>9106045676</v>
      </c>
      <c r="I174" t="s">
        <v>907</v>
      </c>
      <c r="J174" t="s">
        <v>15094</v>
      </c>
      <c r="L174" t="s">
        <v>26</v>
      </c>
      <c r="M174" t="s">
        <v>1490</v>
      </c>
      <c r="N174" t="s">
        <v>907</v>
      </c>
      <c r="O174" t="s">
        <v>10186</v>
      </c>
      <c r="S174" t="s">
        <v>15033</v>
      </c>
      <c r="V174" t="s">
        <v>15033</v>
      </c>
      <c r="Y174" t="s">
        <v>4059</v>
      </c>
      <c r="AB174">
        <v>5111</v>
      </c>
      <c r="AC174">
        <v>131</v>
      </c>
      <c r="AE174">
        <v>1</v>
      </c>
      <c r="AG174">
        <v>37720</v>
      </c>
      <c r="AH174">
        <v>37720</v>
      </c>
      <c r="AL174">
        <v>8</v>
      </c>
      <c r="AN174">
        <v>3017.6</v>
      </c>
      <c r="AO174">
        <v>33311</v>
      </c>
      <c r="AQ174" t="s">
        <v>14558</v>
      </c>
      <c r="AR174">
        <v>156</v>
      </c>
      <c r="AS174">
        <v>632</v>
      </c>
    </row>
    <row r="175" spans="3:45" x14ac:dyDescent="0.25">
      <c r="C175" t="s">
        <v>3585</v>
      </c>
      <c r="D175" t="s">
        <v>4134</v>
      </c>
      <c r="E175" t="s">
        <v>25</v>
      </c>
      <c r="F175" t="s">
        <v>907</v>
      </c>
      <c r="G175" t="s">
        <v>907</v>
      </c>
      <c r="H175">
        <v>9106045676</v>
      </c>
      <c r="I175" t="s">
        <v>907</v>
      </c>
      <c r="J175" t="s">
        <v>15094</v>
      </c>
      <c r="L175" t="s">
        <v>26</v>
      </c>
      <c r="M175" t="s">
        <v>1490</v>
      </c>
      <c r="N175" t="s">
        <v>907</v>
      </c>
      <c r="O175" t="s">
        <v>10186</v>
      </c>
      <c r="S175" t="s">
        <v>15033</v>
      </c>
      <c r="V175" t="s">
        <v>15033</v>
      </c>
      <c r="Y175" t="s">
        <v>4007</v>
      </c>
      <c r="AB175">
        <v>5111</v>
      </c>
      <c r="AC175">
        <v>131</v>
      </c>
      <c r="AE175">
        <v>1</v>
      </c>
      <c r="AG175">
        <v>111058</v>
      </c>
      <c r="AH175">
        <v>111058</v>
      </c>
      <c r="AL175">
        <v>8</v>
      </c>
      <c r="AN175">
        <v>8884.64</v>
      </c>
      <c r="AO175">
        <v>33311</v>
      </c>
      <c r="AQ175" t="s">
        <v>14558</v>
      </c>
      <c r="AR175">
        <v>156</v>
      </c>
      <c r="AS175">
        <v>632</v>
      </c>
    </row>
    <row r="176" spans="3:45" x14ac:dyDescent="0.25">
      <c r="C176" t="s">
        <v>3585</v>
      </c>
      <c r="D176" t="s">
        <v>4134</v>
      </c>
      <c r="E176" t="s">
        <v>25</v>
      </c>
      <c r="F176" t="s">
        <v>907</v>
      </c>
      <c r="G176" t="s">
        <v>907</v>
      </c>
      <c r="H176">
        <v>9106045676</v>
      </c>
      <c r="I176" t="s">
        <v>907</v>
      </c>
      <c r="J176" t="s">
        <v>15094</v>
      </c>
      <c r="L176" t="s">
        <v>26</v>
      </c>
      <c r="M176" t="s">
        <v>1490</v>
      </c>
      <c r="N176" t="s">
        <v>907</v>
      </c>
      <c r="O176" t="s">
        <v>10186</v>
      </c>
      <c r="S176" t="s">
        <v>15033</v>
      </c>
      <c r="V176" t="s">
        <v>15033</v>
      </c>
      <c r="Y176" t="s">
        <v>3999</v>
      </c>
      <c r="AB176">
        <v>5111</v>
      </c>
      <c r="AC176">
        <v>131</v>
      </c>
      <c r="AE176">
        <v>1</v>
      </c>
      <c r="AG176">
        <v>49500</v>
      </c>
      <c r="AH176">
        <v>49500</v>
      </c>
      <c r="AL176">
        <v>8</v>
      </c>
      <c r="AN176">
        <v>3960</v>
      </c>
      <c r="AO176">
        <v>33311</v>
      </c>
      <c r="AQ176" t="s">
        <v>14558</v>
      </c>
      <c r="AR176">
        <v>156</v>
      </c>
      <c r="AS176">
        <v>632</v>
      </c>
    </row>
    <row r="177" spans="3:45" x14ac:dyDescent="0.25">
      <c r="C177" t="s">
        <v>3585</v>
      </c>
      <c r="D177" t="s">
        <v>4134</v>
      </c>
      <c r="E177" t="s">
        <v>25</v>
      </c>
      <c r="F177" t="s">
        <v>907</v>
      </c>
      <c r="G177" t="s">
        <v>907</v>
      </c>
      <c r="H177">
        <v>9106045676</v>
      </c>
      <c r="I177" t="s">
        <v>907</v>
      </c>
      <c r="J177" t="s">
        <v>15094</v>
      </c>
      <c r="L177" t="s">
        <v>26</v>
      </c>
      <c r="M177" t="s">
        <v>1490</v>
      </c>
      <c r="N177" t="s">
        <v>907</v>
      </c>
      <c r="O177" t="s">
        <v>10186</v>
      </c>
      <c r="S177" t="s">
        <v>15033</v>
      </c>
      <c r="V177" t="s">
        <v>15033</v>
      </c>
      <c r="Y177" t="s">
        <v>4013</v>
      </c>
      <c r="AB177">
        <v>5111</v>
      </c>
      <c r="AC177">
        <v>131</v>
      </c>
      <c r="AE177">
        <v>2</v>
      </c>
      <c r="AG177">
        <v>50182</v>
      </c>
      <c r="AH177">
        <v>100364</v>
      </c>
      <c r="AL177">
        <v>8</v>
      </c>
      <c r="AN177">
        <v>8029.12</v>
      </c>
      <c r="AO177">
        <v>33311</v>
      </c>
      <c r="AQ177" t="s">
        <v>14558</v>
      </c>
      <c r="AR177">
        <v>156</v>
      </c>
      <c r="AS177">
        <v>632</v>
      </c>
    </row>
    <row r="178" spans="3:45" x14ac:dyDescent="0.25">
      <c r="C178" t="s">
        <v>3585</v>
      </c>
      <c r="D178" t="s">
        <v>4134</v>
      </c>
      <c r="E178" t="s">
        <v>25</v>
      </c>
      <c r="F178" t="s">
        <v>907</v>
      </c>
      <c r="G178" t="s">
        <v>907</v>
      </c>
      <c r="H178">
        <v>9106045676</v>
      </c>
      <c r="I178" t="s">
        <v>907</v>
      </c>
      <c r="J178" t="s">
        <v>15094</v>
      </c>
      <c r="L178" t="s">
        <v>26</v>
      </c>
      <c r="M178" t="s">
        <v>1490</v>
      </c>
      <c r="N178" t="s">
        <v>907</v>
      </c>
      <c r="O178" t="s">
        <v>10186</v>
      </c>
      <c r="S178" t="s">
        <v>15033</v>
      </c>
      <c r="V178" t="s">
        <v>15033</v>
      </c>
      <c r="Y178" t="s">
        <v>3949</v>
      </c>
      <c r="AB178">
        <v>5111</v>
      </c>
      <c r="AC178">
        <v>131</v>
      </c>
      <c r="AE178">
        <v>1</v>
      </c>
      <c r="AG178">
        <v>74250</v>
      </c>
      <c r="AH178">
        <v>74250</v>
      </c>
      <c r="AL178">
        <v>8</v>
      </c>
      <c r="AN178">
        <v>5940</v>
      </c>
      <c r="AO178">
        <v>33311</v>
      </c>
      <c r="AQ178" t="s">
        <v>14558</v>
      </c>
      <c r="AR178">
        <v>156</v>
      </c>
      <c r="AS178">
        <v>632</v>
      </c>
    </row>
    <row r="179" spans="3:45" x14ac:dyDescent="0.25">
      <c r="C179" t="s">
        <v>3585</v>
      </c>
      <c r="D179" t="s">
        <v>4134</v>
      </c>
      <c r="E179" t="s">
        <v>25</v>
      </c>
      <c r="F179" t="s">
        <v>907</v>
      </c>
      <c r="G179" t="s">
        <v>907</v>
      </c>
      <c r="H179">
        <v>9106045776</v>
      </c>
      <c r="I179" t="s">
        <v>907</v>
      </c>
      <c r="J179" t="s">
        <v>15099</v>
      </c>
      <c r="L179" t="s">
        <v>26</v>
      </c>
      <c r="M179" t="s">
        <v>1112</v>
      </c>
      <c r="N179" t="s">
        <v>907</v>
      </c>
      <c r="O179" t="s">
        <v>3645</v>
      </c>
      <c r="S179" t="s">
        <v>15100</v>
      </c>
      <c r="V179" t="s">
        <v>15100</v>
      </c>
      <c r="Y179" t="s">
        <v>4087</v>
      </c>
      <c r="AB179">
        <v>5111</v>
      </c>
      <c r="AC179">
        <v>131</v>
      </c>
      <c r="AE179">
        <v>2</v>
      </c>
      <c r="AG179">
        <v>45588</v>
      </c>
      <c r="AH179">
        <v>91176</v>
      </c>
      <c r="AL179">
        <v>8</v>
      </c>
      <c r="AN179">
        <v>7294.08</v>
      </c>
      <c r="AO179">
        <v>33311</v>
      </c>
      <c r="AQ179" t="s">
        <v>14558</v>
      </c>
      <c r="AR179">
        <v>156</v>
      </c>
      <c r="AS179">
        <v>632</v>
      </c>
    </row>
    <row r="180" spans="3:45" x14ac:dyDescent="0.25">
      <c r="C180" t="s">
        <v>3585</v>
      </c>
      <c r="D180" t="s">
        <v>4134</v>
      </c>
      <c r="E180" t="s">
        <v>25</v>
      </c>
      <c r="F180" t="s">
        <v>907</v>
      </c>
      <c r="G180" t="s">
        <v>907</v>
      </c>
      <c r="H180">
        <v>9106045903</v>
      </c>
      <c r="I180" t="s">
        <v>907</v>
      </c>
      <c r="J180" t="s">
        <v>15107</v>
      </c>
      <c r="L180" t="s">
        <v>26</v>
      </c>
      <c r="M180" t="s">
        <v>1334</v>
      </c>
      <c r="N180" t="s">
        <v>907</v>
      </c>
      <c r="O180" t="s">
        <v>11828</v>
      </c>
      <c r="S180" t="s">
        <v>15108</v>
      </c>
      <c r="V180" t="s">
        <v>15108</v>
      </c>
      <c r="Y180" t="s">
        <v>3993</v>
      </c>
      <c r="AB180">
        <v>5111</v>
      </c>
      <c r="AC180">
        <v>131</v>
      </c>
      <c r="AE180">
        <v>3</v>
      </c>
      <c r="AG180">
        <v>111606</v>
      </c>
      <c r="AH180">
        <v>334818</v>
      </c>
      <c r="AL180">
        <v>8</v>
      </c>
      <c r="AN180">
        <v>26785.440000000002</v>
      </c>
      <c r="AO180">
        <v>33311</v>
      </c>
      <c r="AQ180" t="s">
        <v>14558</v>
      </c>
      <c r="AR180">
        <v>156</v>
      </c>
      <c r="AS180">
        <v>632</v>
      </c>
    </row>
    <row r="181" spans="3:45" x14ac:dyDescent="0.25">
      <c r="C181" t="s">
        <v>3585</v>
      </c>
      <c r="D181" t="s">
        <v>4134</v>
      </c>
      <c r="E181" t="s">
        <v>25</v>
      </c>
      <c r="F181" t="s">
        <v>907</v>
      </c>
      <c r="G181" t="s">
        <v>907</v>
      </c>
      <c r="H181">
        <v>9106045903</v>
      </c>
      <c r="I181" t="s">
        <v>907</v>
      </c>
      <c r="J181" t="s">
        <v>15107</v>
      </c>
      <c r="L181" t="s">
        <v>26</v>
      </c>
      <c r="M181" t="s">
        <v>1334</v>
      </c>
      <c r="N181" t="s">
        <v>907</v>
      </c>
      <c r="O181" t="s">
        <v>11828</v>
      </c>
      <c r="S181" t="s">
        <v>15108</v>
      </c>
      <c r="V181" t="s">
        <v>15108</v>
      </c>
      <c r="Y181" t="s">
        <v>4059</v>
      </c>
      <c r="AB181">
        <v>5111</v>
      </c>
      <c r="AC181">
        <v>131</v>
      </c>
      <c r="AE181">
        <v>1</v>
      </c>
      <c r="AG181">
        <v>37720</v>
      </c>
      <c r="AH181">
        <v>37720</v>
      </c>
      <c r="AL181">
        <v>8</v>
      </c>
      <c r="AN181">
        <v>3017.6</v>
      </c>
      <c r="AO181">
        <v>33311</v>
      </c>
      <c r="AQ181" t="s">
        <v>14558</v>
      </c>
      <c r="AR181">
        <v>156</v>
      </c>
      <c r="AS181">
        <v>632</v>
      </c>
    </row>
    <row r="182" spans="3:45" x14ac:dyDescent="0.25">
      <c r="C182" t="s">
        <v>3585</v>
      </c>
      <c r="D182" t="s">
        <v>4134</v>
      </c>
      <c r="E182" t="s">
        <v>25</v>
      </c>
      <c r="F182" t="s">
        <v>907</v>
      </c>
      <c r="G182" t="s">
        <v>907</v>
      </c>
      <c r="H182">
        <v>9106045903</v>
      </c>
      <c r="I182" t="s">
        <v>907</v>
      </c>
      <c r="J182" t="s">
        <v>15107</v>
      </c>
      <c r="L182" t="s">
        <v>26</v>
      </c>
      <c r="M182" t="s">
        <v>1334</v>
      </c>
      <c r="N182" t="s">
        <v>907</v>
      </c>
      <c r="O182" t="s">
        <v>11828</v>
      </c>
      <c r="S182" t="s">
        <v>15108</v>
      </c>
      <c r="V182" t="s">
        <v>15108</v>
      </c>
      <c r="Y182" t="s">
        <v>4087</v>
      </c>
      <c r="AB182">
        <v>5111</v>
      </c>
      <c r="AC182">
        <v>131</v>
      </c>
      <c r="AE182">
        <v>5</v>
      </c>
      <c r="AG182">
        <v>45588</v>
      </c>
      <c r="AH182">
        <v>227940</v>
      </c>
      <c r="AL182">
        <v>8</v>
      </c>
      <c r="AN182">
        <v>18235.2</v>
      </c>
      <c r="AO182">
        <v>33311</v>
      </c>
      <c r="AQ182" t="s">
        <v>14558</v>
      </c>
      <c r="AR182">
        <v>156</v>
      </c>
      <c r="AS182">
        <v>632</v>
      </c>
    </row>
    <row r="183" spans="3:45" x14ac:dyDescent="0.25">
      <c r="C183" t="s">
        <v>3585</v>
      </c>
      <c r="D183" t="s">
        <v>4134</v>
      </c>
      <c r="E183" t="s">
        <v>25</v>
      </c>
      <c r="F183" t="s">
        <v>907</v>
      </c>
      <c r="G183" t="s">
        <v>907</v>
      </c>
      <c r="H183">
        <v>9106045903</v>
      </c>
      <c r="I183" t="s">
        <v>907</v>
      </c>
      <c r="J183" t="s">
        <v>15107</v>
      </c>
      <c r="L183" t="s">
        <v>26</v>
      </c>
      <c r="M183" t="s">
        <v>1334</v>
      </c>
      <c r="N183" t="s">
        <v>907</v>
      </c>
      <c r="O183" t="s">
        <v>11828</v>
      </c>
      <c r="S183" t="s">
        <v>15108</v>
      </c>
      <c r="V183" t="s">
        <v>15108</v>
      </c>
      <c r="Y183" t="s">
        <v>3967</v>
      </c>
      <c r="AB183">
        <v>5111</v>
      </c>
      <c r="AC183">
        <v>131</v>
      </c>
      <c r="AE183">
        <v>2</v>
      </c>
      <c r="AG183">
        <v>70950</v>
      </c>
      <c r="AH183">
        <v>141900</v>
      </c>
      <c r="AL183">
        <v>8</v>
      </c>
      <c r="AN183">
        <v>11352</v>
      </c>
      <c r="AO183">
        <v>33311</v>
      </c>
      <c r="AQ183" t="s">
        <v>14558</v>
      </c>
      <c r="AR183">
        <v>156</v>
      </c>
      <c r="AS183">
        <v>632</v>
      </c>
    </row>
    <row r="184" spans="3:45" x14ac:dyDescent="0.25">
      <c r="C184" t="s">
        <v>3585</v>
      </c>
      <c r="D184" t="s">
        <v>4134</v>
      </c>
      <c r="E184" t="s">
        <v>25</v>
      </c>
      <c r="F184" t="s">
        <v>907</v>
      </c>
      <c r="G184" t="s">
        <v>907</v>
      </c>
      <c r="H184">
        <v>9106045903</v>
      </c>
      <c r="I184" t="s">
        <v>907</v>
      </c>
      <c r="J184" t="s">
        <v>15107</v>
      </c>
      <c r="L184" t="s">
        <v>26</v>
      </c>
      <c r="M184" t="s">
        <v>1334</v>
      </c>
      <c r="N184" t="s">
        <v>907</v>
      </c>
      <c r="O184" t="s">
        <v>11828</v>
      </c>
      <c r="S184" t="s">
        <v>15108</v>
      </c>
      <c r="V184" t="s">
        <v>15108</v>
      </c>
      <c r="Y184" t="s">
        <v>3949</v>
      </c>
      <c r="AB184">
        <v>5111</v>
      </c>
      <c r="AC184">
        <v>131</v>
      </c>
      <c r="AE184">
        <v>1</v>
      </c>
      <c r="AG184">
        <v>74250</v>
      </c>
      <c r="AH184">
        <v>74250</v>
      </c>
      <c r="AL184">
        <v>8</v>
      </c>
      <c r="AN184">
        <v>5940</v>
      </c>
      <c r="AO184">
        <v>33311</v>
      </c>
      <c r="AQ184" t="s">
        <v>14558</v>
      </c>
      <c r="AR184">
        <v>156</v>
      </c>
      <c r="AS184">
        <v>632</v>
      </c>
    </row>
    <row r="185" spans="3:45" x14ac:dyDescent="0.25">
      <c r="C185" t="s">
        <v>3585</v>
      </c>
      <c r="D185" t="s">
        <v>4134</v>
      </c>
      <c r="E185" t="s">
        <v>25</v>
      </c>
      <c r="F185" t="s">
        <v>907</v>
      </c>
      <c r="G185" t="s">
        <v>907</v>
      </c>
      <c r="H185">
        <v>9106045939</v>
      </c>
      <c r="I185" t="s">
        <v>907</v>
      </c>
      <c r="J185" t="s">
        <v>15109</v>
      </c>
      <c r="L185" t="s">
        <v>26</v>
      </c>
      <c r="M185" t="s">
        <v>1070</v>
      </c>
      <c r="N185" t="s">
        <v>907</v>
      </c>
      <c r="O185" t="s">
        <v>3639</v>
      </c>
      <c r="S185" t="s">
        <v>15110</v>
      </c>
      <c r="V185" t="s">
        <v>15110</v>
      </c>
      <c r="Y185" t="s">
        <v>4007</v>
      </c>
      <c r="AB185">
        <v>5111</v>
      </c>
      <c r="AC185">
        <v>131</v>
      </c>
      <c r="AE185">
        <v>1</v>
      </c>
      <c r="AG185">
        <v>111058</v>
      </c>
      <c r="AH185">
        <v>111058</v>
      </c>
      <c r="AL185">
        <v>8</v>
      </c>
      <c r="AN185">
        <v>8884.64</v>
      </c>
      <c r="AO185">
        <v>33311</v>
      </c>
      <c r="AQ185" t="s">
        <v>14558</v>
      </c>
      <c r="AR185">
        <v>156</v>
      </c>
      <c r="AS185">
        <v>632</v>
      </c>
    </row>
    <row r="186" spans="3:45" x14ac:dyDescent="0.25">
      <c r="C186" t="s">
        <v>3585</v>
      </c>
      <c r="D186" t="s">
        <v>4134</v>
      </c>
      <c r="E186" t="s">
        <v>25</v>
      </c>
      <c r="F186" t="s">
        <v>907</v>
      </c>
      <c r="G186" t="s">
        <v>907</v>
      </c>
      <c r="H186">
        <v>9106045922</v>
      </c>
      <c r="I186" t="s">
        <v>907</v>
      </c>
      <c r="J186" t="s">
        <v>15111</v>
      </c>
      <c r="L186" t="s">
        <v>26</v>
      </c>
      <c r="M186" t="s">
        <v>1352</v>
      </c>
      <c r="N186" t="s">
        <v>907</v>
      </c>
      <c r="O186" t="s">
        <v>3844</v>
      </c>
      <c r="S186" t="s">
        <v>15112</v>
      </c>
      <c r="V186" t="s">
        <v>15112</v>
      </c>
      <c r="Y186" t="s">
        <v>3949</v>
      </c>
      <c r="AB186">
        <v>5111</v>
      </c>
      <c r="AC186">
        <v>131</v>
      </c>
      <c r="AE186">
        <v>1</v>
      </c>
      <c r="AG186">
        <v>74250</v>
      </c>
      <c r="AH186">
        <v>74250</v>
      </c>
      <c r="AL186">
        <v>8</v>
      </c>
      <c r="AN186">
        <v>5940</v>
      </c>
      <c r="AO186">
        <v>33311</v>
      </c>
      <c r="AQ186" t="s">
        <v>14558</v>
      </c>
      <c r="AR186">
        <v>156</v>
      </c>
      <c r="AS186">
        <v>632</v>
      </c>
    </row>
    <row r="187" spans="3:45" x14ac:dyDescent="0.25">
      <c r="C187" t="s">
        <v>3585</v>
      </c>
      <c r="D187" t="s">
        <v>4134</v>
      </c>
      <c r="E187" t="s">
        <v>25</v>
      </c>
      <c r="F187" t="s">
        <v>907</v>
      </c>
      <c r="G187" t="s">
        <v>907</v>
      </c>
      <c r="H187">
        <v>9106046017</v>
      </c>
      <c r="I187" t="s">
        <v>907</v>
      </c>
      <c r="J187" t="s">
        <v>15115</v>
      </c>
      <c r="L187" t="s">
        <v>26</v>
      </c>
      <c r="M187" t="s">
        <v>1478</v>
      </c>
      <c r="N187" t="s">
        <v>907</v>
      </c>
      <c r="O187" t="s">
        <v>3706</v>
      </c>
      <c r="S187" t="s">
        <v>15116</v>
      </c>
      <c r="V187" t="s">
        <v>15116</v>
      </c>
      <c r="Y187" t="s">
        <v>3952</v>
      </c>
      <c r="AB187">
        <v>5111</v>
      </c>
      <c r="AC187">
        <v>131</v>
      </c>
      <c r="AE187">
        <v>1</v>
      </c>
      <c r="AG187">
        <v>73431</v>
      </c>
      <c r="AH187">
        <v>73431</v>
      </c>
      <c r="AL187">
        <v>8</v>
      </c>
      <c r="AN187">
        <v>5874.4800000000005</v>
      </c>
      <c r="AO187">
        <v>33311</v>
      </c>
      <c r="AQ187" t="s">
        <v>14558</v>
      </c>
      <c r="AR187">
        <v>156</v>
      </c>
      <c r="AS187">
        <v>632</v>
      </c>
    </row>
    <row r="188" spans="3:45" x14ac:dyDescent="0.25">
      <c r="C188" t="s">
        <v>3585</v>
      </c>
      <c r="D188" t="s">
        <v>4134</v>
      </c>
      <c r="E188" t="s">
        <v>25</v>
      </c>
      <c r="F188" t="s">
        <v>907</v>
      </c>
      <c r="G188" t="s">
        <v>907</v>
      </c>
      <c r="H188">
        <v>9106046017</v>
      </c>
      <c r="I188" t="s">
        <v>907</v>
      </c>
      <c r="J188" t="s">
        <v>15115</v>
      </c>
      <c r="L188" t="s">
        <v>26</v>
      </c>
      <c r="M188" t="s">
        <v>1478</v>
      </c>
      <c r="N188" t="s">
        <v>907</v>
      </c>
      <c r="O188" t="s">
        <v>3706</v>
      </c>
      <c r="S188" t="s">
        <v>15116</v>
      </c>
      <c r="V188" t="s">
        <v>15116</v>
      </c>
      <c r="Y188" t="s">
        <v>4007</v>
      </c>
      <c r="AB188">
        <v>5111</v>
      </c>
      <c r="AC188">
        <v>131</v>
      </c>
      <c r="AE188">
        <v>1</v>
      </c>
      <c r="AG188">
        <v>111058</v>
      </c>
      <c r="AH188">
        <v>111058</v>
      </c>
      <c r="AL188">
        <v>8</v>
      </c>
      <c r="AN188">
        <v>8884.64</v>
      </c>
      <c r="AO188">
        <v>33311</v>
      </c>
      <c r="AQ188" t="s">
        <v>14558</v>
      </c>
      <c r="AR188">
        <v>156</v>
      </c>
      <c r="AS188">
        <v>632</v>
      </c>
    </row>
    <row r="189" spans="3:45" x14ac:dyDescent="0.25">
      <c r="C189" t="s">
        <v>3585</v>
      </c>
      <c r="D189" t="s">
        <v>4134</v>
      </c>
      <c r="E189" t="s">
        <v>25</v>
      </c>
      <c r="F189" t="s">
        <v>907</v>
      </c>
      <c r="G189" t="s">
        <v>907</v>
      </c>
      <c r="H189">
        <v>9106046017</v>
      </c>
      <c r="I189" t="s">
        <v>907</v>
      </c>
      <c r="J189" t="s">
        <v>15115</v>
      </c>
      <c r="L189" t="s">
        <v>26</v>
      </c>
      <c r="M189" t="s">
        <v>1478</v>
      </c>
      <c r="N189" t="s">
        <v>907</v>
      </c>
      <c r="O189" t="s">
        <v>3706</v>
      </c>
      <c r="S189" t="s">
        <v>15116</v>
      </c>
      <c r="V189" t="s">
        <v>15116</v>
      </c>
      <c r="Y189" t="s">
        <v>4087</v>
      </c>
      <c r="AB189">
        <v>5111</v>
      </c>
      <c r="AC189">
        <v>131</v>
      </c>
      <c r="AE189">
        <v>2</v>
      </c>
      <c r="AG189">
        <v>45588</v>
      </c>
      <c r="AH189">
        <v>91176</v>
      </c>
      <c r="AL189">
        <v>8</v>
      </c>
      <c r="AN189">
        <v>7294.08</v>
      </c>
      <c r="AO189">
        <v>33311</v>
      </c>
      <c r="AQ189" t="s">
        <v>14558</v>
      </c>
      <c r="AR189">
        <v>156</v>
      </c>
      <c r="AS189">
        <v>632</v>
      </c>
    </row>
    <row r="190" spans="3:45" x14ac:dyDescent="0.25">
      <c r="C190" t="s">
        <v>3585</v>
      </c>
      <c r="D190" t="s">
        <v>4134</v>
      </c>
      <c r="E190" t="s">
        <v>25</v>
      </c>
      <c r="F190" t="s">
        <v>907</v>
      </c>
      <c r="G190" t="s">
        <v>907</v>
      </c>
      <c r="H190">
        <v>9106046017</v>
      </c>
      <c r="I190" t="s">
        <v>907</v>
      </c>
      <c r="J190" t="s">
        <v>15115</v>
      </c>
      <c r="L190" t="s">
        <v>26</v>
      </c>
      <c r="M190" t="s">
        <v>1478</v>
      </c>
      <c r="N190" t="s">
        <v>907</v>
      </c>
      <c r="O190" t="s">
        <v>3706</v>
      </c>
      <c r="S190" t="s">
        <v>15116</v>
      </c>
      <c r="V190" t="s">
        <v>15116</v>
      </c>
      <c r="Y190" t="s">
        <v>3949</v>
      </c>
      <c r="AB190">
        <v>5111</v>
      </c>
      <c r="AC190">
        <v>131</v>
      </c>
      <c r="AE190">
        <v>1</v>
      </c>
      <c r="AG190">
        <v>74250</v>
      </c>
      <c r="AH190">
        <v>74250</v>
      </c>
      <c r="AL190">
        <v>8</v>
      </c>
      <c r="AN190">
        <v>5940</v>
      </c>
      <c r="AO190">
        <v>33311</v>
      </c>
      <c r="AQ190" t="s">
        <v>14558</v>
      </c>
      <c r="AR190">
        <v>156</v>
      </c>
      <c r="AS190">
        <v>632</v>
      </c>
    </row>
    <row r="191" spans="3:45" x14ac:dyDescent="0.25">
      <c r="C191" t="s">
        <v>3585</v>
      </c>
      <c r="D191" t="s">
        <v>4134</v>
      </c>
      <c r="E191" t="s">
        <v>25</v>
      </c>
      <c r="F191" t="s">
        <v>907</v>
      </c>
      <c r="G191" t="s">
        <v>907</v>
      </c>
      <c r="H191">
        <v>9106046017</v>
      </c>
      <c r="I191" t="s">
        <v>907</v>
      </c>
      <c r="J191" t="s">
        <v>15115</v>
      </c>
      <c r="L191" t="s">
        <v>26</v>
      </c>
      <c r="M191" t="s">
        <v>1478</v>
      </c>
      <c r="N191" t="s">
        <v>907</v>
      </c>
      <c r="O191" t="s">
        <v>3706</v>
      </c>
      <c r="S191" t="s">
        <v>15116</v>
      </c>
      <c r="V191" t="s">
        <v>15116</v>
      </c>
      <c r="Y191" t="s">
        <v>4059</v>
      </c>
      <c r="AB191">
        <v>5111</v>
      </c>
      <c r="AC191">
        <v>131</v>
      </c>
      <c r="AE191">
        <v>1</v>
      </c>
      <c r="AG191">
        <v>37720</v>
      </c>
      <c r="AH191">
        <v>37720</v>
      </c>
      <c r="AL191">
        <v>8</v>
      </c>
      <c r="AN191">
        <v>3017.6</v>
      </c>
      <c r="AO191">
        <v>33311</v>
      </c>
      <c r="AQ191" t="s">
        <v>14558</v>
      </c>
      <c r="AR191">
        <v>156</v>
      </c>
      <c r="AS191">
        <v>632</v>
      </c>
    </row>
    <row r="192" spans="3:45" x14ac:dyDescent="0.25">
      <c r="C192" t="s">
        <v>3585</v>
      </c>
      <c r="D192" t="s">
        <v>4134</v>
      </c>
      <c r="E192" t="s">
        <v>25</v>
      </c>
      <c r="F192" t="s">
        <v>907</v>
      </c>
      <c r="G192" t="s">
        <v>907</v>
      </c>
      <c r="H192">
        <v>9106046017</v>
      </c>
      <c r="I192" t="s">
        <v>907</v>
      </c>
      <c r="J192" t="s">
        <v>15115</v>
      </c>
      <c r="L192" t="s">
        <v>26</v>
      </c>
      <c r="M192" t="s">
        <v>1478</v>
      </c>
      <c r="N192" t="s">
        <v>907</v>
      </c>
      <c r="O192" t="s">
        <v>3706</v>
      </c>
      <c r="S192" t="s">
        <v>15116</v>
      </c>
      <c r="V192" t="s">
        <v>15116</v>
      </c>
      <c r="Y192" t="s">
        <v>4013</v>
      </c>
      <c r="AB192">
        <v>5111</v>
      </c>
      <c r="AC192">
        <v>131</v>
      </c>
      <c r="AE192">
        <v>1</v>
      </c>
      <c r="AG192">
        <v>50182</v>
      </c>
      <c r="AH192">
        <v>50182</v>
      </c>
      <c r="AL192">
        <v>8</v>
      </c>
      <c r="AN192">
        <v>4014.56</v>
      </c>
      <c r="AO192">
        <v>33311</v>
      </c>
      <c r="AQ192" t="s">
        <v>14558</v>
      </c>
      <c r="AR192">
        <v>156</v>
      </c>
      <c r="AS192">
        <v>632</v>
      </c>
    </row>
    <row r="193" spans="3:45" x14ac:dyDescent="0.25">
      <c r="C193" t="s">
        <v>3585</v>
      </c>
      <c r="D193" t="s">
        <v>4134</v>
      </c>
      <c r="E193" t="s">
        <v>25</v>
      </c>
      <c r="F193" t="s">
        <v>907</v>
      </c>
      <c r="G193" t="s">
        <v>907</v>
      </c>
      <c r="H193">
        <v>9106046088</v>
      </c>
      <c r="I193" t="s">
        <v>907</v>
      </c>
      <c r="J193" t="s">
        <v>15121</v>
      </c>
      <c r="L193" t="s">
        <v>26</v>
      </c>
      <c r="M193" t="s">
        <v>1145</v>
      </c>
      <c r="N193" t="s">
        <v>907</v>
      </c>
      <c r="O193" t="s">
        <v>12193</v>
      </c>
      <c r="S193" t="s">
        <v>15122</v>
      </c>
      <c r="V193" t="s">
        <v>15122</v>
      </c>
      <c r="Y193" t="s">
        <v>4059</v>
      </c>
      <c r="AB193">
        <v>5111</v>
      </c>
      <c r="AC193">
        <v>131</v>
      </c>
      <c r="AE193">
        <v>2</v>
      </c>
      <c r="AG193">
        <v>37720</v>
      </c>
      <c r="AH193">
        <v>75440</v>
      </c>
      <c r="AL193">
        <v>8</v>
      </c>
      <c r="AN193">
        <v>6035.2</v>
      </c>
      <c r="AO193">
        <v>33311</v>
      </c>
      <c r="AQ193" t="s">
        <v>14558</v>
      </c>
      <c r="AR193">
        <v>156</v>
      </c>
      <c r="AS193">
        <v>632</v>
      </c>
    </row>
    <row r="194" spans="3:45" x14ac:dyDescent="0.25">
      <c r="C194" t="s">
        <v>3585</v>
      </c>
      <c r="D194" t="s">
        <v>4134</v>
      </c>
      <c r="E194" t="s">
        <v>25</v>
      </c>
      <c r="F194" t="s">
        <v>907</v>
      </c>
      <c r="G194" t="s">
        <v>907</v>
      </c>
      <c r="H194">
        <v>9106046088</v>
      </c>
      <c r="I194" t="s">
        <v>907</v>
      </c>
      <c r="J194" t="s">
        <v>15121</v>
      </c>
      <c r="L194" t="s">
        <v>26</v>
      </c>
      <c r="M194" t="s">
        <v>1145</v>
      </c>
      <c r="N194" t="s">
        <v>907</v>
      </c>
      <c r="O194" t="s">
        <v>12193</v>
      </c>
      <c r="S194" t="s">
        <v>15122</v>
      </c>
      <c r="V194" t="s">
        <v>15122</v>
      </c>
      <c r="Y194" t="s">
        <v>4087</v>
      </c>
      <c r="AB194">
        <v>5111</v>
      </c>
      <c r="AC194">
        <v>131</v>
      </c>
      <c r="AE194">
        <v>2</v>
      </c>
      <c r="AG194">
        <v>45588</v>
      </c>
      <c r="AH194">
        <v>91176</v>
      </c>
      <c r="AL194">
        <v>8</v>
      </c>
      <c r="AN194">
        <v>7294.08</v>
      </c>
      <c r="AO194">
        <v>33311</v>
      </c>
      <c r="AQ194" t="s">
        <v>14558</v>
      </c>
      <c r="AR194">
        <v>156</v>
      </c>
      <c r="AS194">
        <v>632</v>
      </c>
    </row>
    <row r="195" spans="3:45" x14ac:dyDescent="0.25">
      <c r="C195" t="s">
        <v>3585</v>
      </c>
      <c r="D195" t="s">
        <v>4134</v>
      </c>
      <c r="E195" t="s">
        <v>25</v>
      </c>
      <c r="F195" t="s">
        <v>907</v>
      </c>
      <c r="G195" t="s">
        <v>907</v>
      </c>
      <c r="H195">
        <v>9106046088</v>
      </c>
      <c r="I195" t="s">
        <v>907</v>
      </c>
      <c r="J195" t="s">
        <v>15121</v>
      </c>
      <c r="L195" t="s">
        <v>26</v>
      </c>
      <c r="M195" t="s">
        <v>1145</v>
      </c>
      <c r="N195" t="s">
        <v>907</v>
      </c>
      <c r="O195" t="s">
        <v>12193</v>
      </c>
      <c r="S195" t="s">
        <v>15122</v>
      </c>
      <c r="V195" t="s">
        <v>15122</v>
      </c>
      <c r="Y195" t="s">
        <v>3949</v>
      </c>
      <c r="AB195">
        <v>5111</v>
      </c>
      <c r="AC195">
        <v>131</v>
      </c>
      <c r="AE195">
        <v>2</v>
      </c>
      <c r="AG195">
        <v>74250</v>
      </c>
      <c r="AH195">
        <v>148500</v>
      </c>
      <c r="AL195">
        <v>8</v>
      </c>
      <c r="AN195">
        <v>11880</v>
      </c>
      <c r="AO195">
        <v>33311</v>
      </c>
      <c r="AQ195" t="s">
        <v>14558</v>
      </c>
      <c r="AR195">
        <v>156</v>
      </c>
      <c r="AS195">
        <v>632</v>
      </c>
    </row>
    <row r="196" spans="3:45" x14ac:dyDescent="0.25">
      <c r="C196" t="s">
        <v>3585</v>
      </c>
      <c r="D196" t="s">
        <v>4134</v>
      </c>
      <c r="E196" t="s">
        <v>25</v>
      </c>
      <c r="F196" t="s">
        <v>907</v>
      </c>
      <c r="G196" t="s">
        <v>907</v>
      </c>
      <c r="H196">
        <v>9106046088</v>
      </c>
      <c r="I196" t="s">
        <v>907</v>
      </c>
      <c r="J196" t="s">
        <v>15121</v>
      </c>
      <c r="L196" t="s">
        <v>26</v>
      </c>
      <c r="M196" t="s">
        <v>1145</v>
      </c>
      <c r="N196" t="s">
        <v>907</v>
      </c>
      <c r="O196" t="s">
        <v>12193</v>
      </c>
      <c r="S196" t="s">
        <v>15122</v>
      </c>
      <c r="V196" t="s">
        <v>15122</v>
      </c>
      <c r="Y196" t="s">
        <v>3967</v>
      </c>
      <c r="AB196">
        <v>5111</v>
      </c>
      <c r="AC196">
        <v>131</v>
      </c>
      <c r="AE196">
        <v>1</v>
      </c>
      <c r="AG196">
        <v>70950</v>
      </c>
      <c r="AH196">
        <v>70950</v>
      </c>
      <c r="AL196">
        <v>8</v>
      </c>
      <c r="AN196">
        <v>5676</v>
      </c>
      <c r="AO196">
        <v>33311</v>
      </c>
      <c r="AQ196" t="s">
        <v>14558</v>
      </c>
      <c r="AR196">
        <v>156</v>
      </c>
      <c r="AS196">
        <v>632</v>
      </c>
    </row>
    <row r="197" spans="3:45" x14ac:dyDescent="0.25">
      <c r="C197" t="s">
        <v>3585</v>
      </c>
      <c r="D197" t="s">
        <v>4134</v>
      </c>
      <c r="E197" t="s">
        <v>25</v>
      </c>
      <c r="F197" t="s">
        <v>907</v>
      </c>
      <c r="G197" t="s">
        <v>907</v>
      </c>
      <c r="H197">
        <v>9106046088</v>
      </c>
      <c r="I197" t="s">
        <v>907</v>
      </c>
      <c r="J197" t="s">
        <v>15121</v>
      </c>
      <c r="L197" t="s">
        <v>26</v>
      </c>
      <c r="M197" t="s">
        <v>1145</v>
      </c>
      <c r="N197" t="s">
        <v>907</v>
      </c>
      <c r="O197" t="s">
        <v>12193</v>
      </c>
      <c r="S197" t="s">
        <v>15122</v>
      </c>
      <c r="V197" t="s">
        <v>15122</v>
      </c>
      <c r="Y197" t="s">
        <v>3952</v>
      </c>
      <c r="AB197">
        <v>5111</v>
      </c>
      <c r="AC197">
        <v>131</v>
      </c>
      <c r="AE197">
        <v>1</v>
      </c>
      <c r="AG197">
        <v>73431</v>
      </c>
      <c r="AH197">
        <v>73431</v>
      </c>
      <c r="AL197">
        <v>8</v>
      </c>
      <c r="AN197">
        <v>5874.4800000000005</v>
      </c>
      <c r="AO197">
        <v>33311</v>
      </c>
      <c r="AQ197" t="s">
        <v>14558</v>
      </c>
      <c r="AR197">
        <v>156</v>
      </c>
      <c r="AS197">
        <v>632</v>
      </c>
    </row>
    <row r="198" spans="3:45" x14ac:dyDescent="0.25">
      <c r="C198" t="s">
        <v>3585</v>
      </c>
      <c r="D198" t="s">
        <v>4134</v>
      </c>
      <c r="E198" t="s">
        <v>25</v>
      </c>
      <c r="F198" t="s">
        <v>907</v>
      </c>
      <c r="G198" t="s">
        <v>907</v>
      </c>
      <c r="H198">
        <v>9106046114</v>
      </c>
      <c r="I198" t="s">
        <v>907</v>
      </c>
      <c r="J198" t="s">
        <v>15127</v>
      </c>
      <c r="L198" t="s">
        <v>26</v>
      </c>
      <c r="M198" t="s">
        <v>989</v>
      </c>
      <c r="N198" t="s">
        <v>907</v>
      </c>
      <c r="O198" t="s">
        <v>3639</v>
      </c>
      <c r="S198" t="s">
        <v>15128</v>
      </c>
      <c r="V198" t="s">
        <v>15128</v>
      </c>
      <c r="Y198" t="s">
        <v>4059</v>
      </c>
      <c r="AB198">
        <v>5111</v>
      </c>
      <c r="AC198">
        <v>131</v>
      </c>
      <c r="AE198">
        <v>2</v>
      </c>
      <c r="AG198">
        <v>37720</v>
      </c>
      <c r="AH198">
        <v>75440</v>
      </c>
      <c r="AL198">
        <v>8</v>
      </c>
      <c r="AN198">
        <v>6035.2</v>
      </c>
      <c r="AO198">
        <v>33311</v>
      </c>
      <c r="AQ198" t="s">
        <v>14558</v>
      </c>
      <c r="AR198">
        <v>156</v>
      </c>
      <c r="AS198">
        <v>632</v>
      </c>
    </row>
    <row r="199" spans="3:45" x14ac:dyDescent="0.25">
      <c r="C199" t="s">
        <v>3585</v>
      </c>
      <c r="D199" t="s">
        <v>4134</v>
      </c>
      <c r="E199" t="s">
        <v>25</v>
      </c>
      <c r="F199" t="s">
        <v>907</v>
      </c>
      <c r="G199" t="s">
        <v>907</v>
      </c>
      <c r="H199">
        <v>9106046114</v>
      </c>
      <c r="I199" t="s">
        <v>907</v>
      </c>
      <c r="J199" t="s">
        <v>15127</v>
      </c>
      <c r="L199" t="s">
        <v>26</v>
      </c>
      <c r="M199" t="s">
        <v>989</v>
      </c>
      <c r="N199" t="s">
        <v>907</v>
      </c>
      <c r="O199" t="s">
        <v>3639</v>
      </c>
      <c r="S199" t="s">
        <v>15128</v>
      </c>
      <c r="V199" t="s">
        <v>15128</v>
      </c>
      <c r="Y199" t="s">
        <v>4013</v>
      </c>
      <c r="AB199">
        <v>5111</v>
      </c>
      <c r="AC199">
        <v>131</v>
      </c>
      <c r="AE199">
        <v>2</v>
      </c>
      <c r="AG199">
        <v>50182</v>
      </c>
      <c r="AH199">
        <v>100364</v>
      </c>
      <c r="AL199">
        <v>8</v>
      </c>
      <c r="AN199">
        <v>8029.12</v>
      </c>
      <c r="AO199">
        <v>33311</v>
      </c>
      <c r="AQ199" t="s">
        <v>14558</v>
      </c>
      <c r="AR199">
        <v>156</v>
      </c>
      <c r="AS199">
        <v>632</v>
      </c>
    </row>
    <row r="200" spans="3:45" x14ac:dyDescent="0.25">
      <c r="C200" t="s">
        <v>3585</v>
      </c>
      <c r="D200" t="s">
        <v>4134</v>
      </c>
      <c r="E200" t="s">
        <v>25</v>
      </c>
      <c r="F200" t="s">
        <v>907</v>
      </c>
      <c r="G200" t="s">
        <v>907</v>
      </c>
      <c r="H200">
        <v>9106046124</v>
      </c>
      <c r="I200" t="s">
        <v>907</v>
      </c>
      <c r="J200" t="s">
        <v>15129</v>
      </c>
      <c r="L200" t="s">
        <v>26</v>
      </c>
      <c r="M200" t="s">
        <v>1130</v>
      </c>
      <c r="N200" t="s">
        <v>907</v>
      </c>
      <c r="O200" t="s">
        <v>14492</v>
      </c>
      <c r="S200" t="s">
        <v>15130</v>
      </c>
      <c r="V200" t="s">
        <v>15130</v>
      </c>
      <c r="Y200" t="s">
        <v>4087</v>
      </c>
      <c r="AB200">
        <v>5111</v>
      </c>
      <c r="AC200">
        <v>131</v>
      </c>
      <c r="AE200">
        <v>5</v>
      </c>
      <c r="AG200">
        <v>45588</v>
      </c>
      <c r="AH200">
        <v>227940</v>
      </c>
      <c r="AL200">
        <v>8</v>
      </c>
      <c r="AN200">
        <v>18235.2</v>
      </c>
      <c r="AO200">
        <v>33311</v>
      </c>
      <c r="AQ200" t="s">
        <v>14558</v>
      </c>
      <c r="AR200">
        <v>156</v>
      </c>
      <c r="AS200">
        <v>632</v>
      </c>
    </row>
    <row r="201" spans="3:45" x14ac:dyDescent="0.25">
      <c r="C201" t="s">
        <v>3585</v>
      </c>
      <c r="D201" t="s">
        <v>4134</v>
      </c>
      <c r="E201" t="s">
        <v>25</v>
      </c>
      <c r="F201" t="s">
        <v>907</v>
      </c>
      <c r="G201" t="s">
        <v>907</v>
      </c>
      <c r="H201">
        <v>9106046124</v>
      </c>
      <c r="I201" t="s">
        <v>907</v>
      </c>
      <c r="J201" t="s">
        <v>15129</v>
      </c>
      <c r="L201" t="s">
        <v>26</v>
      </c>
      <c r="M201" t="s">
        <v>1130</v>
      </c>
      <c r="N201" t="s">
        <v>907</v>
      </c>
      <c r="O201" t="s">
        <v>14492</v>
      </c>
      <c r="S201" t="s">
        <v>15130</v>
      </c>
      <c r="V201" t="s">
        <v>15130</v>
      </c>
      <c r="Y201" t="s">
        <v>4007</v>
      </c>
      <c r="AB201">
        <v>5111</v>
      </c>
      <c r="AC201">
        <v>131</v>
      </c>
      <c r="AE201">
        <v>1</v>
      </c>
      <c r="AG201">
        <v>111058</v>
      </c>
      <c r="AH201">
        <v>111058</v>
      </c>
      <c r="AL201">
        <v>8</v>
      </c>
      <c r="AN201">
        <v>8884.64</v>
      </c>
      <c r="AO201">
        <v>33311</v>
      </c>
      <c r="AQ201" t="s">
        <v>14558</v>
      </c>
      <c r="AR201">
        <v>156</v>
      </c>
      <c r="AS201">
        <v>632</v>
      </c>
    </row>
    <row r="202" spans="3:45" x14ac:dyDescent="0.25">
      <c r="C202" t="s">
        <v>3585</v>
      </c>
      <c r="D202" t="s">
        <v>4134</v>
      </c>
      <c r="E202" t="s">
        <v>25</v>
      </c>
      <c r="F202" t="s">
        <v>907</v>
      </c>
      <c r="G202" t="s">
        <v>907</v>
      </c>
      <c r="H202">
        <v>9106046124</v>
      </c>
      <c r="I202" t="s">
        <v>907</v>
      </c>
      <c r="J202" t="s">
        <v>15129</v>
      </c>
      <c r="L202" t="s">
        <v>26</v>
      </c>
      <c r="M202" t="s">
        <v>1130</v>
      </c>
      <c r="N202" t="s">
        <v>907</v>
      </c>
      <c r="O202" t="s">
        <v>14492</v>
      </c>
      <c r="S202" t="s">
        <v>15130</v>
      </c>
      <c r="V202" t="s">
        <v>15130</v>
      </c>
      <c r="Y202" t="s">
        <v>3967</v>
      </c>
      <c r="AB202">
        <v>5111</v>
      </c>
      <c r="AC202">
        <v>131</v>
      </c>
      <c r="AE202">
        <v>1</v>
      </c>
      <c r="AG202">
        <v>70950</v>
      </c>
      <c r="AH202">
        <v>70950</v>
      </c>
      <c r="AL202">
        <v>8</v>
      </c>
      <c r="AN202">
        <v>5676</v>
      </c>
      <c r="AO202">
        <v>33311</v>
      </c>
      <c r="AQ202" t="s">
        <v>14558</v>
      </c>
      <c r="AR202">
        <v>156</v>
      </c>
      <c r="AS202">
        <v>632</v>
      </c>
    </row>
    <row r="203" spans="3:45" x14ac:dyDescent="0.25">
      <c r="C203" t="s">
        <v>3585</v>
      </c>
      <c r="D203" t="s">
        <v>4134</v>
      </c>
      <c r="E203" t="s">
        <v>25</v>
      </c>
      <c r="F203" t="s">
        <v>907</v>
      </c>
      <c r="G203" t="s">
        <v>907</v>
      </c>
      <c r="H203">
        <v>9106046124</v>
      </c>
      <c r="I203" t="s">
        <v>907</v>
      </c>
      <c r="J203" t="s">
        <v>15129</v>
      </c>
      <c r="L203" t="s">
        <v>26</v>
      </c>
      <c r="M203" t="s">
        <v>1130</v>
      </c>
      <c r="N203" t="s">
        <v>907</v>
      </c>
      <c r="O203" t="s">
        <v>14492</v>
      </c>
      <c r="S203" t="s">
        <v>15130</v>
      </c>
      <c r="V203" t="s">
        <v>15130</v>
      </c>
      <c r="Y203" t="s">
        <v>4013</v>
      </c>
      <c r="AB203">
        <v>5111</v>
      </c>
      <c r="AC203">
        <v>131</v>
      </c>
      <c r="AE203">
        <v>1</v>
      </c>
      <c r="AG203">
        <v>50182</v>
      </c>
      <c r="AH203">
        <v>50182</v>
      </c>
      <c r="AL203">
        <v>8</v>
      </c>
      <c r="AN203">
        <v>4014.56</v>
      </c>
      <c r="AO203">
        <v>33311</v>
      </c>
      <c r="AQ203" t="s">
        <v>14558</v>
      </c>
      <c r="AR203">
        <v>156</v>
      </c>
      <c r="AS203">
        <v>632</v>
      </c>
    </row>
    <row r="204" spans="3:45" x14ac:dyDescent="0.25">
      <c r="C204" t="s">
        <v>3585</v>
      </c>
      <c r="D204" t="s">
        <v>4134</v>
      </c>
      <c r="E204" t="s">
        <v>25</v>
      </c>
      <c r="F204" t="s">
        <v>907</v>
      </c>
      <c r="G204" t="s">
        <v>907</v>
      </c>
      <c r="H204">
        <v>9106046124</v>
      </c>
      <c r="I204" t="s">
        <v>907</v>
      </c>
      <c r="J204" t="s">
        <v>15129</v>
      </c>
      <c r="L204" t="s">
        <v>26</v>
      </c>
      <c r="M204" t="s">
        <v>1130</v>
      </c>
      <c r="N204" t="s">
        <v>907</v>
      </c>
      <c r="O204" t="s">
        <v>14492</v>
      </c>
      <c r="S204" t="s">
        <v>15130</v>
      </c>
      <c r="V204" t="s">
        <v>15130</v>
      </c>
      <c r="Y204" t="s">
        <v>3952</v>
      </c>
      <c r="AB204">
        <v>5111</v>
      </c>
      <c r="AC204">
        <v>131</v>
      </c>
      <c r="AE204">
        <v>1</v>
      </c>
      <c r="AG204">
        <v>73431</v>
      </c>
      <c r="AH204">
        <v>73431</v>
      </c>
      <c r="AL204">
        <v>8</v>
      </c>
      <c r="AN204">
        <v>5874.4800000000005</v>
      </c>
      <c r="AO204">
        <v>33311</v>
      </c>
      <c r="AQ204" t="s">
        <v>14558</v>
      </c>
      <c r="AR204">
        <v>156</v>
      </c>
      <c r="AS204">
        <v>632</v>
      </c>
    </row>
    <row r="205" spans="3:45" x14ac:dyDescent="0.25">
      <c r="C205" t="s">
        <v>3585</v>
      </c>
      <c r="D205" t="s">
        <v>4134</v>
      </c>
      <c r="E205" t="s">
        <v>25</v>
      </c>
      <c r="F205" t="s">
        <v>907</v>
      </c>
      <c r="G205" t="s">
        <v>907</v>
      </c>
      <c r="H205">
        <v>9106046124</v>
      </c>
      <c r="I205" t="s">
        <v>907</v>
      </c>
      <c r="J205" t="s">
        <v>15129</v>
      </c>
      <c r="L205" t="s">
        <v>26</v>
      </c>
      <c r="M205" t="s">
        <v>1130</v>
      </c>
      <c r="N205" t="s">
        <v>907</v>
      </c>
      <c r="O205" t="s">
        <v>14492</v>
      </c>
      <c r="S205" t="s">
        <v>15130</v>
      </c>
      <c r="V205" t="s">
        <v>15130</v>
      </c>
      <c r="Y205" t="s">
        <v>4059</v>
      </c>
      <c r="AB205">
        <v>5111</v>
      </c>
      <c r="AC205">
        <v>131</v>
      </c>
      <c r="AE205">
        <v>1</v>
      </c>
      <c r="AG205">
        <v>37720</v>
      </c>
      <c r="AH205">
        <v>37720</v>
      </c>
      <c r="AL205">
        <v>8</v>
      </c>
      <c r="AN205">
        <v>3017.6</v>
      </c>
      <c r="AO205">
        <v>33311</v>
      </c>
      <c r="AQ205" t="s">
        <v>14558</v>
      </c>
      <c r="AR205">
        <v>156</v>
      </c>
      <c r="AS205">
        <v>632</v>
      </c>
    </row>
    <row r="206" spans="3:45" x14ac:dyDescent="0.25">
      <c r="C206" t="s">
        <v>3585</v>
      </c>
      <c r="D206" t="s">
        <v>4134</v>
      </c>
      <c r="E206" t="s">
        <v>25</v>
      </c>
      <c r="F206" t="s">
        <v>907</v>
      </c>
      <c r="G206" t="s">
        <v>907</v>
      </c>
      <c r="H206">
        <v>9106046278</v>
      </c>
      <c r="I206" t="s">
        <v>907</v>
      </c>
      <c r="J206" t="s">
        <v>15135</v>
      </c>
      <c r="L206" t="s">
        <v>26</v>
      </c>
      <c r="M206" t="s">
        <v>1058</v>
      </c>
      <c r="N206" t="s">
        <v>907</v>
      </c>
      <c r="O206" t="s">
        <v>11474</v>
      </c>
      <c r="S206" t="s">
        <v>15136</v>
      </c>
      <c r="V206" t="s">
        <v>15136</v>
      </c>
      <c r="Y206" t="s">
        <v>4087</v>
      </c>
      <c r="AB206">
        <v>5111</v>
      </c>
      <c r="AC206">
        <v>131</v>
      </c>
      <c r="AE206">
        <v>3</v>
      </c>
      <c r="AG206">
        <v>45588</v>
      </c>
      <c r="AH206">
        <v>136764</v>
      </c>
      <c r="AL206">
        <v>8</v>
      </c>
      <c r="AN206">
        <v>10941.12</v>
      </c>
      <c r="AO206">
        <v>33311</v>
      </c>
      <c r="AQ206" t="s">
        <v>14558</v>
      </c>
      <c r="AR206">
        <v>156</v>
      </c>
      <c r="AS206">
        <v>632</v>
      </c>
    </row>
    <row r="207" spans="3:45" x14ac:dyDescent="0.25">
      <c r="C207" t="s">
        <v>3585</v>
      </c>
      <c r="D207" t="s">
        <v>4134</v>
      </c>
      <c r="E207" t="s">
        <v>25</v>
      </c>
      <c r="F207" t="s">
        <v>907</v>
      </c>
      <c r="G207" t="s">
        <v>907</v>
      </c>
      <c r="H207">
        <v>9106046278</v>
      </c>
      <c r="I207" t="s">
        <v>907</v>
      </c>
      <c r="J207" t="s">
        <v>15135</v>
      </c>
      <c r="L207" t="s">
        <v>26</v>
      </c>
      <c r="M207" t="s">
        <v>1058</v>
      </c>
      <c r="N207" t="s">
        <v>907</v>
      </c>
      <c r="O207" t="s">
        <v>11474</v>
      </c>
      <c r="S207" t="s">
        <v>15136</v>
      </c>
      <c r="V207" t="s">
        <v>15136</v>
      </c>
      <c r="Y207" t="s">
        <v>3993</v>
      </c>
      <c r="AB207">
        <v>5111</v>
      </c>
      <c r="AC207">
        <v>131</v>
      </c>
      <c r="AE207">
        <v>2</v>
      </c>
      <c r="AG207">
        <v>111606</v>
      </c>
      <c r="AH207">
        <v>223212</v>
      </c>
      <c r="AL207">
        <v>8</v>
      </c>
      <c r="AN207">
        <v>17856.96</v>
      </c>
      <c r="AO207">
        <v>33311</v>
      </c>
      <c r="AQ207" t="s">
        <v>14558</v>
      </c>
      <c r="AR207">
        <v>156</v>
      </c>
      <c r="AS207">
        <v>632</v>
      </c>
    </row>
    <row r="208" spans="3:45" x14ac:dyDescent="0.25">
      <c r="C208" t="s">
        <v>3585</v>
      </c>
      <c r="D208" t="s">
        <v>4134</v>
      </c>
      <c r="E208" t="s">
        <v>25</v>
      </c>
      <c r="F208" t="s">
        <v>907</v>
      </c>
      <c r="G208" t="s">
        <v>907</v>
      </c>
      <c r="H208">
        <v>9106046278</v>
      </c>
      <c r="I208" t="s">
        <v>907</v>
      </c>
      <c r="J208" t="s">
        <v>15135</v>
      </c>
      <c r="L208" t="s">
        <v>26</v>
      </c>
      <c r="M208" t="s">
        <v>1058</v>
      </c>
      <c r="N208" t="s">
        <v>907</v>
      </c>
      <c r="O208" t="s">
        <v>11474</v>
      </c>
      <c r="S208" t="s">
        <v>15136</v>
      </c>
      <c r="V208" t="s">
        <v>15136</v>
      </c>
      <c r="Y208" t="s">
        <v>4059</v>
      </c>
      <c r="AB208">
        <v>5111</v>
      </c>
      <c r="AC208">
        <v>131</v>
      </c>
      <c r="AE208">
        <v>2</v>
      </c>
      <c r="AG208">
        <v>37720</v>
      </c>
      <c r="AH208">
        <v>75440</v>
      </c>
      <c r="AL208">
        <v>8</v>
      </c>
      <c r="AN208">
        <v>6035.2</v>
      </c>
      <c r="AO208">
        <v>33311</v>
      </c>
      <c r="AQ208" t="s">
        <v>14558</v>
      </c>
      <c r="AR208">
        <v>156</v>
      </c>
      <c r="AS208">
        <v>632</v>
      </c>
    </row>
    <row r="209" spans="3:45" x14ac:dyDescent="0.25">
      <c r="C209" t="s">
        <v>3585</v>
      </c>
      <c r="D209" t="s">
        <v>4134</v>
      </c>
      <c r="E209" t="s">
        <v>25</v>
      </c>
      <c r="F209" t="s">
        <v>907</v>
      </c>
      <c r="G209" t="s">
        <v>907</v>
      </c>
      <c r="H209">
        <v>9106046538</v>
      </c>
      <c r="I209" t="s">
        <v>907</v>
      </c>
      <c r="J209" t="s">
        <v>15154</v>
      </c>
      <c r="L209" t="s">
        <v>26</v>
      </c>
      <c r="M209" t="s">
        <v>950</v>
      </c>
      <c r="N209" t="s">
        <v>907</v>
      </c>
      <c r="O209" t="s">
        <v>11756</v>
      </c>
      <c r="S209" t="s">
        <v>15155</v>
      </c>
      <c r="V209" t="s">
        <v>15155</v>
      </c>
      <c r="Y209" t="s">
        <v>4087</v>
      </c>
      <c r="AB209">
        <v>5111</v>
      </c>
      <c r="AC209">
        <v>131</v>
      </c>
      <c r="AE209">
        <v>2</v>
      </c>
      <c r="AG209">
        <v>45588</v>
      </c>
      <c r="AH209">
        <v>91176</v>
      </c>
      <c r="AL209">
        <v>8</v>
      </c>
      <c r="AN209">
        <v>7294.08</v>
      </c>
      <c r="AO209">
        <v>33311</v>
      </c>
      <c r="AQ209" t="s">
        <v>14558</v>
      </c>
      <c r="AR209">
        <v>156</v>
      </c>
      <c r="AS209">
        <v>632</v>
      </c>
    </row>
    <row r="210" spans="3:45" x14ac:dyDescent="0.25">
      <c r="C210" t="s">
        <v>3585</v>
      </c>
      <c r="D210" t="s">
        <v>4134</v>
      </c>
      <c r="E210" t="s">
        <v>25</v>
      </c>
      <c r="F210" t="s">
        <v>907</v>
      </c>
      <c r="G210" t="s">
        <v>907</v>
      </c>
      <c r="H210">
        <v>9106046538</v>
      </c>
      <c r="I210" t="s">
        <v>907</v>
      </c>
      <c r="J210" t="s">
        <v>15154</v>
      </c>
      <c r="L210" t="s">
        <v>26</v>
      </c>
      <c r="M210" t="s">
        <v>950</v>
      </c>
      <c r="N210" t="s">
        <v>907</v>
      </c>
      <c r="O210" t="s">
        <v>11756</v>
      </c>
      <c r="S210" t="s">
        <v>15155</v>
      </c>
      <c r="V210" t="s">
        <v>15155</v>
      </c>
      <c r="Y210" t="s">
        <v>3967</v>
      </c>
      <c r="AB210">
        <v>5111</v>
      </c>
      <c r="AC210">
        <v>131</v>
      </c>
      <c r="AE210">
        <v>1</v>
      </c>
      <c r="AG210">
        <v>70950</v>
      </c>
      <c r="AH210">
        <v>70950</v>
      </c>
      <c r="AL210">
        <v>8</v>
      </c>
      <c r="AN210">
        <v>5676</v>
      </c>
      <c r="AO210">
        <v>33311</v>
      </c>
      <c r="AQ210" t="s">
        <v>14558</v>
      </c>
      <c r="AR210">
        <v>156</v>
      </c>
      <c r="AS210">
        <v>632</v>
      </c>
    </row>
    <row r="211" spans="3:45" x14ac:dyDescent="0.25">
      <c r="C211" t="s">
        <v>3585</v>
      </c>
      <c r="D211" t="s">
        <v>4134</v>
      </c>
      <c r="E211" t="s">
        <v>25</v>
      </c>
      <c r="F211" t="s">
        <v>907</v>
      </c>
      <c r="G211" t="s">
        <v>907</v>
      </c>
      <c r="H211">
        <v>9106046538</v>
      </c>
      <c r="I211" t="s">
        <v>907</v>
      </c>
      <c r="J211" t="s">
        <v>15154</v>
      </c>
      <c r="L211" t="s">
        <v>26</v>
      </c>
      <c r="M211" t="s">
        <v>950</v>
      </c>
      <c r="N211" t="s">
        <v>907</v>
      </c>
      <c r="O211" t="s">
        <v>11756</v>
      </c>
      <c r="S211" t="s">
        <v>15155</v>
      </c>
      <c r="V211" t="s">
        <v>15155</v>
      </c>
      <c r="Y211" t="s">
        <v>3949</v>
      </c>
      <c r="AB211">
        <v>5111</v>
      </c>
      <c r="AC211">
        <v>131</v>
      </c>
      <c r="AE211">
        <v>1</v>
      </c>
      <c r="AG211">
        <v>74250</v>
      </c>
      <c r="AH211">
        <v>74250</v>
      </c>
      <c r="AL211">
        <v>8</v>
      </c>
      <c r="AN211">
        <v>5940</v>
      </c>
      <c r="AO211">
        <v>33311</v>
      </c>
      <c r="AQ211" t="s">
        <v>14558</v>
      </c>
      <c r="AR211">
        <v>156</v>
      </c>
      <c r="AS211">
        <v>632</v>
      </c>
    </row>
    <row r="212" spans="3:45" x14ac:dyDescent="0.25">
      <c r="C212" t="s">
        <v>3585</v>
      </c>
      <c r="D212" t="s">
        <v>4134</v>
      </c>
      <c r="E212" t="s">
        <v>25</v>
      </c>
      <c r="F212" t="s">
        <v>907</v>
      </c>
      <c r="G212" t="s">
        <v>907</v>
      </c>
      <c r="H212">
        <v>9106046538</v>
      </c>
      <c r="I212" t="s">
        <v>907</v>
      </c>
      <c r="J212" t="s">
        <v>15154</v>
      </c>
      <c r="L212" t="s">
        <v>26</v>
      </c>
      <c r="M212" t="s">
        <v>950</v>
      </c>
      <c r="N212" t="s">
        <v>907</v>
      </c>
      <c r="O212" t="s">
        <v>11756</v>
      </c>
      <c r="S212" t="s">
        <v>15155</v>
      </c>
      <c r="V212" t="s">
        <v>15155</v>
      </c>
      <c r="Y212" t="s">
        <v>3993</v>
      </c>
      <c r="AB212">
        <v>5111</v>
      </c>
      <c r="AC212">
        <v>131</v>
      </c>
      <c r="AE212">
        <v>2</v>
      </c>
      <c r="AG212">
        <v>111606</v>
      </c>
      <c r="AH212">
        <v>223212</v>
      </c>
      <c r="AL212">
        <v>8</v>
      </c>
      <c r="AN212">
        <v>17856.96</v>
      </c>
      <c r="AO212">
        <v>33311</v>
      </c>
      <c r="AQ212" t="s">
        <v>14558</v>
      </c>
      <c r="AR212">
        <v>156</v>
      </c>
      <c r="AS212">
        <v>632</v>
      </c>
    </row>
    <row r="213" spans="3:45" x14ac:dyDescent="0.25">
      <c r="C213" t="s">
        <v>3585</v>
      </c>
      <c r="D213" t="s">
        <v>4134</v>
      </c>
      <c r="E213" t="s">
        <v>25</v>
      </c>
      <c r="F213" t="s">
        <v>907</v>
      </c>
      <c r="G213" t="s">
        <v>907</v>
      </c>
      <c r="H213">
        <v>9106046538</v>
      </c>
      <c r="I213" t="s">
        <v>907</v>
      </c>
      <c r="J213" t="s">
        <v>15154</v>
      </c>
      <c r="L213" t="s">
        <v>26</v>
      </c>
      <c r="M213" t="s">
        <v>950</v>
      </c>
      <c r="N213" t="s">
        <v>907</v>
      </c>
      <c r="O213" t="s">
        <v>11756</v>
      </c>
      <c r="S213" t="s">
        <v>15155</v>
      </c>
      <c r="V213" t="s">
        <v>15155</v>
      </c>
      <c r="Y213" t="s">
        <v>4013</v>
      </c>
      <c r="AB213">
        <v>5111</v>
      </c>
      <c r="AC213">
        <v>131</v>
      </c>
      <c r="AE213">
        <v>1</v>
      </c>
      <c r="AG213">
        <v>50182</v>
      </c>
      <c r="AH213">
        <v>50182</v>
      </c>
      <c r="AL213">
        <v>8</v>
      </c>
      <c r="AN213">
        <v>4014.56</v>
      </c>
      <c r="AO213">
        <v>33311</v>
      </c>
      <c r="AQ213" t="s">
        <v>14558</v>
      </c>
      <c r="AR213">
        <v>156</v>
      </c>
      <c r="AS213">
        <v>632</v>
      </c>
    </row>
    <row r="214" spans="3:45" x14ac:dyDescent="0.25">
      <c r="C214" t="s">
        <v>3585</v>
      </c>
      <c r="D214" t="s">
        <v>4134</v>
      </c>
      <c r="E214" t="s">
        <v>25</v>
      </c>
      <c r="F214" t="s">
        <v>907</v>
      </c>
      <c r="G214" t="s">
        <v>907</v>
      </c>
      <c r="H214">
        <v>9106046538</v>
      </c>
      <c r="I214" t="s">
        <v>907</v>
      </c>
      <c r="J214" t="s">
        <v>15154</v>
      </c>
      <c r="L214" t="s">
        <v>26</v>
      </c>
      <c r="M214" t="s">
        <v>950</v>
      </c>
      <c r="N214" t="s">
        <v>907</v>
      </c>
      <c r="O214" t="s">
        <v>11756</v>
      </c>
      <c r="S214" t="s">
        <v>15155</v>
      </c>
      <c r="V214" t="s">
        <v>15155</v>
      </c>
      <c r="Y214" t="s">
        <v>4059</v>
      </c>
      <c r="AB214">
        <v>5111</v>
      </c>
      <c r="AC214">
        <v>131</v>
      </c>
      <c r="AE214">
        <v>2</v>
      </c>
      <c r="AG214">
        <v>37720</v>
      </c>
      <c r="AH214">
        <v>75440</v>
      </c>
      <c r="AL214">
        <v>8</v>
      </c>
      <c r="AN214">
        <v>6035.2</v>
      </c>
      <c r="AO214">
        <v>33311</v>
      </c>
      <c r="AQ214" t="s">
        <v>14558</v>
      </c>
      <c r="AR214">
        <v>156</v>
      </c>
      <c r="AS214">
        <v>632</v>
      </c>
    </row>
    <row r="215" spans="3:45" x14ac:dyDescent="0.25">
      <c r="C215" t="s">
        <v>3585</v>
      </c>
      <c r="D215" t="s">
        <v>4134</v>
      </c>
      <c r="E215" t="s">
        <v>25</v>
      </c>
      <c r="F215" t="s">
        <v>907</v>
      </c>
      <c r="G215" t="s">
        <v>907</v>
      </c>
      <c r="H215">
        <v>9106046540</v>
      </c>
      <c r="I215" t="s">
        <v>907</v>
      </c>
      <c r="J215" t="s">
        <v>15156</v>
      </c>
      <c r="L215" t="s">
        <v>26</v>
      </c>
      <c r="M215" t="s">
        <v>956</v>
      </c>
      <c r="N215" t="s">
        <v>907</v>
      </c>
      <c r="O215" t="s">
        <v>11756</v>
      </c>
      <c r="S215" t="s">
        <v>15155</v>
      </c>
      <c r="V215" t="s">
        <v>15155</v>
      </c>
      <c r="Y215" t="s">
        <v>4007</v>
      </c>
      <c r="AB215">
        <v>5111</v>
      </c>
      <c r="AC215">
        <v>131</v>
      </c>
      <c r="AE215">
        <v>1</v>
      </c>
      <c r="AG215">
        <v>111058</v>
      </c>
      <c r="AH215">
        <v>111058</v>
      </c>
      <c r="AL215">
        <v>8</v>
      </c>
      <c r="AN215">
        <v>8884.64</v>
      </c>
      <c r="AO215">
        <v>33311</v>
      </c>
      <c r="AQ215" t="s">
        <v>14558</v>
      </c>
      <c r="AR215">
        <v>156</v>
      </c>
      <c r="AS215">
        <v>632</v>
      </c>
    </row>
    <row r="216" spans="3:45" x14ac:dyDescent="0.25">
      <c r="C216" t="s">
        <v>3585</v>
      </c>
      <c r="D216" t="s">
        <v>4134</v>
      </c>
      <c r="E216" t="s">
        <v>25</v>
      </c>
      <c r="F216" t="s">
        <v>907</v>
      </c>
      <c r="G216" t="s">
        <v>907</v>
      </c>
      <c r="H216">
        <v>9106046540</v>
      </c>
      <c r="I216" t="s">
        <v>907</v>
      </c>
      <c r="J216" t="s">
        <v>15156</v>
      </c>
      <c r="L216" t="s">
        <v>26</v>
      </c>
      <c r="M216" t="s">
        <v>956</v>
      </c>
      <c r="N216" t="s">
        <v>907</v>
      </c>
      <c r="O216" t="s">
        <v>11756</v>
      </c>
      <c r="S216" t="s">
        <v>15155</v>
      </c>
      <c r="V216" t="s">
        <v>15155</v>
      </c>
      <c r="Y216" t="s">
        <v>4087</v>
      </c>
      <c r="AB216">
        <v>5111</v>
      </c>
      <c r="AC216">
        <v>131</v>
      </c>
      <c r="AE216">
        <v>2</v>
      </c>
      <c r="AG216">
        <v>45588</v>
      </c>
      <c r="AH216">
        <v>91176</v>
      </c>
      <c r="AL216">
        <v>8</v>
      </c>
      <c r="AN216">
        <v>7294.08</v>
      </c>
      <c r="AO216">
        <v>33311</v>
      </c>
      <c r="AQ216" t="s">
        <v>14558</v>
      </c>
      <c r="AR216">
        <v>156</v>
      </c>
      <c r="AS216">
        <v>632</v>
      </c>
    </row>
    <row r="217" spans="3:45" x14ac:dyDescent="0.25">
      <c r="C217" t="s">
        <v>3585</v>
      </c>
      <c r="D217" t="s">
        <v>4134</v>
      </c>
      <c r="E217" t="s">
        <v>25</v>
      </c>
      <c r="F217" t="s">
        <v>907</v>
      </c>
      <c r="G217" t="s">
        <v>907</v>
      </c>
      <c r="H217">
        <v>9106046540</v>
      </c>
      <c r="I217" t="s">
        <v>907</v>
      </c>
      <c r="J217" t="s">
        <v>15156</v>
      </c>
      <c r="L217" t="s">
        <v>26</v>
      </c>
      <c r="M217" t="s">
        <v>956</v>
      </c>
      <c r="N217" t="s">
        <v>907</v>
      </c>
      <c r="O217" t="s">
        <v>11756</v>
      </c>
      <c r="S217" t="s">
        <v>15155</v>
      </c>
      <c r="V217" t="s">
        <v>15155</v>
      </c>
      <c r="Y217" t="s">
        <v>3949</v>
      </c>
      <c r="AB217">
        <v>5111</v>
      </c>
      <c r="AC217">
        <v>131</v>
      </c>
      <c r="AE217">
        <v>2</v>
      </c>
      <c r="AG217">
        <v>74250</v>
      </c>
      <c r="AH217">
        <v>148500</v>
      </c>
      <c r="AL217">
        <v>8</v>
      </c>
      <c r="AN217">
        <v>11880</v>
      </c>
      <c r="AO217">
        <v>33311</v>
      </c>
      <c r="AQ217" t="s">
        <v>14558</v>
      </c>
      <c r="AR217">
        <v>156</v>
      </c>
      <c r="AS217">
        <v>632</v>
      </c>
    </row>
    <row r="218" spans="3:45" x14ac:dyDescent="0.25">
      <c r="C218" t="s">
        <v>3585</v>
      </c>
      <c r="D218" t="s">
        <v>4134</v>
      </c>
      <c r="E218" t="s">
        <v>25</v>
      </c>
      <c r="F218" t="s">
        <v>907</v>
      </c>
      <c r="G218" t="s">
        <v>907</v>
      </c>
      <c r="H218">
        <v>9106046540</v>
      </c>
      <c r="I218" t="s">
        <v>907</v>
      </c>
      <c r="J218" t="s">
        <v>15156</v>
      </c>
      <c r="L218" t="s">
        <v>26</v>
      </c>
      <c r="M218" t="s">
        <v>956</v>
      </c>
      <c r="N218" t="s">
        <v>907</v>
      </c>
      <c r="O218" t="s">
        <v>11756</v>
      </c>
      <c r="S218" t="s">
        <v>15155</v>
      </c>
      <c r="V218" t="s">
        <v>15155</v>
      </c>
      <c r="Y218" t="s">
        <v>3993</v>
      </c>
      <c r="AB218">
        <v>5111</v>
      </c>
      <c r="AC218">
        <v>131</v>
      </c>
      <c r="AE218">
        <v>1</v>
      </c>
      <c r="AG218">
        <v>111606</v>
      </c>
      <c r="AH218">
        <v>111606</v>
      </c>
      <c r="AL218">
        <v>8</v>
      </c>
      <c r="AN218">
        <v>8928.48</v>
      </c>
      <c r="AO218">
        <v>33311</v>
      </c>
      <c r="AQ218" t="s">
        <v>14558</v>
      </c>
      <c r="AR218">
        <v>156</v>
      </c>
      <c r="AS218">
        <v>632</v>
      </c>
    </row>
    <row r="219" spans="3:45" x14ac:dyDescent="0.25">
      <c r="C219" t="s">
        <v>3585</v>
      </c>
      <c r="D219" t="s">
        <v>4134</v>
      </c>
      <c r="E219" t="s">
        <v>25</v>
      </c>
      <c r="F219" t="s">
        <v>907</v>
      </c>
      <c r="G219" t="s">
        <v>907</v>
      </c>
      <c r="H219">
        <v>9106046540</v>
      </c>
      <c r="I219" t="s">
        <v>907</v>
      </c>
      <c r="J219" t="s">
        <v>15156</v>
      </c>
      <c r="L219" t="s">
        <v>26</v>
      </c>
      <c r="M219" t="s">
        <v>956</v>
      </c>
      <c r="N219" t="s">
        <v>907</v>
      </c>
      <c r="O219" t="s">
        <v>11756</v>
      </c>
      <c r="S219" t="s">
        <v>15155</v>
      </c>
      <c r="V219" t="s">
        <v>15155</v>
      </c>
      <c r="Y219" t="s">
        <v>4013</v>
      </c>
      <c r="AB219">
        <v>5111</v>
      </c>
      <c r="AC219">
        <v>131</v>
      </c>
      <c r="AE219">
        <v>2</v>
      </c>
      <c r="AG219">
        <v>50182</v>
      </c>
      <c r="AH219">
        <v>100364</v>
      </c>
      <c r="AL219">
        <v>8</v>
      </c>
      <c r="AN219">
        <v>8029.12</v>
      </c>
      <c r="AO219">
        <v>33311</v>
      </c>
      <c r="AQ219" t="s">
        <v>14558</v>
      </c>
      <c r="AR219">
        <v>156</v>
      </c>
      <c r="AS219">
        <v>632</v>
      </c>
    </row>
    <row r="220" spans="3:45" x14ac:dyDescent="0.25">
      <c r="C220" t="s">
        <v>3585</v>
      </c>
      <c r="D220" t="s">
        <v>4134</v>
      </c>
      <c r="E220" t="s">
        <v>25</v>
      </c>
      <c r="F220" t="s">
        <v>907</v>
      </c>
      <c r="G220" t="s">
        <v>907</v>
      </c>
      <c r="H220">
        <v>9106046540</v>
      </c>
      <c r="I220" t="s">
        <v>907</v>
      </c>
      <c r="J220" t="s">
        <v>15156</v>
      </c>
      <c r="L220" t="s">
        <v>26</v>
      </c>
      <c r="M220" t="s">
        <v>956</v>
      </c>
      <c r="N220" t="s">
        <v>907</v>
      </c>
      <c r="O220" t="s">
        <v>11756</v>
      </c>
      <c r="S220" t="s">
        <v>15155</v>
      </c>
      <c r="V220" t="s">
        <v>15155</v>
      </c>
      <c r="Y220" t="s">
        <v>4059</v>
      </c>
      <c r="AB220">
        <v>5111</v>
      </c>
      <c r="AC220">
        <v>131</v>
      </c>
      <c r="AE220">
        <v>1</v>
      </c>
      <c r="AG220">
        <v>37720</v>
      </c>
      <c r="AH220">
        <v>37720</v>
      </c>
      <c r="AL220">
        <v>8</v>
      </c>
      <c r="AN220">
        <v>3017.6</v>
      </c>
      <c r="AO220">
        <v>33311</v>
      </c>
      <c r="AQ220" t="s">
        <v>14558</v>
      </c>
      <c r="AR220">
        <v>156</v>
      </c>
      <c r="AS220">
        <v>632</v>
      </c>
    </row>
    <row r="221" spans="3:45" x14ac:dyDescent="0.25">
      <c r="C221" t="s">
        <v>3585</v>
      </c>
      <c r="D221" t="s">
        <v>4134</v>
      </c>
      <c r="E221" t="s">
        <v>25</v>
      </c>
      <c r="F221" t="s">
        <v>907</v>
      </c>
      <c r="G221" t="s">
        <v>907</v>
      </c>
      <c r="H221">
        <v>9106046578</v>
      </c>
      <c r="I221" t="s">
        <v>907</v>
      </c>
      <c r="J221" t="s">
        <v>15157</v>
      </c>
      <c r="L221" t="s">
        <v>26</v>
      </c>
      <c r="M221" t="s">
        <v>1553</v>
      </c>
      <c r="N221" t="s">
        <v>907</v>
      </c>
      <c r="O221" t="s">
        <v>3639</v>
      </c>
      <c r="S221" t="s">
        <v>15158</v>
      </c>
      <c r="V221" t="s">
        <v>15158</v>
      </c>
      <c r="Y221" t="s">
        <v>4059</v>
      </c>
      <c r="AB221">
        <v>5111</v>
      </c>
      <c r="AC221">
        <v>131</v>
      </c>
      <c r="AE221">
        <v>1</v>
      </c>
      <c r="AG221">
        <v>37720</v>
      </c>
      <c r="AH221">
        <v>37720</v>
      </c>
      <c r="AL221">
        <v>8</v>
      </c>
      <c r="AN221">
        <v>3017.6</v>
      </c>
      <c r="AO221">
        <v>33311</v>
      </c>
      <c r="AQ221" t="s">
        <v>14558</v>
      </c>
      <c r="AR221">
        <v>156</v>
      </c>
      <c r="AS221">
        <v>632</v>
      </c>
    </row>
    <row r="222" spans="3:45" x14ac:dyDescent="0.25">
      <c r="C222" t="s">
        <v>3585</v>
      </c>
      <c r="D222" t="s">
        <v>4134</v>
      </c>
      <c r="E222" t="s">
        <v>25</v>
      </c>
      <c r="F222" t="s">
        <v>907</v>
      </c>
      <c r="G222" t="s">
        <v>907</v>
      </c>
      <c r="H222">
        <v>9106046615</v>
      </c>
      <c r="I222" t="s">
        <v>907</v>
      </c>
      <c r="J222" t="s">
        <v>15161</v>
      </c>
      <c r="L222" t="s">
        <v>26</v>
      </c>
      <c r="M222" t="s">
        <v>1469</v>
      </c>
      <c r="N222" t="s">
        <v>907</v>
      </c>
      <c r="O222" t="s">
        <v>3639</v>
      </c>
      <c r="S222" t="s">
        <v>15162</v>
      </c>
      <c r="V222" t="s">
        <v>15162</v>
      </c>
      <c r="Y222" t="s">
        <v>3967</v>
      </c>
      <c r="AB222">
        <v>5111</v>
      </c>
      <c r="AC222">
        <v>131</v>
      </c>
      <c r="AE222">
        <v>2</v>
      </c>
      <c r="AG222">
        <v>70950</v>
      </c>
      <c r="AH222">
        <v>141900</v>
      </c>
      <c r="AL222">
        <v>8</v>
      </c>
      <c r="AN222">
        <v>11352</v>
      </c>
      <c r="AO222">
        <v>33311</v>
      </c>
      <c r="AQ222" t="s">
        <v>14558</v>
      </c>
      <c r="AR222">
        <v>156</v>
      </c>
      <c r="AS222">
        <v>632</v>
      </c>
    </row>
    <row r="223" spans="3:45" x14ac:dyDescent="0.25">
      <c r="C223" t="s">
        <v>3585</v>
      </c>
      <c r="D223" t="s">
        <v>4134</v>
      </c>
      <c r="E223" t="s">
        <v>25</v>
      </c>
      <c r="F223" t="s">
        <v>907</v>
      </c>
      <c r="G223" t="s">
        <v>907</v>
      </c>
      <c r="H223">
        <v>9106046947</v>
      </c>
      <c r="I223" t="s">
        <v>907</v>
      </c>
      <c r="J223" t="s">
        <v>15169</v>
      </c>
      <c r="L223" t="s">
        <v>26</v>
      </c>
      <c r="M223" t="s">
        <v>1115</v>
      </c>
      <c r="N223" t="s">
        <v>907</v>
      </c>
      <c r="O223" t="s">
        <v>3669</v>
      </c>
      <c r="S223" t="s">
        <v>15170</v>
      </c>
      <c r="V223" t="s">
        <v>15170</v>
      </c>
      <c r="Y223" t="s">
        <v>4007</v>
      </c>
      <c r="AB223">
        <v>5111</v>
      </c>
      <c r="AC223">
        <v>131</v>
      </c>
      <c r="AE223">
        <v>5</v>
      </c>
      <c r="AG223">
        <v>111058</v>
      </c>
      <c r="AH223">
        <v>555290</v>
      </c>
      <c r="AL223">
        <v>8</v>
      </c>
      <c r="AN223">
        <v>44423.200000000004</v>
      </c>
      <c r="AO223">
        <v>33311</v>
      </c>
      <c r="AQ223" t="s">
        <v>14558</v>
      </c>
      <c r="AR223">
        <v>156</v>
      </c>
      <c r="AS223">
        <v>632</v>
      </c>
    </row>
    <row r="224" spans="3:45" x14ac:dyDescent="0.25">
      <c r="C224" t="s">
        <v>3585</v>
      </c>
      <c r="D224" t="s">
        <v>4134</v>
      </c>
      <c r="E224" t="s">
        <v>25</v>
      </c>
      <c r="F224" t="s">
        <v>907</v>
      </c>
      <c r="G224" t="s">
        <v>907</v>
      </c>
      <c r="H224">
        <v>9106046987</v>
      </c>
      <c r="I224" t="s">
        <v>907</v>
      </c>
      <c r="J224" t="s">
        <v>15171</v>
      </c>
      <c r="L224" t="s">
        <v>26</v>
      </c>
      <c r="M224" t="s">
        <v>1463</v>
      </c>
      <c r="N224" t="s">
        <v>907</v>
      </c>
      <c r="O224" t="s">
        <v>3774</v>
      </c>
      <c r="S224" t="s">
        <v>15172</v>
      </c>
      <c r="V224" t="s">
        <v>15172</v>
      </c>
      <c r="Y224" t="s">
        <v>3952</v>
      </c>
      <c r="AB224">
        <v>5111</v>
      </c>
      <c r="AC224">
        <v>131</v>
      </c>
      <c r="AE224">
        <v>3</v>
      </c>
      <c r="AG224">
        <v>73431</v>
      </c>
      <c r="AH224">
        <v>220293</v>
      </c>
      <c r="AL224">
        <v>8</v>
      </c>
      <c r="AN224">
        <v>17623.439999999999</v>
      </c>
      <c r="AO224">
        <v>33311</v>
      </c>
      <c r="AQ224" t="s">
        <v>14558</v>
      </c>
      <c r="AR224">
        <v>156</v>
      </c>
      <c r="AS224">
        <v>632</v>
      </c>
    </row>
    <row r="225" spans="3:45" x14ac:dyDescent="0.25">
      <c r="C225" t="s">
        <v>3585</v>
      </c>
      <c r="D225" t="s">
        <v>4134</v>
      </c>
      <c r="E225" t="s">
        <v>25</v>
      </c>
      <c r="F225" t="s">
        <v>907</v>
      </c>
      <c r="G225" t="s">
        <v>907</v>
      </c>
      <c r="H225">
        <v>9106047027</v>
      </c>
      <c r="I225" t="s">
        <v>907</v>
      </c>
      <c r="J225" t="s">
        <v>15173</v>
      </c>
      <c r="L225" t="s">
        <v>26</v>
      </c>
      <c r="M225" t="s">
        <v>1091</v>
      </c>
      <c r="N225" t="s">
        <v>907</v>
      </c>
      <c r="O225" t="s">
        <v>3696</v>
      </c>
      <c r="S225" t="s">
        <v>15174</v>
      </c>
      <c r="V225" t="s">
        <v>15174</v>
      </c>
      <c r="Y225" t="s">
        <v>4010</v>
      </c>
      <c r="AB225">
        <v>5111</v>
      </c>
      <c r="AC225">
        <v>131</v>
      </c>
      <c r="AE225">
        <v>2</v>
      </c>
      <c r="AG225">
        <v>41328</v>
      </c>
      <c r="AH225">
        <v>82656</v>
      </c>
      <c r="AL225">
        <v>8</v>
      </c>
      <c r="AN225">
        <v>6612.4800000000005</v>
      </c>
      <c r="AO225">
        <v>33311</v>
      </c>
      <c r="AQ225" t="s">
        <v>14558</v>
      </c>
      <c r="AR225">
        <v>156</v>
      </c>
      <c r="AS225">
        <v>632</v>
      </c>
    </row>
    <row r="226" spans="3:45" x14ac:dyDescent="0.25">
      <c r="C226" t="s">
        <v>3585</v>
      </c>
      <c r="D226" t="s">
        <v>4134</v>
      </c>
      <c r="E226" t="s">
        <v>25</v>
      </c>
      <c r="F226" t="s">
        <v>907</v>
      </c>
      <c r="G226" t="s">
        <v>907</v>
      </c>
      <c r="H226">
        <v>9106047027</v>
      </c>
      <c r="I226" t="s">
        <v>907</v>
      </c>
      <c r="J226" t="s">
        <v>15173</v>
      </c>
      <c r="L226" t="s">
        <v>26</v>
      </c>
      <c r="M226" t="s">
        <v>1091</v>
      </c>
      <c r="N226" t="s">
        <v>907</v>
      </c>
      <c r="O226" t="s">
        <v>3696</v>
      </c>
      <c r="S226" t="s">
        <v>15174</v>
      </c>
      <c r="V226" t="s">
        <v>15174</v>
      </c>
      <c r="Y226" t="s">
        <v>3999</v>
      </c>
      <c r="AB226">
        <v>5111</v>
      </c>
      <c r="AC226">
        <v>131</v>
      </c>
      <c r="AE226">
        <v>2</v>
      </c>
      <c r="AG226">
        <v>49500</v>
      </c>
      <c r="AH226">
        <v>99000</v>
      </c>
      <c r="AL226">
        <v>8</v>
      </c>
      <c r="AN226">
        <v>7920</v>
      </c>
      <c r="AO226">
        <v>33311</v>
      </c>
      <c r="AQ226" t="s">
        <v>14558</v>
      </c>
      <c r="AR226">
        <v>156</v>
      </c>
      <c r="AS226">
        <v>632</v>
      </c>
    </row>
    <row r="227" spans="3:45" x14ac:dyDescent="0.25">
      <c r="C227" t="s">
        <v>3585</v>
      </c>
      <c r="D227" t="s">
        <v>4134</v>
      </c>
      <c r="E227" t="s">
        <v>25</v>
      </c>
      <c r="F227" t="s">
        <v>907</v>
      </c>
      <c r="G227" t="s">
        <v>907</v>
      </c>
      <c r="H227">
        <v>9106047203</v>
      </c>
      <c r="I227" t="s">
        <v>907</v>
      </c>
      <c r="J227" t="s">
        <v>15179</v>
      </c>
      <c r="L227" t="s">
        <v>26</v>
      </c>
      <c r="M227" t="s">
        <v>1217</v>
      </c>
      <c r="N227" t="s">
        <v>907</v>
      </c>
      <c r="O227" t="s">
        <v>3639</v>
      </c>
      <c r="S227" t="s">
        <v>15180</v>
      </c>
      <c r="V227" t="s">
        <v>15180</v>
      </c>
      <c r="Y227" t="s">
        <v>4007</v>
      </c>
      <c r="AB227">
        <v>5111</v>
      </c>
      <c r="AC227">
        <v>131</v>
      </c>
      <c r="AE227">
        <v>2</v>
      </c>
      <c r="AG227">
        <v>111058</v>
      </c>
      <c r="AH227">
        <v>222116</v>
      </c>
      <c r="AL227">
        <v>8</v>
      </c>
      <c r="AN227">
        <v>17769.28</v>
      </c>
      <c r="AO227">
        <v>33311</v>
      </c>
      <c r="AQ227" t="s">
        <v>14558</v>
      </c>
      <c r="AR227">
        <v>156</v>
      </c>
      <c r="AS227">
        <v>632</v>
      </c>
    </row>
    <row r="228" spans="3:45" x14ac:dyDescent="0.25">
      <c r="C228" t="s">
        <v>3585</v>
      </c>
      <c r="D228" t="s">
        <v>4134</v>
      </c>
      <c r="E228" t="s">
        <v>25</v>
      </c>
      <c r="F228" t="s">
        <v>907</v>
      </c>
      <c r="G228" t="s">
        <v>907</v>
      </c>
      <c r="H228">
        <v>9106047233</v>
      </c>
      <c r="I228" t="s">
        <v>907</v>
      </c>
      <c r="J228" t="s">
        <v>15181</v>
      </c>
      <c r="L228" t="s">
        <v>26</v>
      </c>
      <c r="M228" t="s">
        <v>1202</v>
      </c>
      <c r="N228" t="s">
        <v>907</v>
      </c>
      <c r="O228" t="s">
        <v>3885</v>
      </c>
      <c r="S228" t="s">
        <v>15182</v>
      </c>
      <c r="V228" t="s">
        <v>15182</v>
      </c>
      <c r="Y228" t="s">
        <v>3952</v>
      </c>
      <c r="AB228">
        <v>5111</v>
      </c>
      <c r="AC228">
        <v>131</v>
      </c>
      <c r="AE228">
        <v>1</v>
      </c>
      <c r="AG228">
        <v>73431</v>
      </c>
      <c r="AH228">
        <v>73431</v>
      </c>
      <c r="AL228">
        <v>8</v>
      </c>
      <c r="AN228">
        <v>5874.4800000000005</v>
      </c>
      <c r="AO228">
        <v>33311</v>
      </c>
      <c r="AQ228" t="s">
        <v>14558</v>
      </c>
      <c r="AR228">
        <v>156</v>
      </c>
      <c r="AS228">
        <v>632</v>
      </c>
    </row>
    <row r="229" spans="3:45" x14ac:dyDescent="0.25">
      <c r="C229" t="s">
        <v>3585</v>
      </c>
      <c r="D229" t="s">
        <v>4134</v>
      </c>
      <c r="E229" t="s">
        <v>25</v>
      </c>
      <c r="F229" t="s">
        <v>907</v>
      </c>
      <c r="G229" t="s">
        <v>907</v>
      </c>
      <c r="H229">
        <v>9106047311</v>
      </c>
      <c r="I229" t="s">
        <v>907</v>
      </c>
      <c r="J229" t="s">
        <v>15188</v>
      </c>
      <c r="L229" t="s">
        <v>26</v>
      </c>
      <c r="M229" t="s">
        <v>1178</v>
      </c>
      <c r="N229" t="s">
        <v>907</v>
      </c>
      <c r="O229" t="s">
        <v>3633</v>
      </c>
      <c r="S229" t="s">
        <v>15189</v>
      </c>
      <c r="V229" t="s">
        <v>15189</v>
      </c>
      <c r="Y229" t="s">
        <v>4007</v>
      </c>
      <c r="AB229">
        <v>5111</v>
      </c>
      <c r="AC229">
        <v>131</v>
      </c>
      <c r="AE229">
        <v>2</v>
      </c>
      <c r="AG229">
        <v>111058</v>
      </c>
      <c r="AH229">
        <v>222116</v>
      </c>
      <c r="AL229">
        <v>8</v>
      </c>
      <c r="AN229">
        <v>17769.28</v>
      </c>
      <c r="AO229">
        <v>33311</v>
      </c>
      <c r="AQ229" t="s">
        <v>14558</v>
      </c>
      <c r="AR229">
        <v>156</v>
      </c>
      <c r="AS229">
        <v>632</v>
      </c>
    </row>
    <row r="230" spans="3:45" x14ac:dyDescent="0.25">
      <c r="C230" t="s">
        <v>3585</v>
      </c>
      <c r="D230" t="s">
        <v>4134</v>
      </c>
      <c r="E230" t="s">
        <v>25</v>
      </c>
      <c r="F230" t="s">
        <v>907</v>
      </c>
      <c r="G230" t="s">
        <v>907</v>
      </c>
      <c r="H230">
        <v>9106047335</v>
      </c>
      <c r="I230" t="s">
        <v>907</v>
      </c>
      <c r="J230" t="s">
        <v>15190</v>
      </c>
      <c r="L230" t="s">
        <v>26</v>
      </c>
      <c r="M230" t="s">
        <v>1154</v>
      </c>
      <c r="N230" t="s">
        <v>907</v>
      </c>
      <c r="O230" t="s">
        <v>3639</v>
      </c>
      <c r="S230" t="s">
        <v>15191</v>
      </c>
      <c r="V230" t="s">
        <v>15191</v>
      </c>
      <c r="Y230" t="s">
        <v>3949</v>
      </c>
      <c r="AB230">
        <v>5111</v>
      </c>
      <c r="AC230">
        <v>131</v>
      </c>
      <c r="AE230">
        <v>1</v>
      </c>
      <c r="AG230">
        <v>74250</v>
      </c>
      <c r="AH230">
        <v>74250</v>
      </c>
      <c r="AL230">
        <v>8</v>
      </c>
      <c r="AN230">
        <v>5940</v>
      </c>
      <c r="AO230">
        <v>33311</v>
      </c>
      <c r="AQ230" t="s">
        <v>14558</v>
      </c>
      <c r="AR230">
        <v>156</v>
      </c>
      <c r="AS230">
        <v>632</v>
      </c>
    </row>
    <row r="231" spans="3:45" x14ac:dyDescent="0.25">
      <c r="C231" t="s">
        <v>3585</v>
      </c>
      <c r="D231" t="s">
        <v>4134</v>
      </c>
      <c r="E231" t="s">
        <v>25</v>
      </c>
      <c r="F231" t="s">
        <v>907</v>
      </c>
      <c r="G231" t="s">
        <v>907</v>
      </c>
      <c r="H231">
        <v>9106047350</v>
      </c>
      <c r="I231" t="s">
        <v>907</v>
      </c>
      <c r="J231" t="s">
        <v>15192</v>
      </c>
      <c r="L231" t="s">
        <v>26</v>
      </c>
      <c r="M231" t="s">
        <v>1121</v>
      </c>
      <c r="N231" t="s">
        <v>907</v>
      </c>
      <c r="O231" t="s">
        <v>3639</v>
      </c>
      <c r="S231" t="s">
        <v>15193</v>
      </c>
      <c r="V231" t="s">
        <v>15193</v>
      </c>
      <c r="Y231" t="s">
        <v>4013</v>
      </c>
      <c r="AB231">
        <v>5111</v>
      </c>
      <c r="AC231">
        <v>131</v>
      </c>
      <c r="AE231">
        <v>1</v>
      </c>
      <c r="AG231">
        <v>50182</v>
      </c>
      <c r="AH231">
        <v>50182</v>
      </c>
      <c r="AL231">
        <v>8</v>
      </c>
      <c r="AN231">
        <v>4014.56</v>
      </c>
      <c r="AO231">
        <v>33311</v>
      </c>
      <c r="AQ231" t="s">
        <v>14558</v>
      </c>
      <c r="AR231">
        <v>156</v>
      </c>
      <c r="AS231">
        <v>632</v>
      </c>
    </row>
    <row r="232" spans="3:45" x14ac:dyDescent="0.25">
      <c r="C232" t="s">
        <v>3585</v>
      </c>
      <c r="D232" t="s">
        <v>4134</v>
      </c>
      <c r="E232" t="s">
        <v>25</v>
      </c>
      <c r="F232" t="s">
        <v>1616</v>
      </c>
      <c r="G232" t="s">
        <v>1616</v>
      </c>
      <c r="H232">
        <v>9106047444</v>
      </c>
      <c r="I232" t="s">
        <v>1616</v>
      </c>
      <c r="J232" t="s">
        <v>15196</v>
      </c>
      <c r="L232" t="s">
        <v>26</v>
      </c>
      <c r="M232" t="s">
        <v>2277</v>
      </c>
      <c r="N232" t="s">
        <v>1616</v>
      </c>
      <c r="O232" t="s">
        <v>3633</v>
      </c>
      <c r="S232" t="s">
        <v>15197</v>
      </c>
      <c r="V232" t="s">
        <v>15197</v>
      </c>
      <c r="Y232" t="s">
        <v>4013</v>
      </c>
      <c r="AB232">
        <v>5111</v>
      </c>
      <c r="AC232">
        <v>131</v>
      </c>
      <c r="AE232">
        <v>2</v>
      </c>
      <c r="AG232">
        <v>50182</v>
      </c>
      <c r="AH232">
        <v>100364</v>
      </c>
      <c r="AL232">
        <v>8</v>
      </c>
      <c r="AN232">
        <v>8029.12</v>
      </c>
      <c r="AO232">
        <v>33311</v>
      </c>
      <c r="AQ232" t="s">
        <v>14558</v>
      </c>
      <c r="AR232">
        <v>156</v>
      </c>
      <c r="AS232">
        <v>632</v>
      </c>
    </row>
    <row r="233" spans="3:45" x14ac:dyDescent="0.25">
      <c r="C233" t="s">
        <v>3585</v>
      </c>
      <c r="D233" t="s">
        <v>4134</v>
      </c>
      <c r="E233" t="s">
        <v>25</v>
      </c>
      <c r="F233" t="s">
        <v>1616</v>
      </c>
      <c r="G233" t="s">
        <v>1616</v>
      </c>
      <c r="H233">
        <v>9106047444</v>
      </c>
      <c r="I233" t="s">
        <v>1616</v>
      </c>
      <c r="J233" t="s">
        <v>15196</v>
      </c>
      <c r="L233" t="s">
        <v>26</v>
      </c>
      <c r="M233" t="s">
        <v>2277</v>
      </c>
      <c r="N233" t="s">
        <v>1616</v>
      </c>
      <c r="O233" t="s">
        <v>3633</v>
      </c>
      <c r="S233" t="s">
        <v>15197</v>
      </c>
      <c r="V233" t="s">
        <v>15197</v>
      </c>
      <c r="Y233" t="s">
        <v>4087</v>
      </c>
      <c r="AB233">
        <v>5111</v>
      </c>
      <c r="AC233">
        <v>131</v>
      </c>
      <c r="AE233">
        <v>4</v>
      </c>
      <c r="AG233">
        <v>45588</v>
      </c>
      <c r="AH233">
        <v>182352</v>
      </c>
      <c r="AL233">
        <v>8</v>
      </c>
      <c r="AN233">
        <v>14588.16</v>
      </c>
      <c r="AO233">
        <v>33311</v>
      </c>
      <c r="AQ233" t="s">
        <v>14558</v>
      </c>
      <c r="AR233">
        <v>156</v>
      </c>
      <c r="AS233">
        <v>632</v>
      </c>
    </row>
    <row r="234" spans="3:45" x14ac:dyDescent="0.25">
      <c r="C234" t="s">
        <v>3585</v>
      </c>
      <c r="D234" t="s">
        <v>4134</v>
      </c>
      <c r="E234" t="s">
        <v>25</v>
      </c>
      <c r="F234" t="s">
        <v>907</v>
      </c>
      <c r="G234" t="s">
        <v>907</v>
      </c>
      <c r="H234">
        <v>9106047685</v>
      </c>
      <c r="I234" t="s">
        <v>907</v>
      </c>
      <c r="J234" t="s">
        <v>15200</v>
      </c>
      <c r="L234" t="s">
        <v>26</v>
      </c>
      <c r="M234" t="s">
        <v>1097</v>
      </c>
      <c r="N234" t="s">
        <v>907</v>
      </c>
      <c r="O234" t="s">
        <v>3885</v>
      </c>
      <c r="S234" t="s">
        <v>15201</v>
      </c>
      <c r="V234" t="s">
        <v>15201</v>
      </c>
      <c r="Y234" t="s">
        <v>4010</v>
      </c>
      <c r="AB234">
        <v>5111</v>
      </c>
      <c r="AC234">
        <v>131</v>
      </c>
      <c r="AE234">
        <v>1</v>
      </c>
      <c r="AG234">
        <v>41328</v>
      </c>
      <c r="AH234">
        <v>41328</v>
      </c>
      <c r="AL234">
        <v>8</v>
      </c>
      <c r="AN234">
        <v>3306.2400000000002</v>
      </c>
      <c r="AO234">
        <v>33311</v>
      </c>
      <c r="AQ234" t="s">
        <v>14558</v>
      </c>
      <c r="AR234">
        <v>156</v>
      </c>
      <c r="AS234">
        <v>632</v>
      </c>
    </row>
    <row r="235" spans="3:45" x14ac:dyDescent="0.25">
      <c r="C235" t="s">
        <v>3585</v>
      </c>
      <c r="D235" t="s">
        <v>4134</v>
      </c>
      <c r="E235" t="s">
        <v>25</v>
      </c>
      <c r="F235" t="s">
        <v>907</v>
      </c>
      <c r="G235" t="s">
        <v>907</v>
      </c>
      <c r="H235">
        <v>9106047710</v>
      </c>
      <c r="I235" t="s">
        <v>907</v>
      </c>
      <c r="J235" t="s">
        <v>15202</v>
      </c>
      <c r="L235" t="s">
        <v>26</v>
      </c>
      <c r="M235" t="s">
        <v>1565</v>
      </c>
      <c r="N235" t="s">
        <v>907</v>
      </c>
      <c r="O235" t="s">
        <v>14497</v>
      </c>
      <c r="S235" t="s">
        <v>15203</v>
      </c>
      <c r="V235" t="s">
        <v>15203</v>
      </c>
      <c r="Y235" t="s">
        <v>4013</v>
      </c>
      <c r="AB235">
        <v>5111</v>
      </c>
      <c r="AC235">
        <v>131</v>
      </c>
      <c r="AE235">
        <v>5</v>
      </c>
      <c r="AG235">
        <v>50182</v>
      </c>
      <c r="AH235">
        <v>250910</v>
      </c>
      <c r="AL235">
        <v>8</v>
      </c>
      <c r="AN235">
        <v>20072.8</v>
      </c>
      <c r="AO235">
        <v>33311</v>
      </c>
      <c r="AQ235" t="s">
        <v>14558</v>
      </c>
      <c r="AR235">
        <v>156</v>
      </c>
      <c r="AS235">
        <v>632</v>
      </c>
    </row>
    <row r="236" spans="3:45" x14ac:dyDescent="0.25">
      <c r="C236" t="s">
        <v>3585</v>
      </c>
      <c r="D236" t="s">
        <v>4134</v>
      </c>
      <c r="E236" t="s">
        <v>25</v>
      </c>
      <c r="F236" t="s">
        <v>907</v>
      </c>
      <c r="G236" t="s">
        <v>907</v>
      </c>
      <c r="H236">
        <v>9106047710</v>
      </c>
      <c r="I236" t="s">
        <v>907</v>
      </c>
      <c r="J236" t="s">
        <v>15202</v>
      </c>
      <c r="L236" t="s">
        <v>26</v>
      </c>
      <c r="M236" t="s">
        <v>1565</v>
      </c>
      <c r="N236" t="s">
        <v>907</v>
      </c>
      <c r="O236" t="s">
        <v>14497</v>
      </c>
      <c r="S236" t="s">
        <v>15203</v>
      </c>
      <c r="V236" t="s">
        <v>15203</v>
      </c>
      <c r="Y236" t="s">
        <v>3967</v>
      </c>
      <c r="AB236">
        <v>5111</v>
      </c>
      <c r="AC236">
        <v>131</v>
      </c>
      <c r="AE236">
        <v>2</v>
      </c>
      <c r="AG236">
        <v>70950</v>
      </c>
      <c r="AH236">
        <v>141900</v>
      </c>
      <c r="AL236">
        <v>8</v>
      </c>
      <c r="AN236">
        <v>11352</v>
      </c>
      <c r="AO236">
        <v>33311</v>
      </c>
      <c r="AQ236" t="s">
        <v>14558</v>
      </c>
      <c r="AR236">
        <v>156</v>
      </c>
      <c r="AS236">
        <v>632</v>
      </c>
    </row>
    <row r="237" spans="3:45" x14ac:dyDescent="0.25">
      <c r="C237" t="s">
        <v>3585</v>
      </c>
      <c r="D237" t="s">
        <v>4134</v>
      </c>
      <c r="E237" t="s">
        <v>25</v>
      </c>
      <c r="F237" t="s">
        <v>1616</v>
      </c>
      <c r="G237" t="s">
        <v>1616</v>
      </c>
      <c r="H237">
        <v>9106047662</v>
      </c>
      <c r="I237" t="s">
        <v>1616</v>
      </c>
      <c r="J237" t="s">
        <v>15207</v>
      </c>
      <c r="L237" t="s">
        <v>26</v>
      </c>
      <c r="M237" t="s">
        <v>2067</v>
      </c>
      <c r="N237" t="s">
        <v>1616</v>
      </c>
      <c r="O237" t="s">
        <v>3774</v>
      </c>
      <c r="S237" t="s">
        <v>15208</v>
      </c>
      <c r="V237" t="s">
        <v>15208</v>
      </c>
      <c r="Y237" t="s">
        <v>4013</v>
      </c>
      <c r="AB237">
        <v>5111</v>
      </c>
      <c r="AC237">
        <v>131</v>
      </c>
      <c r="AE237">
        <v>2</v>
      </c>
      <c r="AG237">
        <v>50182</v>
      </c>
      <c r="AH237">
        <v>100364</v>
      </c>
      <c r="AL237">
        <v>8</v>
      </c>
      <c r="AN237">
        <v>8029.12</v>
      </c>
      <c r="AO237">
        <v>33311</v>
      </c>
      <c r="AQ237" t="s">
        <v>14558</v>
      </c>
      <c r="AR237">
        <v>156</v>
      </c>
      <c r="AS237">
        <v>632</v>
      </c>
    </row>
    <row r="238" spans="3:45" x14ac:dyDescent="0.25">
      <c r="C238" t="s">
        <v>3585</v>
      </c>
      <c r="D238" t="s">
        <v>4134</v>
      </c>
      <c r="E238" t="s">
        <v>25</v>
      </c>
      <c r="F238" t="s">
        <v>1616</v>
      </c>
      <c r="G238" t="s">
        <v>1616</v>
      </c>
      <c r="H238">
        <v>9106047662</v>
      </c>
      <c r="I238" t="s">
        <v>1616</v>
      </c>
      <c r="J238" t="s">
        <v>15207</v>
      </c>
      <c r="L238" t="s">
        <v>26</v>
      </c>
      <c r="M238" t="s">
        <v>2067</v>
      </c>
      <c r="N238" t="s">
        <v>1616</v>
      </c>
      <c r="O238" t="s">
        <v>3774</v>
      </c>
      <c r="S238" t="s">
        <v>15208</v>
      </c>
      <c r="V238" t="s">
        <v>15208</v>
      </c>
      <c r="Y238" t="s">
        <v>4087</v>
      </c>
      <c r="AB238">
        <v>5111</v>
      </c>
      <c r="AC238">
        <v>131</v>
      </c>
      <c r="AE238">
        <v>1</v>
      </c>
      <c r="AG238">
        <v>45588</v>
      </c>
      <c r="AH238">
        <v>45588</v>
      </c>
      <c r="AL238">
        <v>8</v>
      </c>
      <c r="AN238">
        <v>3647.04</v>
      </c>
      <c r="AO238">
        <v>33311</v>
      </c>
      <c r="AQ238" t="s">
        <v>14558</v>
      </c>
      <c r="AR238">
        <v>156</v>
      </c>
      <c r="AS238">
        <v>632</v>
      </c>
    </row>
    <row r="239" spans="3:45" x14ac:dyDescent="0.25">
      <c r="C239" t="s">
        <v>3585</v>
      </c>
      <c r="D239" t="s">
        <v>4134</v>
      </c>
      <c r="E239" t="s">
        <v>25</v>
      </c>
      <c r="F239" t="s">
        <v>1616</v>
      </c>
      <c r="G239" t="s">
        <v>1616</v>
      </c>
      <c r="H239">
        <v>9106047892</v>
      </c>
      <c r="I239" t="s">
        <v>1616</v>
      </c>
      <c r="J239" t="s">
        <v>15209</v>
      </c>
      <c r="L239" t="s">
        <v>26</v>
      </c>
      <c r="M239" t="s">
        <v>2259</v>
      </c>
      <c r="N239" t="s">
        <v>1616</v>
      </c>
      <c r="O239" t="s">
        <v>3824</v>
      </c>
      <c r="S239" t="s">
        <v>15210</v>
      </c>
      <c r="V239" t="s">
        <v>15210</v>
      </c>
      <c r="Y239" t="s">
        <v>4007</v>
      </c>
      <c r="AB239">
        <v>5111</v>
      </c>
      <c r="AC239">
        <v>131</v>
      </c>
      <c r="AE239">
        <v>1</v>
      </c>
      <c r="AG239">
        <v>111058</v>
      </c>
      <c r="AH239">
        <v>111058</v>
      </c>
      <c r="AL239">
        <v>8</v>
      </c>
      <c r="AN239">
        <v>8884.64</v>
      </c>
      <c r="AO239">
        <v>33311</v>
      </c>
      <c r="AQ239" t="s">
        <v>14558</v>
      </c>
      <c r="AR239">
        <v>156</v>
      </c>
      <c r="AS239">
        <v>632</v>
      </c>
    </row>
    <row r="240" spans="3:45" x14ac:dyDescent="0.25">
      <c r="C240" t="s">
        <v>3585</v>
      </c>
      <c r="D240" t="s">
        <v>4134</v>
      </c>
      <c r="E240" t="s">
        <v>25</v>
      </c>
      <c r="F240" t="s">
        <v>1616</v>
      </c>
      <c r="G240" t="s">
        <v>1616</v>
      </c>
      <c r="H240">
        <v>9106047979</v>
      </c>
      <c r="I240" t="s">
        <v>1616</v>
      </c>
      <c r="J240" t="s">
        <v>15211</v>
      </c>
      <c r="L240" t="s">
        <v>26</v>
      </c>
      <c r="M240" t="s">
        <v>2355</v>
      </c>
      <c r="N240" t="s">
        <v>1616</v>
      </c>
      <c r="O240" t="s">
        <v>3722</v>
      </c>
      <c r="S240" t="s">
        <v>15212</v>
      </c>
      <c r="V240" t="s">
        <v>15212</v>
      </c>
      <c r="Y240" t="s">
        <v>3952</v>
      </c>
      <c r="AB240">
        <v>5111</v>
      </c>
      <c r="AC240">
        <v>131</v>
      </c>
      <c r="AE240">
        <v>1</v>
      </c>
      <c r="AG240">
        <v>73431</v>
      </c>
      <c r="AH240">
        <v>73431</v>
      </c>
      <c r="AL240">
        <v>8</v>
      </c>
      <c r="AN240">
        <v>5874.4800000000005</v>
      </c>
      <c r="AO240">
        <v>33311</v>
      </c>
      <c r="AQ240" t="s">
        <v>14558</v>
      </c>
      <c r="AR240">
        <v>156</v>
      </c>
      <c r="AS240">
        <v>632</v>
      </c>
    </row>
    <row r="241" spans="3:45" x14ac:dyDescent="0.25">
      <c r="C241" t="s">
        <v>3585</v>
      </c>
      <c r="D241" t="s">
        <v>4134</v>
      </c>
      <c r="E241" t="s">
        <v>25</v>
      </c>
      <c r="F241" t="s">
        <v>1616</v>
      </c>
      <c r="G241" t="s">
        <v>1616</v>
      </c>
      <c r="H241">
        <v>9106048023</v>
      </c>
      <c r="I241" t="s">
        <v>1616</v>
      </c>
      <c r="J241" t="s">
        <v>15218</v>
      </c>
      <c r="L241" t="s">
        <v>26</v>
      </c>
      <c r="M241" t="s">
        <v>1986</v>
      </c>
      <c r="N241" t="s">
        <v>1616</v>
      </c>
      <c r="O241" t="s">
        <v>3844</v>
      </c>
      <c r="S241" t="s">
        <v>15219</v>
      </c>
      <c r="V241" t="s">
        <v>15219</v>
      </c>
      <c r="Y241" t="s">
        <v>3952</v>
      </c>
      <c r="AB241">
        <v>5111</v>
      </c>
      <c r="AC241">
        <v>131</v>
      </c>
      <c r="AE241">
        <v>1</v>
      </c>
      <c r="AG241">
        <v>73431</v>
      </c>
      <c r="AH241">
        <v>73431</v>
      </c>
      <c r="AL241">
        <v>8</v>
      </c>
      <c r="AN241">
        <v>5874.4800000000005</v>
      </c>
      <c r="AO241">
        <v>33311</v>
      </c>
      <c r="AQ241" t="s">
        <v>14558</v>
      </c>
      <c r="AR241">
        <v>156</v>
      </c>
      <c r="AS241">
        <v>632</v>
      </c>
    </row>
    <row r="242" spans="3:45" x14ac:dyDescent="0.25">
      <c r="C242" t="s">
        <v>3585</v>
      </c>
      <c r="D242" t="s">
        <v>4134</v>
      </c>
      <c r="E242" t="s">
        <v>25</v>
      </c>
      <c r="F242" t="s">
        <v>1616</v>
      </c>
      <c r="G242" t="s">
        <v>1616</v>
      </c>
      <c r="H242">
        <v>9106048034</v>
      </c>
      <c r="I242" t="s">
        <v>1616</v>
      </c>
      <c r="J242" t="s">
        <v>15224</v>
      </c>
      <c r="L242" t="s">
        <v>26</v>
      </c>
      <c r="M242" t="s">
        <v>1674</v>
      </c>
      <c r="N242" t="s">
        <v>1616</v>
      </c>
      <c r="O242" t="s">
        <v>3691</v>
      </c>
      <c r="S242" t="s">
        <v>15225</v>
      </c>
      <c r="V242" t="s">
        <v>15225</v>
      </c>
      <c r="Y242" t="s">
        <v>3949</v>
      </c>
      <c r="AB242">
        <v>5111</v>
      </c>
      <c r="AC242">
        <v>131</v>
      </c>
      <c r="AE242">
        <v>2</v>
      </c>
      <c r="AG242">
        <v>74250</v>
      </c>
      <c r="AH242">
        <v>148500</v>
      </c>
      <c r="AL242">
        <v>8</v>
      </c>
      <c r="AN242">
        <v>11880</v>
      </c>
      <c r="AO242">
        <v>33311</v>
      </c>
      <c r="AQ242" t="s">
        <v>14558</v>
      </c>
      <c r="AR242">
        <v>156</v>
      </c>
      <c r="AS242">
        <v>632</v>
      </c>
    </row>
    <row r="243" spans="3:45" x14ac:dyDescent="0.25">
      <c r="C243" t="s">
        <v>3585</v>
      </c>
      <c r="D243" t="s">
        <v>4134</v>
      </c>
      <c r="E243" t="s">
        <v>25</v>
      </c>
      <c r="F243" t="s">
        <v>1616</v>
      </c>
      <c r="G243" t="s">
        <v>1616</v>
      </c>
      <c r="H243">
        <v>9106048034</v>
      </c>
      <c r="I243" t="s">
        <v>1616</v>
      </c>
      <c r="J243" t="s">
        <v>15224</v>
      </c>
      <c r="L243" t="s">
        <v>26</v>
      </c>
      <c r="M243" t="s">
        <v>1674</v>
      </c>
      <c r="N243" t="s">
        <v>1616</v>
      </c>
      <c r="O243" t="s">
        <v>3691</v>
      </c>
      <c r="S243" t="s">
        <v>15225</v>
      </c>
      <c r="V243" t="s">
        <v>15225</v>
      </c>
      <c r="Y243" t="s">
        <v>3993</v>
      </c>
      <c r="AB243">
        <v>5111</v>
      </c>
      <c r="AC243">
        <v>131</v>
      </c>
      <c r="AE243">
        <v>1</v>
      </c>
      <c r="AG243">
        <v>111606</v>
      </c>
      <c r="AH243">
        <v>111606</v>
      </c>
      <c r="AL243">
        <v>8</v>
      </c>
      <c r="AN243">
        <v>8928.48</v>
      </c>
      <c r="AO243">
        <v>33311</v>
      </c>
      <c r="AQ243" t="s">
        <v>14558</v>
      </c>
      <c r="AR243">
        <v>156</v>
      </c>
      <c r="AS243">
        <v>632</v>
      </c>
    </row>
    <row r="244" spans="3:45" x14ac:dyDescent="0.25">
      <c r="C244" t="s">
        <v>3585</v>
      </c>
      <c r="D244" t="s">
        <v>4134</v>
      </c>
      <c r="E244" t="s">
        <v>25</v>
      </c>
      <c r="F244" t="s">
        <v>1616</v>
      </c>
      <c r="G244" t="s">
        <v>1616</v>
      </c>
      <c r="H244">
        <v>9106048144</v>
      </c>
      <c r="I244" t="s">
        <v>1616</v>
      </c>
      <c r="J244" t="s">
        <v>15228</v>
      </c>
      <c r="L244" t="s">
        <v>26</v>
      </c>
      <c r="M244" t="s">
        <v>2334</v>
      </c>
      <c r="N244" t="s">
        <v>1616</v>
      </c>
      <c r="O244" t="s">
        <v>3633</v>
      </c>
      <c r="S244" t="s">
        <v>15229</v>
      </c>
      <c r="V244" t="s">
        <v>15229</v>
      </c>
      <c r="Y244" t="s">
        <v>4007</v>
      </c>
      <c r="AB244">
        <v>5111</v>
      </c>
      <c r="AC244">
        <v>131</v>
      </c>
      <c r="AE244">
        <v>1</v>
      </c>
      <c r="AG244">
        <v>111058</v>
      </c>
      <c r="AH244">
        <v>111058</v>
      </c>
      <c r="AL244">
        <v>8</v>
      </c>
      <c r="AN244">
        <v>8884.64</v>
      </c>
      <c r="AO244">
        <v>33311</v>
      </c>
      <c r="AQ244" t="s">
        <v>14558</v>
      </c>
      <c r="AR244">
        <v>156</v>
      </c>
      <c r="AS244">
        <v>632</v>
      </c>
    </row>
    <row r="245" spans="3:45" x14ac:dyDescent="0.25">
      <c r="C245" t="s">
        <v>3585</v>
      </c>
      <c r="D245" t="s">
        <v>4134</v>
      </c>
      <c r="E245" t="s">
        <v>25</v>
      </c>
      <c r="F245" t="s">
        <v>1616</v>
      </c>
      <c r="G245" t="s">
        <v>1616</v>
      </c>
      <c r="H245">
        <v>9106048155</v>
      </c>
      <c r="I245" t="s">
        <v>1616</v>
      </c>
      <c r="J245" t="s">
        <v>15232</v>
      </c>
      <c r="L245" t="s">
        <v>26</v>
      </c>
      <c r="M245" t="s">
        <v>1794</v>
      </c>
      <c r="N245" t="s">
        <v>1616</v>
      </c>
      <c r="O245" t="s">
        <v>3663</v>
      </c>
      <c r="S245" t="s">
        <v>15233</v>
      </c>
      <c r="V245" t="s">
        <v>15233</v>
      </c>
      <c r="Y245" t="s">
        <v>3949</v>
      </c>
      <c r="AB245">
        <v>5111</v>
      </c>
      <c r="AC245">
        <v>131</v>
      </c>
      <c r="AE245">
        <v>1</v>
      </c>
      <c r="AG245">
        <v>74250</v>
      </c>
      <c r="AH245">
        <v>74250</v>
      </c>
      <c r="AL245">
        <v>8</v>
      </c>
      <c r="AN245">
        <v>5940</v>
      </c>
      <c r="AO245">
        <v>33311</v>
      </c>
      <c r="AQ245" t="s">
        <v>14558</v>
      </c>
      <c r="AR245">
        <v>156</v>
      </c>
      <c r="AS245">
        <v>632</v>
      </c>
    </row>
    <row r="246" spans="3:45" x14ac:dyDescent="0.25">
      <c r="C246" t="s">
        <v>3585</v>
      </c>
      <c r="D246" t="s">
        <v>4134</v>
      </c>
      <c r="E246" t="s">
        <v>25</v>
      </c>
      <c r="F246" t="s">
        <v>1616</v>
      </c>
      <c r="G246" t="s">
        <v>1616</v>
      </c>
      <c r="H246">
        <v>9106048429</v>
      </c>
      <c r="I246" t="s">
        <v>1616</v>
      </c>
      <c r="J246" t="s">
        <v>15242</v>
      </c>
      <c r="L246" t="s">
        <v>26</v>
      </c>
      <c r="M246" t="s">
        <v>2040</v>
      </c>
      <c r="N246" t="s">
        <v>1616</v>
      </c>
      <c r="O246" t="s">
        <v>3844</v>
      </c>
      <c r="S246" t="s">
        <v>15243</v>
      </c>
      <c r="V246" t="s">
        <v>15243</v>
      </c>
      <c r="Y246" t="s">
        <v>4007</v>
      </c>
      <c r="AB246">
        <v>5111</v>
      </c>
      <c r="AC246">
        <v>131</v>
      </c>
      <c r="AE246">
        <v>1</v>
      </c>
      <c r="AG246">
        <v>111058</v>
      </c>
      <c r="AH246">
        <v>111058</v>
      </c>
      <c r="AL246">
        <v>8</v>
      </c>
      <c r="AN246">
        <v>8884.64</v>
      </c>
      <c r="AO246">
        <v>33311</v>
      </c>
      <c r="AQ246" t="s">
        <v>14558</v>
      </c>
      <c r="AR246">
        <v>156</v>
      </c>
      <c r="AS246">
        <v>632</v>
      </c>
    </row>
    <row r="247" spans="3:45" x14ac:dyDescent="0.25">
      <c r="C247" t="s">
        <v>3585</v>
      </c>
      <c r="D247" t="s">
        <v>4134</v>
      </c>
      <c r="E247" t="s">
        <v>25</v>
      </c>
      <c r="F247" t="s">
        <v>1616</v>
      </c>
      <c r="G247" t="s">
        <v>1616</v>
      </c>
      <c r="H247">
        <v>9106048433</v>
      </c>
      <c r="I247" t="s">
        <v>1616</v>
      </c>
      <c r="J247" t="s">
        <v>15244</v>
      </c>
      <c r="L247" t="s">
        <v>26</v>
      </c>
      <c r="M247" t="s">
        <v>2019</v>
      </c>
      <c r="N247" t="s">
        <v>1616</v>
      </c>
      <c r="O247" t="s">
        <v>3795</v>
      </c>
      <c r="S247" t="s">
        <v>15245</v>
      </c>
      <c r="V247" t="s">
        <v>15245</v>
      </c>
      <c r="Y247" t="s">
        <v>4013</v>
      </c>
      <c r="AB247">
        <v>5111</v>
      </c>
      <c r="AC247">
        <v>131</v>
      </c>
      <c r="AE247">
        <v>3</v>
      </c>
      <c r="AG247">
        <v>50182</v>
      </c>
      <c r="AH247">
        <v>150546</v>
      </c>
      <c r="AL247">
        <v>8</v>
      </c>
      <c r="AN247">
        <v>12043.68</v>
      </c>
      <c r="AO247">
        <v>33311</v>
      </c>
      <c r="AQ247" t="s">
        <v>14558</v>
      </c>
      <c r="AR247">
        <v>156</v>
      </c>
      <c r="AS247">
        <v>632</v>
      </c>
    </row>
    <row r="248" spans="3:45" x14ac:dyDescent="0.25">
      <c r="C248" t="s">
        <v>3585</v>
      </c>
      <c r="D248" t="s">
        <v>4134</v>
      </c>
      <c r="E248" t="s">
        <v>25</v>
      </c>
      <c r="F248" t="s">
        <v>1616</v>
      </c>
      <c r="G248" t="s">
        <v>1616</v>
      </c>
      <c r="H248">
        <v>9106048433</v>
      </c>
      <c r="I248" t="s">
        <v>1616</v>
      </c>
      <c r="J248" t="s">
        <v>15244</v>
      </c>
      <c r="L248" t="s">
        <v>26</v>
      </c>
      <c r="M248" t="s">
        <v>2019</v>
      </c>
      <c r="N248" t="s">
        <v>1616</v>
      </c>
      <c r="O248" t="s">
        <v>3795</v>
      </c>
      <c r="S248" t="s">
        <v>15245</v>
      </c>
      <c r="V248" t="s">
        <v>15245</v>
      </c>
      <c r="Y248" t="s">
        <v>4007</v>
      </c>
      <c r="AB248">
        <v>5111</v>
      </c>
      <c r="AC248">
        <v>131</v>
      </c>
      <c r="AE248">
        <v>2</v>
      </c>
      <c r="AG248">
        <v>111058</v>
      </c>
      <c r="AH248">
        <v>222116</v>
      </c>
      <c r="AL248">
        <v>8</v>
      </c>
      <c r="AN248">
        <v>17769.28</v>
      </c>
      <c r="AO248">
        <v>33311</v>
      </c>
      <c r="AQ248" t="s">
        <v>14558</v>
      </c>
      <c r="AR248">
        <v>156</v>
      </c>
      <c r="AS248">
        <v>632</v>
      </c>
    </row>
    <row r="249" spans="3:45" x14ac:dyDescent="0.25">
      <c r="C249" t="s">
        <v>3585</v>
      </c>
      <c r="D249" t="s">
        <v>4134</v>
      </c>
      <c r="E249" t="s">
        <v>25</v>
      </c>
      <c r="F249" t="s">
        <v>1616</v>
      </c>
      <c r="G249" t="s">
        <v>1616</v>
      </c>
      <c r="H249">
        <v>9106048516</v>
      </c>
      <c r="I249" t="s">
        <v>1616</v>
      </c>
      <c r="J249" t="s">
        <v>15246</v>
      </c>
      <c r="L249" t="s">
        <v>26</v>
      </c>
      <c r="M249" t="s">
        <v>1860</v>
      </c>
      <c r="N249" t="s">
        <v>1616</v>
      </c>
      <c r="O249" t="s">
        <v>3639</v>
      </c>
      <c r="S249" t="s">
        <v>15247</v>
      </c>
      <c r="V249" t="s">
        <v>15247</v>
      </c>
      <c r="Y249" t="s">
        <v>3993</v>
      </c>
      <c r="AB249">
        <v>5111</v>
      </c>
      <c r="AC249">
        <v>131</v>
      </c>
      <c r="AE249">
        <v>1</v>
      </c>
      <c r="AG249">
        <v>111606</v>
      </c>
      <c r="AH249">
        <v>111606</v>
      </c>
      <c r="AL249">
        <v>8</v>
      </c>
      <c r="AN249">
        <v>8928.48</v>
      </c>
      <c r="AO249">
        <v>33311</v>
      </c>
      <c r="AQ249" t="s">
        <v>14558</v>
      </c>
      <c r="AR249">
        <v>156</v>
      </c>
      <c r="AS249">
        <v>632</v>
      </c>
    </row>
    <row r="250" spans="3:45" x14ac:dyDescent="0.25">
      <c r="C250" t="s">
        <v>3585</v>
      </c>
      <c r="D250" t="s">
        <v>4134</v>
      </c>
      <c r="E250" t="s">
        <v>25</v>
      </c>
      <c r="F250" t="s">
        <v>1616</v>
      </c>
      <c r="G250" t="s">
        <v>1616</v>
      </c>
      <c r="H250">
        <v>9106048516</v>
      </c>
      <c r="I250" t="s">
        <v>1616</v>
      </c>
      <c r="J250" t="s">
        <v>15246</v>
      </c>
      <c r="L250" t="s">
        <v>26</v>
      </c>
      <c r="M250" t="s">
        <v>1860</v>
      </c>
      <c r="N250" t="s">
        <v>1616</v>
      </c>
      <c r="O250" t="s">
        <v>3639</v>
      </c>
      <c r="S250" t="s">
        <v>15247</v>
      </c>
      <c r="V250" t="s">
        <v>15247</v>
      </c>
      <c r="Y250" t="s">
        <v>4007</v>
      </c>
      <c r="AB250">
        <v>5111</v>
      </c>
      <c r="AC250">
        <v>131</v>
      </c>
      <c r="AE250">
        <v>1</v>
      </c>
      <c r="AG250">
        <v>111058</v>
      </c>
      <c r="AH250">
        <v>111058</v>
      </c>
      <c r="AL250">
        <v>8</v>
      </c>
      <c r="AN250">
        <v>8884.64</v>
      </c>
      <c r="AO250">
        <v>33311</v>
      </c>
      <c r="AQ250" t="s">
        <v>14558</v>
      </c>
      <c r="AR250">
        <v>156</v>
      </c>
      <c r="AS250">
        <v>632</v>
      </c>
    </row>
    <row r="251" spans="3:45" x14ac:dyDescent="0.25">
      <c r="C251" t="s">
        <v>3585</v>
      </c>
      <c r="D251" t="s">
        <v>4134</v>
      </c>
      <c r="E251" t="s">
        <v>25</v>
      </c>
      <c r="F251" t="s">
        <v>1616</v>
      </c>
      <c r="G251" t="s">
        <v>1616</v>
      </c>
      <c r="H251">
        <v>9106048516</v>
      </c>
      <c r="I251" t="s">
        <v>1616</v>
      </c>
      <c r="J251" t="s">
        <v>15246</v>
      </c>
      <c r="L251" t="s">
        <v>26</v>
      </c>
      <c r="M251" t="s">
        <v>1860</v>
      </c>
      <c r="N251" t="s">
        <v>1616</v>
      </c>
      <c r="O251" t="s">
        <v>3639</v>
      </c>
      <c r="S251" t="s">
        <v>15247</v>
      </c>
      <c r="V251" t="s">
        <v>15247</v>
      </c>
      <c r="Y251" t="s">
        <v>4013</v>
      </c>
      <c r="AB251">
        <v>5111</v>
      </c>
      <c r="AC251">
        <v>131</v>
      </c>
      <c r="AE251">
        <v>1</v>
      </c>
      <c r="AG251">
        <v>50182</v>
      </c>
      <c r="AH251">
        <v>50182</v>
      </c>
      <c r="AL251">
        <v>8</v>
      </c>
      <c r="AN251">
        <v>4014.56</v>
      </c>
      <c r="AO251">
        <v>33311</v>
      </c>
      <c r="AQ251" t="s">
        <v>14558</v>
      </c>
      <c r="AR251">
        <v>156</v>
      </c>
      <c r="AS251">
        <v>632</v>
      </c>
    </row>
    <row r="252" spans="3:45" x14ac:dyDescent="0.25">
      <c r="C252" t="s">
        <v>3585</v>
      </c>
      <c r="D252" t="s">
        <v>4134</v>
      </c>
      <c r="E252" t="s">
        <v>25</v>
      </c>
      <c r="F252" t="s">
        <v>1616</v>
      </c>
      <c r="G252" t="s">
        <v>1616</v>
      </c>
      <c r="H252">
        <v>9106048622</v>
      </c>
      <c r="I252" t="s">
        <v>1616</v>
      </c>
      <c r="J252" t="s">
        <v>15250</v>
      </c>
      <c r="L252" t="s">
        <v>26</v>
      </c>
      <c r="M252" t="s">
        <v>1803</v>
      </c>
      <c r="N252" t="s">
        <v>1616</v>
      </c>
      <c r="O252" t="s">
        <v>14499</v>
      </c>
      <c r="S252" t="s">
        <v>15251</v>
      </c>
      <c r="V252" t="s">
        <v>15251</v>
      </c>
      <c r="Y252" t="s">
        <v>4007</v>
      </c>
      <c r="AB252">
        <v>5111</v>
      </c>
      <c r="AC252">
        <v>131</v>
      </c>
      <c r="AE252">
        <v>1</v>
      </c>
      <c r="AG252">
        <v>111058</v>
      </c>
      <c r="AH252">
        <v>111058</v>
      </c>
      <c r="AL252">
        <v>8</v>
      </c>
      <c r="AN252">
        <v>8884.64</v>
      </c>
      <c r="AO252">
        <v>33311</v>
      </c>
      <c r="AQ252" t="s">
        <v>14558</v>
      </c>
      <c r="AR252">
        <v>156</v>
      </c>
      <c r="AS252">
        <v>632</v>
      </c>
    </row>
    <row r="253" spans="3:45" x14ac:dyDescent="0.25">
      <c r="C253" t="s">
        <v>3585</v>
      </c>
      <c r="D253" t="s">
        <v>4134</v>
      </c>
      <c r="E253" t="s">
        <v>25</v>
      </c>
      <c r="F253" t="s">
        <v>1616</v>
      </c>
      <c r="G253" t="s">
        <v>1616</v>
      </c>
      <c r="H253">
        <v>9106048622</v>
      </c>
      <c r="I253" t="s">
        <v>1616</v>
      </c>
      <c r="J253" t="s">
        <v>15250</v>
      </c>
      <c r="L253" t="s">
        <v>26</v>
      </c>
      <c r="M253" t="s">
        <v>1803</v>
      </c>
      <c r="N253" t="s">
        <v>1616</v>
      </c>
      <c r="O253" t="s">
        <v>14499</v>
      </c>
      <c r="S253" t="s">
        <v>15251</v>
      </c>
      <c r="V253" t="s">
        <v>15251</v>
      </c>
      <c r="Y253" t="s">
        <v>3967</v>
      </c>
      <c r="AB253">
        <v>5111</v>
      </c>
      <c r="AC253">
        <v>131</v>
      </c>
      <c r="AE253">
        <v>2</v>
      </c>
      <c r="AG253">
        <v>70950</v>
      </c>
      <c r="AH253">
        <v>141900</v>
      </c>
      <c r="AL253">
        <v>8</v>
      </c>
      <c r="AN253">
        <v>11352</v>
      </c>
      <c r="AO253">
        <v>33311</v>
      </c>
      <c r="AQ253" t="s">
        <v>14558</v>
      </c>
      <c r="AR253">
        <v>156</v>
      </c>
      <c r="AS253">
        <v>632</v>
      </c>
    </row>
    <row r="254" spans="3:45" x14ac:dyDescent="0.25">
      <c r="C254" t="s">
        <v>3585</v>
      </c>
      <c r="D254" t="s">
        <v>4134</v>
      </c>
      <c r="E254" t="s">
        <v>25</v>
      </c>
      <c r="F254" t="s">
        <v>1616</v>
      </c>
      <c r="G254" t="s">
        <v>1616</v>
      </c>
      <c r="H254">
        <v>9106048688</v>
      </c>
      <c r="I254" t="s">
        <v>1616</v>
      </c>
      <c r="J254" t="s">
        <v>15256</v>
      </c>
      <c r="L254" t="s">
        <v>26</v>
      </c>
      <c r="M254" t="s">
        <v>2115</v>
      </c>
      <c r="N254" t="s">
        <v>1616</v>
      </c>
      <c r="O254" t="s">
        <v>3795</v>
      </c>
      <c r="S254" t="s">
        <v>15257</v>
      </c>
      <c r="V254" t="s">
        <v>15257</v>
      </c>
      <c r="Y254" t="s">
        <v>3949</v>
      </c>
      <c r="AB254">
        <v>5111</v>
      </c>
      <c r="AC254">
        <v>131</v>
      </c>
      <c r="AE254">
        <v>1</v>
      </c>
      <c r="AG254">
        <v>74250</v>
      </c>
      <c r="AH254">
        <v>74250</v>
      </c>
      <c r="AL254">
        <v>8</v>
      </c>
      <c r="AN254">
        <v>5940</v>
      </c>
      <c r="AO254">
        <v>33311</v>
      </c>
      <c r="AQ254" t="s">
        <v>14558</v>
      </c>
      <c r="AR254">
        <v>156</v>
      </c>
      <c r="AS254">
        <v>632</v>
      </c>
    </row>
    <row r="255" spans="3:45" x14ac:dyDescent="0.25">
      <c r="C255" t="s">
        <v>3585</v>
      </c>
      <c r="D255" t="s">
        <v>4134</v>
      </c>
      <c r="E255" t="s">
        <v>25</v>
      </c>
      <c r="F255" t="s">
        <v>1616</v>
      </c>
      <c r="G255" t="s">
        <v>1616</v>
      </c>
      <c r="H255">
        <v>9106048688</v>
      </c>
      <c r="I255" t="s">
        <v>1616</v>
      </c>
      <c r="J255" t="s">
        <v>15256</v>
      </c>
      <c r="L255" t="s">
        <v>26</v>
      </c>
      <c r="M255" t="s">
        <v>2115</v>
      </c>
      <c r="N255" t="s">
        <v>1616</v>
      </c>
      <c r="O255" t="s">
        <v>3795</v>
      </c>
      <c r="S255" t="s">
        <v>15257</v>
      </c>
      <c r="V255" t="s">
        <v>15257</v>
      </c>
      <c r="Y255" t="s">
        <v>4013</v>
      </c>
      <c r="AB255">
        <v>5111</v>
      </c>
      <c r="AC255">
        <v>131</v>
      </c>
      <c r="AE255">
        <v>4</v>
      </c>
      <c r="AG255">
        <v>50182</v>
      </c>
      <c r="AH255">
        <v>200728</v>
      </c>
      <c r="AL255">
        <v>8</v>
      </c>
      <c r="AN255">
        <v>16058.24</v>
      </c>
      <c r="AO255">
        <v>33311</v>
      </c>
      <c r="AQ255" t="s">
        <v>14558</v>
      </c>
      <c r="AR255">
        <v>156</v>
      </c>
      <c r="AS255">
        <v>632</v>
      </c>
    </row>
    <row r="256" spans="3:45" x14ac:dyDescent="0.25">
      <c r="C256" t="s">
        <v>3585</v>
      </c>
      <c r="D256" t="s">
        <v>4134</v>
      </c>
      <c r="E256" t="s">
        <v>25</v>
      </c>
      <c r="F256" t="s">
        <v>1616</v>
      </c>
      <c r="G256" t="s">
        <v>1616</v>
      </c>
      <c r="H256">
        <v>9106048848</v>
      </c>
      <c r="I256" t="s">
        <v>1616</v>
      </c>
      <c r="J256" t="s">
        <v>15264</v>
      </c>
      <c r="L256" t="s">
        <v>26</v>
      </c>
      <c r="M256" t="s">
        <v>2004</v>
      </c>
      <c r="N256" t="s">
        <v>1616</v>
      </c>
      <c r="O256" t="s">
        <v>3639</v>
      </c>
      <c r="S256" t="s">
        <v>15265</v>
      </c>
      <c r="V256" t="s">
        <v>15265</v>
      </c>
      <c r="Y256" t="s">
        <v>3993</v>
      </c>
      <c r="AB256">
        <v>5111</v>
      </c>
      <c r="AC256">
        <v>131</v>
      </c>
      <c r="AE256">
        <v>1</v>
      </c>
      <c r="AG256">
        <v>111606</v>
      </c>
      <c r="AH256">
        <v>111606</v>
      </c>
      <c r="AL256">
        <v>8</v>
      </c>
      <c r="AN256">
        <v>8928.48</v>
      </c>
      <c r="AO256">
        <v>33311</v>
      </c>
      <c r="AQ256" t="s">
        <v>14558</v>
      </c>
      <c r="AR256">
        <v>156</v>
      </c>
      <c r="AS256">
        <v>632</v>
      </c>
    </row>
    <row r="257" spans="3:45" x14ac:dyDescent="0.25">
      <c r="C257" t="s">
        <v>3585</v>
      </c>
      <c r="D257" t="s">
        <v>4134</v>
      </c>
      <c r="E257" t="s">
        <v>25</v>
      </c>
      <c r="F257" t="s">
        <v>1616</v>
      </c>
      <c r="G257" t="s">
        <v>1616</v>
      </c>
      <c r="H257">
        <v>9106048892</v>
      </c>
      <c r="I257" t="s">
        <v>1616</v>
      </c>
      <c r="J257" t="s">
        <v>15266</v>
      </c>
      <c r="L257" t="s">
        <v>26</v>
      </c>
      <c r="M257" t="s">
        <v>2415</v>
      </c>
      <c r="N257" t="s">
        <v>1616</v>
      </c>
      <c r="O257" t="s">
        <v>3696</v>
      </c>
      <c r="S257" t="s">
        <v>15267</v>
      </c>
      <c r="V257" t="s">
        <v>15267</v>
      </c>
      <c r="Y257" t="s">
        <v>4007</v>
      </c>
      <c r="AB257">
        <v>5111</v>
      </c>
      <c r="AC257">
        <v>131</v>
      </c>
      <c r="AE257">
        <v>1</v>
      </c>
      <c r="AG257">
        <v>111058</v>
      </c>
      <c r="AH257">
        <v>111058</v>
      </c>
      <c r="AL257">
        <v>8</v>
      </c>
      <c r="AN257">
        <v>8884.64</v>
      </c>
      <c r="AO257">
        <v>33311</v>
      </c>
      <c r="AQ257" t="s">
        <v>14558</v>
      </c>
      <c r="AR257">
        <v>156</v>
      </c>
      <c r="AS257">
        <v>632</v>
      </c>
    </row>
    <row r="258" spans="3:45" x14ac:dyDescent="0.25">
      <c r="C258" t="s">
        <v>3585</v>
      </c>
      <c r="D258" t="s">
        <v>4134</v>
      </c>
      <c r="E258" t="s">
        <v>25</v>
      </c>
      <c r="F258" t="s">
        <v>1616</v>
      </c>
      <c r="G258" t="s">
        <v>1616</v>
      </c>
      <c r="H258">
        <v>9106049008</v>
      </c>
      <c r="I258" t="s">
        <v>1616</v>
      </c>
      <c r="J258" t="s">
        <v>15270</v>
      </c>
      <c r="L258" t="s">
        <v>26</v>
      </c>
      <c r="M258" t="s">
        <v>2274</v>
      </c>
      <c r="N258" t="s">
        <v>1616</v>
      </c>
      <c r="O258" t="s">
        <v>3774</v>
      </c>
      <c r="S258" t="s">
        <v>15271</v>
      </c>
      <c r="V258" t="s">
        <v>15271</v>
      </c>
      <c r="Y258" t="s">
        <v>3999</v>
      </c>
      <c r="AB258">
        <v>5111</v>
      </c>
      <c r="AC258">
        <v>131</v>
      </c>
      <c r="AE258">
        <v>2</v>
      </c>
      <c r="AG258">
        <v>49500</v>
      </c>
      <c r="AH258">
        <v>99000</v>
      </c>
      <c r="AL258">
        <v>8</v>
      </c>
      <c r="AN258">
        <v>7920</v>
      </c>
      <c r="AO258">
        <v>33311</v>
      </c>
      <c r="AQ258" t="s">
        <v>14558</v>
      </c>
      <c r="AR258">
        <v>156</v>
      </c>
      <c r="AS258">
        <v>632</v>
      </c>
    </row>
    <row r="259" spans="3:45" x14ac:dyDescent="0.25">
      <c r="C259" t="s">
        <v>3585</v>
      </c>
      <c r="D259" t="s">
        <v>4134</v>
      </c>
      <c r="E259" t="s">
        <v>25</v>
      </c>
      <c r="F259" t="s">
        <v>1616</v>
      </c>
      <c r="G259" t="s">
        <v>1616</v>
      </c>
      <c r="H259">
        <v>9106049107</v>
      </c>
      <c r="I259" t="s">
        <v>1616</v>
      </c>
      <c r="J259" t="s">
        <v>15283</v>
      </c>
      <c r="L259" t="s">
        <v>26</v>
      </c>
      <c r="M259" t="s">
        <v>2214</v>
      </c>
      <c r="N259" t="s">
        <v>1616</v>
      </c>
      <c r="O259" t="s">
        <v>3639</v>
      </c>
      <c r="S259" t="s">
        <v>15284</v>
      </c>
      <c r="V259" t="s">
        <v>15284</v>
      </c>
      <c r="Y259" t="s">
        <v>3949</v>
      </c>
      <c r="AB259">
        <v>5111</v>
      </c>
      <c r="AC259">
        <v>131</v>
      </c>
      <c r="AE259">
        <v>4</v>
      </c>
      <c r="AG259">
        <v>74250</v>
      </c>
      <c r="AH259">
        <v>297000</v>
      </c>
      <c r="AL259">
        <v>8</v>
      </c>
      <c r="AN259">
        <v>23760</v>
      </c>
      <c r="AO259">
        <v>33311</v>
      </c>
      <c r="AQ259" t="s">
        <v>14558</v>
      </c>
      <c r="AR259">
        <v>156</v>
      </c>
      <c r="AS259">
        <v>632</v>
      </c>
    </row>
    <row r="260" spans="3:45" x14ac:dyDescent="0.25">
      <c r="C260" t="s">
        <v>3585</v>
      </c>
      <c r="D260" t="s">
        <v>4134</v>
      </c>
      <c r="E260" t="s">
        <v>25</v>
      </c>
      <c r="F260" t="s">
        <v>1616</v>
      </c>
      <c r="G260" t="s">
        <v>1616</v>
      </c>
      <c r="H260">
        <v>9106049176</v>
      </c>
      <c r="I260" t="s">
        <v>1616</v>
      </c>
      <c r="J260" t="s">
        <v>15292</v>
      </c>
      <c r="L260" t="s">
        <v>26</v>
      </c>
      <c r="M260" t="s">
        <v>2379</v>
      </c>
      <c r="N260" t="s">
        <v>1616</v>
      </c>
      <c r="O260" t="s">
        <v>14503</v>
      </c>
      <c r="S260" t="s">
        <v>15293</v>
      </c>
      <c r="V260" t="s">
        <v>15293</v>
      </c>
      <c r="Y260" t="s">
        <v>3952</v>
      </c>
      <c r="AB260">
        <v>5111</v>
      </c>
      <c r="AC260">
        <v>131</v>
      </c>
      <c r="AE260">
        <v>1</v>
      </c>
      <c r="AG260">
        <v>73431</v>
      </c>
      <c r="AH260">
        <v>73431</v>
      </c>
      <c r="AL260">
        <v>8</v>
      </c>
      <c r="AN260">
        <v>5874.4800000000005</v>
      </c>
      <c r="AO260">
        <v>33311</v>
      </c>
      <c r="AQ260" t="s">
        <v>14558</v>
      </c>
      <c r="AR260">
        <v>156</v>
      </c>
      <c r="AS260">
        <v>632</v>
      </c>
    </row>
    <row r="261" spans="3:45" x14ac:dyDescent="0.25">
      <c r="C261" t="s">
        <v>3585</v>
      </c>
      <c r="D261" t="s">
        <v>4134</v>
      </c>
      <c r="E261" t="s">
        <v>25</v>
      </c>
      <c r="F261" t="s">
        <v>1616</v>
      </c>
      <c r="G261" t="s">
        <v>1616</v>
      </c>
      <c r="H261">
        <v>9106049176</v>
      </c>
      <c r="I261" t="s">
        <v>1616</v>
      </c>
      <c r="J261" t="s">
        <v>15292</v>
      </c>
      <c r="L261" t="s">
        <v>26</v>
      </c>
      <c r="M261" t="s">
        <v>2379</v>
      </c>
      <c r="N261" t="s">
        <v>1616</v>
      </c>
      <c r="O261" t="s">
        <v>14503</v>
      </c>
      <c r="S261" t="s">
        <v>15293</v>
      </c>
      <c r="V261" t="s">
        <v>15293</v>
      </c>
      <c r="Y261" t="s">
        <v>4087</v>
      </c>
      <c r="AB261">
        <v>5111</v>
      </c>
      <c r="AC261">
        <v>131</v>
      </c>
      <c r="AE261">
        <v>1</v>
      </c>
      <c r="AG261">
        <v>45588</v>
      </c>
      <c r="AH261">
        <v>45588</v>
      </c>
      <c r="AL261">
        <v>8</v>
      </c>
      <c r="AN261">
        <v>3647.04</v>
      </c>
      <c r="AO261">
        <v>33311</v>
      </c>
      <c r="AQ261" t="s">
        <v>14558</v>
      </c>
      <c r="AR261">
        <v>156</v>
      </c>
      <c r="AS261">
        <v>632</v>
      </c>
    </row>
    <row r="262" spans="3:45" x14ac:dyDescent="0.25">
      <c r="C262" t="s">
        <v>3585</v>
      </c>
      <c r="D262" t="s">
        <v>4134</v>
      </c>
      <c r="E262" t="s">
        <v>25</v>
      </c>
      <c r="F262" t="s">
        <v>1616</v>
      </c>
      <c r="G262" t="s">
        <v>1616</v>
      </c>
      <c r="H262">
        <v>9106049176</v>
      </c>
      <c r="I262" t="s">
        <v>1616</v>
      </c>
      <c r="J262" t="s">
        <v>15292</v>
      </c>
      <c r="L262" t="s">
        <v>26</v>
      </c>
      <c r="M262" t="s">
        <v>2379</v>
      </c>
      <c r="N262" t="s">
        <v>1616</v>
      </c>
      <c r="O262" t="s">
        <v>14503</v>
      </c>
      <c r="S262" t="s">
        <v>15293</v>
      </c>
      <c r="V262" t="s">
        <v>15293</v>
      </c>
      <c r="Y262" t="s">
        <v>4013</v>
      </c>
      <c r="AB262">
        <v>5111</v>
      </c>
      <c r="AC262">
        <v>131</v>
      </c>
      <c r="AE262">
        <v>1</v>
      </c>
      <c r="AG262">
        <v>50182</v>
      </c>
      <c r="AH262">
        <v>50182</v>
      </c>
      <c r="AL262">
        <v>8</v>
      </c>
      <c r="AN262">
        <v>4014.56</v>
      </c>
      <c r="AO262">
        <v>33311</v>
      </c>
      <c r="AQ262" t="s">
        <v>14558</v>
      </c>
      <c r="AR262">
        <v>156</v>
      </c>
      <c r="AS262">
        <v>632</v>
      </c>
    </row>
    <row r="263" spans="3:45" x14ac:dyDescent="0.25">
      <c r="C263" t="s">
        <v>3585</v>
      </c>
      <c r="D263" t="s">
        <v>4134</v>
      </c>
      <c r="E263" t="s">
        <v>25</v>
      </c>
      <c r="F263" t="s">
        <v>1616</v>
      </c>
      <c r="G263" t="s">
        <v>1616</v>
      </c>
      <c r="H263">
        <v>9106049176</v>
      </c>
      <c r="I263" t="s">
        <v>1616</v>
      </c>
      <c r="J263" t="s">
        <v>15292</v>
      </c>
      <c r="L263" t="s">
        <v>26</v>
      </c>
      <c r="M263" t="s">
        <v>2379</v>
      </c>
      <c r="N263" t="s">
        <v>1616</v>
      </c>
      <c r="O263" t="s">
        <v>14503</v>
      </c>
      <c r="S263" t="s">
        <v>15293</v>
      </c>
      <c r="V263" t="s">
        <v>15293</v>
      </c>
      <c r="Y263" t="s">
        <v>4007</v>
      </c>
      <c r="AB263">
        <v>5111</v>
      </c>
      <c r="AC263">
        <v>131</v>
      </c>
      <c r="AE263">
        <v>1</v>
      </c>
      <c r="AG263">
        <v>111058</v>
      </c>
      <c r="AH263">
        <v>111058</v>
      </c>
      <c r="AL263">
        <v>8</v>
      </c>
      <c r="AN263">
        <v>8884.64</v>
      </c>
      <c r="AO263">
        <v>33311</v>
      </c>
      <c r="AQ263" t="s">
        <v>14558</v>
      </c>
      <c r="AR263">
        <v>156</v>
      </c>
      <c r="AS263">
        <v>632</v>
      </c>
    </row>
    <row r="264" spans="3:45" x14ac:dyDescent="0.25">
      <c r="C264" t="s">
        <v>3585</v>
      </c>
      <c r="D264" t="s">
        <v>4134</v>
      </c>
      <c r="E264" t="s">
        <v>25</v>
      </c>
      <c r="F264" t="s">
        <v>1616</v>
      </c>
      <c r="G264" t="s">
        <v>1616</v>
      </c>
      <c r="H264">
        <v>9106049347</v>
      </c>
      <c r="I264" t="s">
        <v>1616</v>
      </c>
      <c r="J264" t="s">
        <v>15296</v>
      </c>
      <c r="L264" t="s">
        <v>26</v>
      </c>
      <c r="M264" t="s">
        <v>2169</v>
      </c>
      <c r="N264" t="s">
        <v>1616</v>
      </c>
      <c r="O264" t="s">
        <v>3795</v>
      </c>
      <c r="S264" t="s">
        <v>15297</v>
      </c>
      <c r="V264" t="s">
        <v>15297</v>
      </c>
      <c r="Y264" t="s">
        <v>3999</v>
      </c>
      <c r="AB264">
        <v>5111</v>
      </c>
      <c r="AC264">
        <v>131</v>
      </c>
      <c r="AE264">
        <v>1</v>
      </c>
      <c r="AG264">
        <v>49500</v>
      </c>
      <c r="AH264">
        <v>49500</v>
      </c>
      <c r="AL264">
        <v>8</v>
      </c>
      <c r="AN264">
        <v>3960</v>
      </c>
      <c r="AO264">
        <v>33311</v>
      </c>
      <c r="AQ264" t="s">
        <v>14558</v>
      </c>
      <c r="AR264">
        <v>156</v>
      </c>
      <c r="AS264">
        <v>632</v>
      </c>
    </row>
    <row r="265" spans="3:45" x14ac:dyDescent="0.25">
      <c r="C265" t="s">
        <v>3585</v>
      </c>
      <c r="D265" t="s">
        <v>4134</v>
      </c>
      <c r="E265" t="s">
        <v>25</v>
      </c>
      <c r="F265" t="s">
        <v>1616</v>
      </c>
      <c r="G265" t="s">
        <v>1616</v>
      </c>
      <c r="H265">
        <v>9106049324</v>
      </c>
      <c r="I265" t="s">
        <v>1616</v>
      </c>
      <c r="J265" t="s">
        <v>15298</v>
      </c>
      <c r="L265" t="s">
        <v>26</v>
      </c>
      <c r="M265" t="s">
        <v>1776</v>
      </c>
      <c r="N265" t="s">
        <v>1616</v>
      </c>
      <c r="O265" t="s">
        <v>14504</v>
      </c>
      <c r="S265" t="s">
        <v>15299</v>
      </c>
      <c r="V265" t="s">
        <v>15299</v>
      </c>
      <c r="Y265" t="s">
        <v>4087</v>
      </c>
      <c r="AB265">
        <v>5111</v>
      </c>
      <c r="AC265">
        <v>131</v>
      </c>
      <c r="AE265">
        <v>3</v>
      </c>
      <c r="AG265">
        <v>45588</v>
      </c>
      <c r="AH265">
        <v>136764</v>
      </c>
      <c r="AL265">
        <v>8</v>
      </c>
      <c r="AN265">
        <v>10941.12</v>
      </c>
      <c r="AO265">
        <v>33311</v>
      </c>
      <c r="AQ265" t="s">
        <v>14558</v>
      </c>
      <c r="AR265">
        <v>156</v>
      </c>
      <c r="AS265">
        <v>632</v>
      </c>
    </row>
    <row r="266" spans="3:45" x14ac:dyDescent="0.25">
      <c r="C266" t="s">
        <v>3585</v>
      </c>
      <c r="D266" t="s">
        <v>4134</v>
      </c>
      <c r="E266" t="s">
        <v>25</v>
      </c>
      <c r="F266" t="s">
        <v>1616</v>
      </c>
      <c r="G266" t="s">
        <v>1616</v>
      </c>
      <c r="H266">
        <v>9106049324</v>
      </c>
      <c r="I266" t="s">
        <v>1616</v>
      </c>
      <c r="J266" t="s">
        <v>15298</v>
      </c>
      <c r="L266" t="s">
        <v>26</v>
      </c>
      <c r="M266" t="s">
        <v>1776</v>
      </c>
      <c r="N266" t="s">
        <v>1616</v>
      </c>
      <c r="O266" t="s">
        <v>14504</v>
      </c>
      <c r="S266" t="s">
        <v>15299</v>
      </c>
      <c r="V266" t="s">
        <v>15299</v>
      </c>
      <c r="Y266" t="s">
        <v>4013</v>
      </c>
      <c r="AB266">
        <v>5111</v>
      </c>
      <c r="AC266">
        <v>131</v>
      </c>
      <c r="AE266">
        <v>1</v>
      </c>
      <c r="AG266">
        <v>50182</v>
      </c>
      <c r="AH266">
        <v>50182</v>
      </c>
      <c r="AL266">
        <v>8</v>
      </c>
      <c r="AN266">
        <v>4014.56</v>
      </c>
      <c r="AO266">
        <v>33311</v>
      </c>
      <c r="AQ266" t="s">
        <v>14558</v>
      </c>
      <c r="AR266">
        <v>156</v>
      </c>
      <c r="AS266">
        <v>632</v>
      </c>
    </row>
    <row r="267" spans="3:45" x14ac:dyDescent="0.25">
      <c r="C267" t="s">
        <v>3585</v>
      </c>
      <c r="D267" t="s">
        <v>4134</v>
      </c>
      <c r="E267" t="s">
        <v>25</v>
      </c>
      <c r="F267" t="s">
        <v>1616</v>
      </c>
      <c r="G267" t="s">
        <v>1616</v>
      </c>
      <c r="H267">
        <v>9106049324</v>
      </c>
      <c r="I267" t="s">
        <v>1616</v>
      </c>
      <c r="J267" t="s">
        <v>15298</v>
      </c>
      <c r="L267" t="s">
        <v>26</v>
      </c>
      <c r="M267" t="s">
        <v>1776</v>
      </c>
      <c r="N267" t="s">
        <v>1616</v>
      </c>
      <c r="O267" t="s">
        <v>14504</v>
      </c>
      <c r="S267" t="s">
        <v>15299</v>
      </c>
      <c r="V267" t="s">
        <v>15299</v>
      </c>
      <c r="Y267" t="s">
        <v>3999</v>
      </c>
      <c r="AB267">
        <v>5111</v>
      </c>
      <c r="AC267">
        <v>131</v>
      </c>
      <c r="AE267">
        <v>1</v>
      </c>
      <c r="AG267">
        <v>49500</v>
      </c>
      <c r="AH267">
        <v>49500</v>
      </c>
      <c r="AL267">
        <v>8</v>
      </c>
      <c r="AN267">
        <v>3960</v>
      </c>
      <c r="AO267">
        <v>33311</v>
      </c>
      <c r="AQ267" t="s">
        <v>14558</v>
      </c>
      <c r="AR267">
        <v>156</v>
      </c>
      <c r="AS267">
        <v>632</v>
      </c>
    </row>
    <row r="268" spans="3:45" x14ac:dyDescent="0.25">
      <c r="C268" t="s">
        <v>3585</v>
      </c>
      <c r="D268" t="s">
        <v>4134</v>
      </c>
      <c r="E268" t="s">
        <v>25</v>
      </c>
      <c r="F268" t="s">
        <v>1616</v>
      </c>
      <c r="G268" t="s">
        <v>1616</v>
      </c>
      <c r="H268">
        <v>9106049324</v>
      </c>
      <c r="I268" t="s">
        <v>1616</v>
      </c>
      <c r="J268" t="s">
        <v>15298</v>
      </c>
      <c r="L268" t="s">
        <v>26</v>
      </c>
      <c r="M268" t="s">
        <v>1776</v>
      </c>
      <c r="N268" t="s">
        <v>1616</v>
      </c>
      <c r="O268" t="s">
        <v>14504</v>
      </c>
      <c r="S268" t="s">
        <v>15299</v>
      </c>
      <c r="V268" t="s">
        <v>15299</v>
      </c>
      <c r="Y268" t="s">
        <v>3949</v>
      </c>
      <c r="AB268">
        <v>5111</v>
      </c>
      <c r="AC268">
        <v>131</v>
      </c>
      <c r="AE268">
        <v>1</v>
      </c>
      <c r="AG268">
        <v>74250</v>
      </c>
      <c r="AH268">
        <v>74250</v>
      </c>
      <c r="AL268">
        <v>8</v>
      </c>
      <c r="AN268">
        <v>5940</v>
      </c>
      <c r="AO268">
        <v>33311</v>
      </c>
      <c r="AQ268" t="s">
        <v>14558</v>
      </c>
      <c r="AR268">
        <v>156</v>
      </c>
      <c r="AS268">
        <v>632</v>
      </c>
    </row>
    <row r="269" spans="3:45" x14ac:dyDescent="0.25">
      <c r="C269" t="s">
        <v>3585</v>
      </c>
      <c r="D269" t="s">
        <v>4134</v>
      </c>
      <c r="E269" t="s">
        <v>25</v>
      </c>
      <c r="F269" t="s">
        <v>1616</v>
      </c>
      <c r="G269" t="s">
        <v>1616</v>
      </c>
      <c r="H269">
        <v>9106049324</v>
      </c>
      <c r="I269" t="s">
        <v>1616</v>
      </c>
      <c r="J269" t="s">
        <v>15298</v>
      </c>
      <c r="L269" t="s">
        <v>26</v>
      </c>
      <c r="M269" t="s">
        <v>1776</v>
      </c>
      <c r="N269" t="s">
        <v>1616</v>
      </c>
      <c r="O269" t="s">
        <v>14504</v>
      </c>
      <c r="S269" t="s">
        <v>15299</v>
      </c>
      <c r="V269" t="s">
        <v>15299</v>
      </c>
      <c r="Y269" t="s">
        <v>4007</v>
      </c>
      <c r="AB269">
        <v>5111</v>
      </c>
      <c r="AC269">
        <v>131</v>
      </c>
      <c r="AE269">
        <v>2</v>
      </c>
      <c r="AG269">
        <v>111058</v>
      </c>
      <c r="AH269">
        <v>222116</v>
      </c>
      <c r="AL269">
        <v>8</v>
      </c>
      <c r="AN269">
        <v>17769.28</v>
      </c>
      <c r="AO269">
        <v>33311</v>
      </c>
      <c r="AQ269" t="s">
        <v>14558</v>
      </c>
      <c r="AR269">
        <v>156</v>
      </c>
      <c r="AS269">
        <v>632</v>
      </c>
    </row>
    <row r="270" spans="3:45" x14ac:dyDescent="0.25">
      <c r="C270" t="s">
        <v>3585</v>
      </c>
      <c r="D270" t="s">
        <v>4134</v>
      </c>
      <c r="E270" t="s">
        <v>25</v>
      </c>
      <c r="F270" t="s">
        <v>1616</v>
      </c>
      <c r="G270" t="s">
        <v>1616</v>
      </c>
      <c r="H270">
        <v>9106049324</v>
      </c>
      <c r="I270" t="s">
        <v>1616</v>
      </c>
      <c r="J270" t="s">
        <v>15298</v>
      </c>
      <c r="L270" t="s">
        <v>26</v>
      </c>
      <c r="M270" t="s">
        <v>1776</v>
      </c>
      <c r="N270" t="s">
        <v>1616</v>
      </c>
      <c r="O270" t="s">
        <v>14504</v>
      </c>
      <c r="S270" t="s">
        <v>15299</v>
      </c>
      <c r="V270" t="s">
        <v>15299</v>
      </c>
      <c r="Y270" t="s">
        <v>3993</v>
      </c>
      <c r="AB270">
        <v>5111</v>
      </c>
      <c r="AC270">
        <v>131</v>
      </c>
      <c r="AE270">
        <v>3</v>
      </c>
      <c r="AG270">
        <v>111606</v>
      </c>
      <c r="AH270">
        <v>334818</v>
      </c>
      <c r="AL270">
        <v>8</v>
      </c>
      <c r="AN270">
        <v>26785.440000000002</v>
      </c>
      <c r="AO270">
        <v>33311</v>
      </c>
      <c r="AQ270" t="s">
        <v>14558</v>
      </c>
      <c r="AR270">
        <v>156</v>
      </c>
      <c r="AS270">
        <v>632</v>
      </c>
    </row>
    <row r="271" spans="3:45" x14ac:dyDescent="0.25">
      <c r="C271" t="s">
        <v>3585</v>
      </c>
      <c r="D271" t="s">
        <v>4134</v>
      </c>
      <c r="E271" t="s">
        <v>25</v>
      </c>
      <c r="F271" t="s">
        <v>1616</v>
      </c>
      <c r="G271" t="s">
        <v>1616</v>
      </c>
      <c r="H271">
        <v>9106049447</v>
      </c>
      <c r="I271" t="s">
        <v>1616</v>
      </c>
      <c r="J271" t="s">
        <v>15300</v>
      </c>
      <c r="L271" t="s">
        <v>26</v>
      </c>
      <c r="M271" t="s">
        <v>1890</v>
      </c>
      <c r="N271" t="s">
        <v>1616</v>
      </c>
      <c r="O271" t="s">
        <v>14505</v>
      </c>
      <c r="S271" t="s">
        <v>15301</v>
      </c>
      <c r="V271" t="s">
        <v>15301</v>
      </c>
      <c r="Y271" t="s">
        <v>3952</v>
      </c>
      <c r="AB271">
        <v>5111</v>
      </c>
      <c r="AC271">
        <v>131</v>
      </c>
      <c r="AE271">
        <v>1</v>
      </c>
      <c r="AG271">
        <v>73431</v>
      </c>
      <c r="AH271">
        <v>73431</v>
      </c>
      <c r="AL271">
        <v>8</v>
      </c>
      <c r="AN271">
        <v>5874.4800000000005</v>
      </c>
      <c r="AO271">
        <v>33311</v>
      </c>
      <c r="AQ271" t="s">
        <v>14558</v>
      </c>
      <c r="AR271">
        <v>156</v>
      </c>
      <c r="AS271">
        <v>632</v>
      </c>
    </row>
    <row r="272" spans="3:45" x14ac:dyDescent="0.25">
      <c r="C272" t="s">
        <v>3585</v>
      </c>
      <c r="D272" t="s">
        <v>4134</v>
      </c>
      <c r="E272" t="s">
        <v>25</v>
      </c>
      <c r="F272" t="s">
        <v>1616</v>
      </c>
      <c r="G272" t="s">
        <v>1616</v>
      </c>
      <c r="H272">
        <v>9106049447</v>
      </c>
      <c r="I272" t="s">
        <v>1616</v>
      </c>
      <c r="J272" t="s">
        <v>15300</v>
      </c>
      <c r="L272" t="s">
        <v>26</v>
      </c>
      <c r="M272" t="s">
        <v>1890</v>
      </c>
      <c r="N272" t="s">
        <v>1616</v>
      </c>
      <c r="O272" t="s">
        <v>14505</v>
      </c>
      <c r="S272" t="s">
        <v>15301</v>
      </c>
      <c r="V272" t="s">
        <v>15301</v>
      </c>
      <c r="Y272" t="s">
        <v>4087</v>
      </c>
      <c r="AB272">
        <v>5111</v>
      </c>
      <c r="AC272">
        <v>131</v>
      </c>
      <c r="AE272">
        <v>1</v>
      </c>
      <c r="AG272">
        <v>45588</v>
      </c>
      <c r="AH272">
        <v>45588</v>
      </c>
      <c r="AL272">
        <v>8</v>
      </c>
      <c r="AN272">
        <v>3647.04</v>
      </c>
      <c r="AO272">
        <v>33311</v>
      </c>
      <c r="AQ272" t="s">
        <v>14558</v>
      </c>
      <c r="AR272">
        <v>156</v>
      </c>
      <c r="AS272">
        <v>632</v>
      </c>
    </row>
    <row r="273" spans="3:45" x14ac:dyDescent="0.25">
      <c r="C273" t="s">
        <v>3585</v>
      </c>
      <c r="D273" t="s">
        <v>4134</v>
      </c>
      <c r="E273" t="s">
        <v>25</v>
      </c>
      <c r="F273" t="s">
        <v>1616</v>
      </c>
      <c r="G273" t="s">
        <v>1616</v>
      </c>
      <c r="H273">
        <v>9106049447</v>
      </c>
      <c r="I273" t="s">
        <v>1616</v>
      </c>
      <c r="J273" t="s">
        <v>15300</v>
      </c>
      <c r="L273" t="s">
        <v>26</v>
      </c>
      <c r="M273" t="s">
        <v>1890</v>
      </c>
      <c r="N273" t="s">
        <v>1616</v>
      </c>
      <c r="O273" t="s">
        <v>14505</v>
      </c>
      <c r="S273" t="s">
        <v>15301</v>
      </c>
      <c r="V273" t="s">
        <v>15301</v>
      </c>
      <c r="Y273" t="s">
        <v>3993</v>
      </c>
      <c r="AB273">
        <v>5111</v>
      </c>
      <c r="AC273">
        <v>131</v>
      </c>
      <c r="AE273">
        <v>1</v>
      </c>
      <c r="AG273">
        <v>111606</v>
      </c>
      <c r="AH273">
        <v>111606</v>
      </c>
      <c r="AL273">
        <v>8</v>
      </c>
      <c r="AN273">
        <v>8928.48</v>
      </c>
      <c r="AO273">
        <v>33311</v>
      </c>
      <c r="AQ273" t="s">
        <v>14558</v>
      </c>
      <c r="AR273">
        <v>156</v>
      </c>
      <c r="AS273">
        <v>632</v>
      </c>
    </row>
    <row r="274" spans="3:45" x14ac:dyDescent="0.25">
      <c r="C274" t="s">
        <v>3585</v>
      </c>
      <c r="D274" t="s">
        <v>4134</v>
      </c>
      <c r="E274" t="s">
        <v>25</v>
      </c>
      <c r="F274" t="s">
        <v>1616</v>
      </c>
      <c r="G274" t="s">
        <v>1616</v>
      </c>
      <c r="H274">
        <v>9106049447</v>
      </c>
      <c r="I274" t="s">
        <v>1616</v>
      </c>
      <c r="J274" t="s">
        <v>15300</v>
      </c>
      <c r="L274" t="s">
        <v>26</v>
      </c>
      <c r="M274" t="s">
        <v>1890</v>
      </c>
      <c r="N274" t="s">
        <v>1616</v>
      </c>
      <c r="O274" t="s">
        <v>14505</v>
      </c>
      <c r="S274" t="s">
        <v>15301</v>
      </c>
      <c r="V274" t="s">
        <v>15301</v>
      </c>
      <c r="Y274" t="s">
        <v>3949</v>
      </c>
      <c r="AB274">
        <v>5111</v>
      </c>
      <c r="AC274">
        <v>131</v>
      </c>
      <c r="AE274">
        <v>1</v>
      </c>
      <c r="AG274">
        <v>74250</v>
      </c>
      <c r="AH274">
        <v>74250</v>
      </c>
      <c r="AL274">
        <v>8</v>
      </c>
      <c r="AN274">
        <v>5940</v>
      </c>
      <c r="AO274">
        <v>33311</v>
      </c>
      <c r="AQ274" t="s">
        <v>14558</v>
      </c>
      <c r="AR274">
        <v>156</v>
      </c>
      <c r="AS274">
        <v>632</v>
      </c>
    </row>
    <row r="275" spans="3:45" x14ac:dyDescent="0.25">
      <c r="C275" t="s">
        <v>3585</v>
      </c>
      <c r="D275" t="s">
        <v>4134</v>
      </c>
      <c r="E275" t="s">
        <v>25</v>
      </c>
      <c r="F275" t="s">
        <v>1616</v>
      </c>
      <c r="G275" t="s">
        <v>1616</v>
      </c>
      <c r="H275">
        <v>9106049447</v>
      </c>
      <c r="I275" t="s">
        <v>1616</v>
      </c>
      <c r="J275" t="s">
        <v>15300</v>
      </c>
      <c r="L275" t="s">
        <v>26</v>
      </c>
      <c r="M275" t="s">
        <v>1890</v>
      </c>
      <c r="N275" t="s">
        <v>1616</v>
      </c>
      <c r="O275" t="s">
        <v>14505</v>
      </c>
      <c r="S275" t="s">
        <v>15301</v>
      </c>
      <c r="V275" t="s">
        <v>15301</v>
      </c>
      <c r="Y275" t="s">
        <v>4013</v>
      </c>
      <c r="AB275">
        <v>5111</v>
      </c>
      <c r="AC275">
        <v>131</v>
      </c>
      <c r="AE275">
        <v>2</v>
      </c>
      <c r="AG275">
        <v>50182</v>
      </c>
      <c r="AH275">
        <v>100364</v>
      </c>
      <c r="AL275">
        <v>8</v>
      </c>
      <c r="AN275">
        <v>8029.12</v>
      </c>
      <c r="AO275">
        <v>33311</v>
      </c>
      <c r="AQ275" t="s">
        <v>14558</v>
      </c>
      <c r="AR275">
        <v>156</v>
      </c>
      <c r="AS275">
        <v>632</v>
      </c>
    </row>
    <row r="276" spans="3:45" x14ac:dyDescent="0.25">
      <c r="C276" t="s">
        <v>3585</v>
      </c>
      <c r="D276" t="s">
        <v>4134</v>
      </c>
      <c r="E276" t="s">
        <v>25</v>
      </c>
      <c r="F276" t="s">
        <v>1616</v>
      </c>
      <c r="G276" t="s">
        <v>1616</v>
      </c>
      <c r="H276">
        <v>9106049447</v>
      </c>
      <c r="I276" t="s">
        <v>1616</v>
      </c>
      <c r="J276" t="s">
        <v>15300</v>
      </c>
      <c r="L276" t="s">
        <v>26</v>
      </c>
      <c r="M276" t="s">
        <v>1890</v>
      </c>
      <c r="N276" t="s">
        <v>1616</v>
      </c>
      <c r="O276" t="s">
        <v>14505</v>
      </c>
      <c r="S276" t="s">
        <v>15301</v>
      </c>
      <c r="V276" t="s">
        <v>15301</v>
      </c>
      <c r="Y276" t="s">
        <v>3967</v>
      </c>
      <c r="AB276">
        <v>5111</v>
      </c>
      <c r="AC276">
        <v>131</v>
      </c>
      <c r="AE276">
        <v>2</v>
      </c>
      <c r="AG276">
        <v>70950</v>
      </c>
      <c r="AH276">
        <v>141900</v>
      </c>
      <c r="AL276">
        <v>8</v>
      </c>
      <c r="AN276">
        <v>11352</v>
      </c>
      <c r="AO276">
        <v>33311</v>
      </c>
      <c r="AQ276" t="s">
        <v>14558</v>
      </c>
      <c r="AR276">
        <v>156</v>
      </c>
      <c r="AS276">
        <v>632</v>
      </c>
    </row>
    <row r="277" spans="3:45" x14ac:dyDescent="0.25">
      <c r="C277" t="s">
        <v>3585</v>
      </c>
      <c r="D277" t="s">
        <v>4134</v>
      </c>
      <c r="E277" t="s">
        <v>25</v>
      </c>
      <c r="F277" t="s">
        <v>1616</v>
      </c>
      <c r="G277" t="s">
        <v>1616</v>
      </c>
      <c r="H277">
        <v>9106049439</v>
      </c>
      <c r="I277" t="s">
        <v>1616</v>
      </c>
      <c r="J277" t="s">
        <v>15302</v>
      </c>
      <c r="L277" t="s">
        <v>26</v>
      </c>
      <c r="M277" t="s">
        <v>2184</v>
      </c>
      <c r="N277" t="s">
        <v>1616</v>
      </c>
      <c r="O277" t="s">
        <v>3795</v>
      </c>
      <c r="S277" t="s">
        <v>15303</v>
      </c>
      <c r="V277" t="s">
        <v>15303</v>
      </c>
      <c r="Y277" t="s">
        <v>3949</v>
      </c>
      <c r="AB277">
        <v>5111</v>
      </c>
      <c r="AC277">
        <v>131</v>
      </c>
      <c r="AE277">
        <v>1</v>
      </c>
      <c r="AG277">
        <v>74250</v>
      </c>
      <c r="AH277">
        <v>74250</v>
      </c>
      <c r="AL277">
        <v>8</v>
      </c>
      <c r="AN277">
        <v>5940</v>
      </c>
      <c r="AO277">
        <v>33311</v>
      </c>
      <c r="AQ277" t="s">
        <v>14558</v>
      </c>
      <c r="AR277">
        <v>156</v>
      </c>
      <c r="AS277">
        <v>632</v>
      </c>
    </row>
    <row r="278" spans="3:45" x14ac:dyDescent="0.25">
      <c r="C278" t="s">
        <v>3585</v>
      </c>
      <c r="D278" t="s">
        <v>4134</v>
      </c>
      <c r="E278" t="s">
        <v>25</v>
      </c>
      <c r="F278" t="s">
        <v>1616</v>
      </c>
      <c r="G278" t="s">
        <v>1616</v>
      </c>
      <c r="H278">
        <v>9106049439</v>
      </c>
      <c r="I278" t="s">
        <v>1616</v>
      </c>
      <c r="J278" t="s">
        <v>15302</v>
      </c>
      <c r="L278" t="s">
        <v>26</v>
      </c>
      <c r="M278" t="s">
        <v>2184</v>
      </c>
      <c r="N278" t="s">
        <v>1616</v>
      </c>
      <c r="O278" t="s">
        <v>3795</v>
      </c>
      <c r="S278" t="s">
        <v>15303</v>
      </c>
      <c r="V278" t="s">
        <v>15303</v>
      </c>
      <c r="Y278" t="s">
        <v>3999</v>
      </c>
      <c r="AB278">
        <v>5111</v>
      </c>
      <c r="AC278">
        <v>131</v>
      </c>
      <c r="AE278">
        <v>1</v>
      </c>
      <c r="AG278">
        <v>49500</v>
      </c>
      <c r="AH278">
        <v>49500</v>
      </c>
      <c r="AL278">
        <v>8</v>
      </c>
      <c r="AN278">
        <v>3960</v>
      </c>
      <c r="AO278">
        <v>33311</v>
      </c>
      <c r="AQ278" t="s">
        <v>14558</v>
      </c>
      <c r="AR278">
        <v>156</v>
      </c>
      <c r="AS278">
        <v>632</v>
      </c>
    </row>
    <row r="279" spans="3:45" x14ac:dyDescent="0.25">
      <c r="C279" t="s">
        <v>3585</v>
      </c>
      <c r="D279" t="s">
        <v>4134</v>
      </c>
      <c r="E279" t="s">
        <v>25</v>
      </c>
      <c r="F279" t="s">
        <v>1616</v>
      </c>
      <c r="G279" t="s">
        <v>1616</v>
      </c>
      <c r="H279">
        <v>9106049495</v>
      </c>
      <c r="I279" t="s">
        <v>1616</v>
      </c>
      <c r="J279" t="s">
        <v>15308</v>
      </c>
      <c r="L279" t="s">
        <v>26</v>
      </c>
      <c r="M279" t="s">
        <v>2337</v>
      </c>
      <c r="N279" t="s">
        <v>1616</v>
      </c>
      <c r="O279" t="s">
        <v>3774</v>
      </c>
      <c r="S279" t="s">
        <v>14981</v>
      </c>
      <c r="V279" t="s">
        <v>14981</v>
      </c>
      <c r="Y279" t="s">
        <v>3999</v>
      </c>
      <c r="AB279">
        <v>5111</v>
      </c>
      <c r="AC279">
        <v>131</v>
      </c>
      <c r="AE279">
        <v>1</v>
      </c>
      <c r="AG279">
        <v>49500</v>
      </c>
      <c r="AH279">
        <v>49500</v>
      </c>
      <c r="AL279">
        <v>8</v>
      </c>
      <c r="AN279">
        <v>3960</v>
      </c>
      <c r="AO279">
        <v>33311</v>
      </c>
      <c r="AQ279" t="s">
        <v>14558</v>
      </c>
      <c r="AR279">
        <v>156</v>
      </c>
      <c r="AS279">
        <v>632</v>
      </c>
    </row>
    <row r="280" spans="3:45" x14ac:dyDescent="0.25">
      <c r="C280" t="s">
        <v>3585</v>
      </c>
      <c r="D280" t="s">
        <v>4134</v>
      </c>
      <c r="E280" t="s">
        <v>25</v>
      </c>
      <c r="F280" t="s">
        <v>1616</v>
      </c>
      <c r="G280" t="s">
        <v>1616</v>
      </c>
      <c r="H280">
        <v>9106049531</v>
      </c>
      <c r="I280" t="s">
        <v>1616</v>
      </c>
      <c r="J280" t="s">
        <v>15309</v>
      </c>
      <c r="L280" t="s">
        <v>26</v>
      </c>
      <c r="M280" t="s">
        <v>1989</v>
      </c>
      <c r="N280" t="s">
        <v>1616</v>
      </c>
      <c r="O280" t="s">
        <v>10867</v>
      </c>
      <c r="S280" t="s">
        <v>15310</v>
      </c>
      <c r="V280" t="s">
        <v>15310</v>
      </c>
      <c r="Y280" t="s">
        <v>3952</v>
      </c>
      <c r="AB280">
        <v>5111</v>
      </c>
      <c r="AC280">
        <v>131</v>
      </c>
      <c r="AE280">
        <v>3</v>
      </c>
      <c r="AG280">
        <v>73431</v>
      </c>
      <c r="AH280">
        <v>220293</v>
      </c>
      <c r="AL280">
        <v>8</v>
      </c>
      <c r="AN280">
        <v>17623.439999999999</v>
      </c>
      <c r="AO280">
        <v>33311</v>
      </c>
      <c r="AQ280" t="s">
        <v>14558</v>
      </c>
      <c r="AR280">
        <v>156</v>
      </c>
      <c r="AS280">
        <v>632</v>
      </c>
    </row>
    <row r="281" spans="3:45" x14ac:dyDescent="0.25">
      <c r="C281" t="s">
        <v>3585</v>
      </c>
      <c r="D281" t="s">
        <v>4134</v>
      </c>
      <c r="E281" t="s">
        <v>25</v>
      </c>
      <c r="F281" t="s">
        <v>1616</v>
      </c>
      <c r="G281" t="s">
        <v>1616</v>
      </c>
      <c r="H281">
        <v>9106049531</v>
      </c>
      <c r="I281" t="s">
        <v>1616</v>
      </c>
      <c r="J281" t="s">
        <v>15309</v>
      </c>
      <c r="L281" t="s">
        <v>26</v>
      </c>
      <c r="M281" t="s">
        <v>1989</v>
      </c>
      <c r="N281" t="s">
        <v>1616</v>
      </c>
      <c r="O281" t="s">
        <v>10867</v>
      </c>
      <c r="S281" t="s">
        <v>15310</v>
      </c>
      <c r="V281" t="s">
        <v>15310</v>
      </c>
      <c r="Y281" t="s">
        <v>4007</v>
      </c>
      <c r="AB281">
        <v>5111</v>
      </c>
      <c r="AC281">
        <v>131</v>
      </c>
      <c r="AE281">
        <v>4</v>
      </c>
      <c r="AG281">
        <v>111058</v>
      </c>
      <c r="AH281">
        <v>444232</v>
      </c>
      <c r="AL281">
        <v>8</v>
      </c>
      <c r="AN281">
        <v>35538.559999999998</v>
      </c>
      <c r="AO281">
        <v>33311</v>
      </c>
      <c r="AQ281" t="s">
        <v>14558</v>
      </c>
      <c r="AR281">
        <v>156</v>
      </c>
      <c r="AS281">
        <v>632</v>
      </c>
    </row>
    <row r="282" spans="3:45" x14ac:dyDescent="0.25">
      <c r="C282" t="s">
        <v>3585</v>
      </c>
      <c r="D282" t="s">
        <v>4134</v>
      </c>
      <c r="E282" t="s">
        <v>25</v>
      </c>
      <c r="F282" t="s">
        <v>1616</v>
      </c>
      <c r="G282" t="s">
        <v>1616</v>
      </c>
      <c r="H282">
        <v>9106049531</v>
      </c>
      <c r="I282" t="s">
        <v>1616</v>
      </c>
      <c r="J282" t="s">
        <v>15309</v>
      </c>
      <c r="L282" t="s">
        <v>26</v>
      </c>
      <c r="M282" t="s">
        <v>1989</v>
      </c>
      <c r="N282" t="s">
        <v>1616</v>
      </c>
      <c r="O282" t="s">
        <v>10867</v>
      </c>
      <c r="S282" t="s">
        <v>15310</v>
      </c>
      <c r="V282" t="s">
        <v>15310</v>
      </c>
      <c r="Y282" t="s">
        <v>4087</v>
      </c>
      <c r="AB282">
        <v>5111</v>
      </c>
      <c r="AC282">
        <v>131</v>
      </c>
      <c r="AE282">
        <v>2</v>
      </c>
      <c r="AG282">
        <v>45588</v>
      </c>
      <c r="AH282">
        <v>91176</v>
      </c>
      <c r="AL282">
        <v>8</v>
      </c>
      <c r="AN282">
        <v>7294.08</v>
      </c>
      <c r="AO282">
        <v>33311</v>
      </c>
      <c r="AQ282" t="s">
        <v>14558</v>
      </c>
      <c r="AR282">
        <v>156</v>
      </c>
      <c r="AS282">
        <v>632</v>
      </c>
    </row>
    <row r="283" spans="3:45" x14ac:dyDescent="0.25">
      <c r="C283" t="s">
        <v>3585</v>
      </c>
      <c r="D283" t="s">
        <v>4134</v>
      </c>
      <c r="E283" t="s">
        <v>25</v>
      </c>
      <c r="F283" t="s">
        <v>1616</v>
      </c>
      <c r="G283" t="s">
        <v>1616</v>
      </c>
      <c r="H283">
        <v>9106049531</v>
      </c>
      <c r="I283" t="s">
        <v>1616</v>
      </c>
      <c r="J283" t="s">
        <v>15309</v>
      </c>
      <c r="L283" t="s">
        <v>26</v>
      </c>
      <c r="M283" t="s">
        <v>1989</v>
      </c>
      <c r="N283" t="s">
        <v>1616</v>
      </c>
      <c r="O283" t="s">
        <v>10867</v>
      </c>
      <c r="S283" t="s">
        <v>15310</v>
      </c>
      <c r="V283" t="s">
        <v>15310</v>
      </c>
      <c r="Y283" t="s">
        <v>3999</v>
      </c>
      <c r="AB283">
        <v>5111</v>
      </c>
      <c r="AC283">
        <v>131</v>
      </c>
      <c r="AE283">
        <v>2</v>
      </c>
      <c r="AG283">
        <v>49500</v>
      </c>
      <c r="AH283">
        <v>99000</v>
      </c>
      <c r="AL283">
        <v>8</v>
      </c>
      <c r="AN283">
        <v>7920</v>
      </c>
      <c r="AO283">
        <v>33311</v>
      </c>
      <c r="AQ283" t="s">
        <v>14558</v>
      </c>
      <c r="AR283">
        <v>156</v>
      </c>
      <c r="AS283">
        <v>632</v>
      </c>
    </row>
    <row r="284" spans="3:45" x14ac:dyDescent="0.25">
      <c r="C284" t="s">
        <v>3585</v>
      </c>
      <c r="D284" t="s">
        <v>4134</v>
      </c>
      <c r="E284" t="s">
        <v>25</v>
      </c>
      <c r="F284" t="s">
        <v>1616</v>
      </c>
      <c r="G284" t="s">
        <v>1616</v>
      </c>
      <c r="H284">
        <v>9106049531</v>
      </c>
      <c r="I284" t="s">
        <v>1616</v>
      </c>
      <c r="J284" t="s">
        <v>15309</v>
      </c>
      <c r="L284" t="s">
        <v>26</v>
      </c>
      <c r="M284" t="s">
        <v>1989</v>
      </c>
      <c r="N284" t="s">
        <v>1616</v>
      </c>
      <c r="O284" t="s">
        <v>10867</v>
      </c>
      <c r="S284" t="s">
        <v>15310</v>
      </c>
      <c r="V284" t="s">
        <v>15310</v>
      </c>
      <c r="Y284" t="s">
        <v>3967</v>
      </c>
      <c r="AB284">
        <v>5111</v>
      </c>
      <c r="AC284">
        <v>131</v>
      </c>
      <c r="AE284">
        <v>3</v>
      </c>
      <c r="AG284">
        <v>70950</v>
      </c>
      <c r="AH284">
        <v>212850</v>
      </c>
      <c r="AL284">
        <v>8</v>
      </c>
      <c r="AN284">
        <v>17028</v>
      </c>
      <c r="AO284">
        <v>33311</v>
      </c>
      <c r="AQ284" t="s">
        <v>14558</v>
      </c>
      <c r="AR284">
        <v>156</v>
      </c>
      <c r="AS284">
        <v>632</v>
      </c>
    </row>
    <row r="285" spans="3:45" x14ac:dyDescent="0.25">
      <c r="C285" t="s">
        <v>3585</v>
      </c>
      <c r="D285" t="s">
        <v>4134</v>
      </c>
      <c r="E285" t="s">
        <v>25</v>
      </c>
      <c r="F285" t="s">
        <v>1616</v>
      </c>
      <c r="G285" t="s">
        <v>1616</v>
      </c>
      <c r="H285">
        <v>9106049531</v>
      </c>
      <c r="I285" t="s">
        <v>1616</v>
      </c>
      <c r="J285" t="s">
        <v>15309</v>
      </c>
      <c r="L285" t="s">
        <v>26</v>
      </c>
      <c r="M285" t="s">
        <v>1989</v>
      </c>
      <c r="N285" t="s">
        <v>1616</v>
      </c>
      <c r="O285" t="s">
        <v>10867</v>
      </c>
      <c r="S285" t="s">
        <v>15310</v>
      </c>
      <c r="V285" t="s">
        <v>15310</v>
      </c>
      <c r="Y285" t="s">
        <v>3949</v>
      </c>
      <c r="AB285">
        <v>5111</v>
      </c>
      <c r="AC285">
        <v>131</v>
      </c>
      <c r="AE285">
        <v>3</v>
      </c>
      <c r="AG285">
        <v>74250</v>
      </c>
      <c r="AH285">
        <v>222750</v>
      </c>
      <c r="AL285">
        <v>8</v>
      </c>
      <c r="AN285">
        <v>17820</v>
      </c>
      <c r="AO285">
        <v>33311</v>
      </c>
      <c r="AQ285" t="s">
        <v>14558</v>
      </c>
      <c r="AR285">
        <v>156</v>
      </c>
      <c r="AS285">
        <v>632</v>
      </c>
    </row>
    <row r="286" spans="3:45" x14ac:dyDescent="0.25">
      <c r="C286" t="s">
        <v>3585</v>
      </c>
      <c r="D286" t="s">
        <v>4134</v>
      </c>
      <c r="E286" t="s">
        <v>25</v>
      </c>
      <c r="F286" t="s">
        <v>1616</v>
      </c>
      <c r="G286" t="s">
        <v>1616</v>
      </c>
      <c r="H286">
        <v>9106049531</v>
      </c>
      <c r="I286" t="s">
        <v>1616</v>
      </c>
      <c r="J286" t="s">
        <v>15309</v>
      </c>
      <c r="L286" t="s">
        <v>26</v>
      </c>
      <c r="M286" t="s">
        <v>1989</v>
      </c>
      <c r="N286" t="s">
        <v>1616</v>
      </c>
      <c r="O286" t="s">
        <v>10867</v>
      </c>
      <c r="S286" t="s">
        <v>15310</v>
      </c>
      <c r="V286" t="s">
        <v>15310</v>
      </c>
      <c r="Y286" t="s">
        <v>4059</v>
      </c>
      <c r="AB286">
        <v>5111</v>
      </c>
      <c r="AC286">
        <v>131</v>
      </c>
      <c r="AE286">
        <v>3</v>
      </c>
      <c r="AG286">
        <v>37720</v>
      </c>
      <c r="AH286">
        <v>113160</v>
      </c>
      <c r="AL286">
        <v>8</v>
      </c>
      <c r="AN286">
        <v>9052.8000000000011</v>
      </c>
      <c r="AO286">
        <v>33311</v>
      </c>
      <c r="AQ286" t="s">
        <v>14558</v>
      </c>
      <c r="AR286">
        <v>156</v>
      </c>
      <c r="AS286">
        <v>632</v>
      </c>
    </row>
    <row r="287" spans="3:45" x14ac:dyDescent="0.25">
      <c r="C287" t="s">
        <v>3585</v>
      </c>
      <c r="D287" t="s">
        <v>4134</v>
      </c>
      <c r="E287" t="s">
        <v>25</v>
      </c>
      <c r="F287" t="s">
        <v>1616</v>
      </c>
      <c r="G287" t="s">
        <v>1616</v>
      </c>
      <c r="H287">
        <v>9106049536</v>
      </c>
      <c r="I287" t="s">
        <v>1616</v>
      </c>
      <c r="J287" t="s">
        <v>15311</v>
      </c>
      <c r="L287" t="s">
        <v>26</v>
      </c>
      <c r="M287" t="s">
        <v>2331</v>
      </c>
      <c r="N287" t="s">
        <v>1616</v>
      </c>
      <c r="O287" t="s">
        <v>3774</v>
      </c>
      <c r="S287" t="s">
        <v>14981</v>
      </c>
      <c r="V287" t="s">
        <v>14981</v>
      </c>
      <c r="Y287" t="s">
        <v>4059</v>
      </c>
      <c r="AB287">
        <v>5111</v>
      </c>
      <c r="AC287">
        <v>131</v>
      </c>
      <c r="AE287">
        <v>1</v>
      </c>
      <c r="AG287">
        <v>37720</v>
      </c>
      <c r="AH287">
        <v>37720</v>
      </c>
      <c r="AL287">
        <v>8</v>
      </c>
      <c r="AN287">
        <v>3017.6</v>
      </c>
      <c r="AO287">
        <v>33311</v>
      </c>
      <c r="AQ287" t="s">
        <v>14558</v>
      </c>
      <c r="AR287">
        <v>156</v>
      </c>
      <c r="AS287">
        <v>632</v>
      </c>
    </row>
    <row r="288" spans="3:45" x14ac:dyDescent="0.25">
      <c r="C288" t="s">
        <v>3585</v>
      </c>
      <c r="D288" t="s">
        <v>4134</v>
      </c>
      <c r="E288" t="s">
        <v>25</v>
      </c>
      <c r="F288" t="s">
        <v>1616</v>
      </c>
      <c r="G288" t="s">
        <v>1616</v>
      </c>
      <c r="H288">
        <v>9106049525</v>
      </c>
      <c r="I288" t="s">
        <v>1616</v>
      </c>
      <c r="J288" t="s">
        <v>15312</v>
      </c>
      <c r="L288" t="s">
        <v>26</v>
      </c>
      <c r="M288" t="s">
        <v>2199</v>
      </c>
      <c r="N288" t="s">
        <v>1616</v>
      </c>
      <c r="O288" t="s">
        <v>3795</v>
      </c>
      <c r="S288" t="s">
        <v>15313</v>
      </c>
      <c r="V288" t="s">
        <v>15313</v>
      </c>
      <c r="Y288" t="s">
        <v>4013</v>
      </c>
      <c r="AB288">
        <v>5111</v>
      </c>
      <c r="AC288">
        <v>131</v>
      </c>
      <c r="AE288">
        <v>2</v>
      </c>
      <c r="AG288">
        <v>50182</v>
      </c>
      <c r="AH288">
        <v>100364</v>
      </c>
      <c r="AL288">
        <v>8</v>
      </c>
      <c r="AN288">
        <v>8029.12</v>
      </c>
      <c r="AO288">
        <v>33311</v>
      </c>
      <c r="AQ288" t="s">
        <v>14558</v>
      </c>
      <c r="AR288">
        <v>156</v>
      </c>
      <c r="AS288">
        <v>632</v>
      </c>
    </row>
    <row r="289" spans="3:45" x14ac:dyDescent="0.25">
      <c r="C289" t="s">
        <v>3585</v>
      </c>
      <c r="D289" t="s">
        <v>4134</v>
      </c>
      <c r="E289" t="s">
        <v>25</v>
      </c>
      <c r="F289" t="s">
        <v>1616</v>
      </c>
      <c r="G289" t="s">
        <v>1616</v>
      </c>
      <c r="H289">
        <v>9106049600</v>
      </c>
      <c r="I289" t="s">
        <v>1616</v>
      </c>
      <c r="J289" t="s">
        <v>15320</v>
      </c>
      <c r="L289" t="s">
        <v>26</v>
      </c>
      <c r="M289" t="s">
        <v>2136</v>
      </c>
      <c r="N289" t="s">
        <v>1616</v>
      </c>
      <c r="O289" t="s">
        <v>14507</v>
      </c>
      <c r="S289" t="s">
        <v>15321</v>
      </c>
      <c r="V289" t="s">
        <v>15321</v>
      </c>
      <c r="Y289" t="s">
        <v>3952</v>
      </c>
      <c r="AB289">
        <v>5111</v>
      </c>
      <c r="AC289">
        <v>131</v>
      </c>
      <c r="AE289">
        <v>4</v>
      </c>
      <c r="AG289">
        <v>73431</v>
      </c>
      <c r="AH289">
        <v>293724</v>
      </c>
      <c r="AL289">
        <v>8</v>
      </c>
      <c r="AN289">
        <v>23497.920000000002</v>
      </c>
      <c r="AO289">
        <v>33311</v>
      </c>
      <c r="AQ289" t="s">
        <v>14558</v>
      </c>
      <c r="AR289">
        <v>156</v>
      </c>
      <c r="AS289">
        <v>632</v>
      </c>
    </row>
    <row r="290" spans="3:45" x14ac:dyDescent="0.25">
      <c r="C290" t="s">
        <v>3585</v>
      </c>
      <c r="D290" t="s">
        <v>4134</v>
      </c>
      <c r="E290" t="s">
        <v>25</v>
      </c>
      <c r="F290" t="s">
        <v>1616</v>
      </c>
      <c r="G290" t="s">
        <v>1616</v>
      </c>
      <c r="H290">
        <v>9106049600</v>
      </c>
      <c r="I290" t="s">
        <v>1616</v>
      </c>
      <c r="J290" t="s">
        <v>15320</v>
      </c>
      <c r="L290" t="s">
        <v>26</v>
      </c>
      <c r="M290" t="s">
        <v>2136</v>
      </c>
      <c r="N290" t="s">
        <v>1616</v>
      </c>
      <c r="O290" t="s">
        <v>14507</v>
      </c>
      <c r="S290" t="s">
        <v>15321</v>
      </c>
      <c r="V290" t="s">
        <v>15321</v>
      </c>
      <c r="Y290" t="s">
        <v>4007</v>
      </c>
      <c r="AB290">
        <v>5111</v>
      </c>
      <c r="AC290">
        <v>131</v>
      </c>
      <c r="AE290">
        <v>2</v>
      </c>
      <c r="AG290">
        <v>111058</v>
      </c>
      <c r="AH290">
        <v>222116</v>
      </c>
      <c r="AL290">
        <v>8</v>
      </c>
      <c r="AN290">
        <v>17769.28</v>
      </c>
      <c r="AO290">
        <v>33311</v>
      </c>
      <c r="AQ290" t="s">
        <v>14558</v>
      </c>
      <c r="AR290">
        <v>156</v>
      </c>
      <c r="AS290">
        <v>632</v>
      </c>
    </row>
    <row r="291" spans="3:45" x14ac:dyDescent="0.25">
      <c r="C291" t="s">
        <v>3585</v>
      </c>
      <c r="D291" t="s">
        <v>4134</v>
      </c>
      <c r="E291" t="s">
        <v>25</v>
      </c>
      <c r="F291" t="s">
        <v>1616</v>
      </c>
      <c r="G291" t="s">
        <v>1616</v>
      </c>
      <c r="H291">
        <v>9106049600</v>
      </c>
      <c r="I291" t="s">
        <v>1616</v>
      </c>
      <c r="J291" t="s">
        <v>15320</v>
      </c>
      <c r="L291" t="s">
        <v>26</v>
      </c>
      <c r="M291" t="s">
        <v>2136</v>
      </c>
      <c r="N291" t="s">
        <v>1616</v>
      </c>
      <c r="O291" t="s">
        <v>14507</v>
      </c>
      <c r="S291" t="s">
        <v>15321</v>
      </c>
      <c r="V291" t="s">
        <v>15321</v>
      </c>
      <c r="Y291" t="s">
        <v>4087</v>
      </c>
      <c r="AB291">
        <v>5111</v>
      </c>
      <c r="AC291">
        <v>131</v>
      </c>
      <c r="AE291">
        <v>3</v>
      </c>
      <c r="AG291">
        <v>45588</v>
      </c>
      <c r="AH291">
        <v>136764</v>
      </c>
      <c r="AL291">
        <v>8</v>
      </c>
      <c r="AN291">
        <v>10941.12</v>
      </c>
      <c r="AO291">
        <v>33311</v>
      </c>
      <c r="AQ291" t="s">
        <v>14558</v>
      </c>
      <c r="AR291">
        <v>156</v>
      </c>
      <c r="AS291">
        <v>632</v>
      </c>
    </row>
    <row r="292" spans="3:45" x14ac:dyDescent="0.25">
      <c r="C292" t="s">
        <v>3585</v>
      </c>
      <c r="D292" t="s">
        <v>4134</v>
      </c>
      <c r="E292" t="s">
        <v>25</v>
      </c>
      <c r="F292" t="s">
        <v>1616</v>
      </c>
      <c r="G292" t="s">
        <v>1616</v>
      </c>
      <c r="H292">
        <v>9106049600</v>
      </c>
      <c r="I292" t="s">
        <v>1616</v>
      </c>
      <c r="J292" t="s">
        <v>15320</v>
      </c>
      <c r="L292" t="s">
        <v>26</v>
      </c>
      <c r="M292" t="s">
        <v>2136</v>
      </c>
      <c r="N292" t="s">
        <v>1616</v>
      </c>
      <c r="O292" t="s">
        <v>14507</v>
      </c>
      <c r="S292" t="s">
        <v>15321</v>
      </c>
      <c r="V292" t="s">
        <v>15321</v>
      </c>
      <c r="Y292" t="s">
        <v>3999</v>
      </c>
      <c r="AB292">
        <v>5111</v>
      </c>
      <c r="AC292">
        <v>131</v>
      </c>
      <c r="AE292">
        <v>3</v>
      </c>
      <c r="AG292">
        <v>49500</v>
      </c>
      <c r="AH292">
        <v>148500</v>
      </c>
      <c r="AL292">
        <v>8</v>
      </c>
      <c r="AN292">
        <v>11880</v>
      </c>
      <c r="AO292">
        <v>33311</v>
      </c>
      <c r="AQ292" t="s">
        <v>14558</v>
      </c>
      <c r="AR292">
        <v>156</v>
      </c>
      <c r="AS292">
        <v>632</v>
      </c>
    </row>
    <row r="293" spans="3:45" x14ac:dyDescent="0.25">
      <c r="C293" t="s">
        <v>3585</v>
      </c>
      <c r="D293" t="s">
        <v>4134</v>
      </c>
      <c r="E293" t="s">
        <v>25</v>
      </c>
      <c r="F293" t="s">
        <v>1616</v>
      </c>
      <c r="G293" t="s">
        <v>1616</v>
      </c>
      <c r="H293">
        <v>9106049600</v>
      </c>
      <c r="I293" t="s">
        <v>1616</v>
      </c>
      <c r="J293" t="s">
        <v>15320</v>
      </c>
      <c r="L293" t="s">
        <v>26</v>
      </c>
      <c r="M293" t="s">
        <v>2136</v>
      </c>
      <c r="N293" t="s">
        <v>1616</v>
      </c>
      <c r="O293" t="s">
        <v>14507</v>
      </c>
      <c r="S293" t="s">
        <v>15321</v>
      </c>
      <c r="V293" t="s">
        <v>15321</v>
      </c>
      <c r="Y293" t="s">
        <v>3967</v>
      </c>
      <c r="AB293">
        <v>5111</v>
      </c>
      <c r="AC293">
        <v>131</v>
      </c>
      <c r="AE293">
        <v>1</v>
      </c>
      <c r="AG293">
        <v>70950</v>
      </c>
      <c r="AH293">
        <v>70950</v>
      </c>
      <c r="AL293">
        <v>8</v>
      </c>
      <c r="AN293">
        <v>5676</v>
      </c>
      <c r="AO293">
        <v>33311</v>
      </c>
      <c r="AQ293" t="s">
        <v>14558</v>
      </c>
      <c r="AR293">
        <v>156</v>
      </c>
      <c r="AS293">
        <v>632</v>
      </c>
    </row>
    <row r="294" spans="3:45" x14ac:dyDescent="0.25">
      <c r="C294" t="s">
        <v>3585</v>
      </c>
      <c r="D294" t="s">
        <v>4134</v>
      </c>
      <c r="E294" t="s">
        <v>25</v>
      </c>
      <c r="F294" t="s">
        <v>1616</v>
      </c>
      <c r="G294" t="s">
        <v>1616</v>
      </c>
      <c r="H294">
        <v>9106049600</v>
      </c>
      <c r="I294" t="s">
        <v>1616</v>
      </c>
      <c r="J294" t="s">
        <v>15320</v>
      </c>
      <c r="L294" t="s">
        <v>26</v>
      </c>
      <c r="M294" t="s">
        <v>2136</v>
      </c>
      <c r="N294" t="s">
        <v>1616</v>
      </c>
      <c r="O294" t="s">
        <v>14507</v>
      </c>
      <c r="S294" t="s">
        <v>15321</v>
      </c>
      <c r="V294" t="s">
        <v>15321</v>
      </c>
      <c r="Y294" t="s">
        <v>4059</v>
      </c>
      <c r="AB294">
        <v>5111</v>
      </c>
      <c r="AC294">
        <v>131</v>
      </c>
      <c r="AE294">
        <v>3</v>
      </c>
      <c r="AG294">
        <v>37720</v>
      </c>
      <c r="AH294">
        <v>113160</v>
      </c>
      <c r="AL294">
        <v>8</v>
      </c>
      <c r="AN294">
        <v>9052.8000000000011</v>
      </c>
      <c r="AO294">
        <v>33311</v>
      </c>
      <c r="AQ294" t="s">
        <v>14558</v>
      </c>
      <c r="AR294">
        <v>156</v>
      </c>
      <c r="AS294">
        <v>632</v>
      </c>
    </row>
    <row r="295" spans="3:45" x14ac:dyDescent="0.25">
      <c r="C295" t="s">
        <v>3585</v>
      </c>
      <c r="D295" t="s">
        <v>4134</v>
      </c>
      <c r="E295" t="s">
        <v>25</v>
      </c>
      <c r="F295" t="s">
        <v>1616</v>
      </c>
      <c r="G295" t="s">
        <v>1616</v>
      </c>
      <c r="H295">
        <v>9106049628</v>
      </c>
      <c r="I295" t="s">
        <v>1616</v>
      </c>
      <c r="J295" t="s">
        <v>15322</v>
      </c>
      <c r="L295" t="s">
        <v>26</v>
      </c>
      <c r="M295" t="s">
        <v>2193</v>
      </c>
      <c r="N295" t="s">
        <v>1616</v>
      </c>
      <c r="O295" t="s">
        <v>12991</v>
      </c>
      <c r="S295" t="s">
        <v>15323</v>
      </c>
      <c r="V295" t="s">
        <v>15323</v>
      </c>
      <c r="Y295" t="s">
        <v>3949</v>
      </c>
      <c r="AB295">
        <v>5111</v>
      </c>
      <c r="AC295">
        <v>131</v>
      </c>
      <c r="AE295">
        <v>1</v>
      </c>
      <c r="AG295">
        <v>74250</v>
      </c>
      <c r="AH295">
        <v>74250</v>
      </c>
      <c r="AL295">
        <v>8</v>
      </c>
      <c r="AN295">
        <v>5940</v>
      </c>
      <c r="AO295">
        <v>33311</v>
      </c>
      <c r="AQ295" t="s">
        <v>14558</v>
      </c>
      <c r="AR295">
        <v>156</v>
      </c>
      <c r="AS295">
        <v>632</v>
      </c>
    </row>
    <row r="296" spans="3:45" x14ac:dyDescent="0.25">
      <c r="C296" t="s">
        <v>3585</v>
      </c>
      <c r="D296" t="s">
        <v>4134</v>
      </c>
      <c r="E296" t="s">
        <v>25</v>
      </c>
      <c r="F296" t="s">
        <v>1616</v>
      </c>
      <c r="G296" t="s">
        <v>1616</v>
      </c>
      <c r="H296">
        <v>9106049628</v>
      </c>
      <c r="I296" t="s">
        <v>1616</v>
      </c>
      <c r="J296" t="s">
        <v>15322</v>
      </c>
      <c r="L296" t="s">
        <v>26</v>
      </c>
      <c r="M296" t="s">
        <v>2193</v>
      </c>
      <c r="N296" t="s">
        <v>1616</v>
      </c>
      <c r="O296" t="s">
        <v>12991</v>
      </c>
      <c r="S296" t="s">
        <v>15323</v>
      </c>
      <c r="V296" t="s">
        <v>15323</v>
      </c>
      <c r="Y296" t="s">
        <v>3952</v>
      </c>
      <c r="AB296">
        <v>5111</v>
      </c>
      <c r="AC296">
        <v>131</v>
      </c>
      <c r="AE296">
        <v>1</v>
      </c>
      <c r="AG296">
        <v>73431</v>
      </c>
      <c r="AH296">
        <v>73431</v>
      </c>
      <c r="AL296">
        <v>8</v>
      </c>
      <c r="AN296">
        <v>5874.4800000000005</v>
      </c>
      <c r="AO296">
        <v>33311</v>
      </c>
      <c r="AQ296" t="s">
        <v>14558</v>
      </c>
      <c r="AR296">
        <v>156</v>
      </c>
      <c r="AS296">
        <v>632</v>
      </c>
    </row>
    <row r="297" spans="3:45" x14ac:dyDescent="0.25">
      <c r="C297" t="s">
        <v>3585</v>
      </c>
      <c r="D297" t="s">
        <v>4134</v>
      </c>
      <c r="E297" t="s">
        <v>25</v>
      </c>
      <c r="F297" t="s">
        <v>1616</v>
      </c>
      <c r="G297" t="s">
        <v>1616</v>
      </c>
      <c r="H297">
        <v>9106049613</v>
      </c>
      <c r="I297" t="s">
        <v>1616</v>
      </c>
      <c r="J297" t="s">
        <v>15326</v>
      </c>
      <c r="L297" t="s">
        <v>26</v>
      </c>
      <c r="M297" t="s">
        <v>2163</v>
      </c>
      <c r="N297" t="s">
        <v>1616</v>
      </c>
      <c r="O297" t="s">
        <v>11148</v>
      </c>
      <c r="S297" t="s">
        <v>15327</v>
      </c>
      <c r="V297" t="s">
        <v>15327</v>
      </c>
      <c r="Y297" t="s">
        <v>4059</v>
      </c>
      <c r="AB297">
        <v>5111</v>
      </c>
      <c r="AC297">
        <v>131</v>
      </c>
      <c r="AE297">
        <v>1</v>
      </c>
      <c r="AG297">
        <v>37720</v>
      </c>
      <c r="AH297">
        <v>37720</v>
      </c>
      <c r="AL297">
        <v>8</v>
      </c>
      <c r="AN297">
        <v>3017.6</v>
      </c>
      <c r="AO297">
        <v>33311</v>
      </c>
      <c r="AQ297" t="s">
        <v>14558</v>
      </c>
      <c r="AR297">
        <v>156</v>
      </c>
      <c r="AS297">
        <v>632</v>
      </c>
    </row>
    <row r="298" spans="3:45" x14ac:dyDescent="0.25">
      <c r="C298" t="s">
        <v>3585</v>
      </c>
      <c r="D298" t="s">
        <v>4134</v>
      </c>
      <c r="E298" t="s">
        <v>25</v>
      </c>
      <c r="F298" t="s">
        <v>1616</v>
      </c>
      <c r="G298" t="s">
        <v>1616</v>
      </c>
      <c r="H298">
        <v>9106049613</v>
      </c>
      <c r="I298" t="s">
        <v>1616</v>
      </c>
      <c r="J298" t="s">
        <v>15326</v>
      </c>
      <c r="L298" t="s">
        <v>26</v>
      </c>
      <c r="M298" t="s">
        <v>2163</v>
      </c>
      <c r="N298" t="s">
        <v>1616</v>
      </c>
      <c r="O298" t="s">
        <v>11148</v>
      </c>
      <c r="S298" t="s">
        <v>15327</v>
      </c>
      <c r="V298" t="s">
        <v>15327</v>
      </c>
      <c r="Y298" t="s">
        <v>4007</v>
      </c>
      <c r="AB298">
        <v>5111</v>
      </c>
      <c r="AC298">
        <v>131</v>
      </c>
      <c r="AE298">
        <v>2</v>
      </c>
      <c r="AG298">
        <v>111058</v>
      </c>
      <c r="AH298">
        <v>222116</v>
      </c>
      <c r="AL298">
        <v>8</v>
      </c>
      <c r="AN298">
        <v>17769.28</v>
      </c>
      <c r="AO298">
        <v>33311</v>
      </c>
      <c r="AQ298" t="s">
        <v>14558</v>
      </c>
      <c r="AR298">
        <v>156</v>
      </c>
      <c r="AS298">
        <v>632</v>
      </c>
    </row>
    <row r="299" spans="3:45" x14ac:dyDescent="0.25">
      <c r="C299" t="s">
        <v>3585</v>
      </c>
      <c r="D299" t="s">
        <v>4134</v>
      </c>
      <c r="E299" t="s">
        <v>25</v>
      </c>
      <c r="F299" t="s">
        <v>1616</v>
      </c>
      <c r="G299" t="s">
        <v>1616</v>
      </c>
      <c r="H299">
        <v>9106049613</v>
      </c>
      <c r="I299" t="s">
        <v>1616</v>
      </c>
      <c r="J299" t="s">
        <v>15326</v>
      </c>
      <c r="L299" t="s">
        <v>26</v>
      </c>
      <c r="M299" t="s">
        <v>2163</v>
      </c>
      <c r="N299" t="s">
        <v>1616</v>
      </c>
      <c r="O299" t="s">
        <v>11148</v>
      </c>
      <c r="S299" t="s">
        <v>15327</v>
      </c>
      <c r="V299" t="s">
        <v>15327</v>
      </c>
      <c r="Y299" t="s">
        <v>4013</v>
      </c>
      <c r="AB299">
        <v>5111</v>
      </c>
      <c r="AC299">
        <v>131</v>
      </c>
      <c r="AE299">
        <v>3</v>
      </c>
      <c r="AG299">
        <v>50182</v>
      </c>
      <c r="AH299">
        <v>150546</v>
      </c>
      <c r="AL299">
        <v>8</v>
      </c>
      <c r="AN299">
        <v>12043.68</v>
      </c>
      <c r="AO299">
        <v>33311</v>
      </c>
      <c r="AQ299" t="s">
        <v>14558</v>
      </c>
      <c r="AR299">
        <v>156</v>
      </c>
      <c r="AS299">
        <v>632</v>
      </c>
    </row>
    <row r="300" spans="3:45" x14ac:dyDescent="0.25">
      <c r="C300" t="s">
        <v>3585</v>
      </c>
      <c r="D300" t="s">
        <v>4134</v>
      </c>
      <c r="E300" t="s">
        <v>25</v>
      </c>
      <c r="F300" t="s">
        <v>1616</v>
      </c>
      <c r="G300" t="s">
        <v>1616</v>
      </c>
      <c r="H300">
        <v>9106049613</v>
      </c>
      <c r="I300" t="s">
        <v>1616</v>
      </c>
      <c r="J300" t="s">
        <v>15326</v>
      </c>
      <c r="L300" t="s">
        <v>26</v>
      </c>
      <c r="M300" t="s">
        <v>2163</v>
      </c>
      <c r="N300" t="s">
        <v>1616</v>
      </c>
      <c r="O300" t="s">
        <v>11148</v>
      </c>
      <c r="S300" t="s">
        <v>15327</v>
      </c>
      <c r="V300" t="s">
        <v>15327</v>
      </c>
      <c r="Y300" t="s">
        <v>3949</v>
      </c>
      <c r="AB300">
        <v>5111</v>
      </c>
      <c r="AC300">
        <v>131</v>
      </c>
      <c r="AE300">
        <v>2</v>
      </c>
      <c r="AG300">
        <v>74250</v>
      </c>
      <c r="AH300">
        <v>148500</v>
      </c>
      <c r="AL300">
        <v>8</v>
      </c>
      <c r="AN300">
        <v>11880</v>
      </c>
      <c r="AO300">
        <v>33311</v>
      </c>
      <c r="AQ300" t="s">
        <v>14558</v>
      </c>
      <c r="AR300">
        <v>156</v>
      </c>
      <c r="AS300">
        <v>632</v>
      </c>
    </row>
    <row r="301" spans="3:45" x14ac:dyDescent="0.25">
      <c r="C301" t="s">
        <v>3585</v>
      </c>
      <c r="D301" t="s">
        <v>4134</v>
      </c>
      <c r="E301" t="s">
        <v>25</v>
      </c>
      <c r="F301" t="s">
        <v>1616</v>
      </c>
      <c r="G301" t="s">
        <v>1616</v>
      </c>
      <c r="H301">
        <v>9106049705</v>
      </c>
      <c r="I301" t="s">
        <v>1616</v>
      </c>
      <c r="J301" t="s">
        <v>15328</v>
      </c>
      <c r="L301" t="s">
        <v>26</v>
      </c>
      <c r="M301" t="s">
        <v>2364</v>
      </c>
      <c r="N301" t="s">
        <v>1616</v>
      </c>
      <c r="O301" t="s">
        <v>14508</v>
      </c>
      <c r="S301" t="s">
        <v>15329</v>
      </c>
      <c r="V301" t="s">
        <v>15329</v>
      </c>
      <c r="Y301" t="s">
        <v>3949</v>
      </c>
      <c r="AB301">
        <v>5111</v>
      </c>
      <c r="AC301">
        <v>131</v>
      </c>
      <c r="AE301">
        <v>3</v>
      </c>
      <c r="AG301">
        <v>74250</v>
      </c>
      <c r="AH301">
        <v>222750</v>
      </c>
      <c r="AL301">
        <v>8</v>
      </c>
      <c r="AN301">
        <v>17820</v>
      </c>
      <c r="AO301">
        <v>33311</v>
      </c>
      <c r="AQ301" t="s">
        <v>14558</v>
      </c>
      <c r="AR301">
        <v>156</v>
      </c>
      <c r="AS301">
        <v>632</v>
      </c>
    </row>
    <row r="302" spans="3:45" x14ac:dyDescent="0.25">
      <c r="C302" t="s">
        <v>3585</v>
      </c>
      <c r="D302" t="s">
        <v>4134</v>
      </c>
      <c r="E302" t="s">
        <v>25</v>
      </c>
      <c r="F302" t="s">
        <v>1616</v>
      </c>
      <c r="G302" t="s">
        <v>1616</v>
      </c>
      <c r="H302">
        <v>9106049818</v>
      </c>
      <c r="I302" t="s">
        <v>1616</v>
      </c>
      <c r="J302" t="s">
        <v>15334</v>
      </c>
      <c r="L302" t="s">
        <v>26</v>
      </c>
      <c r="M302" t="s">
        <v>2349</v>
      </c>
      <c r="N302" t="s">
        <v>1616</v>
      </c>
      <c r="O302" t="s">
        <v>12387</v>
      </c>
      <c r="S302" t="s">
        <v>15335</v>
      </c>
      <c r="V302" t="s">
        <v>15335</v>
      </c>
      <c r="Y302" t="s">
        <v>4007</v>
      </c>
      <c r="AB302">
        <v>5111</v>
      </c>
      <c r="AC302">
        <v>131</v>
      </c>
      <c r="AE302">
        <v>3</v>
      </c>
      <c r="AG302">
        <v>111058</v>
      </c>
      <c r="AH302">
        <v>333174</v>
      </c>
      <c r="AL302">
        <v>8</v>
      </c>
      <c r="AN302">
        <v>26653.920000000002</v>
      </c>
      <c r="AO302">
        <v>33311</v>
      </c>
      <c r="AQ302" t="s">
        <v>14558</v>
      </c>
      <c r="AR302">
        <v>156</v>
      </c>
      <c r="AS302">
        <v>632</v>
      </c>
    </row>
    <row r="303" spans="3:45" x14ac:dyDescent="0.25">
      <c r="C303" t="s">
        <v>3585</v>
      </c>
      <c r="D303" t="s">
        <v>4134</v>
      </c>
      <c r="E303" t="s">
        <v>25</v>
      </c>
      <c r="F303" t="s">
        <v>1616</v>
      </c>
      <c r="G303" t="s">
        <v>1616</v>
      </c>
      <c r="H303">
        <v>9106049818</v>
      </c>
      <c r="I303" t="s">
        <v>1616</v>
      </c>
      <c r="J303" t="s">
        <v>15334</v>
      </c>
      <c r="L303" t="s">
        <v>26</v>
      </c>
      <c r="M303" t="s">
        <v>2349</v>
      </c>
      <c r="N303" t="s">
        <v>1616</v>
      </c>
      <c r="O303" t="s">
        <v>12387</v>
      </c>
      <c r="S303" t="s">
        <v>15335</v>
      </c>
      <c r="V303" t="s">
        <v>15335</v>
      </c>
      <c r="Y303" t="s">
        <v>4013</v>
      </c>
      <c r="AB303">
        <v>5111</v>
      </c>
      <c r="AC303">
        <v>131</v>
      </c>
      <c r="AE303">
        <v>6</v>
      </c>
      <c r="AG303">
        <v>50182</v>
      </c>
      <c r="AH303">
        <v>301092</v>
      </c>
      <c r="AL303">
        <v>8</v>
      </c>
      <c r="AN303">
        <v>24087.360000000001</v>
      </c>
      <c r="AO303">
        <v>33311</v>
      </c>
      <c r="AQ303" t="s">
        <v>14558</v>
      </c>
      <c r="AR303">
        <v>156</v>
      </c>
      <c r="AS303">
        <v>632</v>
      </c>
    </row>
    <row r="304" spans="3:45" x14ac:dyDescent="0.25">
      <c r="C304" t="s">
        <v>3585</v>
      </c>
      <c r="D304" t="s">
        <v>4134</v>
      </c>
      <c r="E304" t="s">
        <v>25</v>
      </c>
      <c r="F304" t="s">
        <v>1616</v>
      </c>
      <c r="G304" t="s">
        <v>1616</v>
      </c>
      <c r="H304">
        <v>9106049818</v>
      </c>
      <c r="I304" t="s">
        <v>1616</v>
      </c>
      <c r="J304" t="s">
        <v>15334</v>
      </c>
      <c r="L304" t="s">
        <v>26</v>
      </c>
      <c r="M304" t="s">
        <v>2349</v>
      </c>
      <c r="N304" t="s">
        <v>1616</v>
      </c>
      <c r="O304" t="s">
        <v>12387</v>
      </c>
      <c r="S304" t="s">
        <v>15335</v>
      </c>
      <c r="V304" t="s">
        <v>15335</v>
      </c>
      <c r="Y304" t="s">
        <v>4087</v>
      </c>
      <c r="AB304">
        <v>5111</v>
      </c>
      <c r="AC304">
        <v>131</v>
      </c>
      <c r="AE304">
        <v>4</v>
      </c>
      <c r="AG304">
        <v>45588</v>
      </c>
      <c r="AH304">
        <v>182352</v>
      </c>
      <c r="AL304">
        <v>8</v>
      </c>
      <c r="AN304">
        <v>14588.16</v>
      </c>
      <c r="AO304">
        <v>33311</v>
      </c>
      <c r="AQ304" t="s">
        <v>14558</v>
      </c>
      <c r="AR304">
        <v>156</v>
      </c>
      <c r="AS304">
        <v>632</v>
      </c>
    </row>
    <row r="305" spans="3:45" x14ac:dyDescent="0.25">
      <c r="C305" t="s">
        <v>3585</v>
      </c>
      <c r="D305" t="s">
        <v>4134</v>
      </c>
      <c r="E305" t="s">
        <v>25</v>
      </c>
      <c r="F305" t="s">
        <v>1616</v>
      </c>
      <c r="G305" t="s">
        <v>1616</v>
      </c>
      <c r="H305">
        <v>9106049818</v>
      </c>
      <c r="I305" t="s">
        <v>1616</v>
      </c>
      <c r="J305" t="s">
        <v>15334</v>
      </c>
      <c r="L305" t="s">
        <v>26</v>
      </c>
      <c r="M305" t="s">
        <v>2349</v>
      </c>
      <c r="N305" t="s">
        <v>1616</v>
      </c>
      <c r="O305" t="s">
        <v>12387</v>
      </c>
      <c r="S305" t="s">
        <v>15335</v>
      </c>
      <c r="V305" t="s">
        <v>15335</v>
      </c>
      <c r="Y305" t="s">
        <v>3993</v>
      </c>
      <c r="AB305">
        <v>5111</v>
      </c>
      <c r="AC305">
        <v>131</v>
      </c>
      <c r="AE305">
        <v>4</v>
      </c>
      <c r="AG305">
        <v>111606</v>
      </c>
      <c r="AH305">
        <v>446424</v>
      </c>
      <c r="AL305">
        <v>8</v>
      </c>
      <c r="AN305">
        <v>35713.919999999998</v>
      </c>
      <c r="AO305">
        <v>33311</v>
      </c>
      <c r="AQ305" t="s">
        <v>14558</v>
      </c>
      <c r="AR305">
        <v>156</v>
      </c>
      <c r="AS305">
        <v>632</v>
      </c>
    </row>
    <row r="306" spans="3:45" x14ac:dyDescent="0.25">
      <c r="C306" t="s">
        <v>3585</v>
      </c>
      <c r="D306" t="s">
        <v>4134</v>
      </c>
      <c r="E306" t="s">
        <v>25</v>
      </c>
      <c r="F306" t="s">
        <v>1616</v>
      </c>
      <c r="G306" t="s">
        <v>1616</v>
      </c>
      <c r="H306">
        <v>9106049883</v>
      </c>
      <c r="I306" t="s">
        <v>1616</v>
      </c>
      <c r="J306" t="s">
        <v>15342</v>
      </c>
      <c r="L306" t="s">
        <v>26</v>
      </c>
      <c r="M306" t="s">
        <v>2223</v>
      </c>
      <c r="N306" t="s">
        <v>1616</v>
      </c>
      <c r="O306" t="s">
        <v>3844</v>
      </c>
      <c r="S306" t="s">
        <v>15343</v>
      </c>
      <c r="V306" t="s">
        <v>15343</v>
      </c>
      <c r="Y306" t="s">
        <v>4087</v>
      </c>
      <c r="AB306">
        <v>5111</v>
      </c>
      <c r="AC306">
        <v>131</v>
      </c>
      <c r="AE306">
        <v>1</v>
      </c>
      <c r="AG306">
        <v>45588</v>
      </c>
      <c r="AH306">
        <v>45588</v>
      </c>
      <c r="AL306">
        <v>8</v>
      </c>
      <c r="AN306">
        <v>3647.04</v>
      </c>
      <c r="AO306">
        <v>33311</v>
      </c>
      <c r="AQ306" t="s">
        <v>14558</v>
      </c>
      <c r="AR306">
        <v>156</v>
      </c>
      <c r="AS306">
        <v>632</v>
      </c>
    </row>
    <row r="307" spans="3:45" x14ac:dyDescent="0.25">
      <c r="C307" t="s">
        <v>3585</v>
      </c>
      <c r="D307" t="s">
        <v>4134</v>
      </c>
      <c r="E307" t="s">
        <v>25</v>
      </c>
      <c r="F307" t="s">
        <v>1616</v>
      </c>
      <c r="G307" t="s">
        <v>1616</v>
      </c>
      <c r="H307">
        <v>9106049973</v>
      </c>
      <c r="I307" t="s">
        <v>1616</v>
      </c>
      <c r="J307" t="s">
        <v>15344</v>
      </c>
      <c r="L307" t="s">
        <v>26</v>
      </c>
      <c r="M307" t="s">
        <v>2220</v>
      </c>
      <c r="N307" t="s">
        <v>1616</v>
      </c>
      <c r="O307" t="s">
        <v>3844</v>
      </c>
      <c r="S307" t="s">
        <v>15343</v>
      </c>
      <c r="V307" t="s">
        <v>15343</v>
      </c>
      <c r="Y307" t="s">
        <v>3999</v>
      </c>
      <c r="AB307">
        <v>5111</v>
      </c>
      <c r="AC307">
        <v>131</v>
      </c>
      <c r="AE307">
        <v>1</v>
      </c>
      <c r="AG307">
        <v>49500</v>
      </c>
      <c r="AH307">
        <v>49500</v>
      </c>
      <c r="AL307">
        <v>8</v>
      </c>
      <c r="AN307">
        <v>3960</v>
      </c>
      <c r="AO307">
        <v>33311</v>
      </c>
      <c r="AQ307" t="s">
        <v>14558</v>
      </c>
      <c r="AR307">
        <v>156</v>
      </c>
      <c r="AS307">
        <v>632</v>
      </c>
    </row>
    <row r="308" spans="3:45" x14ac:dyDescent="0.25">
      <c r="C308" t="s">
        <v>3585</v>
      </c>
      <c r="D308" t="s">
        <v>4134</v>
      </c>
      <c r="E308" t="s">
        <v>25</v>
      </c>
      <c r="F308" t="s">
        <v>1616</v>
      </c>
      <c r="G308" t="s">
        <v>1616</v>
      </c>
      <c r="H308">
        <v>9106049946</v>
      </c>
      <c r="I308" t="s">
        <v>1616</v>
      </c>
      <c r="J308" t="s">
        <v>15345</v>
      </c>
      <c r="L308" t="s">
        <v>26</v>
      </c>
      <c r="M308" t="s">
        <v>2298</v>
      </c>
      <c r="N308" t="s">
        <v>1616</v>
      </c>
      <c r="O308" t="s">
        <v>3669</v>
      </c>
      <c r="S308" t="s">
        <v>15346</v>
      </c>
      <c r="V308" t="s">
        <v>15346</v>
      </c>
      <c r="Y308" t="s">
        <v>3967</v>
      </c>
      <c r="AB308">
        <v>5111</v>
      </c>
      <c r="AC308">
        <v>131</v>
      </c>
      <c r="AE308">
        <v>1</v>
      </c>
      <c r="AG308">
        <v>70950</v>
      </c>
      <c r="AH308">
        <v>70950</v>
      </c>
      <c r="AL308">
        <v>8</v>
      </c>
      <c r="AN308">
        <v>5676</v>
      </c>
      <c r="AO308">
        <v>33311</v>
      </c>
      <c r="AQ308" t="s">
        <v>14558</v>
      </c>
      <c r="AR308">
        <v>156</v>
      </c>
      <c r="AS308">
        <v>632</v>
      </c>
    </row>
    <row r="309" spans="3:45" x14ac:dyDescent="0.25">
      <c r="C309" t="s">
        <v>3585</v>
      </c>
      <c r="D309" t="s">
        <v>4134</v>
      </c>
      <c r="E309" t="s">
        <v>25</v>
      </c>
      <c r="F309" t="s">
        <v>1616</v>
      </c>
      <c r="G309" t="s">
        <v>1616</v>
      </c>
      <c r="H309">
        <v>9106049946</v>
      </c>
      <c r="I309" t="s">
        <v>1616</v>
      </c>
      <c r="J309" t="s">
        <v>15345</v>
      </c>
      <c r="L309" t="s">
        <v>26</v>
      </c>
      <c r="M309" t="s">
        <v>2298</v>
      </c>
      <c r="N309" t="s">
        <v>1616</v>
      </c>
      <c r="O309" t="s">
        <v>3669</v>
      </c>
      <c r="S309" t="s">
        <v>15346</v>
      </c>
      <c r="V309" t="s">
        <v>15346</v>
      </c>
      <c r="Y309" t="s">
        <v>3949</v>
      </c>
      <c r="AB309">
        <v>5111</v>
      </c>
      <c r="AC309">
        <v>131</v>
      </c>
      <c r="AE309">
        <v>1</v>
      </c>
      <c r="AG309">
        <v>74250</v>
      </c>
      <c r="AH309">
        <v>74250</v>
      </c>
      <c r="AL309">
        <v>8</v>
      </c>
      <c r="AN309">
        <v>5940</v>
      </c>
      <c r="AO309">
        <v>33311</v>
      </c>
      <c r="AQ309" t="s">
        <v>14558</v>
      </c>
      <c r="AR309">
        <v>156</v>
      </c>
      <c r="AS309">
        <v>632</v>
      </c>
    </row>
    <row r="310" spans="3:45" x14ac:dyDescent="0.25">
      <c r="C310" t="s">
        <v>3585</v>
      </c>
      <c r="D310" t="s">
        <v>4134</v>
      </c>
      <c r="E310" t="s">
        <v>25</v>
      </c>
      <c r="F310" t="s">
        <v>1616</v>
      </c>
      <c r="G310" t="s">
        <v>1616</v>
      </c>
      <c r="H310">
        <v>9106049964</v>
      </c>
      <c r="I310" t="s">
        <v>1616</v>
      </c>
      <c r="J310" t="s">
        <v>15349</v>
      </c>
      <c r="L310" t="s">
        <v>26</v>
      </c>
      <c r="M310" t="s">
        <v>1725</v>
      </c>
      <c r="N310" t="s">
        <v>1616</v>
      </c>
      <c r="O310" t="s">
        <v>10159</v>
      </c>
      <c r="S310" t="s">
        <v>15350</v>
      </c>
      <c r="V310" t="s">
        <v>15350</v>
      </c>
      <c r="Y310" t="s">
        <v>3952</v>
      </c>
      <c r="AB310">
        <v>5111</v>
      </c>
      <c r="AC310">
        <v>131</v>
      </c>
      <c r="AE310">
        <v>2</v>
      </c>
      <c r="AG310">
        <v>73431</v>
      </c>
      <c r="AH310">
        <v>146862</v>
      </c>
      <c r="AL310">
        <v>8</v>
      </c>
      <c r="AN310">
        <v>11748.960000000001</v>
      </c>
      <c r="AO310">
        <v>33311</v>
      </c>
      <c r="AQ310" t="s">
        <v>14558</v>
      </c>
      <c r="AR310">
        <v>156</v>
      </c>
      <c r="AS310">
        <v>632</v>
      </c>
    </row>
    <row r="311" spans="3:45" x14ac:dyDescent="0.25">
      <c r="C311" t="s">
        <v>3585</v>
      </c>
      <c r="D311" t="s">
        <v>4134</v>
      </c>
      <c r="E311" t="s">
        <v>25</v>
      </c>
      <c r="F311" t="s">
        <v>1616</v>
      </c>
      <c r="G311" t="s">
        <v>1616</v>
      </c>
      <c r="H311">
        <v>9106049964</v>
      </c>
      <c r="I311" t="s">
        <v>1616</v>
      </c>
      <c r="J311" t="s">
        <v>15349</v>
      </c>
      <c r="L311" t="s">
        <v>26</v>
      </c>
      <c r="M311" t="s">
        <v>1725</v>
      </c>
      <c r="N311" t="s">
        <v>1616</v>
      </c>
      <c r="O311" t="s">
        <v>10159</v>
      </c>
      <c r="S311" t="s">
        <v>15350</v>
      </c>
      <c r="V311" t="s">
        <v>15350</v>
      </c>
      <c r="Y311" t="s">
        <v>4007</v>
      </c>
      <c r="AB311">
        <v>5111</v>
      </c>
      <c r="AC311">
        <v>131</v>
      </c>
      <c r="AE311">
        <v>2</v>
      </c>
      <c r="AG311">
        <v>111058</v>
      </c>
      <c r="AH311">
        <v>222116</v>
      </c>
      <c r="AL311">
        <v>8</v>
      </c>
      <c r="AN311">
        <v>17769.28</v>
      </c>
      <c r="AO311">
        <v>33311</v>
      </c>
      <c r="AQ311" t="s">
        <v>14558</v>
      </c>
      <c r="AR311">
        <v>156</v>
      </c>
      <c r="AS311">
        <v>632</v>
      </c>
    </row>
    <row r="312" spans="3:45" x14ac:dyDescent="0.25">
      <c r="C312" t="s">
        <v>3585</v>
      </c>
      <c r="D312" t="s">
        <v>4134</v>
      </c>
      <c r="E312" t="s">
        <v>25</v>
      </c>
      <c r="F312" t="s">
        <v>1616</v>
      </c>
      <c r="G312" t="s">
        <v>1616</v>
      </c>
      <c r="H312">
        <v>9106049964</v>
      </c>
      <c r="I312" t="s">
        <v>1616</v>
      </c>
      <c r="J312" t="s">
        <v>15349</v>
      </c>
      <c r="L312" t="s">
        <v>26</v>
      </c>
      <c r="M312" t="s">
        <v>1725</v>
      </c>
      <c r="N312" t="s">
        <v>1616</v>
      </c>
      <c r="O312" t="s">
        <v>10159</v>
      </c>
      <c r="S312" t="s">
        <v>15350</v>
      </c>
      <c r="V312" t="s">
        <v>15350</v>
      </c>
      <c r="Y312" t="s">
        <v>4087</v>
      </c>
      <c r="AB312">
        <v>5111</v>
      </c>
      <c r="AC312">
        <v>131</v>
      </c>
      <c r="AE312">
        <v>2</v>
      </c>
      <c r="AG312">
        <v>45588</v>
      </c>
      <c r="AH312">
        <v>91176</v>
      </c>
      <c r="AL312">
        <v>8</v>
      </c>
      <c r="AN312">
        <v>7294.08</v>
      </c>
      <c r="AO312">
        <v>33311</v>
      </c>
      <c r="AQ312" t="s">
        <v>14558</v>
      </c>
      <c r="AR312">
        <v>156</v>
      </c>
      <c r="AS312">
        <v>632</v>
      </c>
    </row>
    <row r="313" spans="3:45" x14ac:dyDescent="0.25">
      <c r="C313" t="s">
        <v>3585</v>
      </c>
      <c r="D313" t="s">
        <v>4134</v>
      </c>
      <c r="E313" t="s">
        <v>25</v>
      </c>
      <c r="F313" t="s">
        <v>1616</v>
      </c>
      <c r="G313" t="s">
        <v>1616</v>
      </c>
      <c r="H313">
        <v>9106049964</v>
      </c>
      <c r="I313" t="s">
        <v>1616</v>
      </c>
      <c r="J313" t="s">
        <v>15349</v>
      </c>
      <c r="L313" t="s">
        <v>26</v>
      </c>
      <c r="M313" t="s">
        <v>1725</v>
      </c>
      <c r="N313" t="s">
        <v>1616</v>
      </c>
      <c r="O313" t="s">
        <v>10159</v>
      </c>
      <c r="S313" t="s">
        <v>15350</v>
      </c>
      <c r="V313" t="s">
        <v>15350</v>
      </c>
      <c r="Y313" t="s">
        <v>3993</v>
      </c>
      <c r="AB313">
        <v>5111</v>
      </c>
      <c r="AC313">
        <v>131</v>
      </c>
      <c r="AE313">
        <v>2</v>
      </c>
      <c r="AG313">
        <v>111606</v>
      </c>
      <c r="AH313">
        <v>223212</v>
      </c>
      <c r="AL313">
        <v>8</v>
      </c>
      <c r="AN313">
        <v>17856.96</v>
      </c>
      <c r="AO313">
        <v>33311</v>
      </c>
      <c r="AQ313" t="s">
        <v>14558</v>
      </c>
      <c r="AR313">
        <v>156</v>
      </c>
      <c r="AS313">
        <v>632</v>
      </c>
    </row>
    <row r="314" spans="3:45" x14ac:dyDescent="0.25">
      <c r="C314" t="s">
        <v>3585</v>
      </c>
      <c r="D314" t="s">
        <v>4134</v>
      </c>
      <c r="E314" t="s">
        <v>25</v>
      </c>
      <c r="F314" t="s">
        <v>1616</v>
      </c>
      <c r="G314" t="s">
        <v>1616</v>
      </c>
      <c r="H314">
        <v>9106049964</v>
      </c>
      <c r="I314" t="s">
        <v>1616</v>
      </c>
      <c r="J314" t="s">
        <v>15349</v>
      </c>
      <c r="L314" t="s">
        <v>26</v>
      </c>
      <c r="M314" t="s">
        <v>1725</v>
      </c>
      <c r="N314" t="s">
        <v>1616</v>
      </c>
      <c r="O314" t="s">
        <v>10159</v>
      </c>
      <c r="S314" t="s">
        <v>15350</v>
      </c>
      <c r="V314" t="s">
        <v>15350</v>
      </c>
      <c r="Y314" t="s">
        <v>4013</v>
      </c>
      <c r="AB314">
        <v>5111</v>
      </c>
      <c r="AC314">
        <v>131</v>
      </c>
      <c r="AE314">
        <v>2</v>
      </c>
      <c r="AG314">
        <v>50182</v>
      </c>
      <c r="AH314">
        <v>100364</v>
      </c>
      <c r="AL314">
        <v>8</v>
      </c>
      <c r="AN314">
        <v>8029.12</v>
      </c>
      <c r="AO314">
        <v>33311</v>
      </c>
      <c r="AQ314" t="s">
        <v>14558</v>
      </c>
      <c r="AR314">
        <v>156</v>
      </c>
      <c r="AS314">
        <v>632</v>
      </c>
    </row>
    <row r="315" spans="3:45" x14ac:dyDescent="0.25">
      <c r="C315" t="s">
        <v>3585</v>
      </c>
      <c r="D315" t="s">
        <v>4134</v>
      </c>
      <c r="E315" t="s">
        <v>25</v>
      </c>
      <c r="F315" t="s">
        <v>1616</v>
      </c>
      <c r="G315" t="s">
        <v>1616</v>
      </c>
      <c r="H315">
        <v>9106049985</v>
      </c>
      <c r="I315" t="s">
        <v>1616</v>
      </c>
      <c r="J315" t="s">
        <v>15354</v>
      </c>
      <c r="L315" t="s">
        <v>26</v>
      </c>
      <c r="M315" t="s">
        <v>1665</v>
      </c>
      <c r="N315" t="s">
        <v>1616</v>
      </c>
      <c r="O315" t="s">
        <v>3696</v>
      </c>
      <c r="S315" t="s">
        <v>15355</v>
      </c>
      <c r="V315" t="s">
        <v>15355</v>
      </c>
      <c r="Y315" t="s">
        <v>4087</v>
      </c>
      <c r="AB315">
        <v>5111</v>
      </c>
      <c r="AC315">
        <v>131</v>
      </c>
      <c r="AE315">
        <v>4</v>
      </c>
      <c r="AG315">
        <v>45588</v>
      </c>
      <c r="AH315">
        <v>182352</v>
      </c>
      <c r="AL315">
        <v>8</v>
      </c>
      <c r="AN315">
        <v>14588.16</v>
      </c>
      <c r="AO315">
        <v>33311</v>
      </c>
      <c r="AQ315" t="s">
        <v>14558</v>
      </c>
      <c r="AR315">
        <v>156</v>
      </c>
      <c r="AS315">
        <v>632</v>
      </c>
    </row>
    <row r="316" spans="3:45" x14ac:dyDescent="0.25">
      <c r="C316" t="s">
        <v>3585</v>
      </c>
      <c r="D316" t="s">
        <v>4134</v>
      </c>
      <c r="E316" t="s">
        <v>25</v>
      </c>
      <c r="F316" t="s">
        <v>1616</v>
      </c>
      <c r="G316" t="s">
        <v>1616</v>
      </c>
      <c r="H316">
        <v>9106050068</v>
      </c>
      <c r="I316" t="s">
        <v>1616</v>
      </c>
      <c r="J316" t="s">
        <v>15356</v>
      </c>
      <c r="L316" t="s">
        <v>26</v>
      </c>
      <c r="M316" t="s">
        <v>1764</v>
      </c>
      <c r="N316" t="s">
        <v>1616</v>
      </c>
      <c r="O316" t="s">
        <v>10116</v>
      </c>
      <c r="S316" t="s">
        <v>15357</v>
      </c>
      <c r="V316" t="s">
        <v>15357</v>
      </c>
      <c r="Y316" t="s">
        <v>4007</v>
      </c>
      <c r="AB316">
        <v>5111</v>
      </c>
      <c r="AC316">
        <v>131</v>
      </c>
      <c r="AE316">
        <v>3</v>
      </c>
      <c r="AG316">
        <v>111058</v>
      </c>
      <c r="AH316">
        <v>333174</v>
      </c>
      <c r="AL316">
        <v>8</v>
      </c>
      <c r="AN316">
        <v>26653.920000000002</v>
      </c>
      <c r="AO316">
        <v>33311</v>
      </c>
      <c r="AQ316" t="s">
        <v>14558</v>
      </c>
      <c r="AR316">
        <v>156</v>
      </c>
      <c r="AS316">
        <v>632</v>
      </c>
    </row>
    <row r="317" spans="3:45" x14ac:dyDescent="0.25">
      <c r="C317" t="s">
        <v>3585</v>
      </c>
      <c r="D317" t="s">
        <v>4134</v>
      </c>
      <c r="E317" t="s">
        <v>25</v>
      </c>
      <c r="F317" t="s">
        <v>1616</v>
      </c>
      <c r="G317" t="s">
        <v>1616</v>
      </c>
      <c r="H317">
        <v>9106050068</v>
      </c>
      <c r="I317" t="s">
        <v>1616</v>
      </c>
      <c r="J317" t="s">
        <v>15356</v>
      </c>
      <c r="L317" t="s">
        <v>26</v>
      </c>
      <c r="M317" t="s">
        <v>1764</v>
      </c>
      <c r="N317" t="s">
        <v>1616</v>
      </c>
      <c r="O317" t="s">
        <v>10116</v>
      </c>
      <c r="S317" t="s">
        <v>15357</v>
      </c>
      <c r="V317" t="s">
        <v>15357</v>
      </c>
      <c r="Y317" t="s">
        <v>4087</v>
      </c>
      <c r="AB317">
        <v>5111</v>
      </c>
      <c r="AC317">
        <v>131</v>
      </c>
      <c r="AE317">
        <v>2</v>
      </c>
      <c r="AG317">
        <v>45588</v>
      </c>
      <c r="AH317">
        <v>91176</v>
      </c>
      <c r="AL317">
        <v>8</v>
      </c>
      <c r="AN317">
        <v>7294.08</v>
      </c>
      <c r="AO317">
        <v>33311</v>
      </c>
      <c r="AQ317" t="s">
        <v>14558</v>
      </c>
      <c r="AR317">
        <v>156</v>
      </c>
      <c r="AS317">
        <v>632</v>
      </c>
    </row>
    <row r="318" spans="3:45" x14ac:dyDescent="0.25">
      <c r="C318" t="s">
        <v>3585</v>
      </c>
      <c r="D318" t="s">
        <v>4134</v>
      </c>
      <c r="E318" t="s">
        <v>25</v>
      </c>
      <c r="F318" t="s">
        <v>1616</v>
      </c>
      <c r="G318" t="s">
        <v>1616</v>
      </c>
      <c r="H318">
        <v>9106050068</v>
      </c>
      <c r="I318" t="s">
        <v>1616</v>
      </c>
      <c r="J318" t="s">
        <v>15356</v>
      </c>
      <c r="L318" t="s">
        <v>26</v>
      </c>
      <c r="M318" t="s">
        <v>1764</v>
      </c>
      <c r="N318" t="s">
        <v>1616</v>
      </c>
      <c r="O318" t="s">
        <v>10116</v>
      </c>
      <c r="S318" t="s">
        <v>15357</v>
      </c>
      <c r="V318" t="s">
        <v>15357</v>
      </c>
      <c r="Y318" t="s">
        <v>3967</v>
      </c>
      <c r="AB318">
        <v>5111</v>
      </c>
      <c r="AC318">
        <v>131</v>
      </c>
      <c r="AE318">
        <v>2</v>
      </c>
      <c r="AG318">
        <v>70950</v>
      </c>
      <c r="AH318">
        <v>141900</v>
      </c>
      <c r="AL318">
        <v>8</v>
      </c>
      <c r="AN318">
        <v>11352</v>
      </c>
      <c r="AO318">
        <v>33311</v>
      </c>
      <c r="AQ318" t="s">
        <v>14558</v>
      </c>
      <c r="AR318">
        <v>156</v>
      </c>
      <c r="AS318">
        <v>632</v>
      </c>
    </row>
    <row r="319" spans="3:45" x14ac:dyDescent="0.25">
      <c r="C319" t="s">
        <v>3585</v>
      </c>
      <c r="D319" t="s">
        <v>4134</v>
      </c>
      <c r="E319" t="s">
        <v>25</v>
      </c>
      <c r="F319" t="s">
        <v>1616</v>
      </c>
      <c r="G319" t="s">
        <v>1616</v>
      </c>
      <c r="H319">
        <v>9106050068</v>
      </c>
      <c r="I319" t="s">
        <v>1616</v>
      </c>
      <c r="J319" t="s">
        <v>15356</v>
      </c>
      <c r="L319" t="s">
        <v>26</v>
      </c>
      <c r="M319" t="s">
        <v>1764</v>
      </c>
      <c r="N319" t="s">
        <v>1616</v>
      </c>
      <c r="O319" t="s">
        <v>10116</v>
      </c>
      <c r="S319" t="s">
        <v>15357</v>
      </c>
      <c r="V319" t="s">
        <v>15357</v>
      </c>
      <c r="Y319" t="s">
        <v>3993</v>
      </c>
      <c r="AB319">
        <v>5111</v>
      </c>
      <c r="AC319">
        <v>131</v>
      </c>
      <c r="AE319">
        <v>2</v>
      </c>
      <c r="AG319">
        <v>111606</v>
      </c>
      <c r="AH319">
        <v>223212</v>
      </c>
      <c r="AL319">
        <v>8</v>
      </c>
      <c r="AN319">
        <v>17856.96</v>
      </c>
      <c r="AO319">
        <v>33311</v>
      </c>
      <c r="AQ319" t="s">
        <v>14558</v>
      </c>
      <c r="AR319">
        <v>156</v>
      </c>
      <c r="AS319">
        <v>632</v>
      </c>
    </row>
    <row r="320" spans="3:45" x14ac:dyDescent="0.25">
      <c r="C320" t="s">
        <v>3585</v>
      </c>
      <c r="D320" t="s">
        <v>4134</v>
      </c>
      <c r="E320" t="s">
        <v>25</v>
      </c>
      <c r="F320" t="s">
        <v>1616</v>
      </c>
      <c r="G320" t="s">
        <v>1616</v>
      </c>
      <c r="H320">
        <v>9106050157</v>
      </c>
      <c r="I320" t="s">
        <v>1616</v>
      </c>
      <c r="J320" t="s">
        <v>15362</v>
      </c>
      <c r="L320" t="s">
        <v>26</v>
      </c>
      <c r="M320" t="s">
        <v>1827</v>
      </c>
      <c r="N320" t="s">
        <v>1616</v>
      </c>
      <c r="O320" t="s">
        <v>14510</v>
      </c>
      <c r="S320" t="s">
        <v>15363</v>
      </c>
      <c r="V320" t="s">
        <v>15363</v>
      </c>
      <c r="Y320" t="s">
        <v>3993</v>
      </c>
      <c r="AB320">
        <v>5111</v>
      </c>
      <c r="AC320">
        <v>131</v>
      </c>
      <c r="AE320">
        <v>2</v>
      </c>
      <c r="AG320">
        <v>111606</v>
      </c>
      <c r="AH320">
        <v>223212</v>
      </c>
      <c r="AL320">
        <v>8</v>
      </c>
      <c r="AN320">
        <v>17856.96</v>
      </c>
      <c r="AO320">
        <v>33311</v>
      </c>
      <c r="AQ320" t="s">
        <v>14558</v>
      </c>
      <c r="AR320">
        <v>156</v>
      </c>
      <c r="AS320">
        <v>632</v>
      </c>
    </row>
    <row r="321" spans="3:45" x14ac:dyDescent="0.25">
      <c r="C321" t="s">
        <v>3585</v>
      </c>
      <c r="D321" t="s">
        <v>4134</v>
      </c>
      <c r="E321" t="s">
        <v>25</v>
      </c>
      <c r="F321" t="s">
        <v>1616</v>
      </c>
      <c r="G321" t="s">
        <v>1616</v>
      </c>
      <c r="H321">
        <v>9106050157</v>
      </c>
      <c r="I321" t="s">
        <v>1616</v>
      </c>
      <c r="J321" t="s">
        <v>15362</v>
      </c>
      <c r="L321" t="s">
        <v>26</v>
      </c>
      <c r="M321" t="s">
        <v>1827</v>
      </c>
      <c r="N321" t="s">
        <v>1616</v>
      </c>
      <c r="O321" t="s">
        <v>14510</v>
      </c>
      <c r="S321" t="s">
        <v>15363</v>
      </c>
      <c r="V321" t="s">
        <v>15363</v>
      </c>
      <c r="Y321" t="s">
        <v>3967</v>
      </c>
      <c r="AB321">
        <v>5111</v>
      </c>
      <c r="AC321">
        <v>131</v>
      </c>
      <c r="AE321">
        <v>1</v>
      </c>
      <c r="AG321">
        <v>70950</v>
      </c>
      <c r="AH321">
        <v>70950</v>
      </c>
      <c r="AL321">
        <v>8</v>
      </c>
      <c r="AN321">
        <v>5676</v>
      </c>
      <c r="AO321">
        <v>33311</v>
      </c>
      <c r="AQ321" t="s">
        <v>14558</v>
      </c>
      <c r="AR321">
        <v>156</v>
      </c>
      <c r="AS321">
        <v>632</v>
      </c>
    </row>
    <row r="322" spans="3:45" x14ac:dyDescent="0.25">
      <c r="C322" t="s">
        <v>3585</v>
      </c>
      <c r="D322" t="s">
        <v>4134</v>
      </c>
      <c r="E322" t="s">
        <v>25</v>
      </c>
      <c r="F322" t="s">
        <v>1616</v>
      </c>
      <c r="G322" t="s">
        <v>1616</v>
      </c>
      <c r="H322">
        <v>9106050157</v>
      </c>
      <c r="I322" t="s">
        <v>1616</v>
      </c>
      <c r="J322" t="s">
        <v>15362</v>
      </c>
      <c r="L322" t="s">
        <v>26</v>
      </c>
      <c r="M322" t="s">
        <v>1827</v>
      </c>
      <c r="N322" t="s">
        <v>1616</v>
      </c>
      <c r="O322" t="s">
        <v>14510</v>
      </c>
      <c r="S322" t="s">
        <v>15363</v>
      </c>
      <c r="V322" t="s">
        <v>15363</v>
      </c>
      <c r="Y322" t="s">
        <v>4007</v>
      </c>
      <c r="AB322">
        <v>5111</v>
      </c>
      <c r="AC322">
        <v>131</v>
      </c>
      <c r="AE322">
        <v>1</v>
      </c>
      <c r="AG322">
        <v>111058</v>
      </c>
      <c r="AH322">
        <v>111058</v>
      </c>
      <c r="AL322">
        <v>8</v>
      </c>
      <c r="AN322">
        <v>8884.64</v>
      </c>
      <c r="AO322">
        <v>33311</v>
      </c>
      <c r="AQ322" t="s">
        <v>14558</v>
      </c>
      <c r="AR322">
        <v>156</v>
      </c>
      <c r="AS322">
        <v>632</v>
      </c>
    </row>
    <row r="323" spans="3:45" x14ac:dyDescent="0.25">
      <c r="C323" t="s">
        <v>3585</v>
      </c>
      <c r="D323" t="s">
        <v>4134</v>
      </c>
      <c r="E323" t="s">
        <v>25</v>
      </c>
      <c r="F323" t="s">
        <v>1616</v>
      </c>
      <c r="G323" t="s">
        <v>1616</v>
      </c>
      <c r="H323">
        <v>9106050494</v>
      </c>
      <c r="I323" t="s">
        <v>1616</v>
      </c>
      <c r="J323" t="s">
        <v>15383</v>
      </c>
      <c r="L323" t="s">
        <v>26</v>
      </c>
      <c r="M323" t="s">
        <v>2025</v>
      </c>
      <c r="N323" t="s">
        <v>1616</v>
      </c>
      <c r="O323" t="s">
        <v>11502</v>
      </c>
      <c r="S323" t="s">
        <v>15384</v>
      </c>
      <c r="V323" t="s">
        <v>15384</v>
      </c>
      <c r="Y323" t="s">
        <v>3952</v>
      </c>
      <c r="AB323">
        <v>5111</v>
      </c>
      <c r="AC323">
        <v>131</v>
      </c>
      <c r="AE323">
        <v>3</v>
      </c>
      <c r="AG323">
        <v>73431</v>
      </c>
      <c r="AH323">
        <v>220293</v>
      </c>
      <c r="AL323">
        <v>8</v>
      </c>
      <c r="AN323">
        <v>17623.439999999999</v>
      </c>
      <c r="AO323">
        <v>33311</v>
      </c>
      <c r="AQ323" t="s">
        <v>14558</v>
      </c>
      <c r="AR323">
        <v>156</v>
      </c>
      <c r="AS323">
        <v>632</v>
      </c>
    </row>
    <row r="324" spans="3:45" x14ac:dyDescent="0.25">
      <c r="C324" t="s">
        <v>3585</v>
      </c>
      <c r="D324" t="s">
        <v>4134</v>
      </c>
      <c r="E324" t="s">
        <v>25</v>
      </c>
      <c r="F324" t="s">
        <v>1616</v>
      </c>
      <c r="G324" t="s">
        <v>1616</v>
      </c>
      <c r="H324">
        <v>9106050494</v>
      </c>
      <c r="I324" t="s">
        <v>1616</v>
      </c>
      <c r="J324" t="s">
        <v>15383</v>
      </c>
      <c r="L324" t="s">
        <v>26</v>
      </c>
      <c r="M324" t="s">
        <v>2025</v>
      </c>
      <c r="N324" t="s">
        <v>1616</v>
      </c>
      <c r="O324" t="s">
        <v>11502</v>
      </c>
      <c r="S324" t="s">
        <v>15384</v>
      </c>
      <c r="V324" t="s">
        <v>15384</v>
      </c>
      <c r="Y324" t="s">
        <v>4007</v>
      </c>
      <c r="AB324">
        <v>5111</v>
      </c>
      <c r="AC324">
        <v>131</v>
      </c>
      <c r="AE324">
        <v>2</v>
      </c>
      <c r="AG324">
        <v>111058</v>
      </c>
      <c r="AH324">
        <v>222116</v>
      </c>
      <c r="AL324">
        <v>8</v>
      </c>
      <c r="AN324">
        <v>17769.28</v>
      </c>
      <c r="AO324">
        <v>33311</v>
      </c>
      <c r="AQ324" t="s">
        <v>14558</v>
      </c>
      <c r="AR324">
        <v>156</v>
      </c>
      <c r="AS324">
        <v>632</v>
      </c>
    </row>
    <row r="325" spans="3:45" x14ac:dyDescent="0.25">
      <c r="C325" t="s">
        <v>3585</v>
      </c>
      <c r="D325" t="s">
        <v>4134</v>
      </c>
      <c r="E325" t="s">
        <v>25</v>
      </c>
      <c r="F325" t="s">
        <v>1616</v>
      </c>
      <c r="G325" t="s">
        <v>1616</v>
      </c>
      <c r="H325">
        <v>9106050494</v>
      </c>
      <c r="I325" t="s">
        <v>1616</v>
      </c>
      <c r="J325" t="s">
        <v>15383</v>
      </c>
      <c r="L325" t="s">
        <v>26</v>
      </c>
      <c r="M325" t="s">
        <v>2025</v>
      </c>
      <c r="N325" t="s">
        <v>1616</v>
      </c>
      <c r="O325" t="s">
        <v>11502</v>
      </c>
      <c r="S325" t="s">
        <v>15384</v>
      </c>
      <c r="V325" t="s">
        <v>15384</v>
      </c>
      <c r="Y325" t="s">
        <v>4013</v>
      </c>
      <c r="AB325">
        <v>5111</v>
      </c>
      <c r="AC325">
        <v>131</v>
      </c>
      <c r="AE325">
        <v>4</v>
      </c>
      <c r="AG325">
        <v>50182</v>
      </c>
      <c r="AH325">
        <v>200728</v>
      </c>
      <c r="AL325">
        <v>8</v>
      </c>
      <c r="AN325">
        <v>16058.24</v>
      </c>
      <c r="AO325">
        <v>33311</v>
      </c>
      <c r="AQ325" t="s">
        <v>14558</v>
      </c>
      <c r="AR325">
        <v>156</v>
      </c>
      <c r="AS325">
        <v>632</v>
      </c>
    </row>
    <row r="326" spans="3:45" x14ac:dyDescent="0.25">
      <c r="C326" t="s">
        <v>3585</v>
      </c>
      <c r="D326" t="s">
        <v>4134</v>
      </c>
      <c r="E326" t="s">
        <v>25</v>
      </c>
      <c r="F326" t="s">
        <v>1616</v>
      </c>
      <c r="G326" t="s">
        <v>1616</v>
      </c>
      <c r="H326">
        <v>9106050579</v>
      </c>
      <c r="I326" t="s">
        <v>1616</v>
      </c>
      <c r="J326" t="s">
        <v>15386</v>
      </c>
      <c r="L326" t="s">
        <v>26</v>
      </c>
      <c r="M326" t="s">
        <v>2112</v>
      </c>
      <c r="N326" t="s">
        <v>1616</v>
      </c>
      <c r="O326" t="s">
        <v>13003</v>
      </c>
      <c r="S326" t="s">
        <v>15387</v>
      </c>
      <c r="V326" t="s">
        <v>15387</v>
      </c>
      <c r="Y326" t="s">
        <v>4007</v>
      </c>
      <c r="AB326">
        <v>5111</v>
      </c>
      <c r="AC326">
        <v>131</v>
      </c>
      <c r="AE326">
        <v>1</v>
      </c>
      <c r="AG326">
        <v>111058</v>
      </c>
      <c r="AH326">
        <v>111058</v>
      </c>
      <c r="AL326">
        <v>8</v>
      </c>
      <c r="AN326">
        <v>8884.64</v>
      </c>
      <c r="AO326">
        <v>33311</v>
      </c>
      <c r="AQ326" t="s">
        <v>14558</v>
      </c>
      <c r="AR326">
        <v>156</v>
      </c>
      <c r="AS326">
        <v>632</v>
      </c>
    </row>
    <row r="327" spans="3:45" x14ac:dyDescent="0.25">
      <c r="C327" t="s">
        <v>3585</v>
      </c>
      <c r="D327" t="s">
        <v>4134</v>
      </c>
      <c r="E327" t="s">
        <v>25</v>
      </c>
      <c r="F327" t="s">
        <v>1616</v>
      </c>
      <c r="G327" t="s">
        <v>1616</v>
      </c>
      <c r="H327">
        <v>9106050586</v>
      </c>
      <c r="I327" t="s">
        <v>1616</v>
      </c>
      <c r="J327" t="s">
        <v>15388</v>
      </c>
      <c r="L327" t="s">
        <v>26</v>
      </c>
      <c r="M327" t="s">
        <v>2283</v>
      </c>
      <c r="N327" t="s">
        <v>1616</v>
      </c>
      <c r="O327" t="s">
        <v>3795</v>
      </c>
      <c r="S327" t="s">
        <v>15389</v>
      </c>
      <c r="V327" t="s">
        <v>15389</v>
      </c>
      <c r="Y327" t="s">
        <v>3999</v>
      </c>
      <c r="AB327">
        <v>5111</v>
      </c>
      <c r="AC327">
        <v>131</v>
      </c>
      <c r="AE327">
        <v>2</v>
      </c>
      <c r="AG327">
        <v>49500</v>
      </c>
      <c r="AH327">
        <v>99000</v>
      </c>
      <c r="AL327">
        <v>8</v>
      </c>
      <c r="AN327">
        <v>7920</v>
      </c>
      <c r="AO327">
        <v>33311</v>
      </c>
      <c r="AQ327" t="s">
        <v>14558</v>
      </c>
      <c r="AR327">
        <v>156</v>
      </c>
      <c r="AS327">
        <v>632</v>
      </c>
    </row>
    <row r="328" spans="3:45" x14ac:dyDescent="0.25">
      <c r="C328" t="s">
        <v>3585</v>
      </c>
      <c r="D328" t="s">
        <v>4134</v>
      </c>
      <c r="E328" t="s">
        <v>25</v>
      </c>
      <c r="F328" t="s">
        <v>1616</v>
      </c>
      <c r="G328" t="s">
        <v>1616</v>
      </c>
      <c r="H328">
        <v>9106050625</v>
      </c>
      <c r="I328" t="s">
        <v>1616</v>
      </c>
      <c r="J328" t="s">
        <v>15392</v>
      </c>
      <c r="L328" t="s">
        <v>26</v>
      </c>
      <c r="M328" t="s">
        <v>2157</v>
      </c>
      <c r="N328" t="s">
        <v>1616</v>
      </c>
      <c r="O328" t="s">
        <v>13409</v>
      </c>
      <c r="S328" t="s">
        <v>15393</v>
      </c>
      <c r="V328" t="s">
        <v>15393</v>
      </c>
      <c r="Y328" t="s">
        <v>4059</v>
      </c>
      <c r="AB328">
        <v>5111</v>
      </c>
      <c r="AC328">
        <v>131</v>
      </c>
      <c r="AE328">
        <v>1</v>
      </c>
      <c r="AG328">
        <v>37720</v>
      </c>
      <c r="AH328">
        <v>37720</v>
      </c>
      <c r="AL328">
        <v>8</v>
      </c>
      <c r="AN328">
        <v>3017.6</v>
      </c>
      <c r="AO328">
        <v>33311</v>
      </c>
      <c r="AQ328" t="s">
        <v>14558</v>
      </c>
      <c r="AR328">
        <v>156</v>
      </c>
      <c r="AS328">
        <v>632</v>
      </c>
    </row>
    <row r="329" spans="3:45" x14ac:dyDescent="0.25">
      <c r="C329" t="s">
        <v>3585</v>
      </c>
      <c r="D329" t="s">
        <v>4134</v>
      </c>
      <c r="E329" t="s">
        <v>25</v>
      </c>
      <c r="F329" t="s">
        <v>1616</v>
      </c>
      <c r="G329" t="s">
        <v>1616</v>
      </c>
      <c r="H329">
        <v>9106050625</v>
      </c>
      <c r="I329" t="s">
        <v>1616</v>
      </c>
      <c r="J329" t="s">
        <v>15392</v>
      </c>
      <c r="L329" t="s">
        <v>26</v>
      </c>
      <c r="M329" t="s">
        <v>2157</v>
      </c>
      <c r="N329" t="s">
        <v>1616</v>
      </c>
      <c r="O329" t="s">
        <v>13409</v>
      </c>
      <c r="S329" t="s">
        <v>15393</v>
      </c>
      <c r="V329" t="s">
        <v>15393</v>
      </c>
      <c r="Y329" t="s">
        <v>4007</v>
      </c>
      <c r="AB329">
        <v>5111</v>
      </c>
      <c r="AC329">
        <v>131</v>
      </c>
      <c r="AE329">
        <v>2</v>
      </c>
      <c r="AG329">
        <v>111058</v>
      </c>
      <c r="AH329">
        <v>222116</v>
      </c>
      <c r="AL329">
        <v>8</v>
      </c>
      <c r="AN329">
        <v>17769.28</v>
      </c>
      <c r="AO329">
        <v>33311</v>
      </c>
      <c r="AQ329" t="s">
        <v>14558</v>
      </c>
      <c r="AR329">
        <v>156</v>
      </c>
      <c r="AS329">
        <v>632</v>
      </c>
    </row>
    <row r="330" spans="3:45" x14ac:dyDescent="0.25">
      <c r="C330" t="s">
        <v>3585</v>
      </c>
      <c r="D330" t="s">
        <v>4134</v>
      </c>
      <c r="E330" t="s">
        <v>25</v>
      </c>
      <c r="F330" t="s">
        <v>1616</v>
      </c>
      <c r="G330" t="s">
        <v>1616</v>
      </c>
      <c r="H330">
        <v>9106050625</v>
      </c>
      <c r="I330" t="s">
        <v>1616</v>
      </c>
      <c r="J330" t="s">
        <v>15392</v>
      </c>
      <c r="L330" t="s">
        <v>26</v>
      </c>
      <c r="M330" t="s">
        <v>2157</v>
      </c>
      <c r="N330" t="s">
        <v>1616</v>
      </c>
      <c r="O330" t="s">
        <v>13409</v>
      </c>
      <c r="S330" t="s">
        <v>15393</v>
      </c>
      <c r="V330" t="s">
        <v>15393</v>
      </c>
      <c r="Y330" t="s">
        <v>3967</v>
      </c>
      <c r="AB330">
        <v>5111</v>
      </c>
      <c r="AC330">
        <v>131</v>
      </c>
      <c r="AE330">
        <v>1</v>
      </c>
      <c r="AG330">
        <v>70950</v>
      </c>
      <c r="AH330">
        <v>70950</v>
      </c>
      <c r="AL330">
        <v>8</v>
      </c>
      <c r="AN330">
        <v>5676</v>
      </c>
      <c r="AO330">
        <v>33311</v>
      </c>
      <c r="AQ330" t="s">
        <v>14558</v>
      </c>
      <c r="AR330">
        <v>156</v>
      </c>
      <c r="AS330">
        <v>632</v>
      </c>
    </row>
    <row r="331" spans="3:45" x14ac:dyDescent="0.25">
      <c r="C331" t="s">
        <v>3585</v>
      </c>
      <c r="D331" t="s">
        <v>4134</v>
      </c>
      <c r="E331" t="s">
        <v>25</v>
      </c>
      <c r="F331" t="s">
        <v>1616</v>
      </c>
      <c r="G331" t="s">
        <v>1616</v>
      </c>
      <c r="H331">
        <v>9106050625</v>
      </c>
      <c r="I331" t="s">
        <v>1616</v>
      </c>
      <c r="J331" t="s">
        <v>15392</v>
      </c>
      <c r="L331" t="s">
        <v>26</v>
      </c>
      <c r="M331" t="s">
        <v>2157</v>
      </c>
      <c r="N331" t="s">
        <v>1616</v>
      </c>
      <c r="O331" t="s">
        <v>13409</v>
      </c>
      <c r="S331" t="s">
        <v>15393</v>
      </c>
      <c r="V331" t="s">
        <v>15393</v>
      </c>
      <c r="Y331" t="s">
        <v>3993</v>
      </c>
      <c r="AB331">
        <v>5111</v>
      </c>
      <c r="AC331">
        <v>131</v>
      </c>
      <c r="AE331">
        <v>3</v>
      </c>
      <c r="AG331">
        <v>111606</v>
      </c>
      <c r="AH331">
        <v>334818</v>
      </c>
      <c r="AL331">
        <v>8</v>
      </c>
      <c r="AN331">
        <v>26785.440000000002</v>
      </c>
      <c r="AO331">
        <v>33311</v>
      </c>
      <c r="AQ331" t="s">
        <v>14558</v>
      </c>
      <c r="AR331">
        <v>156</v>
      </c>
      <c r="AS331">
        <v>632</v>
      </c>
    </row>
    <row r="332" spans="3:45" x14ac:dyDescent="0.25">
      <c r="C332" t="s">
        <v>3585</v>
      </c>
      <c r="D332" t="s">
        <v>4134</v>
      </c>
      <c r="E332" t="s">
        <v>25</v>
      </c>
      <c r="F332" t="s">
        <v>1616</v>
      </c>
      <c r="G332" t="s">
        <v>1616</v>
      </c>
      <c r="H332">
        <v>9106050720</v>
      </c>
      <c r="I332" t="s">
        <v>1616</v>
      </c>
      <c r="J332" t="s">
        <v>15396</v>
      </c>
      <c r="L332" t="s">
        <v>26</v>
      </c>
      <c r="M332" t="s">
        <v>2289</v>
      </c>
      <c r="N332" t="s">
        <v>1616</v>
      </c>
      <c r="O332" t="s">
        <v>3795</v>
      </c>
      <c r="S332" t="s">
        <v>15397</v>
      </c>
      <c r="V332" t="s">
        <v>15397</v>
      </c>
      <c r="Y332" t="s">
        <v>4059</v>
      </c>
      <c r="AB332">
        <v>5111</v>
      </c>
      <c r="AC332">
        <v>131</v>
      </c>
      <c r="AE332">
        <v>1</v>
      </c>
      <c r="AG332">
        <v>37720</v>
      </c>
      <c r="AH332">
        <v>37720</v>
      </c>
      <c r="AL332">
        <v>8</v>
      </c>
      <c r="AN332">
        <v>3017.6</v>
      </c>
      <c r="AO332">
        <v>33311</v>
      </c>
      <c r="AQ332" t="s">
        <v>14558</v>
      </c>
      <c r="AR332">
        <v>156</v>
      </c>
      <c r="AS332">
        <v>632</v>
      </c>
    </row>
    <row r="333" spans="3:45" x14ac:dyDescent="0.25">
      <c r="C333" t="s">
        <v>3585</v>
      </c>
      <c r="D333" t="s">
        <v>4134</v>
      </c>
      <c r="E333" t="s">
        <v>25</v>
      </c>
      <c r="F333" t="s">
        <v>1616</v>
      </c>
      <c r="G333" t="s">
        <v>1616</v>
      </c>
      <c r="H333">
        <v>9106050817</v>
      </c>
      <c r="I333" t="s">
        <v>1616</v>
      </c>
      <c r="J333" t="s">
        <v>15398</v>
      </c>
      <c r="L333" t="s">
        <v>26</v>
      </c>
      <c r="M333" t="s">
        <v>2295</v>
      </c>
      <c r="N333" t="s">
        <v>1616</v>
      </c>
      <c r="O333" t="s">
        <v>3795</v>
      </c>
      <c r="S333" t="s">
        <v>15399</v>
      </c>
      <c r="V333" t="s">
        <v>15399</v>
      </c>
      <c r="Y333" t="s">
        <v>4013</v>
      </c>
      <c r="AB333">
        <v>5111</v>
      </c>
      <c r="AC333">
        <v>131</v>
      </c>
      <c r="AE333">
        <v>1</v>
      </c>
      <c r="AG333">
        <v>50182</v>
      </c>
      <c r="AH333">
        <v>50182</v>
      </c>
      <c r="AL333">
        <v>8</v>
      </c>
      <c r="AN333">
        <v>4014.56</v>
      </c>
      <c r="AO333">
        <v>33311</v>
      </c>
      <c r="AQ333" t="s">
        <v>14558</v>
      </c>
      <c r="AR333">
        <v>156</v>
      </c>
      <c r="AS333">
        <v>632</v>
      </c>
    </row>
    <row r="334" spans="3:45" x14ac:dyDescent="0.25">
      <c r="C334" t="s">
        <v>3585</v>
      </c>
      <c r="D334" t="s">
        <v>4134</v>
      </c>
      <c r="E334" t="s">
        <v>25</v>
      </c>
      <c r="F334" t="s">
        <v>1616</v>
      </c>
      <c r="G334" t="s">
        <v>1616</v>
      </c>
      <c r="H334">
        <v>9106050817</v>
      </c>
      <c r="I334" t="s">
        <v>1616</v>
      </c>
      <c r="J334" t="s">
        <v>15398</v>
      </c>
      <c r="L334" t="s">
        <v>26</v>
      </c>
      <c r="M334" t="s">
        <v>2295</v>
      </c>
      <c r="N334" t="s">
        <v>1616</v>
      </c>
      <c r="O334" t="s">
        <v>3795</v>
      </c>
      <c r="S334" t="s">
        <v>15399</v>
      </c>
      <c r="V334" t="s">
        <v>15399</v>
      </c>
      <c r="Y334" t="s">
        <v>3949</v>
      </c>
      <c r="AB334">
        <v>5111</v>
      </c>
      <c r="AC334">
        <v>131</v>
      </c>
      <c r="AE334">
        <v>1</v>
      </c>
      <c r="AG334">
        <v>74250</v>
      </c>
      <c r="AH334">
        <v>74250</v>
      </c>
      <c r="AL334">
        <v>8</v>
      </c>
      <c r="AN334">
        <v>5940</v>
      </c>
      <c r="AO334">
        <v>33311</v>
      </c>
      <c r="AQ334" t="s">
        <v>14558</v>
      </c>
      <c r="AR334">
        <v>156</v>
      </c>
      <c r="AS334">
        <v>632</v>
      </c>
    </row>
    <row r="335" spans="3:45" x14ac:dyDescent="0.25">
      <c r="C335" t="s">
        <v>3585</v>
      </c>
      <c r="D335" t="s">
        <v>4134</v>
      </c>
      <c r="E335" t="s">
        <v>25</v>
      </c>
      <c r="F335" t="s">
        <v>1616</v>
      </c>
      <c r="G335" t="s">
        <v>1616</v>
      </c>
      <c r="H335">
        <v>9106050912</v>
      </c>
      <c r="I335" t="s">
        <v>1616</v>
      </c>
      <c r="J335" t="s">
        <v>15403</v>
      </c>
      <c r="L335" t="s">
        <v>26</v>
      </c>
      <c r="M335" t="s">
        <v>2418</v>
      </c>
      <c r="N335" t="s">
        <v>1616</v>
      </c>
      <c r="O335" t="s">
        <v>10631</v>
      </c>
      <c r="S335" t="s">
        <v>15404</v>
      </c>
      <c r="V335" t="s">
        <v>15404</v>
      </c>
      <c r="Y335" t="s">
        <v>4013</v>
      </c>
      <c r="AB335">
        <v>5111</v>
      </c>
      <c r="AC335">
        <v>131</v>
      </c>
      <c r="AE335">
        <v>2</v>
      </c>
      <c r="AG335">
        <v>50182</v>
      </c>
      <c r="AH335">
        <v>100364</v>
      </c>
      <c r="AL335">
        <v>8</v>
      </c>
      <c r="AN335">
        <v>8029.12</v>
      </c>
      <c r="AO335">
        <v>33311</v>
      </c>
      <c r="AQ335" t="s">
        <v>14558</v>
      </c>
      <c r="AR335">
        <v>156</v>
      </c>
      <c r="AS335">
        <v>632</v>
      </c>
    </row>
    <row r="336" spans="3:45" x14ac:dyDescent="0.25">
      <c r="C336" t="s">
        <v>3585</v>
      </c>
      <c r="D336" t="s">
        <v>4134</v>
      </c>
      <c r="E336" t="s">
        <v>25</v>
      </c>
      <c r="F336" t="s">
        <v>1616</v>
      </c>
      <c r="G336" t="s">
        <v>1616</v>
      </c>
      <c r="H336">
        <v>9106050912</v>
      </c>
      <c r="I336" t="s">
        <v>1616</v>
      </c>
      <c r="J336" t="s">
        <v>15403</v>
      </c>
      <c r="L336" t="s">
        <v>26</v>
      </c>
      <c r="M336" t="s">
        <v>2418</v>
      </c>
      <c r="N336" t="s">
        <v>1616</v>
      </c>
      <c r="O336" t="s">
        <v>10631</v>
      </c>
      <c r="S336" t="s">
        <v>15404</v>
      </c>
      <c r="V336" t="s">
        <v>15404</v>
      </c>
      <c r="Y336" t="s">
        <v>4059</v>
      </c>
      <c r="AB336">
        <v>5111</v>
      </c>
      <c r="AC336">
        <v>131</v>
      </c>
      <c r="AE336">
        <v>2</v>
      </c>
      <c r="AG336">
        <v>37720</v>
      </c>
      <c r="AH336">
        <v>75440</v>
      </c>
      <c r="AL336">
        <v>8</v>
      </c>
      <c r="AN336">
        <v>6035.2</v>
      </c>
      <c r="AO336">
        <v>33311</v>
      </c>
      <c r="AQ336" t="s">
        <v>14558</v>
      </c>
      <c r="AR336">
        <v>156</v>
      </c>
      <c r="AS336">
        <v>632</v>
      </c>
    </row>
    <row r="337" spans="3:45" x14ac:dyDescent="0.25">
      <c r="C337" t="s">
        <v>3585</v>
      </c>
      <c r="D337" t="s">
        <v>4134</v>
      </c>
      <c r="E337" t="s">
        <v>25</v>
      </c>
      <c r="F337" t="s">
        <v>1616</v>
      </c>
      <c r="G337" t="s">
        <v>1616</v>
      </c>
      <c r="H337">
        <v>9106050912</v>
      </c>
      <c r="I337" t="s">
        <v>1616</v>
      </c>
      <c r="J337" t="s">
        <v>15403</v>
      </c>
      <c r="L337" t="s">
        <v>26</v>
      </c>
      <c r="M337" t="s">
        <v>2418</v>
      </c>
      <c r="N337" t="s">
        <v>1616</v>
      </c>
      <c r="O337" t="s">
        <v>10631</v>
      </c>
      <c r="S337" t="s">
        <v>15404</v>
      </c>
      <c r="V337" t="s">
        <v>15404</v>
      </c>
      <c r="Y337" t="s">
        <v>4007</v>
      </c>
      <c r="AB337">
        <v>5111</v>
      </c>
      <c r="AC337">
        <v>131</v>
      </c>
      <c r="AE337">
        <v>2</v>
      </c>
      <c r="AG337">
        <v>111058</v>
      </c>
      <c r="AH337">
        <v>222116</v>
      </c>
      <c r="AL337">
        <v>8</v>
      </c>
      <c r="AN337">
        <v>17769.28</v>
      </c>
      <c r="AO337">
        <v>33311</v>
      </c>
      <c r="AQ337" t="s">
        <v>14558</v>
      </c>
      <c r="AR337">
        <v>156</v>
      </c>
      <c r="AS337">
        <v>632</v>
      </c>
    </row>
    <row r="338" spans="3:45" x14ac:dyDescent="0.25">
      <c r="C338" t="s">
        <v>3585</v>
      </c>
      <c r="D338" t="s">
        <v>4134</v>
      </c>
      <c r="E338" t="s">
        <v>25</v>
      </c>
      <c r="F338" t="s">
        <v>1616</v>
      </c>
      <c r="G338" t="s">
        <v>1616</v>
      </c>
      <c r="H338">
        <v>9106050912</v>
      </c>
      <c r="I338" t="s">
        <v>1616</v>
      </c>
      <c r="J338" t="s">
        <v>15403</v>
      </c>
      <c r="L338" t="s">
        <v>26</v>
      </c>
      <c r="M338" t="s">
        <v>2418</v>
      </c>
      <c r="N338" t="s">
        <v>1616</v>
      </c>
      <c r="O338" t="s">
        <v>10631</v>
      </c>
      <c r="S338" t="s">
        <v>15404</v>
      </c>
      <c r="V338" t="s">
        <v>15404</v>
      </c>
      <c r="Y338" t="s">
        <v>3949</v>
      </c>
      <c r="AB338">
        <v>5111</v>
      </c>
      <c r="AC338">
        <v>131</v>
      </c>
      <c r="AE338">
        <v>3</v>
      </c>
      <c r="AG338">
        <v>74250</v>
      </c>
      <c r="AH338">
        <v>222750</v>
      </c>
      <c r="AL338">
        <v>8</v>
      </c>
      <c r="AN338">
        <v>17820</v>
      </c>
      <c r="AO338">
        <v>33311</v>
      </c>
      <c r="AQ338" t="s">
        <v>14558</v>
      </c>
      <c r="AR338">
        <v>156</v>
      </c>
      <c r="AS338">
        <v>632</v>
      </c>
    </row>
    <row r="339" spans="3:45" x14ac:dyDescent="0.25">
      <c r="C339" t="s">
        <v>3585</v>
      </c>
      <c r="D339" t="s">
        <v>4134</v>
      </c>
      <c r="E339" t="s">
        <v>25</v>
      </c>
      <c r="F339" t="s">
        <v>1616</v>
      </c>
      <c r="G339" t="s">
        <v>1616</v>
      </c>
      <c r="H339">
        <v>9106050912</v>
      </c>
      <c r="I339" t="s">
        <v>1616</v>
      </c>
      <c r="J339" t="s">
        <v>15403</v>
      </c>
      <c r="L339" t="s">
        <v>26</v>
      </c>
      <c r="M339" t="s">
        <v>2418</v>
      </c>
      <c r="N339" t="s">
        <v>1616</v>
      </c>
      <c r="O339" t="s">
        <v>10631</v>
      </c>
      <c r="S339" t="s">
        <v>15404</v>
      </c>
      <c r="V339" t="s">
        <v>15404</v>
      </c>
      <c r="Y339" t="s">
        <v>3967</v>
      </c>
      <c r="AB339">
        <v>5111</v>
      </c>
      <c r="AC339">
        <v>131</v>
      </c>
      <c r="AE339">
        <v>2</v>
      </c>
      <c r="AG339">
        <v>70950</v>
      </c>
      <c r="AH339">
        <v>141900</v>
      </c>
      <c r="AL339">
        <v>8</v>
      </c>
      <c r="AN339">
        <v>11352</v>
      </c>
      <c r="AO339">
        <v>33311</v>
      </c>
      <c r="AQ339" t="s">
        <v>14558</v>
      </c>
      <c r="AR339">
        <v>156</v>
      </c>
      <c r="AS339">
        <v>632</v>
      </c>
    </row>
    <row r="340" spans="3:45" x14ac:dyDescent="0.25">
      <c r="C340" t="s">
        <v>3585</v>
      </c>
      <c r="D340" t="s">
        <v>4134</v>
      </c>
      <c r="E340" t="s">
        <v>25</v>
      </c>
      <c r="F340" t="s">
        <v>1616</v>
      </c>
      <c r="G340" t="s">
        <v>1616</v>
      </c>
      <c r="H340">
        <v>9106051231</v>
      </c>
      <c r="I340" t="s">
        <v>1616</v>
      </c>
      <c r="J340" t="s">
        <v>15426</v>
      </c>
      <c r="L340" t="s">
        <v>26</v>
      </c>
      <c r="M340" t="s">
        <v>1857</v>
      </c>
      <c r="N340" t="s">
        <v>1616</v>
      </c>
      <c r="O340" t="s">
        <v>3663</v>
      </c>
      <c r="S340" t="s">
        <v>15427</v>
      </c>
      <c r="V340" t="s">
        <v>15427</v>
      </c>
      <c r="Y340" t="s">
        <v>4013</v>
      </c>
      <c r="AB340">
        <v>5111</v>
      </c>
      <c r="AC340">
        <v>131</v>
      </c>
      <c r="AE340">
        <v>2</v>
      </c>
      <c r="AG340">
        <v>50182</v>
      </c>
      <c r="AH340">
        <v>100364</v>
      </c>
      <c r="AL340">
        <v>8</v>
      </c>
      <c r="AN340">
        <v>8029.12</v>
      </c>
      <c r="AO340">
        <v>33311</v>
      </c>
      <c r="AQ340" t="s">
        <v>14558</v>
      </c>
      <c r="AR340">
        <v>156</v>
      </c>
      <c r="AS340">
        <v>632</v>
      </c>
    </row>
    <row r="341" spans="3:45" x14ac:dyDescent="0.25">
      <c r="C341" t="s">
        <v>3585</v>
      </c>
      <c r="D341" t="s">
        <v>4134</v>
      </c>
      <c r="E341" t="s">
        <v>25</v>
      </c>
      <c r="F341" t="s">
        <v>1616</v>
      </c>
      <c r="G341" t="s">
        <v>1616</v>
      </c>
      <c r="H341">
        <v>9106051317</v>
      </c>
      <c r="I341" t="s">
        <v>1616</v>
      </c>
      <c r="J341" t="s">
        <v>15440</v>
      </c>
      <c r="L341" t="s">
        <v>26</v>
      </c>
      <c r="M341" t="s">
        <v>1752</v>
      </c>
      <c r="N341" t="s">
        <v>1616</v>
      </c>
      <c r="O341" t="s">
        <v>3639</v>
      </c>
      <c r="S341" t="s">
        <v>15441</v>
      </c>
      <c r="V341" t="s">
        <v>15441</v>
      </c>
      <c r="Y341" t="s">
        <v>3967</v>
      </c>
      <c r="AB341">
        <v>5111</v>
      </c>
      <c r="AC341">
        <v>131</v>
      </c>
      <c r="AE341">
        <v>3</v>
      </c>
      <c r="AG341">
        <v>70950</v>
      </c>
      <c r="AH341">
        <v>212850</v>
      </c>
      <c r="AL341">
        <v>8</v>
      </c>
      <c r="AN341">
        <v>17028</v>
      </c>
      <c r="AO341">
        <v>33311</v>
      </c>
      <c r="AQ341" t="s">
        <v>14558</v>
      </c>
      <c r="AR341">
        <v>156</v>
      </c>
      <c r="AS341">
        <v>632</v>
      </c>
    </row>
    <row r="342" spans="3:45" x14ac:dyDescent="0.25">
      <c r="C342" t="s">
        <v>3585</v>
      </c>
      <c r="D342" t="s">
        <v>4134</v>
      </c>
      <c r="E342" t="s">
        <v>25</v>
      </c>
      <c r="F342" t="s">
        <v>1616</v>
      </c>
      <c r="G342" t="s">
        <v>1616</v>
      </c>
      <c r="H342">
        <v>9106051317</v>
      </c>
      <c r="I342" t="s">
        <v>1616</v>
      </c>
      <c r="J342" t="s">
        <v>15440</v>
      </c>
      <c r="L342" t="s">
        <v>26</v>
      </c>
      <c r="M342" t="s">
        <v>1752</v>
      </c>
      <c r="N342" t="s">
        <v>1616</v>
      </c>
      <c r="O342" t="s">
        <v>3639</v>
      </c>
      <c r="S342" t="s">
        <v>15441</v>
      </c>
      <c r="V342" t="s">
        <v>15441</v>
      </c>
      <c r="Y342" t="s">
        <v>4059</v>
      </c>
      <c r="AB342">
        <v>5111</v>
      </c>
      <c r="AC342">
        <v>131</v>
      </c>
      <c r="AE342">
        <v>2</v>
      </c>
      <c r="AG342">
        <v>37720</v>
      </c>
      <c r="AH342">
        <v>75440</v>
      </c>
      <c r="AL342">
        <v>8</v>
      </c>
      <c r="AN342">
        <v>6035.2</v>
      </c>
      <c r="AO342">
        <v>33311</v>
      </c>
      <c r="AQ342" t="s">
        <v>14558</v>
      </c>
      <c r="AR342">
        <v>156</v>
      </c>
      <c r="AS342">
        <v>632</v>
      </c>
    </row>
    <row r="343" spans="3:45" x14ac:dyDescent="0.25">
      <c r="C343" t="s">
        <v>3585</v>
      </c>
      <c r="D343" t="s">
        <v>4134</v>
      </c>
      <c r="E343" t="s">
        <v>25</v>
      </c>
      <c r="F343" t="s">
        <v>1616</v>
      </c>
      <c r="G343" t="s">
        <v>1616</v>
      </c>
      <c r="H343">
        <v>9106051317</v>
      </c>
      <c r="I343" t="s">
        <v>1616</v>
      </c>
      <c r="J343" t="s">
        <v>15440</v>
      </c>
      <c r="L343" t="s">
        <v>26</v>
      </c>
      <c r="M343" t="s">
        <v>1752</v>
      </c>
      <c r="N343" t="s">
        <v>1616</v>
      </c>
      <c r="O343" t="s">
        <v>3639</v>
      </c>
      <c r="S343" t="s">
        <v>15441</v>
      </c>
      <c r="V343" t="s">
        <v>15441</v>
      </c>
      <c r="Y343" t="s">
        <v>3949</v>
      </c>
      <c r="AB343">
        <v>5111</v>
      </c>
      <c r="AC343">
        <v>131</v>
      </c>
      <c r="AE343">
        <v>2</v>
      </c>
      <c r="AG343">
        <v>74250</v>
      </c>
      <c r="AH343">
        <v>148500</v>
      </c>
      <c r="AL343">
        <v>8</v>
      </c>
      <c r="AN343">
        <v>11880</v>
      </c>
      <c r="AO343">
        <v>33311</v>
      </c>
      <c r="AQ343" t="s">
        <v>14558</v>
      </c>
      <c r="AR343">
        <v>156</v>
      </c>
      <c r="AS343">
        <v>632</v>
      </c>
    </row>
    <row r="344" spans="3:45" x14ac:dyDescent="0.25">
      <c r="C344" t="s">
        <v>3585</v>
      </c>
      <c r="D344" t="s">
        <v>4134</v>
      </c>
      <c r="E344" t="s">
        <v>25</v>
      </c>
      <c r="F344" t="s">
        <v>1616</v>
      </c>
      <c r="G344" t="s">
        <v>1616</v>
      </c>
      <c r="H344">
        <v>9106051317</v>
      </c>
      <c r="I344" t="s">
        <v>1616</v>
      </c>
      <c r="J344" t="s">
        <v>15440</v>
      </c>
      <c r="L344" t="s">
        <v>26</v>
      </c>
      <c r="M344" t="s">
        <v>1752</v>
      </c>
      <c r="N344" t="s">
        <v>1616</v>
      </c>
      <c r="O344" t="s">
        <v>3639</v>
      </c>
      <c r="S344" t="s">
        <v>15441</v>
      </c>
      <c r="V344" t="s">
        <v>15441</v>
      </c>
      <c r="Y344" t="s">
        <v>3999</v>
      </c>
      <c r="AB344">
        <v>5111</v>
      </c>
      <c r="AC344">
        <v>131</v>
      </c>
      <c r="AE344">
        <v>1</v>
      </c>
      <c r="AG344">
        <v>49500</v>
      </c>
      <c r="AH344">
        <v>49500</v>
      </c>
      <c r="AL344">
        <v>8</v>
      </c>
      <c r="AN344">
        <v>3960</v>
      </c>
      <c r="AO344">
        <v>33311</v>
      </c>
      <c r="AQ344" t="s">
        <v>14558</v>
      </c>
      <c r="AR344">
        <v>156</v>
      </c>
      <c r="AS344">
        <v>632</v>
      </c>
    </row>
    <row r="345" spans="3:45" x14ac:dyDescent="0.25">
      <c r="C345" t="s">
        <v>3585</v>
      </c>
      <c r="D345" t="s">
        <v>4134</v>
      </c>
      <c r="E345" t="s">
        <v>25</v>
      </c>
      <c r="F345" t="s">
        <v>1616</v>
      </c>
      <c r="G345" t="s">
        <v>1616</v>
      </c>
      <c r="H345">
        <v>9106051432</v>
      </c>
      <c r="I345" t="s">
        <v>1616</v>
      </c>
      <c r="J345" t="s">
        <v>15451</v>
      </c>
      <c r="L345" t="s">
        <v>26</v>
      </c>
      <c r="M345" t="s">
        <v>2190</v>
      </c>
      <c r="N345" t="s">
        <v>1616</v>
      </c>
      <c r="O345" t="s">
        <v>3885</v>
      </c>
      <c r="S345" t="s">
        <v>15452</v>
      </c>
      <c r="V345" t="s">
        <v>15452</v>
      </c>
      <c r="Y345" t="s">
        <v>3949</v>
      </c>
      <c r="AB345">
        <v>5111</v>
      </c>
      <c r="AC345">
        <v>131</v>
      </c>
      <c r="AE345">
        <v>2</v>
      </c>
      <c r="AG345">
        <v>74250</v>
      </c>
      <c r="AH345">
        <v>148500</v>
      </c>
      <c r="AL345">
        <v>8</v>
      </c>
      <c r="AN345">
        <v>11880</v>
      </c>
      <c r="AO345">
        <v>33311</v>
      </c>
      <c r="AQ345" t="s">
        <v>14558</v>
      </c>
      <c r="AR345">
        <v>156</v>
      </c>
      <c r="AS345">
        <v>632</v>
      </c>
    </row>
    <row r="346" spans="3:45" x14ac:dyDescent="0.25">
      <c r="C346" t="s">
        <v>3585</v>
      </c>
      <c r="D346" t="s">
        <v>4134</v>
      </c>
      <c r="E346" t="s">
        <v>25</v>
      </c>
      <c r="F346" t="s">
        <v>1616</v>
      </c>
      <c r="G346" t="s">
        <v>1616</v>
      </c>
      <c r="H346">
        <v>9106051514</v>
      </c>
      <c r="I346" t="s">
        <v>1616</v>
      </c>
      <c r="J346" t="s">
        <v>15459</v>
      </c>
      <c r="L346" t="s">
        <v>26</v>
      </c>
      <c r="M346" t="s">
        <v>2013</v>
      </c>
      <c r="N346" t="s">
        <v>1616</v>
      </c>
      <c r="O346" t="s">
        <v>14514</v>
      </c>
      <c r="S346" t="s">
        <v>15460</v>
      </c>
      <c r="V346" t="s">
        <v>15460</v>
      </c>
      <c r="Y346" t="s">
        <v>4007</v>
      </c>
      <c r="AB346">
        <v>5111</v>
      </c>
      <c r="AC346">
        <v>131</v>
      </c>
      <c r="AE346">
        <v>1</v>
      </c>
      <c r="AG346">
        <v>111058</v>
      </c>
      <c r="AH346">
        <v>111058</v>
      </c>
      <c r="AL346">
        <v>8</v>
      </c>
      <c r="AN346">
        <v>8884.64</v>
      </c>
      <c r="AO346">
        <v>33311</v>
      </c>
      <c r="AQ346" t="s">
        <v>14558</v>
      </c>
      <c r="AR346">
        <v>156</v>
      </c>
      <c r="AS346">
        <v>632</v>
      </c>
    </row>
    <row r="347" spans="3:45" x14ac:dyDescent="0.25">
      <c r="C347" t="s">
        <v>3585</v>
      </c>
      <c r="D347" t="s">
        <v>4134</v>
      </c>
      <c r="E347" t="s">
        <v>25</v>
      </c>
      <c r="F347" t="s">
        <v>1616</v>
      </c>
      <c r="G347" t="s">
        <v>1616</v>
      </c>
      <c r="H347">
        <v>9106051514</v>
      </c>
      <c r="I347" t="s">
        <v>1616</v>
      </c>
      <c r="J347" t="s">
        <v>15459</v>
      </c>
      <c r="L347" t="s">
        <v>26</v>
      </c>
      <c r="M347" t="s">
        <v>2013</v>
      </c>
      <c r="N347" t="s">
        <v>1616</v>
      </c>
      <c r="O347" t="s">
        <v>14514</v>
      </c>
      <c r="S347" t="s">
        <v>15460</v>
      </c>
      <c r="V347" t="s">
        <v>15460</v>
      </c>
      <c r="Y347" t="s">
        <v>4087</v>
      </c>
      <c r="AB347">
        <v>5111</v>
      </c>
      <c r="AC347">
        <v>131</v>
      </c>
      <c r="AE347">
        <v>2</v>
      </c>
      <c r="AG347">
        <v>45588</v>
      </c>
      <c r="AH347">
        <v>91176</v>
      </c>
      <c r="AL347">
        <v>8</v>
      </c>
      <c r="AN347">
        <v>7294.08</v>
      </c>
      <c r="AO347">
        <v>33311</v>
      </c>
      <c r="AQ347" t="s">
        <v>14558</v>
      </c>
      <c r="AR347">
        <v>156</v>
      </c>
      <c r="AS347">
        <v>632</v>
      </c>
    </row>
    <row r="348" spans="3:45" x14ac:dyDescent="0.25">
      <c r="C348" t="s">
        <v>3585</v>
      </c>
      <c r="D348" t="s">
        <v>4134</v>
      </c>
      <c r="E348" t="s">
        <v>25</v>
      </c>
      <c r="F348" t="s">
        <v>1616</v>
      </c>
      <c r="G348" t="s">
        <v>1616</v>
      </c>
      <c r="H348">
        <v>9106051514</v>
      </c>
      <c r="I348" t="s">
        <v>1616</v>
      </c>
      <c r="J348" t="s">
        <v>15459</v>
      </c>
      <c r="L348" t="s">
        <v>26</v>
      </c>
      <c r="M348" t="s">
        <v>2013</v>
      </c>
      <c r="N348" t="s">
        <v>1616</v>
      </c>
      <c r="O348" t="s">
        <v>14514</v>
      </c>
      <c r="S348" t="s">
        <v>15460</v>
      </c>
      <c r="V348" t="s">
        <v>15460</v>
      </c>
      <c r="Y348" t="s">
        <v>3949</v>
      </c>
      <c r="AB348">
        <v>5111</v>
      </c>
      <c r="AC348">
        <v>131</v>
      </c>
      <c r="AE348">
        <v>1</v>
      </c>
      <c r="AG348">
        <v>74250</v>
      </c>
      <c r="AH348">
        <v>74250</v>
      </c>
      <c r="AL348">
        <v>8</v>
      </c>
      <c r="AN348">
        <v>5940</v>
      </c>
      <c r="AO348">
        <v>33311</v>
      </c>
      <c r="AQ348" t="s">
        <v>14558</v>
      </c>
      <c r="AR348">
        <v>156</v>
      </c>
      <c r="AS348">
        <v>632</v>
      </c>
    </row>
    <row r="349" spans="3:45" x14ac:dyDescent="0.25">
      <c r="C349" t="s">
        <v>3585</v>
      </c>
      <c r="D349" t="s">
        <v>4134</v>
      </c>
      <c r="E349" t="s">
        <v>25</v>
      </c>
      <c r="F349" t="s">
        <v>1616</v>
      </c>
      <c r="G349" t="s">
        <v>1616</v>
      </c>
      <c r="H349">
        <v>9106051514</v>
      </c>
      <c r="I349" t="s">
        <v>1616</v>
      </c>
      <c r="J349" t="s">
        <v>15459</v>
      </c>
      <c r="L349" t="s">
        <v>26</v>
      </c>
      <c r="M349" t="s">
        <v>2013</v>
      </c>
      <c r="N349" t="s">
        <v>1616</v>
      </c>
      <c r="O349" t="s">
        <v>14514</v>
      </c>
      <c r="S349" t="s">
        <v>15460</v>
      </c>
      <c r="V349" t="s">
        <v>15460</v>
      </c>
      <c r="Y349" t="s">
        <v>3993</v>
      </c>
      <c r="AB349">
        <v>5111</v>
      </c>
      <c r="AC349">
        <v>131</v>
      </c>
      <c r="AE349">
        <v>3</v>
      </c>
      <c r="AG349">
        <v>111606</v>
      </c>
      <c r="AH349">
        <v>334818</v>
      </c>
      <c r="AL349">
        <v>8</v>
      </c>
      <c r="AN349">
        <v>26785.440000000002</v>
      </c>
      <c r="AO349">
        <v>33311</v>
      </c>
      <c r="AQ349" t="s">
        <v>14558</v>
      </c>
      <c r="AR349">
        <v>156</v>
      </c>
      <c r="AS349">
        <v>632</v>
      </c>
    </row>
    <row r="350" spans="3:45" x14ac:dyDescent="0.25">
      <c r="C350" t="s">
        <v>3585</v>
      </c>
      <c r="D350" t="s">
        <v>4134</v>
      </c>
      <c r="E350" t="s">
        <v>25</v>
      </c>
      <c r="F350" t="s">
        <v>1616</v>
      </c>
      <c r="G350" t="s">
        <v>1616</v>
      </c>
      <c r="H350">
        <v>9106051514</v>
      </c>
      <c r="I350" t="s">
        <v>1616</v>
      </c>
      <c r="J350" t="s">
        <v>15459</v>
      </c>
      <c r="L350" t="s">
        <v>26</v>
      </c>
      <c r="M350" t="s">
        <v>2013</v>
      </c>
      <c r="N350" t="s">
        <v>1616</v>
      </c>
      <c r="O350" t="s">
        <v>14514</v>
      </c>
      <c r="S350" t="s">
        <v>15460</v>
      </c>
      <c r="V350" t="s">
        <v>15460</v>
      </c>
      <c r="Y350" t="s">
        <v>4059</v>
      </c>
      <c r="AB350">
        <v>5111</v>
      </c>
      <c r="AC350">
        <v>131</v>
      </c>
      <c r="AE350">
        <v>1</v>
      </c>
      <c r="AG350">
        <v>37720</v>
      </c>
      <c r="AH350">
        <v>37720</v>
      </c>
      <c r="AL350">
        <v>8</v>
      </c>
      <c r="AN350">
        <v>3017.6</v>
      </c>
      <c r="AO350">
        <v>33311</v>
      </c>
      <c r="AQ350" t="s">
        <v>14558</v>
      </c>
      <c r="AR350">
        <v>156</v>
      </c>
      <c r="AS350">
        <v>632</v>
      </c>
    </row>
    <row r="351" spans="3:45" x14ac:dyDescent="0.25">
      <c r="C351" t="s">
        <v>3585</v>
      </c>
      <c r="D351" t="s">
        <v>4134</v>
      </c>
      <c r="E351" t="s">
        <v>25</v>
      </c>
      <c r="F351" t="s">
        <v>1616</v>
      </c>
      <c r="G351" t="s">
        <v>1616</v>
      </c>
      <c r="H351">
        <v>9106051605</v>
      </c>
      <c r="I351" t="s">
        <v>1616</v>
      </c>
      <c r="J351" t="s">
        <v>15463</v>
      </c>
      <c r="L351" t="s">
        <v>26</v>
      </c>
      <c r="M351" t="s">
        <v>2370</v>
      </c>
      <c r="N351" t="s">
        <v>1616</v>
      </c>
      <c r="O351" t="s">
        <v>3795</v>
      </c>
      <c r="S351" t="s">
        <v>15464</v>
      </c>
      <c r="V351" t="s">
        <v>15464</v>
      </c>
      <c r="Y351" t="s">
        <v>4013</v>
      </c>
      <c r="AB351">
        <v>5111</v>
      </c>
      <c r="AC351">
        <v>131</v>
      </c>
      <c r="AE351">
        <v>1</v>
      </c>
      <c r="AG351">
        <v>50182</v>
      </c>
      <c r="AH351">
        <v>50182</v>
      </c>
      <c r="AL351">
        <v>8</v>
      </c>
      <c r="AN351">
        <v>4014.56</v>
      </c>
      <c r="AO351">
        <v>33311</v>
      </c>
      <c r="AQ351" t="s">
        <v>14558</v>
      </c>
      <c r="AR351">
        <v>156</v>
      </c>
      <c r="AS351">
        <v>632</v>
      </c>
    </row>
    <row r="352" spans="3:45" x14ac:dyDescent="0.25">
      <c r="C352" t="s">
        <v>3585</v>
      </c>
      <c r="D352" t="s">
        <v>4134</v>
      </c>
      <c r="E352" t="s">
        <v>25</v>
      </c>
      <c r="F352" t="s">
        <v>1616</v>
      </c>
      <c r="G352" t="s">
        <v>1616</v>
      </c>
      <c r="H352">
        <v>9106051605</v>
      </c>
      <c r="I352" t="s">
        <v>1616</v>
      </c>
      <c r="J352" t="s">
        <v>15463</v>
      </c>
      <c r="L352" t="s">
        <v>26</v>
      </c>
      <c r="M352" t="s">
        <v>2370</v>
      </c>
      <c r="N352" t="s">
        <v>1616</v>
      </c>
      <c r="O352" t="s">
        <v>3795</v>
      </c>
      <c r="S352" t="s">
        <v>15464</v>
      </c>
      <c r="V352" t="s">
        <v>15464</v>
      </c>
      <c r="Y352" t="s">
        <v>3949</v>
      </c>
      <c r="AB352">
        <v>5111</v>
      </c>
      <c r="AC352">
        <v>131</v>
      </c>
      <c r="AE352">
        <v>1</v>
      </c>
      <c r="AG352">
        <v>74250</v>
      </c>
      <c r="AH352">
        <v>74250</v>
      </c>
      <c r="AL352">
        <v>8</v>
      </c>
      <c r="AN352">
        <v>5940</v>
      </c>
      <c r="AO352">
        <v>33311</v>
      </c>
      <c r="AQ352" t="s">
        <v>14558</v>
      </c>
      <c r="AR352">
        <v>156</v>
      </c>
      <c r="AS352">
        <v>632</v>
      </c>
    </row>
    <row r="353" spans="3:45" x14ac:dyDescent="0.25">
      <c r="C353" t="s">
        <v>3585</v>
      </c>
      <c r="D353" t="s">
        <v>4134</v>
      </c>
      <c r="E353" t="s">
        <v>25</v>
      </c>
      <c r="F353" t="s">
        <v>1616</v>
      </c>
      <c r="G353" t="s">
        <v>1616</v>
      </c>
      <c r="H353">
        <v>9106051605</v>
      </c>
      <c r="I353" t="s">
        <v>1616</v>
      </c>
      <c r="J353" t="s">
        <v>15463</v>
      </c>
      <c r="L353" t="s">
        <v>26</v>
      </c>
      <c r="M353" t="s">
        <v>2370</v>
      </c>
      <c r="N353" t="s">
        <v>1616</v>
      </c>
      <c r="O353" t="s">
        <v>3795</v>
      </c>
      <c r="S353" t="s">
        <v>15464</v>
      </c>
      <c r="V353" t="s">
        <v>15464</v>
      </c>
      <c r="Y353" t="s">
        <v>3967</v>
      </c>
      <c r="AB353">
        <v>5111</v>
      </c>
      <c r="AC353">
        <v>131</v>
      </c>
      <c r="AE353">
        <v>1</v>
      </c>
      <c r="AG353">
        <v>70950</v>
      </c>
      <c r="AH353">
        <v>70950</v>
      </c>
      <c r="AL353">
        <v>8</v>
      </c>
      <c r="AN353">
        <v>5676</v>
      </c>
      <c r="AO353">
        <v>33311</v>
      </c>
      <c r="AQ353" t="s">
        <v>14558</v>
      </c>
      <c r="AR353">
        <v>156</v>
      </c>
      <c r="AS353">
        <v>632</v>
      </c>
    </row>
    <row r="354" spans="3:45" x14ac:dyDescent="0.25">
      <c r="C354" t="s">
        <v>3585</v>
      </c>
      <c r="D354" t="s">
        <v>4134</v>
      </c>
      <c r="E354" t="s">
        <v>25</v>
      </c>
      <c r="F354" t="s">
        <v>1616</v>
      </c>
      <c r="G354" t="s">
        <v>1616</v>
      </c>
      <c r="H354">
        <v>9106051649</v>
      </c>
      <c r="I354" t="s">
        <v>1616</v>
      </c>
      <c r="J354" t="s">
        <v>15465</v>
      </c>
      <c r="L354" t="s">
        <v>26</v>
      </c>
      <c r="M354" t="s">
        <v>2385</v>
      </c>
      <c r="N354" t="s">
        <v>1616</v>
      </c>
      <c r="O354" t="s">
        <v>3795</v>
      </c>
      <c r="S354" t="s">
        <v>15464</v>
      </c>
      <c r="V354" t="s">
        <v>15464</v>
      </c>
      <c r="Y354" t="s">
        <v>3949</v>
      </c>
      <c r="AB354">
        <v>5111</v>
      </c>
      <c r="AC354">
        <v>131</v>
      </c>
      <c r="AE354">
        <v>1</v>
      </c>
      <c r="AG354">
        <v>74250</v>
      </c>
      <c r="AH354">
        <v>74250</v>
      </c>
      <c r="AL354">
        <v>8</v>
      </c>
      <c r="AN354">
        <v>5940</v>
      </c>
      <c r="AO354">
        <v>33311</v>
      </c>
      <c r="AQ354" t="s">
        <v>14558</v>
      </c>
      <c r="AR354">
        <v>156</v>
      </c>
      <c r="AS354">
        <v>632</v>
      </c>
    </row>
    <row r="355" spans="3:45" x14ac:dyDescent="0.25">
      <c r="C355" t="s">
        <v>3585</v>
      </c>
      <c r="D355" t="s">
        <v>4134</v>
      </c>
      <c r="E355" t="s">
        <v>25</v>
      </c>
      <c r="F355" t="s">
        <v>1616</v>
      </c>
      <c r="G355" t="s">
        <v>1616</v>
      </c>
      <c r="H355">
        <v>9106051649</v>
      </c>
      <c r="I355" t="s">
        <v>1616</v>
      </c>
      <c r="J355" t="s">
        <v>15465</v>
      </c>
      <c r="L355" t="s">
        <v>26</v>
      </c>
      <c r="M355" t="s">
        <v>2385</v>
      </c>
      <c r="N355" t="s">
        <v>1616</v>
      </c>
      <c r="O355" t="s">
        <v>3795</v>
      </c>
      <c r="S355" t="s">
        <v>15464</v>
      </c>
      <c r="V355" t="s">
        <v>15464</v>
      </c>
      <c r="Y355" t="s">
        <v>3967</v>
      </c>
      <c r="AB355">
        <v>5111</v>
      </c>
      <c r="AC355">
        <v>131</v>
      </c>
      <c r="AE355">
        <v>1</v>
      </c>
      <c r="AG355">
        <v>70950</v>
      </c>
      <c r="AH355">
        <v>70950</v>
      </c>
      <c r="AL355">
        <v>8</v>
      </c>
      <c r="AN355">
        <v>5676</v>
      </c>
      <c r="AO355">
        <v>33311</v>
      </c>
      <c r="AQ355" t="s">
        <v>14558</v>
      </c>
      <c r="AR355">
        <v>156</v>
      </c>
      <c r="AS355">
        <v>632</v>
      </c>
    </row>
    <row r="356" spans="3:45" x14ac:dyDescent="0.25">
      <c r="C356" t="s">
        <v>3585</v>
      </c>
      <c r="D356" t="s">
        <v>4134</v>
      </c>
      <c r="E356" t="s">
        <v>25</v>
      </c>
      <c r="F356" t="s">
        <v>1616</v>
      </c>
      <c r="G356" t="s">
        <v>1616</v>
      </c>
      <c r="H356">
        <v>9106051649</v>
      </c>
      <c r="I356" t="s">
        <v>1616</v>
      </c>
      <c r="J356" t="s">
        <v>15465</v>
      </c>
      <c r="L356" t="s">
        <v>26</v>
      </c>
      <c r="M356" t="s">
        <v>2385</v>
      </c>
      <c r="N356" t="s">
        <v>1616</v>
      </c>
      <c r="O356" t="s">
        <v>3795</v>
      </c>
      <c r="S356" t="s">
        <v>15464</v>
      </c>
      <c r="V356" t="s">
        <v>15464</v>
      </c>
      <c r="Y356" t="s">
        <v>4013</v>
      </c>
      <c r="AB356">
        <v>5111</v>
      </c>
      <c r="AC356">
        <v>131</v>
      </c>
      <c r="AE356">
        <v>1</v>
      </c>
      <c r="AG356">
        <v>50182</v>
      </c>
      <c r="AH356">
        <v>50182</v>
      </c>
      <c r="AL356">
        <v>8</v>
      </c>
      <c r="AN356">
        <v>4014.56</v>
      </c>
      <c r="AO356">
        <v>33311</v>
      </c>
      <c r="AQ356" t="s">
        <v>14558</v>
      </c>
      <c r="AR356">
        <v>156</v>
      </c>
      <c r="AS356">
        <v>632</v>
      </c>
    </row>
    <row r="357" spans="3:45" x14ac:dyDescent="0.25">
      <c r="C357" t="s">
        <v>3585</v>
      </c>
      <c r="D357" t="s">
        <v>4134</v>
      </c>
      <c r="E357" t="s">
        <v>25</v>
      </c>
      <c r="F357" t="s">
        <v>1616</v>
      </c>
      <c r="G357" t="s">
        <v>1616</v>
      </c>
      <c r="H357">
        <v>9106051610</v>
      </c>
      <c r="I357" t="s">
        <v>1616</v>
      </c>
      <c r="J357" t="s">
        <v>15466</v>
      </c>
      <c r="L357" t="s">
        <v>26</v>
      </c>
      <c r="M357" t="s">
        <v>1947</v>
      </c>
      <c r="N357" t="s">
        <v>1616</v>
      </c>
      <c r="O357" t="s">
        <v>3639</v>
      </c>
      <c r="S357" t="s">
        <v>15467</v>
      </c>
      <c r="V357" t="s">
        <v>15467</v>
      </c>
      <c r="Y357" t="s">
        <v>4007</v>
      </c>
      <c r="AB357">
        <v>5111</v>
      </c>
      <c r="AC357">
        <v>131</v>
      </c>
      <c r="AE357">
        <v>3</v>
      </c>
      <c r="AG357">
        <v>111058</v>
      </c>
      <c r="AH357">
        <v>333174</v>
      </c>
      <c r="AL357">
        <v>8</v>
      </c>
      <c r="AN357">
        <v>26653.920000000002</v>
      </c>
      <c r="AO357">
        <v>33311</v>
      </c>
      <c r="AQ357" t="s">
        <v>14558</v>
      </c>
      <c r="AR357">
        <v>156</v>
      </c>
      <c r="AS357">
        <v>632</v>
      </c>
    </row>
    <row r="358" spans="3:45" x14ac:dyDescent="0.25">
      <c r="C358" t="s">
        <v>3585</v>
      </c>
      <c r="D358" t="s">
        <v>4134</v>
      </c>
      <c r="E358" t="s">
        <v>25</v>
      </c>
      <c r="F358" t="s">
        <v>1616</v>
      </c>
      <c r="G358" t="s">
        <v>1616</v>
      </c>
      <c r="H358">
        <v>9106051735</v>
      </c>
      <c r="I358" t="s">
        <v>1616</v>
      </c>
      <c r="J358" t="s">
        <v>15472</v>
      </c>
      <c r="L358" t="s">
        <v>26</v>
      </c>
      <c r="M358" t="s">
        <v>2256</v>
      </c>
      <c r="N358" t="s">
        <v>1616</v>
      </c>
      <c r="O358" t="s">
        <v>3854</v>
      </c>
      <c r="S358" t="s">
        <v>15473</v>
      </c>
      <c r="V358" t="s">
        <v>15473</v>
      </c>
      <c r="Y358" t="s">
        <v>4013</v>
      </c>
      <c r="AB358">
        <v>5111</v>
      </c>
      <c r="AC358">
        <v>131</v>
      </c>
      <c r="AE358">
        <v>2</v>
      </c>
      <c r="AG358">
        <v>50182</v>
      </c>
      <c r="AH358">
        <v>100364</v>
      </c>
      <c r="AL358">
        <v>8</v>
      </c>
      <c r="AN358">
        <v>8029.12</v>
      </c>
      <c r="AO358">
        <v>33311</v>
      </c>
      <c r="AQ358" t="s">
        <v>14558</v>
      </c>
      <c r="AR358">
        <v>156</v>
      </c>
      <c r="AS358">
        <v>632</v>
      </c>
    </row>
    <row r="359" spans="3:45" x14ac:dyDescent="0.25">
      <c r="C359" t="s">
        <v>3585</v>
      </c>
      <c r="D359" t="s">
        <v>4134</v>
      </c>
      <c r="E359" t="s">
        <v>25</v>
      </c>
      <c r="F359" t="s">
        <v>1616</v>
      </c>
      <c r="G359" t="s">
        <v>1616</v>
      </c>
      <c r="H359">
        <v>9106051744</v>
      </c>
      <c r="I359" t="s">
        <v>1616</v>
      </c>
      <c r="J359" t="s">
        <v>15474</v>
      </c>
      <c r="L359" t="s">
        <v>26</v>
      </c>
      <c r="M359" t="s">
        <v>1914</v>
      </c>
      <c r="N359" t="s">
        <v>1616</v>
      </c>
      <c r="O359" t="s">
        <v>3669</v>
      </c>
      <c r="S359" t="s">
        <v>15475</v>
      </c>
      <c r="V359" t="s">
        <v>15475</v>
      </c>
      <c r="Y359" t="s">
        <v>4007</v>
      </c>
      <c r="AB359">
        <v>5111</v>
      </c>
      <c r="AC359">
        <v>131</v>
      </c>
      <c r="AE359">
        <v>1</v>
      </c>
      <c r="AG359">
        <v>111058</v>
      </c>
      <c r="AH359">
        <v>111058</v>
      </c>
      <c r="AL359">
        <v>8</v>
      </c>
      <c r="AN359">
        <v>8884.64</v>
      </c>
      <c r="AO359">
        <v>33311</v>
      </c>
      <c r="AQ359" t="s">
        <v>14558</v>
      </c>
      <c r="AR359">
        <v>156</v>
      </c>
      <c r="AS359">
        <v>632</v>
      </c>
    </row>
    <row r="360" spans="3:45" x14ac:dyDescent="0.25">
      <c r="C360" t="s">
        <v>3585</v>
      </c>
      <c r="D360" t="s">
        <v>4134</v>
      </c>
      <c r="E360" t="s">
        <v>25</v>
      </c>
      <c r="F360" t="s">
        <v>1616</v>
      </c>
      <c r="G360" t="s">
        <v>1616</v>
      </c>
      <c r="H360">
        <v>9106051744</v>
      </c>
      <c r="I360" t="s">
        <v>1616</v>
      </c>
      <c r="J360" t="s">
        <v>15474</v>
      </c>
      <c r="L360" t="s">
        <v>26</v>
      </c>
      <c r="M360" t="s">
        <v>1914</v>
      </c>
      <c r="N360" t="s">
        <v>1616</v>
      </c>
      <c r="O360" t="s">
        <v>3669</v>
      </c>
      <c r="S360" t="s">
        <v>15475</v>
      </c>
      <c r="V360" t="s">
        <v>15475</v>
      </c>
      <c r="Y360" t="s">
        <v>3999</v>
      </c>
      <c r="AB360">
        <v>5111</v>
      </c>
      <c r="AC360">
        <v>131</v>
      </c>
      <c r="AE360">
        <v>1</v>
      </c>
      <c r="AG360">
        <v>49500</v>
      </c>
      <c r="AH360">
        <v>49500</v>
      </c>
      <c r="AL360">
        <v>8</v>
      </c>
      <c r="AN360">
        <v>3960</v>
      </c>
      <c r="AO360">
        <v>33311</v>
      </c>
      <c r="AQ360" t="s">
        <v>14558</v>
      </c>
      <c r="AR360">
        <v>156</v>
      </c>
      <c r="AS360">
        <v>632</v>
      </c>
    </row>
    <row r="361" spans="3:45" x14ac:dyDescent="0.25">
      <c r="C361" t="s">
        <v>3585</v>
      </c>
      <c r="D361" t="s">
        <v>4134</v>
      </c>
      <c r="E361" t="s">
        <v>25</v>
      </c>
      <c r="F361" t="s">
        <v>1616</v>
      </c>
      <c r="G361" t="s">
        <v>1616</v>
      </c>
      <c r="H361">
        <v>9106051772</v>
      </c>
      <c r="I361" t="s">
        <v>1616</v>
      </c>
      <c r="J361" t="s">
        <v>15478</v>
      </c>
      <c r="L361" t="s">
        <v>26</v>
      </c>
      <c r="M361" t="s">
        <v>2088</v>
      </c>
      <c r="N361" t="s">
        <v>1616</v>
      </c>
      <c r="O361" t="s">
        <v>3639</v>
      </c>
      <c r="S361" t="s">
        <v>15479</v>
      </c>
      <c r="V361" t="s">
        <v>15479</v>
      </c>
      <c r="Y361" t="s">
        <v>3967</v>
      </c>
      <c r="AB361">
        <v>5111</v>
      </c>
      <c r="AC361">
        <v>131</v>
      </c>
      <c r="AE361">
        <v>1</v>
      </c>
      <c r="AG361">
        <v>70950</v>
      </c>
      <c r="AH361">
        <v>70950</v>
      </c>
      <c r="AL361">
        <v>8</v>
      </c>
      <c r="AN361">
        <v>5676</v>
      </c>
      <c r="AO361">
        <v>33311</v>
      </c>
      <c r="AQ361" t="s">
        <v>14558</v>
      </c>
      <c r="AR361">
        <v>156</v>
      </c>
      <c r="AS361">
        <v>632</v>
      </c>
    </row>
    <row r="362" spans="3:45" x14ac:dyDescent="0.25">
      <c r="C362" t="s">
        <v>3585</v>
      </c>
      <c r="D362" t="s">
        <v>4134</v>
      </c>
      <c r="E362" t="s">
        <v>25</v>
      </c>
      <c r="F362" t="s">
        <v>1616</v>
      </c>
      <c r="G362" t="s">
        <v>1616</v>
      </c>
      <c r="H362">
        <v>9106051772</v>
      </c>
      <c r="I362" t="s">
        <v>1616</v>
      </c>
      <c r="J362" t="s">
        <v>15478</v>
      </c>
      <c r="L362" t="s">
        <v>26</v>
      </c>
      <c r="M362" t="s">
        <v>2088</v>
      </c>
      <c r="N362" t="s">
        <v>1616</v>
      </c>
      <c r="O362" t="s">
        <v>3639</v>
      </c>
      <c r="S362" t="s">
        <v>15479</v>
      </c>
      <c r="V362" t="s">
        <v>15479</v>
      </c>
      <c r="Y362" t="s">
        <v>3949</v>
      </c>
      <c r="AB362">
        <v>5111</v>
      </c>
      <c r="AC362">
        <v>131</v>
      </c>
      <c r="AE362">
        <v>1</v>
      </c>
      <c r="AG362">
        <v>74250</v>
      </c>
      <c r="AH362">
        <v>74250</v>
      </c>
      <c r="AL362">
        <v>8</v>
      </c>
      <c r="AN362">
        <v>5940</v>
      </c>
      <c r="AO362">
        <v>33311</v>
      </c>
      <c r="AQ362" t="s">
        <v>14558</v>
      </c>
      <c r="AR362">
        <v>156</v>
      </c>
      <c r="AS362">
        <v>632</v>
      </c>
    </row>
    <row r="363" spans="3:45" x14ac:dyDescent="0.25">
      <c r="C363" t="s">
        <v>3585</v>
      </c>
      <c r="D363" t="s">
        <v>4134</v>
      </c>
      <c r="E363" t="s">
        <v>25</v>
      </c>
      <c r="F363" t="s">
        <v>1616</v>
      </c>
      <c r="G363" t="s">
        <v>1616</v>
      </c>
      <c r="H363">
        <v>9106051772</v>
      </c>
      <c r="I363" t="s">
        <v>1616</v>
      </c>
      <c r="J363" t="s">
        <v>15478</v>
      </c>
      <c r="L363" t="s">
        <v>26</v>
      </c>
      <c r="M363" t="s">
        <v>2088</v>
      </c>
      <c r="N363" t="s">
        <v>1616</v>
      </c>
      <c r="O363" t="s">
        <v>3639</v>
      </c>
      <c r="S363" t="s">
        <v>15479</v>
      </c>
      <c r="V363" t="s">
        <v>15479</v>
      </c>
      <c r="Y363" t="s">
        <v>4059</v>
      </c>
      <c r="AB363">
        <v>5111</v>
      </c>
      <c r="AC363">
        <v>131</v>
      </c>
      <c r="AE363">
        <v>2</v>
      </c>
      <c r="AG363">
        <v>37720</v>
      </c>
      <c r="AH363">
        <v>75440</v>
      </c>
      <c r="AL363">
        <v>8</v>
      </c>
      <c r="AN363">
        <v>6035.2</v>
      </c>
      <c r="AO363">
        <v>33311</v>
      </c>
      <c r="AQ363" t="s">
        <v>14558</v>
      </c>
      <c r="AR363">
        <v>156</v>
      </c>
      <c r="AS363">
        <v>632</v>
      </c>
    </row>
    <row r="364" spans="3:45" x14ac:dyDescent="0.25">
      <c r="C364" t="s">
        <v>3585</v>
      </c>
      <c r="D364" t="s">
        <v>4134</v>
      </c>
      <c r="E364" t="s">
        <v>25</v>
      </c>
      <c r="F364" t="s">
        <v>1616</v>
      </c>
      <c r="G364" t="s">
        <v>1616</v>
      </c>
      <c r="H364">
        <v>9106051800</v>
      </c>
      <c r="I364" t="s">
        <v>1616</v>
      </c>
      <c r="J364" t="s">
        <v>15480</v>
      </c>
      <c r="L364" t="s">
        <v>26</v>
      </c>
      <c r="M364" t="s">
        <v>1734</v>
      </c>
      <c r="N364" t="s">
        <v>1616</v>
      </c>
      <c r="O364" t="s">
        <v>3774</v>
      </c>
      <c r="S364" t="s">
        <v>15481</v>
      </c>
      <c r="V364" t="s">
        <v>15481</v>
      </c>
      <c r="Y364" t="s">
        <v>4087</v>
      </c>
      <c r="AB364">
        <v>5111</v>
      </c>
      <c r="AC364">
        <v>131</v>
      </c>
      <c r="AE364">
        <v>2</v>
      </c>
      <c r="AG364">
        <v>45588</v>
      </c>
      <c r="AH364">
        <v>91176</v>
      </c>
      <c r="AL364">
        <v>8</v>
      </c>
      <c r="AN364">
        <v>7294.08</v>
      </c>
      <c r="AO364">
        <v>33311</v>
      </c>
      <c r="AQ364" t="s">
        <v>14558</v>
      </c>
      <c r="AR364">
        <v>156</v>
      </c>
      <c r="AS364">
        <v>632</v>
      </c>
    </row>
    <row r="365" spans="3:45" x14ac:dyDescent="0.25">
      <c r="C365" t="s">
        <v>3585</v>
      </c>
      <c r="D365" t="s">
        <v>4134</v>
      </c>
      <c r="E365" t="s">
        <v>25</v>
      </c>
      <c r="F365" t="s">
        <v>1616</v>
      </c>
      <c r="G365" t="s">
        <v>1616</v>
      </c>
      <c r="H365">
        <v>9106051800</v>
      </c>
      <c r="I365" t="s">
        <v>1616</v>
      </c>
      <c r="J365" t="s">
        <v>15480</v>
      </c>
      <c r="L365" t="s">
        <v>26</v>
      </c>
      <c r="M365" t="s">
        <v>1734</v>
      </c>
      <c r="N365" t="s">
        <v>1616</v>
      </c>
      <c r="O365" t="s">
        <v>3774</v>
      </c>
      <c r="S365" t="s">
        <v>15481</v>
      </c>
      <c r="V365" t="s">
        <v>15481</v>
      </c>
      <c r="Y365" t="s">
        <v>4087</v>
      </c>
      <c r="AB365">
        <v>5111</v>
      </c>
      <c r="AC365">
        <v>131</v>
      </c>
      <c r="AE365">
        <v>1</v>
      </c>
      <c r="AG365">
        <v>45588</v>
      </c>
      <c r="AH365">
        <v>45588</v>
      </c>
      <c r="AL365">
        <v>8</v>
      </c>
      <c r="AN365">
        <v>3647.04</v>
      </c>
      <c r="AO365">
        <v>33311</v>
      </c>
      <c r="AQ365" t="s">
        <v>14558</v>
      </c>
      <c r="AR365">
        <v>156</v>
      </c>
      <c r="AS365">
        <v>632</v>
      </c>
    </row>
    <row r="366" spans="3:45" x14ac:dyDescent="0.25">
      <c r="C366" t="s">
        <v>3585</v>
      </c>
      <c r="D366" t="s">
        <v>4134</v>
      </c>
      <c r="E366" t="s">
        <v>25</v>
      </c>
      <c r="F366" t="s">
        <v>1616</v>
      </c>
      <c r="G366" t="s">
        <v>1616</v>
      </c>
      <c r="H366">
        <v>9106051804</v>
      </c>
      <c r="I366" t="s">
        <v>1616</v>
      </c>
      <c r="J366" t="s">
        <v>15483</v>
      </c>
      <c r="L366" t="s">
        <v>26</v>
      </c>
      <c r="M366" t="s">
        <v>1623</v>
      </c>
      <c r="N366" t="s">
        <v>1616</v>
      </c>
      <c r="O366" t="s">
        <v>3795</v>
      </c>
      <c r="S366" t="s">
        <v>15484</v>
      </c>
      <c r="V366" t="s">
        <v>15484</v>
      </c>
      <c r="Y366" t="s">
        <v>3952</v>
      </c>
      <c r="AB366">
        <v>5111</v>
      </c>
      <c r="AC366">
        <v>131</v>
      </c>
      <c r="AE366">
        <v>4</v>
      </c>
      <c r="AG366">
        <v>73431</v>
      </c>
      <c r="AH366">
        <v>293724</v>
      </c>
      <c r="AL366">
        <v>8</v>
      </c>
      <c r="AN366">
        <v>23497.920000000002</v>
      </c>
      <c r="AO366">
        <v>33311</v>
      </c>
      <c r="AQ366" t="s">
        <v>14558</v>
      </c>
      <c r="AR366">
        <v>156</v>
      </c>
      <c r="AS366">
        <v>632</v>
      </c>
    </row>
    <row r="367" spans="3:45" x14ac:dyDescent="0.25">
      <c r="C367" t="s">
        <v>3585</v>
      </c>
      <c r="D367" t="s">
        <v>4134</v>
      </c>
      <c r="E367" t="s">
        <v>25</v>
      </c>
      <c r="F367" t="s">
        <v>1616</v>
      </c>
      <c r="G367" t="s">
        <v>1616</v>
      </c>
      <c r="H367">
        <v>9106051804</v>
      </c>
      <c r="I367" t="s">
        <v>1616</v>
      </c>
      <c r="J367" t="s">
        <v>15483</v>
      </c>
      <c r="L367" t="s">
        <v>26</v>
      </c>
      <c r="M367" t="s">
        <v>1623</v>
      </c>
      <c r="N367" t="s">
        <v>1616</v>
      </c>
      <c r="O367" t="s">
        <v>3795</v>
      </c>
      <c r="S367" t="s">
        <v>15484</v>
      </c>
      <c r="V367" t="s">
        <v>15484</v>
      </c>
      <c r="Y367" t="s">
        <v>3999</v>
      </c>
      <c r="AB367">
        <v>5111</v>
      </c>
      <c r="AC367">
        <v>131</v>
      </c>
      <c r="AE367">
        <v>1</v>
      </c>
      <c r="AG367">
        <v>49500</v>
      </c>
      <c r="AH367">
        <v>49500</v>
      </c>
      <c r="AL367">
        <v>8</v>
      </c>
      <c r="AN367">
        <v>3960</v>
      </c>
      <c r="AO367">
        <v>33311</v>
      </c>
      <c r="AQ367" t="s">
        <v>14558</v>
      </c>
      <c r="AR367">
        <v>156</v>
      </c>
      <c r="AS367">
        <v>632</v>
      </c>
    </row>
    <row r="368" spans="3:45" x14ac:dyDescent="0.25">
      <c r="C368" t="s">
        <v>3585</v>
      </c>
      <c r="D368" t="s">
        <v>4134</v>
      </c>
      <c r="E368" t="s">
        <v>25</v>
      </c>
      <c r="F368" t="s">
        <v>1616</v>
      </c>
      <c r="G368" t="s">
        <v>1616</v>
      </c>
      <c r="H368">
        <v>9106051804</v>
      </c>
      <c r="I368" t="s">
        <v>1616</v>
      </c>
      <c r="J368" t="s">
        <v>15483</v>
      </c>
      <c r="L368" t="s">
        <v>26</v>
      </c>
      <c r="M368" t="s">
        <v>1623</v>
      </c>
      <c r="N368" t="s">
        <v>1616</v>
      </c>
      <c r="O368" t="s">
        <v>3795</v>
      </c>
      <c r="S368" t="s">
        <v>15484</v>
      </c>
      <c r="V368" t="s">
        <v>15484</v>
      </c>
      <c r="Y368" t="s">
        <v>3993</v>
      </c>
      <c r="AB368">
        <v>5111</v>
      </c>
      <c r="AC368">
        <v>131</v>
      </c>
      <c r="AE368">
        <v>1</v>
      </c>
      <c r="AG368">
        <v>111606</v>
      </c>
      <c r="AH368">
        <v>111606</v>
      </c>
      <c r="AL368">
        <v>8</v>
      </c>
      <c r="AN368">
        <v>8928.48</v>
      </c>
      <c r="AO368">
        <v>33311</v>
      </c>
      <c r="AQ368" t="s">
        <v>14558</v>
      </c>
      <c r="AR368">
        <v>156</v>
      </c>
      <c r="AS368">
        <v>632</v>
      </c>
    </row>
    <row r="369" spans="3:45" x14ac:dyDescent="0.25">
      <c r="C369" t="s">
        <v>3585</v>
      </c>
      <c r="D369" t="s">
        <v>4134</v>
      </c>
      <c r="E369" t="s">
        <v>25</v>
      </c>
      <c r="F369" t="s">
        <v>1616</v>
      </c>
      <c r="G369" t="s">
        <v>1616</v>
      </c>
      <c r="H369">
        <v>9106051963</v>
      </c>
      <c r="I369" t="s">
        <v>1616</v>
      </c>
      <c r="J369" t="s">
        <v>15493</v>
      </c>
      <c r="L369" t="s">
        <v>26</v>
      </c>
      <c r="M369" t="s">
        <v>2181</v>
      </c>
      <c r="N369" t="s">
        <v>1616</v>
      </c>
      <c r="O369" t="s">
        <v>3885</v>
      </c>
      <c r="S369" t="s">
        <v>15494</v>
      </c>
      <c r="V369" t="s">
        <v>15494</v>
      </c>
      <c r="Y369" t="s">
        <v>3949</v>
      </c>
      <c r="AB369">
        <v>5111</v>
      </c>
      <c r="AC369">
        <v>131</v>
      </c>
      <c r="AE369">
        <v>2</v>
      </c>
      <c r="AG369">
        <v>74250</v>
      </c>
      <c r="AH369">
        <v>148500</v>
      </c>
      <c r="AL369">
        <v>8</v>
      </c>
      <c r="AN369">
        <v>11880</v>
      </c>
      <c r="AO369">
        <v>33311</v>
      </c>
      <c r="AQ369" t="s">
        <v>14558</v>
      </c>
      <c r="AR369">
        <v>156</v>
      </c>
      <c r="AS369">
        <v>632</v>
      </c>
    </row>
    <row r="370" spans="3:45" x14ac:dyDescent="0.25">
      <c r="C370" t="s">
        <v>3585</v>
      </c>
      <c r="D370" t="s">
        <v>4134</v>
      </c>
      <c r="E370" t="s">
        <v>25</v>
      </c>
      <c r="F370" t="s">
        <v>1616</v>
      </c>
      <c r="G370" t="s">
        <v>1616</v>
      </c>
      <c r="H370">
        <v>9106052009</v>
      </c>
      <c r="I370" t="s">
        <v>1616</v>
      </c>
      <c r="J370" t="s">
        <v>15495</v>
      </c>
      <c r="L370" t="s">
        <v>26</v>
      </c>
      <c r="M370" t="s">
        <v>2232</v>
      </c>
      <c r="N370" t="s">
        <v>1616</v>
      </c>
      <c r="O370" t="s">
        <v>3849</v>
      </c>
      <c r="S370" t="s">
        <v>15496</v>
      </c>
      <c r="V370" t="s">
        <v>15496</v>
      </c>
      <c r="Y370" t="s">
        <v>4087</v>
      </c>
      <c r="AB370">
        <v>5111</v>
      </c>
      <c r="AC370">
        <v>131</v>
      </c>
      <c r="AE370">
        <v>3</v>
      </c>
      <c r="AG370">
        <v>45588</v>
      </c>
      <c r="AH370">
        <v>136764</v>
      </c>
      <c r="AL370">
        <v>8</v>
      </c>
      <c r="AN370">
        <v>10941.12</v>
      </c>
      <c r="AO370">
        <v>33311</v>
      </c>
      <c r="AQ370" t="s">
        <v>14558</v>
      </c>
      <c r="AR370">
        <v>156</v>
      </c>
      <c r="AS370">
        <v>632</v>
      </c>
    </row>
    <row r="371" spans="3:45" x14ac:dyDescent="0.25">
      <c r="C371" t="s">
        <v>3585</v>
      </c>
      <c r="D371" t="s">
        <v>4134</v>
      </c>
      <c r="E371" t="s">
        <v>25</v>
      </c>
      <c r="F371" t="s">
        <v>1616</v>
      </c>
      <c r="G371" t="s">
        <v>1616</v>
      </c>
      <c r="H371">
        <v>9106052009</v>
      </c>
      <c r="I371" t="s">
        <v>1616</v>
      </c>
      <c r="J371" t="s">
        <v>15495</v>
      </c>
      <c r="L371" t="s">
        <v>26</v>
      </c>
      <c r="M371" t="s">
        <v>2232</v>
      </c>
      <c r="N371" t="s">
        <v>1616</v>
      </c>
      <c r="O371" t="s">
        <v>3849</v>
      </c>
      <c r="S371" t="s">
        <v>15496</v>
      </c>
      <c r="V371" t="s">
        <v>15496</v>
      </c>
      <c r="Y371" t="s">
        <v>4013</v>
      </c>
      <c r="AB371">
        <v>5111</v>
      </c>
      <c r="AC371">
        <v>131</v>
      </c>
      <c r="AE371">
        <v>4</v>
      </c>
      <c r="AG371">
        <v>50182</v>
      </c>
      <c r="AH371">
        <v>200728</v>
      </c>
      <c r="AL371">
        <v>8</v>
      </c>
      <c r="AN371">
        <v>16058.24</v>
      </c>
      <c r="AO371">
        <v>33311</v>
      </c>
      <c r="AQ371" t="s">
        <v>14558</v>
      </c>
      <c r="AR371">
        <v>156</v>
      </c>
      <c r="AS371">
        <v>632</v>
      </c>
    </row>
    <row r="372" spans="3:45" x14ac:dyDescent="0.25">
      <c r="C372" t="s">
        <v>3585</v>
      </c>
      <c r="D372" t="s">
        <v>4134</v>
      </c>
      <c r="E372" t="s">
        <v>25</v>
      </c>
      <c r="F372" t="s">
        <v>1616</v>
      </c>
      <c r="G372" t="s">
        <v>1616</v>
      </c>
      <c r="H372">
        <v>9106051990</v>
      </c>
      <c r="I372" t="s">
        <v>1616</v>
      </c>
      <c r="J372" t="s">
        <v>15497</v>
      </c>
      <c r="L372" t="s">
        <v>26</v>
      </c>
      <c r="M372" t="s">
        <v>1629</v>
      </c>
      <c r="N372" t="s">
        <v>1616</v>
      </c>
      <c r="O372" t="s">
        <v>3795</v>
      </c>
      <c r="S372" t="s">
        <v>15498</v>
      </c>
      <c r="V372" t="s">
        <v>15498</v>
      </c>
      <c r="Y372" t="s">
        <v>4007</v>
      </c>
      <c r="AB372">
        <v>5111</v>
      </c>
      <c r="AC372">
        <v>131</v>
      </c>
      <c r="AE372">
        <v>1</v>
      </c>
      <c r="AG372">
        <v>111058</v>
      </c>
      <c r="AH372">
        <v>111058</v>
      </c>
      <c r="AL372">
        <v>8</v>
      </c>
      <c r="AN372">
        <v>8884.64</v>
      </c>
      <c r="AO372">
        <v>33311</v>
      </c>
      <c r="AQ372" t="s">
        <v>14558</v>
      </c>
      <c r="AR372">
        <v>156</v>
      </c>
      <c r="AS372">
        <v>632</v>
      </c>
    </row>
    <row r="373" spans="3:45" x14ac:dyDescent="0.25">
      <c r="C373" t="s">
        <v>3585</v>
      </c>
      <c r="D373" t="s">
        <v>4134</v>
      </c>
      <c r="E373" t="s">
        <v>25</v>
      </c>
      <c r="F373" t="s">
        <v>1616</v>
      </c>
      <c r="G373" t="s">
        <v>1616</v>
      </c>
      <c r="H373">
        <v>9106051990</v>
      </c>
      <c r="I373" t="s">
        <v>1616</v>
      </c>
      <c r="J373" t="s">
        <v>15497</v>
      </c>
      <c r="L373" t="s">
        <v>26</v>
      </c>
      <c r="M373" t="s">
        <v>1629</v>
      </c>
      <c r="N373" t="s">
        <v>1616</v>
      </c>
      <c r="O373" t="s">
        <v>3795</v>
      </c>
      <c r="S373" t="s">
        <v>15498</v>
      </c>
      <c r="V373" t="s">
        <v>15498</v>
      </c>
      <c r="Y373" t="s">
        <v>4087</v>
      </c>
      <c r="AB373">
        <v>5111</v>
      </c>
      <c r="AC373">
        <v>131</v>
      </c>
      <c r="AE373">
        <v>1</v>
      </c>
      <c r="AG373">
        <v>45588</v>
      </c>
      <c r="AH373">
        <v>45588</v>
      </c>
      <c r="AL373">
        <v>8</v>
      </c>
      <c r="AN373">
        <v>3647.04</v>
      </c>
      <c r="AO373">
        <v>33311</v>
      </c>
      <c r="AQ373" t="s">
        <v>14558</v>
      </c>
      <c r="AR373">
        <v>156</v>
      </c>
      <c r="AS373">
        <v>632</v>
      </c>
    </row>
    <row r="374" spans="3:45" x14ac:dyDescent="0.25">
      <c r="C374" t="s">
        <v>3585</v>
      </c>
      <c r="D374" t="s">
        <v>4134</v>
      </c>
      <c r="E374" t="s">
        <v>25</v>
      </c>
      <c r="F374" t="s">
        <v>1616</v>
      </c>
      <c r="G374" t="s">
        <v>1616</v>
      </c>
      <c r="H374">
        <v>9106051990</v>
      </c>
      <c r="I374" t="s">
        <v>1616</v>
      </c>
      <c r="J374" t="s">
        <v>15497</v>
      </c>
      <c r="L374" t="s">
        <v>26</v>
      </c>
      <c r="M374" t="s">
        <v>1629</v>
      </c>
      <c r="N374" t="s">
        <v>1616</v>
      </c>
      <c r="O374" t="s">
        <v>3795</v>
      </c>
      <c r="S374" t="s">
        <v>15498</v>
      </c>
      <c r="V374" t="s">
        <v>15498</v>
      </c>
      <c r="Y374" t="s">
        <v>4013</v>
      </c>
      <c r="AB374">
        <v>5111</v>
      </c>
      <c r="AC374">
        <v>131</v>
      </c>
      <c r="AE374">
        <v>2</v>
      </c>
      <c r="AG374">
        <v>50182</v>
      </c>
      <c r="AH374">
        <v>100364</v>
      </c>
      <c r="AL374">
        <v>8</v>
      </c>
      <c r="AN374">
        <v>8029.12</v>
      </c>
      <c r="AO374">
        <v>33311</v>
      </c>
      <c r="AQ374" t="s">
        <v>14558</v>
      </c>
      <c r="AR374">
        <v>156</v>
      </c>
      <c r="AS374">
        <v>632</v>
      </c>
    </row>
    <row r="375" spans="3:45" x14ac:dyDescent="0.25">
      <c r="C375" t="s">
        <v>3585</v>
      </c>
      <c r="D375" t="s">
        <v>4134</v>
      </c>
      <c r="E375" t="s">
        <v>25</v>
      </c>
      <c r="F375" t="s">
        <v>1616</v>
      </c>
      <c r="G375" t="s">
        <v>1616</v>
      </c>
      <c r="H375">
        <v>9106051956</v>
      </c>
      <c r="I375" t="s">
        <v>1616</v>
      </c>
      <c r="J375" t="s">
        <v>15503</v>
      </c>
      <c r="L375" t="s">
        <v>26</v>
      </c>
      <c r="M375" t="s">
        <v>1938</v>
      </c>
      <c r="N375" t="s">
        <v>1616</v>
      </c>
      <c r="O375" t="s">
        <v>3669</v>
      </c>
      <c r="S375" t="s">
        <v>15475</v>
      </c>
      <c r="V375" t="s">
        <v>15475</v>
      </c>
      <c r="Y375" t="s">
        <v>3952</v>
      </c>
      <c r="AB375">
        <v>5111</v>
      </c>
      <c r="AC375">
        <v>131</v>
      </c>
      <c r="AE375">
        <v>1</v>
      </c>
      <c r="AG375">
        <v>73431</v>
      </c>
      <c r="AH375">
        <v>73431</v>
      </c>
      <c r="AL375">
        <v>8</v>
      </c>
      <c r="AN375">
        <v>5874.4800000000005</v>
      </c>
      <c r="AO375">
        <v>33311</v>
      </c>
      <c r="AQ375" t="s">
        <v>14558</v>
      </c>
      <c r="AR375">
        <v>156</v>
      </c>
      <c r="AS375">
        <v>632</v>
      </c>
    </row>
    <row r="376" spans="3:45" x14ac:dyDescent="0.25">
      <c r="C376" t="s">
        <v>3585</v>
      </c>
      <c r="D376" t="s">
        <v>4134</v>
      </c>
      <c r="E376" t="s">
        <v>25</v>
      </c>
      <c r="F376" t="s">
        <v>1616</v>
      </c>
      <c r="G376" t="s">
        <v>1616</v>
      </c>
      <c r="H376">
        <v>9106052053</v>
      </c>
      <c r="I376" t="s">
        <v>1616</v>
      </c>
      <c r="J376" t="s">
        <v>15505</v>
      </c>
      <c r="L376" t="s">
        <v>26</v>
      </c>
      <c r="M376" t="s">
        <v>1746</v>
      </c>
      <c r="N376" t="s">
        <v>1616</v>
      </c>
      <c r="O376" t="s">
        <v>3795</v>
      </c>
      <c r="S376" t="s">
        <v>15506</v>
      </c>
      <c r="V376" t="s">
        <v>15506</v>
      </c>
      <c r="Y376" t="s">
        <v>4007</v>
      </c>
      <c r="AB376">
        <v>5111</v>
      </c>
      <c r="AC376">
        <v>131</v>
      </c>
      <c r="AE376">
        <v>2</v>
      </c>
      <c r="AG376">
        <v>111058</v>
      </c>
      <c r="AH376">
        <v>222116</v>
      </c>
      <c r="AL376">
        <v>8</v>
      </c>
      <c r="AN376">
        <v>17769.28</v>
      </c>
      <c r="AO376">
        <v>33311</v>
      </c>
      <c r="AQ376" t="s">
        <v>14558</v>
      </c>
      <c r="AR376">
        <v>156</v>
      </c>
      <c r="AS376">
        <v>632</v>
      </c>
    </row>
    <row r="377" spans="3:45" x14ac:dyDescent="0.25">
      <c r="C377" t="s">
        <v>3585</v>
      </c>
      <c r="D377" t="s">
        <v>4134</v>
      </c>
      <c r="E377" t="s">
        <v>25</v>
      </c>
      <c r="F377" t="s">
        <v>1616</v>
      </c>
      <c r="G377" t="s">
        <v>1616</v>
      </c>
      <c r="H377">
        <v>9106052053</v>
      </c>
      <c r="I377" t="s">
        <v>1616</v>
      </c>
      <c r="J377" t="s">
        <v>15505</v>
      </c>
      <c r="L377" t="s">
        <v>26</v>
      </c>
      <c r="M377" t="s">
        <v>1746</v>
      </c>
      <c r="N377" t="s">
        <v>1616</v>
      </c>
      <c r="O377" t="s">
        <v>3795</v>
      </c>
      <c r="S377" t="s">
        <v>15506</v>
      </c>
      <c r="V377" t="s">
        <v>15506</v>
      </c>
      <c r="Y377" t="s">
        <v>3993</v>
      </c>
      <c r="AB377">
        <v>5111</v>
      </c>
      <c r="AC377">
        <v>131</v>
      </c>
      <c r="AE377">
        <v>1</v>
      </c>
      <c r="AG377">
        <v>111606</v>
      </c>
      <c r="AH377">
        <v>111606</v>
      </c>
      <c r="AL377">
        <v>8</v>
      </c>
      <c r="AN377">
        <v>8928.48</v>
      </c>
      <c r="AO377">
        <v>33311</v>
      </c>
      <c r="AQ377" t="s">
        <v>14558</v>
      </c>
      <c r="AR377">
        <v>156</v>
      </c>
      <c r="AS377">
        <v>632</v>
      </c>
    </row>
    <row r="378" spans="3:45" x14ac:dyDescent="0.25">
      <c r="C378" t="s">
        <v>3585</v>
      </c>
      <c r="D378" t="s">
        <v>4134</v>
      </c>
      <c r="E378" t="s">
        <v>25</v>
      </c>
      <c r="F378" t="s">
        <v>1616</v>
      </c>
      <c r="G378" t="s">
        <v>1616</v>
      </c>
      <c r="H378">
        <v>9106052053</v>
      </c>
      <c r="I378" t="s">
        <v>1616</v>
      </c>
      <c r="J378" t="s">
        <v>15505</v>
      </c>
      <c r="L378" t="s">
        <v>26</v>
      </c>
      <c r="M378" t="s">
        <v>1746</v>
      </c>
      <c r="N378" t="s">
        <v>1616</v>
      </c>
      <c r="O378" t="s">
        <v>3795</v>
      </c>
      <c r="S378" t="s">
        <v>15506</v>
      </c>
      <c r="V378" t="s">
        <v>15506</v>
      </c>
      <c r="Y378" t="s">
        <v>3949</v>
      </c>
      <c r="AB378">
        <v>5111</v>
      </c>
      <c r="AC378">
        <v>131</v>
      </c>
      <c r="AE378">
        <v>1</v>
      </c>
      <c r="AG378">
        <v>74250</v>
      </c>
      <c r="AH378">
        <v>74250</v>
      </c>
      <c r="AL378">
        <v>8</v>
      </c>
      <c r="AN378">
        <v>5940</v>
      </c>
      <c r="AO378">
        <v>33311</v>
      </c>
      <c r="AQ378" t="s">
        <v>14558</v>
      </c>
      <c r="AR378">
        <v>156</v>
      </c>
      <c r="AS378">
        <v>632</v>
      </c>
    </row>
    <row r="379" spans="3:45" x14ac:dyDescent="0.25">
      <c r="C379" t="s">
        <v>3585</v>
      </c>
      <c r="D379" t="s">
        <v>4134</v>
      </c>
      <c r="E379" t="s">
        <v>25</v>
      </c>
      <c r="F379" t="s">
        <v>1616</v>
      </c>
      <c r="G379" t="s">
        <v>1616</v>
      </c>
      <c r="H379">
        <v>9106052084</v>
      </c>
      <c r="I379" t="s">
        <v>1616</v>
      </c>
      <c r="J379" t="s">
        <v>15513</v>
      </c>
      <c r="L379" t="s">
        <v>26</v>
      </c>
      <c r="M379" t="s">
        <v>1686</v>
      </c>
      <c r="N379" t="s">
        <v>1616</v>
      </c>
      <c r="O379" t="s">
        <v>3795</v>
      </c>
      <c r="S379" t="s">
        <v>15514</v>
      </c>
      <c r="V379" t="s">
        <v>15514</v>
      </c>
      <c r="Y379" t="s">
        <v>3993</v>
      </c>
      <c r="AB379">
        <v>5111</v>
      </c>
      <c r="AC379">
        <v>131</v>
      </c>
      <c r="AE379">
        <v>2</v>
      </c>
      <c r="AG379">
        <v>111606</v>
      </c>
      <c r="AH379">
        <v>223212</v>
      </c>
      <c r="AL379">
        <v>8</v>
      </c>
      <c r="AN379">
        <v>17856.96</v>
      </c>
      <c r="AO379">
        <v>33311</v>
      </c>
      <c r="AQ379" t="s">
        <v>14558</v>
      </c>
      <c r="AR379">
        <v>156</v>
      </c>
      <c r="AS379">
        <v>632</v>
      </c>
    </row>
    <row r="380" spans="3:45" x14ac:dyDescent="0.25">
      <c r="C380" t="s">
        <v>3585</v>
      </c>
      <c r="D380" t="s">
        <v>4134</v>
      </c>
      <c r="E380" t="s">
        <v>25</v>
      </c>
      <c r="F380" t="s">
        <v>1616</v>
      </c>
      <c r="G380" t="s">
        <v>1616</v>
      </c>
      <c r="H380">
        <v>9106052084</v>
      </c>
      <c r="I380" t="s">
        <v>1616</v>
      </c>
      <c r="J380" t="s">
        <v>15513</v>
      </c>
      <c r="L380" t="s">
        <v>26</v>
      </c>
      <c r="M380" t="s">
        <v>1686</v>
      </c>
      <c r="N380" t="s">
        <v>1616</v>
      </c>
      <c r="O380" t="s">
        <v>3795</v>
      </c>
      <c r="S380" t="s">
        <v>15514</v>
      </c>
      <c r="V380" t="s">
        <v>15514</v>
      </c>
      <c r="Y380" t="s">
        <v>4007</v>
      </c>
      <c r="AB380">
        <v>5111</v>
      </c>
      <c r="AC380">
        <v>131</v>
      </c>
      <c r="AE380">
        <v>3</v>
      </c>
      <c r="AG380">
        <v>111058</v>
      </c>
      <c r="AH380">
        <v>333174</v>
      </c>
      <c r="AL380">
        <v>8</v>
      </c>
      <c r="AN380">
        <v>26653.920000000002</v>
      </c>
      <c r="AO380">
        <v>33311</v>
      </c>
      <c r="AQ380" t="s">
        <v>14558</v>
      </c>
      <c r="AR380">
        <v>156</v>
      </c>
      <c r="AS380">
        <v>632</v>
      </c>
    </row>
    <row r="381" spans="3:45" x14ac:dyDescent="0.25">
      <c r="C381" t="s">
        <v>3585</v>
      </c>
      <c r="D381" t="s">
        <v>4134</v>
      </c>
      <c r="E381" t="s">
        <v>25</v>
      </c>
      <c r="F381" t="s">
        <v>1616</v>
      </c>
      <c r="G381" t="s">
        <v>1616</v>
      </c>
      <c r="H381">
        <v>9106052242</v>
      </c>
      <c r="I381" t="s">
        <v>1616</v>
      </c>
      <c r="J381" t="s">
        <v>15516</v>
      </c>
      <c r="L381" t="s">
        <v>26</v>
      </c>
      <c r="M381" t="s">
        <v>1917</v>
      </c>
      <c r="N381" t="s">
        <v>1616</v>
      </c>
      <c r="O381" t="s">
        <v>3691</v>
      </c>
      <c r="S381" t="s">
        <v>15517</v>
      </c>
      <c r="V381" t="s">
        <v>15517</v>
      </c>
      <c r="Y381" t="s">
        <v>3949</v>
      </c>
      <c r="AB381">
        <v>5111</v>
      </c>
      <c r="AC381">
        <v>131</v>
      </c>
      <c r="AE381">
        <v>2</v>
      </c>
      <c r="AG381">
        <v>74250</v>
      </c>
      <c r="AH381">
        <v>148500</v>
      </c>
      <c r="AL381">
        <v>8</v>
      </c>
      <c r="AN381">
        <v>11880</v>
      </c>
      <c r="AO381">
        <v>33311</v>
      </c>
      <c r="AQ381" t="s">
        <v>14558</v>
      </c>
      <c r="AR381">
        <v>156</v>
      </c>
      <c r="AS381">
        <v>632</v>
      </c>
    </row>
    <row r="382" spans="3:45" x14ac:dyDescent="0.25">
      <c r="C382" t="s">
        <v>3585</v>
      </c>
      <c r="D382" t="s">
        <v>4134</v>
      </c>
      <c r="E382" t="s">
        <v>25</v>
      </c>
      <c r="F382" t="s">
        <v>1616</v>
      </c>
      <c r="G382" t="s">
        <v>1616</v>
      </c>
      <c r="H382">
        <v>9106052294</v>
      </c>
      <c r="I382" t="s">
        <v>1616</v>
      </c>
      <c r="J382" t="s">
        <v>15518</v>
      </c>
      <c r="L382" t="s">
        <v>26</v>
      </c>
      <c r="M382" t="s">
        <v>2286</v>
      </c>
      <c r="N382" t="s">
        <v>1616</v>
      </c>
      <c r="O382" t="s">
        <v>3880</v>
      </c>
      <c r="S382" t="s">
        <v>15519</v>
      </c>
      <c r="V382" t="s">
        <v>15519</v>
      </c>
      <c r="Y382" t="s">
        <v>4087</v>
      </c>
      <c r="AB382">
        <v>5111</v>
      </c>
      <c r="AC382">
        <v>131</v>
      </c>
      <c r="AE382">
        <v>1</v>
      </c>
      <c r="AG382">
        <v>45588</v>
      </c>
      <c r="AH382">
        <v>45588</v>
      </c>
      <c r="AL382">
        <v>8</v>
      </c>
      <c r="AN382">
        <v>3647.04</v>
      </c>
      <c r="AO382">
        <v>33311</v>
      </c>
      <c r="AQ382" t="s">
        <v>14558</v>
      </c>
      <c r="AR382">
        <v>156</v>
      </c>
      <c r="AS382">
        <v>632</v>
      </c>
    </row>
    <row r="383" spans="3:45" x14ac:dyDescent="0.25">
      <c r="C383" t="s">
        <v>3585</v>
      </c>
      <c r="D383" t="s">
        <v>4134</v>
      </c>
      <c r="E383" t="s">
        <v>25</v>
      </c>
      <c r="F383" t="s">
        <v>1616</v>
      </c>
      <c r="G383" t="s">
        <v>1616</v>
      </c>
      <c r="H383">
        <v>9106052302</v>
      </c>
      <c r="I383" t="s">
        <v>1616</v>
      </c>
      <c r="J383" t="s">
        <v>15520</v>
      </c>
      <c r="L383" t="s">
        <v>26</v>
      </c>
      <c r="M383" t="s">
        <v>2400</v>
      </c>
      <c r="N383" t="s">
        <v>1616</v>
      </c>
      <c r="O383" t="s">
        <v>3639</v>
      </c>
      <c r="S383" t="s">
        <v>15521</v>
      </c>
      <c r="V383" t="s">
        <v>15521</v>
      </c>
      <c r="Y383" t="s">
        <v>4007</v>
      </c>
      <c r="AB383">
        <v>5111</v>
      </c>
      <c r="AC383">
        <v>131</v>
      </c>
      <c r="AE383">
        <v>1</v>
      </c>
      <c r="AG383">
        <v>111058</v>
      </c>
      <c r="AH383">
        <v>111058</v>
      </c>
      <c r="AL383">
        <v>8</v>
      </c>
      <c r="AN383">
        <v>8884.64</v>
      </c>
      <c r="AO383">
        <v>33311</v>
      </c>
      <c r="AQ383" t="s">
        <v>14558</v>
      </c>
      <c r="AR383">
        <v>156</v>
      </c>
      <c r="AS383">
        <v>632</v>
      </c>
    </row>
    <row r="384" spans="3:45" x14ac:dyDescent="0.25">
      <c r="C384" t="s">
        <v>3585</v>
      </c>
      <c r="D384" t="s">
        <v>4134</v>
      </c>
      <c r="E384" t="s">
        <v>25</v>
      </c>
      <c r="F384" t="s">
        <v>1616</v>
      </c>
      <c r="G384" t="s">
        <v>1616</v>
      </c>
      <c r="H384">
        <v>9106052302</v>
      </c>
      <c r="I384" t="s">
        <v>1616</v>
      </c>
      <c r="J384" t="s">
        <v>15520</v>
      </c>
      <c r="L384" t="s">
        <v>26</v>
      </c>
      <c r="M384" t="s">
        <v>2400</v>
      </c>
      <c r="N384" t="s">
        <v>1616</v>
      </c>
      <c r="O384" t="s">
        <v>3639</v>
      </c>
      <c r="S384" t="s">
        <v>15521</v>
      </c>
      <c r="V384" t="s">
        <v>15521</v>
      </c>
      <c r="Y384" t="s">
        <v>3952</v>
      </c>
      <c r="AB384">
        <v>5111</v>
      </c>
      <c r="AC384">
        <v>131</v>
      </c>
      <c r="AE384">
        <v>1</v>
      </c>
      <c r="AG384">
        <v>73431</v>
      </c>
      <c r="AH384">
        <v>73431</v>
      </c>
      <c r="AL384">
        <v>8</v>
      </c>
      <c r="AN384">
        <v>5874.4800000000005</v>
      </c>
      <c r="AO384">
        <v>33311</v>
      </c>
      <c r="AQ384" t="s">
        <v>14558</v>
      </c>
      <c r="AR384">
        <v>156</v>
      </c>
      <c r="AS384">
        <v>632</v>
      </c>
    </row>
    <row r="385" spans="3:45" x14ac:dyDescent="0.25">
      <c r="C385" t="s">
        <v>3585</v>
      </c>
      <c r="D385" t="s">
        <v>4134</v>
      </c>
      <c r="E385" t="s">
        <v>25</v>
      </c>
      <c r="F385" t="s">
        <v>1616</v>
      </c>
      <c r="G385" t="s">
        <v>1616</v>
      </c>
      <c r="H385">
        <v>9106052302</v>
      </c>
      <c r="I385" t="s">
        <v>1616</v>
      </c>
      <c r="J385" t="s">
        <v>15520</v>
      </c>
      <c r="L385" t="s">
        <v>26</v>
      </c>
      <c r="M385" t="s">
        <v>2400</v>
      </c>
      <c r="N385" t="s">
        <v>1616</v>
      </c>
      <c r="O385" t="s">
        <v>3639</v>
      </c>
      <c r="S385" t="s">
        <v>15521</v>
      </c>
      <c r="V385" t="s">
        <v>15521</v>
      </c>
      <c r="Y385" t="s">
        <v>3967</v>
      </c>
      <c r="AB385">
        <v>5111</v>
      </c>
      <c r="AC385">
        <v>131</v>
      </c>
      <c r="AE385">
        <v>3</v>
      </c>
      <c r="AG385">
        <v>70950</v>
      </c>
      <c r="AH385">
        <v>212850</v>
      </c>
      <c r="AL385">
        <v>8</v>
      </c>
      <c r="AN385">
        <v>17028</v>
      </c>
      <c r="AO385">
        <v>33311</v>
      </c>
      <c r="AQ385" t="s">
        <v>14558</v>
      </c>
      <c r="AR385">
        <v>156</v>
      </c>
      <c r="AS385">
        <v>632</v>
      </c>
    </row>
    <row r="386" spans="3:45" x14ac:dyDescent="0.25">
      <c r="C386" t="s">
        <v>3585</v>
      </c>
      <c r="D386" t="s">
        <v>4134</v>
      </c>
      <c r="E386" t="s">
        <v>25</v>
      </c>
      <c r="F386" t="s">
        <v>1616</v>
      </c>
      <c r="G386" t="s">
        <v>1616</v>
      </c>
      <c r="H386">
        <v>9106052304</v>
      </c>
      <c r="I386" t="s">
        <v>1616</v>
      </c>
      <c r="J386" t="s">
        <v>15522</v>
      </c>
      <c r="L386" t="s">
        <v>26</v>
      </c>
      <c r="M386" t="s">
        <v>2043</v>
      </c>
      <c r="N386" t="s">
        <v>1616</v>
      </c>
      <c r="O386" t="s">
        <v>3669</v>
      </c>
      <c r="S386" t="s">
        <v>15523</v>
      </c>
      <c r="V386" t="s">
        <v>15523</v>
      </c>
      <c r="Y386" t="s">
        <v>4007</v>
      </c>
      <c r="AB386">
        <v>5111</v>
      </c>
      <c r="AC386">
        <v>131</v>
      </c>
      <c r="AE386">
        <v>1</v>
      </c>
      <c r="AG386">
        <v>111058</v>
      </c>
      <c r="AH386">
        <v>111058</v>
      </c>
      <c r="AL386">
        <v>8</v>
      </c>
      <c r="AN386">
        <v>8884.64</v>
      </c>
      <c r="AO386">
        <v>33311</v>
      </c>
      <c r="AQ386" t="s">
        <v>14558</v>
      </c>
      <c r="AR386">
        <v>156</v>
      </c>
      <c r="AS386">
        <v>632</v>
      </c>
    </row>
    <row r="387" spans="3:45" x14ac:dyDescent="0.25">
      <c r="C387" t="s">
        <v>3585</v>
      </c>
      <c r="D387" t="s">
        <v>4134</v>
      </c>
      <c r="E387" t="s">
        <v>25</v>
      </c>
      <c r="F387" t="s">
        <v>1616</v>
      </c>
      <c r="G387" t="s">
        <v>1616</v>
      </c>
      <c r="H387">
        <v>9106052319</v>
      </c>
      <c r="I387" t="s">
        <v>1616</v>
      </c>
      <c r="J387" t="s">
        <v>15524</v>
      </c>
      <c r="L387" t="s">
        <v>26</v>
      </c>
      <c r="M387" t="s">
        <v>1911</v>
      </c>
      <c r="N387" t="s">
        <v>1616</v>
      </c>
      <c r="O387" t="s">
        <v>3774</v>
      </c>
      <c r="S387" t="s">
        <v>15525</v>
      </c>
      <c r="V387" t="s">
        <v>15525</v>
      </c>
      <c r="Y387" t="s">
        <v>4007</v>
      </c>
      <c r="AB387">
        <v>5111</v>
      </c>
      <c r="AC387">
        <v>131</v>
      </c>
      <c r="AE387">
        <v>1</v>
      </c>
      <c r="AG387">
        <v>111058</v>
      </c>
      <c r="AH387">
        <v>111058</v>
      </c>
      <c r="AL387">
        <v>8</v>
      </c>
      <c r="AN387">
        <v>8884.64</v>
      </c>
      <c r="AO387">
        <v>33311</v>
      </c>
      <c r="AQ387" t="s">
        <v>14558</v>
      </c>
      <c r="AR387">
        <v>156</v>
      </c>
      <c r="AS387">
        <v>632</v>
      </c>
    </row>
    <row r="388" spans="3:45" x14ac:dyDescent="0.25">
      <c r="C388" t="s">
        <v>3585</v>
      </c>
      <c r="D388" t="s">
        <v>4134</v>
      </c>
      <c r="E388" t="s">
        <v>25</v>
      </c>
      <c r="F388" t="s">
        <v>1616</v>
      </c>
      <c r="G388" t="s">
        <v>1616</v>
      </c>
      <c r="H388">
        <v>9106052313</v>
      </c>
      <c r="I388" t="s">
        <v>1616</v>
      </c>
      <c r="J388" t="s">
        <v>15526</v>
      </c>
      <c r="L388" t="s">
        <v>26</v>
      </c>
      <c r="M388" t="s">
        <v>1659</v>
      </c>
      <c r="N388" t="s">
        <v>1616</v>
      </c>
      <c r="O388" t="s">
        <v>3639</v>
      </c>
      <c r="S388" t="s">
        <v>15467</v>
      </c>
      <c r="V388" t="s">
        <v>15467</v>
      </c>
      <c r="Y388" t="s">
        <v>3967</v>
      </c>
      <c r="AB388">
        <v>5111</v>
      </c>
      <c r="AC388">
        <v>131</v>
      </c>
      <c r="AE388">
        <v>4</v>
      </c>
      <c r="AG388">
        <v>70950</v>
      </c>
      <c r="AH388">
        <v>283800</v>
      </c>
      <c r="AL388">
        <v>8</v>
      </c>
      <c r="AN388">
        <v>22704</v>
      </c>
      <c r="AO388">
        <v>33311</v>
      </c>
      <c r="AQ388" t="s">
        <v>14558</v>
      </c>
      <c r="AR388">
        <v>156</v>
      </c>
      <c r="AS388">
        <v>632</v>
      </c>
    </row>
    <row r="389" spans="3:45" x14ac:dyDescent="0.25">
      <c r="C389" t="s">
        <v>3585</v>
      </c>
      <c r="D389" t="s">
        <v>4134</v>
      </c>
      <c r="E389" t="s">
        <v>25</v>
      </c>
      <c r="F389" t="s">
        <v>1616</v>
      </c>
      <c r="G389" t="s">
        <v>1616</v>
      </c>
      <c r="H389">
        <v>9106052313</v>
      </c>
      <c r="I389" t="s">
        <v>1616</v>
      </c>
      <c r="J389" t="s">
        <v>15526</v>
      </c>
      <c r="L389" t="s">
        <v>26</v>
      </c>
      <c r="M389" t="s">
        <v>1659</v>
      </c>
      <c r="N389" t="s">
        <v>1616</v>
      </c>
      <c r="O389" t="s">
        <v>3639</v>
      </c>
      <c r="S389" t="s">
        <v>15467</v>
      </c>
      <c r="V389" t="s">
        <v>15467</v>
      </c>
      <c r="Y389" t="s">
        <v>4013</v>
      </c>
      <c r="AB389">
        <v>5111</v>
      </c>
      <c r="AC389">
        <v>131</v>
      </c>
      <c r="AE389">
        <v>2</v>
      </c>
      <c r="AG389">
        <v>50182</v>
      </c>
      <c r="AH389">
        <v>100364</v>
      </c>
      <c r="AL389">
        <v>8</v>
      </c>
      <c r="AN389">
        <v>8029.12</v>
      </c>
      <c r="AO389">
        <v>33311</v>
      </c>
      <c r="AQ389" t="s">
        <v>14558</v>
      </c>
      <c r="AR389">
        <v>156</v>
      </c>
      <c r="AS389">
        <v>632</v>
      </c>
    </row>
    <row r="390" spans="3:45" x14ac:dyDescent="0.25">
      <c r="C390" t="s">
        <v>3585</v>
      </c>
      <c r="D390" t="s">
        <v>4134</v>
      </c>
      <c r="E390" t="s">
        <v>25</v>
      </c>
      <c r="F390" t="s">
        <v>1616</v>
      </c>
      <c r="G390" t="s">
        <v>1616</v>
      </c>
      <c r="H390">
        <v>9106052388</v>
      </c>
      <c r="I390" t="s">
        <v>1616</v>
      </c>
      <c r="J390" t="s">
        <v>15529</v>
      </c>
      <c r="L390" t="s">
        <v>26</v>
      </c>
      <c r="M390" t="s">
        <v>1872</v>
      </c>
      <c r="N390" t="s">
        <v>1616</v>
      </c>
      <c r="O390" t="s">
        <v>3722</v>
      </c>
      <c r="S390" t="s">
        <v>15530</v>
      </c>
      <c r="V390" t="s">
        <v>15530</v>
      </c>
      <c r="Y390" t="s">
        <v>4007</v>
      </c>
      <c r="AB390">
        <v>5111</v>
      </c>
      <c r="AC390">
        <v>131</v>
      </c>
      <c r="AE390">
        <v>2</v>
      </c>
      <c r="AG390">
        <v>111058</v>
      </c>
      <c r="AH390">
        <v>222116</v>
      </c>
      <c r="AL390">
        <v>8</v>
      </c>
      <c r="AN390">
        <v>17769.28</v>
      </c>
      <c r="AO390">
        <v>33311</v>
      </c>
      <c r="AQ390" t="s">
        <v>14558</v>
      </c>
      <c r="AR390">
        <v>156</v>
      </c>
      <c r="AS390">
        <v>632</v>
      </c>
    </row>
    <row r="391" spans="3:45" x14ac:dyDescent="0.25">
      <c r="C391" t="s">
        <v>3585</v>
      </c>
      <c r="D391" t="s">
        <v>4134</v>
      </c>
      <c r="E391" t="s">
        <v>25</v>
      </c>
      <c r="F391" t="s">
        <v>1616</v>
      </c>
      <c r="G391" t="s">
        <v>1616</v>
      </c>
      <c r="H391">
        <v>9106052383</v>
      </c>
      <c r="I391" t="s">
        <v>1616</v>
      </c>
      <c r="J391" t="s">
        <v>15535</v>
      </c>
      <c r="L391" t="s">
        <v>26</v>
      </c>
      <c r="M391" t="s">
        <v>1899</v>
      </c>
      <c r="N391" t="s">
        <v>1616</v>
      </c>
      <c r="O391" t="s">
        <v>3774</v>
      </c>
      <c r="S391" t="s">
        <v>15536</v>
      </c>
      <c r="V391" t="s">
        <v>15536</v>
      </c>
      <c r="Y391" t="s">
        <v>4007</v>
      </c>
      <c r="AB391">
        <v>5111</v>
      </c>
      <c r="AC391">
        <v>131</v>
      </c>
      <c r="AE391">
        <v>1</v>
      </c>
      <c r="AG391">
        <v>111058</v>
      </c>
      <c r="AH391">
        <v>111058</v>
      </c>
      <c r="AL391">
        <v>8</v>
      </c>
      <c r="AN391">
        <v>8884.64</v>
      </c>
      <c r="AO391">
        <v>33311</v>
      </c>
      <c r="AQ391" t="s">
        <v>14558</v>
      </c>
      <c r="AR391">
        <v>156</v>
      </c>
      <c r="AS391">
        <v>632</v>
      </c>
    </row>
    <row r="392" spans="3:45" x14ac:dyDescent="0.25">
      <c r="C392" t="s">
        <v>3585</v>
      </c>
      <c r="D392" t="s">
        <v>4134</v>
      </c>
      <c r="E392" t="s">
        <v>25</v>
      </c>
      <c r="F392" t="s">
        <v>1616</v>
      </c>
      <c r="G392" t="s">
        <v>1616</v>
      </c>
      <c r="H392">
        <v>9106052456</v>
      </c>
      <c r="I392" t="s">
        <v>1616</v>
      </c>
      <c r="J392" t="s">
        <v>15537</v>
      </c>
      <c r="L392" t="s">
        <v>26</v>
      </c>
      <c r="M392" t="s">
        <v>1905</v>
      </c>
      <c r="N392" t="s">
        <v>1616</v>
      </c>
      <c r="O392" t="s">
        <v>11515</v>
      </c>
      <c r="S392" t="s">
        <v>15538</v>
      </c>
      <c r="V392" t="s">
        <v>15538</v>
      </c>
      <c r="Y392" t="s">
        <v>4007</v>
      </c>
      <c r="AB392">
        <v>5111</v>
      </c>
      <c r="AC392">
        <v>131</v>
      </c>
      <c r="AE392">
        <v>2</v>
      </c>
      <c r="AG392">
        <v>111058</v>
      </c>
      <c r="AH392">
        <v>222116</v>
      </c>
      <c r="AL392">
        <v>8</v>
      </c>
      <c r="AN392">
        <v>17769.28</v>
      </c>
      <c r="AO392">
        <v>33311</v>
      </c>
      <c r="AQ392" t="s">
        <v>14558</v>
      </c>
      <c r="AR392">
        <v>156</v>
      </c>
      <c r="AS392">
        <v>632</v>
      </c>
    </row>
    <row r="393" spans="3:45" x14ac:dyDescent="0.25">
      <c r="C393" t="s">
        <v>3585</v>
      </c>
      <c r="D393" t="s">
        <v>4134</v>
      </c>
      <c r="E393" t="s">
        <v>25</v>
      </c>
      <c r="F393" t="s">
        <v>1616</v>
      </c>
      <c r="G393" t="s">
        <v>1616</v>
      </c>
      <c r="H393">
        <v>9106052456</v>
      </c>
      <c r="I393" t="s">
        <v>1616</v>
      </c>
      <c r="J393" t="s">
        <v>15537</v>
      </c>
      <c r="L393" t="s">
        <v>26</v>
      </c>
      <c r="M393" t="s">
        <v>1905</v>
      </c>
      <c r="N393" t="s">
        <v>1616</v>
      </c>
      <c r="O393" t="s">
        <v>11515</v>
      </c>
      <c r="S393" t="s">
        <v>15538</v>
      </c>
      <c r="V393" t="s">
        <v>15538</v>
      </c>
      <c r="Y393" t="s">
        <v>3993</v>
      </c>
      <c r="AB393">
        <v>5111</v>
      </c>
      <c r="AC393">
        <v>131</v>
      </c>
      <c r="AE393">
        <v>1</v>
      </c>
      <c r="AG393">
        <v>111606</v>
      </c>
      <c r="AH393">
        <v>111606</v>
      </c>
      <c r="AL393">
        <v>8</v>
      </c>
      <c r="AN393">
        <v>8928.48</v>
      </c>
      <c r="AO393">
        <v>33311</v>
      </c>
      <c r="AQ393" t="s">
        <v>14558</v>
      </c>
      <c r="AR393">
        <v>156</v>
      </c>
      <c r="AS393">
        <v>632</v>
      </c>
    </row>
    <row r="394" spans="3:45" x14ac:dyDescent="0.25">
      <c r="C394" t="s">
        <v>3585</v>
      </c>
      <c r="D394" t="s">
        <v>4134</v>
      </c>
      <c r="E394" t="s">
        <v>25</v>
      </c>
      <c r="F394" t="s">
        <v>1616</v>
      </c>
      <c r="G394" t="s">
        <v>1616</v>
      </c>
      <c r="H394">
        <v>9106052456</v>
      </c>
      <c r="I394" t="s">
        <v>1616</v>
      </c>
      <c r="J394" t="s">
        <v>15537</v>
      </c>
      <c r="L394" t="s">
        <v>26</v>
      </c>
      <c r="M394" t="s">
        <v>1905</v>
      </c>
      <c r="N394" t="s">
        <v>1616</v>
      </c>
      <c r="O394" t="s">
        <v>11515</v>
      </c>
      <c r="S394" t="s">
        <v>15538</v>
      </c>
      <c r="V394" t="s">
        <v>15538</v>
      </c>
      <c r="Y394" t="s">
        <v>4059</v>
      </c>
      <c r="AB394">
        <v>5111</v>
      </c>
      <c r="AC394">
        <v>131</v>
      </c>
      <c r="AE394">
        <v>2</v>
      </c>
      <c r="AG394">
        <v>37720</v>
      </c>
      <c r="AH394">
        <v>75440</v>
      </c>
      <c r="AL394">
        <v>8</v>
      </c>
      <c r="AN394">
        <v>6035.2</v>
      </c>
      <c r="AO394">
        <v>33311</v>
      </c>
      <c r="AQ394" t="s">
        <v>14558</v>
      </c>
      <c r="AR394">
        <v>156</v>
      </c>
      <c r="AS394">
        <v>632</v>
      </c>
    </row>
    <row r="395" spans="3:45" x14ac:dyDescent="0.25">
      <c r="C395" t="s">
        <v>3585</v>
      </c>
      <c r="D395" t="s">
        <v>4134</v>
      </c>
      <c r="E395" t="s">
        <v>25</v>
      </c>
      <c r="F395" t="s">
        <v>1616</v>
      </c>
      <c r="G395" t="s">
        <v>1616</v>
      </c>
      <c r="H395">
        <v>9106052456</v>
      </c>
      <c r="I395" t="s">
        <v>1616</v>
      </c>
      <c r="J395" t="s">
        <v>15537</v>
      </c>
      <c r="L395" t="s">
        <v>26</v>
      </c>
      <c r="M395" t="s">
        <v>1905</v>
      </c>
      <c r="N395" t="s">
        <v>1616</v>
      </c>
      <c r="O395" t="s">
        <v>11515</v>
      </c>
      <c r="S395" t="s">
        <v>15538</v>
      </c>
      <c r="V395" t="s">
        <v>15538</v>
      </c>
      <c r="Y395" t="s">
        <v>4087</v>
      </c>
      <c r="AB395">
        <v>5111</v>
      </c>
      <c r="AC395">
        <v>131</v>
      </c>
      <c r="AE395">
        <v>1</v>
      </c>
      <c r="AG395">
        <v>45588</v>
      </c>
      <c r="AH395">
        <v>45588</v>
      </c>
      <c r="AL395">
        <v>8</v>
      </c>
      <c r="AN395">
        <v>3647.04</v>
      </c>
      <c r="AO395">
        <v>33311</v>
      </c>
      <c r="AQ395" t="s">
        <v>14558</v>
      </c>
      <c r="AR395">
        <v>156</v>
      </c>
      <c r="AS395">
        <v>632</v>
      </c>
    </row>
    <row r="396" spans="3:45" x14ac:dyDescent="0.25">
      <c r="C396" t="s">
        <v>3585</v>
      </c>
      <c r="D396" t="s">
        <v>4134</v>
      </c>
      <c r="E396" t="s">
        <v>25</v>
      </c>
      <c r="F396" t="s">
        <v>1616</v>
      </c>
      <c r="G396" t="s">
        <v>1616</v>
      </c>
      <c r="H396">
        <v>9106052580</v>
      </c>
      <c r="I396" t="s">
        <v>1616</v>
      </c>
      <c r="J396" t="s">
        <v>15550</v>
      </c>
      <c r="L396" t="s">
        <v>26</v>
      </c>
      <c r="M396" t="s">
        <v>2094</v>
      </c>
      <c r="N396" t="s">
        <v>1616</v>
      </c>
      <c r="O396" t="s">
        <v>3669</v>
      </c>
      <c r="S396" t="s">
        <v>15551</v>
      </c>
      <c r="V396" t="s">
        <v>15551</v>
      </c>
      <c r="Y396" t="s">
        <v>4059</v>
      </c>
      <c r="AB396">
        <v>5111</v>
      </c>
      <c r="AC396">
        <v>131</v>
      </c>
      <c r="AE396">
        <v>1</v>
      </c>
      <c r="AG396">
        <v>37720</v>
      </c>
      <c r="AH396">
        <v>37720</v>
      </c>
      <c r="AL396">
        <v>8</v>
      </c>
      <c r="AN396">
        <v>3017.6</v>
      </c>
      <c r="AO396">
        <v>33311</v>
      </c>
      <c r="AQ396" t="s">
        <v>14558</v>
      </c>
      <c r="AR396">
        <v>156</v>
      </c>
      <c r="AS396">
        <v>632</v>
      </c>
    </row>
    <row r="397" spans="3:45" x14ac:dyDescent="0.25">
      <c r="C397" t="s">
        <v>3585</v>
      </c>
      <c r="D397" t="s">
        <v>4134</v>
      </c>
      <c r="E397" t="s">
        <v>25</v>
      </c>
      <c r="F397" t="s">
        <v>1616</v>
      </c>
      <c r="G397" t="s">
        <v>1616</v>
      </c>
      <c r="H397">
        <v>9106052534</v>
      </c>
      <c r="I397" t="s">
        <v>1616</v>
      </c>
      <c r="J397" t="s">
        <v>15553</v>
      </c>
      <c r="L397" t="s">
        <v>26</v>
      </c>
      <c r="M397" t="s">
        <v>2010</v>
      </c>
      <c r="N397" t="s">
        <v>1616</v>
      </c>
      <c r="O397" t="s">
        <v>3844</v>
      </c>
      <c r="S397" t="s">
        <v>15554</v>
      </c>
      <c r="V397" t="s">
        <v>15554</v>
      </c>
      <c r="Y397" t="s">
        <v>4087</v>
      </c>
      <c r="AB397">
        <v>5111</v>
      </c>
      <c r="AC397">
        <v>131</v>
      </c>
      <c r="AE397">
        <v>1</v>
      </c>
      <c r="AG397">
        <v>45588</v>
      </c>
      <c r="AH397">
        <v>45588</v>
      </c>
      <c r="AL397">
        <v>8</v>
      </c>
      <c r="AN397">
        <v>3647.04</v>
      </c>
      <c r="AO397">
        <v>33311</v>
      </c>
      <c r="AQ397" t="s">
        <v>14558</v>
      </c>
      <c r="AR397">
        <v>156</v>
      </c>
      <c r="AS397">
        <v>632</v>
      </c>
    </row>
    <row r="398" spans="3:45" x14ac:dyDescent="0.25">
      <c r="C398" t="s">
        <v>3585</v>
      </c>
      <c r="D398" t="s">
        <v>4134</v>
      </c>
      <c r="E398" t="s">
        <v>25</v>
      </c>
      <c r="F398" t="s">
        <v>1616</v>
      </c>
      <c r="G398" t="s">
        <v>1616</v>
      </c>
      <c r="H398">
        <v>9106052592</v>
      </c>
      <c r="I398" t="s">
        <v>1616</v>
      </c>
      <c r="J398" t="s">
        <v>15557</v>
      </c>
      <c r="L398" t="s">
        <v>26</v>
      </c>
      <c r="M398" t="s">
        <v>1920</v>
      </c>
      <c r="N398" t="s">
        <v>1616</v>
      </c>
      <c r="O398" t="s">
        <v>3722</v>
      </c>
      <c r="S398" t="s">
        <v>15558</v>
      </c>
      <c r="V398" t="s">
        <v>15558</v>
      </c>
      <c r="Y398" t="s">
        <v>4007</v>
      </c>
      <c r="AB398">
        <v>5111</v>
      </c>
      <c r="AC398">
        <v>131</v>
      </c>
      <c r="AE398">
        <v>1</v>
      </c>
      <c r="AG398">
        <v>111058</v>
      </c>
      <c r="AH398">
        <v>111058</v>
      </c>
      <c r="AL398">
        <v>8</v>
      </c>
      <c r="AN398">
        <v>8884.64</v>
      </c>
      <c r="AO398">
        <v>33311</v>
      </c>
      <c r="AQ398" t="s">
        <v>14558</v>
      </c>
      <c r="AR398">
        <v>156</v>
      </c>
      <c r="AS398">
        <v>632</v>
      </c>
    </row>
    <row r="399" spans="3:45" x14ac:dyDescent="0.25">
      <c r="C399" t="s">
        <v>3585</v>
      </c>
      <c r="D399" t="s">
        <v>4134</v>
      </c>
      <c r="E399" t="s">
        <v>25</v>
      </c>
      <c r="F399" t="s">
        <v>1616</v>
      </c>
      <c r="G399" t="s">
        <v>1616</v>
      </c>
      <c r="H399">
        <v>9106052624</v>
      </c>
      <c r="I399" t="s">
        <v>1616</v>
      </c>
      <c r="J399" t="s">
        <v>15559</v>
      </c>
      <c r="L399" t="s">
        <v>26</v>
      </c>
      <c r="M399" t="s">
        <v>2412</v>
      </c>
      <c r="N399" t="s">
        <v>1616</v>
      </c>
      <c r="O399" t="s">
        <v>3880</v>
      </c>
      <c r="S399" t="s">
        <v>15560</v>
      </c>
      <c r="V399" t="s">
        <v>15560</v>
      </c>
      <c r="Y399" t="s">
        <v>4059</v>
      </c>
      <c r="AB399">
        <v>5111</v>
      </c>
      <c r="AC399">
        <v>131</v>
      </c>
      <c r="AE399">
        <v>3</v>
      </c>
      <c r="AG399">
        <v>37720</v>
      </c>
      <c r="AH399">
        <v>113160</v>
      </c>
      <c r="AL399">
        <v>8</v>
      </c>
      <c r="AN399">
        <v>9052.8000000000011</v>
      </c>
      <c r="AO399">
        <v>33311</v>
      </c>
      <c r="AQ399" t="s">
        <v>14558</v>
      </c>
      <c r="AR399">
        <v>156</v>
      </c>
      <c r="AS399">
        <v>632</v>
      </c>
    </row>
    <row r="400" spans="3:45" x14ac:dyDescent="0.25">
      <c r="C400" t="s">
        <v>3585</v>
      </c>
      <c r="D400" t="s">
        <v>4134</v>
      </c>
      <c r="E400" t="s">
        <v>25</v>
      </c>
      <c r="F400" t="s">
        <v>1616</v>
      </c>
      <c r="G400" t="s">
        <v>1616</v>
      </c>
      <c r="H400">
        <v>9106052664</v>
      </c>
      <c r="I400" t="s">
        <v>1616</v>
      </c>
      <c r="J400" t="s">
        <v>15561</v>
      </c>
      <c r="L400" t="s">
        <v>26</v>
      </c>
      <c r="M400" t="s">
        <v>2436</v>
      </c>
      <c r="N400" t="s">
        <v>1616</v>
      </c>
      <c r="O400" t="s">
        <v>3880</v>
      </c>
      <c r="S400" t="s">
        <v>15560</v>
      </c>
      <c r="V400" t="s">
        <v>15560</v>
      </c>
      <c r="Y400" t="s">
        <v>3949</v>
      </c>
      <c r="AB400">
        <v>5111</v>
      </c>
      <c r="AC400">
        <v>131</v>
      </c>
      <c r="AE400">
        <v>2</v>
      </c>
      <c r="AG400">
        <v>74250</v>
      </c>
      <c r="AH400">
        <v>148500</v>
      </c>
      <c r="AL400">
        <v>8</v>
      </c>
      <c r="AN400">
        <v>11880</v>
      </c>
      <c r="AO400">
        <v>33311</v>
      </c>
      <c r="AQ400" t="s">
        <v>14558</v>
      </c>
      <c r="AR400">
        <v>156</v>
      </c>
      <c r="AS400">
        <v>632</v>
      </c>
    </row>
    <row r="401" spans="3:45" x14ac:dyDescent="0.25">
      <c r="C401" t="s">
        <v>3585</v>
      </c>
      <c r="D401" t="s">
        <v>4134</v>
      </c>
      <c r="E401" t="s">
        <v>25</v>
      </c>
      <c r="F401" t="s">
        <v>1616</v>
      </c>
      <c r="G401" t="s">
        <v>1616</v>
      </c>
      <c r="H401">
        <v>9106052680</v>
      </c>
      <c r="I401" t="s">
        <v>1616</v>
      </c>
      <c r="J401" t="s">
        <v>15562</v>
      </c>
      <c r="L401" t="s">
        <v>26</v>
      </c>
      <c r="M401" t="s">
        <v>2397</v>
      </c>
      <c r="N401" t="s">
        <v>1616</v>
      </c>
      <c r="O401" t="s">
        <v>3880</v>
      </c>
      <c r="S401" t="s">
        <v>15560</v>
      </c>
      <c r="V401" t="s">
        <v>15560</v>
      </c>
      <c r="Y401" t="s">
        <v>4013</v>
      </c>
      <c r="AB401">
        <v>5111</v>
      </c>
      <c r="AC401">
        <v>131</v>
      </c>
      <c r="AE401">
        <v>2</v>
      </c>
      <c r="AG401">
        <v>50182</v>
      </c>
      <c r="AH401">
        <v>100364</v>
      </c>
      <c r="AL401">
        <v>8</v>
      </c>
      <c r="AN401">
        <v>8029.12</v>
      </c>
      <c r="AO401">
        <v>33311</v>
      </c>
      <c r="AQ401" t="s">
        <v>14558</v>
      </c>
      <c r="AR401">
        <v>156</v>
      </c>
      <c r="AS401">
        <v>632</v>
      </c>
    </row>
    <row r="402" spans="3:45" x14ac:dyDescent="0.25">
      <c r="C402" t="s">
        <v>3585</v>
      </c>
      <c r="D402" t="s">
        <v>4134</v>
      </c>
      <c r="E402" t="s">
        <v>25</v>
      </c>
      <c r="F402" t="s">
        <v>1616</v>
      </c>
      <c r="G402" t="s">
        <v>1616</v>
      </c>
      <c r="H402">
        <v>9106052735</v>
      </c>
      <c r="I402" t="s">
        <v>1616</v>
      </c>
      <c r="J402" t="s">
        <v>15568</v>
      </c>
      <c r="L402" t="s">
        <v>26</v>
      </c>
      <c r="M402" t="s">
        <v>1929</v>
      </c>
      <c r="N402" t="s">
        <v>1616</v>
      </c>
      <c r="O402" t="s">
        <v>3639</v>
      </c>
      <c r="S402" t="s">
        <v>15569</v>
      </c>
      <c r="V402" t="s">
        <v>15569</v>
      </c>
      <c r="Y402" t="s">
        <v>4007</v>
      </c>
      <c r="AB402">
        <v>5111</v>
      </c>
      <c r="AC402">
        <v>131</v>
      </c>
      <c r="AE402">
        <v>1</v>
      </c>
      <c r="AG402">
        <v>111058</v>
      </c>
      <c r="AH402">
        <v>111058</v>
      </c>
      <c r="AL402">
        <v>8</v>
      </c>
      <c r="AN402">
        <v>8884.64</v>
      </c>
      <c r="AO402">
        <v>33311</v>
      </c>
      <c r="AQ402" t="s">
        <v>14558</v>
      </c>
      <c r="AR402">
        <v>156</v>
      </c>
      <c r="AS402">
        <v>632</v>
      </c>
    </row>
    <row r="403" spans="3:45" x14ac:dyDescent="0.25">
      <c r="C403" t="s">
        <v>3585</v>
      </c>
      <c r="D403" t="s">
        <v>4134</v>
      </c>
      <c r="E403" t="s">
        <v>25</v>
      </c>
      <c r="F403" t="s">
        <v>2442</v>
      </c>
      <c r="G403" t="s">
        <v>2442</v>
      </c>
      <c r="H403">
        <v>9106052844</v>
      </c>
      <c r="I403" t="s">
        <v>2442</v>
      </c>
      <c r="J403" t="s">
        <v>15575</v>
      </c>
      <c r="L403" t="s">
        <v>26</v>
      </c>
      <c r="M403" t="s">
        <v>2871</v>
      </c>
      <c r="N403" t="s">
        <v>2442</v>
      </c>
      <c r="O403" t="s">
        <v>13142</v>
      </c>
      <c r="S403" t="s">
        <v>15576</v>
      </c>
      <c r="V403" t="s">
        <v>15576</v>
      </c>
      <c r="Y403" t="s">
        <v>3999</v>
      </c>
      <c r="AB403">
        <v>5111</v>
      </c>
      <c r="AC403">
        <v>131</v>
      </c>
      <c r="AE403">
        <v>1</v>
      </c>
      <c r="AG403">
        <v>49500</v>
      </c>
      <c r="AH403">
        <v>49500</v>
      </c>
      <c r="AL403">
        <v>8</v>
      </c>
      <c r="AN403">
        <v>3960</v>
      </c>
      <c r="AO403">
        <v>33311</v>
      </c>
      <c r="AQ403" t="s">
        <v>14558</v>
      </c>
      <c r="AR403">
        <v>156</v>
      </c>
      <c r="AS403">
        <v>632</v>
      </c>
    </row>
    <row r="404" spans="3:45" x14ac:dyDescent="0.25">
      <c r="C404" t="s">
        <v>3585</v>
      </c>
      <c r="D404" t="s">
        <v>4134</v>
      </c>
      <c r="E404" t="s">
        <v>25</v>
      </c>
      <c r="F404" t="s">
        <v>2442</v>
      </c>
      <c r="G404" t="s">
        <v>2442</v>
      </c>
      <c r="H404">
        <v>9106052844</v>
      </c>
      <c r="I404" t="s">
        <v>2442</v>
      </c>
      <c r="J404" t="s">
        <v>15575</v>
      </c>
      <c r="L404" t="s">
        <v>26</v>
      </c>
      <c r="M404" t="s">
        <v>2871</v>
      </c>
      <c r="N404" t="s">
        <v>2442</v>
      </c>
      <c r="O404" t="s">
        <v>13142</v>
      </c>
      <c r="S404" t="s">
        <v>15576</v>
      </c>
      <c r="V404" t="s">
        <v>15576</v>
      </c>
      <c r="Y404" t="s">
        <v>4013</v>
      </c>
      <c r="AB404">
        <v>5111</v>
      </c>
      <c r="AC404">
        <v>131</v>
      </c>
      <c r="AE404">
        <v>1</v>
      </c>
      <c r="AG404">
        <v>50182</v>
      </c>
      <c r="AH404">
        <v>50182</v>
      </c>
      <c r="AL404">
        <v>8</v>
      </c>
      <c r="AN404">
        <v>4014.56</v>
      </c>
      <c r="AO404">
        <v>33311</v>
      </c>
      <c r="AQ404" t="s">
        <v>14558</v>
      </c>
      <c r="AR404">
        <v>156</v>
      </c>
      <c r="AS404">
        <v>632</v>
      </c>
    </row>
    <row r="405" spans="3:45" x14ac:dyDescent="0.25">
      <c r="C405" t="s">
        <v>3585</v>
      </c>
      <c r="D405" t="s">
        <v>4134</v>
      </c>
      <c r="E405" t="s">
        <v>25</v>
      </c>
      <c r="F405" t="s">
        <v>2442</v>
      </c>
      <c r="G405" t="s">
        <v>2442</v>
      </c>
      <c r="H405">
        <v>9106052888</v>
      </c>
      <c r="I405" t="s">
        <v>2442</v>
      </c>
      <c r="J405" t="s">
        <v>15577</v>
      </c>
      <c r="L405" t="s">
        <v>26</v>
      </c>
      <c r="M405" t="s">
        <v>2781</v>
      </c>
      <c r="N405" t="s">
        <v>2442</v>
      </c>
      <c r="O405" t="s">
        <v>3639</v>
      </c>
      <c r="S405" t="s">
        <v>15578</v>
      </c>
      <c r="V405" t="s">
        <v>15578</v>
      </c>
      <c r="Y405" t="s">
        <v>4059</v>
      </c>
      <c r="AB405">
        <v>5111</v>
      </c>
      <c r="AC405">
        <v>131</v>
      </c>
      <c r="AE405">
        <v>1</v>
      </c>
      <c r="AG405">
        <v>37720</v>
      </c>
      <c r="AH405">
        <v>37720</v>
      </c>
      <c r="AL405">
        <v>8</v>
      </c>
      <c r="AN405">
        <v>3017.6</v>
      </c>
      <c r="AO405">
        <v>33311</v>
      </c>
      <c r="AQ405" t="s">
        <v>14558</v>
      </c>
      <c r="AR405">
        <v>156</v>
      </c>
      <c r="AS405">
        <v>632</v>
      </c>
    </row>
    <row r="406" spans="3:45" x14ac:dyDescent="0.25">
      <c r="C406" t="s">
        <v>3585</v>
      </c>
      <c r="D406" t="s">
        <v>4134</v>
      </c>
      <c r="E406" t="s">
        <v>25</v>
      </c>
      <c r="F406" t="s">
        <v>2442</v>
      </c>
      <c r="G406" t="s">
        <v>2442</v>
      </c>
      <c r="H406">
        <v>9106052889</v>
      </c>
      <c r="I406" t="s">
        <v>2442</v>
      </c>
      <c r="J406" t="s">
        <v>15579</v>
      </c>
      <c r="L406" t="s">
        <v>26</v>
      </c>
      <c r="M406" t="s">
        <v>2751</v>
      </c>
      <c r="N406" t="s">
        <v>2442</v>
      </c>
      <c r="O406" t="s">
        <v>3639</v>
      </c>
      <c r="S406" t="s">
        <v>15580</v>
      </c>
      <c r="V406" t="s">
        <v>15580</v>
      </c>
      <c r="Y406" t="s">
        <v>4087</v>
      </c>
      <c r="AB406">
        <v>5111</v>
      </c>
      <c r="AC406">
        <v>131</v>
      </c>
      <c r="AE406">
        <v>1</v>
      </c>
      <c r="AG406">
        <v>45588</v>
      </c>
      <c r="AH406">
        <v>45588</v>
      </c>
      <c r="AL406">
        <v>8</v>
      </c>
      <c r="AN406">
        <v>3647.04</v>
      </c>
      <c r="AO406">
        <v>33311</v>
      </c>
      <c r="AQ406" t="s">
        <v>14558</v>
      </c>
      <c r="AR406">
        <v>156</v>
      </c>
      <c r="AS406">
        <v>632</v>
      </c>
    </row>
    <row r="407" spans="3:45" x14ac:dyDescent="0.25">
      <c r="C407" t="s">
        <v>3585</v>
      </c>
      <c r="D407" t="s">
        <v>4134</v>
      </c>
      <c r="E407" t="s">
        <v>25</v>
      </c>
      <c r="F407" t="s">
        <v>2442</v>
      </c>
      <c r="G407" t="s">
        <v>2442</v>
      </c>
      <c r="H407">
        <v>9106053268</v>
      </c>
      <c r="I407" t="s">
        <v>2442</v>
      </c>
      <c r="J407" t="s">
        <v>15595</v>
      </c>
      <c r="L407" t="s">
        <v>26</v>
      </c>
      <c r="M407" t="s">
        <v>3087</v>
      </c>
      <c r="N407" t="s">
        <v>2442</v>
      </c>
      <c r="O407" t="s">
        <v>3844</v>
      </c>
      <c r="S407" t="s">
        <v>15596</v>
      </c>
      <c r="V407" t="s">
        <v>15596</v>
      </c>
      <c r="Y407" t="s">
        <v>4010</v>
      </c>
      <c r="AB407">
        <v>5111</v>
      </c>
      <c r="AC407">
        <v>131</v>
      </c>
      <c r="AE407">
        <v>2</v>
      </c>
      <c r="AG407">
        <v>41328</v>
      </c>
      <c r="AH407">
        <v>82656</v>
      </c>
      <c r="AL407">
        <v>8</v>
      </c>
      <c r="AN407">
        <v>6612.4800000000005</v>
      </c>
      <c r="AO407">
        <v>33311</v>
      </c>
      <c r="AQ407" t="s">
        <v>14558</v>
      </c>
      <c r="AR407">
        <v>156</v>
      </c>
      <c r="AS407">
        <v>632</v>
      </c>
    </row>
    <row r="408" spans="3:45" x14ac:dyDescent="0.25">
      <c r="C408" t="s">
        <v>3585</v>
      </c>
      <c r="D408" t="s">
        <v>4134</v>
      </c>
      <c r="E408" t="s">
        <v>25</v>
      </c>
      <c r="F408" t="s">
        <v>2442</v>
      </c>
      <c r="G408" t="s">
        <v>2442</v>
      </c>
      <c r="H408">
        <v>9106053253</v>
      </c>
      <c r="I408" t="s">
        <v>2442</v>
      </c>
      <c r="J408" t="s">
        <v>15598</v>
      </c>
      <c r="L408" t="s">
        <v>26</v>
      </c>
      <c r="M408" t="s">
        <v>2724</v>
      </c>
      <c r="N408" t="s">
        <v>2442</v>
      </c>
      <c r="O408" t="s">
        <v>3795</v>
      </c>
      <c r="S408" t="s">
        <v>15599</v>
      </c>
      <c r="V408" t="s">
        <v>15599</v>
      </c>
      <c r="Y408" t="s">
        <v>4007</v>
      </c>
      <c r="AB408">
        <v>5111</v>
      </c>
      <c r="AC408">
        <v>131</v>
      </c>
      <c r="AE408">
        <v>1</v>
      </c>
      <c r="AG408">
        <v>111058</v>
      </c>
      <c r="AH408">
        <v>111058</v>
      </c>
      <c r="AL408">
        <v>8</v>
      </c>
      <c r="AN408">
        <v>8884.64</v>
      </c>
      <c r="AO408">
        <v>33311</v>
      </c>
      <c r="AQ408" t="s">
        <v>14558</v>
      </c>
      <c r="AR408">
        <v>156</v>
      </c>
      <c r="AS408">
        <v>632</v>
      </c>
    </row>
    <row r="409" spans="3:45" x14ac:dyDescent="0.25">
      <c r="C409" t="s">
        <v>3585</v>
      </c>
      <c r="D409" t="s">
        <v>4134</v>
      </c>
      <c r="E409" t="s">
        <v>25</v>
      </c>
      <c r="F409" t="s">
        <v>2442</v>
      </c>
      <c r="G409" t="s">
        <v>2442</v>
      </c>
      <c r="H409">
        <v>9106053253</v>
      </c>
      <c r="I409" t="s">
        <v>2442</v>
      </c>
      <c r="J409" t="s">
        <v>15598</v>
      </c>
      <c r="L409" t="s">
        <v>26</v>
      </c>
      <c r="M409" t="s">
        <v>2724</v>
      </c>
      <c r="N409" t="s">
        <v>2442</v>
      </c>
      <c r="O409" t="s">
        <v>3795</v>
      </c>
      <c r="S409" t="s">
        <v>15599</v>
      </c>
      <c r="V409" t="s">
        <v>15599</v>
      </c>
      <c r="Y409" t="s">
        <v>4013</v>
      </c>
      <c r="AB409">
        <v>5111</v>
      </c>
      <c r="AC409">
        <v>131</v>
      </c>
      <c r="AE409">
        <v>1</v>
      </c>
      <c r="AG409">
        <v>50182</v>
      </c>
      <c r="AH409">
        <v>50182</v>
      </c>
      <c r="AL409">
        <v>8</v>
      </c>
      <c r="AN409">
        <v>4014.56</v>
      </c>
      <c r="AO409">
        <v>33311</v>
      </c>
      <c r="AQ409" t="s">
        <v>14558</v>
      </c>
      <c r="AR409">
        <v>156</v>
      </c>
      <c r="AS409">
        <v>632</v>
      </c>
    </row>
    <row r="410" spans="3:45" x14ac:dyDescent="0.25">
      <c r="C410" t="s">
        <v>3585</v>
      </c>
      <c r="D410" t="s">
        <v>4134</v>
      </c>
      <c r="E410" t="s">
        <v>25</v>
      </c>
      <c r="F410" t="s">
        <v>2442</v>
      </c>
      <c r="G410" t="s">
        <v>2442</v>
      </c>
      <c r="H410">
        <v>9106053335</v>
      </c>
      <c r="I410" t="s">
        <v>2442</v>
      </c>
      <c r="J410" t="s">
        <v>15600</v>
      </c>
      <c r="L410" t="s">
        <v>26</v>
      </c>
      <c r="M410" t="s">
        <v>3108</v>
      </c>
      <c r="N410" t="s">
        <v>2442</v>
      </c>
      <c r="O410" t="s">
        <v>3645</v>
      </c>
      <c r="S410" t="s">
        <v>15601</v>
      </c>
      <c r="V410" t="s">
        <v>15601</v>
      </c>
      <c r="Y410" t="s">
        <v>4010</v>
      </c>
      <c r="AB410">
        <v>5111</v>
      </c>
      <c r="AC410">
        <v>131</v>
      </c>
      <c r="AE410">
        <v>1</v>
      </c>
      <c r="AG410">
        <v>50400</v>
      </c>
      <c r="AH410">
        <v>50400</v>
      </c>
      <c r="AL410">
        <v>8</v>
      </c>
      <c r="AN410">
        <v>4032</v>
      </c>
      <c r="AO410">
        <v>33311</v>
      </c>
      <c r="AQ410" t="s">
        <v>14558</v>
      </c>
      <c r="AR410">
        <v>156</v>
      </c>
      <c r="AS410">
        <v>632</v>
      </c>
    </row>
    <row r="411" spans="3:45" x14ac:dyDescent="0.25">
      <c r="C411" t="s">
        <v>3585</v>
      </c>
      <c r="D411" t="s">
        <v>4134</v>
      </c>
      <c r="E411" t="s">
        <v>25</v>
      </c>
      <c r="F411" t="s">
        <v>2442</v>
      </c>
      <c r="G411" t="s">
        <v>2442</v>
      </c>
      <c r="H411">
        <v>9106053364</v>
      </c>
      <c r="I411" t="s">
        <v>2442</v>
      </c>
      <c r="J411" t="s">
        <v>15602</v>
      </c>
      <c r="L411" t="s">
        <v>26</v>
      </c>
      <c r="M411" t="s">
        <v>3120</v>
      </c>
      <c r="N411" t="s">
        <v>2442</v>
      </c>
      <c r="O411" t="s">
        <v>3645</v>
      </c>
      <c r="S411" t="s">
        <v>15601</v>
      </c>
      <c r="V411" t="s">
        <v>15601</v>
      </c>
      <c r="Y411" t="s">
        <v>3949</v>
      </c>
      <c r="AB411">
        <v>5111</v>
      </c>
      <c r="AC411">
        <v>131</v>
      </c>
      <c r="AE411">
        <v>1</v>
      </c>
      <c r="AG411">
        <v>74250</v>
      </c>
      <c r="AH411">
        <v>74250</v>
      </c>
      <c r="AL411">
        <v>8</v>
      </c>
      <c r="AN411">
        <v>5940</v>
      </c>
      <c r="AO411">
        <v>33311</v>
      </c>
      <c r="AQ411" t="s">
        <v>14558</v>
      </c>
      <c r="AR411">
        <v>156</v>
      </c>
      <c r="AS411">
        <v>632</v>
      </c>
    </row>
    <row r="412" spans="3:45" x14ac:dyDescent="0.25">
      <c r="C412" t="s">
        <v>3585</v>
      </c>
      <c r="D412" t="s">
        <v>4134</v>
      </c>
      <c r="E412" t="s">
        <v>25</v>
      </c>
      <c r="F412" t="s">
        <v>2442</v>
      </c>
      <c r="G412" t="s">
        <v>2442</v>
      </c>
      <c r="H412">
        <v>9106053529</v>
      </c>
      <c r="I412" t="s">
        <v>2442</v>
      </c>
      <c r="J412" t="s">
        <v>15605</v>
      </c>
      <c r="L412" t="s">
        <v>26</v>
      </c>
      <c r="M412" t="s">
        <v>2733</v>
      </c>
      <c r="N412" t="s">
        <v>2442</v>
      </c>
      <c r="O412" t="s">
        <v>3795</v>
      </c>
      <c r="S412" t="s">
        <v>15606</v>
      </c>
      <c r="V412" t="s">
        <v>15606</v>
      </c>
      <c r="Y412" t="s">
        <v>3999</v>
      </c>
      <c r="AB412">
        <v>5111</v>
      </c>
      <c r="AC412">
        <v>131</v>
      </c>
      <c r="AE412">
        <v>1</v>
      </c>
      <c r="AG412">
        <v>49500</v>
      </c>
      <c r="AH412">
        <v>49500</v>
      </c>
      <c r="AL412">
        <v>8</v>
      </c>
      <c r="AN412">
        <v>3960</v>
      </c>
      <c r="AO412">
        <v>33311</v>
      </c>
      <c r="AQ412" t="s">
        <v>14558</v>
      </c>
      <c r="AR412">
        <v>156</v>
      </c>
      <c r="AS412">
        <v>632</v>
      </c>
    </row>
    <row r="413" spans="3:45" x14ac:dyDescent="0.25">
      <c r="C413" t="s">
        <v>3585</v>
      </c>
      <c r="D413" t="s">
        <v>4134</v>
      </c>
      <c r="E413" t="s">
        <v>25</v>
      </c>
      <c r="F413" t="s">
        <v>2442</v>
      </c>
      <c r="G413" t="s">
        <v>2442</v>
      </c>
      <c r="H413">
        <v>9106053529</v>
      </c>
      <c r="I413" t="s">
        <v>2442</v>
      </c>
      <c r="J413" t="s">
        <v>15605</v>
      </c>
      <c r="L413" t="s">
        <v>26</v>
      </c>
      <c r="M413" t="s">
        <v>2733</v>
      </c>
      <c r="N413" t="s">
        <v>2442</v>
      </c>
      <c r="O413" t="s">
        <v>3795</v>
      </c>
      <c r="S413" t="s">
        <v>15606</v>
      </c>
      <c r="V413" t="s">
        <v>15606</v>
      </c>
      <c r="Y413" t="s">
        <v>3949</v>
      </c>
      <c r="AB413">
        <v>5111</v>
      </c>
      <c r="AC413">
        <v>131</v>
      </c>
      <c r="AE413">
        <v>1</v>
      </c>
      <c r="AG413">
        <v>74250</v>
      </c>
      <c r="AH413">
        <v>74250</v>
      </c>
      <c r="AL413">
        <v>8</v>
      </c>
      <c r="AN413">
        <v>5940</v>
      </c>
      <c r="AO413">
        <v>33311</v>
      </c>
      <c r="AQ413" t="s">
        <v>14558</v>
      </c>
      <c r="AR413">
        <v>156</v>
      </c>
      <c r="AS413">
        <v>632</v>
      </c>
    </row>
    <row r="414" spans="3:45" x14ac:dyDescent="0.25">
      <c r="C414" t="s">
        <v>3585</v>
      </c>
      <c r="D414" t="s">
        <v>4134</v>
      </c>
      <c r="E414" t="s">
        <v>25</v>
      </c>
      <c r="F414" t="s">
        <v>2442</v>
      </c>
      <c r="G414" t="s">
        <v>2442</v>
      </c>
      <c r="H414">
        <v>9106053551</v>
      </c>
      <c r="I414" t="s">
        <v>2442</v>
      </c>
      <c r="J414" t="s">
        <v>15609</v>
      </c>
      <c r="L414" t="s">
        <v>26</v>
      </c>
      <c r="M414" t="s">
        <v>2715</v>
      </c>
      <c r="N414" t="s">
        <v>2442</v>
      </c>
      <c r="O414" t="s">
        <v>3854</v>
      </c>
      <c r="S414" t="s">
        <v>15610</v>
      </c>
      <c r="V414" t="s">
        <v>15610</v>
      </c>
      <c r="Y414" t="s">
        <v>3967</v>
      </c>
      <c r="AB414">
        <v>5111</v>
      </c>
      <c r="AC414">
        <v>131</v>
      </c>
      <c r="AE414">
        <v>1</v>
      </c>
      <c r="AG414">
        <v>70950</v>
      </c>
      <c r="AH414">
        <v>70950</v>
      </c>
      <c r="AL414">
        <v>8</v>
      </c>
      <c r="AN414">
        <v>5676</v>
      </c>
      <c r="AO414">
        <v>33311</v>
      </c>
      <c r="AQ414" t="s">
        <v>14558</v>
      </c>
      <c r="AR414">
        <v>156</v>
      </c>
      <c r="AS414">
        <v>632</v>
      </c>
    </row>
    <row r="415" spans="3:45" x14ac:dyDescent="0.25">
      <c r="C415" t="s">
        <v>3585</v>
      </c>
      <c r="D415" t="s">
        <v>4134</v>
      </c>
      <c r="E415" t="s">
        <v>25</v>
      </c>
      <c r="F415" t="s">
        <v>2442</v>
      </c>
      <c r="G415" t="s">
        <v>2442</v>
      </c>
      <c r="H415">
        <v>9106053607</v>
      </c>
      <c r="I415" t="s">
        <v>2442</v>
      </c>
      <c r="J415" t="s">
        <v>15617</v>
      </c>
      <c r="L415" t="s">
        <v>26</v>
      </c>
      <c r="M415" t="s">
        <v>2772</v>
      </c>
      <c r="N415" t="s">
        <v>2442</v>
      </c>
      <c r="O415" t="s">
        <v>3880</v>
      </c>
      <c r="S415" t="s">
        <v>15618</v>
      </c>
      <c r="V415" t="s">
        <v>15618</v>
      </c>
      <c r="Y415" t="s">
        <v>4010</v>
      </c>
      <c r="AB415">
        <v>5111</v>
      </c>
      <c r="AC415">
        <v>131</v>
      </c>
      <c r="AE415">
        <v>2</v>
      </c>
      <c r="AG415">
        <v>41328</v>
      </c>
      <c r="AH415">
        <v>82656</v>
      </c>
      <c r="AL415">
        <v>8</v>
      </c>
      <c r="AN415">
        <v>6612.4800000000005</v>
      </c>
      <c r="AO415">
        <v>33311</v>
      </c>
      <c r="AQ415" t="s">
        <v>14558</v>
      </c>
      <c r="AR415">
        <v>156</v>
      </c>
      <c r="AS415">
        <v>632</v>
      </c>
    </row>
    <row r="416" spans="3:45" x14ac:dyDescent="0.25">
      <c r="C416" t="s">
        <v>3585</v>
      </c>
      <c r="D416" t="s">
        <v>4134</v>
      </c>
      <c r="E416" t="s">
        <v>25</v>
      </c>
      <c r="F416" t="s">
        <v>2442</v>
      </c>
      <c r="G416" t="s">
        <v>2442</v>
      </c>
      <c r="H416">
        <v>9106053701</v>
      </c>
      <c r="I416" t="s">
        <v>2442</v>
      </c>
      <c r="J416" t="s">
        <v>15619</v>
      </c>
      <c r="L416" t="s">
        <v>26</v>
      </c>
      <c r="M416" t="s">
        <v>2601</v>
      </c>
      <c r="N416" t="s">
        <v>2442</v>
      </c>
      <c r="O416" t="s">
        <v>3795</v>
      </c>
      <c r="S416" t="s">
        <v>15620</v>
      </c>
      <c r="V416" t="s">
        <v>15620</v>
      </c>
      <c r="Y416" t="s">
        <v>4087</v>
      </c>
      <c r="AB416">
        <v>5111</v>
      </c>
      <c r="AC416">
        <v>131</v>
      </c>
      <c r="AE416">
        <v>1</v>
      </c>
      <c r="AG416">
        <v>45588</v>
      </c>
      <c r="AH416">
        <v>45588</v>
      </c>
      <c r="AL416">
        <v>8</v>
      </c>
      <c r="AN416">
        <v>3647.04</v>
      </c>
      <c r="AO416">
        <v>33311</v>
      </c>
      <c r="AQ416" t="s">
        <v>14558</v>
      </c>
      <c r="AR416">
        <v>156</v>
      </c>
      <c r="AS416">
        <v>632</v>
      </c>
    </row>
    <row r="417" spans="3:45" x14ac:dyDescent="0.25">
      <c r="C417" t="s">
        <v>3585</v>
      </c>
      <c r="D417" t="s">
        <v>4134</v>
      </c>
      <c r="E417" t="s">
        <v>25</v>
      </c>
      <c r="F417" t="s">
        <v>2442</v>
      </c>
      <c r="G417" t="s">
        <v>2442</v>
      </c>
      <c r="H417">
        <v>9106053701</v>
      </c>
      <c r="I417" t="s">
        <v>2442</v>
      </c>
      <c r="J417" t="s">
        <v>15619</v>
      </c>
      <c r="L417" t="s">
        <v>26</v>
      </c>
      <c r="M417" t="s">
        <v>2601</v>
      </c>
      <c r="N417" t="s">
        <v>2442</v>
      </c>
      <c r="O417" t="s">
        <v>3795</v>
      </c>
      <c r="S417" t="s">
        <v>15620</v>
      </c>
      <c r="V417" t="s">
        <v>15620</v>
      </c>
      <c r="Y417" t="s">
        <v>3999</v>
      </c>
      <c r="AB417">
        <v>5111</v>
      </c>
      <c r="AC417">
        <v>131</v>
      </c>
      <c r="AE417">
        <v>2</v>
      </c>
      <c r="AG417">
        <v>49500</v>
      </c>
      <c r="AH417">
        <v>99000</v>
      </c>
      <c r="AL417">
        <v>8</v>
      </c>
      <c r="AN417">
        <v>7920</v>
      </c>
      <c r="AO417">
        <v>33311</v>
      </c>
      <c r="AQ417" t="s">
        <v>14558</v>
      </c>
      <c r="AR417">
        <v>156</v>
      </c>
      <c r="AS417">
        <v>632</v>
      </c>
    </row>
    <row r="418" spans="3:45" x14ac:dyDescent="0.25">
      <c r="C418" t="s">
        <v>3585</v>
      </c>
      <c r="D418" t="s">
        <v>4134</v>
      </c>
      <c r="E418" t="s">
        <v>25</v>
      </c>
      <c r="F418" t="s">
        <v>2442</v>
      </c>
      <c r="G418" t="s">
        <v>2442</v>
      </c>
      <c r="H418">
        <v>9106053701</v>
      </c>
      <c r="I418" t="s">
        <v>2442</v>
      </c>
      <c r="J418" t="s">
        <v>15619</v>
      </c>
      <c r="L418" t="s">
        <v>26</v>
      </c>
      <c r="M418" t="s">
        <v>2601</v>
      </c>
      <c r="N418" t="s">
        <v>2442</v>
      </c>
      <c r="O418" t="s">
        <v>3795</v>
      </c>
      <c r="S418" t="s">
        <v>15620</v>
      </c>
      <c r="V418" t="s">
        <v>15620</v>
      </c>
      <c r="Y418" t="s">
        <v>3993</v>
      </c>
      <c r="AB418">
        <v>5111</v>
      </c>
      <c r="AC418">
        <v>131</v>
      </c>
      <c r="AE418">
        <v>1</v>
      </c>
      <c r="AG418">
        <v>111606</v>
      </c>
      <c r="AH418">
        <v>111606</v>
      </c>
      <c r="AL418">
        <v>8</v>
      </c>
      <c r="AN418">
        <v>8928.48</v>
      </c>
      <c r="AO418">
        <v>33311</v>
      </c>
      <c r="AQ418" t="s">
        <v>14558</v>
      </c>
      <c r="AR418">
        <v>156</v>
      </c>
      <c r="AS418">
        <v>632</v>
      </c>
    </row>
    <row r="419" spans="3:45" x14ac:dyDescent="0.25">
      <c r="C419" t="s">
        <v>3585</v>
      </c>
      <c r="D419" t="s">
        <v>4134</v>
      </c>
      <c r="E419" t="s">
        <v>25</v>
      </c>
      <c r="F419" t="s">
        <v>2442</v>
      </c>
      <c r="G419" t="s">
        <v>2442</v>
      </c>
      <c r="H419">
        <v>9106053701</v>
      </c>
      <c r="I419" t="s">
        <v>2442</v>
      </c>
      <c r="J419" t="s">
        <v>15619</v>
      </c>
      <c r="L419" t="s">
        <v>26</v>
      </c>
      <c r="M419" t="s">
        <v>2601</v>
      </c>
      <c r="N419" t="s">
        <v>2442</v>
      </c>
      <c r="O419" t="s">
        <v>3795</v>
      </c>
      <c r="S419" t="s">
        <v>15620</v>
      </c>
      <c r="V419" t="s">
        <v>15620</v>
      </c>
      <c r="Y419" t="s">
        <v>4007</v>
      </c>
      <c r="AB419">
        <v>5111</v>
      </c>
      <c r="AC419">
        <v>131</v>
      </c>
      <c r="AE419">
        <v>5</v>
      </c>
      <c r="AG419">
        <v>111058</v>
      </c>
      <c r="AH419">
        <v>555290</v>
      </c>
      <c r="AL419">
        <v>8</v>
      </c>
      <c r="AN419">
        <v>44423.200000000004</v>
      </c>
      <c r="AO419">
        <v>33311</v>
      </c>
      <c r="AQ419" t="s">
        <v>14558</v>
      </c>
      <c r="AR419">
        <v>156</v>
      </c>
      <c r="AS419">
        <v>632</v>
      </c>
    </row>
    <row r="420" spans="3:45" x14ac:dyDescent="0.25">
      <c r="C420" t="s">
        <v>3585</v>
      </c>
      <c r="D420" t="s">
        <v>4134</v>
      </c>
      <c r="E420" t="s">
        <v>25</v>
      </c>
      <c r="F420" t="s">
        <v>2442</v>
      </c>
      <c r="G420" t="s">
        <v>2442</v>
      </c>
      <c r="H420">
        <v>9106053701</v>
      </c>
      <c r="I420" t="s">
        <v>2442</v>
      </c>
      <c r="J420" t="s">
        <v>15619</v>
      </c>
      <c r="L420" t="s">
        <v>26</v>
      </c>
      <c r="M420" t="s">
        <v>2601</v>
      </c>
      <c r="N420" t="s">
        <v>2442</v>
      </c>
      <c r="O420" t="s">
        <v>3795</v>
      </c>
      <c r="S420" t="s">
        <v>15620</v>
      </c>
      <c r="V420" t="s">
        <v>15620</v>
      </c>
      <c r="Y420" t="s">
        <v>3967</v>
      </c>
      <c r="AB420">
        <v>5111</v>
      </c>
      <c r="AC420">
        <v>131</v>
      </c>
      <c r="AE420">
        <v>2</v>
      </c>
      <c r="AG420">
        <v>70950</v>
      </c>
      <c r="AH420">
        <v>141900</v>
      </c>
      <c r="AL420">
        <v>8</v>
      </c>
      <c r="AN420">
        <v>11352</v>
      </c>
      <c r="AO420">
        <v>33311</v>
      </c>
      <c r="AQ420" t="s">
        <v>14558</v>
      </c>
      <c r="AR420">
        <v>156</v>
      </c>
      <c r="AS420">
        <v>632</v>
      </c>
    </row>
    <row r="421" spans="3:45" x14ac:dyDescent="0.25">
      <c r="C421" t="s">
        <v>3585</v>
      </c>
      <c r="D421" t="s">
        <v>4134</v>
      </c>
      <c r="E421" t="s">
        <v>25</v>
      </c>
      <c r="F421" t="s">
        <v>2442</v>
      </c>
      <c r="G421" t="s">
        <v>2442</v>
      </c>
      <c r="H421">
        <v>9106053701</v>
      </c>
      <c r="I421" t="s">
        <v>2442</v>
      </c>
      <c r="J421" t="s">
        <v>15619</v>
      </c>
      <c r="L421" t="s">
        <v>26</v>
      </c>
      <c r="M421" t="s">
        <v>2601</v>
      </c>
      <c r="N421" t="s">
        <v>2442</v>
      </c>
      <c r="O421" t="s">
        <v>3795</v>
      </c>
      <c r="S421" t="s">
        <v>15620</v>
      </c>
      <c r="V421" t="s">
        <v>15620</v>
      </c>
      <c r="Y421" t="s">
        <v>4013</v>
      </c>
      <c r="AB421">
        <v>5111</v>
      </c>
      <c r="AC421">
        <v>131</v>
      </c>
      <c r="AE421">
        <v>3</v>
      </c>
      <c r="AG421">
        <v>50182</v>
      </c>
      <c r="AH421">
        <v>150546</v>
      </c>
      <c r="AL421">
        <v>8</v>
      </c>
      <c r="AN421">
        <v>12043.68</v>
      </c>
      <c r="AO421">
        <v>33311</v>
      </c>
      <c r="AQ421" t="s">
        <v>14558</v>
      </c>
      <c r="AR421">
        <v>156</v>
      </c>
      <c r="AS421">
        <v>632</v>
      </c>
    </row>
    <row r="422" spans="3:45" x14ac:dyDescent="0.25">
      <c r="C422" t="s">
        <v>3585</v>
      </c>
      <c r="D422" t="s">
        <v>4134</v>
      </c>
      <c r="E422" t="s">
        <v>25</v>
      </c>
      <c r="F422" t="s">
        <v>2442</v>
      </c>
      <c r="G422" t="s">
        <v>2442</v>
      </c>
      <c r="H422">
        <v>9106053701</v>
      </c>
      <c r="I422" t="s">
        <v>2442</v>
      </c>
      <c r="J422" t="s">
        <v>15619</v>
      </c>
      <c r="L422" t="s">
        <v>26</v>
      </c>
      <c r="M422" t="s">
        <v>2601</v>
      </c>
      <c r="N422" t="s">
        <v>2442</v>
      </c>
      <c r="O422" t="s">
        <v>3795</v>
      </c>
      <c r="S422" t="s">
        <v>15620</v>
      </c>
      <c r="V422" t="s">
        <v>15620</v>
      </c>
      <c r="Y422" t="s">
        <v>3952</v>
      </c>
      <c r="AB422">
        <v>5111</v>
      </c>
      <c r="AC422">
        <v>131</v>
      </c>
      <c r="AE422">
        <v>1</v>
      </c>
      <c r="AG422">
        <v>73431</v>
      </c>
      <c r="AH422">
        <v>73431</v>
      </c>
      <c r="AL422">
        <v>8</v>
      </c>
      <c r="AN422">
        <v>5874.4800000000005</v>
      </c>
      <c r="AO422">
        <v>33311</v>
      </c>
      <c r="AQ422" t="s">
        <v>14558</v>
      </c>
      <c r="AR422">
        <v>156</v>
      </c>
      <c r="AS422">
        <v>632</v>
      </c>
    </row>
    <row r="423" spans="3:45" x14ac:dyDescent="0.25">
      <c r="C423" t="s">
        <v>3585</v>
      </c>
      <c r="D423" t="s">
        <v>4134</v>
      </c>
      <c r="E423" t="s">
        <v>25</v>
      </c>
      <c r="F423" t="s">
        <v>2442</v>
      </c>
      <c r="G423" t="s">
        <v>2442</v>
      </c>
      <c r="H423">
        <v>9106053772</v>
      </c>
      <c r="I423" t="s">
        <v>2442</v>
      </c>
      <c r="J423" t="s">
        <v>15627</v>
      </c>
      <c r="L423" t="s">
        <v>26</v>
      </c>
      <c r="M423" t="s">
        <v>3045</v>
      </c>
      <c r="N423" t="s">
        <v>2442</v>
      </c>
      <c r="O423" t="s">
        <v>3701</v>
      </c>
      <c r="S423" t="s">
        <v>15628</v>
      </c>
      <c r="V423" t="s">
        <v>15628</v>
      </c>
      <c r="Y423" t="s">
        <v>3952</v>
      </c>
      <c r="AB423">
        <v>5111</v>
      </c>
      <c r="AC423">
        <v>131</v>
      </c>
      <c r="AE423">
        <v>1</v>
      </c>
      <c r="AG423">
        <v>73431</v>
      </c>
      <c r="AH423">
        <v>73431</v>
      </c>
      <c r="AL423">
        <v>8</v>
      </c>
      <c r="AN423">
        <v>5874.4800000000005</v>
      </c>
      <c r="AO423">
        <v>33311</v>
      </c>
      <c r="AQ423" t="s">
        <v>14558</v>
      </c>
      <c r="AR423">
        <v>156</v>
      </c>
      <c r="AS423">
        <v>632</v>
      </c>
    </row>
    <row r="424" spans="3:45" x14ac:dyDescent="0.25">
      <c r="C424" t="s">
        <v>3585</v>
      </c>
      <c r="D424" t="s">
        <v>4134</v>
      </c>
      <c r="E424" t="s">
        <v>25</v>
      </c>
      <c r="F424" t="s">
        <v>2442</v>
      </c>
      <c r="G424" t="s">
        <v>2442</v>
      </c>
      <c r="H424">
        <v>9106053772</v>
      </c>
      <c r="I424" t="s">
        <v>2442</v>
      </c>
      <c r="J424" t="s">
        <v>15627</v>
      </c>
      <c r="L424" t="s">
        <v>26</v>
      </c>
      <c r="M424" t="s">
        <v>3045</v>
      </c>
      <c r="N424" t="s">
        <v>2442</v>
      </c>
      <c r="O424" t="s">
        <v>3701</v>
      </c>
      <c r="S424" t="s">
        <v>15628</v>
      </c>
      <c r="V424" t="s">
        <v>15628</v>
      </c>
      <c r="Y424" t="s">
        <v>4007</v>
      </c>
      <c r="AB424">
        <v>5111</v>
      </c>
      <c r="AC424">
        <v>131</v>
      </c>
      <c r="AE424">
        <v>1</v>
      </c>
      <c r="AG424">
        <v>111058</v>
      </c>
      <c r="AH424">
        <v>111058</v>
      </c>
      <c r="AL424">
        <v>8</v>
      </c>
      <c r="AN424">
        <v>8884.64</v>
      </c>
      <c r="AO424">
        <v>33311</v>
      </c>
      <c r="AQ424" t="s">
        <v>14558</v>
      </c>
      <c r="AR424">
        <v>156</v>
      </c>
      <c r="AS424">
        <v>632</v>
      </c>
    </row>
    <row r="425" spans="3:45" x14ac:dyDescent="0.25">
      <c r="C425" t="s">
        <v>3585</v>
      </c>
      <c r="D425" t="s">
        <v>4134</v>
      </c>
      <c r="E425" t="s">
        <v>25</v>
      </c>
      <c r="F425" t="s">
        <v>2442</v>
      </c>
      <c r="G425" t="s">
        <v>2442</v>
      </c>
      <c r="H425">
        <v>9106053772</v>
      </c>
      <c r="I425" t="s">
        <v>2442</v>
      </c>
      <c r="J425" t="s">
        <v>15627</v>
      </c>
      <c r="L425" t="s">
        <v>26</v>
      </c>
      <c r="M425" t="s">
        <v>3045</v>
      </c>
      <c r="N425" t="s">
        <v>2442</v>
      </c>
      <c r="O425" t="s">
        <v>3701</v>
      </c>
      <c r="S425" t="s">
        <v>15628</v>
      </c>
      <c r="V425" t="s">
        <v>15628</v>
      </c>
      <c r="Y425" t="s">
        <v>4087</v>
      </c>
      <c r="AB425">
        <v>5111</v>
      </c>
      <c r="AC425">
        <v>131</v>
      </c>
      <c r="AE425">
        <v>2</v>
      </c>
      <c r="AG425">
        <v>45588</v>
      </c>
      <c r="AH425">
        <v>91176</v>
      </c>
      <c r="AL425">
        <v>8</v>
      </c>
      <c r="AN425">
        <v>7294.08</v>
      </c>
      <c r="AO425">
        <v>33311</v>
      </c>
      <c r="AQ425" t="s">
        <v>14558</v>
      </c>
      <c r="AR425">
        <v>156</v>
      </c>
      <c r="AS425">
        <v>632</v>
      </c>
    </row>
    <row r="426" spans="3:45" x14ac:dyDescent="0.25">
      <c r="C426" t="s">
        <v>3585</v>
      </c>
      <c r="D426" t="s">
        <v>4134</v>
      </c>
      <c r="E426" t="s">
        <v>25</v>
      </c>
      <c r="F426" t="s">
        <v>2442</v>
      </c>
      <c r="G426" t="s">
        <v>2442</v>
      </c>
      <c r="H426">
        <v>9106053772</v>
      </c>
      <c r="I426" t="s">
        <v>2442</v>
      </c>
      <c r="J426" t="s">
        <v>15627</v>
      </c>
      <c r="L426" t="s">
        <v>26</v>
      </c>
      <c r="M426" t="s">
        <v>3045</v>
      </c>
      <c r="N426" t="s">
        <v>2442</v>
      </c>
      <c r="O426" t="s">
        <v>3701</v>
      </c>
      <c r="S426" t="s">
        <v>15628</v>
      </c>
      <c r="V426" t="s">
        <v>15628</v>
      </c>
      <c r="Y426" t="s">
        <v>3949</v>
      </c>
      <c r="AB426">
        <v>5111</v>
      </c>
      <c r="AC426">
        <v>131</v>
      </c>
      <c r="AE426">
        <v>1</v>
      </c>
      <c r="AG426">
        <v>74250</v>
      </c>
      <c r="AH426">
        <v>74250</v>
      </c>
      <c r="AL426">
        <v>8</v>
      </c>
      <c r="AN426">
        <v>5940</v>
      </c>
      <c r="AO426">
        <v>33311</v>
      </c>
      <c r="AQ426" t="s">
        <v>14558</v>
      </c>
      <c r="AR426">
        <v>156</v>
      </c>
      <c r="AS426">
        <v>632</v>
      </c>
    </row>
    <row r="427" spans="3:45" x14ac:dyDescent="0.25">
      <c r="C427" t="s">
        <v>3585</v>
      </c>
      <c r="D427" t="s">
        <v>4134</v>
      </c>
      <c r="E427" t="s">
        <v>25</v>
      </c>
      <c r="F427" t="s">
        <v>2442</v>
      </c>
      <c r="G427" t="s">
        <v>2442</v>
      </c>
      <c r="H427">
        <v>9106053772</v>
      </c>
      <c r="I427" t="s">
        <v>2442</v>
      </c>
      <c r="J427" t="s">
        <v>15627</v>
      </c>
      <c r="L427" t="s">
        <v>26</v>
      </c>
      <c r="M427" t="s">
        <v>3045</v>
      </c>
      <c r="N427" t="s">
        <v>2442</v>
      </c>
      <c r="O427" t="s">
        <v>3701</v>
      </c>
      <c r="S427" t="s">
        <v>15628</v>
      </c>
      <c r="V427" t="s">
        <v>15628</v>
      </c>
      <c r="Y427" t="s">
        <v>4013</v>
      </c>
      <c r="AB427">
        <v>5111</v>
      </c>
      <c r="AC427">
        <v>131</v>
      </c>
      <c r="AE427">
        <v>1</v>
      </c>
      <c r="AG427">
        <v>50182</v>
      </c>
      <c r="AH427">
        <v>50182</v>
      </c>
      <c r="AL427">
        <v>8</v>
      </c>
      <c r="AN427">
        <v>4014.56</v>
      </c>
      <c r="AO427">
        <v>33311</v>
      </c>
      <c r="AQ427" t="s">
        <v>14558</v>
      </c>
      <c r="AR427">
        <v>156</v>
      </c>
      <c r="AS427">
        <v>632</v>
      </c>
    </row>
    <row r="428" spans="3:45" x14ac:dyDescent="0.25">
      <c r="C428" t="s">
        <v>3585</v>
      </c>
      <c r="D428" t="s">
        <v>4134</v>
      </c>
      <c r="E428" t="s">
        <v>25</v>
      </c>
      <c r="F428" t="s">
        <v>2442</v>
      </c>
      <c r="G428" t="s">
        <v>2442</v>
      </c>
      <c r="H428">
        <v>9106053819</v>
      </c>
      <c r="I428" t="s">
        <v>2442</v>
      </c>
      <c r="J428" t="s">
        <v>15630</v>
      </c>
      <c r="L428" t="s">
        <v>26</v>
      </c>
      <c r="M428" t="s">
        <v>2571</v>
      </c>
      <c r="N428" t="s">
        <v>2442</v>
      </c>
      <c r="O428" t="s">
        <v>14522</v>
      </c>
      <c r="S428" t="s">
        <v>15631</v>
      </c>
      <c r="V428" t="s">
        <v>15631</v>
      </c>
      <c r="Y428" t="s">
        <v>3993</v>
      </c>
      <c r="AB428">
        <v>5111</v>
      </c>
      <c r="AC428">
        <v>131</v>
      </c>
      <c r="AE428">
        <v>2</v>
      </c>
      <c r="AG428">
        <v>111606</v>
      </c>
      <c r="AH428">
        <v>223212</v>
      </c>
      <c r="AL428">
        <v>8</v>
      </c>
      <c r="AN428">
        <v>17856.96</v>
      </c>
      <c r="AO428">
        <v>33311</v>
      </c>
      <c r="AQ428" t="s">
        <v>14558</v>
      </c>
      <c r="AR428">
        <v>156</v>
      </c>
      <c r="AS428">
        <v>632</v>
      </c>
    </row>
    <row r="429" spans="3:45" x14ac:dyDescent="0.25">
      <c r="C429" t="s">
        <v>3585</v>
      </c>
      <c r="D429" t="s">
        <v>4134</v>
      </c>
      <c r="E429" t="s">
        <v>25</v>
      </c>
      <c r="F429" t="s">
        <v>2442</v>
      </c>
      <c r="G429" t="s">
        <v>2442</v>
      </c>
      <c r="H429">
        <v>9106053801</v>
      </c>
      <c r="I429" t="s">
        <v>2442</v>
      </c>
      <c r="J429" t="s">
        <v>15632</v>
      </c>
      <c r="L429" t="s">
        <v>26</v>
      </c>
      <c r="M429" t="s">
        <v>2622</v>
      </c>
      <c r="N429" t="s">
        <v>2442</v>
      </c>
      <c r="O429" t="s">
        <v>3795</v>
      </c>
      <c r="S429" t="s">
        <v>15633</v>
      </c>
      <c r="V429" t="s">
        <v>15633</v>
      </c>
      <c r="Y429" t="s">
        <v>4013</v>
      </c>
      <c r="AB429">
        <v>5111</v>
      </c>
      <c r="AC429">
        <v>131</v>
      </c>
      <c r="AE429">
        <v>2</v>
      </c>
      <c r="AG429">
        <v>50182</v>
      </c>
      <c r="AH429">
        <v>100364</v>
      </c>
      <c r="AL429">
        <v>8</v>
      </c>
      <c r="AN429">
        <v>8029.12</v>
      </c>
      <c r="AO429">
        <v>33311</v>
      </c>
      <c r="AQ429" t="s">
        <v>14558</v>
      </c>
      <c r="AR429">
        <v>156</v>
      </c>
      <c r="AS429">
        <v>632</v>
      </c>
    </row>
    <row r="430" spans="3:45" x14ac:dyDescent="0.25">
      <c r="C430" t="s">
        <v>3585</v>
      </c>
      <c r="D430" t="s">
        <v>4134</v>
      </c>
      <c r="E430" t="s">
        <v>25</v>
      </c>
      <c r="F430" t="s">
        <v>2442</v>
      </c>
      <c r="G430" t="s">
        <v>2442</v>
      </c>
      <c r="H430">
        <v>9106053801</v>
      </c>
      <c r="I430" t="s">
        <v>2442</v>
      </c>
      <c r="J430" t="s">
        <v>15632</v>
      </c>
      <c r="L430" t="s">
        <v>26</v>
      </c>
      <c r="M430" t="s">
        <v>2622</v>
      </c>
      <c r="N430" t="s">
        <v>2442</v>
      </c>
      <c r="O430" t="s">
        <v>3795</v>
      </c>
      <c r="S430" t="s">
        <v>15633</v>
      </c>
      <c r="V430" t="s">
        <v>15633</v>
      </c>
      <c r="Y430" t="s">
        <v>3952</v>
      </c>
      <c r="AB430">
        <v>5111</v>
      </c>
      <c r="AC430">
        <v>131</v>
      </c>
      <c r="AE430">
        <v>3</v>
      </c>
      <c r="AG430">
        <v>73431</v>
      </c>
      <c r="AH430">
        <v>220293</v>
      </c>
      <c r="AL430">
        <v>8</v>
      </c>
      <c r="AN430">
        <v>17623.439999999999</v>
      </c>
      <c r="AO430">
        <v>33311</v>
      </c>
      <c r="AQ430" t="s">
        <v>14558</v>
      </c>
      <c r="AR430">
        <v>156</v>
      </c>
      <c r="AS430">
        <v>632</v>
      </c>
    </row>
    <row r="431" spans="3:45" x14ac:dyDescent="0.25">
      <c r="C431" t="s">
        <v>3585</v>
      </c>
      <c r="D431" t="s">
        <v>4134</v>
      </c>
      <c r="E431" t="s">
        <v>25</v>
      </c>
      <c r="F431" t="s">
        <v>2442</v>
      </c>
      <c r="G431" t="s">
        <v>2442</v>
      </c>
      <c r="H431">
        <v>9106053801</v>
      </c>
      <c r="I431" t="s">
        <v>2442</v>
      </c>
      <c r="J431" t="s">
        <v>15632</v>
      </c>
      <c r="L431" t="s">
        <v>26</v>
      </c>
      <c r="M431" t="s">
        <v>2622</v>
      </c>
      <c r="N431" t="s">
        <v>2442</v>
      </c>
      <c r="O431" t="s">
        <v>3795</v>
      </c>
      <c r="S431" t="s">
        <v>15633</v>
      </c>
      <c r="V431" t="s">
        <v>15633</v>
      </c>
      <c r="Y431" t="s">
        <v>3967</v>
      </c>
      <c r="AB431">
        <v>5111</v>
      </c>
      <c r="AC431">
        <v>131</v>
      </c>
      <c r="AE431">
        <v>1</v>
      </c>
      <c r="AG431">
        <v>70950</v>
      </c>
      <c r="AH431">
        <v>70950</v>
      </c>
      <c r="AL431">
        <v>8</v>
      </c>
      <c r="AN431">
        <v>5676</v>
      </c>
      <c r="AO431">
        <v>33311</v>
      </c>
      <c r="AQ431" t="s">
        <v>14558</v>
      </c>
      <c r="AR431">
        <v>156</v>
      </c>
      <c r="AS431">
        <v>632</v>
      </c>
    </row>
    <row r="432" spans="3:45" x14ac:dyDescent="0.25">
      <c r="C432" t="s">
        <v>3585</v>
      </c>
      <c r="D432" t="s">
        <v>4134</v>
      </c>
      <c r="E432" t="s">
        <v>25</v>
      </c>
      <c r="F432" t="s">
        <v>2442</v>
      </c>
      <c r="G432" t="s">
        <v>2442</v>
      </c>
      <c r="H432">
        <v>9106053812</v>
      </c>
      <c r="I432" t="s">
        <v>2442</v>
      </c>
      <c r="J432" t="s">
        <v>15634</v>
      </c>
      <c r="L432" t="s">
        <v>26</v>
      </c>
      <c r="M432" t="s">
        <v>2577</v>
      </c>
      <c r="N432" t="s">
        <v>2442</v>
      </c>
      <c r="O432" t="s">
        <v>10142</v>
      </c>
      <c r="S432" t="s">
        <v>15635</v>
      </c>
      <c r="V432" t="s">
        <v>15635</v>
      </c>
      <c r="Y432" t="s">
        <v>3967</v>
      </c>
      <c r="AB432">
        <v>5111</v>
      </c>
      <c r="AC432">
        <v>131</v>
      </c>
      <c r="AE432">
        <v>2</v>
      </c>
      <c r="AG432">
        <v>70950</v>
      </c>
      <c r="AH432">
        <v>141900</v>
      </c>
      <c r="AL432">
        <v>8</v>
      </c>
      <c r="AN432">
        <v>11352</v>
      </c>
      <c r="AO432">
        <v>33311</v>
      </c>
      <c r="AQ432" t="s">
        <v>14558</v>
      </c>
      <c r="AR432">
        <v>156</v>
      </c>
      <c r="AS432">
        <v>632</v>
      </c>
    </row>
    <row r="433" spans="3:45" x14ac:dyDescent="0.25">
      <c r="C433" t="s">
        <v>3585</v>
      </c>
      <c r="D433" t="s">
        <v>4134</v>
      </c>
      <c r="E433" t="s">
        <v>25</v>
      </c>
      <c r="F433" t="s">
        <v>2442</v>
      </c>
      <c r="G433" t="s">
        <v>2442</v>
      </c>
      <c r="H433">
        <v>9106053812</v>
      </c>
      <c r="I433" t="s">
        <v>2442</v>
      </c>
      <c r="J433" t="s">
        <v>15634</v>
      </c>
      <c r="L433" t="s">
        <v>26</v>
      </c>
      <c r="M433" t="s">
        <v>2577</v>
      </c>
      <c r="N433" t="s">
        <v>2442</v>
      </c>
      <c r="O433" t="s">
        <v>10142</v>
      </c>
      <c r="S433" t="s">
        <v>15635</v>
      </c>
      <c r="V433" t="s">
        <v>15635</v>
      </c>
      <c r="Y433" t="s">
        <v>4013</v>
      </c>
      <c r="AB433">
        <v>5111</v>
      </c>
      <c r="AC433">
        <v>131</v>
      </c>
      <c r="AE433">
        <v>3</v>
      </c>
      <c r="AG433">
        <v>50182</v>
      </c>
      <c r="AH433">
        <v>150546</v>
      </c>
      <c r="AL433">
        <v>8</v>
      </c>
      <c r="AN433">
        <v>12043.68</v>
      </c>
      <c r="AO433">
        <v>33311</v>
      </c>
      <c r="AQ433" t="s">
        <v>14558</v>
      </c>
      <c r="AR433">
        <v>156</v>
      </c>
      <c r="AS433">
        <v>632</v>
      </c>
    </row>
    <row r="434" spans="3:45" x14ac:dyDescent="0.25">
      <c r="C434" t="s">
        <v>3585</v>
      </c>
      <c r="D434" t="s">
        <v>4134</v>
      </c>
      <c r="E434" t="s">
        <v>25</v>
      </c>
      <c r="F434" t="s">
        <v>2442</v>
      </c>
      <c r="G434" t="s">
        <v>2442</v>
      </c>
      <c r="H434">
        <v>9106053812</v>
      </c>
      <c r="I434" t="s">
        <v>2442</v>
      </c>
      <c r="J434" t="s">
        <v>15634</v>
      </c>
      <c r="L434" t="s">
        <v>26</v>
      </c>
      <c r="M434" t="s">
        <v>2577</v>
      </c>
      <c r="N434" t="s">
        <v>2442</v>
      </c>
      <c r="O434" t="s">
        <v>10142</v>
      </c>
      <c r="S434" t="s">
        <v>15635</v>
      </c>
      <c r="V434" t="s">
        <v>15635</v>
      </c>
      <c r="Y434" t="s">
        <v>3993</v>
      </c>
      <c r="AB434">
        <v>5111</v>
      </c>
      <c r="AC434">
        <v>131</v>
      </c>
      <c r="AE434">
        <v>3</v>
      </c>
      <c r="AG434">
        <v>111606</v>
      </c>
      <c r="AH434">
        <v>334818</v>
      </c>
      <c r="AL434">
        <v>8</v>
      </c>
      <c r="AN434">
        <v>26785.440000000002</v>
      </c>
      <c r="AO434">
        <v>33311</v>
      </c>
      <c r="AQ434" t="s">
        <v>14558</v>
      </c>
      <c r="AR434">
        <v>156</v>
      </c>
      <c r="AS434">
        <v>632</v>
      </c>
    </row>
    <row r="435" spans="3:45" x14ac:dyDescent="0.25">
      <c r="C435" t="s">
        <v>3585</v>
      </c>
      <c r="D435" t="s">
        <v>4134</v>
      </c>
      <c r="E435" t="s">
        <v>25</v>
      </c>
      <c r="F435" t="s">
        <v>2442</v>
      </c>
      <c r="G435" t="s">
        <v>2442</v>
      </c>
      <c r="H435">
        <v>9106053812</v>
      </c>
      <c r="I435" t="s">
        <v>2442</v>
      </c>
      <c r="J435" t="s">
        <v>15634</v>
      </c>
      <c r="L435" t="s">
        <v>26</v>
      </c>
      <c r="M435" t="s">
        <v>2577</v>
      </c>
      <c r="N435" t="s">
        <v>2442</v>
      </c>
      <c r="O435" t="s">
        <v>10142</v>
      </c>
      <c r="S435" t="s">
        <v>15635</v>
      </c>
      <c r="V435" t="s">
        <v>15635</v>
      </c>
      <c r="Y435" t="s">
        <v>3999</v>
      </c>
      <c r="AB435">
        <v>5111</v>
      </c>
      <c r="AC435">
        <v>131</v>
      </c>
      <c r="AE435">
        <v>2</v>
      </c>
      <c r="AG435">
        <v>49500</v>
      </c>
      <c r="AH435">
        <v>99000</v>
      </c>
      <c r="AL435">
        <v>8</v>
      </c>
      <c r="AN435">
        <v>7920</v>
      </c>
      <c r="AO435">
        <v>33311</v>
      </c>
      <c r="AQ435" t="s">
        <v>14558</v>
      </c>
      <c r="AR435">
        <v>156</v>
      </c>
      <c r="AS435">
        <v>632</v>
      </c>
    </row>
    <row r="436" spans="3:45" x14ac:dyDescent="0.25">
      <c r="C436" t="s">
        <v>3585</v>
      </c>
      <c r="D436" t="s">
        <v>4134</v>
      </c>
      <c r="E436" t="s">
        <v>25</v>
      </c>
      <c r="F436" t="s">
        <v>2442</v>
      </c>
      <c r="G436" t="s">
        <v>2442</v>
      </c>
      <c r="H436">
        <v>9106053812</v>
      </c>
      <c r="I436" t="s">
        <v>2442</v>
      </c>
      <c r="J436" t="s">
        <v>15634</v>
      </c>
      <c r="L436" t="s">
        <v>26</v>
      </c>
      <c r="M436" t="s">
        <v>2577</v>
      </c>
      <c r="N436" t="s">
        <v>2442</v>
      </c>
      <c r="O436" t="s">
        <v>10142</v>
      </c>
      <c r="S436" t="s">
        <v>15635</v>
      </c>
      <c r="V436" t="s">
        <v>15635</v>
      </c>
      <c r="Y436" t="s">
        <v>4087</v>
      </c>
      <c r="AB436">
        <v>5111</v>
      </c>
      <c r="AC436">
        <v>131</v>
      </c>
      <c r="AE436">
        <v>2</v>
      </c>
      <c r="AG436">
        <v>45588</v>
      </c>
      <c r="AH436">
        <v>91176</v>
      </c>
      <c r="AL436">
        <v>8</v>
      </c>
      <c r="AN436">
        <v>7294.08</v>
      </c>
      <c r="AO436">
        <v>33311</v>
      </c>
      <c r="AQ436" t="s">
        <v>14558</v>
      </c>
      <c r="AR436">
        <v>156</v>
      </c>
      <c r="AS436">
        <v>632</v>
      </c>
    </row>
    <row r="437" spans="3:45" x14ac:dyDescent="0.25">
      <c r="C437" t="s">
        <v>3585</v>
      </c>
      <c r="D437" t="s">
        <v>4134</v>
      </c>
      <c r="E437" t="s">
        <v>25</v>
      </c>
      <c r="F437" t="s">
        <v>2442</v>
      </c>
      <c r="G437" t="s">
        <v>2442</v>
      </c>
      <c r="H437">
        <v>9106053908</v>
      </c>
      <c r="I437" t="s">
        <v>2442</v>
      </c>
      <c r="J437" t="s">
        <v>15636</v>
      </c>
      <c r="L437" t="s">
        <v>26</v>
      </c>
      <c r="M437" t="s">
        <v>2458</v>
      </c>
      <c r="N437" t="s">
        <v>2442</v>
      </c>
      <c r="O437" t="s">
        <v>14523</v>
      </c>
      <c r="S437" t="s">
        <v>15637</v>
      </c>
      <c r="V437" t="s">
        <v>15637</v>
      </c>
      <c r="Y437" t="s">
        <v>3949</v>
      </c>
      <c r="AB437">
        <v>5111</v>
      </c>
      <c r="AC437">
        <v>131</v>
      </c>
      <c r="AE437">
        <v>2</v>
      </c>
      <c r="AG437">
        <v>74250</v>
      </c>
      <c r="AH437">
        <v>148500</v>
      </c>
      <c r="AL437">
        <v>8</v>
      </c>
      <c r="AN437">
        <v>11880</v>
      </c>
      <c r="AO437">
        <v>33311</v>
      </c>
      <c r="AQ437" t="s">
        <v>14558</v>
      </c>
      <c r="AR437">
        <v>156</v>
      </c>
      <c r="AS437">
        <v>632</v>
      </c>
    </row>
    <row r="438" spans="3:45" x14ac:dyDescent="0.25">
      <c r="C438" t="s">
        <v>3585</v>
      </c>
      <c r="D438" t="s">
        <v>4134</v>
      </c>
      <c r="E438" t="s">
        <v>25</v>
      </c>
      <c r="F438" t="s">
        <v>2442</v>
      </c>
      <c r="G438" t="s">
        <v>2442</v>
      </c>
      <c r="H438">
        <v>9106053908</v>
      </c>
      <c r="I438" t="s">
        <v>2442</v>
      </c>
      <c r="J438" t="s">
        <v>15636</v>
      </c>
      <c r="L438" t="s">
        <v>26</v>
      </c>
      <c r="M438" t="s">
        <v>2458</v>
      </c>
      <c r="N438" t="s">
        <v>2442</v>
      </c>
      <c r="O438" t="s">
        <v>14523</v>
      </c>
      <c r="S438" t="s">
        <v>15637</v>
      </c>
      <c r="V438" t="s">
        <v>15637</v>
      </c>
      <c r="Y438" t="s">
        <v>3993</v>
      </c>
      <c r="AB438">
        <v>5111</v>
      </c>
      <c r="AC438">
        <v>131</v>
      </c>
      <c r="AE438">
        <v>1</v>
      </c>
      <c r="AG438">
        <v>111606</v>
      </c>
      <c r="AH438">
        <v>111606</v>
      </c>
      <c r="AL438">
        <v>8</v>
      </c>
      <c r="AN438">
        <v>8928.48</v>
      </c>
      <c r="AO438">
        <v>33311</v>
      </c>
      <c r="AQ438" t="s">
        <v>14558</v>
      </c>
      <c r="AR438">
        <v>156</v>
      </c>
      <c r="AS438">
        <v>632</v>
      </c>
    </row>
    <row r="439" spans="3:45" x14ac:dyDescent="0.25">
      <c r="C439" t="s">
        <v>3585</v>
      </c>
      <c r="D439" t="s">
        <v>4134</v>
      </c>
      <c r="E439" t="s">
        <v>25</v>
      </c>
      <c r="F439" t="s">
        <v>2442</v>
      </c>
      <c r="G439" t="s">
        <v>2442</v>
      </c>
      <c r="H439">
        <v>9106053908</v>
      </c>
      <c r="I439" t="s">
        <v>2442</v>
      </c>
      <c r="J439" t="s">
        <v>15636</v>
      </c>
      <c r="L439" t="s">
        <v>26</v>
      </c>
      <c r="M439" t="s">
        <v>2458</v>
      </c>
      <c r="N439" t="s">
        <v>2442</v>
      </c>
      <c r="O439" t="s">
        <v>14523</v>
      </c>
      <c r="S439" t="s">
        <v>15637</v>
      </c>
      <c r="V439" t="s">
        <v>15637</v>
      </c>
      <c r="Y439" t="s">
        <v>3952</v>
      </c>
      <c r="AB439">
        <v>5111</v>
      </c>
      <c r="AC439">
        <v>131</v>
      </c>
      <c r="AE439">
        <v>1</v>
      </c>
      <c r="AG439">
        <v>73431</v>
      </c>
      <c r="AH439">
        <v>73431</v>
      </c>
      <c r="AL439">
        <v>8</v>
      </c>
      <c r="AN439">
        <v>5874.4800000000005</v>
      </c>
      <c r="AO439">
        <v>33311</v>
      </c>
      <c r="AQ439" t="s">
        <v>14558</v>
      </c>
      <c r="AR439">
        <v>156</v>
      </c>
      <c r="AS439">
        <v>632</v>
      </c>
    </row>
    <row r="440" spans="3:45" x14ac:dyDescent="0.25">
      <c r="C440" t="s">
        <v>3585</v>
      </c>
      <c r="D440" t="s">
        <v>4134</v>
      </c>
      <c r="E440" t="s">
        <v>25</v>
      </c>
      <c r="F440" t="s">
        <v>2442</v>
      </c>
      <c r="G440" t="s">
        <v>2442</v>
      </c>
      <c r="H440">
        <v>9106053908</v>
      </c>
      <c r="I440" t="s">
        <v>2442</v>
      </c>
      <c r="J440" t="s">
        <v>15636</v>
      </c>
      <c r="L440" t="s">
        <v>26</v>
      </c>
      <c r="M440" t="s">
        <v>2458</v>
      </c>
      <c r="N440" t="s">
        <v>2442</v>
      </c>
      <c r="O440" t="s">
        <v>14523</v>
      </c>
      <c r="S440" t="s">
        <v>15637</v>
      </c>
      <c r="V440" t="s">
        <v>15637</v>
      </c>
      <c r="Y440" t="s">
        <v>4007</v>
      </c>
      <c r="AB440">
        <v>5111</v>
      </c>
      <c r="AC440">
        <v>131</v>
      </c>
      <c r="AE440">
        <v>3</v>
      </c>
      <c r="AG440">
        <v>111058</v>
      </c>
      <c r="AH440">
        <v>333174</v>
      </c>
      <c r="AL440">
        <v>8</v>
      </c>
      <c r="AN440">
        <v>26653.920000000002</v>
      </c>
      <c r="AO440">
        <v>33311</v>
      </c>
      <c r="AQ440" t="s">
        <v>14558</v>
      </c>
      <c r="AR440">
        <v>156</v>
      </c>
      <c r="AS440">
        <v>632</v>
      </c>
    </row>
    <row r="441" spans="3:45" x14ac:dyDescent="0.25">
      <c r="C441" t="s">
        <v>3585</v>
      </c>
      <c r="D441" t="s">
        <v>4134</v>
      </c>
      <c r="E441" t="s">
        <v>25</v>
      </c>
      <c r="F441" t="s">
        <v>2442</v>
      </c>
      <c r="G441" t="s">
        <v>2442</v>
      </c>
      <c r="H441">
        <v>9106053908</v>
      </c>
      <c r="I441" t="s">
        <v>2442</v>
      </c>
      <c r="J441" t="s">
        <v>15636</v>
      </c>
      <c r="L441" t="s">
        <v>26</v>
      </c>
      <c r="M441" t="s">
        <v>2458</v>
      </c>
      <c r="N441" t="s">
        <v>2442</v>
      </c>
      <c r="O441" t="s">
        <v>14523</v>
      </c>
      <c r="S441" t="s">
        <v>15637</v>
      </c>
      <c r="V441" t="s">
        <v>15637</v>
      </c>
      <c r="Y441" t="s">
        <v>3999</v>
      </c>
      <c r="AB441">
        <v>5111</v>
      </c>
      <c r="AC441">
        <v>131</v>
      </c>
      <c r="AE441">
        <v>3</v>
      </c>
      <c r="AG441">
        <v>49500</v>
      </c>
      <c r="AH441">
        <v>148500</v>
      </c>
      <c r="AL441">
        <v>8</v>
      </c>
      <c r="AN441">
        <v>11880</v>
      </c>
      <c r="AO441">
        <v>33311</v>
      </c>
      <c r="AQ441" t="s">
        <v>14558</v>
      </c>
      <c r="AR441">
        <v>156</v>
      </c>
      <c r="AS441">
        <v>632</v>
      </c>
    </row>
    <row r="442" spans="3:45" x14ac:dyDescent="0.25">
      <c r="C442" t="s">
        <v>3585</v>
      </c>
      <c r="D442" t="s">
        <v>4134</v>
      </c>
      <c r="E442" t="s">
        <v>25</v>
      </c>
      <c r="F442" t="s">
        <v>2442</v>
      </c>
      <c r="G442" t="s">
        <v>2442</v>
      </c>
      <c r="H442">
        <v>9106054008</v>
      </c>
      <c r="I442" t="s">
        <v>2442</v>
      </c>
      <c r="J442" t="s">
        <v>15646</v>
      </c>
      <c r="L442" t="s">
        <v>26</v>
      </c>
      <c r="M442" t="s">
        <v>3150</v>
      </c>
      <c r="N442" t="s">
        <v>2442</v>
      </c>
      <c r="O442" t="s">
        <v>14525</v>
      </c>
      <c r="S442" t="s">
        <v>15647</v>
      </c>
      <c r="V442" t="s">
        <v>15647</v>
      </c>
      <c r="Y442" t="s">
        <v>3993</v>
      </c>
      <c r="AB442">
        <v>5111</v>
      </c>
      <c r="AC442">
        <v>131</v>
      </c>
      <c r="AE442">
        <v>3</v>
      </c>
      <c r="AG442">
        <v>111606</v>
      </c>
      <c r="AH442">
        <v>334818</v>
      </c>
      <c r="AL442">
        <v>8</v>
      </c>
      <c r="AN442">
        <v>26785.440000000002</v>
      </c>
      <c r="AO442">
        <v>33311</v>
      </c>
      <c r="AQ442" t="s">
        <v>14558</v>
      </c>
      <c r="AR442">
        <v>156</v>
      </c>
      <c r="AS442">
        <v>632</v>
      </c>
    </row>
    <row r="443" spans="3:45" x14ac:dyDescent="0.25">
      <c r="C443" t="s">
        <v>3585</v>
      </c>
      <c r="D443" t="s">
        <v>4134</v>
      </c>
      <c r="E443" t="s">
        <v>25</v>
      </c>
      <c r="F443" t="s">
        <v>2442</v>
      </c>
      <c r="G443" t="s">
        <v>2442</v>
      </c>
      <c r="H443">
        <v>9106054008</v>
      </c>
      <c r="I443" t="s">
        <v>2442</v>
      </c>
      <c r="J443" t="s">
        <v>15646</v>
      </c>
      <c r="L443" t="s">
        <v>26</v>
      </c>
      <c r="M443" t="s">
        <v>3150</v>
      </c>
      <c r="N443" t="s">
        <v>2442</v>
      </c>
      <c r="O443" t="s">
        <v>14525</v>
      </c>
      <c r="S443" t="s">
        <v>15647</v>
      </c>
      <c r="V443" t="s">
        <v>15647</v>
      </c>
      <c r="Y443" t="s">
        <v>4007</v>
      </c>
      <c r="AB443">
        <v>5111</v>
      </c>
      <c r="AC443">
        <v>131</v>
      </c>
      <c r="AE443">
        <v>1</v>
      </c>
      <c r="AG443">
        <v>111058</v>
      </c>
      <c r="AH443">
        <v>111058</v>
      </c>
      <c r="AL443">
        <v>8</v>
      </c>
      <c r="AN443">
        <v>8884.64</v>
      </c>
      <c r="AO443">
        <v>33311</v>
      </c>
      <c r="AQ443" t="s">
        <v>14558</v>
      </c>
      <c r="AR443">
        <v>156</v>
      </c>
      <c r="AS443">
        <v>632</v>
      </c>
    </row>
    <row r="444" spans="3:45" x14ac:dyDescent="0.25">
      <c r="C444" t="s">
        <v>3585</v>
      </c>
      <c r="D444" t="s">
        <v>4134</v>
      </c>
      <c r="E444" t="s">
        <v>25</v>
      </c>
      <c r="F444" t="s">
        <v>2442</v>
      </c>
      <c r="G444" t="s">
        <v>2442</v>
      </c>
      <c r="H444">
        <v>9106054008</v>
      </c>
      <c r="I444" t="s">
        <v>2442</v>
      </c>
      <c r="J444" t="s">
        <v>15646</v>
      </c>
      <c r="L444" t="s">
        <v>26</v>
      </c>
      <c r="M444" t="s">
        <v>3150</v>
      </c>
      <c r="N444" t="s">
        <v>2442</v>
      </c>
      <c r="O444" t="s">
        <v>14525</v>
      </c>
      <c r="S444" t="s">
        <v>15647</v>
      </c>
      <c r="V444" t="s">
        <v>15647</v>
      </c>
      <c r="Y444" t="s">
        <v>3999</v>
      </c>
      <c r="AB444">
        <v>5111</v>
      </c>
      <c r="AC444">
        <v>131</v>
      </c>
      <c r="AE444">
        <v>2</v>
      </c>
      <c r="AG444">
        <v>49500</v>
      </c>
      <c r="AH444">
        <v>99000</v>
      </c>
      <c r="AL444">
        <v>8</v>
      </c>
      <c r="AN444">
        <v>7920</v>
      </c>
      <c r="AO444">
        <v>33311</v>
      </c>
      <c r="AQ444" t="s">
        <v>14558</v>
      </c>
      <c r="AR444">
        <v>156</v>
      </c>
      <c r="AS444">
        <v>632</v>
      </c>
    </row>
    <row r="445" spans="3:45" x14ac:dyDescent="0.25">
      <c r="C445" t="s">
        <v>3585</v>
      </c>
      <c r="D445" t="s">
        <v>4134</v>
      </c>
      <c r="E445" t="s">
        <v>25</v>
      </c>
      <c r="F445" t="s">
        <v>2442</v>
      </c>
      <c r="G445" t="s">
        <v>2442</v>
      </c>
      <c r="H445">
        <v>9106054008</v>
      </c>
      <c r="I445" t="s">
        <v>2442</v>
      </c>
      <c r="J445" t="s">
        <v>15646</v>
      </c>
      <c r="L445" t="s">
        <v>26</v>
      </c>
      <c r="M445" t="s">
        <v>3150</v>
      </c>
      <c r="N445" t="s">
        <v>2442</v>
      </c>
      <c r="O445" t="s">
        <v>14525</v>
      </c>
      <c r="S445" t="s">
        <v>15647</v>
      </c>
      <c r="V445" t="s">
        <v>15647</v>
      </c>
      <c r="Y445" t="s">
        <v>3952</v>
      </c>
      <c r="AB445">
        <v>5111</v>
      </c>
      <c r="AC445">
        <v>131</v>
      </c>
      <c r="AE445">
        <v>1</v>
      </c>
      <c r="AG445">
        <v>73431</v>
      </c>
      <c r="AH445">
        <v>73431</v>
      </c>
      <c r="AL445">
        <v>8</v>
      </c>
      <c r="AN445">
        <v>5874.4800000000005</v>
      </c>
      <c r="AO445">
        <v>33311</v>
      </c>
      <c r="AQ445" t="s">
        <v>14558</v>
      </c>
      <c r="AR445">
        <v>156</v>
      </c>
      <c r="AS445">
        <v>632</v>
      </c>
    </row>
    <row r="446" spans="3:45" x14ac:dyDescent="0.25">
      <c r="C446" t="s">
        <v>3585</v>
      </c>
      <c r="D446" t="s">
        <v>4134</v>
      </c>
      <c r="E446" t="s">
        <v>25</v>
      </c>
      <c r="F446" t="s">
        <v>2442</v>
      </c>
      <c r="G446" t="s">
        <v>2442</v>
      </c>
      <c r="H446">
        <v>9106054035</v>
      </c>
      <c r="I446" t="s">
        <v>2442</v>
      </c>
      <c r="J446" t="s">
        <v>15648</v>
      </c>
      <c r="L446" t="s">
        <v>26</v>
      </c>
      <c r="M446" t="s">
        <v>3174</v>
      </c>
      <c r="N446" t="s">
        <v>2442</v>
      </c>
      <c r="O446" t="s">
        <v>3639</v>
      </c>
      <c r="S446" t="s">
        <v>15569</v>
      </c>
      <c r="V446" t="s">
        <v>15569</v>
      </c>
      <c r="Y446" t="s">
        <v>3952</v>
      </c>
      <c r="AB446">
        <v>5111</v>
      </c>
      <c r="AC446">
        <v>131</v>
      </c>
      <c r="AE446">
        <v>4</v>
      </c>
      <c r="AG446">
        <v>73431</v>
      </c>
      <c r="AH446">
        <v>293724</v>
      </c>
      <c r="AL446">
        <v>8</v>
      </c>
      <c r="AN446">
        <v>23497.920000000002</v>
      </c>
      <c r="AO446">
        <v>33311</v>
      </c>
      <c r="AQ446" t="s">
        <v>14558</v>
      </c>
      <c r="AR446">
        <v>156</v>
      </c>
      <c r="AS446">
        <v>632</v>
      </c>
    </row>
    <row r="447" spans="3:45" x14ac:dyDescent="0.25">
      <c r="C447" t="s">
        <v>3585</v>
      </c>
      <c r="D447" t="s">
        <v>4134</v>
      </c>
      <c r="E447" t="s">
        <v>25</v>
      </c>
      <c r="F447" t="s">
        <v>2442</v>
      </c>
      <c r="G447" t="s">
        <v>2442</v>
      </c>
      <c r="H447">
        <v>9106054095</v>
      </c>
      <c r="I447" t="s">
        <v>2442</v>
      </c>
      <c r="J447" t="s">
        <v>15652</v>
      </c>
      <c r="L447" t="s">
        <v>26</v>
      </c>
      <c r="M447" t="s">
        <v>2613</v>
      </c>
      <c r="N447" t="s">
        <v>2442</v>
      </c>
      <c r="O447" t="s">
        <v>3795</v>
      </c>
      <c r="S447" t="s">
        <v>15653</v>
      </c>
      <c r="V447" t="s">
        <v>15653</v>
      </c>
      <c r="Y447" t="s">
        <v>3952</v>
      </c>
      <c r="AB447">
        <v>5111</v>
      </c>
      <c r="AC447">
        <v>131</v>
      </c>
      <c r="AE447">
        <v>3</v>
      </c>
      <c r="AG447">
        <v>73431</v>
      </c>
      <c r="AH447">
        <v>220293</v>
      </c>
      <c r="AL447">
        <v>8</v>
      </c>
      <c r="AN447">
        <v>17623.439999999999</v>
      </c>
      <c r="AO447">
        <v>33311</v>
      </c>
      <c r="AQ447" t="s">
        <v>14558</v>
      </c>
      <c r="AR447">
        <v>156</v>
      </c>
      <c r="AS447">
        <v>632</v>
      </c>
    </row>
    <row r="448" spans="3:45" x14ac:dyDescent="0.25">
      <c r="C448" t="s">
        <v>3585</v>
      </c>
      <c r="D448" t="s">
        <v>4134</v>
      </c>
      <c r="E448" t="s">
        <v>25</v>
      </c>
      <c r="F448" t="s">
        <v>2442</v>
      </c>
      <c r="G448" t="s">
        <v>2442</v>
      </c>
      <c r="H448">
        <v>9106054095</v>
      </c>
      <c r="I448" t="s">
        <v>2442</v>
      </c>
      <c r="J448" t="s">
        <v>15652</v>
      </c>
      <c r="L448" t="s">
        <v>26</v>
      </c>
      <c r="M448" t="s">
        <v>2613</v>
      </c>
      <c r="N448" t="s">
        <v>2442</v>
      </c>
      <c r="O448" t="s">
        <v>3795</v>
      </c>
      <c r="S448" t="s">
        <v>15653</v>
      </c>
      <c r="V448" t="s">
        <v>15653</v>
      </c>
      <c r="Y448" t="s">
        <v>4007</v>
      </c>
      <c r="AB448">
        <v>5111</v>
      </c>
      <c r="AC448">
        <v>131</v>
      </c>
      <c r="AE448">
        <v>5</v>
      </c>
      <c r="AG448">
        <v>111058</v>
      </c>
      <c r="AH448">
        <v>555290</v>
      </c>
      <c r="AL448">
        <v>8</v>
      </c>
      <c r="AN448">
        <v>44423.200000000004</v>
      </c>
      <c r="AO448">
        <v>33311</v>
      </c>
      <c r="AQ448" t="s">
        <v>14558</v>
      </c>
      <c r="AR448">
        <v>156</v>
      </c>
      <c r="AS448">
        <v>632</v>
      </c>
    </row>
    <row r="449" spans="3:45" x14ac:dyDescent="0.25">
      <c r="C449" t="s">
        <v>3585</v>
      </c>
      <c r="D449" t="s">
        <v>4134</v>
      </c>
      <c r="E449" t="s">
        <v>25</v>
      </c>
      <c r="F449" t="s">
        <v>2442</v>
      </c>
      <c r="G449" t="s">
        <v>2442</v>
      </c>
      <c r="H449">
        <v>9106054095</v>
      </c>
      <c r="I449" t="s">
        <v>2442</v>
      </c>
      <c r="J449" t="s">
        <v>15652</v>
      </c>
      <c r="L449" t="s">
        <v>26</v>
      </c>
      <c r="M449" t="s">
        <v>2613</v>
      </c>
      <c r="N449" t="s">
        <v>2442</v>
      </c>
      <c r="O449" t="s">
        <v>3795</v>
      </c>
      <c r="S449" t="s">
        <v>15653</v>
      </c>
      <c r="V449" t="s">
        <v>15653</v>
      </c>
      <c r="Y449" t="s">
        <v>3949</v>
      </c>
      <c r="AB449">
        <v>5111</v>
      </c>
      <c r="AC449">
        <v>131</v>
      </c>
      <c r="AE449">
        <v>2</v>
      </c>
      <c r="AG449">
        <v>74250</v>
      </c>
      <c r="AH449">
        <v>148500</v>
      </c>
      <c r="AL449">
        <v>8</v>
      </c>
      <c r="AN449">
        <v>11880</v>
      </c>
      <c r="AO449">
        <v>33311</v>
      </c>
      <c r="AQ449" t="s">
        <v>14558</v>
      </c>
      <c r="AR449">
        <v>156</v>
      </c>
      <c r="AS449">
        <v>632</v>
      </c>
    </row>
    <row r="450" spans="3:45" x14ac:dyDescent="0.25">
      <c r="C450" t="s">
        <v>3585</v>
      </c>
      <c r="D450" t="s">
        <v>4134</v>
      </c>
      <c r="E450" t="s">
        <v>25</v>
      </c>
      <c r="F450" t="s">
        <v>2442</v>
      </c>
      <c r="G450" t="s">
        <v>2442</v>
      </c>
      <c r="H450">
        <v>9106054095</v>
      </c>
      <c r="I450" t="s">
        <v>2442</v>
      </c>
      <c r="J450" t="s">
        <v>15652</v>
      </c>
      <c r="L450" t="s">
        <v>26</v>
      </c>
      <c r="M450" t="s">
        <v>2613</v>
      </c>
      <c r="N450" t="s">
        <v>2442</v>
      </c>
      <c r="O450" t="s">
        <v>3795</v>
      </c>
      <c r="S450" t="s">
        <v>15653</v>
      </c>
      <c r="V450" t="s">
        <v>15653</v>
      </c>
      <c r="Y450" t="s">
        <v>3993</v>
      </c>
      <c r="AB450">
        <v>5111</v>
      </c>
      <c r="AC450">
        <v>131</v>
      </c>
      <c r="AE450">
        <v>2</v>
      </c>
      <c r="AG450">
        <v>111606</v>
      </c>
      <c r="AH450">
        <v>223212</v>
      </c>
      <c r="AL450">
        <v>8</v>
      </c>
      <c r="AN450">
        <v>17856.96</v>
      </c>
      <c r="AO450">
        <v>33311</v>
      </c>
      <c r="AQ450" t="s">
        <v>14558</v>
      </c>
      <c r="AR450">
        <v>156</v>
      </c>
      <c r="AS450">
        <v>632</v>
      </c>
    </row>
    <row r="451" spans="3:45" x14ac:dyDescent="0.25">
      <c r="C451" t="s">
        <v>3585</v>
      </c>
      <c r="D451" t="s">
        <v>4134</v>
      </c>
      <c r="E451" t="s">
        <v>25</v>
      </c>
      <c r="F451" t="s">
        <v>2442</v>
      </c>
      <c r="G451" t="s">
        <v>2442</v>
      </c>
      <c r="H451">
        <v>9106054095</v>
      </c>
      <c r="I451" t="s">
        <v>2442</v>
      </c>
      <c r="J451" t="s">
        <v>15652</v>
      </c>
      <c r="L451" t="s">
        <v>26</v>
      </c>
      <c r="M451" t="s">
        <v>2613</v>
      </c>
      <c r="N451" t="s">
        <v>2442</v>
      </c>
      <c r="O451" t="s">
        <v>3795</v>
      </c>
      <c r="S451" t="s">
        <v>15653</v>
      </c>
      <c r="V451" t="s">
        <v>15653</v>
      </c>
      <c r="Y451" t="s">
        <v>4013</v>
      </c>
      <c r="AB451">
        <v>5111</v>
      </c>
      <c r="AC451">
        <v>131</v>
      </c>
      <c r="AE451">
        <v>4</v>
      </c>
      <c r="AG451">
        <v>50182</v>
      </c>
      <c r="AH451">
        <v>200728</v>
      </c>
      <c r="AL451">
        <v>8</v>
      </c>
      <c r="AN451">
        <v>16058.24</v>
      </c>
      <c r="AO451">
        <v>33311</v>
      </c>
      <c r="AQ451" t="s">
        <v>14558</v>
      </c>
      <c r="AR451">
        <v>156</v>
      </c>
      <c r="AS451">
        <v>632</v>
      </c>
    </row>
    <row r="452" spans="3:45" x14ac:dyDescent="0.25">
      <c r="C452" t="s">
        <v>3585</v>
      </c>
      <c r="D452" t="s">
        <v>4134</v>
      </c>
      <c r="E452" t="s">
        <v>25</v>
      </c>
      <c r="F452" t="s">
        <v>2442</v>
      </c>
      <c r="G452" t="s">
        <v>2442</v>
      </c>
      <c r="H452">
        <v>9106054129</v>
      </c>
      <c r="I452" t="s">
        <v>2442</v>
      </c>
      <c r="J452" t="s">
        <v>15654</v>
      </c>
      <c r="L452" t="s">
        <v>26</v>
      </c>
      <c r="M452" t="s">
        <v>3030</v>
      </c>
      <c r="N452" t="s">
        <v>2442</v>
      </c>
      <c r="O452" t="s">
        <v>11912</v>
      </c>
      <c r="S452" t="s">
        <v>15655</v>
      </c>
      <c r="V452" t="s">
        <v>15655</v>
      </c>
      <c r="Y452" t="s">
        <v>3993</v>
      </c>
      <c r="AB452">
        <v>5111</v>
      </c>
      <c r="AC452">
        <v>131</v>
      </c>
      <c r="AE452">
        <v>4</v>
      </c>
      <c r="AG452">
        <v>111606</v>
      </c>
      <c r="AH452">
        <v>446424</v>
      </c>
      <c r="AL452">
        <v>8</v>
      </c>
      <c r="AN452">
        <v>35713.919999999998</v>
      </c>
      <c r="AO452">
        <v>33311</v>
      </c>
      <c r="AQ452" t="s">
        <v>14558</v>
      </c>
      <c r="AR452">
        <v>156</v>
      </c>
      <c r="AS452">
        <v>632</v>
      </c>
    </row>
    <row r="453" spans="3:45" x14ac:dyDescent="0.25">
      <c r="C453" t="s">
        <v>3585</v>
      </c>
      <c r="D453" t="s">
        <v>4134</v>
      </c>
      <c r="E453" t="s">
        <v>25</v>
      </c>
      <c r="F453" t="s">
        <v>2442</v>
      </c>
      <c r="G453" t="s">
        <v>2442</v>
      </c>
      <c r="H453">
        <v>9106054129</v>
      </c>
      <c r="I453" t="s">
        <v>2442</v>
      </c>
      <c r="J453" t="s">
        <v>15654</v>
      </c>
      <c r="L453" t="s">
        <v>26</v>
      </c>
      <c r="M453" t="s">
        <v>3030</v>
      </c>
      <c r="N453" t="s">
        <v>2442</v>
      </c>
      <c r="O453" t="s">
        <v>11912</v>
      </c>
      <c r="S453" t="s">
        <v>15655</v>
      </c>
      <c r="V453" t="s">
        <v>15655</v>
      </c>
      <c r="Y453" t="s">
        <v>3999</v>
      </c>
      <c r="AB453">
        <v>5111</v>
      </c>
      <c r="AC453">
        <v>131</v>
      </c>
      <c r="AE453">
        <v>5</v>
      </c>
      <c r="AG453">
        <v>49500</v>
      </c>
      <c r="AH453">
        <v>247500</v>
      </c>
      <c r="AL453">
        <v>8</v>
      </c>
      <c r="AN453">
        <v>19800</v>
      </c>
      <c r="AO453">
        <v>33311</v>
      </c>
      <c r="AQ453" t="s">
        <v>14558</v>
      </c>
      <c r="AR453">
        <v>156</v>
      </c>
      <c r="AS453">
        <v>632</v>
      </c>
    </row>
    <row r="454" spans="3:45" x14ac:dyDescent="0.25">
      <c r="C454" t="s">
        <v>3585</v>
      </c>
      <c r="D454" t="s">
        <v>4134</v>
      </c>
      <c r="E454" t="s">
        <v>25</v>
      </c>
      <c r="F454" t="s">
        <v>2442</v>
      </c>
      <c r="G454" t="s">
        <v>2442</v>
      </c>
      <c r="H454">
        <v>9106054129</v>
      </c>
      <c r="I454" t="s">
        <v>2442</v>
      </c>
      <c r="J454" t="s">
        <v>15654</v>
      </c>
      <c r="L454" t="s">
        <v>26</v>
      </c>
      <c r="M454" t="s">
        <v>3030</v>
      </c>
      <c r="N454" t="s">
        <v>2442</v>
      </c>
      <c r="O454" t="s">
        <v>11912</v>
      </c>
      <c r="S454" t="s">
        <v>15655</v>
      </c>
      <c r="V454" t="s">
        <v>15655</v>
      </c>
      <c r="Y454" t="s">
        <v>4007</v>
      </c>
      <c r="AB454">
        <v>5111</v>
      </c>
      <c r="AC454">
        <v>131</v>
      </c>
      <c r="AE454">
        <v>2</v>
      </c>
      <c r="AG454">
        <v>111058</v>
      </c>
      <c r="AH454">
        <v>222116</v>
      </c>
      <c r="AL454">
        <v>8</v>
      </c>
      <c r="AN454">
        <v>17769.28</v>
      </c>
      <c r="AO454">
        <v>33311</v>
      </c>
      <c r="AQ454" t="s">
        <v>14558</v>
      </c>
      <c r="AR454">
        <v>156</v>
      </c>
      <c r="AS454">
        <v>632</v>
      </c>
    </row>
    <row r="455" spans="3:45" x14ac:dyDescent="0.25">
      <c r="C455" t="s">
        <v>3585</v>
      </c>
      <c r="D455" t="s">
        <v>4134</v>
      </c>
      <c r="E455" t="s">
        <v>25</v>
      </c>
      <c r="F455" t="s">
        <v>2442</v>
      </c>
      <c r="G455" t="s">
        <v>2442</v>
      </c>
      <c r="H455">
        <v>9106054129</v>
      </c>
      <c r="I455" t="s">
        <v>2442</v>
      </c>
      <c r="J455" t="s">
        <v>15654</v>
      </c>
      <c r="L455" t="s">
        <v>26</v>
      </c>
      <c r="M455" t="s">
        <v>3030</v>
      </c>
      <c r="N455" t="s">
        <v>2442</v>
      </c>
      <c r="O455" t="s">
        <v>11912</v>
      </c>
      <c r="S455" t="s">
        <v>15655</v>
      </c>
      <c r="V455" t="s">
        <v>15655</v>
      </c>
      <c r="Y455" t="s">
        <v>4087</v>
      </c>
      <c r="AB455">
        <v>5111</v>
      </c>
      <c r="AC455">
        <v>131</v>
      </c>
      <c r="AE455">
        <v>2</v>
      </c>
      <c r="AG455">
        <v>45588</v>
      </c>
      <c r="AH455">
        <v>91176</v>
      </c>
      <c r="AL455">
        <v>8</v>
      </c>
      <c r="AN455">
        <v>7294.08</v>
      </c>
      <c r="AO455">
        <v>33311</v>
      </c>
      <c r="AQ455" t="s">
        <v>14558</v>
      </c>
      <c r="AR455">
        <v>156</v>
      </c>
      <c r="AS455">
        <v>632</v>
      </c>
    </row>
    <row r="456" spans="3:45" x14ac:dyDescent="0.25">
      <c r="C456" t="s">
        <v>3585</v>
      </c>
      <c r="D456" t="s">
        <v>4134</v>
      </c>
      <c r="E456" t="s">
        <v>25</v>
      </c>
      <c r="F456" t="s">
        <v>2442</v>
      </c>
      <c r="G456" t="s">
        <v>2442</v>
      </c>
      <c r="H456">
        <v>9106054129</v>
      </c>
      <c r="I456" t="s">
        <v>2442</v>
      </c>
      <c r="J456" t="s">
        <v>15654</v>
      </c>
      <c r="L456" t="s">
        <v>26</v>
      </c>
      <c r="M456" t="s">
        <v>3030</v>
      </c>
      <c r="N456" t="s">
        <v>2442</v>
      </c>
      <c r="O456" t="s">
        <v>11912</v>
      </c>
      <c r="S456" t="s">
        <v>15655</v>
      </c>
      <c r="V456" t="s">
        <v>15655</v>
      </c>
      <c r="Y456" t="s">
        <v>3952</v>
      </c>
      <c r="AB456">
        <v>5111</v>
      </c>
      <c r="AC456">
        <v>131</v>
      </c>
      <c r="AE456">
        <v>1</v>
      </c>
      <c r="AG456">
        <v>73431</v>
      </c>
      <c r="AH456">
        <v>73431</v>
      </c>
      <c r="AL456">
        <v>8</v>
      </c>
      <c r="AN456">
        <v>5874.4800000000005</v>
      </c>
      <c r="AO456">
        <v>33311</v>
      </c>
      <c r="AQ456" t="s">
        <v>14558</v>
      </c>
      <c r="AR456">
        <v>156</v>
      </c>
      <c r="AS456">
        <v>632</v>
      </c>
    </row>
    <row r="457" spans="3:45" x14ac:dyDescent="0.25">
      <c r="C457" t="s">
        <v>3585</v>
      </c>
      <c r="D457" t="s">
        <v>4134</v>
      </c>
      <c r="E457" t="s">
        <v>25</v>
      </c>
      <c r="F457" t="s">
        <v>2442</v>
      </c>
      <c r="G457" t="s">
        <v>2442</v>
      </c>
      <c r="H457">
        <v>9106054125</v>
      </c>
      <c r="I457" t="s">
        <v>2442</v>
      </c>
      <c r="J457" t="s">
        <v>15658</v>
      </c>
      <c r="L457" t="s">
        <v>26</v>
      </c>
      <c r="M457" t="s">
        <v>2562</v>
      </c>
      <c r="N457" t="s">
        <v>2442</v>
      </c>
      <c r="O457" t="s">
        <v>3795</v>
      </c>
      <c r="S457" t="s">
        <v>15659</v>
      </c>
      <c r="V457" t="s">
        <v>15659</v>
      </c>
      <c r="Y457" t="s">
        <v>3999</v>
      </c>
      <c r="AB457">
        <v>5111</v>
      </c>
      <c r="AC457">
        <v>131</v>
      </c>
      <c r="AE457">
        <v>4</v>
      </c>
      <c r="AG457">
        <v>49500</v>
      </c>
      <c r="AH457">
        <v>198000</v>
      </c>
      <c r="AL457">
        <v>8</v>
      </c>
      <c r="AN457">
        <v>15840</v>
      </c>
      <c r="AO457">
        <v>33311</v>
      </c>
      <c r="AQ457" t="s">
        <v>14558</v>
      </c>
      <c r="AR457">
        <v>156</v>
      </c>
      <c r="AS457">
        <v>632</v>
      </c>
    </row>
    <row r="458" spans="3:45" x14ac:dyDescent="0.25">
      <c r="C458" t="s">
        <v>3585</v>
      </c>
      <c r="D458" t="s">
        <v>4134</v>
      </c>
      <c r="E458" t="s">
        <v>25</v>
      </c>
      <c r="F458" t="s">
        <v>2442</v>
      </c>
      <c r="G458" t="s">
        <v>2442</v>
      </c>
      <c r="H458">
        <v>9106054125</v>
      </c>
      <c r="I458" t="s">
        <v>2442</v>
      </c>
      <c r="J458" t="s">
        <v>15658</v>
      </c>
      <c r="L458" t="s">
        <v>26</v>
      </c>
      <c r="M458" t="s">
        <v>2562</v>
      </c>
      <c r="N458" t="s">
        <v>2442</v>
      </c>
      <c r="O458" t="s">
        <v>3795</v>
      </c>
      <c r="S458" t="s">
        <v>15659</v>
      </c>
      <c r="V458" t="s">
        <v>15659</v>
      </c>
      <c r="Y458" t="s">
        <v>4013</v>
      </c>
      <c r="AB458">
        <v>5111</v>
      </c>
      <c r="AC458">
        <v>131</v>
      </c>
      <c r="AE458">
        <v>1</v>
      </c>
      <c r="AG458">
        <v>50182</v>
      </c>
      <c r="AH458">
        <v>50182</v>
      </c>
      <c r="AL458">
        <v>8</v>
      </c>
      <c r="AN458">
        <v>4014.56</v>
      </c>
      <c r="AO458">
        <v>33311</v>
      </c>
      <c r="AQ458" t="s">
        <v>14558</v>
      </c>
      <c r="AR458">
        <v>156</v>
      </c>
      <c r="AS458">
        <v>632</v>
      </c>
    </row>
    <row r="459" spans="3:45" x14ac:dyDescent="0.25">
      <c r="C459" t="s">
        <v>3585</v>
      </c>
      <c r="D459" t="s">
        <v>4134</v>
      </c>
      <c r="E459" t="s">
        <v>25</v>
      </c>
      <c r="F459" t="s">
        <v>2442</v>
      </c>
      <c r="G459" t="s">
        <v>2442</v>
      </c>
      <c r="H459">
        <v>9106054125</v>
      </c>
      <c r="I459" t="s">
        <v>2442</v>
      </c>
      <c r="J459" t="s">
        <v>15658</v>
      </c>
      <c r="L459" t="s">
        <v>26</v>
      </c>
      <c r="M459" t="s">
        <v>2562</v>
      </c>
      <c r="N459" t="s">
        <v>2442</v>
      </c>
      <c r="O459" t="s">
        <v>3795</v>
      </c>
      <c r="S459" t="s">
        <v>15659</v>
      </c>
      <c r="V459" t="s">
        <v>15659</v>
      </c>
      <c r="Y459" t="s">
        <v>4087</v>
      </c>
      <c r="AB459">
        <v>5111</v>
      </c>
      <c r="AC459">
        <v>131</v>
      </c>
      <c r="AE459">
        <v>2</v>
      </c>
      <c r="AG459">
        <v>45588</v>
      </c>
      <c r="AH459">
        <v>91176</v>
      </c>
      <c r="AL459">
        <v>8</v>
      </c>
      <c r="AN459">
        <v>7294.08</v>
      </c>
      <c r="AO459">
        <v>33311</v>
      </c>
      <c r="AQ459" t="s">
        <v>14558</v>
      </c>
      <c r="AR459">
        <v>156</v>
      </c>
      <c r="AS459">
        <v>632</v>
      </c>
    </row>
    <row r="460" spans="3:45" x14ac:dyDescent="0.25">
      <c r="C460" t="s">
        <v>3585</v>
      </c>
      <c r="D460" t="s">
        <v>4134</v>
      </c>
      <c r="E460" t="s">
        <v>25</v>
      </c>
      <c r="F460" t="s">
        <v>2442</v>
      </c>
      <c r="G460" t="s">
        <v>2442</v>
      </c>
      <c r="H460">
        <v>9106054125</v>
      </c>
      <c r="I460" t="s">
        <v>2442</v>
      </c>
      <c r="J460" t="s">
        <v>15658</v>
      </c>
      <c r="L460" t="s">
        <v>26</v>
      </c>
      <c r="M460" t="s">
        <v>2562</v>
      </c>
      <c r="N460" t="s">
        <v>2442</v>
      </c>
      <c r="O460" t="s">
        <v>3795</v>
      </c>
      <c r="S460" t="s">
        <v>15659</v>
      </c>
      <c r="V460" t="s">
        <v>15659</v>
      </c>
      <c r="Y460" t="s">
        <v>4059</v>
      </c>
      <c r="AB460">
        <v>5111</v>
      </c>
      <c r="AC460">
        <v>131</v>
      </c>
      <c r="AE460">
        <v>2</v>
      </c>
      <c r="AG460">
        <v>37720</v>
      </c>
      <c r="AH460">
        <v>75440</v>
      </c>
      <c r="AL460">
        <v>8</v>
      </c>
      <c r="AN460">
        <v>6035.2</v>
      </c>
      <c r="AO460">
        <v>33311</v>
      </c>
      <c r="AQ460" t="s">
        <v>14558</v>
      </c>
      <c r="AR460">
        <v>156</v>
      </c>
      <c r="AS460">
        <v>632</v>
      </c>
    </row>
    <row r="461" spans="3:45" x14ac:dyDescent="0.25">
      <c r="C461" t="s">
        <v>3585</v>
      </c>
      <c r="D461" t="s">
        <v>4134</v>
      </c>
      <c r="E461" t="s">
        <v>25</v>
      </c>
      <c r="F461" t="s">
        <v>2442</v>
      </c>
      <c r="G461" t="s">
        <v>2442</v>
      </c>
      <c r="H461">
        <v>9106054125</v>
      </c>
      <c r="I461" t="s">
        <v>2442</v>
      </c>
      <c r="J461" t="s">
        <v>15658</v>
      </c>
      <c r="L461" t="s">
        <v>26</v>
      </c>
      <c r="M461" t="s">
        <v>2562</v>
      </c>
      <c r="N461" t="s">
        <v>2442</v>
      </c>
      <c r="O461" t="s">
        <v>3795</v>
      </c>
      <c r="S461" t="s">
        <v>15659</v>
      </c>
      <c r="V461" t="s">
        <v>15659</v>
      </c>
      <c r="Y461" t="s">
        <v>3967</v>
      </c>
      <c r="AB461">
        <v>5111</v>
      </c>
      <c r="AC461">
        <v>131</v>
      </c>
      <c r="AE461">
        <v>1</v>
      </c>
      <c r="AG461">
        <v>70950</v>
      </c>
      <c r="AH461">
        <v>70950</v>
      </c>
      <c r="AL461">
        <v>8</v>
      </c>
      <c r="AN461">
        <v>5676</v>
      </c>
      <c r="AO461">
        <v>33311</v>
      </c>
      <c r="AQ461" t="s">
        <v>14558</v>
      </c>
      <c r="AR461">
        <v>156</v>
      </c>
      <c r="AS461">
        <v>632</v>
      </c>
    </row>
    <row r="462" spans="3:45" x14ac:dyDescent="0.25">
      <c r="C462" t="s">
        <v>3585</v>
      </c>
      <c r="D462" t="s">
        <v>4134</v>
      </c>
      <c r="E462" t="s">
        <v>25</v>
      </c>
      <c r="F462" t="s">
        <v>2442</v>
      </c>
      <c r="G462" t="s">
        <v>2442</v>
      </c>
      <c r="H462">
        <v>9106054125</v>
      </c>
      <c r="I462" t="s">
        <v>2442</v>
      </c>
      <c r="J462" t="s">
        <v>15658</v>
      </c>
      <c r="L462" t="s">
        <v>26</v>
      </c>
      <c r="M462" t="s">
        <v>2562</v>
      </c>
      <c r="N462" t="s">
        <v>2442</v>
      </c>
      <c r="O462" t="s">
        <v>3795</v>
      </c>
      <c r="S462" t="s">
        <v>15659</v>
      </c>
      <c r="V462" t="s">
        <v>15659</v>
      </c>
      <c r="Y462" t="s">
        <v>3949</v>
      </c>
      <c r="AB462">
        <v>5111</v>
      </c>
      <c r="AC462">
        <v>131</v>
      </c>
      <c r="AE462">
        <v>3</v>
      </c>
      <c r="AG462">
        <v>74250</v>
      </c>
      <c r="AH462">
        <v>222750</v>
      </c>
      <c r="AL462">
        <v>8</v>
      </c>
      <c r="AN462">
        <v>17820</v>
      </c>
      <c r="AO462">
        <v>33311</v>
      </c>
      <c r="AQ462" t="s">
        <v>14558</v>
      </c>
      <c r="AR462">
        <v>156</v>
      </c>
      <c r="AS462">
        <v>632</v>
      </c>
    </row>
    <row r="463" spans="3:45" x14ac:dyDescent="0.25">
      <c r="C463" t="s">
        <v>3585</v>
      </c>
      <c r="D463" t="s">
        <v>4134</v>
      </c>
      <c r="E463" t="s">
        <v>25</v>
      </c>
      <c r="F463" t="s">
        <v>2442</v>
      </c>
      <c r="G463" t="s">
        <v>2442</v>
      </c>
      <c r="H463">
        <v>9106054125</v>
      </c>
      <c r="I463" t="s">
        <v>2442</v>
      </c>
      <c r="J463" t="s">
        <v>15658</v>
      </c>
      <c r="L463" t="s">
        <v>26</v>
      </c>
      <c r="M463" t="s">
        <v>2562</v>
      </c>
      <c r="N463" t="s">
        <v>2442</v>
      </c>
      <c r="O463" t="s">
        <v>3795</v>
      </c>
      <c r="S463" t="s">
        <v>15659</v>
      </c>
      <c r="V463" t="s">
        <v>15659</v>
      </c>
      <c r="Y463" t="s">
        <v>4007</v>
      </c>
      <c r="AB463">
        <v>5111</v>
      </c>
      <c r="AC463">
        <v>131</v>
      </c>
      <c r="AE463">
        <v>2</v>
      </c>
      <c r="AG463">
        <v>111058</v>
      </c>
      <c r="AH463">
        <v>222116</v>
      </c>
      <c r="AL463">
        <v>8</v>
      </c>
      <c r="AN463">
        <v>17769.28</v>
      </c>
      <c r="AO463">
        <v>33311</v>
      </c>
      <c r="AQ463" t="s">
        <v>14558</v>
      </c>
      <c r="AR463">
        <v>156</v>
      </c>
      <c r="AS463">
        <v>632</v>
      </c>
    </row>
    <row r="464" spans="3:45" x14ac:dyDescent="0.25">
      <c r="C464" t="s">
        <v>3585</v>
      </c>
      <c r="D464" t="s">
        <v>4134</v>
      </c>
      <c r="E464" t="s">
        <v>25</v>
      </c>
      <c r="F464" t="s">
        <v>2442</v>
      </c>
      <c r="G464" t="s">
        <v>2442</v>
      </c>
      <c r="H464">
        <v>9106054198</v>
      </c>
      <c r="I464" t="s">
        <v>2442</v>
      </c>
      <c r="J464" t="s">
        <v>15664</v>
      </c>
      <c r="L464" t="s">
        <v>26</v>
      </c>
      <c r="M464" t="s">
        <v>2958</v>
      </c>
      <c r="N464" t="s">
        <v>2442</v>
      </c>
      <c r="O464" t="s">
        <v>10249</v>
      </c>
      <c r="S464" t="s">
        <v>15665</v>
      </c>
      <c r="V464" t="s">
        <v>15665</v>
      </c>
      <c r="Y464" t="s">
        <v>4010</v>
      </c>
      <c r="AB464">
        <v>5111</v>
      </c>
      <c r="AC464">
        <v>131</v>
      </c>
      <c r="AE464">
        <v>2</v>
      </c>
      <c r="AG464">
        <v>41328</v>
      </c>
      <c r="AH464">
        <v>82656</v>
      </c>
      <c r="AL464">
        <v>8</v>
      </c>
      <c r="AN464">
        <v>6612.4800000000005</v>
      </c>
      <c r="AO464">
        <v>33311</v>
      </c>
      <c r="AQ464" t="s">
        <v>14558</v>
      </c>
      <c r="AR464">
        <v>156</v>
      </c>
      <c r="AS464">
        <v>632</v>
      </c>
    </row>
    <row r="465" spans="3:45" x14ac:dyDescent="0.25">
      <c r="C465" t="s">
        <v>3585</v>
      </c>
      <c r="D465" t="s">
        <v>4134</v>
      </c>
      <c r="E465" t="s">
        <v>25</v>
      </c>
      <c r="F465" t="s">
        <v>2442</v>
      </c>
      <c r="G465" t="s">
        <v>2442</v>
      </c>
      <c r="H465">
        <v>9106054198</v>
      </c>
      <c r="I465" t="s">
        <v>2442</v>
      </c>
      <c r="J465" t="s">
        <v>15664</v>
      </c>
      <c r="L465" t="s">
        <v>26</v>
      </c>
      <c r="M465" t="s">
        <v>2958</v>
      </c>
      <c r="N465" t="s">
        <v>2442</v>
      </c>
      <c r="O465" t="s">
        <v>10249</v>
      </c>
      <c r="S465" t="s">
        <v>15665</v>
      </c>
      <c r="V465" t="s">
        <v>15665</v>
      </c>
      <c r="Y465" t="s">
        <v>3999</v>
      </c>
      <c r="AB465">
        <v>5111</v>
      </c>
      <c r="AC465">
        <v>131</v>
      </c>
      <c r="AE465">
        <v>2</v>
      </c>
      <c r="AG465">
        <v>49500</v>
      </c>
      <c r="AH465">
        <v>99000</v>
      </c>
      <c r="AL465">
        <v>8</v>
      </c>
      <c r="AN465">
        <v>7920</v>
      </c>
      <c r="AO465">
        <v>33311</v>
      </c>
      <c r="AQ465" t="s">
        <v>14558</v>
      </c>
      <c r="AR465">
        <v>156</v>
      </c>
      <c r="AS465">
        <v>632</v>
      </c>
    </row>
    <row r="466" spans="3:45" x14ac:dyDescent="0.25">
      <c r="C466" t="s">
        <v>3585</v>
      </c>
      <c r="D466" t="s">
        <v>4134</v>
      </c>
      <c r="E466" t="s">
        <v>25</v>
      </c>
      <c r="F466" t="s">
        <v>2442</v>
      </c>
      <c r="G466" t="s">
        <v>2442</v>
      </c>
      <c r="H466">
        <v>9106054198</v>
      </c>
      <c r="I466" t="s">
        <v>2442</v>
      </c>
      <c r="J466" t="s">
        <v>15664</v>
      </c>
      <c r="L466" t="s">
        <v>26</v>
      </c>
      <c r="M466" t="s">
        <v>2958</v>
      </c>
      <c r="N466" t="s">
        <v>2442</v>
      </c>
      <c r="O466" t="s">
        <v>10249</v>
      </c>
      <c r="S466" t="s">
        <v>15665</v>
      </c>
      <c r="V466" t="s">
        <v>15665</v>
      </c>
      <c r="Y466" t="s">
        <v>3949</v>
      </c>
      <c r="AB466">
        <v>5111</v>
      </c>
      <c r="AC466">
        <v>131</v>
      </c>
      <c r="AE466">
        <v>1</v>
      </c>
      <c r="AG466">
        <v>74250</v>
      </c>
      <c r="AH466">
        <v>74250</v>
      </c>
      <c r="AL466">
        <v>8</v>
      </c>
      <c r="AN466">
        <v>5940</v>
      </c>
      <c r="AO466">
        <v>33311</v>
      </c>
      <c r="AQ466" t="s">
        <v>14558</v>
      </c>
      <c r="AR466">
        <v>156</v>
      </c>
      <c r="AS466">
        <v>632</v>
      </c>
    </row>
    <row r="467" spans="3:45" x14ac:dyDescent="0.25">
      <c r="C467" t="s">
        <v>3585</v>
      </c>
      <c r="D467" t="s">
        <v>4134</v>
      </c>
      <c r="E467" t="s">
        <v>25</v>
      </c>
      <c r="F467" t="s">
        <v>2442</v>
      </c>
      <c r="G467" t="s">
        <v>2442</v>
      </c>
      <c r="H467">
        <v>9106054198</v>
      </c>
      <c r="I467" t="s">
        <v>2442</v>
      </c>
      <c r="J467" t="s">
        <v>15664</v>
      </c>
      <c r="L467" t="s">
        <v>26</v>
      </c>
      <c r="M467" t="s">
        <v>2958</v>
      </c>
      <c r="N467" t="s">
        <v>2442</v>
      </c>
      <c r="O467" t="s">
        <v>10249</v>
      </c>
      <c r="S467" t="s">
        <v>15665</v>
      </c>
      <c r="V467" t="s">
        <v>15665</v>
      </c>
      <c r="Y467" t="s">
        <v>4007</v>
      </c>
      <c r="AB467">
        <v>5111</v>
      </c>
      <c r="AC467">
        <v>131</v>
      </c>
      <c r="AE467">
        <v>1</v>
      </c>
      <c r="AG467">
        <v>111058</v>
      </c>
      <c r="AH467">
        <v>111058</v>
      </c>
      <c r="AL467">
        <v>8</v>
      </c>
      <c r="AN467">
        <v>8884.64</v>
      </c>
      <c r="AO467">
        <v>33311</v>
      </c>
      <c r="AQ467" t="s">
        <v>14558</v>
      </c>
      <c r="AR467">
        <v>156</v>
      </c>
      <c r="AS467">
        <v>632</v>
      </c>
    </row>
    <row r="468" spans="3:45" x14ac:dyDescent="0.25">
      <c r="C468" t="s">
        <v>3585</v>
      </c>
      <c r="D468" t="s">
        <v>4134</v>
      </c>
      <c r="E468" t="s">
        <v>25</v>
      </c>
      <c r="F468" t="s">
        <v>2442</v>
      </c>
      <c r="G468" t="s">
        <v>2442</v>
      </c>
      <c r="H468">
        <v>9106054222</v>
      </c>
      <c r="I468" t="s">
        <v>2442</v>
      </c>
      <c r="J468" t="s">
        <v>15666</v>
      </c>
      <c r="L468" t="s">
        <v>26</v>
      </c>
      <c r="M468" t="s">
        <v>3024</v>
      </c>
      <c r="N468" t="s">
        <v>2442</v>
      </c>
      <c r="O468" t="s">
        <v>3844</v>
      </c>
      <c r="S468" t="s">
        <v>15667</v>
      </c>
      <c r="V468" t="s">
        <v>15667</v>
      </c>
      <c r="Y468" t="s">
        <v>4007</v>
      </c>
      <c r="AB468">
        <v>5111</v>
      </c>
      <c r="AC468">
        <v>131</v>
      </c>
      <c r="AE468">
        <v>1</v>
      </c>
      <c r="AG468">
        <v>111058</v>
      </c>
      <c r="AH468">
        <v>111058</v>
      </c>
      <c r="AL468">
        <v>8</v>
      </c>
      <c r="AN468">
        <v>8884.64</v>
      </c>
      <c r="AO468">
        <v>33311</v>
      </c>
      <c r="AQ468" t="s">
        <v>14558</v>
      </c>
      <c r="AR468">
        <v>156</v>
      </c>
      <c r="AS468">
        <v>632</v>
      </c>
    </row>
    <row r="469" spans="3:45" x14ac:dyDescent="0.25">
      <c r="C469" t="s">
        <v>3585</v>
      </c>
      <c r="D469" t="s">
        <v>4134</v>
      </c>
      <c r="E469" t="s">
        <v>25</v>
      </c>
      <c r="F469" t="s">
        <v>2442</v>
      </c>
      <c r="G469" t="s">
        <v>2442</v>
      </c>
      <c r="H469">
        <v>9106054222</v>
      </c>
      <c r="I469" t="s">
        <v>2442</v>
      </c>
      <c r="J469" t="s">
        <v>15666</v>
      </c>
      <c r="L469" t="s">
        <v>26</v>
      </c>
      <c r="M469" t="s">
        <v>3024</v>
      </c>
      <c r="N469" t="s">
        <v>2442</v>
      </c>
      <c r="O469" t="s">
        <v>3844</v>
      </c>
      <c r="S469" t="s">
        <v>15667</v>
      </c>
      <c r="V469" t="s">
        <v>15667</v>
      </c>
      <c r="Y469" t="s">
        <v>3949</v>
      </c>
      <c r="AB469">
        <v>5111</v>
      </c>
      <c r="AC469">
        <v>131</v>
      </c>
      <c r="AE469">
        <v>1</v>
      </c>
      <c r="AG469">
        <v>74250</v>
      </c>
      <c r="AH469">
        <v>74250</v>
      </c>
      <c r="AL469">
        <v>8</v>
      </c>
      <c r="AN469">
        <v>5940</v>
      </c>
      <c r="AO469">
        <v>33311</v>
      </c>
      <c r="AQ469" t="s">
        <v>14558</v>
      </c>
      <c r="AR469">
        <v>156</v>
      </c>
      <c r="AS469">
        <v>632</v>
      </c>
    </row>
    <row r="470" spans="3:45" x14ac:dyDescent="0.25">
      <c r="C470" t="s">
        <v>3585</v>
      </c>
      <c r="D470" t="s">
        <v>4134</v>
      </c>
      <c r="E470" t="s">
        <v>25</v>
      </c>
      <c r="F470" t="s">
        <v>2442</v>
      </c>
      <c r="G470" t="s">
        <v>2442</v>
      </c>
      <c r="H470">
        <v>9106054254</v>
      </c>
      <c r="I470" t="s">
        <v>2442</v>
      </c>
      <c r="J470" t="s">
        <v>15670</v>
      </c>
      <c r="L470" t="s">
        <v>26</v>
      </c>
      <c r="M470" t="s">
        <v>2892</v>
      </c>
      <c r="N470" t="s">
        <v>2442</v>
      </c>
      <c r="O470" t="s">
        <v>12265</v>
      </c>
      <c r="S470" t="s">
        <v>15671</v>
      </c>
      <c r="V470" t="s">
        <v>15671</v>
      </c>
      <c r="Y470" t="s">
        <v>4007</v>
      </c>
      <c r="AB470">
        <v>5111</v>
      </c>
      <c r="AC470">
        <v>131</v>
      </c>
      <c r="AE470">
        <v>2</v>
      </c>
      <c r="AG470">
        <v>111058</v>
      </c>
      <c r="AH470">
        <v>222116</v>
      </c>
      <c r="AL470">
        <v>8</v>
      </c>
      <c r="AN470">
        <v>17769.28</v>
      </c>
      <c r="AO470">
        <v>33311</v>
      </c>
      <c r="AQ470" t="s">
        <v>14558</v>
      </c>
      <c r="AR470">
        <v>156</v>
      </c>
      <c r="AS470">
        <v>632</v>
      </c>
    </row>
    <row r="471" spans="3:45" x14ac:dyDescent="0.25">
      <c r="C471" t="s">
        <v>3585</v>
      </c>
      <c r="D471" t="s">
        <v>4134</v>
      </c>
      <c r="E471" t="s">
        <v>25</v>
      </c>
      <c r="F471" t="s">
        <v>2442</v>
      </c>
      <c r="G471" t="s">
        <v>2442</v>
      </c>
      <c r="H471">
        <v>9106054285</v>
      </c>
      <c r="I471" t="s">
        <v>2442</v>
      </c>
      <c r="J471" t="s">
        <v>15675</v>
      </c>
      <c r="L471" t="s">
        <v>26</v>
      </c>
      <c r="M471" t="s">
        <v>2805</v>
      </c>
      <c r="N471" t="s">
        <v>2442</v>
      </c>
      <c r="O471" t="s">
        <v>14527</v>
      </c>
      <c r="S471" t="s">
        <v>15676</v>
      </c>
      <c r="V471" t="s">
        <v>15676</v>
      </c>
      <c r="Y471" t="s">
        <v>3952</v>
      </c>
      <c r="AB471">
        <v>5111</v>
      </c>
      <c r="AC471">
        <v>131</v>
      </c>
      <c r="AE471">
        <v>4</v>
      </c>
      <c r="AG471">
        <v>73431</v>
      </c>
      <c r="AH471">
        <v>293724</v>
      </c>
      <c r="AL471">
        <v>8</v>
      </c>
      <c r="AN471">
        <v>23497.920000000002</v>
      </c>
      <c r="AO471">
        <v>33311</v>
      </c>
      <c r="AQ471" t="s">
        <v>14558</v>
      </c>
      <c r="AR471">
        <v>156</v>
      </c>
      <c r="AS471">
        <v>632</v>
      </c>
    </row>
    <row r="472" spans="3:45" x14ac:dyDescent="0.25">
      <c r="C472" t="s">
        <v>3585</v>
      </c>
      <c r="D472" t="s">
        <v>4134</v>
      </c>
      <c r="E472" t="s">
        <v>25</v>
      </c>
      <c r="F472" t="s">
        <v>2442</v>
      </c>
      <c r="G472" t="s">
        <v>2442</v>
      </c>
      <c r="H472">
        <v>9106054285</v>
      </c>
      <c r="I472" t="s">
        <v>2442</v>
      </c>
      <c r="J472" t="s">
        <v>15675</v>
      </c>
      <c r="L472" t="s">
        <v>26</v>
      </c>
      <c r="M472" t="s">
        <v>2805</v>
      </c>
      <c r="N472" t="s">
        <v>2442</v>
      </c>
      <c r="O472" t="s">
        <v>14527</v>
      </c>
      <c r="S472" t="s">
        <v>15676</v>
      </c>
      <c r="V472" t="s">
        <v>15676</v>
      </c>
      <c r="Y472" t="s">
        <v>4007</v>
      </c>
      <c r="AB472">
        <v>5111</v>
      </c>
      <c r="AC472">
        <v>131</v>
      </c>
      <c r="AE472">
        <v>3</v>
      </c>
      <c r="AG472">
        <v>111058</v>
      </c>
      <c r="AH472">
        <v>333174</v>
      </c>
      <c r="AL472">
        <v>8</v>
      </c>
      <c r="AN472">
        <v>26653.920000000002</v>
      </c>
      <c r="AO472">
        <v>33311</v>
      </c>
      <c r="AQ472" t="s">
        <v>14558</v>
      </c>
      <c r="AR472">
        <v>156</v>
      </c>
      <c r="AS472">
        <v>632</v>
      </c>
    </row>
    <row r="473" spans="3:45" x14ac:dyDescent="0.25">
      <c r="C473" t="s">
        <v>3585</v>
      </c>
      <c r="D473" t="s">
        <v>4134</v>
      </c>
      <c r="E473" t="s">
        <v>25</v>
      </c>
      <c r="F473" t="s">
        <v>2442</v>
      </c>
      <c r="G473" t="s">
        <v>2442</v>
      </c>
      <c r="H473">
        <v>9106054285</v>
      </c>
      <c r="I473" t="s">
        <v>2442</v>
      </c>
      <c r="J473" t="s">
        <v>15675</v>
      </c>
      <c r="L473" t="s">
        <v>26</v>
      </c>
      <c r="M473" t="s">
        <v>2805</v>
      </c>
      <c r="N473" t="s">
        <v>2442</v>
      </c>
      <c r="O473" t="s">
        <v>14527</v>
      </c>
      <c r="S473" t="s">
        <v>15676</v>
      </c>
      <c r="V473" t="s">
        <v>15676</v>
      </c>
      <c r="Y473" t="s">
        <v>4059</v>
      </c>
      <c r="AB473">
        <v>5111</v>
      </c>
      <c r="AC473">
        <v>131</v>
      </c>
      <c r="AE473">
        <v>4</v>
      </c>
      <c r="AG473">
        <v>37720</v>
      </c>
      <c r="AH473">
        <v>150880</v>
      </c>
      <c r="AL473">
        <v>8</v>
      </c>
      <c r="AN473">
        <v>12070.4</v>
      </c>
      <c r="AO473">
        <v>33311</v>
      </c>
      <c r="AQ473" t="s">
        <v>14558</v>
      </c>
      <c r="AR473">
        <v>156</v>
      </c>
      <c r="AS473">
        <v>632</v>
      </c>
    </row>
    <row r="474" spans="3:45" x14ac:dyDescent="0.25">
      <c r="C474" t="s">
        <v>3585</v>
      </c>
      <c r="D474" t="s">
        <v>4134</v>
      </c>
      <c r="E474" t="s">
        <v>25</v>
      </c>
      <c r="F474" t="s">
        <v>2442</v>
      </c>
      <c r="G474" t="s">
        <v>2442</v>
      </c>
      <c r="H474">
        <v>9106054285</v>
      </c>
      <c r="I474" t="s">
        <v>2442</v>
      </c>
      <c r="J474" t="s">
        <v>15675</v>
      </c>
      <c r="L474" t="s">
        <v>26</v>
      </c>
      <c r="M474" t="s">
        <v>2805</v>
      </c>
      <c r="N474" t="s">
        <v>2442</v>
      </c>
      <c r="O474" t="s">
        <v>14527</v>
      </c>
      <c r="S474" t="s">
        <v>15676</v>
      </c>
      <c r="V474" t="s">
        <v>15676</v>
      </c>
      <c r="Y474" t="s">
        <v>4087</v>
      </c>
      <c r="AB474">
        <v>5111</v>
      </c>
      <c r="AC474">
        <v>131</v>
      </c>
      <c r="AE474">
        <v>1</v>
      </c>
      <c r="AG474">
        <v>45588</v>
      </c>
      <c r="AH474">
        <v>45588</v>
      </c>
      <c r="AL474">
        <v>8</v>
      </c>
      <c r="AN474">
        <v>3647.04</v>
      </c>
      <c r="AO474">
        <v>33311</v>
      </c>
      <c r="AQ474" t="s">
        <v>14558</v>
      </c>
      <c r="AR474">
        <v>156</v>
      </c>
      <c r="AS474">
        <v>632</v>
      </c>
    </row>
    <row r="475" spans="3:45" x14ac:dyDescent="0.25">
      <c r="C475" t="s">
        <v>3585</v>
      </c>
      <c r="D475" t="s">
        <v>4134</v>
      </c>
      <c r="E475" t="s">
        <v>25</v>
      </c>
      <c r="F475" t="s">
        <v>2442</v>
      </c>
      <c r="G475" t="s">
        <v>2442</v>
      </c>
      <c r="H475">
        <v>9106054285</v>
      </c>
      <c r="I475" t="s">
        <v>2442</v>
      </c>
      <c r="J475" t="s">
        <v>15675</v>
      </c>
      <c r="L475" t="s">
        <v>26</v>
      </c>
      <c r="M475" t="s">
        <v>2805</v>
      </c>
      <c r="N475" t="s">
        <v>2442</v>
      </c>
      <c r="O475" t="s">
        <v>14527</v>
      </c>
      <c r="S475" t="s">
        <v>15676</v>
      </c>
      <c r="V475" t="s">
        <v>15676</v>
      </c>
      <c r="Y475" t="s">
        <v>3949</v>
      </c>
      <c r="AB475">
        <v>5111</v>
      </c>
      <c r="AC475">
        <v>131</v>
      </c>
      <c r="AE475">
        <v>3</v>
      </c>
      <c r="AG475">
        <v>74250</v>
      </c>
      <c r="AH475">
        <v>222750</v>
      </c>
      <c r="AL475">
        <v>8</v>
      </c>
      <c r="AN475">
        <v>17820</v>
      </c>
      <c r="AO475">
        <v>33311</v>
      </c>
      <c r="AQ475" t="s">
        <v>14558</v>
      </c>
      <c r="AR475">
        <v>156</v>
      </c>
      <c r="AS475">
        <v>632</v>
      </c>
    </row>
    <row r="476" spans="3:45" x14ac:dyDescent="0.25">
      <c r="C476" t="s">
        <v>3585</v>
      </c>
      <c r="D476" t="s">
        <v>4134</v>
      </c>
      <c r="E476" t="s">
        <v>25</v>
      </c>
      <c r="F476" t="s">
        <v>2442</v>
      </c>
      <c r="G476" t="s">
        <v>2442</v>
      </c>
      <c r="H476">
        <v>9106054285</v>
      </c>
      <c r="I476" t="s">
        <v>2442</v>
      </c>
      <c r="J476" t="s">
        <v>15675</v>
      </c>
      <c r="L476" t="s">
        <v>26</v>
      </c>
      <c r="M476" t="s">
        <v>2805</v>
      </c>
      <c r="N476" t="s">
        <v>2442</v>
      </c>
      <c r="O476" t="s">
        <v>14527</v>
      </c>
      <c r="S476" t="s">
        <v>15676</v>
      </c>
      <c r="V476" t="s">
        <v>15676</v>
      </c>
      <c r="Y476" t="s">
        <v>3967</v>
      </c>
      <c r="AB476">
        <v>5111</v>
      </c>
      <c r="AC476">
        <v>131</v>
      </c>
      <c r="AE476">
        <v>4</v>
      </c>
      <c r="AG476">
        <v>70950</v>
      </c>
      <c r="AH476">
        <v>283800</v>
      </c>
      <c r="AL476">
        <v>8</v>
      </c>
      <c r="AN476">
        <v>22704</v>
      </c>
      <c r="AO476">
        <v>33311</v>
      </c>
      <c r="AQ476" t="s">
        <v>14558</v>
      </c>
      <c r="AR476">
        <v>156</v>
      </c>
      <c r="AS476">
        <v>632</v>
      </c>
    </row>
    <row r="477" spans="3:45" x14ac:dyDescent="0.25">
      <c r="C477" t="s">
        <v>3585</v>
      </c>
      <c r="D477" t="s">
        <v>4134</v>
      </c>
      <c r="E477" t="s">
        <v>25</v>
      </c>
      <c r="F477" t="s">
        <v>2442</v>
      </c>
      <c r="G477" t="s">
        <v>2442</v>
      </c>
      <c r="H477">
        <v>9106054381</v>
      </c>
      <c r="I477" t="s">
        <v>2442</v>
      </c>
      <c r="J477" t="s">
        <v>15677</v>
      </c>
      <c r="L477" t="s">
        <v>26</v>
      </c>
      <c r="M477" t="s">
        <v>2691</v>
      </c>
      <c r="N477" t="s">
        <v>2442</v>
      </c>
      <c r="O477" t="s">
        <v>12675</v>
      </c>
      <c r="S477" t="s">
        <v>15678</v>
      </c>
      <c r="V477" t="s">
        <v>15678</v>
      </c>
      <c r="Y477" t="s">
        <v>4059</v>
      </c>
      <c r="AB477">
        <v>5111</v>
      </c>
      <c r="AC477">
        <v>131</v>
      </c>
      <c r="AE477">
        <v>3</v>
      </c>
      <c r="AG477">
        <v>37720</v>
      </c>
      <c r="AH477">
        <v>113160</v>
      </c>
      <c r="AL477">
        <v>8</v>
      </c>
      <c r="AN477">
        <v>9052.8000000000011</v>
      </c>
      <c r="AO477">
        <v>33311</v>
      </c>
      <c r="AQ477" t="s">
        <v>14558</v>
      </c>
      <c r="AR477">
        <v>156</v>
      </c>
      <c r="AS477">
        <v>632</v>
      </c>
    </row>
    <row r="478" spans="3:45" x14ac:dyDescent="0.25">
      <c r="C478" t="s">
        <v>3585</v>
      </c>
      <c r="D478" t="s">
        <v>4134</v>
      </c>
      <c r="E478" t="s">
        <v>25</v>
      </c>
      <c r="F478" t="s">
        <v>2442</v>
      </c>
      <c r="G478" t="s">
        <v>2442</v>
      </c>
      <c r="H478">
        <v>9106054381</v>
      </c>
      <c r="I478" t="s">
        <v>2442</v>
      </c>
      <c r="J478" t="s">
        <v>15677</v>
      </c>
      <c r="L478" t="s">
        <v>26</v>
      </c>
      <c r="M478" t="s">
        <v>2691</v>
      </c>
      <c r="N478" t="s">
        <v>2442</v>
      </c>
      <c r="O478" t="s">
        <v>12675</v>
      </c>
      <c r="S478" t="s">
        <v>15678</v>
      </c>
      <c r="V478" t="s">
        <v>15678</v>
      </c>
      <c r="Y478" t="s">
        <v>3999</v>
      </c>
      <c r="AB478">
        <v>5111</v>
      </c>
      <c r="AC478">
        <v>131</v>
      </c>
      <c r="AE478">
        <v>1</v>
      </c>
      <c r="AG478">
        <v>49500</v>
      </c>
      <c r="AH478">
        <v>49500</v>
      </c>
      <c r="AL478">
        <v>8</v>
      </c>
      <c r="AN478">
        <v>3960</v>
      </c>
      <c r="AO478">
        <v>33311</v>
      </c>
      <c r="AQ478" t="s">
        <v>14558</v>
      </c>
      <c r="AR478">
        <v>156</v>
      </c>
      <c r="AS478">
        <v>632</v>
      </c>
    </row>
    <row r="479" spans="3:45" x14ac:dyDescent="0.25">
      <c r="C479" t="s">
        <v>3585</v>
      </c>
      <c r="D479" t="s">
        <v>4134</v>
      </c>
      <c r="E479" t="s">
        <v>25</v>
      </c>
      <c r="F479" t="s">
        <v>2442</v>
      </c>
      <c r="G479" t="s">
        <v>2442</v>
      </c>
      <c r="H479">
        <v>9106054381</v>
      </c>
      <c r="I479" t="s">
        <v>2442</v>
      </c>
      <c r="J479" t="s">
        <v>15677</v>
      </c>
      <c r="L479" t="s">
        <v>26</v>
      </c>
      <c r="M479" t="s">
        <v>2691</v>
      </c>
      <c r="N479" t="s">
        <v>2442</v>
      </c>
      <c r="O479" t="s">
        <v>12675</v>
      </c>
      <c r="S479" t="s">
        <v>15678</v>
      </c>
      <c r="V479" t="s">
        <v>15678</v>
      </c>
      <c r="Y479" t="s">
        <v>4007</v>
      </c>
      <c r="AB479">
        <v>5111</v>
      </c>
      <c r="AC479">
        <v>131</v>
      </c>
      <c r="AE479">
        <v>3</v>
      </c>
      <c r="AG479">
        <v>111058</v>
      </c>
      <c r="AH479">
        <v>333174</v>
      </c>
      <c r="AL479">
        <v>8</v>
      </c>
      <c r="AN479">
        <v>26653.920000000002</v>
      </c>
      <c r="AO479">
        <v>33311</v>
      </c>
      <c r="AQ479" t="s">
        <v>14558</v>
      </c>
      <c r="AR479">
        <v>156</v>
      </c>
      <c r="AS479">
        <v>632</v>
      </c>
    </row>
    <row r="480" spans="3:45" x14ac:dyDescent="0.25">
      <c r="C480" t="s">
        <v>3585</v>
      </c>
      <c r="D480" t="s">
        <v>4134</v>
      </c>
      <c r="E480" t="s">
        <v>25</v>
      </c>
      <c r="F480" t="s">
        <v>2442</v>
      </c>
      <c r="G480" t="s">
        <v>2442</v>
      </c>
      <c r="H480">
        <v>9106054381</v>
      </c>
      <c r="I480" t="s">
        <v>2442</v>
      </c>
      <c r="J480" t="s">
        <v>15677</v>
      </c>
      <c r="L480" t="s">
        <v>26</v>
      </c>
      <c r="M480" t="s">
        <v>2691</v>
      </c>
      <c r="N480" t="s">
        <v>2442</v>
      </c>
      <c r="O480" t="s">
        <v>12675</v>
      </c>
      <c r="S480" t="s">
        <v>15678</v>
      </c>
      <c r="V480" t="s">
        <v>15678</v>
      </c>
      <c r="Y480" t="s">
        <v>3967</v>
      </c>
      <c r="AB480">
        <v>5111</v>
      </c>
      <c r="AC480">
        <v>131</v>
      </c>
      <c r="AE480">
        <v>1</v>
      </c>
      <c r="AG480">
        <v>70950</v>
      </c>
      <c r="AH480">
        <v>70950</v>
      </c>
      <c r="AL480">
        <v>8</v>
      </c>
      <c r="AN480">
        <v>5676</v>
      </c>
      <c r="AO480">
        <v>33311</v>
      </c>
      <c r="AQ480" t="s">
        <v>14558</v>
      </c>
      <c r="AR480">
        <v>156</v>
      </c>
      <c r="AS480">
        <v>632</v>
      </c>
    </row>
    <row r="481" spans="3:45" x14ac:dyDescent="0.25">
      <c r="C481" t="s">
        <v>3585</v>
      </c>
      <c r="D481" t="s">
        <v>4134</v>
      </c>
      <c r="E481" t="s">
        <v>25</v>
      </c>
      <c r="F481" t="s">
        <v>2442</v>
      </c>
      <c r="G481" t="s">
        <v>2442</v>
      </c>
      <c r="H481">
        <v>9106054381</v>
      </c>
      <c r="I481" t="s">
        <v>2442</v>
      </c>
      <c r="J481" t="s">
        <v>15677</v>
      </c>
      <c r="L481" t="s">
        <v>26</v>
      </c>
      <c r="M481" t="s">
        <v>2691</v>
      </c>
      <c r="N481" t="s">
        <v>2442</v>
      </c>
      <c r="O481" t="s">
        <v>12675</v>
      </c>
      <c r="S481" t="s">
        <v>15678</v>
      </c>
      <c r="V481" t="s">
        <v>15678</v>
      </c>
      <c r="Y481" t="s">
        <v>3993</v>
      </c>
      <c r="AB481">
        <v>5111</v>
      </c>
      <c r="AC481">
        <v>131</v>
      </c>
      <c r="AE481">
        <v>2</v>
      </c>
      <c r="AG481">
        <v>111606</v>
      </c>
      <c r="AH481">
        <v>223212</v>
      </c>
      <c r="AL481">
        <v>8</v>
      </c>
      <c r="AN481">
        <v>17856.96</v>
      </c>
      <c r="AO481">
        <v>33311</v>
      </c>
      <c r="AQ481" t="s">
        <v>14558</v>
      </c>
      <c r="AR481">
        <v>156</v>
      </c>
      <c r="AS481">
        <v>632</v>
      </c>
    </row>
    <row r="482" spans="3:45" x14ac:dyDescent="0.25">
      <c r="C482" t="s">
        <v>3585</v>
      </c>
      <c r="D482" t="s">
        <v>4134</v>
      </c>
      <c r="E482" t="s">
        <v>25</v>
      </c>
      <c r="F482" t="s">
        <v>2442</v>
      </c>
      <c r="G482" t="s">
        <v>2442</v>
      </c>
      <c r="H482">
        <v>9106054400</v>
      </c>
      <c r="I482" t="s">
        <v>2442</v>
      </c>
      <c r="J482" t="s">
        <v>15679</v>
      </c>
      <c r="L482" t="s">
        <v>26</v>
      </c>
      <c r="M482" t="s">
        <v>2553</v>
      </c>
      <c r="N482" t="s">
        <v>2442</v>
      </c>
      <c r="O482" t="s">
        <v>3795</v>
      </c>
      <c r="S482" t="s">
        <v>15680</v>
      </c>
      <c r="V482" t="s">
        <v>15680</v>
      </c>
      <c r="Y482" t="s">
        <v>4007</v>
      </c>
      <c r="AB482">
        <v>5111</v>
      </c>
      <c r="AC482">
        <v>131</v>
      </c>
      <c r="AE482">
        <v>1</v>
      </c>
      <c r="AG482">
        <v>111058</v>
      </c>
      <c r="AH482">
        <v>111058</v>
      </c>
      <c r="AL482">
        <v>8</v>
      </c>
      <c r="AN482">
        <v>8884.64</v>
      </c>
      <c r="AO482">
        <v>33311</v>
      </c>
      <c r="AQ482" t="s">
        <v>14558</v>
      </c>
      <c r="AR482">
        <v>156</v>
      </c>
      <c r="AS482">
        <v>632</v>
      </c>
    </row>
    <row r="483" spans="3:45" x14ac:dyDescent="0.25">
      <c r="C483" t="s">
        <v>3585</v>
      </c>
      <c r="D483" t="s">
        <v>4134</v>
      </c>
      <c r="E483" t="s">
        <v>25</v>
      </c>
      <c r="F483" t="s">
        <v>2442</v>
      </c>
      <c r="G483" t="s">
        <v>2442</v>
      </c>
      <c r="H483">
        <v>9106054400</v>
      </c>
      <c r="I483" t="s">
        <v>2442</v>
      </c>
      <c r="J483" t="s">
        <v>15679</v>
      </c>
      <c r="L483" t="s">
        <v>26</v>
      </c>
      <c r="M483" t="s">
        <v>2553</v>
      </c>
      <c r="N483" t="s">
        <v>2442</v>
      </c>
      <c r="O483" t="s">
        <v>3795</v>
      </c>
      <c r="S483" t="s">
        <v>15680</v>
      </c>
      <c r="V483" t="s">
        <v>15680</v>
      </c>
      <c r="Y483" t="s">
        <v>3949</v>
      </c>
      <c r="AB483">
        <v>5111</v>
      </c>
      <c r="AC483">
        <v>131</v>
      </c>
      <c r="AE483">
        <v>1</v>
      </c>
      <c r="AG483">
        <v>74250</v>
      </c>
      <c r="AH483">
        <v>74250</v>
      </c>
      <c r="AL483">
        <v>8</v>
      </c>
      <c r="AN483">
        <v>5940</v>
      </c>
      <c r="AO483">
        <v>33311</v>
      </c>
      <c r="AQ483" t="s">
        <v>14558</v>
      </c>
      <c r="AR483">
        <v>156</v>
      </c>
      <c r="AS483">
        <v>632</v>
      </c>
    </row>
    <row r="484" spans="3:45" x14ac:dyDescent="0.25">
      <c r="C484" t="s">
        <v>3585</v>
      </c>
      <c r="D484" t="s">
        <v>4134</v>
      </c>
      <c r="E484" t="s">
        <v>25</v>
      </c>
      <c r="F484" t="s">
        <v>2442</v>
      </c>
      <c r="G484" t="s">
        <v>2442</v>
      </c>
      <c r="H484">
        <v>9106054400</v>
      </c>
      <c r="I484" t="s">
        <v>2442</v>
      </c>
      <c r="J484" t="s">
        <v>15679</v>
      </c>
      <c r="L484" t="s">
        <v>26</v>
      </c>
      <c r="M484" t="s">
        <v>2553</v>
      </c>
      <c r="N484" t="s">
        <v>2442</v>
      </c>
      <c r="O484" t="s">
        <v>3795</v>
      </c>
      <c r="S484" t="s">
        <v>15680</v>
      </c>
      <c r="V484" t="s">
        <v>15680</v>
      </c>
      <c r="Y484" t="s">
        <v>3999</v>
      </c>
      <c r="AB484">
        <v>5111</v>
      </c>
      <c r="AC484">
        <v>131</v>
      </c>
      <c r="AE484">
        <v>2</v>
      </c>
      <c r="AG484">
        <v>49500</v>
      </c>
      <c r="AH484">
        <v>99000</v>
      </c>
      <c r="AL484">
        <v>8</v>
      </c>
      <c r="AN484">
        <v>7920</v>
      </c>
      <c r="AO484">
        <v>33311</v>
      </c>
      <c r="AQ484" t="s">
        <v>14558</v>
      </c>
      <c r="AR484">
        <v>156</v>
      </c>
      <c r="AS484">
        <v>632</v>
      </c>
    </row>
    <row r="485" spans="3:45" x14ac:dyDescent="0.25">
      <c r="C485" t="s">
        <v>3585</v>
      </c>
      <c r="D485" t="s">
        <v>4134</v>
      </c>
      <c r="E485" t="s">
        <v>25</v>
      </c>
      <c r="F485" t="s">
        <v>2442</v>
      </c>
      <c r="G485" t="s">
        <v>2442</v>
      </c>
      <c r="H485">
        <v>9106054400</v>
      </c>
      <c r="I485" t="s">
        <v>2442</v>
      </c>
      <c r="J485" t="s">
        <v>15679</v>
      </c>
      <c r="L485" t="s">
        <v>26</v>
      </c>
      <c r="M485" t="s">
        <v>2553</v>
      </c>
      <c r="N485" t="s">
        <v>2442</v>
      </c>
      <c r="O485" t="s">
        <v>3795</v>
      </c>
      <c r="S485" t="s">
        <v>15680</v>
      </c>
      <c r="V485" t="s">
        <v>15680</v>
      </c>
      <c r="Y485" t="s">
        <v>4087</v>
      </c>
      <c r="AB485">
        <v>5111</v>
      </c>
      <c r="AC485">
        <v>131</v>
      </c>
      <c r="AE485">
        <v>1</v>
      </c>
      <c r="AG485">
        <v>45588</v>
      </c>
      <c r="AH485">
        <v>45588</v>
      </c>
      <c r="AL485">
        <v>8</v>
      </c>
      <c r="AN485">
        <v>3647.04</v>
      </c>
      <c r="AO485">
        <v>33311</v>
      </c>
      <c r="AQ485" t="s">
        <v>14558</v>
      </c>
      <c r="AR485">
        <v>156</v>
      </c>
      <c r="AS485">
        <v>632</v>
      </c>
    </row>
    <row r="486" spans="3:45" x14ac:dyDescent="0.25">
      <c r="C486" t="s">
        <v>3585</v>
      </c>
      <c r="D486" t="s">
        <v>4134</v>
      </c>
      <c r="E486" t="s">
        <v>25</v>
      </c>
      <c r="F486" t="s">
        <v>2442</v>
      </c>
      <c r="G486" t="s">
        <v>2442</v>
      </c>
      <c r="H486">
        <v>9106054400</v>
      </c>
      <c r="I486" t="s">
        <v>2442</v>
      </c>
      <c r="J486" t="s">
        <v>15679</v>
      </c>
      <c r="L486" t="s">
        <v>26</v>
      </c>
      <c r="M486" t="s">
        <v>2553</v>
      </c>
      <c r="N486" t="s">
        <v>2442</v>
      </c>
      <c r="O486" t="s">
        <v>3795</v>
      </c>
      <c r="S486" t="s">
        <v>15680</v>
      </c>
      <c r="V486" t="s">
        <v>15680</v>
      </c>
      <c r="Y486" t="s">
        <v>3952</v>
      </c>
      <c r="AB486">
        <v>5111</v>
      </c>
      <c r="AC486">
        <v>131</v>
      </c>
      <c r="AE486">
        <v>1</v>
      </c>
      <c r="AG486">
        <v>73431</v>
      </c>
      <c r="AH486">
        <v>73431</v>
      </c>
      <c r="AL486">
        <v>8</v>
      </c>
      <c r="AN486">
        <v>5874.4800000000005</v>
      </c>
      <c r="AO486">
        <v>33311</v>
      </c>
      <c r="AQ486" t="s">
        <v>14558</v>
      </c>
      <c r="AR486">
        <v>156</v>
      </c>
      <c r="AS486">
        <v>632</v>
      </c>
    </row>
    <row r="487" spans="3:45" x14ac:dyDescent="0.25">
      <c r="C487" t="s">
        <v>3585</v>
      </c>
      <c r="D487" t="s">
        <v>4134</v>
      </c>
      <c r="E487" t="s">
        <v>25</v>
      </c>
      <c r="F487" t="s">
        <v>2442</v>
      </c>
      <c r="G487" t="s">
        <v>2442</v>
      </c>
      <c r="H487">
        <v>9106054448</v>
      </c>
      <c r="I487" t="s">
        <v>2442</v>
      </c>
      <c r="J487" t="s">
        <v>15684</v>
      </c>
      <c r="L487" t="s">
        <v>26</v>
      </c>
      <c r="M487" t="s">
        <v>2589</v>
      </c>
      <c r="N487" t="s">
        <v>2442</v>
      </c>
      <c r="O487" t="s">
        <v>14528</v>
      </c>
      <c r="S487" t="s">
        <v>15685</v>
      </c>
      <c r="V487" t="s">
        <v>15685</v>
      </c>
      <c r="Y487" t="s">
        <v>3952</v>
      </c>
      <c r="AB487">
        <v>5111</v>
      </c>
      <c r="AC487">
        <v>131</v>
      </c>
      <c r="AE487">
        <v>3</v>
      </c>
      <c r="AG487">
        <v>73431</v>
      </c>
      <c r="AH487">
        <v>220293</v>
      </c>
      <c r="AL487">
        <v>8</v>
      </c>
      <c r="AN487">
        <v>17623.439999999999</v>
      </c>
      <c r="AO487">
        <v>33311</v>
      </c>
      <c r="AQ487" t="s">
        <v>14558</v>
      </c>
      <c r="AR487">
        <v>156</v>
      </c>
      <c r="AS487">
        <v>632</v>
      </c>
    </row>
    <row r="488" spans="3:45" x14ac:dyDescent="0.25">
      <c r="C488" t="s">
        <v>3585</v>
      </c>
      <c r="D488" t="s">
        <v>4134</v>
      </c>
      <c r="E488" t="s">
        <v>25</v>
      </c>
      <c r="F488" t="s">
        <v>2442</v>
      </c>
      <c r="G488" t="s">
        <v>2442</v>
      </c>
      <c r="H488">
        <v>9106054448</v>
      </c>
      <c r="I488" t="s">
        <v>2442</v>
      </c>
      <c r="J488" t="s">
        <v>15684</v>
      </c>
      <c r="L488" t="s">
        <v>26</v>
      </c>
      <c r="M488" t="s">
        <v>2589</v>
      </c>
      <c r="N488" t="s">
        <v>2442</v>
      </c>
      <c r="O488" t="s">
        <v>14528</v>
      </c>
      <c r="S488" t="s">
        <v>15685</v>
      </c>
      <c r="V488" t="s">
        <v>15685</v>
      </c>
      <c r="Y488" t="s">
        <v>4007</v>
      </c>
      <c r="AB488">
        <v>5111</v>
      </c>
      <c r="AC488">
        <v>131</v>
      </c>
      <c r="AE488">
        <v>1</v>
      </c>
      <c r="AG488">
        <v>111058</v>
      </c>
      <c r="AH488">
        <v>111058</v>
      </c>
      <c r="AL488">
        <v>8</v>
      </c>
      <c r="AN488">
        <v>8884.64</v>
      </c>
      <c r="AO488">
        <v>33311</v>
      </c>
      <c r="AQ488" t="s">
        <v>14558</v>
      </c>
      <c r="AR488">
        <v>156</v>
      </c>
      <c r="AS488">
        <v>632</v>
      </c>
    </row>
    <row r="489" spans="3:45" x14ac:dyDescent="0.25">
      <c r="C489" t="s">
        <v>3585</v>
      </c>
      <c r="D489" t="s">
        <v>4134</v>
      </c>
      <c r="E489" t="s">
        <v>25</v>
      </c>
      <c r="F489" t="s">
        <v>2442</v>
      </c>
      <c r="G489" t="s">
        <v>2442</v>
      </c>
      <c r="H489">
        <v>9106054448</v>
      </c>
      <c r="I489" t="s">
        <v>2442</v>
      </c>
      <c r="J489" t="s">
        <v>15684</v>
      </c>
      <c r="L489" t="s">
        <v>26</v>
      </c>
      <c r="M489" t="s">
        <v>2589</v>
      </c>
      <c r="N489" t="s">
        <v>2442</v>
      </c>
      <c r="O489" t="s">
        <v>14528</v>
      </c>
      <c r="S489" t="s">
        <v>15685</v>
      </c>
      <c r="V489" t="s">
        <v>15685</v>
      </c>
      <c r="Y489" t="s">
        <v>3967</v>
      </c>
      <c r="AB489">
        <v>5111</v>
      </c>
      <c r="AC489">
        <v>131</v>
      </c>
      <c r="AE489">
        <v>2</v>
      </c>
      <c r="AG489">
        <v>70950</v>
      </c>
      <c r="AH489">
        <v>141900</v>
      </c>
      <c r="AL489">
        <v>8</v>
      </c>
      <c r="AN489">
        <v>11352</v>
      </c>
      <c r="AO489">
        <v>33311</v>
      </c>
      <c r="AQ489" t="s">
        <v>14558</v>
      </c>
      <c r="AR489">
        <v>156</v>
      </c>
      <c r="AS489">
        <v>632</v>
      </c>
    </row>
    <row r="490" spans="3:45" x14ac:dyDescent="0.25">
      <c r="C490" t="s">
        <v>3585</v>
      </c>
      <c r="D490" t="s">
        <v>4134</v>
      </c>
      <c r="E490" t="s">
        <v>25</v>
      </c>
      <c r="F490" t="s">
        <v>2442</v>
      </c>
      <c r="G490" t="s">
        <v>2442</v>
      </c>
      <c r="H490">
        <v>9106054448</v>
      </c>
      <c r="I490" t="s">
        <v>2442</v>
      </c>
      <c r="J490" t="s">
        <v>15684</v>
      </c>
      <c r="L490" t="s">
        <v>26</v>
      </c>
      <c r="M490" t="s">
        <v>2589</v>
      </c>
      <c r="N490" t="s">
        <v>2442</v>
      </c>
      <c r="O490" t="s">
        <v>14528</v>
      </c>
      <c r="S490" t="s">
        <v>15685</v>
      </c>
      <c r="V490" t="s">
        <v>15685</v>
      </c>
      <c r="Y490" t="s">
        <v>3949</v>
      </c>
      <c r="AB490">
        <v>5111</v>
      </c>
      <c r="AC490">
        <v>131</v>
      </c>
      <c r="AE490">
        <v>1</v>
      </c>
      <c r="AG490">
        <v>74250</v>
      </c>
      <c r="AH490">
        <v>74250</v>
      </c>
      <c r="AL490">
        <v>8</v>
      </c>
      <c r="AN490">
        <v>5940</v>
      </c>
      <c r="AO490">
        <v>33311</v>
      </c>
      <c r="AQ490" t="s">
        <v>14558</v>
      </c>
      <c r="AR490">
        <v>156</v>
      </c>
      <c r="AS490">
        <v>632</v>
      </c>
    </row>
    <row r="491" spans="3:45" x14ac:dyDescent="0.25">
      <c r="C491" t="s">
        <v>3585</v>
      </c>
      <c r="D491" t="s">
        <v>4134</v>
      </c>
      <c r="E491" t="s">
        <v>25</v>
      </c>
      <c r="F491" t="s">
        <v>2442</v>
      </c>
      <c r="G491" t="s">
        <v>2442</v>
      </c>
      <c r="H491">
        <v>9106054448</v>
      </c>
      <c r="I491" t="s">
        <v>2442</v>
      </c>
      <c r="J491" t="s">
        <v>15684</v>
      </c>
      <c r="L491" t="s">
        <v>26</v>
      </c>
      <c r="M491" t="s">
        <v>2589</v>
      </c>
      <c r="N491" t="s">
        <v>2442</v>
      </c>
      <c r="O491" t="s">
        <v>14528</v>
      </c>
      <c r="S491" t="s">
        <v>15685</v>
      </c>
      <c r="V491" t="s">
        <v>15685</v>
      </c>
      <c r="Y491" t="s">
        <v>3993</v>
      </c>
      <c r="AB491">
        <v>5111</v>
      </c>
      <c r="AC491">
        <v>131</v>
      </c>
      <c r="AE491">
        <v>5</v>
      </c>
      <c r="AG491">
        <v>111606</v>
      </c>
      <c r="AH491">
        <v>558030</v>
      </c>
      <c r="AL491">
        <v>8</v>
      </c>
      <c r="AN491">
        <v>44642.400000000001</v>
      </c>
      <c r="AO491">
        <v>33311</v>
      </c>
      <c r="AQ491" t="s">
        <v>14558</v>
      </c>
      <c r="AR491">
        <v>156</v>
      </c>
      <c r="AS491">
        <v>632</v>
      </c>
    </row>
    <row r="492" spans="3:45" x14ac:dyDescent="0.25">
      <c r="C492" t="s">
        <v>3585</v>
      </c>
      <c r="D492" t="s">
        <v>4134</v>
      </c>
      <c r="E492" t="s">
        <v>25</v>
      </c>
      <c r="F492" t="s">
        <v>2442</v>
      </c>
      <c r="G492" t="s">
        <v>2442</v>
      </c>
      <c r="H492">
        <v>9106054448</v>
      </c>
      <c r="I492" t="s">
        <v>2442</v>
      </c>
      <c r="J492" t="s">
        <v>15684</v>
      </c>
      <c r="L492" t="s">
        <v>26</v>
      </c>
      <c r="M492" t="s">
        <v>2589</v>
      </c>
      <c r="N492" t="s">
        <v>2442</v>
      </c>
      <c r="O492" t="s">
        <v>14528</v>
      </c>
      <c r="S492" t="s">
        <v>15685</v>
      </c>
      <c r="V492" t="s">
        <v>15685</v>
      </c>
      <c r="Y492" t="s">
        <v>4013</v>
      </c>
      <c r="AB492">
        <v>5111</v>
      </c>
      <c r="AC492">
        <v>131</v>
      </c>
      <c r="AE492">
        <v>3</v>
      </c>
      <c r="AG492">
        <v>50182</v>
      </c>
      <c r="AH492">
        <v>150546</v>
      </c>
      <c r="AL492">
        <v>8</v>
      </c>
      <c r="AN492">
        <v>12043.68</v>
      </c>
      <c r="AO492">
        <v>33311</v>
      </c>
      <c r="AQ492" t="s">
        <v>14558</v>
      </c>
      <c r="AR492">
        <v>156</v>
      </c>
      <c r="AS492">
        <v>632</v>
      </c>
    </row>
    <row r="493" spans="3:45" x14ac:dyDescent="0.25">
      <c r="C493" t="s">
        <v>3585</v>
      </c>
      <c r="D493" t="s">
        <v>4134</v>
      </c>
      <c r="E493" t="s">
        <v>25</v>
      </c>
      <c r="F493" t="s">
        <v>2442</v>
      </c>
      <c r="G493" t="s">
        <v>2442</v>
      </c>
      <c r="H493">
        <v>9106054448</v>
      </c>
      <c r="I493" t="s">
        <v>2442</v>
      </c>
      <c r="J493" t="s">
        <v>15684</v>
      </c>
      <c r="L493" t="s">
        <v>26</v>
      </c>
      <c r="M493" t="s">
        <v>2589</v>
      </c>
      <c r="N493" t="s">
        <v>2442</v>
      </c>
      <c r="O493" t="s">
        <v>14528</v>
      </c>
      <c r="S493" t="s">
        <v>15685</v>
      </c>
      <c r="V493" t="s">
        <v>15685</v>
      </c>
      <c r="Y493" t="s">
        <v>4059</v>
      </c>
      <c r="AB493">
        <v>5111</v>
      </c>
      <c r="AC493">
        <v>131</v>
      </c>
      <c r="AE493">
        <v>1</v>
      </c>
      <c r="AG493">
        <v>37720</v>
      </c>
      <c r="AH493">
        <v>37720</v>
      </c>
      <c r="AL493">
        <v>8</v>
      </c>
      <c r="AN493">
        <v>3017.6</v>
      </c>
      <c r="AO493">
        <v>33311</v>
      </c>
      <c r="AQ493" t="s">
        <v>14558</v>
      </c>
      <c r="AR493">
        <v>156</v>
      </c>
      <c r="AS493">
        <v>632</v>
      </c>
    </row>
    <row r="494" spans="3:45" x14ac:dyDescent="0.25">
      <c r="C494" t="s">
        <v>3585</v>
      </c>
      <c r="D494" t="s">
        <v>4134</v>
      </c>
      <c r="E494" t="s">
        <v>25</v>
      </c>
      <c r="F494" t="s">
        <v>2442</v>
      </c>
      <c r="G494" t="s">
        <v>2442</v>
      </c>
      <c r="H494">
        <v>9106054405</v>
      </c>
      <c r="I494" t="s">
        <v>2442</v>
      </c>
      <c r="J494" t="s">
        <v>15686</v>
      </c>
      <c r="L494" t="s">
        <v>26</v>
      </c>
      <c r="M494" t="s">
        <v>3201</v>
      </c>
      <c r="N494" t="s">
        <v>2442</v>
      </c>
      <c r="O494" t="s">
        <v>3875</v>
      </c>
      <c r="S494" t="s">
        <v>15687</v>
      </c>
      <c r="V494" t="s">
        <v>15687</v>
      </c>
      <c r="Y494" t="s">
        <v>4013</v>
      </c>
      <c r="AB494">
        <v>5111</v>
      </c>
      <c r="AC494">
        <v>131</v>
      </c>
      <c r="AE494">
        <v>1</v>
      </c>
      <c r="AG494">
        <v>50182</v>
      </c>
      <c r="AH494">
        <v>50182</v>
      </c>
      <c r="AL494">
        <v>8</v>
      </c>
      <c r="AN494">
        <v>4014.56</v>
      </c>
      <c r="AO494">
        <v>33311</v>
      </c>
      <c r="AQ494" t="s">
        <v>14558</v>
      </c>
      <c r="AR494">
        <v>156</v>
      </c>
      <c r="AS494">
        <v>632</v>
      </c>
    </row>
    <row r="495" spans="3:45" x14ac:dyDescent="0.25">
      <c r="C495" t="s">
        <v>3585</v>
      </c>
      <c r="D495" t="s">
        <v>4134</v>
      </c>
      <c r="E495" t="s">
        <v>25</v>
      </c>
      <c r="F495" t="s">
        <v>2442</v>
      </c>
      <c r="G495" t="s">
        <v>2442</v>
      </c>
      <c r="H495">
        <v>9106054406</v>
      </c>
      <c r="I495" t="s">
        <v>2442</v>
      </c>
      <c r="J495" t="s">
        <v>15692</v>
      </c>
      <c r="L495" t="s">
        <v>26</v>
      </c>
      <c r="M495" t="s">
        <v>2883</v>
      </c>
      <c r="N495" t="s">
        <v>2442</v>
      </c>
      <c r="O495" t="s">
        <v>3681</v>
      </c>
      <c r="S495" t="s">
        <v>15693</v>
      </c>
      <c r="V495" t="s">
        <v>15693</v>
      </c>
      <c r="Y495" t="s">
        <v>4087</v>
      </c>
      <c r="AB495">
        <v>5111</v>
      </c>
      <c r="AC495">
        <v>131</v>
      </c>
      <c r="AE495">
        <v>1</v>
      </c>
      <c r="AG495">
        <v>45588</v>
      </c>
      <c r="AH495">
        <v>45588</v>
      </c>
      <c r="AL495">
        <v>8</v>
      </c>
      <c r="AN495">
        <v>3647.04</v>
      </c>
      <c r="AO495">
        <v>33311</v>
      </c>
      <c r="AQ495" t="s">
        <v>14558</v>
      </c>
      <c r="AR495">
        <v>156</v>
      </c>
      <c r="AS495">
        <v>632</v>
      </c>
    </row>
    <row r="496" spans="3:45" x14ac:dyDescent="0.25">
      <c r="C496" t="s">
        <v>3585</v>
      </c>
      <c r="D496" t="s">
        <v>4134</v>
      </c>
      <c r="E496" t="s">
        <v>25</v>
      </c>
      <c r="F496" t="s">
        <v>2442</v>
      </c>
      <c r="G496" t="s">
        <v>2442</v>
      </c>
      <c r="H496">
        <v>9106054553</v>
      </c>
      <c r="I496" t="s">
        <v>2442</v>
      </c>
      <c r="J496" t="s">
        <v>15698</v>
      </c>
      <c r="L496" t="s">
        <v>26</v>
      </c>
      <c r="M496" t="s">
        <v>2539</v>
      </c>
      <c r="N496" t="s">
        <v>2442</v>
      </c>
      <c r="O496" t="s">
        <v>3795</v>
      </c>
      <c r="S496" t="s">
        <v>15699</v>
      </c>
      <c r="V496" t="s">
        <v>15699</v>
      </c>
      <c r="Y496" t="s">
        <v>4007</v>
      </c>
      <c r="AB496">
        <v>5111</v>
      </c>
      <c r="AC496">
        <v>131</v>
      </c>
      <c r="AE496">
        <v>3</v>
      </c>
      <c r="AG496">
        <v>111058</v>
      </c>
      <c r="AH496">
        <v>333174</v>
      </c>
      <c r="AL496">
        <v>8</v>
      </c>
      <c r="AN496">
        <v>26653.920000000002</v>
      </c>
      <c r="AO496">
        <v>33311</v>
      </c>
      <c r="AQ496" t="s">
        <v>14558</v>
      </c>
      <c r="AR496">
        <v>156</v>
      </c>
      <c r="AS496">
        <v>632</v>
      </c>
    </row>
    <row r="497" spans="3:45" x14ac:dyDescent="0.25">
      <c r="C497" t="s">
        <v>3585</v>
      </c>
      <c r="D497" t="s">
        <v>4134</v>
      </c>
      <c r="E497" t="s">
        <v>25</v>
      </c>
      <c r="F497" t="s">
        <v>2442</v>
      </c>
      <c r="G497" t="s">
        <v>2442</v>
      </c>
      <c r="H497">
        <v>9106054553</v>
      </c>
      <c r="I497" t="s">
        <v>2442</v>
      </c>
      <c r="J497" t="s">
        <v>15698</v>
      </c>
      <c r="L497" t="s">
        <v>26</v>
      </c>
      <c r="M497" t="s">
        <v>2539</v>
      </c>
      <c r="N497" t="s">
        <v>2442</v>
      </c>
      <c r="O497" t="s">
        <v>3795</v>
      </c>
      <c r="S497" t="s">
        <v>15699</v>
      </c>
      <c r="V497" t="s">
        <v>15699</v>
      </c>
      <c r="Y497" t="s">
        <v>3949</v>
      </c>
      <c r="AB497">
        <v>5111</v>
      </c>
      <c r="AC497">
        <v>131</v>
      </c>
      <c r="AE497">
        <v>1</v>
      </c>
      <c r="AG497">
        <v>74250</v>
      </c>
      <c r="AH497">
        <v>74250</v>
      </c>
      <c r="AL497">
        <v>8</v>
      </c>
      <c r="AN497">
        <v>5940</v>
      </c>
      <c r="AO497">
        <v>33311</v>
      </c>
      <c r="AQ497" t="s">
        <v>14558</v>
      </c>
      <c r="AR497">
        <v>156</v>
      </c>
      <c r="AS497">
        <v>632</v>
      </c>
    </row>
    <row r="498" spans="3:45" x14ac:dyDescent="0.25">
      <c r="C498" t="s">
        <v>3585</v>
      </c>
      <c r="D498" t="s">
        <v>4134</v>
      </c>
      <c r="E498" t="s">
        <v>25</v>
      </c>
      <c r="F498" t="s">
        <v>2442</v>
      </c>
      <c r="G498" t="s">
        <v>2442</v>
      </c>
      <c r="H498">
        <v>9106054553</v>
      </c>
      <c r="I498" t="s">
        <v>2442</v>
      </c>
      <c r="J498" t="s">
        <v>15698</v>
      </c>
      <c r="L498" t="s">
        <v>26</v>
      </c>
      <c r="M498" t="s">
        <v>2539</v>
      </c>
      <c r="N498" t="s">
        <v>2442</v>
      </c>
      <c r="O498" t="s">
        <v>3795</v>
      </c>
      <c r="S498" t="s">
        <v>15699</v>
      </c>
      <c r="V498" t="s">
        <v>15699</v>
      </c>
      <c r="Y498" t="s">
        <v>4087</v>
      </c>
      <c r="AB498">
        <v>5111</v>
      </c>
      <c r="AC498">
        <v>131</v>
      </c>
      <c r="AE498">
        <v>2</v>
      </c>
      <c r="AG498">
        <v>45588</v>
      </c>
      <c r="AH498">
        <v>91176</v>
      </c>
      <c r="AL498">
        <v>8</v>
      </c>
      <c r="AN498">
        <v>7294.08</v>
      </c>
      <c r="AO498">
        <v>33311</v>
      </c>
      <c r="AQ498" t="s">
        <v>14558</v>
      </c>
      <c r="AR498">
        <v>156</v>
      </c>
      <c r="AS498">
        <v>632</v>
      </c>
    </row>
    <row r="499" spans="3:45" x14ac:dyDescent="0.25">
      <c r="C499" t="s">
        <v>3585</v>
      </c>
      <c r="D499" t="s">
        <v>4134</v>
      </c>
      <c r="E499" t="s">
        <v>25</v>
      </c>
      <c r="F499" t="s">
        <v>2442</v>
      </c>
      <c r="G499" t="s">
        <v>2442</v>
      </c>
      <c r="H499">
        <v>9106054598</v>
      </c>
      <c r="I499" t="s">
        <v>2442</v>
      </c>
      <c r="J499" t="s">
        <v>15702</v>
      </c>
      <c r="L499" t="s">
        <v>26</v>
      </c>
      <c r="M499" t="s">
        <v>2934</v>
      </c>
      <c r="N499" t="s">
        <v>2442</v>
      </c>
      <c r="O499" t="s">
        <v>3639</v>
      </c>
      <c r="S499" t="s">
        <v>15703</v>
      </c>
      <c r="V499" t="s">
        <v>15703</v>
      </c>
      <c r="Y499" t="s">
        <v>3993</v>
      </c>
      <c r="AB499">
        <v>5111</v>
      </c>
      <c r="AC499">
        <v>131</v>
      </c>
      <c r="AE499">
        <v>1</v>
      </c>
      <c r="AG499">
        <v>111606</v>
      </c>
      <c r="AH499">
        <v>111606</v>
      </c>
      <c r="AL499">
        <v>8</v>
      </c>
      <c r="AN499">
        <v>8928.48</v>
      </c>
      <c r="AO499">
        <v>33311</v>
      </c>
      <c r="AQ499" t="s">
        <v>14558</v>
      </c>
      <c r="AR499">
        <v>156</v>
      </c>
      <c r="AS499">
        <v>632</v>
      </c>
    </row>
    <row r="500" spans="3:45" x14ac:dyDescent="0.25">
      <c r="C500" t="s">
        <v>3585</v>
      </c>
      <c r="D500" t="s">
        <v>4134</v>
      </c>
      <c r="E500" t="s">
        <v>25</v>
      </c>
      <c r="F500" t="s">
        <v>2442</v>
      </c>
      <c r="G500" t="s">
        <v>2442</v>
      </c>
      <c r="H500">
        <v>9106054608</v>
      </c>
      <c r="I500" t="s">
        <v>2442</v>
      </c>
      <c r="J500" t="s">
        <v>15704</v>
      </c>
      <c r="L500" t="s">
        <v>26</v>
      </c>
      <c r="M500" t="s">
        <v>3231</v>
      </c>
      <c r="N500" t="s">
        <v>2442</v>
      </c>
      <c r="O500" t="s">
        <v>12193</v>
      </c>
      <c r="S500" t="s">
        <v>15122</v>
      </c>
      <c r="V500" t="s">
        <v>15122</v>
      </c>
      <c r="Y500" t="s">
        <v>4007</v>
      </c>
      <c r="AB500">
        <v>5111</v>
      </c>
      <c r="AC500">
        <v>131</v>
      </c>
      <c r="AE500">
        <v>1</v>
      </c>
      <c r="AG500">
        <v>111058</v>
      </c>
      <c r="AH500">
        <v>111058</v>
      </c>
      <c r="AL500">
        <v>8</v>
      </c>
      <c r="AN500">
        <v>8884.64</v>
      </c>
      <c r="AO500">
        <v>33311</v>
      </c>
      <c r="AQ500" t="s">
        <v>14558</v>
      </c>
      <c r="AR500">
        <v>156</v>
      </c>
      <c r="AS500">
        <v>632</v>
      </c>
    </row>
    <row r="501" spans="3:45" x14ac:dyDescent="0.25">
      <c r="C501" t="s">
        <v>3585</v>
      </c>
      <c r="D501" t="s">
        <v>4134</v>
      </c>
      <c r="E501" t="s">
        <v>25</v>
      </c>
      <c r="F501" t="s">
        <v>2442</v>
      </c>
      <c r="G501" t="s">
        <v>2442</v>
      </c>
      <c r="H501">
        <v>9106054608</v>
      </c>
      <c r="I501" t="s">
        <v>2442</v>
      </c>
      <c r="J501" t="s">
        <v>15704</v>
      </c>
      <c r="L501" t="s">
        <v>26</v>
      </c>
      <c r="M501" t="s">
        <v>3231</v>
      </c>
      <c r="N501" t="s">
        <v>2442</v>
      </c>
      <c r="O501" t="s">
        <v>12193</v>
      </c>
      <c r="S501" t="s">
        <v>15122</v>
      </c>
      <c r="V501" t="s">
        <v>15122</v>
      </c>
      <c r="Y501" t="s">
        <v>4087</v>
      </c>
      <c r="AB501">
        <v>5111</v>
      </c>
      <c r="AC501">
        <v>131</v>
      </c>
      <c r="AE501">
        <v>2</v>
      </c>
      <c r="AG501">
        <v>45588</v>
      </c>
      <c r="AH501">
        <v>91176</v>
      </c>
      <c r="AL501">
        <v>8</v>
      </c>
      <c r="AN501">
        <v>7294.08</v>
      </c>
      <c r="AO501">
        <v>33311</v>
      </c>
      <c r="AQ501" t="s">
        <v>14558</v>
      </c>
      <c r="AR501">
        <v>156</v>
      </c>
      <c r="AS501">
        <v>632</v>
      </c>
    </row>
    <row r="502" spans="3:45" x14ac:dyDescent="0.25">
      <c r="C502" t="s">
        <v>3585</v>
      </c>
      <c r="D502" t="s">
        <v>4134</v>
      </c>
      <c r="E502" t="s">
        <v>25</v>
      </c>
      <c r="F502" t="s">
        <v>2442</v>
      </c>
      <c r="G502" t="s">
        <v>2442</v>
      </c>
      <c r="H502">
        <v>9106054608</v>
      </c>
      <c r="I502" t="s">
        <v>2442</v>
      </c>
      <c r="J502" t="s">
        <v>15704</v>
      </c>
      <c r="L502" t="s">
        <v>26</v>
      </c>
      <c r="M502" t="s">
        <v>3231</v>
      </c>
      <c r="N502" t="s">
        <v>2442</v>
      </c>
      <c r="O502" t="s">
        <v>12193</v>
      </c>
      <c r="S502" t="s">
        <v>15122</v>
      </c>
      <c r="V502" t="s">
        <v>15122</v>
      </c>
      <c r="Y502" t="s">
        <v>3967</v>
      </c>
      <c r="AB502">
        <v>5111</v>
      </c>
      <c r="AC502">
        <v>131</v>
      </c>
      <c r="AE502">
        <v>2</v>
      </c>
      <c r="AG502">
        <v>70950</v>
      </c>
      <c r="AH502">
        <v>141900</v>
      </c>
      <c r="AL502">
        <v>8</v>
      </c>
      <c r="AN502">
        <v>11352</v>
      </c>
      <c r="AO502">
        <v>33311</v>
      </c>
      <c r="AQ502" t="s">
        <v>14558</v>
      </c>
      <c r="AR502">
        <v>156</v>
      </c>
      <c r="AS502">
        <v>632</v>
      </c>
    </row>
    <row r="503" spans="3:45" x14ac:dyDescent="0.25">
      <c r="C503" t="s">
        <v>3585</v>
      </c>
      <c r="D503" t="s">
        <v>4134</v>
      </c>
      <c r="E503" t="s">
        <v>25</v>
      </c>
      <c r="F503" t="s">
        <v>2442</v>
      </c>
      <c r="G503" t="s">
        <v>2442</v>
      </c>
      <c r="H503">
        <v>9106054608</v>
      </c>
      <c r="I503" t="s">
        <v>2442</v>
      </c>
      <c r="J503" t="s">
        <v>15704</v>
      </c>
      <c r="L503" t="s">
        <v>26</v>
      </c>
      <c r="M503" t="s">
        <v>3231</v>
      </c>
      <c r="N503" t="s">
        <v>2442</v>
      </c>
      <c r="O503" t="s">
        <v>12193</v>
      </c>
      <c r="S503" t="s">
        <v>15122</v>
      </c>
      <c r="V503" t="s">
        <v>15122</v>
      </c>
      <c r="Y503" t="s">
        <v>3993</v>
      </c>
      <c r="AB503">
        <v>5111</v>
      </c>
      <c r="AC503">
        <v>131</v>
      </c>
      <c r="AE503">
        <v>1</v>
      </c>
      <c r="AG503">
        <v>111606</v>
      </c>
      <c r="AH503">
        <v>111606</v>
      </c>
      <c r="AL503">
        <v>8</v>
      </c>
      <c r="AN503">
        <v>8928.48</v>
      </c>
      <c r="AO503">
        <v>33311</v>
      </c>
      <c r="AQ503" t="s">
        <v>14558</v>
      </c>
      <c r="AR503">
        <v>156</v>
      </c>
      <c r="AS503">
        <v>632</v>
      </c>
    </row>
    <row r="504" spans="3:45" x14ac:dyDescent="0.25">
      <c r="C504" t="s">
        <v>3585</v>
      </c>
      <c r="D504" t="s">
        <v>4134</v>
      </c>
      <c r="E504" t="s">
        <v>25</v>
      </c>
      <c r="F504" t="s">
        <v>2442</v>
      </c>
      <c r="G504" t="s">
        <v>2442</v>
      </c>
      <c r="H504">
        <v>9106054608</v>
      </c>
      <c r="I504" t="s">
        <v>2442</v>
      </c>
      <c r="J504" t="s">
        <v>15704</v>
      </c>
      <c r="L504" t="s">
        <v>26</v>
      </c>
      <c r="M504" t="s">
        <v>3231</v>
      </c>
      <c r="N504" t="s">
        <v>2442</v>
      </c>
      <c r="O504" t="s">
        <v>12193</v>
      </c>
      <c r="S504" t="s">
        <v>15122</v>
      </c>
      <c r="V504" t="s">
        <v>15122</v>
      </c>
      <c r="Y504" t="s">
        <v>4013</v>
      </c>
      <c r="AB504">
        <v>5111</v>
      </c>
      <c r="AC504">
        <v>131</v>
      </c>
      <c r="AE504">
        <v>4</v>
      </c>
      <c r="AG504">
        <v>50182</v>
      </c>
      <c r="AH504">
        <v>200728</v>
      </c>
      <c r="AL504">
        <v>8</v>
      </c>
      <c r="AN504">
        <v>16058.24</v>
      </c>
      <c r="AO504">
        <v>33311</v>
      </c>
      <c r="AQ504" t="s">
        <v>14558</v>
      </c>
      <c r="AR504">
        <v>156</v>
      </c>
      <c r="AS504">
        <v>632</v>
      </c>
    </row>
    <row r="505" spans="3:45" x14ac:dyDescent="0.25">
      <c r="C505" t="s">
        <v>3585</v>
      </c>
      <c r="D505" t="s">
        <v>4134</v>
      </c>
      <c r="E505" t="s">
        <v>25</v>
      </c>
      <c r="F505" t="s">
        <v>2442</v>
      </c>
      <c r="G505" t="s">
        <v>2442</v>
      </c>
      <c r="H505">
        <v>9106054608</v>
      </c>
      <c r="I505" t="s">
        <v>2442</v>
      </c>
      <c r="J505" t="s">
        <v>15704</v>
      </c>
      <c r="L505" t="s">
        <v>26</v>
      </c>
      <c r="M505" t="s">
        <v>3231</v>
      </c>
      <c r="N505" t="s">
        <v>2442</v>
      </c>
      <c r="O505" t="s">
        <v>12193</v>
      </c>
      <c r="S505" t="s">
        <v>15122</v>
      </c>
      <c r="V505" t="s">
        <v>15122</v>
      </c>
      <c r="Y505" t="s">
        <v>4059</v>
      </c>
      <c r="AB505">
        <v>5111</v>
      </c>
      <c r="AC505">
        <v>131</v>
      </c>
      <c r="AE505">
        <v>1</v>
      </c>
      <c r="AG505">
        <v>37720</v>
      </c>
      <c r="AH505">
        <v>37720</v>
      </c>
      <c r="AL505">
        <v>8</v>
      </c>
      <c r="AN505">
        <v>3017.6</v>
      </c>
      <c r="AO505">
        <v>33311</v>
      </c>
      <c r="AQ505" t="s">
        <v>14558</v>
      </c>
      <c r="AR505">
        <v>156</v>
      </c>
      <c r="AS505">
        <v>632</v>
      </c>
    </row>
    <row r="506" spans="3:45" x14ac:dyDescent="0.25">
      <c r="C506" t="s">
        <v>3585</v>
      </c>
      <c r="D506" t="s">
        <v>4134</v>
      </c>
      <c r="E506" t="s">
        <v>25</v>
      </c>
      <c r="F506" t="s">
        <v>2442</v>
      </c>
      <c r="G506" t="s">
        <v>2442</v>
      </c>
      <c r="H506">
        <v>9106054642</v>
      </c>
      <c r="I506" t="s">
        <v>2442</v>
      </c>
      <c r="J506" t="s">
        <v>15711</v>
      </c>
      <c r="L506" t="s">
        <v>26</v>
      </c>
      <c r="M506" t="s">
        <v>3195</v>
      </c>
      <c r="N506" t="s">
        <v>2442</v>
      </c>
      <c r="O506" t="s">
        <v>14531</v>
      </c>
      <c r="S506" t="s">
        <v>15712</v>
      </c>
      <c r="V506" t="s">
        <v>15712</v>
      </c>
      <c r="Y506" t="s">
        <v>4007</v>
      </c>
      <c r="AB506">
        <v>5111</v>
      </c>
      <c r="AC506">
        <v>131</v>
      </c>
      <c r="AE506">
        <v>2</v>
      </c>
      <c r="AG506">
        <v>111058</v>
      </c>
      <c r="AH506">
        <v>222116</v>
      </c>
      <c r="AL506">
        <v>8</v>
      </c>
      <c r="AN506">
        <v>17769.28</v>
      </c>
      <c r="AO506">
        <v>33311</v>
      </c>
      <c r="AQ506" t="s">
        <v>14558</v>
      </c>
      <c r="AR506">
        <v>156</v>
      </c>
      <c r="AS506">
        <v>632</v>
      </c>
    </row>
    <row r="507" spans="3:45" x14ac:dyDescent="0.25">
      <c r="C507" t="s">
        <v>3585</v>
      </c>
      <c r="D507" t="s">
        <v>4134</v>
      </c>
      <c r="E507" t="s">
        <v>25</v>
      </c>
      <c r="F507" t="s">
        <v>2442</v>
      </c>
      <c r="G507" t="s">
        <v>2442</v>
      </c>
      <c r="H507">
        <v>9106054642</v>
      </c>
      <c r="I507" t="s">
        <v>2442</v>
      </c>
      <c r="J507" t="s">
        <v>15711</v>
      </c>
      <c r="L507" t="s">
        <v>26</v>
      </c>
      <c r="M507" t="s">
        <v>3195</v>
      </c>
      <c r="N507" t="s">
        <v>2442</v>
      </c>
      <c r="O507" t="s">
        <v>14531</v>
      </c>
      <c r="S507" t="s">
        <v>15712</v>
      </c>
      <c r="V507" t="s">
        <v>15712</v>
      </c>
      <c r="Y507" t="s">
        <v>3993</v>
      </c>
      <c r="AB507">
        <v>5111</v>
      </c>
      <c r="AC507">
        <v>131</v>
      </c>
      <c r="AE507">
        <v>2</v>
      </c>
      <c r="AG507">
        <v>111606</v>
      </c>
      <c r="AH507">
        <v>223212</v>
      </c>
      <c r="AL507">
        <v>8</v>
      </c>
      <c r="AN507">
        <v>17856.96</v>
      </c>
      <c r="AO507">
        <v>33311</v>
      </c>
      <c r="AQ507" t="s">
        <v>14558</v>
      </c>
      <c r="AR507">
        <v>156</v>
      </c>
      <c r="AS507">
        <v>632</v>
      </c>
    </row>
    <row r="508" spans="3:45" x14ac:dyDescent="0.25">
      <c r="C508" t="s">
        <v>3585</v>
      </c>
      <c r="D508" t="s">
        <v>4134</v>
      </c>
      <c r="E508" t="s">
        <v>25</v>
      </c>
      <c r="F508" t="s">
        <v>2442</v>
      </c>
      <c r="G508" t="s">
        <v>2442</v>
      </c>
      <c r="H508">
        <v>9106054642</v>
      </c>
      <c r="I508" t="s">
        <v>2442</v>
      </c>
      <c r="J508" t="s">
        <v>15711</v>
      </c>
      <c r="L508" t="s">
        <v>26</v>
      </c>
      <c r="M508" t="s">
        <v>3195</v>
      </c>
      <c r="N508" t="s">
        <v>2442</v>
      </c>
      <c r="O508" t="s">
        <v>14531</v>
      </c>
      <c r="S508" t="s">
        <v>15712</v>
      </c>
      <c r="V508" t="s">
        <v>15712</v>
      </c>
      <c r="Y508" t="s">
        <v>3967</v>
      </c>
      <c r="AB508">
        <v>5111</v>
      </c>
      <c r="AC508">
        <v>131</v>
      </c>
      <c r="AE508">
        <v>1</v>
      </c>
      <c r="AG508">
        <v>70950</v>
      </c>
      <c r="AH508">
        <v>70950</v>
      </c>
      <c r="AL508">
        <v>8</v>
      </c>
      <c r="AN508">
        <v>5676</v>
      </c>
      <c r="AO508">
        <v>33311</v>
      </c>
      <c r="AQ508" t="s">
        <v>14558</v>
      </c>
      <c r="AR508">
        <v>156</v>
      </c>
      <c r="AS508">
        <v>632</v>
      </c>
    </row>
    <row r="509" spans="3:45" x14ac:dyDescent="0.25">
      <c r="C509" t="s">
        <v>3585</v>
      </c>
      <c r="D509" t="s">
        <v>4134</v>
      </c>
      <c r="E509" t="s">
        <v>25</v>
      </c>
      <c r="F509" t="s">
        <v>2442</v>
      </c>
      <c r="G509" t="s">
        <v>2442</v>
      </c>
      <c r="H509">
        <v>9106054754</v>
      </c>
      <c r="I509" t="s">
        <v>2442</v>
      </c>
      <c r="J509" t="s">
        <v>15713</v>
      </c>
      <c r="L509" t="s">
        <v>26</v>
      </c>
      <c r="M509" t="s">
        <v>3075</v>
      </c>
      <c r="N509" t="s">
        <v>2442</v>
      </c>
      <c r="O509" t="s">
        <v>3645</v>
      </c>
      <c r="S509" t="s">
        <v>15714</v>
      </c>
      <c r="V509" t="s">
        <v>15714</v>
      </c>
      <c r="Y509" t="s">
        <v>3952</v>
      </c>
      <c r="AB509">
        <v>5111</v>
      </c>
      <c r="AC509">
        <v>131</v>
      </c>
      <c r="AE509">
        <v>1</v>
      </c>
      <c r="AG509">
        <v>73431</v>
      </c>
      <c r="AH509">
        <v>73431</v>
      </c>
      <c r="AL509">
        <v>8</v>
      </c>
      <c r="AN509">
        <v>5874.4800000000005</v>
      </c>
      <c r="AO509">
        <v>33311</v>
      </c>
      <c r="AQ509" t="s">
        <v>14558</v>
      </c>
      <c r="AR509">
        <v>156</v>
      </c>
      <c r="AS509">
        <v>632</v>
      </c>
    </row>
    <row r="510" spans="3:45" x14ac:dyDescent="0.25">
      <c r="C510" t="s">
        <v>3585</v>
      </c>
      <c r="D510" t="s">
        <v>4134</v>
      </c>
      <c r="E510" t="s">
        <v>25</v>
      </c>
      <c r="F510" t="s">
        <v>2442</v>
      </c>
      <c r="G510" t="s">
        <v>2442</v>
      </c>
      <c r="H510">
        <v>9106054779</v>
      </c>
      <c r="I510" t="s">
        <v>2442</v>
      </c>
      <c r="J510" t="s">
        <v>15715</v>
      </c>
      <c r="L510" t="s">
        <v>26</v>
      </c>
      <c r="M510" t="s">
        <v>2544</v>
      </c>
      <c r="N510" t="s">
        <v>2442</v>
      </c>
      <c r="O510" t="s">
        <v>3795</v>
      </c>
      <c r="S510" t="s">
        <v>15716</v>
      </c>
      <c r="V510" t="s">
        <v>15716</v>
      </c>
      <c r="Y510" t="s">
        <v>4007</v>
      </c>
      <c r="AB510">
        <v>5111</v>
      </c>
      <c r="AC510">
        <v>131</v>
      </c>
      <c r="AE510">
        <v>1</v>
      </c>
      <c r="AG510">
        <v>111058</v>
      </c>
      <c r="AH510">
        <v>111058</v>
      </c>
      <c r="AL510">
        <v>8</v>
      </c>
      <c r="AN510">
        <v>8884.64</v>
      </c>
      <c r="AO510">
        <v>33311</v>
      </c>
      <c r="AQ510" t="s">
        <v>14558</v>
      </c>
      <c r="AR510">
        <v>156</v>
      </c>
      <c r="AS510">
        <v>632</v>
      </c>
    </row>
    <row r="511" spans="3:45" x14ac:dyDescent="0.25">
      <c r="C511" t="s">
        <v>3585</v>
      </c>
      <c r="D511" t="s">
        <v>4134</v>
      </c>
      <c r="E511" t="s">
        <v>25</v>
      </c>
      <c r="F511" t="s">
        <v>2442</v>
      </c>
      <c r="G511" t="s">
        <v>2442</v>
      </c>
      <c r="H511">
        <v>9106054779</v>
      </c>
      <c r="I511" t="s">
        <v>2442</v>
      </c>
      <c r="J511" t="s">
        <v>15715</v>
      </c>
      <c r="L511" t="s">
        <v>26</v>
      </c>
      <c r="M511" t="s">
        <v>2544</v>
      </c>
      <c r="N511" t="s">
        <v>2442</v>
      </c>
      <c r="O511" t="s">
        <v>3795</v>
      </c>
      <c r="S511" t="s">
        <v>15716</v>
      </c>
      <c r="V511" t="s">
        <v>15716</v>
      </c>
      <c r="Y511" t="s">
        <v>4059</v>
      </c>
      <c r="AB511">
        <v>5111</v>
      </c>
      <c r="AC511">
        <v>131</v>
      </c>
      <c r="AE511">
        <v>1</v>
      </c>
      <c r="AG511">
        <v>37720</v>
      </c>
      <c r="AH511">
        <v>37720</v>
      </c>
      <c r="AL511">
        <v>8</v>
      </c>
      <c r="AN511">
        <v>3017.6</v>
      </c>
      <c r="AO511">
        <v>33311</v>
      </c>
      <c r="AQ511" t="s">
        <v>14558</v>
      </c>
      <c r="AR511">
        <v>156</v>
      </c>
      <c r="AS511">
        <v>632</v>
      </c>
    </row>
    <row r="512" spans="3:45" x14ac:dyDescent="0.25">
      <c r="C512" t="s">
        <v>3585</v>
      </c>
      <c r="D512" t="s">
        <v>4134</v>
      </c>
      <c r="E512" t="s">
        <v>25</v>
      </c>
      <c r="F512" t="s">
        <v>2442</v>
      </c>
      <c r="G512" t="s">
        <v>2442</v>
      </c>
      <c r="H512">
        <v>9106054776</v>
      </c>
      <c r="I512" t="s">
        <v>2442</v>
      </c>
      <c r="J512" t="s">
        <v>15717</v>
      </c>
      <c r="L512" t="s">
        <v>26</v>
      </c>
      <c r="M512" t="s">
        <v>3057</v>
      </c>
      <c r="N512" t="s">
        <v>2442</v>
      </c>
      <c r="O512" t="s">
        <v>10564</v>
      </c>
      <c r="S512" t="s">
        <v>15718</v>
      </c>
      <c r="V512" t="s">
        <v>15718</v>
      </c>
      <c r="Y512" t="s">
        <v>3952</v>
      </c>
      <c r="AB512">
        <v>5111</v>
      </c>
      <c r="AC512">
        <v>131</v>
      </c>
      <c r="AE512">
        <v>4</v>
      </c>
      <c r="AG512">
        <v>73431</v>
      </c>
      <c r="AH512">
        <v>293724</v>
      </c>
      <c r="AL512">
        <v>8</v>
      </c>
      <c r="AN512">
        <v>23497.920000000002</v>
      </c>
      <c r="AO512">
        <v>33311</v>
      </c>
      <c r="AQ512" t="s">
        <v>14558</v>
      </c>
      <c r="AR512">
        <v>156</v>
      </c>
      <c r="AS512">
        <v>632</v>
      </c>
    </row>
    <row r="513" spans="3:45" x14ac:dyDescent="0.25">
      <c r="C513" t="s">
        <v>3585</v>
      </c>
      <c r="D513" t="s">
        <v>4134</v>
      </c>
      <c r="E513" t="s">
        <v>25</v>
      </c>
      <c r="F513" t="s">
        <v>2442</v>
      </c>
      <c r="G513" t="s">
        <v>2442</v>
      </c>
      <c r="H513">
        <v>9106054856</v>
      </c>
      <c r="I513" t="s">
        <v>2442</v>
      </c>
      <c r="J513" t="s">
        <v>15721</v>
      </c>
      <c r="L513" t="s">
        <v>26</v>
      </c>
      <c r="M513" t="s">
        <v>2754</v>
      </c>
      <c r="N513" t="s">
        <v>2442</v>
      </c>
      <c r="O513" t="s">
        <v>3639</v>
      </c>
      <c r="S513" t="s">
        <v>15722</v>
      </c>
      <c r="V513" t="s">
        <v>15722</v>
      </c>
      <c r="Y513" t="s">
        <v>4013</v>
      </c>
      <c r="AB513">
        <v>5111</v>
      </c>
      <c r="AC513">
        <v>131</v>
      </c>
      <c r="AE513">
        <v>2</v>
      </c>
      <c r="AG513">
        <v>50182</v>
      </c>
      <c r="AH513">
        <v>100364</v>
      </c>
      <c r="AL513">
        <v>8</v>
      </c>
      <c r="AN513">
        <v>8029.12</v>
      </c>
      <c r="AO513">
        <v>33311</v>
      </c>
      <c r="AQ513" t="s">
        <v>14558</v>
      </c>
      <c r="AR513">
        <v>156</v>
      </c>
      <c r="AS513">
        <v>632</v>
      </c>
    </row>
    <row r="514" spans="3:45" x14ac:dyDescent="0.25">
      <c r="C514" t="s">
        <v>3585</v>
      </c>
      <c r="D514" t="s">
        <v>4134</v>
      </c>
      <c r="E514" t="s">
        <v>25</v>
      </c>
      <c r="F514" t="s">
        <v>2442</v>
      </c>
      <c r="G514" t="s">
        <v>2442</v>
      </c>
      <c r="H514">
        <v>9106054978</v>
      </c>
      <c r="I514" t="s">
        <v>2442</v>
      </c>
      <c r="J514" t="s">
        <v>15729</v>
      </c>
      <c r="L514" t="s">
        <v>26</v>
      </c>
      <c r="M514" t="s">
        <v>2937</v>
      </c>
      <c r="N514" t="s">
        <v>2442</v>
      </c>
      <c r="O514" t="s">
        <v>14533</v>
      </c>
      <c r="S514" t="s">
        <v>15730</v>
      </c>
      <c r="V514" t="s">
        <v>15730</v>
      </c>
      <c r="Y514" t="s">
        <v>3967</v>
      </c>
      <c r="AB514">
        <v>5111</v>
      </c>
      <c r="AC514">
        <v>131</v>
      </c>
      <c r="AE514">
        <v>2</v>
      </c>
      <c r="AG514">
        <v>70950</v>
      </c>
      <c r="AH514">
        <v>141900</v>
      </c>
      <c r="AL514">
        <v>8</v>
      </c>
      <c r="AN514">
        <v>11352</v>
      </c>
      <c r="AO514">
        <v>33311</v>
      </c>
      <c r="AQ514" t="s">
        <v>14558</v>
      </c>
      <c r="AR514">
        <v>156</v>
      </c>
      <c r="AS514">
        <v>632</v>
      </c>
    </row>
    <row r="515" spans="3:45" x14ac:dyDescent="0.25">
      <c r="C515" t="s">
        <v>3585</v>
      </c>
      <c r="D515" t="s">
        <v>4134</v>
      </c>
      <c r="E515" t="s">
        <v>25</v>
      </c>
      <c r="F515" t="s">
        <v>2442</v>
      </c>
      <c r="G515" t="s">
        <v>2442</v>
      </c>
      <c r="H515">
        <v>9106055029</v>
      </c>
      <c r="I515" t="s">
        <v>2442</v>
      </c>
      <c r="J515" t="s">
        <v>15735</v>
      </c>
      <c r="L515" t="s">
        <v>26</v>
      </c>
      <c r="M515" t="s">
        <v>2476</v>
      </c>
      <c r="N515" t="s">
        <v>2442</v>
      </c>
      <c r="O515" t="s">
        <v>3795</v>
      </c>
      <c r="S515" t="s">
        <v>15736</v>
      </c>
      <c r="V515" t="s">
        <v>15736</v>
      </c>
      <c r="Y515" t="s">
        <v>4007</v>
      </c>
      <c r="AB515">
        <v>5111</v>
      </c>
      <c r="AC515">
        <v>131</v>
      </c>
      <c r="AE515">
        <v>1</v>
      </c>
      <c r="AG515">
        <v>111058</v>
      </c>
      <c r="AH515">
        <v>111058</v>
      </c>
      <c r="AL515">
        <v>8</v>
      </c>
      <c r="AN515">
        <v>8884.64</v>
      </c>
      <c r="AO515">
        <v>33311</v>
      </c>
      <c r="AQ515" t="s">
        <v>14558</v>
      </c>
      <c r="AR515">
        <v>156</v>
      </c>
      <c r="AS515">
        <v>632</v>
      </c>
    </row>
    <row r="516" spans="3:45" x14ac:dyDescent="0.25">
      <c r="C516" t="s">
        <v>3585</v>
      </c>
      <c r="D516" t="s">
        <v>4134</v>
      </c>
      <c r="E516" t="s">
        <v>25</v>
      </c>
      <c r="F516" t="s">
        <v>2442</v>
      </c>
      <c r="G516" t="s">
        <v>2442</v>
      </c>
      <c r="H516">
        <v>9106055029</v>
      </c>
      <c r="I516" t="s">
        <v>2442</v>
      </c>
      <c r="J516" t="s">
        <v>15735</v>
      </c>
      <c r="L516" t="s">
        <v>26</v>
      </c>
      <c r="M516" t="s">
        <v>2476</v>
      </c>
      <c r="N516" t="s">
        <v>2442</v>
      </c>
      <c r="O516" t="s">
        <v>3795</v>
      </c>
      <c r="S516" t="s">
        <v>15736</v>
      </c>
      <c r="V516" t="s">
        <v>15736</v>
      </c>
      <c r="Y516" t="s">
        <v>4087</v>
      </c>
      <c r="AB516">
        <v>5111</v>
      </c>
      <c r="AC516">
        <v>131</v>
      </c>
      <c r="AE516">
        <v>1</v>
      </c>
      <c r="AG516">
        <v>45588</v>
      </c>
      <c r="AH516">
        <v>45588</v>
      </c>
      <c r="AL516">
        <v>8</v>
      </c>
      <c r="AN516">
        <v>3647.04</v>
      </c>
      <c r="AO516">
        <v>33311</v>
      </c>
      <c r="AQ516" t="s">
        <v>14558</v>
      </c>
      <c r="AR516">
        <v>156</v>
      </c>
      <c r="AS516">
        <v>632</v>
      </c>
    </row>
    <row r="517" spans="3:45" x14ac:dyDescent="0.25">
      <c r="C517" t="s">
        <v>3585</v>
      </c>
      <c r="D517" t="s">
        <v>4134</v>
      </c>
      <c r="E517" t="s">
        <v>25</v>
      </c>
      <c r="F517" t="s">
        <v>2442</v>
      </c>
      <c r="G517" t="s">
        <v>2442</v>
      </c>
      <c r="H517">
        <v>9106055029</v>
      </c>
      <c r="I517" t="s">
        <v>2442</v>
      </c>
      <c r="J517" t="s">
        <v>15735</v>
      </c>
      <c r="L517" t="s">
        <v>26</v>
      </c>
      <c r="M517" t="s">
        <v>2476</v>
      </c>
      <c r="N517" t="s">
        <v>2442</v>
      </c>
      <c r="O517" t="s">
        <v>3795</v>
      </c>
      <c r="S517" t="s">
        <v>15736</v>
      </c>
      <c r="V517" t="s">
        <v>15736</v>
      </c>
      <c r="Y517" t="s">
        <v>3949</v>
      </c>
      <c r="AB517">
        <v>5111</v>
      </c>
      <c r="AC517">
        <v>131</v>
      </c>
      <c r="AE517">
        <v>1</v>
      </c>
      <c r="AG517">
        <v>74250</v>
      </c>
      <c r="AH517">
        <v>74250</v>
      </c>
      <c r="AL517">
        <v>8</v>
      </c>
      <c r="AN517">
        <v>5940</v>
      </c>
      <c r="AO517">
        <v>33311</v>
      </c>
      <c r="AQ517" t="s">
        <v>14558</v>
      </c>
      <c r="AR517">
        <v>156</v>
      </c>
      <c r="AS517">
        <v>632</v>
      </c>
    </row>
    <row r="518" spans="3:45" x14ac:dyDescent="0.25">
      <c r="C518" t="s">
        <v>3585</v>
      </c>
      <c r="D518" t="s">
        <v>4134</v>
      </c>
      <c r="E518" t="s">
        <v>25</v>
      </c>
      <c r="F518" t="s">
        <v>2442</v>
      </c>
      <c r="G518" t="s">
        <v>2442</v>
      </c>
      <c r="H518">
        <v>9106055029</v>
      </c>
      <c r="I518" t="s">
        <v>2442</v>
      </c>
      <c r="J518" t="s">
        <v>15735</v>
      </c>
      <c r="L518" t="s">
        <v>26</v>
      </c>
      <c r="M518" t="s">
        <v>2476</v>
      </c>
      <c r="N518" t="s">
        <v>2442</v>
      </c>
      <c r="O518" t="s">
        <v>3795</v>
      </c>
      <c r="S518" t="s">
        <v>15736</v>
      </c>
      <c r="V518" t="s">
        <v>15736</v>
      </c>
      <c r="Y518" t="s">
        <v>3952</v>
      </c>
      <c r="AB518">
        <v>5111</v>
      </c>
      <c r="AC518">
        <v>131</v>
      </c>
      <c r="AE518">
        <v>1</v>
      </c>
      <c r="AG518">
        <v>73431</v>
      </c>
      <c r="AH518">
        <v>73431</v>
      </c>
      <c r="AL518">
        <v>8</v>
      </c>
      <c r="AN518">
        <v>5874.4800000000005</v>
      </c>
      <c r="AO518">
        <v>33311</v>
      </c>
      <c r="AQ518" t="s">
        <v>14558</v>
      </c>
      <c r="AR518">
        <v>156</v>
      </c>
      <c r="AS518">
        <v>632</v>
      </c>
    </row>
    <row r="519" spans="3:45" x14ac:dyDescent="0.25">
      <c r="C519" t="s">
        <v>3585</v>
      </c>
      <c r="D519" t="s">
        <v>4134</v>
      </c>
      <c r="E519" t="s">
        <v>25</v>
      </c>
      <c r="F519" t="s">
        <v>2442</v>
      </c>
      <c r="G519" t="s">
        <v>2442</v>
      </c>
      <c r="H519">
        <v>9106055130</v>
      </c>
      <c r="I519" t="s">
        <v>2442</v>
      </c>
      <c r="J519" t="s">
        <v>15741</v>
      </c>
      <c r="L519" t="s">
        <v>26</v>
      </c>
      <c r="M519" t="s">
        <v>3084</v>
      </c>
      <c r="N519" t="s">
        <v>2442</v>
      </c>
      <c r="O519" t="s">
        <v>3633</v>
      </c>
      <c r="S519" t="s">
        <v>15742</v>
      </c>
      <c r="V519" t="s">
        <v>15742</v>
      </c>
      <c r="Y519" t="s">
        <v>4087</v>
      </c>
      <c r="AB519">
        <v>5111</v>
      </c>
      <c r="AC519">
        <v>131</v>
      </c>
      <c r="AE519">
        <v>1</v>
      </c>
      <c r="AG519">
        <v>45588</v>
      </c>
      <c r="AH519">
        <v>45588</v>
      </c>
      <c r="AL519">
        <v>8</v>
      </c>
      <c r="AN519">
        <v>3647.04</v>
      </c>
      <c r="AO519">
        <v>33311</v>
      </c>
      <c r="AQ519" t="s">
        <v>14558</v>
      </c>
      <c r="AR519">
        <v>156</v>
      </c>
      <c r="AS519">
        <v>632</v>
      </c>
    </row>
    <row r="520" spans="3:45" x14ac:dyDescent="0.25">
      <c r="C520" t="s">
        <v>3585</v>
      </c>
      <c r="D520" t="s">
        <v>4134</v>
      </c>
      <c r="E520" t="s">
        <v>25</v>
      </c>
      <c r="F520" t="s">
        <v>2442</v>
      </c>
      <c r="G520" t="s">
        <v>2442</v>
      </c>
      <c r="H520">
        <v>9106055185</v>
      </c>
      <c r="I520" t="s">
        <v>2442</v>
      </c>
      <c r="J520" t="s">
        <v>15747</v>
      </c>
      <c r="L520" t="s">
        <v>26</v>
      </c>
      <c r="M520" t="s">
        <v>2464</v>
      </c>
      <c r="N520" t="s">
        <v>2442</v>
      </c>
      <c r="O520" t="s">
        <v>3795</v>
      </c>
      <c r="S520" t="s">
        <v>15748</v>
      </c>
      <c r="V520" t="s">
        <v>15748</v>
      </c>
      <c r="Y520" t="s">
        <v>3999</v>
      </c>
      <c r="AB520">
        <v>5111</v>
      </c>
      <c r="AC520">
        <v>131</v>
      </c>
      <c r="AE520">
        <v>2</v>
      </c>
      <c r="AG520">
        <v>49500</v>
      </c>
      <c r="AH520">
        <v>99000</v>
      </c>
      <c r="AL520">
        <v>8</v>
      </c>
      <c r="AN520">
        <v>7920</v>
      </c>
      <c r="AO520">
        <v>33311</v>
      </c>
      <c r="AQ520" t="s">
        <v>14558</v>
      </c>
      <c r="AR520">
        <v>156</v>
      </c>
      <c r="AS520">
        <v>632</v>
      </c>
    </row>
    <row r="521" spans="3:45" x14ac:dyDescent="0.25">
      <c r="C521" t="s">
        <v>3585</v>
      </c>
      <c r="D521" t="s">
        <v>4134</v>
      </c>
      <c r="E521" t="s">
        <v>25</v>
      </c>
      <c r="F521" t="s">
        <v>2442</v>
      </c>
      <c r="G521" t="s">
        <v>2442</v>
      </c>
      <c r="H521">
        <v>9106055185</v>
      </c>
      <c r="I521" t="s">
        <v>2442</v>
      </c>
      <c r="J521" t="s">
        <v>15747</v>
      </c>
      <c r="L521" t="s">
        <v>26</v>
      </c>
      <c r="M521" t="s">
        <v>2464</v>
      </c>
      <c r="N521" t="s">
        <v>2442</v>
      </c>
      <c r="O521" t="s">
        <v>3795</v>
      </c>
      <c r="S521" t="s">
        <v>15748</v>
      </c>
      <c r="V521" t="s">
        <v>15748</v>
      </c>
      <c r="Y521" t="s">
        <v>3967</v>
      </c>
      <c r="AB521">
        <v>5111</v>
      </c>
      <c r="AC521">
        <v>131</v>
      </c>
      <c r="AE521">
        <v>1</v>
      </c>
      <c r="AG521">
        <v>70950</v>
      </c>
      <c r="AH521">
        <v>70950</v>
      </c>
      <c r="AL521">
        <v>8</v>
      </c>
      <c r="AN521">
        <v>5676</v>
      </c>
      <c r="AO521">
        <v>33311</v>
      </c>
      <c r="AQ521" t="s">
        <v>14558</v>
      </c>
      <c r="AR521">
        <v>156</v>
      </c>
      <c r="AS521">
        <v>632</v>
      </c>
    </row>
    <row r="522" spans="3:45" x14ac:dyDescent="0.25">
      <c r="C522" t="s">
        <v>3585</v>
      </c>
      <c r="D522" t="s">
        <v>4134</v>
      </c>
      <c r="E522" t="s">
        <v>25</v>
      </c>
      <c r="F522" t="s">
        <v>2442</v>
      </c>
      <c r="G522" t="s">
        <v>2442</v>
      </c>
      <c r="H522">
        <v>9106055185</v>
      </c>
      <c r="I522" t="s">
        <v>2442</v>
      </c>
      <c r="J522" t="s">
        <v>15747</v>
      </c>
      <c r="L522" t="s">
        <v>26</v>
      </c>
      <c r="M522" t="s">
        <v>2464</v>
      </c>
      <c r="N522" t="s">
        <v>2442</v>
      </c>
      <c r="O522" t="s">
        <v>3795</v>
      </c>
      <c r="S522" t="s">
        <v>15748</v>
      </c>
      <c r="V522" t="s">
        <v>15748</v>
      </c>
      <c r="Y522" t="s">
        <v>4007</v>
      </c>
      <c r="AB522">
        <v>5111</v>
      </c>
      <c r="AC522">
        <v>131</v>
      </c>
      <c r="AE522">
        <v>1</v>
      </c>
      <c r="AG522">
        <v>111058</v>
      </c>
      <c r="AH522">
        <v>111058</v>
      </c>
      <c r="AL522">
        <v>8</v>
      </c>
      <c r="AN522">
        <v>8884.64</v>
      </c>
      <c r="AO522">
        <v>33311</v>
      </c>
      <c r="AQ522" t="s">
        <v>14558</v>
      </c>
      <c r="AR522">
        <v>156</v>
      </c>
      <c r="AS522">
        <v>632</v>
      </c>
    </row>
    <row r="523" spans="3:45" x14ac:dyDescent="0.25">
      <c r="C523" t="s">
        <v>3585</v>
      </c>
      <c r="D523" t="s">
        <v>4134</v>
      </c>
      <c r="E523" t="s">
        <v>25</v>
      </c>
      <c r="F523" t="s">
        <v>2442</v>
      </c>
      <c r="G523" t="s">
        <v>2442</v>
      </c>
      <c r="H523">
        <v>9106055227</v>
      </c>
      <c r="I523" t="s">
        <v>2442</v>
      </c>
      <c r="J523" t="s">
        <v>15750</v>
      </c>
      <c r="L523" t="s">
        <v>26</v>
      </c>
      <c r="M523" t="s">
        <v>2811</v>
      </c>
      <c r="N523" t="s">
        <v>2442</v>
      </c>
      <c r="O523" t="s">
        <v>10177</v>
      </c>
      <c r="S523" t="s">
        <v>15751</v>
      </c>
      <c r="V523" t="s">
        <v>15751</v>
      </c>
      <c r="Y523" t="s">
        <v>3952</v>
      </c>
      <c r="AB523">
        <v>5111</v>
      </c>
      <c r="AC523">
        <v>131</v>
      </c>
      <c r="AE523">
        <v>2</v>
      </c>
      <c r="AG523">
        <v>73431</v>
      </c>
      <c r="AH523">
        <v>146862</v>
      </c>
      <c r="AL523">
        <v>8</v>
      </c>
      <c r="AN523">
        <v>11748.960000000001</v>
      </c>
      <c r="AO523">
        <v>33311</v>
      </c>
      <c r="AQ523" t="s">
        <v>14558</v>
      </c>
      <c r="AR523">
        <v>156</v>
      </c>
      <c r="AS523">
        <v>632</v>
      </c>
    </row>
    <row r="524" spans="3:45" x14ac:dyDescent="0.25">
      <c r="C524" t="s">
        <v>3585</v>
      </c>
      <c r="D524" t="s">
        <v>4134</v>
      </c>
      <c r="E524" t="s">
        <v>25</v>
      </c>
      <c r="F524" t="s">
        <v>2442</v>
      </c>
      <c r="G524" t="s">
        <v>2442</v>
      </c>
      <c r="H524">
        <v>9106055227</v>
      </c>
      <c r="I524" t="s">
        <v>2442</v>
      </c>
      <c r="J524" t="s">
        <v>15750</v>
      </c>
      <c r="L524" t="s">
        <v>26</v>
      </c>
      <c r="M524" t="s">
        <v>2811</v>
      </c>
      <c r="N524" t="s">
        <v>2442</v>
      </c>
      <c r="O524" t="s">
        <v>10177</v>
      </c>
      <c r="S524" t="s">
        <v>15751</v>
      </c>
      <c r="V524" t="s">
        <v>15751</v>
      </c>
      <c r="Y524" t="s">
        <v>4007</v>
      </c>
      <c r="AB524">
        <v>5111</v>
      </c>
      <c r="AC524">
        <v>131</v>
      </c>
      <c r="AE524">
        <v>1</v>
      </c>
      <c r="AG524">
        <v>111058</v>
      </c>
      <c r="AH524">
        <v>111058</v>
      </c>
      <c r="AL524">
        <v>8</v>
      </c>
      <c r="AN524">
        <v>8884.64</v>
      </c>
      <c r="AO524">
        <v>33311</v>
      </c>
      <c r="AQ524" t="s">
        <v>14558</v>
      </c>
      <c r="AR524">
        <v>156</v>
      </c>
      <c r="AS524">
        <v>632</v>
      </c>
    </row>
    <row r="525" spans="3:45" x14ac:dyDescent="0.25">
      <c r="C525" t="s">
        <v>3585</v>
      </c>
      <c r="D525" t="s">
        <v>4134</v>
      </c>
      <c r="E525" t="s">
        <v>25</v>
      </c>
      <c r="F525" t="s">
        <v>2442</v>
      </c>
      <c r="G525" t="s">
        <v>2442</v>
      </c>
      <c r="H525">
        <v>9106055227</v>
      </c>
      <c r="I525" t="s">
        <v>2442</v>
      </c>
      <c r="J525" t="s">
        <v>15750</v>
      </c>
      <c r="L525" t="s">
        <v>26</v>
      </c>
      <c r="M525" t="s">
        <v>2811</v>
      </c>
      <c r="N525" t="s">
        <v>2442</v>
      </c>
      <c r="O525" t="s">
        <v>10177</v>
      </c>
      <c r="S525" t="s">
        <v>15751</v>
      </c>
      <c r="V525" t="s">
        <v>15751</v>
      </c>
      <c r="Y525" t="s">
        <v>4087</v>
      </c>
      <c r="AB525">
        <v>5111</v>
      </c>
      <c r="AC525">
        <v>131</v>
      </c>
      <c r="AE525">
        <v>2</v>
      </c>
      <c r="AG525">
        <v>45588</v>
      </c>
      <c r="AH525">
        <v>91176</v>
      </c>
      <c r="AL525">
        <v>8</v>
      </c>
      <c r="AN525">
        <v>7294.08</v>
      </c>
      <c r="AO525">
        <v>33311</v>
      </c>
      <c r="AQ525" t="s">
        <v>14558</v>
      </c>
      <c r="AR525">
        <v>156</v>
      </c>
      <c r="AS525">
        <v>632</v>
      </c>
    </row>
    <row r="526" spans="3:45" x14ac:dyDescent="0.25">
      <c r="C526" t="s">
        <v>3585</v>
      </c>
      <c r="D526" t="s">
        <v>4134</v>
      </c>
      <c r="E526" t="s">
        <v>25</v>
      </c>
      <c r="F526" t="s">
        <v>2442</v>
      </c>
      <c r="G526" t="s">
        <v>2442</v>
      </c>
      <c r="H526">
        <v>9106055227</v>
      </c>
      <c r="I526" t="s">
        <v>2442</v>
      </c>
      <c r="J526" t="s">
        <v>15750</v>
      </c>
      <c r="L526" t="s">
        <v>26</v>
      </c>
      <c r="M526" t="s">
        <v>2811</v>
      </c>
      <c r="N526" t="s">
        <v>2442</v>
      </c>
      <c r="O526" t="s">
        <v>10177</v>
      </c>
      <c r="S526" t="s">
        <v>15751</v>
      </c>
      <c r="V526" t="s">
        <v>15751</v>
      </c>
      <c r="Y526" t="s">
        <v>3999</v>
      </c>
      <c r="AB526">
        <v>5111</v>
      </c>
      <c r="AC526">
        <v>131</v>
      </c>
      <c r="AE526">
        <v>4</v>
      </c>
      <c r="AG526">
        <v>49500</v>
      </c>
      <c r="AH526">
        <v>198000</v>
      </c>
      <c r="AL526">
        <v>8</v>
      </c>
      <c r="AN526">
        <v>15840</v>
      </c>
      <c r="AO526">
        <v>33311</v>
      </c>
      <c r="AQ526" t="s">
        <v>14558</v>
      </c>
      <c r="AR526">
        <v>156</v>
      </c>
      <c r="AS526">
        <v>632</v>
      </c>
    </row>
    <row r="527" spans="3:45" x14ac:dyDescent="0.25">
      <c r="C527" t="s">
        <v>3585</v>
      </c>
      <c r="D527" t="s">
        <v>4134</v>
      </c>
      <c r="E527" t="s">
        <v>25</v>
      </c>
      <c r="F527" t="s">
        <v>2442</v>
      </c>
      <c r="G527" t="s">
        <v>2442</v>
      </c>
      <c r="H527">
        <v>9106055227</v>
      </c>
      <c r="I527" t="s">
        <v>2442</v>
      </c>
      <c r="J527" t="s">
        <v>15750</v>
      </c>
      <c r="L527" t="s">
        <v>26</v>
      </c>
      <c r="M527" t="s">
        <v>2811</v>
      </c>
      <c r="N527" t="s">
        <v>2442</v>
      </c>
      <c r="O527" t="s">
        <v>10177</v>
      </c>
      <c r="S527" t="s">
        <v>15751</v>
      </c>
      <c r="V527" t="s">
        <v>15751</v>
      </c>
      <c r="Y527" t="s">
        <v>3967</v>
      </c>
      <c r="AB527">
        <v>5111</v>
      </c>
      <c r="AC527">
        <v>131</v>
      </c>
      <c r="AE527">
        <v>5</v>
      </c>
      <c r="AG527">
        <v>70950</v>
      </c>
      <c r="AH527">
        <v>354750</v>
      </c>
      <c r="AL527">
        <v>8</v>
      </c>
      <c r="AN527">
        <v>28380</v>
      </c>
      <c r="AO527">
        <v>33311</v>
      </c>
      <c r="AQ527" t="s">
        <v>14558</v>
      </c>
      <c r="AR527">
        <v>156</v>
      </c>
      <c r="AS527">
        <v>632</v>
      </c>
    </row>
    <row r="528" spans="3:45" x14ac:dyDescent="0.25">
      <c r="C528" t="s">
        <v>3585</v>
      </c>
      <c r="D528" t="s">
        <v>4134</v>
      </c>
      <c r="E528" t="s">
        <v>25</v>
      </c>
      <c r="F528" t="s">
        <v>2442</v>
      </c>
      <c r="G528" t="s">
        <v>2442</v>
      </c>
      <c r="H528">
        <v>9106055227</v>
      </c>
      <c r="I528" t="s">
        <v>2442</v>
      </c>
      <c r="J528" t="s">
        <v>15750</v>
      </c>
      <c r="L528" t="s">
        <v>26</v>
      </c>
      <c r="M528" t="s">
        <v>2811</v>
      </c>
      <c r="N528" t="s">
        <v>2442</v>
      </c>
      <c r="O528" t="s">
        <v>10177</v>
      </c>
      <c r="S528" t="s">
        <v>15751</v>
      </c>
      <c r="V528" t="s">
        <v>15751</v>
      </c>
      <c r="Y528" t="s">
        <v>3949</v>
      </c>
      <c r="AB528">
        <v>5111</v>
      </c>
      <c r="AC528">
        <v>131</v>
      </c>
      <c r="AE528">
        <v>2</v>
      </c>
      <c r="AG528">
        <v>74250</v>
      </c>
      <c r="AH528">
        <v>148500</v>
      </c>
      <c r="AL528">
        <v>8</v>
      </c>
      <c r="AN528">
        <v>11880</v>
      </c>
      <c r="AO528">
        <v>33311</v>
      </c>
      <c r="AQ528" t="s">
        <v>14558</v>
      </c>
      <c r="AR528">
        <v>156</v>
      </c>
      <c r="AS528">
        <v>632</v>
      </c>
    </row>
    <row r="529" spans="3:45" x14ac:dyDescent="0.25">
      <c r="C529" t="s">
        <v>3585</v>
      </c>
      <c r="D529" t="s">
        <v>4134</v>
      </c>
      <c r="E529" t="s">
        <v>25</v>
      </c>
      <c r="F529" t="s">
        <v>2442</v>
      </c>
      <c r="G529" t="s">
        <v>2442</v>
      </c>
      <c r="H529">
        <v>9106055227</v>
      </c>
      <c r="I529" t="s">
        <v>2442</v>
      </c>
      <c r="J529" t="s">
        <v>15750</v>
      </c>
      <c r="L529" t="s">
        <v>26</v>
      </c>
      <c r="M529" t="s">
        <v>2811</v>
      </c>
      <c r="N529" t="s">
        <v>2442</v>
      </c>
      <c r="O529" t="s">
        <v>10177</v>
      </c>
      <c r="S529" t="s">
        <v>15751</v>
      </c>
      <c r="V529" t="s">
        <v>15751</v>
      </c>
      <c r="Y529" t="s">
        <v>3993</v>
      </c>
      <c r="AB529">
        <v>5111</v>
      </c>
      <c r="AC529">
        <v>131</v>
      </c>
      <c r="AE529">
        <v>1</v>
      </c>
      <c r="AG529">
        <v>111606</v>
      </c>
      <c r="AH529">
        <v>111606</v>
      </c>
      <c r="AL529">
        <v>8</v>
      </c>
      <c r="AN529">
        <v>8928.48</v>
      </c>
      <c r="AO529">
        <v>33311</v>
      </c>
      <c r="AQ529" t="s">
        <v>14558</v>
      </c>
      <c r="AR529">
        <v>156</v>
      </c>
      <c r="AS529">
        <v>632</v>
      </c>
    </row>
    <row r="530" spans="3:45" x14ac:dyDescent="0.25">
      <c r="C530" t="s">
        <v>3585</v>
      </c>
      <c r="D530" t="s">
        <v>4134</v>
      </c>
      <c r="E530" t="s">
        <v>25</v>
      </c>
      <c r="F530" t="s">
        <v>2442</v>
      </c>
      <c r="G530" t="s">
        <v>2442</v>
      </c>
      <c r="H530">
        <v>9106055227</v>
      </c>
      <c r="I530" t="s">
        <v>2442</v>
      </c>
      <c r="J530" t="s">
        <v>15750</v>
      </c>
      <c r="L530" t="s">
        <v>26</v>
      </c>
      <c r="M530" t="s">
        <v>2811</v>
      </c>
      <c r="N530" t="s">
        <v>2442</v>
      </c>
      <c r="O530" t="s">
        <v>10177</v>
      </c>
      <c r="S530" t="s">
        <v>15751</v>
      </c>
      <c r="V530" t="s">
        <v>15751</v>
      </c>
      <c r="Y530" t="s">
        <v>4059</v>
      </c>
      <c r="AB530">
        <v>5111</v>
      </c>
      <c r="AC530">
        <v>131</v>
      </c>
      <c r="AE530">
        <v>2</v>
      </c>
      <c r="AG530">
        <v>37720</v>
      </c>
      <c r="AH530">
        <v>75440</v>
      </c>
      <c r="AL530">
        <v>8</v>
      </c>
      <c r="AN530">
        <v>6035.2</v>
      </c>
      <c r="AO530">
        <v>33311</v>
      </c>
      <c r="AQ530" t="s">
        <v>14558</v>
      </c>
      <c r="AR530">
        <v>156</v>
      </c>
      <c r="AS530">
        <v>632</v>
      </c>
    </row>
    <row r="531" spans="3:45" x14ac:dyDescent="0.25">
      <c r="C531" t="s">
        <v>3585</v>
      </c>
      <c r="D531" t="s">
        <v>4134</v>
      </c>
      <c r="E531" t="s">
        <v>25</v>
      </c>
      <c r="F531" t="s">
        <v>2442</v>
      </c>
      <c r="G531" t="s">
        <v>2442</v>
      </c>
      <c r="H531">
        <v>9106055242</v>
      </c>
      <c r="I531" t="s">
        <v>2442</v>
      </c>
      <c r="J531" t="s">
        <v>15752</v>
      </c>
      <c r="L531" t="s">
        <v>26</v>
      </c>
      <c r="M531" t="s">
        <v>2790</v>
      </c>
      <c r="N531" t="s">
        <v>2442</v>
      </c>
      <c r="O531" t="s">
        <v>10443</v>
      </c>
      <c r="S531" t="s">
        <v>15753</v>
      </c>
      <c r="V531" t="s">
        <v>15753</v>
      </c>
      <c r="Y531" t="s">
        <v>3967</v>
      </c>
      <c r="AB531">
        <v>5111</v>
      </c>
      <c r="AC531">
        <v>131</v>
      </c>
      <c r="AE531">
        <v>2</v>
      </c>
      <c r="AG531">
        <v>70950</v>
      </c>
      <c r="AH531">
        <v>141900</v>
      </c>
      <c r="AL531">
        <v>8</v>
      </c>
      <c r="AN531">
        <v>11352</v>
      </c>
      <c r="AO531">
        <v>33311</v>
      </c>
      <c r="AQ531" t="s">
        <v>14558</v>
      </c>
      <c r="AR531">
        <v>156</v>
      </c>
      <c r="AS531">
        <v>632</v>
      </c>
    </row>
    <row r="532" spans="3:45" x14ac:dyDescent="0.25">
      <c r="C532" t="s">
        <v>3585</v>
      </c>
      <c r="D532" t="s">
        <v>4134</v>
      </c>
      <c r="E532" t="s">
        <v>25</v>
      </c>
      <c r="F532" t="s">
        <v>2442</v>
      </c>
      <c r="G532" t="s">
        <v>2442</v>
      </c>
      <c r="H532">
        <v>9106055242</v>
      </c>
      <c r="I532" t="s">
        <v>2442</v>
      </c>
      <c r="J532" t="s">
        <v>15752</v>
      </c>
      <c r="L532" t="s">
        <v>26</v>
      </c>
      <c r="M532" t="s">
        <v>2790</v>
      </c>
      <c r="N532" t="s">
        <v>2442</v>
      </c>
      <c r="O532" t="s">
        <v>10443</v>
      </c>
      <c r="S532" t="s">
        <v>15753</v>
      </c>
      <c r="V532" t="s">
        <v>15753</v>
      </c>
      <c r="Y532" t="s">
        <v>4013</v>
      </c>
      <c r="AB532">
        <v>5111</v>
      </c>
      <c r="AC532">
        <v>131</v>
      </c>
      <c r="AE532">
        <v>1</v>
      </c>
      <c r="AG532">
        <v>50182</v>
      </c>
      <c r="AH532">
        <v>50182</v>
      </c>
      <c r="AL532">
        <v>8</v>
      </c>
      <c r="AN532">
        <v>4014.56</v>
      </c>
      <c r="AO532">
        <v>33311</v>
      </c>
      <c r="AQ532" t="s">
        <v>14558</v>
      </c>
      <c r="AR532">
        <v>156</v>
      </c>
      <c r="AS532">
        <v>632</v>
      </c>
    </row>
    <row r="533" spans="3:45" x14ac:dyDescent="0.25">
      <c r="C533" t="s">
        <v>3585</v>
      </c>
      <c r="D533" t="s">
        <v>4134</v>
      </c>
      <c r="E533" t="s">
        <v>25</v>
      </c>
      <c r="F533" t="s">
        <v>2442</v>
      </c>
      <c r="G533" t="s">
        <v>2442</v>
      </c>
      <c r="H533">
        <v>9106055531</v>
      </c>
      <c r="I533" t="s">
        <v>2442</v>
      </c>
      <c r="J533" t="s">
        <v>15774</v>
      </c>
      <c r="L533" t="s">
        <v>26</v>
      </c>
      <c r="M533" t="s">
        <v>3177</v>
      </c>
      <c r="N533" t="s">
        <v>2442</v>
      </c>
      <c r="O533" t="s">
        <v>3795</v>
      </c>
      <c r="S533" t="s">
        <v>15775</v>
      </c>
      <c r="V533" t="s">
        <v>15775</v>
      </c>
      <c r="Y533" t="s">
        <v>3999</v>
      </c>
      <c r="AB533">
        <v>5111</v>
      </c>
      <c r="AC533">
        <v>131</v>
      </c>
      <c r="AE533">
        <v>1</v>
      </c>
      <c r="AG533">
        <v>49500</v>
      </c>
      <c r="AH533">
        <v>49500</v>
      </c>
      <c r="AL533">
        <v>8</v>
      </c>
      <c r="AN533">
        <v>3960</v>
      </c>
      <c r="AO533">
        <v>33311</v>
      </c>
      <c r="AQ533" t="s">
        <v>14558</v>
      </c>
      <c r="AR533">
        <v>156</v>
      </c>
      <c r="AS533">
        <v>632</v>
      </c>
    </row>
    <row r="534" spans="3:45" x14ac:dyDescent="0.25">
      <c r="C534" t="s">
        <v>3585</v>
      </c>
      <c r="D534" t="s">
        <v>4134</v>
      </c>
      <c r="E534" t="s">
        <v>25</v>
      </c>
      <c r="F534" t="s">
        <v>2442</v>
      </c>
      <c r="G534" t="s">
        <v>2442</v>
      </c>
      <c r="H534">
        <v>9106055531</v>
      </c>
      <c r="I534" t="s">
        <v>2442</v>
      </c>
      <c r="J534" t="s">
        <v>15774</v>
      </c>
      <c r="L534" t="s">
        <v>26</v>
      </c>
      <c r="M534" t="s">
        <v>3177</v>
      </c>
      <c r="N534" t="s">
        <v>2442</v>
      </c>
      <c r="O534" t="s">
        <v>3795</v>
      </c>
      <c r="S534" t="s">
        <v>15775</v>
      </c>
      <c r="V534" t="s">
        <v>15775</v>
      </c>
      <c r="Y534" t="s">
        <v>4087</v>
      </c>
      <c r="AB534">
        <v>5111</v>
      </c>
      <c r="AC534">
        <v>131</v>
      </c>
      <c r="AE534">
        <v>1</v>
      </c>
      <c r="AG534">
        <v>45588</v>
      </c>
      <c r="AH534">
        <v>45588</v>
      </c>
      <c r="AL534">
        <v>8</v>
      </c>
      <c r="AN534">
        <v>3647.04</v>
      </c>
      <c r="AO534">
        <v>33311</v>
      </c>
      <c r="AQ534" t="s">
        <v>14558</v>
      </c>
      <c r="AR534">
        <v>156</v>
      </c>
      <c r="AS534">
        <v>632</v>
      </c>
    </row>
    <row r="535" spans="3:45" x14ac:dyDescent="0.25">
      <c r="C535" t="s">
        <v>3585</v>
      </c>
      <c r="D535" t="s">
        <v>4134</v>
      </c>
      <c r="E535" t="s">
        <v>25</v>
      </c>
      <c r="F535" t="s">
        <v>2442</v>
      </c>
      <c r="G535" t="s">
        <v>2442</v>
      </c>
      <c r="H535">
        <v>9106055628</v>
      </c>
      <c r="I535" t="s">
        <v>2442</v>
      </c>
      <c r="J535" t="s">
        <v>15780</v>
      </c>
      <c r="L535" t="s">
        <v>26</v>
      </c>
      <c r="M535" t="s">
        <v>2443</v>
      </c>
      <c r="N535" t="s">
        <v>2442</v>
      </c>
      <c r="O535" t="s">
        <v>3639</v>
      </c>
      <c r="S535" t="s">
        <v>15781</v>
      </c>
      <c r="V535" t="s">
        <v>15781</v>
      </c>
      <c r="Y535" t="s">
        <v>3967</v>
      </c>
      <c r="AB535">
        <v>5111</v>
      </c>
      <c r="AC535">
        <v>131</v>
      </c>
      <c r="AE535">
        <v>1</v>
      </c>
      <c r="AG535">
        <v>70950</v>
      </c>
      <c r="AH535">
        <v>70950</v>
      </c>
      <c r="AL535">
        <v>8</v>
      </c>
      <c r="AN535">
        <v>5676</v>
      </c>
      <c r="AO535">
        <v>33311</v>
      </c>
      <c r="AQ535" t="s">
        <v>14558</v>
      </c>
      <c r="AR535">
        <v>156</v>
      </c>
      <c r="AS535">
        <v>632</v>
      </c>
    </row>
    <row r="536" spans="3:45" x14ac:dyDescent="0.25">
      <c r="C536" t="s">
        <v>3585</v>
      </c>
      <c r="D536" t="s">
        <v>4134</v>
      </c>
      <c r="E536" t="s">
        <v>25</v>
      </c>
      <c r="F536" t="s">
        <v>2442</v>
      </c>
      <c r="G536" t="s">
        <v>2442</v>
      </c>
      <c r="H536">
        <v>9106055628</v>
      </c>
      <c r="I536" t="s">
        <v>2442</v>
      </c>
      <c r="J536" t="s">
        <v>15780</v>
      </c>
      <c r="L536" t="s">
        <v>26</v>
      </c>
      <c r="M536" t="s">
        <v>2443</v>
      </c>
      <c r="N536" t="s">
        <v>2442</v>
      </c>
      <c r="O536" t="s">
        <v>3639</v>
      </c>
      <c r="S536" t="s">
        <v>15781</v>
      </c>
      <c r="V536" t="s">
        <v>15781</v>
      </c>
      <c r="Y536" t="s">
        <v>4059</v>
      </c>
      <c r="AB536">
        <v>5111</v>
      </c>
      <c r="AC536">
        <v>131</v>
      </c>
      <c r="AE536">
        <v>1</v>
      </c>
      <c r="AG536">
        <v>37720</v>
      </c>
      <c r="AH536">
        <v>37720</v>
      </c>
      <c r="AL536">
        <v>8</v>
      </c>
      <c r="AN536">
        <v>3017.6</v>
      </c>
      <c r="AO536">
        <v>33311</v>
      </c>
      <c r="AQ536" t="s">
        <v>14558</v>
      </c>
      <c r="AR536">
        <v>156</v>
      </c>
      <c r="AS536">
        <v>632</v>
      </c>
    </row>
    <row r="537" spans="3:45" x14ac:dyDescent="0.25">
      <c r="C537" t="s">
        <v>3585</v>
      </c>
      <c r="D537" t="s">
        <v>4134</v>
      </c>
      <c r="E537" t="s">
        <v>25</v>
      </c>
      <c r="F537" t="s">
        <v>2442</v>
      </c>
      <c r="G537" t="s">
        <v>2442</v>
      </c>
      <c r="H537">
        <v>9106055651</v>
      </c>
      <c r="I537" t="s">
        <v>2442</v>
      </c>
      <c r="J537" t="s">
        <v>15784</v>
      </c>
      <c r="L537" t="s">
        <v>26</v>
      </c>
      <c r="M537" t="s">
        <v>3168</v>
      </c>
      <c r="N537" t="s">
        <v>2442</v>
      </c>
      <c r="O537" t="s">
        <v>3795</v>
      </c>
      <c r="S537" t="s">
        <v>15785</v>
      </c>
      <c r="V537" t="s">
        <v>15785</v>
      </c>
      <c r="Y537" t="s">
        <v>4007</v>
      </c>
      <c r="AB537">
        <v>5111</v>
      </c>
      <c r="AC537">
        <v>131</v>
      </c>
      <c r="AE537">
        <v>2</v>
      </c>
      <c r="AG537">
        <v>111058</v>
      </c>
      <c r="AH537">
        <v>222116</v>
      </c>
      <c r="AL537">
        <v>8</v>
      </c>
      <c r="AN537">
        <v>17769.28</v>
      </c>
      <c r="AO537">
        <v>33311</v>
      </c>
      <c r="AQ537" t="s">
        <v>14558</v>
      </c>
      <c r="AR537">
        <v>156</v>
      </c>
      <c r="AS537">
        <v>632</v>
      </c>
    </row>
    <row r="538" spans="3:45" x14ac:dyDescent="0.25">
      <c r="C538" t="s">
        <v>3585</v>
      </c>
      <c r="D538" t="s">
        <v>4134</v>
      </c>
      <c r="E538" t="s">
        <v>25</v>
      </c>
      <c r="F538" t="s">
        <v>2442</v>
      </c>
      <c r="G538" t="s">
        <v>2442</v>
      </c>
      <c r="H538">
        <v>9106055651</v>
      </c>
      <c r="I538" t="s">
        <v>2442</v>
      </c>
      <c r="J538" t="s">
        <v>15784</v>
      </c>
      <c r="L538" t="s">
        <v>26</v>
      </c>
      <c r="M538" t="s">
        <v>3168</v>
      </c>
      <c r="N538" t="s">
        <v>2442</v>
      </c>
      <c r="O538" t="s">
        <v>3795</v>
      </c>
      <c r="S538" t="s">
        <v>15785</v>
      </c>
      <c r="V538" t="s">
        <v>15785</v>
      </c>
      <c r="Y538" t="s">
        <v>4087</v>
      </c>
      <c r="AB538">
        <v>5111</v>
      </c>
      <c r="AC538">
        <v>131</v>
      </c>
      <c r="AE538">
        <v>1</v>
      </c>
      <c r="AG538">
        <v>45588</v>
      </c>
      <c r="AH538">
        <v>45588</v>
      </c>
      <c r="AL538">
        <v>8</v>
      </c>
      <c r="AN538">
        <v>3647.04</v>
      </c>
      <c r="AO538">
        <v>33311</v>
      </c>
      <c r="AQ538" t="s">
        <v>14558</v>
      </c>
      <c r="AR538">
        <v>156</v>
      </c>
      <c r="AS538">
        <v>632</v>
      </c>
    </row>
    <row r="539" spans="3:45" x14ac:dyDescent="0.25">
      <c r="C539" t="s">
        <v>3585</v>
      </c>
      <c r="D539" t="s">
        <v>4134</v>
      </c>
      <c r="E539" t="s">
        <v>25</v>
      </c>
      <c r="F539" t="s">
        <v>2442</v>
      </c>
      <c r="G539" t="s">
        <v>2442</v>
      </c>
      <c r="H539">
        <v>9106055651</v>
      </c>
      <c r="I539" t="s">
        <v>2442</v>
      </c>
      <c r="J539" t="s">
        <v>15784</v>
      </c>
      <c r="L539" t="s">
        <v>26</v>
      </c>
      <c r="M539" t="s">
        <v>3168</v>
      </c>
      <c r="N539" t="s">
        <v>2442</v>
      </c>
      <c r="O539" t="s">
        <v>3795</v>
      </c>
      <c r="S539" t="s">
        <v>15785</v>
      </c>
      <c r="V539" t="s">
        <v>15785</v>
      </c>
      <c r="Y539" t="s">
        <v>3999</v>
      </c>
      <c r="AB539">
        <v>5111</v>
      </c>
      <c r="AC539">
        <v>131</v>
      </c>
      <c r="AE539">
        <v>1</v>
      </c>
      <c r="AG539">
        <v>49500</v>
      </c>
      <c r="AH539">
        <v>49500</v>
      </c>
      <c r="AL539">
        <v>8</v>
      </c>
      <c r="AN539">
        <v>3960</v>
      </c>
      <c r="AO539">
        <v>33311</v>
      </c>
      <c r="AQ539" t="s">
        <v>14558</v>
      </c>
      <c r="AR539">
        <v>156</v>
      </c>
      <c r="AS539">
        <v>632</v>
      </c>
    </row>
    <row r="540" spans="3:45" x14ac:dyDescent="0.25">
      <c r="C540" t="s">
        <v>3585</v>
      </c>
      <c r="D540" t="s">
        <v>4134</v>
      </c>
      <c r="E540" t="s">
        <v>25</v>
      </c>
      <c r="F540" t="s">
        <v>2442</v>
      </c>
      <c r="G540" t="s">
        <v>2442</v>
      </c>
      <c r="H540">
        <v>9106055651</v>
      </c>
      <c r="I540" t="s">
        <v>2442</v>
      </c>
      <c r="J540" t="s">
        <v>15784</v>
      </c>
      <c r="L540" t="s">
        <v>26</v>
      </c>
      <c r="M540" t="s">
        <v>3168</v>
      </c>
      <c r="N540" t="s">
        <v>2442</v>
      </c>
      <c r="O540" t="s">
        <v>3795</v>
      </c>
      <c r="S540" t="s">
        <v>15785</v>
      </c>
      <c r="V540" t="s">
        <v>15785</v>
      </c>
      <c r="Y540" t="s">
        <v>3967</v>
      </c>
      <c r="AB540">
        <v>5111</v>
      </c>
      <c r="AC540">
        <v>131</v>
      </c>
      <c r="AE540">
        <v>1</v>
      </c>
      <c r="AG540">
        <v>70950</v>
      </c>
      <c r="AH540">
        <v>70950</v>
      </c>
      <c r="AL540">
        <v>8</v>
      </c>
      <c r="AN540">
        <v>5676</v>
      </c>
      <c r="AO540">
        <v>33311</v>
      </c>
      <c r="AQ540" t="s">
        <v>14558</v>
      </c>
      <c r="AR540">
        <v>156</v>
      </c>
      <c r="AS540">
        <v>632</v>
      </c>
    </row>
    <row r="541" spans="3:45" x14ac:dyDescent="0.25">
      <c r="C541" t="s">
        <v>3585</v>
      </c>
      <c r="D541" t="s">
        <v>4134</v>
      </c>
      <c r="E541" t="s">
        <v>25</v>
      </c>
      <c r="F541" t="s">
        <v>2442</v>
      </c>
      <c r="G541" t="s">
        <v>2442</v>
      </c>
      <c r="H541">
        <v>9106055651</v>
      </c>
      <c r="I541" t="s">
        <v>2442</v>
      </c>
      <c r="J541" t="s">
        <v>15784</v>
      </c>
      <c r="L541" t="s">
        <v>26</v>
      </c>
      <c r="M541" t="s">
        <v>3168</v>
      </c>
      <c r="N541" t="s">
        <v>2442</v>
      </c>
      <c r="O541" t="s">
        <v>3795</v>
      </c>
      <c r="S541" t="s">
        <v>15785</v>
      </c>
      <c r="V541" t="s">
        <v>15785</v>
      </c>
      <c r="Y541" t="s">
        <v>3949</v>
      </c>
      <c r="AB541">
        <v>5111</v>
      </c>
      <c r="AC541">
        <v>131</v>
      </c>
      <c r="AE541">
        <v>1</v>
      </c>
      <c r="AG541">
        <v>74250</v>
      </c>
      <c r="AH541">
        <v>74250</v>
      </c>
      <c r="AL541">
        <v>8</v>
      </c>
      <c r="AN541">
        <v>5940</v>
      </c>
      <c r="AO541">
        <v>33311</v>
      </c>
      <c r="AQ541" t="s">
        <v>14558</v>
      </c>
      <c r="AR541">
        <v>156</v>
      </c>
      <c r="AS541">
        <v>632</v>
      </c>
    </row>
    <row r="542" spans="3:45" x14ac:dyDescent="0.25">
      <c r="C542" t="s">
        <v>3585</v>
      </c>
      <c r="D542" t="s">
        <v>4134</v>
      </c>
      <c r="E542" t="s">
        <v>25</v>
      </c>
      <c r="F542" t="s">
        <v>2442</v>
      </c>
      <c r="G542" t="s">
        <v>2442</v>
      </c>
      <c r="H542">
        <v>9106055651</v>
      </c>
      <c r="I542" t="s">
        <v>2442</v>
      </c>
      <c r="J542" t="s">
        <v>15784</v>
      </c>
      <c r="L542" t="s">
        <v>26</v>
      </c>
      <c r="M542" t="s">
        <v>3168</v>
      </c>
      <c r="N542" t="s">
        <v>2442</v>
      </c>
      <c r="O542" t="s">
        <v>3795</v>
      </c>
      <c r="S542" t="s">
        <v>15785</v>
      </c>
      <c r="V542" t="s">
        <v>15785</v>
      </c>
      <c r="Y542" t="s">
        <v>3993</v>
      </c>
      <c r="AB542">
        <v>5111</v>
      </c>
      <c r="AC542">
        <v>131</v>
      </c>
      <c r="AE542">
        <v>1</v>
      </c>
      <c r="AG542">
        <v>111606</v>
      </c>
      <c r="AH542">
        <v>111606</v>
      </c>
      <c r="AL542">
        <v>8</v>
      </c>
      <c r="AN542">
        <v>8928.48</v>
      </c>
      <c r="AO542">
        <v>33311</v>
      </c>
      <c r="AQ542" t="s">
        <v>14558</v>
      </c>
      <c r="AR542">
        <v>156</v>
      </c>
      <c r="AS542">
        <v>632</v>
      </c>
    </row>
    <row r="543" spans="3:45" x14ac:dyDescent="0.25">
      <c r="C543" t="s">
        <v>3585</v>
      </c>
      <c r="D543" t="s">
        <v>4134</v>
      </c>
      <c r="E543" t="s">
        <v>25</v>
      </c>
      <c r="F543" t="s">
        <v>2442</v>
      </c>
      <c r="G543" t="s">
        <v>2442</v>
      </c>
      <c r="H543">
        <v>9106055846</v>
      </c>
      <c r="I543" t="s">
        <v>2442</v>
      </c>
      <c r="J543" t="s">
        <v>15794</v>
      </c>
      <c r="L543" t="s">
        <v>26</v>
      </c>
      <c r="M543" t="s">
        <v>2982</v>
      </c>
      <c r="N543" t="s">
        <v>2442</v>
      </c>
      <c r="O543" t="s">
        <v>3706</v>
      </c>
      <c r="S543" t="s">
        <v>15795</v>
      </c>
      <c r="V543" t="s">
        <v>15795</v>
      </c>
      <c r="Y543" t="s">
        <v>4013</v>
      </c>
      <c r="AB543">
        <v>5111</v>
      </c>
      <c r="AC543">
        <v>131</v>
      </c>
      <c r="AE543">
        <v>2</v>
      </c>
      <c r="AG543">
        <v>50182</v>
      </c>
      <c r="AH543">
        <v>100364</v>
      </c>
      <c r="AL543">
        <v>8</v>
      </c>
      <c r="AN543">
        <v>8029.12</v>
      </c>
      <c r="AO543">
        <v>33311</v>
      </c>
      <c r="AQ543" t="s">
        <v>14558</v>
      </c>
      <c r="AR543">
        <v>156</v>
      </c>
      <c r="AS543">
        <v>632</v>
      </c>
    </row>
    <row r="544" spans="3:45" x14ac:dyDescent="0.25">
      <c r="C544" t="s">
        <v>3585</v>
      </c>
      <c r="D544" t="s">
        <v>4134</v>
      </c>
      <c r="E544" t="s">
        <v>25</v>
      </c>
      <c r="F544" t="s">
        <v>2442</v>
      </c>
      <c r="G544" t="s">
        <v>2442</v>
      </c>
      <c r="H544">
        <v>9106055846</v>
      </c>
      <c r="I544" t="s">
        <v>2442</v>
      </c>
      <c r="J544" t="s">
        <v>15794</v>
      </c>
      <c r="L544" t="s">
        <v>26</v>
      </c>
      <c r="M544" t="s">
        <v>2982</v>
      </c>
      <c r="N544" t="s">
        <v>2442</v>
      </c>
      <c r="O544" t="s">
        <v>3706</v>
      </c>
      <c r="S544" t="s">
        <v>15795</v>
      </c>
      <c r="V544" t="s">
        <v>15795</v>
      </c>
      <c r="Y544" t="s">
        <v>3952</v>
      </c>
      <c r="AB544">
        <v>5111</v>
      </c>
      <c r="AC544">
        <v>131</v>
      </c>
      <c r="AE544">
        <v>1</v>
      </c>
      <c r="AG544">
        <v>73431</v>
      </c>
      <c r="AH544">
        <v>73431</v>
      </c>
      <c r="AL544">
        <v>8</v>
      </c>
      <c r="AN544">
        <v>5874.4800000000005</v>
      </c>
      <c r="AO544">
        <v>33311</v>
      </c>
      <c r="AQ544" t="s">
        <v>14558</v>
      </c>
      <c r="AR544">
        <v>156</v>
      </c>
      <c r="AS544">
        <v>632</v>
      </c>
    </row>
    <row r="545" spans="3:45" x14ac:dyDescent="0.25">
      <c r="C545" t="s">
        <v>3585</v>
      </c>
      <c r="D545" t="s">
        <v>4134</v>
      </c>
      <c r="E545" t="s">
        <v>25</v>
      </c>
      <c r="F545" t="s">
        <v>2442</v>
      </c>
      <c r="G545" t="s">
        <v>2442</v>
      </c>
      <c r="H545">
        <v>9106055846</v>
      </c>
      <c r="I545" t="s">
        <v>2442</v>
      </c>
      <c r="J545" t="s">
        <v>15794</v>
      </c>
      <c r="L545" t="s">
        <v>26</v>
      </c>
      <c r="M545" t="s">
        <v>2982</v>
      </c>
      <c r="N545" t="s">
        <v>2442</v>
      </c>
      <c r="O545" t="s">
        <v>3706</v>
      </c>
      <c r="S545" t="s">
        <v>15795</v>
      </c>
      <c r="V545" t="s">
        <v>15795</v>
      </c>
      <c r="Y545" t="s">
        <v>4059</v>
      </c>
      <c r="AB545">
        <v>5111</v>
      </c>
      <c r="AC545">
        <v>131</v>
      </c>
      <c r="AE545">
        <v>1</v>
      </c>
      <c r="AG545">
        <v>37720</v>
      </c>
      <c r="AH545">
        <v>37720</v>
      </c>
      <c r="AL545">
        <v>8</v>
      </c>
      <c r="AN545">
        <v>3017.6</v>
      </c>
      <c r="AO545">
        <v>33311</v>
      </c>
      <c r="AQ545" t="s">
        <v>14558</v>
      </c>
      <c r="AR545">
        <v>156</v>
      </c>
      <c r="AS545">
        <v>632</v>
      </c>
    </row>
    <row r="546" spans="3:45" x14ac:dyDescent="0.25">
      <c r="C546" t="s">
        <v>3585</v>
      </c>
      <c r="D546" t="s">
        <v>4134</v>
      </c>
      <c r="E546" t="s">
        <v>25</v>
      </c>
      <c r="F546" t="s">
        <v>2442</v>
      </c>
      <c r="G546" t="s">
        <v>2442</v>
      </c>
      <c r="H546">
        <v>9106055846</v>
      </c>
      <c r="I546" t="s">
        <v>2442</v>
      </c>
      <c r="J546" t="s">
        <v>15794</v>
      </c>
      <c r="L546" t="s">
        <v>26</v>
      </c>
      <c r="M546" t="s">
        <v>2982</v>
      </c>
      <c r="N546" t="s">
        <v>2442</v>
      </c>
      <c r="O546" t="s">
        <v>3706</v>
      </c>
      <c r="S546" t="s">
        <v>15795</v>
      </c>
      <c r="V546" t="s">
        <v>15795</v>
      </c>
      <c r="Y546" t="s">
        <v>3967</v>
      </c>
      <c r="AB546">
        <v>5111</v>
      </c>
      <c r="AC546">
        <v>131</v>
      </c>
      <c r="AE546">
        <v>1</v>
      </c>
      <c r="AG546">
        <v>70950</v>
      </c>
      <c r="AH546">
        <v>70950</v>
      </c>
      <c r="AL546">
        <v>8</v>
      </c>
      <c r="AN546">
        <v>5676</v>
      </c>
      <c r="AO546">
        <v>33311</v>
      </c>
      <c r="AQ546" t="s">
        <v>14558</v>
      </c>
      <c r="AR546">
        <v>156</v>
      </c>
      <c r="AS546">
        <v>632</v>
      </c>
    </row>
    <row r="547" spans="3:45" x14ac:dyDescent="0.25">
      <c r="C547" t="s">
        <v>3585</v>
      </c>
      <c r="D547" t="s">
        <v>4134</v>
      </c>
      <c r="E547" t="s">
        <v>25</v>
      </c>
      <c r="F547" t="s">
        <v>2442</v>
      </c>
      <c r="G547" t="s">
        <v>2442</v>
      </c>
      <c r="H547">
        <v>9106056030</v>
      </c>
      <c r="I547" t="s">
        <v>2442</v>
      </c>
      <c r="J547" t="s">
        <v>15810</v>
      </c>
      <c r="L547" t="s">
        <v>26</v>
      </c>
      <c r="M547" t="s">
        <v>2595</v>
      </c>
      <c r="N547" t="s">
        <v>2442</v>
      </c>
      <c r="O547" t="s">
        <v>3824</v>
      </c>
      <c r="S547" t="s">
        <v>15811</v>
      </c>
      <c r="V547" t="s">
        <v>15811</v>
      </c>
      <c r="Y547" t="s">
        <v>3967</v>
      </c>
      <c r="AB547">
        <v>5111</v>
      </c>
      <c r="AC547">
        <v>131</v>
      </c>
      <c r="AE547">
        <v>1</v>
      </c>
      <c r="AG547">
        <v>70950</v>
      </c>
      <c r="AH547">
        <v>70950</v>
      </c>
      <c r="AL547">
        <v>8</v>
      </c>
      <c r="AN547">
        <v>5676</v>
      </c>
      <c r="AO547">
        <v>33311</v>
      </c>
      <c r="AQ547" t="s">
        <v>14558</v>
      </c>
      <c r="AR547">
        <v>156</v>
      </c>
      <c r="AS547">
        <v>632</v>
      </c>
    </row>
    <row r="548" spans="3:45" x14ac:dyDescent="0.25">
      <c r="C548" t="s">
        <v>3585</v>
      </c>
      <c r="D548" t="s">
        <v>4134</v>
      </c>
      <c r="E548" t="s">
        <v>25</v>
      </c>
      <c r="F548" t="s">
        <v>2442</v>
      </c>
      <c r="G548" t="s">
        <v>2442</v>
      </c>
      <c r="H548">
        <v>9106056030</v>
      </c>
      <c r="I548" t="s">
        <v>2442</v>
      </c>
      <c r="J548" t="s">
        <v>15810</v>
      </c>
      <c r="L548" t="s">
        <v>26</v>
      </c>
      <c r="M548" t="s">
        <v>2595</v>
      </c>
      <c r="N548" t="s">
        <v>2442</v>
      </c>
      <c r="O548" t="s">
        <v>3824</v>
      </c>
      <c r="S548" t="s">
        <v>15811</v>
      </c>
      <c r="V548" t="s">
        <v>15811</v>
      </c>
      <c r="Y548" t="s">
        <v>3993</v>
      </c>
      <c r="AB548">
        <v>5111</v>
      </c>
      <c r="AC548">
        <v>131</v>
      </c>
      <c r="AE548">
        <v>2</v>
      </c>
      <c r="AG548">
        <v>111606</v>
      </c>
      <c r="AH548">
        <v>223212</v>
      </c>
      <c r="AL548">
        <v>8</v>
      </c>
      <c r="AN548">
        <v>17856.96</v>
      </c>
      <c r="AO548">
        <v>33311</v>
      </c>
      <c r="AQ548" t="s">
        <v>14558</v>
      </c>
      <c r="AR548">
        <v>156</v>
      </c>
      <c r="AS548">
        <v>632</v>
      </c>
    </row>
    <row r="549" spans="3:45" x14ac:dyDescent="0.25">
      <c r="C549" t="s">
        <v>3585</v>
      </c>
      <c r="D549" t="s">
        <v>4134</v>
      </c>
      <c r="E549" t="s">
        <v>25</v>
      </c>
      <c r="F549" t="s">
        <v>2442</v>
      </c>
      <c r="G549" t="s">
        <v>2442</v>
      </c>
      <c r="H549">
        <v>9106056030</v>
      </c>
      <c r="I549" t="s">
        <v>2442</v>
      </c>
      <c r="J549" t="s">
        <v>15810</v>
      </c>
      <c r="L549" t="s">
        <v>26</v>
      </c>
      <c r="M549" t="s">
        <v>2595</v>
      </c>
      <c r="N549" t="s">
        <v>2442</v>
      </c>
      <c r="O549" t="s">
        <v>3824</v>
      </c>
      <c r="S549" t="s">
        <v>15811</v>
      </c>
      <c r="V549" t="s">
        <v>15811</v>
      </c>
      <c r="Y549" t="s">
        <v>4013</v>
      </c>
      <c r="AB549">
        <v>5111</v>
      </c>
      <c r="AC549">
        <v>131</v>
      </c>
      <c r="AE549">
        <v>1</v>
      </c>
      <c r="AG549">
        <v>50182</v>
      </c>
      <c r="AH549">
        <v>50182</v>
      </c>
      <c r="AL549">
        <v>8</v>
      </c>
      <c r="AN549">
        <v>4014.56</v>
      </c>
      <c r="AO549">
        <v>33311</v>
      </c>
      <c r="AQ549" t="s">
        <v>14558</v>
      </c>
      <c r="AR549">
        <v>156</v>
      </c>
      <c r="AS549">
        <v>632</v>
      </c>
    </row>
    <row r="550" spans="3:45" x14ac:dyDescent="0.25">
      <c r="C550" t="s">
        <v>3585</v>
      </c>
      <c r="D550" t="s">
        <v>4134</v>
      </c>
      <c r="E550" t="s">
        <v>25</v>
      </c>
      <c r="F550" t="s">
        <v>2442</v>
      </c>
      <c r="G550" t="s">
        <v>2442</v>
      </c>
      <c r="H550">
        <v>9106056212</v>
      </c>
      <c r="I550" t="s">
        <v>2442</v>
      </c>
      <c r="J550" t="s">
        <v>15833</v>
      </c>
      <c r="L550" t="s">
        <v>26</v>
      </c>
      <c r="M550" t="s">
        <v>2970</v>
      </c>
      <c r="N550" t="s">
        <v>2442</v>
      </c>
      <c r="O550" t="s">
        <v>3769</v>
      </c>
      <c r="S550" t="s">
        <v>15834</v>
      </c>
      <c r="V550" t="s">
        <v>15834</v>
      </c>
      <c r="Y550" t="s">
        <v>3949</v>
      </c>
      <c r="AB550">
        <v>5111</v>
      </c>
      <c r="AC550">
        <v>131</v>
      </c>
      <c r="AE550">
        <v>2</v>
      </c>
      <c r="AG550">
        <v>74250</v>
      </c>
      <c r="AH550">
        <v>148500</v>
      </c>
      <c r="AL550">
        <v>8</v>
      </c>
      <c r="AN550">
        <v>11880</v>
      </c>
      <c r="AO550">
        <v>33311</v>
      </c>
      <c r="AQ550" t="s">
        <v>14558</v>
      </c>
      <c r="AR550">
        <v>156</v>
      </c>
      <c r="AS550">
        <v>632</v>
      </c>
    </row>
    <row r="551" spans="3:45" x14ac:dyDescent="0.25">
      <c r="C551" t="s">
        <v>3585</v>
      </c>
      <c r="D551" t="s">
        <v>4134</v>
      </c>
      <c r="E551" t="s">
        <v>25</v>
      </c>
      <c r="F551" t="s">
        <v>2442</v>
      </c>
      <c r="G551" t="s">
        <v>2442</v>
      </c>
      <c r="H551">
        <v>9106056212</v>
      </c>
      <c r="I551" t="s">
        <v>2442</v>
      </c>
      <c r="J551" t="s">
        <v>15833</v>
      </c>
      <c r="L551" t="s">
        <v>26</v>
      </c>
      <c r="M551" t="s">
        <v>2970</v>
      </c>
      <c r="N551" t="s">
        <v>2442</v>
      </c>
      <c r="O551" t="s">
        <v>3769</v>
      </c>
      <c r="S551" t="s">
        <v>15834</v>
      </c>
      <c r="V551" t="s">
        <v>15834</v>
      </c>
      <c r="Y551" t="s">
        <v>3993</v>
      </c>
      <c r="AB551">
        <v>5111</v>
      </c>
      <c r="AC551">
        <v>131</v>
      </c>
      <c r="AE551">
        <v>3</v>
      </c>
      <c r="AG551">
        <v>111606</v>
      </c>
      <c r="AH551">
        <v>334818</v>
      </c>
      <c r="AL551">
        <v>8</v>
      </c>
      <c r="AN551">
        <v>26785.440000000002</v>
      </c>
      <c r="AO551">
        <v>33311</v>
      </c>
      <c r="AQ551" t="s">
        <v>14558</v>
      </c>
      <c r="AR551">
        <v>156</v>
      </c>
      <c r="AS551">
        <v>632</v>
      </c>
    </row>
    <row r="552" spans="3:45" x14ac:dyDescent="0.25">
      <c r="C552" t="s">
        <v>3585</v>
      </c>
      <c r="D552" t="s">
        <v>4134</v>
      </c>
      <c r="E552" t="s">
        <v>25</v>
      </c>
      <c r="F552" t="s">
        <v>2442</v>
      </c>
      <c r="G552" t="s">
        <v>2442</v>
      </c>
      <c r="H552">
        <v>9106056212</v>
      </c>
      <c r="I552" t="s">
        <v>2442</v>
      </c>
      <c r="J552" t="s">
        <v>15833</v>
      </c>
      <c r="L552" t="s">
        <v>26</v>
      </c>
      <c r="M552" t="s">
        <v>2970</v>
      </c>
      <c r="N552" t="s">
        <v>2442</v>
      </c>
      <c r="O552" t="s">
        <v>3769</v>
      </c>
      <c r="S552" t="s">
        <v>15834</v>
      </c>
      <c r="V552" t="s">
        <v>15834</v>
      </c>
      <c r="Y552" t="s">
        <v>4013</v>
      </c>
      <c r="AB552">
        <v>5111</v>
      </c>
      <c r="AC552">
        <v>131</v>
      </c>
      <c r="AE552">
        <v>3</v>
      </c>
      <c r="AG552">
        <v>50182</v>
      </c>
      <c r="AH552">
        <v>150546</v>
      </c>
      <c r="AL552">
        <v>8</v>
      </c>
      <c r="AN552">
        <v>12043.68</v>
      </c>
      <c r="AO552">
        <v>33311</v>
      </c>
      <c r="AQ552" t="s">
        <v>14558</v>
      </c>
      <c r="AR552">
        <v>156</v>
      </c>
      <c r="AS552">
        <v>632</v>
      </c>
    </row>
    <row r="553" spans="3:45" x14ac:dyDescent="0.25">
      <c r="C553" t="s">
        <v>3585</v>
      </c>
      <c r="D553" t="s">
        <v>4134</v>
      </c>
      <c r="E553" t="s">
        <v>25</v>
      </c>
      <c r="F553" t="s">
        <v>2442</v>
      </c>
      <c r="G553" t="s">
        <v>2442</v>
      </c>
      <c r="H553">
        <v>9106056212</v>
      </c>
      <c r="I553" t="s">
        <v>2442</v>
      </c>
      <c r="J553" t="s">
        <v>15833</v>
      </c>
      <c r="L553" t="s">
        <v>26</v>
      </c>
      <c r="M553" t="s">
        <v>2970</v>
      </c>
      <c r="N553" t="s">
        <v>2442</v>
      </c>
      <c r="O553" t="s">
        <v>3769</v>
      </c>
      <c r="S553" t="s">
        <v>15834</v>
      </c>
      <c r="V553" t="s">
        <v>15834</v>
      </c>
      <c r="Y553" t="s">
        <v>3952</v>
      </c>
      <c r="AB553">
        <v>5111</v>
      </c>
      <c r="AC553">
        <v>131</v>
      </c>
      <c r="AE553">
        <v>3</v>
      </c>
      <c r="AG553">
        <v>73431</v>
      </c>
      <c r="AH553">
        <v>220293</v>
      </c>
      <c r="AL553">
        <v>8</v>
      </c>
      <c r="AN553">
        <v>17623.439999999999</v>
      </c>
      <c r="AO553">
        <v>33311</v>
      </c>
      <c r="AQ553" t="s">
        <v>14558</v>
      </c>
      <c r="AR553">
        <v>156</v>
      </c>
      <c r="AS553">
        <v>632</v>
      </c>
    </row>
    <row r="554" spans="3:45" x14ac:dyDescent="0.25">
      <c r="C554" t="s">
        <v>3585</v>
      </c>
      <c r="D554" t="s">
        <v>4134</v>
      </c>
      <c r="E554" t="s">
        <v>25</v>
      </c>
      <c r="F554" t="s">
        <v>2442</v>
      </c>
      <c r="G554" t="s">
        <v>2442</v>
      </c>
      <c r="H554">
        <v>9106056212</v>
      </c>
      <c r="I554" t="s">
        <v>2442</v>
      </c>
      <c r="J554" t="s">
        <v>15833</v>
      </c>
      <c r="L554" t="s">
        <v>26</v>
      </c>
      <c r="M554" t="s">
        <v>2970</v>
      </c>
      <c r="N554" t="s">
        <v>2442</v>
      </c>
      <c r="O554" t="s">
        <v>3769</v>
      </c>
      <c r="S554" t="s">
        <v>15834</v>
      </c>
      <c r="V554" t="s">
        <v>15834</v>
      </c>
      <c r="Y554" t="s">
        <v>3967</v>
      </c>
      <c r="AB554">
        <v>5111</v>
      </c>
      <c r="AC554">
        <v>131</v>
      </c>
      <c r="AE554">
        <v>1</v>
      </c>
      <c r="AG554">
        <v>70950</v>
      </c>
      <c r="AH554">
        <v>70950</v>
      </c>
      <c r="AL554">
        <v>8</v>
      </c>
      <c r="AN554">
        <v>5676</v>
      </c>
      <c r="AO554">
        <v>33311</v>
      </c>
      <c r="AQ554" t="s">
        <v>14558</v>
      </c>
      <c r="AR554">
        <v>156</v>
      </c>
      <c r="AS554">
        <v>632</v>
      </c>
    </row>
    <row r="555" spans="3:45" x14ac:dyDescent="0.25">
      <c r="C555" t="s">
        <v>3585</v>
      </c>
      <c r="D555" t="s">
        <v>4134</v>
      </c>
      <c r="E555" t="s">
        <v>25</v>
      </c>
      <c r="F555" t="s">
        <v>2442</v>
      </c>
      <c r="G555" t="s">
        <v>2442</v>
      </c>
      <c r="H555">
        <v>9106056212</v>
      </c>
      <c r="I555" t="s">
        <v>2442</v>
      </c>
      <c r="J555" t="s">
        <v>15833</v>
      </c>
      <c r="L555" t="s">
        <v>26</v>
      </c>
      <c r="M555" t="s">
        <v>2970</v>
      </c>
      <c r="N555" t="s">
        <v>2442</v>
      </c>
      <c r="O555" t="s">
        <v>3769</v>
      </c>
      <c r="S555" t="s">
        <v>15834</v>
      </c>
      <c r="V555" t="s">
        <v>15834</v>
      </c>
      <c r="Y555" t="s">
        <v>4087</v>
      </c>
      <c r="AB555">
        <v>5111</v>
      </c>
      <c r="AC555">
        <v>131</v>
      </c>
      <c r="AE555">
        <v>3</v>
      </c>
      <c r="AG555">
        <v>45588</v>
      </c>
      <c r="AH555">
        <v>136764</v>
      </c>
      <c r="AL555">
        <v>8</v>
      </c>
      <c r="AN555">
        <v>10941.12</v>
      </c>
      <c r="AO555">
        <v>33311</v>
      </c>
      <c r="AQ555" t="s">
        <v>14558</v>
      </c>
      <c r="AR555">
        <v>156</v>
      </c>
      <c r="AS555">
        <v>632</v>
      </c>
    </row>
    <row r="556" spans="3:45" x14ac:dyDescent="0.25">
      <c r="C556" t="s">
        <v>3585</v>
      </c>
      <c r="D556" t="s">
        <v>4134</v>
      </c>
      <c r="E556" t="s">
        <v>25</v>
      </c>
      <c r="F556" t="s">
        <v>2442</v>
      </c>
      <c r="G556" t="s">
        <v>2442</v>
      </c>
      <c r="H556">
        <v>9106056212</v>
      </c>
      <c r="I556" t="s">
        <v>2442</v>
      </c>
      <c r="J556" t="s">
        <v>15833</v>
      </c>
      <c r="L556" t="s">
        <v>26</v>
      </c>
      <c r="M556" t="s">
        <v>2970</v>
      </c>
      <c r="N556" t="s">
        <v>2442</v>
      </c>
      <c r="O556" t="s">
        <v>3769</v>
      </c>
      <c r="S556" t="s">
        <v>15834</v>
      </c>
      <c r="V556" t="s">
        <v>15834</v>
      </c>
      <c r="Y556" t="s">
        <v>4087</v>
      </c>
      <c r="AB556">
        <v>5111</v>
      </c>
      <c r="AC556">
        <v>131</v>
      </c>
      <c r="AE556">
        <v>1</v>
      </c>
      <c r="AG556">
        <v>45588</v>
      </c>
      <c r="AH556">
        <v>45588</v>
      </c>
      <c r="AL556">
        <v>8</v>
      </c>
      <c r="AN556">
        <v>3647.04</v>
      </c>
      <c r="AO556">
        <v>33311</v>
      </c>
      <c r="AQ556" t="s">
        <v>14558</v>
      </c>
      <c r="AR556">
        <v>156</v>
      </c>
      <c r="AS556">
        <v>632</v>
      </c>
    </row>
    <row r="557" spans="3:45" x14ac:dyDescent="0.25">
      <c r="C557" t="s">
        <v>3585</v>
      </c>
      <c r="D557" t="s">
        <v>4134</v>
      </c>
      <c r="E557" t="s">
        <v>25</v>
      </c>
      <c r="F557" t="s">
        <v>2442</v>
      </c>
      <c r="G557" t="s">
        <v>2442</v>
      </c>
      <c r="H557">
        <v>9106056286</v>
      </c>
      <c r="I557" t="s">
        <v>2442</v>
      </c>
      <c r="J557" t="s">
        <v>15845</v>
      </c>
      <c r="L557" t="s">
        <v>26</v>
      </c>
      <c r="M557" t="s">
        <v>2832</v>
      </c>
      <c r="N557" t="s">
        <v>2442</v>
      </c>
      <c r="O557" t="s">
        <v>14538</v>
      </c>
      <c r="S557" t="s">
        <v>15846</v>
      </c>
      <c r="V557" t="s">
        <v>15846</v>
      </c>
      <c r="Y557" t="s">
        <v>3993</v>
      </c>
      <c r="AB557">
        <v>5111</v>
      </c>
      <c r="AC557">
        <v>131</v>
      </c>
      <c r="AE557">
        <v>1</v>
      </c>
      <c r="AG557">
        <v>111606</v>
      </c>
      <c r="AH557">
        <v>111606</v>
      </c>
      <c r="AL557">
        <v>8</v>
      </c>
      <c r="AN557">
        <v>8928.48</v>
      </c>
      <c r="AO557">
        <v>33311</v>
      </c>
      <c r="AQ557" t="s">
        <v>14558</v>
      </c>
      <c r="AR557">
        <v>156</v>
      </c>
      <c r="AS557">
        <v>632</v>
      </c>
    </row>
    <row r="558" spans="3:45" x14ac:dyDescent="0.25">
      <c r="C558" t="s">
        <v>3585</v>
      </c>
      <c r="D558" t="s">
        <v>4134</v>
      </c>
      <c r="E558" t="s">
        <v>25</v>
      </c>
      <c r="F558" t="s">
        <v>2442</v>
      </c>
      <c r="G558" t="s">
        <v>2442</v>
      </c>
      <c r="H558">
        <v>9106056286</v>
      </c>
      <c r="I558" t="s">
        <v>2442</v>
      </c>
      <c r="J558" t="s">
        <v>15845</v>
      </c>
      <c r="L558" t="s">
        <v>26</v>
      </c>
      <c r="M558" t="s">
        <v>2832</v>
      </c>
      <c r="N558" t="s">
        <v>2442</v>
      </c>
      <c r="O558" t="s">
        <v>14538</v>
      </c>
      <c r="S558" t="s">
        <v>15846</v>
      </c>
      <c r="V558" t="s">
        <v>15846</v>
      </c>
      <c r="Y558" t="s">
        <v>4059</v>
      </c>
      <c r="AB558">
        <v>5111</v>
      </c>
      <c r="AC558">
        <v>131</v>
      </c>
      <c r="AE558">
        <v>2</v>
      </c>
      <c r="AG558">
        <v>37720</v>
      </c>
      <c r="AH558">
        <v>75440</v>
      </c>
      <c r="AL558">
        <v>8</v>
      </c>
      <c r="AN558">
        <v>6035.2</v>
      </c>
      <c r="AO558">
        <v>33311</v>
      </c>
      <c r="AQ558" t="s">
        <v>14558</v>
      </c>
      <c r="AR558">
        <v>156</v>
      </c>
      <c r="AS558">
        <v>632</v>
      </c>
    </row>
    <row r="559" spans="3:45" x14ac:dyDescent="0.25">
      <c r="C559" t="s">
        <v>3585</v>
      </c>
      <c r="D559" t="s">
        <v>4134</v>
      </c>
      <c r="E559" t="s">
        <v>25</v>
      </c>
      <c r="F559" t="s">
        <v>2442</v>
      </c>
      <c r="G559" t="s">
        <v>2442</v>
      </c>
      <c r="H559">
        <v>9106056286</v>
      </c>
      <c r="I559" t="s">
        <v>2442</v>
      </c>
      <c r="J559" t="s">
        <v>15845</v>
      </c>
      <c r="L559" t="s">
        <v>26</v>
      </c>
      <c r="M559" t="s">
        <v>2832</v>
      </c>
      <c r="N559" t="s">
        <v>2442</v>
      </c>
      <c r="O559" t="s">
        <v>14538</v>
      </c>
      <c r="S559" t="s">
        <v>15846</v>
      </c>
      <c r="V559" t="s">
        <v>15846</v>
      </c>
      <c r="Y559" t="s">
        <v>3967</v>
      </c>
      <c r="AB559">
        <v>5111</v>
      </c>
      <c r="AC559">
        <v>131</v>
      </c>
      <c r="AE559">
        <v>1</v>
      </c>
      <c r="AG559">
        <v>70950</v>
      </c>
      <c r="AH559">
        <v>70950</v>
      </c>
      <c r="AL559">
        <v>8</v>
      </c>
      <c r="AN559">
        <v>5676</v>
      </c>
      <c r="AO559">
        <v>33311</v>
      </c>
      <c r="AQ559" t="s">
        <v>14558</v>
      </c>
      <c r="AR559">
        <v>156</v>
      </c>
      <c r="AS559">
        <v>632</v>
      </c>
    </row>
    <row r="560" spans="3:45" x14ac:dyDescent="0.25">
      <c r="C560" t="s">
        <v>3585</v>
      </c>
      <c r="D560" t="s">
        <v>4134</v>
      </c>
      <c r="E560" t="s">
        <v>25</v>
      </c>
      <c r="F560" t="s">
        <v>2442</v>
      </c>
      <c r="G560" t="s">
        <v>2442</v>
      </c>
      <c r="H560">
        <v>9106056369</v>
      </c>
      <c r="I560" t="s">
        <v>2442</v>
      </c>
      <c r="J560" t="s">
        <v>15847</v>
      </c>
      <c r="L560" t="s">
        <v>26</v>
      </c>
      <c r="M560" t="s">
        <v>2709</v>
      </c>
      <c r="N560" t="s">
        <v>2442</v>
      </c>
      <c r="O560" t="s">
        <v>10147</v>
      </c>
      <c r="S560" t="s">
        <v>15848</v>
      </c>
      <c r="V560" t="s">
        <v>15848</v>
      </c>
      <c r="Y560" t="s">
        <v>3952</v>
      </c>
      <c r="AB560">
        <v>5111</v>
      </c>
      <c r="AC560">
        <v>131</v>
      </c>
      <c r="AE560">
        <v>6</v>
      </c>
      <c r="AG560">
        <v>73431</v>
      </c>
      <c r="AH560">
        <v>440586</v>
      </c>
      <c r="AL560">
        <v>8</v>
      </c>
      <c r="AN560">
        <v>35246.879999999997</v>
      </c>
      <c r="AO560">
        <v>33311</v>
      </c>
      <c r="AQ560" t="s">
        <v>14558</v>
      </c>
      <c r="AR560">
        <v>156</v>
      </c>
      <c r="AS560">
        <v>632</v>
      </c>
    </row>
    <row r="561" spans="3:45" x14ac:dyDescent="0.25">
      <c r="C561" t="s">
        <v>3585</v>
      </c>
      <c r="D561" t="s">
        <v>4134</v>
      </c>
      <c r="E561" t="s">
        <v>25</v>
      </c>
      <c r="F561" t="s">
        <v>2442</v>
      </c>
      <c r="G561" t="s">
        <v>2442</v>
      </c>
      <c r="H561">
        <v>9106056369</v>
      </c>
      <c r="I561" t="s">
        <v>2442</v>
      </c>
      <c r="J561" t="s">
        <v>15847</v>
      </c>
      <c r="L561" t="s">
        <v>26</v>
      </c>
      <c r="M561" t="s">
        <v>2709</v>
      </c>
      <c r="N561" t="s">
        <v>2442</v>
      </c>
      <c r="O561" t="s">
        <v>10147</v>
      </c>
      <c r="S561" t="s">
        <v>15848</v>
      </c>
      <c r="V561" t="s">
        <v>15848</v>
      </c>
      <c r="Y561" t="s">
        <v>4013</v>
      </c>
      <c r="AB561">
        <v>5111</v>
      </c>
      <c r="AC561">
        <v>131</v>
      </c>
      <c r="AE561">
        <v>6</v>
      </c>
      <c r="AG561">
        <v>50182</v>
      </c>
      <c r="AH561">
        <v>301092</v>
      </c>
      <c r="AL561">
        <v>8</v>
      </c>
      <c r="AN561">
        <v>24087.360000000001</v>
      </c>
      <c r="AO561">
        <v>33311</v>
      </c>
      <c r="AQ561" t="s">
        <v>14558</v>
      </c>
      <c r="AR561">
        <v>156</v>
      </c>
      <c r="AS561">
        <v>632</v>
      </c>
    </row>
    <row r="562" spans="3:45" x14ac:dyDescent="0.25">
      <c r="C562" t="s">
        <v>3585</v>
      </c>
      <c r="D562" t="s">
        <v>4134</v>
      </c>
      <c r="E562" t="s">
        <v>25</v>
      </c>
      <c r="F562" t="s">
        <v>2442</v>
      </c>
      <c r="G562" t="s">
        <v>2442</v>
      </c>
      <c r="H562">
        <v>9106056353</v>
      </c>
      <c r="I562" t="s">
        <v>2442</v>
      </c>
      <c r="J562" t="s">
        <v>15849</v>
      </c>
      <c r="L562" t="s">
        <v>26</v>
      </c>
      <c r="M562" t="s">
        <v>2586</v>
      </c>
      <c r="N562" t="s">
        <v>2442</v>
      </c>
      <c r="O562" t="s">
        <v>3880</v>
      </c>
      <c r="S562" t="s">
        <v>15850</v>
      </c>
      <c r="V562" t="s">
        <v>15850</v>
      </c>
      <c r="Y562" t="s">
        <v>4087</v>
      </c>
      <c r="AB562">
        <v>5111</v>
      </c>
      <c r="AC562">
        <v>131</v>
      </c>
      <c r="AE562">
        <v>4</v>
      </c>
      <c r="AG562">
        <v>45588</v>
      </c>
      <c r="AH562">
        <v>182352</v>
      </c>
      <c r="AL562">
        <v>8</v>
      </c>
      <c r="AN562">
        <v>14588.16</v>
      </c>
      <c r="AO562">
        <v>33311</v>
      </c>
      <c r="AQ562" t="s">
        <v>14558</v>
      </c>
      <c r="AR562">
        <v>156</v>
      </c>
      <c r="AS562">
        <v>632</v>
      </c>
    </row>
    <row r="563" spans="3:45" x14ac:dyDescent="0.25">
      <c r="C563" t="s">
        <v>3585</v>
      </c>
      <c r="D563" t="s">
        <v>4134</v>
      </c>
      <c r="E563" t="s">
        <v>25</v>
      </c>
      <c r="F563" t="s">
        <v>2442</v>
      </c>
      <c r="G563" t="s">
        <v>2442</v>
      </c>
      <c r="H563">
        <v>9106056392</v>
      </c>
      <c r="I563" t="s">
        <v>2442</v>
      </c>
      <c r="J563" t="s">
        <v>15853</v>
      </c>
      <c r="L563" t="s">
        <v>26</v>
      </c>
      <c r="M563" t="s">
        <v>2946</v>
      </c>
      <c r="N563" t="s">
        <v>2442</v>
      </c>
      <c r="O563" t="s">
        <v>3639</v>
      </c>
      <c r="S563" t="s">
        <v>15854</v>
      </c>
      <c r="V563" t="s">
        <v>15854</v>
      </c>
      <c r="Y563" t="s">
        <v>3949</v>
      </c>
      <c r="AB563">
        <v>5111</v>
      </c>
      <c r="AC563">
        <v>131</v>
      </c>
      <c r="AE563">
        <v>1</v>
      </c>
      <c r="AG563">
        <v>74250</v>
      </c>
      <c r="AH563">
        <v>74250</v>
      </c>
      <c r="AL563">
        <v>8</v>
      </c>
      <c r="AN563">
        <v>5940</v>
      </c>
      <c r="AO563">
        <v>33311</v>
      </c>
      <c r="AQ563" t="s">
        <v>14558</v>
      </c>
      <c r="AR563">
        <v>156</v>
      </c>
      <c r="AS563">
        <v>632</v>
      </c>
    </row>
    <row r="564" spans="3:45" x14ac:dyDescent="0.25">
      <c r="C564" t="s">
        <v>3585</v>
      </c>
      <c r="D564" t="s">
        <v>4134</v>
      </c>
      <c r="E564" t="s">
        <v>25</v>
      </c>
      <c r="F564" t="s">
        <v>2442</v>
      </c>
      <c r="G564" t="s">
        <v>2442</v>
      </c>
      <c r="H564">
        <v>9106056429</v>
      </c>
      <c r="I564" t="s">
        <v>2442</v>
      </c>
      <c r="J564" t="s">
        <v>15857</v>
      </c>
      <c r="L564" t="s">
        <v>26</v>
      </c>
      <c r="M564" t="s">
        <v>2652</v>
      </c>
      <c r="N564" t="s">
        <v>2442</v>
      </c>
      <c r="O564" t="s">
        <v>10270</v>
      </c>
      <c r="S564" t="s">
        <v>15858</v>
      </c>
      <c r="V564" t="s">
        <v>15858</v>
      </c>
      <c r="Y564" t="s">
        <v>4087</v>
      </c>
      <c r="AB564">
        <v>5111</v>
      </c>
      <c r="AC564">
        <v>131</v>
      </c>
      <c r="AE564">
        <v>2</v>
      </c>
      <c r="AG564">
        <v>45588</v>
      </c>
      <c r="AH564">
        <v>91176</v>
      </c>
      <c r="AL564">
        <v>8</v>
      </c>
      <c r="AN564">
        <v>7294.08</v>
      </c>
      <c r="AO564">
        <v>33311</v>
      </c>
      <c r="AQ564" t="s">
        <v>14558</v>
      </c>
      <c r="AR564">
        <v>156</v>
      </c>
      <c r="AS564">
        <v>632</v>
      </c>
    </row>
    <row r="565" spans="3:45" x14ac:dyDescent="0.25">
      <c r="C565" t="s">
        <v>3585</v>
      </c>
      <c r="D565" t="s">
        <v>4134</v>
      </c>
      <c r="E565" t="s">
        <v>25</v>
      </c>
      <c r="F565" t="s">
        <v>2442</v>
      </c>
      <c r="G565" t="s">
        <v>2442</v>
      </c>
      <c r="H565">
        <v>9106056429</v>
      </c>
      <c r="I565" t="s">
        <v>2442</v>
      </c>
      <c r="J565" t="s">
        <v>15857</v>
      </c>
      <c r="L565" t="s">
        <v>26</v>
      </c>
      <c r="M565" t="s">
        <v>2652</v>
      </c>
      <c r="N565" t="s">
        <v>2442</v>
      </c>
      <c r="O565" t="s">
        <v>10270</v>
      </c>
      <c r="S565" t="s">
        <v>15858</v>
      </c>
      <c r="V565" t="s">
        <v>15858</v>
      </c>
      <c r="Y565" t="s">
        <v>4059</v>
      </c>
      <c r="AB565">
        <v>5111</v>
      </c>
      <c r="AC565">
        <v>131</v>
      </c>
      <c r="AE565">
        <v>3</v>
      </c>
      <c r="AG565">
        <v>37720</v>
      </c>
      <c r="AH565">
        <v>113160</v>
      </c>
      <c r="AL565">
        <v>8</v>
      </c>
      <c r="AN565">
        <v>9052.8000000000011</v>
      </c>
      <c r="AO565">
        <v>33311</v>
      </c>
      <c r="AQ565" t="s">
        <v>14558</v>
      </c>
      <c r="AR565">
        <v>156</v>
      </c>
      <c r="AS565">
        <v>632</v>
      </c>
    </row>
    <row r="566" spans="3:45" x14ac:dyDescent="0.25">
      <c r="C566" t="s">
        <v>3585</v>
      </c>
      <c r="D566" t="s">
        <v>4134</v>
      </c>
      <c r="E566" t="s">
        <v>25</v>
      </c>
      <c r="F566" t="s">
        <v>2442</v>
      </c>
      <c r="G566" t="s">
        <v>2442</v>
      </c>
      <c r="H566">
        <v>9106056429</v>
      </c>
      <c r="I566" t="s">
        <v>2442</v>
      </c>
      <c r="J566" t="s">
        <v>15857</v>
      </c>
      <c r="L566" t="s">
        <v>26</v>
      </c>
      <c r="M566" t="s">
        <v>2652</v>
      </c>
      <c r="N566" t="s">
        <v>2442</v>
      </c>
      <c r="O566" t="s">
        <v>10270</v>
      </c>
      <c r="S566" t="s">
        <v>15858</v>
      </c>
      <c r="V566" t="s">
        <v>15858</v>
      </c>
      <c r="Y566" t="s">
        <v>4013</v>
      </c>
      <c r="AB566">
        <v>5111</v>
      </c>
      <c r="AC566">
        <v>131</v>
      </c>
      <c r="AE566">
        <v>2</v>
      </c>
      <c r="AG566">
        <v>50182</v>
      </c>
      <c r="AH566">
        <v>100364</v>
      </c>
      <c r="AL566">
        <v>8</v>
      </c>
      <c r="AN566">
        <v>8029.12</v>
      </c>
      <c r="AO566">
        <v>33311</v>
      </c>
      <c r="AQ566" t="s">
        <v>14558</v>
      </c>
      <c r="AR566">
        <v>156</v>
      </c>
      <c r="AS566">
        <v>632</v>
      </c>
    </row>
    <row r="567" spans="3:45" x14ac:dyDescent="0.25">
      <c r="C567" t="s">
        <v>3585</v>
      </c>
      <c r="D567" t="s">
        <v>4134</v>
      </c>
      <c r="E567" t="s">
        <v>25</v>
      </c>
      <c r="F567" t="s">
        <v>2442</v>
      </c>
      <c r="G567" t="s">
        <v>2442</v>
      </c>
      <c r="H567">
        <v>9106056431</v>
      </c>
      <c r="I567" t="s">
        <v>2442</v>
      </c>
      <c r="J567" t="s">
        <v>15861</v>
      </c>
      <c r="L567" t="s">
        <v>26</v>
      </c>
      <c r="M567" t="s">
        <v>2658</v>
      </c>
      <c r="N567" t="s">
        <v>2442</v>
      </c>
      <c r="O567" t="s">
        <v>10270</v>
      </c>
      <c r="S567" t="s">
        <v>15858</v>
      </c>
      <c r="V567" t="s">
        <v>15858</v>
      </c>
      <c r="Y567" t="s">
        <v>3949</v>
      </c>
      <c r="AB567">
        <v>5111</v>
      </c>
      <c r="AC567">
        <v>131</v>
      </c>
      <c r="AE567">
        <v>2</v>
      </c>
      <c r="AG567">
        <v>74250</v>
      </c>
      <c r="AH567">
        <v>148500</v>
      </c>
      <c r="AL567">
        <v>8</v>
      </c>
      <c r="AN567">
        <v>11880</v>
      </c>
      <c r="AO567">
        <v>33311</v>
      </c>
      <c r="AQ567" t="s">
        <v>14558</v>
      </c>
      <c r="AR567">
        <v>156</v>
      </c>
      <c r="AS567">
        <v>632</v>
      </c>
    </row>
    <row r="568" spans="3:45" x14ac:dyDescent="0.25">
      <c r="C568" t="s">
        <v>3585</v>
      </c>
      <c r="D568" t="s">
        <v>4134</v>
      </c>
      <c r="E568" t="s">
        <v>25</v>
      </c>
      <c r="F568" t="s">
        <v>2442</v>
      </c>
      <c r="G568" t="s">
        <v>2442</v>
      </c>
      <c r="H568">
        <v>9106056431</v>
      </c>
      <c r="I568" t="s">
        <v>2442</v>
      </c>
      <c r="J568" t="s">
        <v>15861</v>
      </c>
      <c r="L568" t="s">
        <v>26</v>
      </c>
      <c r="M568" t="s">
        <v>2658</v>
      </c>
      <c r="N568" t="s">
        <v>2442</v>
      </c>
      <c r="O568" t="s">
        <v>10270</v>
      </c>
      <c r="S568" t="s">
        <v>15858</v>
      </c>
      <c r="V568" t="s">
        <v>15858</v>
      </c>
      <c r="Y568" t="s">
        <v>3999</v>
      </c>
      <c r="AB568">
        <v>5111</v>
      </c>
      <c r="AC568">
        <v>131</v>
      </c>
      <c r="AE568">
        <v>2</v>
      </c>
      <c r="AG568">
        <v>49500</v>
      </c>
      <c r="AH568">
        <v>99000</v>
      </c>
      <c r="AL568">
        <v>8</v>
      </c>
      <c r="AN568">
        <v>7920</v>
      </c>
      <c r="AO568">
        <v>33311</v>
      </c>
      <c r="AQ568" t="s">
        <v>14558</v>
      </c>
      <c r="AR568">
        <v>156</v>
      </c>
      <c r="AS568">
        <v>632</v>
      </c>
    </row>
    <row r="569" spans="3:45" x14ac:dyDescent="0.25">
      <c r="C569" t="s">
        <v>3585</v>
      </c>
      <c r="D569" t="s">
        <v>4134</v>
      </c>
      <c r="E569" t="s">
        <v>25</v>
      </c>
      <c r="F569" t="s">
        <v>2442</v>
      </c>
      <c r="G569" t="s">
        <v>2442</v>
      </c>
      <c r="H569">
        <v>9106056532</v>
      </c>
      <c r="I569" t="s">
        <v>2442</v>
      </c>
      <c r="J569" t="s">
        <v>15870</v>
      </c>
      <c r="L569" t="s">
        <v>26</v>
      </c>
      <c r="M569" t="s">
        <v>2482</v>
      </c>
      <c r="N569" t="s">
        <v>2442</v>
      </c>
      <c r="O569" t="s">
        <v>3854</v>
      </c>
      <c r="S569" t="s">
        <v>15871</v>
      </c>
      <c r="V569" t="s">
        <v>15871</v>
      </c>
      <c r="Y569" t="s">
        <v>4013</v>
      </c>
      <c r="AB569">
        <v>5111</v>
      </c>
      <c r="AC569">
        <v>131</v>
      </c>
      <c r="AE569">
        <v>6</v>
      </c>
      <c r="AG569">
        <v>50182</v>
      </c>
      <c r="AH569">
        <v>301092</v>
      </c>
      <c r="AL569">
        <v>8</v>
      </c>
      <c r="AN569">
        <v>24087.360000000001</v>
      </c>
      <c r="AO569">
        <v>33311</v>
      </c>
      <c r="AQ569" t="s">
        <v>14558</v>
      </c>
      <c r="AR569">
        <v>156</v>
      </c>
      <c r="AS569">
        <v>632</v>
      </c>
    </row>
    <row r="570" spans="3:45" x14ac:dyDescent="0.25">
      <c r="C570" t="s">
        <v>3585</v>
      </c>
      <c r="D570" t="s">
        <v>4134</v>
      </c>
      <c r="E570" t="s">
        <v>25</v>
      </c>
      <c r="F570" t="s">
        <v>2442</v>
      </c>
      <c r="G570" t="s">
        <v>2442</v>
      </c>
      <c r="H570">
        <v>9106056679</v>
      </c>
      <c r="I570" t="s">
        <v>2442</v>
      </c>
      <c r="J570" t="s">
        <v>15882</v>
      </c>
      <c r="L570" t="s">
        <v>26</v>
      </c>
      <c r="M570" t="s">
        <v>2559</v>
      </c>
      <c r="N570" t="s">
        <v>2442</v>
      </c>
      <c r="O570" t="s">
        <v>3885</v>
      </c>
      <c r="S570" t="s">
        <v>15883</v>
      </c>
      <c r="V570" t="s">
        <v>15883</v>
      </c>
      <c r="Y570" t="s">
        <v>4013</v>
      </c>
      <c r="AB570">
        <v>5111</v>
      </c>
      <c r="AC570">
        <v>131</v>
      </c>
      <c r="AE570">
        <v>3</v>
      </c>
      <c r="AG570">
        <v>50182</v>
      </c>
      <c r="AH570">
        <v>150546</v>
      </c>
      <c r="AL570">
        <v>8</v>
      </c>
      <c r="AN570">
        <v>12043.68</v>
      </c>
      <c r="AO570">
        <v>33311</v>
      </c>
      <c r="AQ570" t="s">
        <v>14558</v>
      </c>
      <c r="AR570">
        <v>156</v>
      </c>
      <c r="AS570">
        <v>632</v>
      </c>
    </row>
    <row r="571" spans="3:45" x14ac:dyDescent="0.25">
      <c r="C571" t="s">
        <v>3585</v>
      </c>
      <c r="D571" t="s">
        <v>4134</v>
      </c>
      <c r="E571" t="s">
        <v>25</v>
      </c>
      <c r="F571" t="s">
        <v>2442</v>
      </c>
      <c r="G571" t="s">
        <v>2442</v>
      </c>
      <c r="H571">
        <v>9106057036</v>
      </c>
      <c r="I571" t="s">
        <v>2442</v>
      </c>
      <c r="J571" t="s">
        <v>15907</v>
      </c>
      <c r="L571" t="s">
        <v>26</v>
      </c>
      <c r="M571" t="s">
        <v>3207</v>
      </c>
      <c r="N571" t="s">
        <v>2442</v>
      </c>
      <c r="O571" t="s">
        <v>3639</v>
      </c>
      <c r="S571" t="s">
        <v>15908</v>
      </c>
      <c r="V571" t="s">
        <v>15908</v>
      </c>
      <c r="Y571" t="s">
        <v>3993</v>
      </c>
      <c r="AB571">
        <v>5111</v>
      </c>
      <c r="AC571">
        <v>131</v>
      </c>
      <c r="AE571">
        <v>2</v>
      </c>
      <c r="AG571">
        <v>111606</v>
      </c>
      <c r="AH571">
        <v>223212</v>
      </c>
      <c r="AL571">
        <v>8</v>
      </c>
      <c r="AN571">
        <v>17856.96</v>
      </c>
      <c r="AO571">
        <v>33311</v>
      </c>
      <c r="AQ571" t="s">
        <v>14558</v>
      </c>
      <c r="AR571">
        <v>156</v>
      </c>
      <c r="AS571">
        <v>632</v>
      </c>
    </row>
    <row r="572" spans="3:45" x14ac:dyDescent="0.25">
      <c r="C572" t="s">
        <v>3585</v>
      </c>
      <c r="D572" t="s">
        <v>4134</v>
      </c>
      <c r="E572" t="s">
        <v>25</v>
      </c>
      <c r="F572" t="s">
        <v>2442</v>
      </c>
      <c r="G572" t="s">
        <v>2442</v>
      </c>
      <c r="H572">
        <v>9106057067</v>
      </c>
      <c r="I572" t="s">
        <v>2442</v>
      </c>
      <c r="J572" t="s">
        <v>15911</v>
      </c>
      <c r="L572" t="s">
        <v>26</v>
      </c>
      <c r="M572" t="s">
        <v>2817</v>
      </c>
      <c r="N572" t="s">
        <v>2442</v>
      </c>
      <c r="O572" t="s">
        <v>9960</v>
      </c>
      <c r="S572" t="s">
        <v>15912</v>
      </c>
      <c r="V572" t="s">
        <v>15912</v>
      </c>
      <c r="Y572" t="s">
        <v>4007</v>
      </c>
      <c r="AB572">
        <v>5111</v>
      </c>
      <c r="AC572">
        <v>131</v>
      </c>
      <c r="AE572">
        <v>2</v>
      </c>
      <c r="AG572">
        <v>111058</v>
      </c>
      <c r="AH572">
        <v>222116</v>
      </c>
      <c r="AL572">
        <v>8</v>
      </c>
      <c r="AN572">
        <v>17769.28</v>
      </c>
      <c r="AO572">
        <v>33311</v>
      </c>
      <c r="AQ572" t="s">
        <v>14558</v>
      </c>
      <c r="AR572">
        <v>156</v>
      </c>
      <c r="AS572">
        <v>632</v>
      </c>
    </row>
    <row r="573" spans="3:45" x14ac:dyDescent="0.25">
      <c r="C573" t="s">
        <v>3585</v>
      </c>
      <c r="D573" t="s">
        <v>4134</v>
      </c>
      <c r="E573" t="s">
        <v>25</v>
      </c>
      <c r="F573" t="s">
        <v>2442</v>
      </c>
      <c r="G573" t="s">
        <v>2442</v>
      </c>
      <c r="H573">
        <v>9106057067</v>
      </c>
      <c r="I573" t="s">
        <v>2442</v>
      </c>
      <c r="J573" t="s">
        <v>15911</v>
      </c>
      <c r="L573" t="s">
        <v>26</v>
      </c>
      <c r="M573" t="s">
        <v>2817</v>
      </c>
      <c r="N573" t="s">
        <v>2442</v>
      </c>
      <c r="O573" t="s">
        <v>9960</v>
      </c>
      <c r="S573" t="s">
        <v>15912</v>
      </c>
      <c r="V573" t="s">
        <v>15912</v>
      </c>
      <c r="Y573" t="s">
        <v>3967</v>
      </c>
      <c r="AB573">
        <v>5111</v>
      </c>
      <c r="AC573">
        <v>131</v>
      </c>
      <c r="AE573">
        <v>3</v>
      </c>
      <c r="AG573">
        <v>70950</v>
      </c>
      <c r="AH573">
        <v>212850</v>
      </c>
      <c r="AL573">
        <v>8</v>
      </c>
      <c r="AN573">
        <v>17028</v>
      </c>
      <c r="AO573">
        <v>33311</v>
      </c>
      <c r="AQ573" t="s">
        <v>14558</v>
      </c>
      <c r="AR573">
        <v>156</v>
      </c>
      <c r="AS573">
        <v>632</v>
      </c>
    </row>
    <row r="574" spans="3:45" x14ac:dyDescent="0.25">
      <c r="C574" t="s">
        <v>3585</v>
      </c>
      <c r="D574" t="s">
        <v>4134</v>
      </c>
      <c r="E574" t="s">
        <v>25</v>
      </c>
      <c r="F574" t="s">
        <v>2442</v>
      </c>
      <c r="G574" t="s">
        <v>2442</v>
      </c>
      <c r="H574">
        <v>9106057067</v>
      </c>
      <c r="I574" t="s">
        <v>2442</v>
      </c>
      <c r="J574" t="s">
        <v>15911</v>
      </c>
      <c r="L574" t="s">
        <v>26</v>
      </c>
      <c r="M574" t="s">
        <v>2817</v>
      </c>
      <c r="N574" t="s">
        <v>2442</v>
      </c>
      <c r="O574" t="s">
        <v>9960</v>
      </c>
      <c r="S574" t="s">
        <v>15912</v>
      </c>
      <c r="V574" t="s">
        <v>15912</v>
      </c>
      <c r="Y574" t="s">
        <v>4013</v>
      </c>
      <c r="AB574">
        <v>5111</v>
      </c>
      <c r="AC574">
        <v>131</v>
      </c>
      <c r="AE574">
        <v>3</v>
      </c>
      <c r="AG574">
        <v>50182</v>
      </c>
      <c r="AH574">
        <v>150546</v>
      </c>
      <c r="AL574">
        <v>8</v>
      </c>
      <c r="AN574">
        <v>12043.68</v>
      </c>
      <c r="AO574">
        <v>33311</v>
      </c>
      <c r="AQ574" t="s">
        <v>14558</v>
      </c>
      <c r="AR574">
        <v>156</v>
      </c>
      <c r="AS574">
        <v>632</v>
      </c>
    </row>
    <row r="575" spans="3:45" x14ac:dyDescent="0.25">
      <c r="C575" t="s">
        <v>3585</v>
      </c>
      <c r="D575" t="s">
        <v>4134</v>
      </c>
      <c r="E575" t="s">
        <v>25</v>
      </c>
      <c r="F575" t="s">
        <v>2442</v>
      </c>
      <c r="G575" t="s">
        <v>2442</v>
      </c>
      <c r="H575">
        <v>9106057067</v>
      </c>
      <c r="I575" t="s">
        <v>2442</v>
      </c>
      <c r="J575" t="s">
        <v>15911</v>
      </c>
      <c r="L575" t="s">
        <v>26</v>
      </c>
      <c r="M575" t="s">
        <v>2817</v>
      </c>
      <c r="N575" t="s">
        <v>2442</v>
      </c>
      <c r="O575" t="s">
        <v>9960</v>
      </c>
      <c r="S575" t="s">
        <v>15912</v>
      </c>
      <c r="V575" t="s">
        <v>15912</v>
      </c>
      <c r="Y575" t="s">
        <v>4087</v>
      </c>
      <c r="AB575">
        <v>5111</v>
      </c>
      <c r="AC575">
        <v>131</v>
      </c>
      <c r="AE575">
        <v>1</v>
      </c>
      <c r="AG575">
        <v>45588</v>
      </c>
      <c r="AH575">
        <v>45588</v>
      </c>
      <c r="AL575">
        <v>8</v>
      </c>
      <c r="AN575">
        <v>3647.04</v>
      </c>
      <c r="AO575">
        <v>33311</v>
      </c>
      <c r="AQ575" t="s">
        <v>14558</v>
      </c>
      <c r="AR575">
        <v>156</v>
      </c>
      <c r="AS575">
        <v>632</v>
      </c>
    </row>
    <row r="576" spans="3:45" x14ac:dyDescent="0.25">
      <c r="C576" t="s">
        <v>3585</v>
      </c>
      <c r="D576" t="s">
        <v>4134</v>
      </c>
      <c r="E576" t="s">
        <v>25</v>
      </c>
      <c r="F576" t="s">
        <v>3237</v>
      </c>
      <c r="G576" t="s">
        <v>3237</v>
      </c>
      <c r="H576">
        <v>9106057210</v>
      </c>
      <c r="I576" t="s">
        <v>3237</v>
      </c>
      <c r="J576" t="s">
        <v>15923</v>
      </c>
      <c r="L576" t="s">
        <v>26</v>
      </c>
      <c r="M576" t="s">
        <v>3400</v>
      </c>
      <c r="N576" t="s">
        <v>3237</v>
      </c>
      <c r="O576" t="s">
        <v>3691</v>
      </c>
      <c r="S576" t="s">
        <v>15924</v>
      </c>
      <c r="V576" t="s">
        <v>15924</v>
      </c>
      <c r="Y576" t="s">
        <v>4013</v>
      </c>
      <c r="AB576">
        <v>5111</v>
      </c>
      <c r="AC576">
        <v>131</v>
      </c>
      <c r="AE576">
        <v>2</v>
      </c>
      <c r="AG576">
        <v>50182</v>
      </c>
      <c r="AH576">
        <v>100364</v>
      </c>
      <c r="AL576">
        <v>8</v>
      </c>
      <c r="AN576">
        <v>8029.12</v>
      </c>
      <c r="AO576">
        <v>33311</v>
      </c>
      <c r="AQ576" t="s">
        <v>14558</v>
      </c>
      <c r="AR576">
        <v>156</v>
      </c>
      <c r="AS576">
        <v>632</v>
      </c>
    </row>
    <row r="577" spans="3:45" x14ac:dyDescent="0.25">
      <c r="C577" t="s">
        <v>3585</v>
      </c>
      <c r="D577" t="s">
        <v>4134</v>
      </c>
      <c r="E577" t="s">
        <v>25</v>
      </c>
      <c r="F577" t="s">
        <v>3237</v>
      </c>
      <c r="G577" t="s">
        <v>3237</v>
      </c>
      <c r="H577">
        <v>9106057210</v>
      </c>
      <c r="I577" t="s">
        <v>3237</v>
      </c>
      <c r="J577" t="s">
        <v>15923</v>
      </c>
      <c r="L577" t="s">
        <v>26</v>
      </c>
      <c r="M577" t="s">
        <v>3400</v>
      </c>
      <c r="N577" t="s">
        <v>3237</v>
      </c>
      <c r="O577" t="s">
        <v>3691</v>
      </c>
      <c r="S577" t="s">
        <v>15924</v>
      </c>
      <c r="V577" t="s">
        <v>15924</v>
      </c>
      <c r="Y577" t="s">
        <v>3999</v>
      </c>
      <c r="AB577">
        <v>5111</v>
      </c>
      <c r="AC577">
        <v>131</v>
      </c>
      <c r="AE577">
        <v>3</v>
      </c>
      <c r="AG577">
        <v>49500</v>
      </c>
      <c r="AH577">
        <v>148500</v>
      </c>
      <c r="AL577">
        <v>8</v>
      </c>
      <c r="AN577">
        <v>11880</v>
      </c>
      <c r="AO577">
        <v>33311</v>
      </c>
      <c r="AQ577" t="s">
        <v>14558</v>
      </c>
      <c r="AR577">
        <v>156</v>
      </c>
      <c r="AS577">
        <v>632</v>
      </c>
    </row>
    <row r="578" spans="3:45" x14ac:dyDescent="0.25">
      <c r="C578" t="s">
        <v>3585</v>
      </c>
      <c r="D578" t="s">
        <v>4134</v>
      </c>
      <c r="E578" t="s">
        <v>25</v>
      </c>
      <c r="F578" t="s">
        <v>3237</v>
      </c>
      <c r="G578" t="s">
        <v>3237</v>
      </c>
      <c r="H578">
        <v>9106057214</v>
      </c>
      <c r="I578" t="s">
        <v>3237</v>
      </c>
      <c r="J578" t="s">
        <v>15925</v>
      </c>
      <c r="L578" t="s">
        <v>26</v>
      </c>
      <c r="M578" t="s">
        <v>3397</v>
      </c>
      <c r="N578" t="s">
        <v>3237</v>
      </c>
      <c r="O578" t="s">
        <v>3691</v>
      </c>
      <c r="S578" t="s">
        <v>15924</v>
      </c>
      <c r="V578" t="s">
        <v>15924</v>
      </c>
      <c r="Y578" t="s">
        <v>3993</v>
      </c>
      <c r="AB578">
        <v>5111</v>
      </c>
      <c r="AC578">
        <v>131</v>
      </c>
      <c r="AE578">
        <v>1</v>
      </c>
      <c r="AG578">
        <v>111606</v>
      </c>
      <c r="AH578">
        <v>111606</v>
      </c>
      <c r="AL578">
        <v>8</v>
      </c>
      <c r="AN578">
        <v>8928.48</v>
      </c>
      <c r="AO578">
        <v>33311</v>
      </c>
      <c r="AQ578" t="s">
        <v>14558</v>
      </c>
      <c r="AR578">
        <v>156</v>
      </c>
      <c r="AS578">
        <v>632</v>
      </c>
    </row>
    <row r="579" spans="3:45" x14ac:dyDescent="0.25">
      <c r="C579" t="s">
        <v>3585</v>
      </c>
      <c r="D579" t="s">
        <v>4134</v>
      </c>
      <c r="E579" t="s">
        <v>25</v>
      </c>
      <c r="F579" t="s">
        <v>3237</v>
      </c>
      <c r="G579" t="s">
        <v>3237</v>
      </c>
      <c r="H579">
        <v>9106057219</v>
      </c>
      <c r="I579" t="s">
        <v>3237</v>
      </c>
      <c r="J579" t="s">
        <v>15926</v>
      </c>
      <c r="L579" t="s">
        <v>26</v>
      </c>
      <c r="M579" t="s">
        <v>3382</v>
      </c>
      <c r="N579" t="s">
        <v>3237</v>
      </c>
      <c r="O579" t="s">
        <v>3774</v>
      </c>
      <c r="S579" t="s">
        <v>15927</v>
      </c>
      <c r="V579" t="s">
        <v>15927</v>
      </c>
      <c r="Y579" t="s">
        <v>3949</v>
      </c>
      <c r="AB579">
        <v>5111</v>
      </c>
      <c r="AC579">
        <v>131</v>
      </c>
      <c r="AE579">
        <v>2</v>
      </c>
      <c r="AG579">
        <v>74250</v>
      </c>
      <c r="AH579">
        <v>148500</v>
      </c>
      <c r="AL579">
        <v>8</v>
      </c>
      <c r="AN579">
        <v>11880</v>
      </c>
      <c r="AO579">
        <v>33311</v>
      </c>
      <c r="AQ579" t="s">
        <v>14558</v>
      </c>
      <c r="AR579">
        <v>156</v>
      </c>
      <c r="AS579">
        <v>632</v>
      </c>
    </row>
    <row r="580" spans="3:45" x14ac:dyDescent="0.25">
      <c r="C580" t="s">
        <v>3585</v>
      </c>
      <c r="D580" t="s">
        <v>4134</v>
      </c>
      <c r="E580" t="s">
        <v>25</v>
      </c>
      <c r="F580" t="s">
        <v>3237</v>
      </c>
      <c r="G580" t="s">
        <v>3237</v>
      </c>
      <c r="H580">
        <v>9106057350</v>
      </c>
      <c r="I580" t="s">
        <v>3237</v>
      </c>
      <c r="J580" t="s">
        <v>15930</v>
      </c>
      <c r="L580" t="s">
        <v>26</v>
      </c>
      <c r="M580" t="s">
        <v>3430</v>
      </c>
      <c r="N580" t="s">
        <v>3237</v>
      </c>
      <c r="O580" t="s">
        <v>3849</v>
      </c>
      <c r="S580" t="s">
        <v>15931</v>
      </c>
      <c r="V580" t="s">
        <v>15931</v>
      </c>
      <c r="Y580" t="s">
        <v>4087</v>
      </c>
      <c r="AB580">
        <v>5111</v>
      </c>
      <c r="AC580">
        <v>131</v>
      </c>
      <c r="AE580">
        <v>2</v>
      </c>
      <c r="AG580">
        <v>45588</v>
      </c>
      <c r="AH580">
        <v>91176</v>
      </c>
      <c r="AL580">
        <v>8</v>
      </c>
      <c r="AN580">
        <v>7294.08</v>
      </c>
      <c r="AO580">
        <v>33311</v>
      </c>
      <c r="AQ580" t="s">
        <v>14558</v>
      </c>
      <c r="AR580">
        <v>156</v>
      </c>
      <c r="AS580">
        <v>632</v>
      </c>
    </row>
    <row r="581" spans="3:45" x14ac:dyDescent="0.25">
      <c r="C581" t="s">
        <v>3585</v>
      </c>
      <c r="D581" t="s">
        <v>4134</v>
      </c>
      <c r="E581" t="s">
        <v>25</v>
      </c>
      <c r="F581" t="s">
        <v>3237</v>
      </c>
      <c r="G581" t="s">
        <v>3237</v>
      </c>
      <c r="H581">
        <v>9106057417</v>
      </c>
      <c r="I581" t="s">
        <v>3237</v>
      </c>
      <c r="J581" t="s">
        <v>15936</v>
      </c>
      <c r="L581" t="s">
        <v>26</v>
      </c>
      <c r="M581" t="s">
        <v>3409</v>
      </c>
      <c r="N581" t="s">
        <v>3237</v>
      </c>
      <c r="O581" t="s">
        <v>12026</v>
      </c>
      <c r="S581" t="s">
        <v>15937</v>
      </c>
      <c r="V581" t="s">
        <v>15937</v>
      </c>
      <c r="Y581" t="s">
        <v>4007</v>
      </c>
      <c r="AB581">
        <v>5111</v>
      </c>
      <c r="AC581">
        <v>131</v>
      </c>
      <c r="AE581">
        <v>4</v>
      </c>
      <c r="AG581">
        <v>111058</v>
      </c>
      <c r="AH581">
        <v>444232</v>
      </c>
      <c r="AL581">
        <v>8</v>
      </c>
      <c r="AN581">
        <v>35538.559999999998</v>
      </c>
      <c r="AO581">
        <v>33311</v>
      </c>
      <c r="AQ581" t="s">
        <v>14558</v>
      </c>
      <c r="AR581">
        <v>156</v>
      </c>
      <c r="AS581">
        <v>632</v>
      </c>
    </row>
    <row r="582" spans="3:45" x14ac:dyDescent="0.25">
      <c r="C582" t="s">
        <v>3585</v>
      </c>
      <c r="D582" t="s">
        <v>4134</v>
      </c>
      <c r="E582" t="s">
        <v>25</v>
      </c>
      <c r="F582" t="s">
        <v>3237</v>
      </c>
      <c r="G582" t="s">
        <v>3237</v>
      </c>
      <c r="H582">
        <v>9106057417</v>
      </c>
      <c r="I582" t="s">
        <v>3237</v>
      </c>
      <c r="J582" t="s">
        <v>15936</v>
      </c>
      <c r="L582" t="s">
        <v>26</v>
      </c>
      <c r="M582" t="s">
        <v>3409</v>
      </c>
      <c r="N582" t="s">
        <v>3237</v>
      </c>
      <c r="O582" t="s">
        <v>12026</v>
      </c>
      <c r="S582" t="s">
        <v>15937</v>
      </c>
      <c r="V582" t="s">
        <v>15937</v>
      </c>
      <c r="Y582" t="s">
        <v>4087</v>
      </c>
      <c r="AB582">
        <v>5111</v>
      </c>
      <c r="AC582">
        <v>131</v>
      </c>
      <c r="AE582">
        <v>1</v>
      </c>
      <c r="AG582">
        <v>45588</v>
      </c>
      <c r="AH582">
        <v>45588</v>
      </c>
      <c r="AL582">
        <v>8</v>
      </c>
      <c r="AN582">
        <v>3647.04</v>
      </c>
      <c r="AO582">
        <v>33311</v>
      </c>
      <c r="AQ582" t="s">
        <v>14558</v>
      </c>
      <c r="AR582">
        <v>156</v>
      </c>
      <c r="AS582">
        <v>632</v>
      </c>
    </row>
    <row r="583" spans="3:45" x14ac:dyDescent="0.25">
      <c r="C583" t="s">
        <v>3585</v>
      </c>
      <c r="D583" t="s">
        <v>4134</v>
      </c>
      <c r="E583" t="s">
        <v>25</v>
      </c>
      <c r="F583" t="s">
        <v>3237</v>
      </c>
      <c r="G583" t="s">
        <v>3237</v>
      </c>
      <c r="H583">
        <v>9106057417</v>
      </c>
      <c r="I583" t="s">
        <v>3237</v>
      </c>
      <c r="J583" t="s">
        <v>15936</v>
      </c>
      <c r="L583" t="s">
        <v>26</v>
      </c>
      <c r="M583" t="s">
        <v>3409</v>
      </c>
      <c r="N583" t="s">
        <v>3237</v>
      </c>
      <c r="O583" t="s">
        <v>12026</v>
      </c>
      <c r="S583" t="s">
        <v>15937</v>
      </c>
      <c r="V583" t="s">
        <v>15937</v>
      </c>
      <c r="Y583" t="s">
        <v>3999</v>
      </c>
      <c r="AB583">
        <v>5111</v>
      </c>
      <c r="AC583">
        <v>131</v>
      </c>
      <c r="AE583">
        <v>3</v>
      </c>
      <c r="AG583">
        <v>49500</v>
      </c>
      <c r="AH583">
        <v>148500</v>
      </c>
      <c r="AL583">
        <v>8</v>
      </c>
      <c r="AN583">
        <v>11880</v>
      </c>
      <c r="AO583">
        <v>33311</v>
      </c>
      <c r="AQ583" t="s">
        <v>14558</v>
      </c>
      <c r="AR583">
        <v>156</v>
      </c>
      <c r="AS583">
        <v>632</v>
      </c>
    </row>
    <row r="584" spans="3:45" x14ac:dyDescent="0.25">
      <c r="C584" t="s">
        <v>3585</v>
      </c>
      <c r="D584" t="s">
        <v>4134</v>
      </c>
      <c r="E584" t="s">
        <v>25</v>
      </c>
      <c r="F584" t="s">
        <v>3237</v>
      </c>
      <c r="G584" t="s">
        <v>3237</v>
      </c>
      <c r="H584">
        <v>9106057417</v>
      </c>
      <c r="I584" t="s">
        <v>3237</v>
      </c>
      <c r="J584" t="s">
        <v>15936</v>
      </c>
      <c r="L584" t="s">
        <v>26</v>
      </c>
      <c r="M584" t="s">
        <v>3409</v>
      </c>
      <c r="N584" t="s">
        <v>3237</v>
      </c>
      <c r="O584" t="s">
        <v>12026</v>
      </c>
      <c r="S584" t="s">
        <v>15937</v>
      </c>
      <c r="V584" t="s">
        <v>15937</v>
      </c>
      <c r="Y584" t="s">
        <v>3993</v>
      </c>
      <c r="AB584">
        <v>5111</v>
      </c>
      <c r="AC584">
        <v>131</v>
      </c>
      <c r="AE584">
        <v>4</v>
      </c>
      <c r="AG584">
        <v>111606</v>
      </c>
      <c r="AH584">
        <v>446424</v>
      </c>
      <c r="AL584">
        <v>8</v>
      </c>
      <c r="AN584">
        <v>35713.919999999998</v>
      </c>
      <c r="AO584">
        <v>33311</v>
      </c>
      <c r="AQ584" t="s">
        <v>14558</v>
      </c>
      <c r="AR584">
        <v>156</v>
      </c>
      <c r="AS584">
        <v>632</v>
      </c>
    </row>
    <row r="585" spans="3:45" x14ac:dyDescent="0.25">
      <c r="C585" t="s">
        <v>3585</v>
      </c>
      <c r="D585" t="s">
        <v>4134</v>
      </c>
      <c r="E585" t="s">
        <v>25</v>
      </c>
      <c r="F585" t="s">
        <v>3237</v>
      </c>
      <c r="G585" t="s">
        <v>3237</v>
      </c>
      <c r="H585">
        <v>9106057417</v>
      </c>
      <c r="I585" t="s">
        <v>3237</v>
      </c>
      <c r="J585" t="s">
        <v>15936</v>
      </c>
      <c r="L585" t="s">
        <v>26</v>
      </c>
      <c r="M585" t="s">
        <v>3409</v>
      </c>
      <c r="N585" t="s">
        <v>3237</v>
      </c>
      <c r="O585" t="s">
        <v>12026</v>
      </c>
      <c r="S585" t="s">
        <v>15937</v>
      </c>
      <c r="V585" t="s">
        <v>15937</v>
      </c>
      <c r="Y585" t="s">
        <v>4013</v>
      </c>
      <c r="AB585">
        <v>5111</v>
      </c>
      <c r="AC585">
        <v>131</v>
      </c>
      <c r="AE585">
        <v>1</v>
      </c>
      <c r="AG585">
        <v>50182</v>
      </c>
      <c r="AH585">
        <v>50182</v>
      </c>
      <c r="AL585">
        <v>8</v>
      </c>
      <c r="AN585">
        <v>4014.56</v>
      </c>
      <c r="AO585">
        <v>33311</v>
      </c>
      <c r="AQ585" t="s">
        <v>14558</v>
      </c>
      <c r="AR585">
        <v>156</v>
      </c>
      <c r="AS585">
        <v>632</v>
      </c>
    </row>
    <row r="586" spans="3:45" x14ac:dyDescent="0.25">
      <c r="C586" t="s">
        <v>3585</v>
      </c>
      <c r="D586" t="s">
        <v>4134</v>
      </c>
      <c r="E586" t="s">
        <v>25</v>
      </c>
      <c r="F586" t="s">
        <v>3237</v>
      </c>
      <c r="G586" t="s">
        <v>3237</v>
      </c>
      <c r="H586">
        <v>9106057719</v>
      </c>
      <c r="I586" t="s">
        <v>3237</v>
      </c>
      <c r="J586" t="s">
        <v>15948</v>
      </c>
      <c r="L586" t="s">
        <v>26</v>
      </c>
      <c r="M586" t="s">
        <v>3277</v>
      </c>
      <c r="N586" t="s">
        <v>3237</v>
      </c>
      <c r="O586" t="s">
        <v>3844</v>
      </c>
      <c r="S586" t="s">
        <v>15949</v>
      </c>
      <c r="V586" t="s">
        <v>15949</v>
      </c>
      <c r="Y586" t="s">
        <v>3952</v>
      </c>
      <c r="AB586">
        <v>5111</v>
      </c>
      <c r="AC586">
        <v>131</v>
      </c>
      <c r="AE586">
        <v>1</v>
      </c>
      <c r="AG586">
        <v>73431</v>
      </c>
      <c r="AH586">
        <v>73431</v>
      </c>
      <c r="AL586">
        <v>8</v>
      </c>
      <c r="AN586">
        <v>5874.4800000000005</v>
      </c>
      <c r="AO586">
        <v>33311</v>
      </c>
      <c r="AQ586" t="s">
        <v>14558</v>
      </c>
      <c r="AR586">
        <v>156</v>
      </c>
      <c r="AS586">
        <v>632</v>
      </c>
    </row>
    <row r="587" spans="3:45" x14ac:dyDescent="0.25">
      <c r="C587" t="s">
        <v>3585</v>
      </c>
      <c r="D587" t="s">
        <v>4134</v>
      </c>
      <c r="E587" t="s">
        <v>25</v>
      </c>
      <c r="F587" t="s">
        <v>3237</v>
      </c>
      <c r="G587" t="s">
        <v>3237</v>
      </c>
      <c r="H587">
        <v>9106057822</v>
      </c>
      <c r="I587" t="s">
        <v>3237</v>
      </c>
      <c r="J587" t="s">
        <v>15955</v>
      </c>
      <c r="L587" t="s">
        <v>26</v>
      </c>
      <c r="M587" t="s">
        <v>3577</v>
      </c>
      <c r="N587" t="s">
        <v>3237</v>
      </c>
      <c r="O587" t="s">
        <v>12173</v>
      </c>
      <c r="S587" t="s">
        <v>15956</v>
      </c>
      <c r="V587" t="s">
        <v>15956</v>
      </c>
      <c r="Y587" t="s">
        <v>4059</v>
      </c>
      <c r="AB587">
        <v>5111</v>
      </c>
      <c r="AC587">
        <v>131</v>
      </c>
      <c r="AE587">
        <v>1</v>
      </c>
      <c r="AG587">
        <v>37720</v>
      </c>
      <c r="AH587">
        <v>37720</v>
      </c>
      <c r="AL587">
        <v>8</v>
      </c>
      <c r="AN587">
        <v>3017.6</v>
      </c>
      <c r="AO587">
        <v>33311</v>
      </c>
      <c r="AQ587" t="s">
        <v>14558</v>
      </c>
      <c r="AR587">
        <v>156</v>
      </c>
      <c r="AS587">
        <v>632</v>
      </c>
    </row>
    <row r="588" spans="3:45" x14ac:dyDescent="0.25">
      <c r="C588" t="s">
        <v>3585</v>
      </c>
      <c r="D588" t="s">
        <v>4134</v>
      </c>
      <c r="E588" t="s">
        <v>25</v>
      </c>
      <c r="F588" t="s">
        <v>3237</v>
      </c>
      <c r="G588" t="s">
        <v>3237</v>
      </c>
      <c r="H588">
        <v>9106057822</v>
      </c>
      <c r="I588" t="s">
        <v>3237</v>
      </c>
      <c r="J588" t="s">
        <v>15955</v>
      </c>
      <c r="L588" t="s">
        <v>26</v>
      </c>
      <c r="M588" t="s">
        <v>3577</v>
      </c>
      <c r="N588" t="s">
        <v>3237</v>
      </c>
      <c r="O588" t="s">
        <v>12173</v>
      </c>
      <c r="S588" t="s">
        <v>15956</v>
      </c>
      <c r="V588" t="s">
        <v>15956</v>
      </c>
      <c r="Y588" t="s">
        <v>4007</v>
      </c>
      <c r="AB588">
        <v>5111</v>
      </c>
      <c r="AC588">
        <v>131</v>
      </c>
      <c r="AE588">
        <v>1</v>
      </c>
      <c r="AG588">
        <v>111058</v>
      </c>
      <c r="AH588">
        <v>111058</v>
      </c>
      <c r="AL588">
        <v>8</v>
      </c>
      <c r="AN588">
        <v>8884.64</v>
      </c>
      <c r="AO588">
        <v>33311</v>
      </c>
      <c r="AQ588" t="s">
        <v>14558</v>
      </c>
      <c r="AR588">
        <v>156</v>
      </c>
      <c r="AS588">
        <v>632</v>
      </c>
    </row>
    <row r="589" spans="3:45" x14ac:dyDescent="0.25">
      <c r="C589" t="s">
        <v>3585</v>
      </c>
      <c r="D589" t="s">
        <v>4134</v>
      </c>
      <c r="E589" t="s">
        <v>25</v>
      </c>
      <c r="F589" t="s">
        <v>3237</v>
      </c>
      <c r="G589" t="s">
        <v>3237</v>
      </c>
      <c r="H589">
        <v>9106057960</v>
      </c>
      <c r="I589" t="s">
        <v>3237</v>
      </c>
      <c r="J589" t="s">
        <v>15961</v>
      </c>
      <c r="L589" t="s">
        <v>26</v>
      </c>
      <c r="M589" t="s">
        <v>3286</v>
      </c>
      <c r="N589" t="s">
        <v>3237</v>
      </c>
      <c r="O589" t="s">
        <v>11802</v>
      </c>
      <c r="S589" t="s">
        <v>15962</v>
      </c>
      <c r="V589" t="s">
        <v>15962</v>
      </c>
      <c r="Y589" t="s">
        <v>3952</v>
      </c>
      <c r="AB589">
        <v>5111</v>
      </c>
      <c r="AC589">
        <v>131</v>
      </c>
      <c r="AE589">
        <v>4</v>
      </c>
      <c r="AG589">
        <v>73431</v>
      </c>
      <c r="AH589">
        <v>293724</v>
      </c>
      <c r="AL589">
        <v>8</v>
      </c>
      <c r="AN589">
        <v>23497.920000000002</v>
      </c>
      <c r="AO589">
        <v>33311</v>
      </c>
      <c r="AQ589" t="s">
        <v>14558</v>
      </c>
      <c r="AR589">
        <v>156</v>
      </c>
      <c r="AS589">
        <v>632</v>
      </c>
    </row>
    <row r="590" spans="3:45" x14ac:dyDescent="0.25">
      <c r="C590" t="s">
        <v>3585</v>
      </c>
      <c r="D590" t="s">
        <v>4134</v>
      </c>
      <c r="E590" t="s">
        <v>25</v>
      </c>
      <c r="F590" t="s">
        <v>3237</v>
      </c>
      <c r="G590" t="s">
        <v>3237</v>
      </c>
      <c r="H590">
        <v>9106057960</v>
      </c>
      <c r="I590" t="s">
        <v>3237</v>
      </c>
      <c r="J590" t="s">
        <v>15961</v>
      </c>
      <c r="L590" t="s">
        <v>26</v>
      </c>
      <c r="M590" t="s">
        <v>3286</v>
      </c>
      <c r="N590" t="s">
        <v>3237</v>
      </c>
      <c r="O590" t="s">
        <v>11802</v>
      </c>
      <c r="S590" t="s">
        <v>15962</v>
      </c>
      <c r="V590" t="s">
        <v>15962</v>
      </c>
      <c r="Y590" t="s">
        <v>4007</v>
      </c>
      <c r="AB590">
        <v>5111</v>
      </c>
      <c r="AC590">
        <v>131</v>
      </c>
      <c r="AE590">
        <v>3</v>
      </c>
      <c r="AG590">
        <v>111058</v>
      </c>
      <c r="AH590">
        <v>333174</v>
      </c>
      <c r="AL590">
        <v>8</v>
      </c>
      <c r="AN590">
        <v>26653.920000000002</v>
      </c>
      <c r="AO590">
        <v>33311</v>
      </c>
      <c r="AQ590" t="s">
        <v>14558</v>
      </c>
      <c r="AR590">
        <v>156</v>
      </c>
      <c r="AS590">
        <v>632</v>
      </c>
    </row>
    <row r="591" spans="3:45" x14ac:dyDescent="0.25">
      <c r="C591" t="s">
        <v>3585</v>
      </c>
      <c r="D591" t="s">
        <v>4134</v>
      </c>
      <c r="E591" t="s">
        <v>25</v>
      </c>
      <c r="F591" t="s">
        <v>3237</v>
      </c>
      <c r="G591" t="s">
        <v>3237</v>
      </c>
      <c r="H591">
        <v>9106057960</v>
      </c>
      <c r="I591" t="s">
        <v>3237</v>
      </c>
      <c r="J591" t="s">
        <v>15961</v>
      </c>
      <c r="L591" t="s">
        <v>26</v>
      </c>
      <c r="M591" t="s">
        <v>3286</v>
      </c>
      <c r="N591" t="s">
        <v>3237</v>
      </c>
      <c r="O591" t="s">
        <v>11802</v>
      </c>
      <c r="S591" t="s">
        <v>15962</v>
      </c>
      <c r="V591" t="s">
        <v>15962</v>
      </c>
      <c r="Y591" t="s">
        <v>4087</v>
      </c>
      <c r="AB591">
        <v>5111</v>
      </c>
      <c r="AC591">
        <v>131</v>
      </c>
      <c r="AE591">
        <v>3</v>
      </c>
      <c r="AG591">
        <v>45588</v>
      </c>
      <c r="AH591">
        <v>136764</v>
      </c>
      <c r="AL591">
        <v>8</v>
      </c>
      <c r="AN591">
        <v>10941.12</v>
      </c>
      <c r="AO591">
        <v>33311</v>
      </c>
      <c r="AQ591" t="s">
        <v>14558</v>
      </c>
      <c r="AR591">
        <v>156</v>
      </c>
      <c r="AS591">
        <v>632</v>
      </c>
    </row>
    <row r="592" spans="3:45" x14ac:dyDescent="0.25">
      <c r="C592" t="s">
        <v>3585</v>
      </c>
      <c r="D592" t="s">
        <v>4134</v>
      </c>
      <c r="E592" t="s">
        <v>25</v>
      </c>
      <c r="F592" t="s">
        <v>3237</v>
      </c>
      <c r="G592" t="s">
        <v>3237</v>
      </c>
      <c r="H592">
        <v>9106057975</v>
      </c>
      <c r="I592" t="s">
        <v>3237</v>
      </c>
      <c r="J592" t="s">
        <v>15965</v>
      </c>
      <c r="L592" t="s">
        <v>26</v>
      </c>
      <c r="M592" t="s">
        <v>3568</v>
      </c>
      <c r="N592" t="s">
        <v>3237</v>
      </c>
      <c r="O592" t="s">
        <v>3669</v>
      </c>
      <c r="S592" t="s">
        <v>15966</v>
      </c>
      <c r="V592" t="s">
        <v>15966</v>
      </c>
      <c r="Y592" t="s">
        <v>4007</v>
      </c>
      <c r="AB592">
        <v>5111</v>
      </c>
      <c r="AC592">
        <v>131</v>
      </c>
      <c r="AE592">
        <v>1</v>
      </c>
      <c r="AG592">
        <v>111058</v>
      </c>
      <c r="AH592">
        <v>111058</v>
      </c>
      <c r="AL592">
        <v>8</v>
      </c>
      <c r="AN592">
        <v>8884.64</v>
      </c>
      <c r="AO592">
        <v>33311</v>
      </c>
      <c r="AQ592" t="s">
        <v>14558</v>
      </c>
      <c r="AR592">
        <v>156</v>
      </c>
      <c r="AS592">
        <v>632</v>
      </c>
    </row>
    <row r="593" spans="3:45" x14ac:dyDescent="0.25">
      <c r="C593" t="s">
        <v>3585</v>
      </c>
      <c r="D593" t="s">
        <v>4134</v>
      </c>
      <c r="E593" t="s">
        <v>25</v>
      </c>
      <c r="F593" t="s">
        <v>3237</v>
      </c>
      <c r="G593" t="s">
        <v>3237</v>
      </c>
      <c r="H593">
        <v>9106058020</v>
      </c>
      <c r="I593" t="s">
        <v>3237</v>
      </c>
      <c r="J593" t="s">
        <v>15967</v>
      </c>
      <c r="L593" t="s">
        <v>26</v>
      </c>
      <c r="M593" t="s">
        <v>3460</v>
      </c>
      <c r="N593" t="s">
        <v>3237</v>
      </c>
      <c r="O593" t="s">
        <v>3639</v>
      </c>
      <c r="S593" t="s">
        <v>15968</v>
      </c>
      <c r="V593" t="s">
        <v>15968</v>
      </c>
      <c r="Y593" t="s">
        <v>4059</v>
      </c>
      <c r="AB593">
        <v>5111</v>
      </c>
      <c r="AC593">
        <v>131</v>
      </c>
      <c r="AE593">
        <v>1</v>
      </c>
      <c r="AG593">
        <v>37720</v>
      </c>
      <c r="AH593">
        <v>37720</v>
      </c>
      <c r="AL593">
        <v>8</v>
      </c>
      <c r="AN593">
        <v>3017.6</v>
      </c>
      <c r="AO593">
        <v>33311</v>
      </c>
      <c r="AQ593" t="s">
        <v>14558</v>
      </c>
      <c r="AR593">
        <v>156</v>
      </c>
      <c r="AS593">
        <v>632</v>
      </c>
    </row>
    <row r="594" spans="3:45" x14ac:dyDescent="0.25">
      <c r="C594" t="s">
        <v>3585</v>
      </c>
      <c r="D594" t="s">
        <v>4134</v>
      </c>
      <c r="E594" t="s">
        <v>25</v>
      </c>
      <c r="F594" t="s">
        <v>3237</v>
      </c>
      <c r="G594" t="s">
        <v>3237</v>
      </c>
      <c r="H594">
        <v>9106058020</v>
      </c>
      <c r="I594" t="s">
        <v>3237</v>
      </c>
      <c r="J594" t="s">
        <v>15967</v>
      </c>
      <c r="L594" t="s">
        <v>26</v>
      </c>
      <c r="M594" t="s">
        <v>3460</v>
      </c>
      <c r="N594" t="s">
        <v>3237</v>
      </c>
      <c r="O594" t="s">
        <v>3639</v>
      </c>
      <c r="S594" t="s">
        <v>15968</v>
      </c>
      <c r="V594" t="s">
        <v>15968</v>
      </c>
      <c r="Y594" t="s">
        <v>3993</v>
      </c>
      <c r="AB594">
        <v>5111</v>
      </c>
      <c r="AC594">
        <v>131</v>
      </c>
      <c r="AE594">
        <v>1</v>
      </c>
      <c r="AG594">
        <v>111606</v>
      </c>
      <c r="AH594">
        <v>111606</v>
      </c>
      <c r="AL594">
        <v>8</v>
      </c>
      <c r="AN594">
        <v>8928.48</v>
      </c>
      <c r="AO594">
        <v>33311</v>
      </c>
      <c r="AQ594" t="s">
        <v>14558</v>
      </c>
      <c r="AR594">
        <v>156</v>
      </c>
      <c r="AS594">
        <v>632</v>
      </c>
    </row>
    <row r="595" spans="3:45" x14ac:dyDescent="0.25">
      <c r="C595" t="s">
        <v>3585</v>
      </c>
      <c r="D595" t="s">
        <v>4134</v>
      </c>
      <c r="E595" t="s">
        <v>25</v>
      </c>
      <c r="F595" t="s">
        <v>3237</v>
      </c>
      <c r="G595" t="s">
        <v>3237</v>
      </c>
      <c r="H595">
        <v>9106058045</v>
      </c>
      <c r="I595" t="s">
        <v>3237</v>
      </c>
      <c r="J595" t="s">
        <v>15972</v>
      </c>
      <c r="L595" t="s">
        <v>26</v>
      </c>
      <c r="M595" t="s">
        <v>3319</v>
      </c>
      <c r="N595" t="s">
        <v>3237</v>
      </c>
      <c r="O595" t="s">
        <v>14543</v>
      </c>
      <c r="S595" t="s">
        <v>15973</v>
      </c>
      <c r="V595" t="s">
        <v>15973</v>
      </c>
      <c r="Y595" t="s">
        <v>4013</v>
      </c>
      <c r="AB595">
        <v>5111</v>
      </c>
      <c r="AC595">
        <v>131</v>
      </c>
      <c r="AE595">
        <v>4</v>
      </c>
      <c r="AG595">
        <v>50182</v>
      </c>
      <c r="AH595">
        <v>200728</v>
      </c>
      <c r="AL595">
        <v>8</v>
      </c>
      <c r="AN595">
        <v>16058.24</v>
      </c>
      <c r="AO595">
        <v>33311</v>
      </c>
      <c r="AQ595" t="s">
        <v>14558</v>
      </c>
      <c r="AR595">
        <v>156</v>
      </c>
      <c r="AS595">
        <v>632</v>
      </c>
    </row>
    <row r="596" spans="3:45" x14ac:dyDescent="0.25">
      <c r="C596" t="s">
        <v>3585</v>
      </c>
      <c r="D596" t="s">
        <v>4134</v>
      </c>
      <c r="E596" t="s">
        <v>25</v>
      </c>
      <c r="F596" t="s">
        <v>3237</v>
      </c>
      <c r="G596" t="s">
        <v>3237</v>
      </c>
      <c r="H596">
        <v>9106058045</v>
      </c>
      <c r="I596" t="s">
        <v>3237</v>
      </c>
      <c r="J596" t="s">
        <v>15972</v>
      </c>
      <c r="L596" t="s">
        <v>26</v>
      </c>
      <c r="M596" t="s">
        <v>3319</v>
      </c>
      <c r="N596" t="s">
        <v>3237</v>
      </c>
      <c r="O596" t="s">
        <v>14543</v>
      </c>
      <c r="S596" t="s">
        <v>15973</v>
      </c>
      <c r="V596" t="s">
        <v>15973</v>
      </c>
      <c r="Y596" t="s">
        <v>4007</v>
      </c>
      <c r="AB596">
        <v>5111</v>
      </c>
      <c r="AC596">
        <v>131</v>
      </c>
      <c r="AE596">
        <v>1</v>
      </c>
      <c r="AG596">
        <v>111058</v>
      </c>
      <c r="AH596">
        <v>111058</v>
      </c>
      <c r="AL596">
        <v>8</v>
      </c>
      <c r="AN596">
        <v>8884.64</v>
      </c>
      <c r="AO596">
        <v>33311</v>
      </c>
      <c r="AQ596" t="s">
        <v>14558</v>
      </c>
      <c r="AR596">
        <v>156</v>
      </c>
      <c r="AS596">
        <v>632</v>
      </c>
    </row>
    <row r="597" spans="3:45" x14ac:dyDescent="0.25">
      <c r="C597" t="s">
        <v>3585</v>
      </c>
      <c r="D597" t="s">
        <v>4134</v>
      </c>
      <c r="E597" t="s">
        <v>25</v>
      </c>
      <c r="F597" t="s">
        <v>3237</v>
      </c>
      <c r="G597" t="s">
        <v>3237</v>
      </c>
      <c r="H597">
        <v>9106058112</v>
      </c>
      <c r="I597" t="s">
        <v>3237</v>
      </c>
      <c r="J597" t="s">
        <v>15976</v>
      </c>
      <c r="L597" t="s">
        <v>26</v>
      </c>
      <c r="M597" t="s">
        <v>3334</v>
      </c>
      <c r="N597" t="s">
        <v>3237</v>
      </c>
      <c r="O597" t="s">
        <v>11756</v>
      </c>
      <c r="S597" t="s">
        <v>15155</v>
      </c>
      <c r="V597" t="s">
        <v>15155</v>
      </c>
      <c r="Y597" t="s">
        <v>3952</v>
      </c>
      <c r="AB597">
        <v>5111</v>
      </c>
      <c r="AC597">
        <v>131</v>
      </c>
      <c r="AE597">
        <v>1</v>
      </c>
      <c r="AG597">
        <v>73431</v>
      </c>
      <c r="AH597">
        <v>73431</v>
      </c>
      <c r="AL597">
        <v>8</v>
      </c>
      <c r="AN597">
        <v>5874.4800000000005</v>
      </c>
      <c r="AO597">
        <v>33311</v>
      </c>
      <c r="AQ597" t="s">
        <v>14558</v>
      </c>
      <c r="AR597">
        <v>156</v>
      </c>
      <c r="AS597">
        <v>632</v>
      </c>
    </row>
    <row r="598" spans="3:45" x14ac:dyDescent="0.25">
      <c r="C598" t="s">
        <v>3585</v>
      </c>
      <c r="D598" t="s">
        <v>4134</v>
      </c>
      <c r="E598" t="s">
        <v>25</v>
      </c>
      <c r="F598" t="s">
        <v>3237</v>
      </c>
      <c r="G598" t="s">
        <v>3237</v>
      </c>
      <c r="H598">
        <v>9106058112</v>
      </c>
      <c r="I598" t="s">
        <v>3237</v>
      </c>
      <c r="J598" t="s">
        <v>15976</v>
      </c>
      <c r="L598" t="s">
        <v>26</v>
      </c>
      <c r="M598" t="s">
        <v>3334</v>
      </c>
      <c r="N598" t="s">
        <v>3237</v>
      </c>
      <c r="O598" t="s">
        <v>11756</v>
      </c>
      <c r="S598" t="s">
        <v>15155</v>
      </c>
      <c r="V598" t="s">
        <v>15155</v>
      </c>
      <c r="Y598" t="s">
        <v>4007</v>
      </c>
      <c r="AB598">
        <v>5111</v>
      </c>
      <c r="AC598">
        <v>131</v>
      </c>
      <c r="AE598">
        <v>1</v>
      </c>
      <c r="AG598">
        <v>111058</v>
      </c>
      <c r="AH598">
        <v>111058</v>
      </c>
      <c r="AL598">
        <v>8</v>
      </c>
      <c r="AN598">
        <v>8884.64</v>
      </c>
      <c r="AO598">
        <v>33311</v>
      </c>
      <c r="AQ598" t="s">
        <v>14558</v>
      </c>
      <c r="AR598">
        <v>156</v>
      </c>
      <c r="AS598">
        <v>632</v>
      </c>
    </row>
    <row r="599" spans="3:45" x14ac:dyDescent="0.25">
      <c r="C599" t="s">
        <v>3585</v>
      </c>
      <c r="D599" t="s">
        <v>4134</v>
      </c>
      <c r="E599" t="s">
        <v>25</v>
      </c>
      <c r="F599" t="s">
        <v>3237</v>
      </c>
      <c r="G599" t="s">
        <v>3237</v>
      </c>
      <c r="H599">
        <v>9106058112</v>
      </c>
      <c r="I599" t="s">
        <v>3237</v>
      </c>
      <c r="J599" t="s">
        <v>15976</v>
      </c>
      <c r="L599" t="s">
        <v>26</v>
      </c>
      <c r="M599" t="s">
        <v>3334</v>
      </c>
      <c r="N599" t="s">
        <v>3237</v>
      </c>
      <c r="O599" t="s">
        <v>11756</v>
      </c>
      <c r="S599" t="s">
        <v>15155</v>
      </c>
      <c r="V599" t="s">
        <v>15155</v>
      </c>
      <c r="Y599" t="s">
        <v>4087</v>
      </c>
      <c r="AB599">
        <v>5111</v>
      </c>
      <c r="AC599">
        <v>131</v>
      </c>
      <c r="AE599">
        <v>1</v>
      </c>
      <c r="AG599">
        <v>45588</v>
      </c>
      <c r="AH599">
        <v>45588</v>
      </c>
      <c r="AL599">
        <v>8</v>
      </c>
      <c r="AN599">
        <v>3647.04</v>
      </c>
      <c r="AO599">
        <v>33311</v>
      </c>
      <c r="AQ599" t="s">
        <v>14558</v>
      </c>
      <c r="AR599">
        <v>156</v>
      </c>
      <c r="AS599">
        <v>632</v>
      </c>
    </row>
    <row r="600" spans="3:45" x14ac:dyDescent="0.25">
      <c r="C600" t="s">
        <v>3585</v>
      </c>
      <c r="D600" t="s">
        <v>4134</v>
      </c>
      <c r="E600" t="s">
        <v>25</v>
      </c>
      <c r="F600" t="s">
        <v>3237</v>
      </c>
      <c r="G600" t="s">
        <v>3237</v>
      </c>
      <c r="H600">
        <v>9106058112</v>
      </c>
      <c r="I600" t="s">
        <v>3237</v>
      </c>
      <c r="J600" t="s">
        <v>15976</v>
      </c>
      <c r="L600" t="s">
        <v>26</v>
      </c>
      <c r="M600" t="s">
        <v>3334</v>
      </c>
      <c r="N600" t="s">
        <v>3237</v>
      </c>
      <c r="O600" t="s">
        <v>11756</v>
      </c>
      <c r="S600" t="s">
        <v>15155</v>
      </c>
      <c r="V600" t="s">
        <v>15155</v>
      </c>
      <c r="Y600" t="s">
        <v>3949</v>
      </c>
      <c r="AB600">
        <v>5111</v>
      </c>
      <c r="AC600">
        <v>131</v>
      </c>
      <c r="AE600">
        <v>1</v>
      </c>
      <c r="AG600">
        <v>74250</v>
      </c>
      <c r="AH600">
        <v>74250</v>
      </c>
      <c r="AL600">
        <v>8</v>
      </c>
      <c r="AN600">
        <v>5940</v>
      </c>
      <c r="AO600">
        <v>33311</v>
      </c>
      <c r="AQ600" t="s">
        <v>14558</v>
      </c>
      <c r="AR600">
        <v>156</v>
      </c>
      <c r="AS600">
        <v>632</v>
      </c>
    </row>
    <row r="601" spans="3:45" x14ac:dyDescent="0.25">
      <c r="C601" t="s">
        <v>3585</v>
      </c>
      <c r="D601" t="s">
        <v>4134</v>
      </c>
      <c r="E601" t="s">
        <v>25</v>
      </c>
      <c r="F601" t="s">
        <v>3237</v>
      </c>
      <c r="G601" t="s">
        <v>3237</v>
      </c>
      <c r="H601">
        <v>9106058112</v>
      </c>
      <c r="I601" t="s">
        <v>3237</v>
      </c>
      <c r="J601" t="s">
        <v>15976</v>
      </c>
      <c r="L601" t="s">
        <v>26</v>
      </c>
      <c r="M601" t="s">
        <v>3334</v>
      </c>
      <c r="N601" t="s">
        <v>3237</v>
      </c>
      <c r="O601" t="s">
        <v>11756</v>
      </c>
      <c r="S601" t="s">
        <v>15155</v>
      </c>
      <c r="V601" t="s">
        <v>15155</v>
      </c>
      <c r="Y601" t="s">
        <v>3993</v>
      </c>
      <c r="AB601">
        <v>5111</v>
      </c>
      <c r="AC601">
        <v>131</v>
      </c>
      <c r="AE601">
        <v>1</v>
      </c>
      <c r="AG601">
        <v>111606</v>
      </c>
      <c r="AH601">
        <v>111606</v>
      </c>
      <c r="AL601">
        <v>8</v>
      </c>
      <c r="AN601">
        <v>8928.48</v>
      </c>
      <c r="AO601">
        <v>33311</v>
      </c>
      <c r="AQ601" t="s">
        <v>14558</v>
      </c>
      <c r="AR601">
        <v>156</v>
      </c>
      <c r="AS601">
        <v>632</v>
      </c>
    </row>
    <row r="602" spans="3:45" x14ac:dyDescent="0.25">
      <c r="C602" t="s">
        <v>3585</v>
      </c>
      <c r="D602" t="s">
        <v>4134</v>
      </c>
      <c r="E602" t="s">
        <v>25</v>
      </c>
      <c r="F602" t="s">
        <v>3237</v>
      </c>
      <c r="G602" t="s">
        <v>3237</v>
      </c>
      <c r="H602">
        <v>9106058112</v>
      </c>
      <c r="I602" t="s">
        <v>3237</v>
      </c>
      <c r="J602" t="s">
        <v>15976</v>
      </c>
      <c r="L602" t="s">
        <v>26</v>
      </c>
      <c r="M602" t="s">
        <v>3334</v>
      </c>
      <c r="N602" t="s">
        <v>3237</v>
      </c>
      <c r="O602" t="s">
        <v>11756</v>
      </c>
      <c r="S602" t="s">
        <v>15155</v>
      </c>
      <c r="V602" t="s">
        <v>15155</v>
      </c>
      <c r="Y602" t="s">
        <v>4013</v>
      </c>
      <c r="AB602">
        <v>5111</v>
      </c>
      <c r="AC602">
        <v>131</v>
      </c>
      <c r="AE602">
        <v>1</v>
      </c>
      <c r="AG602">
        <v>50182</v>
      </c>
      <c r="AH602">
        <v>50182</v>
      </c>
      <c r="AL602">
        <v>8</v>
      </c>
      <c r="AN602">
        <v>4014.56</v>
      </c>
      <c r="AO602">
        <v>33311</v>
      </c>
      <c r="AQ602" t="s">
        <v>14558</v>
      </c>
      <c r="AR602">
        <v>156</v>
      </c>
      <c r="AS602">
        <v>632</v>
      </c>
    </row>
    <row r="603" spans="3:45" x14ac:dyDescent="0.25">
      <c r="C603" t="s">
        <v>3585</v>
      </c>
      <c r="D603" t="s">
        <v>4134</v>
      </c>
      <c r="E603" t="s">
        <v>25</v>
      </c>
      <c r="F603" t="s">
        <v>3237</v>
      </c>
      <c r="G603" t="s">
        <v>3237</v>
      </c>
      <c r="H603">
        <v>9106058062</v>
      </c>
      <c r="I603" t="s">
        <v>3237</v>
      </c>
      <c r="J603" t="s">
        <v>15977</v>
      </c>
      <c r="L603" t="s">
        <v>26</v>
      </c>
      <c r="M603" t="s">
        <v>3448</v>
      </c>
      <c r="N603" t="s">
        <v>3237</v>
      </c>
      <c r="O603" t="s">
        <v>3774</v>
      </c>
      <c r="S603" t="s">
        <v>15978</v>
      </c>
      <c r="V603" t="s">
        <v>15978</v>
      </c>
      <c r="Y603" t="s">
        <v>4007</v>
      </c>
      <c r="AB603">
        <v>5111</v>
      </c>
      <c r="AC603">
        <v>131</v>
      </c>
      <c r="AE603">
        <v>2</v>
      </c>
      <c r="AG603">
        <v>111058</v>
      </c>
      <c r="AH603">
        <v>222116</v>
      </c>
      <c r="AL603">
        <v>8</v>
      </c>
      <c r="AN603">
        <v>17769.28</v>
      </c>
      <c r="AO603">
        <v>33311</v>
      </c>
      <c r="AQ603" t="s">
        <v>14558</v>
      </c>
      <c r="AR603">
        <v>156</v>
      </c>
      <c r="AS603">
        <v>632</v>
      </c>
    </row>
    <row r="604" spans="3:45" x14ac:dyDescent="0.25">
      <c r="C604" t="s">
        <v>3585</v>
      </c>
      <c r="D604" t="s">
        <v>4134</v>
      </c>
      <c r="E604" t="s">
        <v>25</v>
      </c>
      <c r="F604" t="s">
        <v>3237</v>
      </c>
      <c r="G604" t="s">
        <v>3237</v>
      </c>
      <c r="H604">
        <v>9106058390</v>
      </c>
      <c r="I604" t="s">
        <v>3237</v>
      </c>
      <c r="J604" t="s">
        <v>15988</v>
      </c>
      <c r="L604" t="s">
        <v>26</v>
      </c>
      <c r="M604" t="s">
        <v>3490</v>
      </c>
      <c r="N604" t="s">
        <v>3237</v>
      </c>
      <c r="O604" t="s">
        <v>3696</v>
      </c>
      <c r="S604" t="s">
        <v>15989</v>
      </c>
      <c r="V604" t="s">
        <v>15989</v>
      </c>
      <c r="Y604" t="s">
        <v>4059</v>
      </c>
      <c r="AB604">
        <v>5111</v>
      </c>
      <c r="AC604">
        <v>131</v>
      </c>
      <c r="AE604">
        <v>1</v>
      </c>
      <c r="AG604">
        <v>37720</v>
      </c>
      <c r="AH604">
        <v>37720</v>
      </c>
      <c r="AL604">
        <v>8</v>
      </c>
      <c r="AN604">
        <v>3017.6</v>
      </c>
      <c r="AO604">
        <v>33311</v>
      </c>
      <c r="AQ604" t="s">
        <v>14558</v>
      </c>
      <c r="AR604">
        <v>156</v>
      </c>
      <c r="AS604">
        <v>632</v>
      </c>
    </row>
    <row r="605" spans="3:45" x14ac:dyDescent="0.25">
      <c r="C605" t="s">
        <v>3585</v>
      </c>
      <c r="D605" t="s">
        <v>4134</v>
      </c>
      <c r="E605" t="s">
        <v>25</v>
      </c>
      <c r="F605" t="s">
        <v>3237</v>
      </c>
      <c r="G605" t="s">
        <v>3237</v>
      </c>
      <c r="H605">
        <v>9106058384</v>
      </c>
      <c r="I605" t="s">
        <v>3237</v>
      </c>
      <c r="J605" t="s">
        <v>15992</v>
      </c>
      <c r="L605" t="s">
        <v>26</v>
      </c>
      <c r="M605" t="s">
        <v>3241</v>
      </c>
      <c r="N605" t="s">
        <v>3237</v>
      </c>
      <c r="O605" t="s">
        <v>3880</v>
      </c>
      <c r="S605" t="s">
        <v>15993</v>
      </c>
      <c r="V605" t="s">
        <v>15993</v>
      </c>
      <c r="Y605" t="s">
        <v>3999</v>
      </c>
      <c r="AB605">
        <v>5111</v>
      </c>
      <c r="AC605">
        <v>131</v>
      </c>
      <c r="AE605">
        <v>4</v>
      </c>
      <c r="AG605">
        <v>49500</v>
      </c>
      <c r="AH605">
        <v>198000</v>
      </c>
      <c r="AL605">
        <v>8</v>
      </c>
      <c r="AN605">
        <v>15840</v>
      </c>
      <c r="AO605">
        <v>33311</v>
      </c>
      <c r="AQ605" t="s">
        <v>14558</v>
      </c>
      <c r="AR605">
        <v>156</v>
      </c>
      <c r="AS605">
        <v>632</v>
      </c>
    </row>
    <row r="606" spans="3:45" x14ac:dyDescent="0.25">
      <c r="C606" t="s">
        <v>3585</v>
      </c>
      <c r="D606" t="s">
        <v>4134</v>
      </c>
      <c r="E606" t="s">
        <v>25</v>
      </c>
      <c r="F606" t="s">
        <v>3237</v>
      </c>
      <c r="G606" t="s">
        <v>3237</v>
      </c>
      <c r="H606">
        <v>9106058450</v>
      </c>
      <c r="I606" t="s">
        <v>3237</v>
      </c>
      <c r="J606" t="s">
        <v>15996</v>
      </c>
      <c r="L606" t="s">
        <v>26</v>
      </c>
      <c r="M606" t="s">
        <v>3265</v>
      </c>
      <c r="N606" t="s">
        <v>3237</v>
      </c>
      <c r="O606" t="s">
        <v>3880</v>
      </c>
      <c r="S606" t="s">
        <v>15993</v>
      </c>
      <c r="V606" t="s">
        <v>15993</v>
      </c>
      <c r="Y606" t="s">
        <v>4059</v>
      </c>
      <c r="AB606">
        <v>5111</v>
      </c>
      <c r="AC606">
        <v>131</v>
      </c>
      <c r="AE606">
        <v>1</v>
      </c>
      <c r="AG606">
        <v>37720</v>
      </c>
      <c r="AH606">
        <v>37720</v>
      </c>
      <c r="AL606">
        <v>8</v>
      </c>
      <c r="AN606">
        <v>3017.6</v>
      </c>
      <c r="AO606">
        <v>33311</v>
      </c>
      <c r="AQ606" t="s">
        <v>14558</v>
      </c>
      <c r="AR606">
        <v>156</v>
      </c>
      <c r="AS606">
        <v>632</v>
      </c>
    </row>
    <row r="607" spans="3:45" x14ac:dyDescent="0.25">
      <c r="C607" t="s">
        <v>3585</v>
      </c>
      <c r="D607" t="s">
        <v>4134</v>
      </c>
      <c r="E607" t="s">
        <v>25</v>
      </c>
      <c r="F607" t="s">
        <v>3237</v>
      </c>
      <c r="G607" t="s">
        <v>3237</v>
      </c>
      <c r="H607">
        <v>9106058543</v>
      </c>
      <c r="I607" t="s">
        <v>3237</v>
      </c>
      <c r="J607" t="s">
        <v>15997</v>
      </c>
      <c r="L607" t="s">
        <v>26</v>
      </c>
      <c r="M607" t="s">
        <v>3505</v>
      </c>
      <c r="N607" t="s">
        <v>3237</v>
      </c>
      <c r="O607" t="s">
        <v>3645</v>
      </c>
      <c r="S607" t="s">
        <v>15998</v>
      </c>
      <c r="V607" t="s">
        <v>15998</v>
      </c>
      <c r="Y607" t="s">
        <v>4013</v>
      </c>
      <c r="AB607">
        <v>5111</v>
      </c>
      <c r="AC607">
        <v>131</v>
      </c>
      <c r="AE607">
        <v>3</v>
      </c>
      <c r="AG607">
        <v>50182</v>
      </c>
      <c r="AH607">
        <v>150546</v>
      </c>
      <c r="AL607">
        <v>8</v>
      </c>
      <c r="AN607">
        <v>12043.68</v>
      </c>
      <c r="AO607">
        <v>33311</v>
      </c>
      <c r="AQ607" t="s">
        <v>14558</v>
      </c>
      <c r="AR607">
        <v>156</v>
      </c>
      <c r="AS607">
        <v>632</v>
      </c>
    </row>
    <row r="608" spans="3:45" x14ac:dyDescent="0.25">
      <c r="C608" t="s">
        <v>3585</v>
      </c>
      <c r="D608" t="s">
        <v>4134</v>
      </c>
      <c r="E608" t="s">
        <v>25</v>
      </c>
      <c r="F608" t="s">
        <v>3237</v>
      </c>
      <c r="G608" t="s">
        <v>3237</v>
      </c>
      <c r="H608">
        <v>9106058561</v>
      </c>
      <c r="I608" t="s">
        <v>3237</v>
      </c>
      <c r="J608" t="s">
        <v>15999</v>
      </c>
      <c r="L608" t="s">
        <v>26</v>
      </c>
      <c r="M608" t="s">
        <v>3253</v>
      </c>
      <c r="N608" t="s">
        <v>3237</v>
      </c>
      <c r="O608" t="s">
        <v>3639</v>
      </c>
      <c r="S608" t="s">
        <v>16000</v>
      </c>
      <c r="V608" t="s">
        <v>16000</v>
      </c>
      <c r="Y608" t="s">
        <v>4059</v>
      </c>
      <c r="AB608">
        <v>5111</v>
      </c>
      <c r="AC608">
        <v>131</v>
      </c>
      <c r="AE608">
        <v>1</v>
      </c>
      <c r="AG608">
        <v>37720</v>
      </c>
      <c r="AH608">
        <v>37720</v>
      </c>
      <c r="AL608">
        <v>8</v>
      </c>
      <c r="AN608">
        <v>3017.6</v>
      </c>
      <c r="AO608">
        <v>33311</v>
      </c>
      <c r="AQ608" t="s">
        <v>14558</v>
      </c>
      <c r="AR608">
        <v>156</v>
      </c>
      <c r="AS608">
        <v>632</v>
      </c>
    </row>
    <row r="609" spans="3:45" x14ac:dyDescent="0.25">
      <c r="C609" t="s">
        <v>3585</v>
      </c>
      <c r="D609" t="s">
        <v>4134</v>
      </c>
      <c r="E609" t="s">
        <v>25</v>
      </c>
      <c r="F609" t="s">
        <v>3237</v>
      </c>
      <c r="G609" t="s">
        <v>3237</v>
      </c>
      <c r="H609">
        <v>9106058564</v>
      </c>
      <c r="I609" t="s">
        <v>3237</v>
      </c>
      <c r="J609" t="s">
        <v>16001</v>
      </c>
      <c r="L609" t="s">
        <v>26</v>
      </c>
      <c r="M609" t="s">
        <v>3247</v>
      </c>
      <c r="N609" t="s">
        <v>3237</v>
      </c>
      <c r="O609" t="s">
        <v>3639</v>
      </c>
      <c r="S609" t="s">
        <v>16002</v>
      </c>
      <c r="V609" t="s">
        <v>16002</v>
      </c>
      <c r="Y609" t="s">
        <v>3993</v>
      </c>
      <c r="AB609">
        <v>5111</v>
      </c>
      <c r="AC609">
        <v>131</v>
      </c>
      <c r="AE609">
        <v>1</v>
      </c>
      <c r="AG609">
        <v>111606</v>
      </c>
      <c r="AH609">
        <v>111606</v>
      </c>
      <c r="AL609">
        <v>8</v>
      </c>
      <c r="AN609">
        <v>8928.48</v>
      </c>
      <c r="AO609">
        <v>33311</v>
      </c>
      <c r="AQ609" t="s">
        <v>14558</v>
      </c>
      <c r="AR609">
        <v>156</v>
      </c>
      <c r="AS609">
        <v>632</v>
      </c>
    </row>
    <row r="610" spans="3:45" x14ac:dyDescent="0.25">
      <c r="C610" t="s">
        <v>3585</v>
      </c>
      <c r="D610" t="s">
        <v>4134</v>
      </c>
      <c r="E610" t="s">
        <v>25</v>
      </c>
      <c r="F610" t="s">
        <v>3237</v>
      </c>
      <c r="G610" t="s">
        <v>3237</v>
      </c>
      <c r="H610">
        <v>9106058564</v>
      </c>
      <c r="I610" t="s">
        <v>3237</v>
      </c>
      <c r="J610" t="s">
        <v>16001</v>
      </c>
      <c r="L610" t="s">
        <v>26</v>
      </c>
      <c r="M610" t="s">
        <v>3247</v>
      </c>
      <c r="N610" t="s">
        <v>3237</v>
      </c>
      <c r="O610" t="s">
        <v>3639</v>
      </c>
      <c r="S610" t="s">
        <v>16002</v>
      </c>
      <c r="V610" t="s">
        <v>16002</v>
      </c>
      <c r="Y610" t="s">
        <v>4087</v>
      </c>
      <c r="AB610">
        <v>5111</v>
      </c>
      <c r="AC610">
        <v>131</v>
      </c>
      <c r="AE610">
        <v>2</v>
      </c>
      <c r="AG610">
        <v>45588</v>
      </c>
      <c r="AH610">
        <v>91176</v>
      </c>
      <c r="AL610">
        <v>8</v>
      </c>
      <c r="AN610">
        <v>7294.08</v>
      </c>
      <c r="AO610">
        <v>33311</v>
      </c>
      <c r="AQ610" t="s">
        <v>14558</v>
      </c>
      <c r="AR610">
        <v>156</v>
      </c>
      <c r="AS610">
        <v>632</v>
      </c>
    </row>
    <row r="611" spans="3:45" x14ac:dyDescent="0.25">
      <c r="C611" t="s">
        <v>3585</v>
      </c>
      <c r="D611" t="s">
        <v>4134</v>
      </c>
      <c r="E611" t="s">
        <v>25</v>
      </c>
      <c r="F611" t="s">
        <v>3237</v>
      </c>
      <c r="G611" t="s">
        <v>3237</v>
      </c>
      <c r="H611">
        <v>9106058860</v>
      </c>
      <c r="I611" t="s">
        <v>3237</v>
      </c>
      <c r="J611" t="s">
        <v>16016</v>
      </c>
      <c r="L611" t="s">
        <v>26</v>
      </c>
      <c r="M611" t="s">
        <v>3259</v>
      </c>
      <c r="N611" t="s">
        <v>3237</v>
      </c>
      <c r="O611" t="s">
        <v>3795</v>
      </c>
      <c r="S611" t="s">
        <v>15653</v>
      </c>
      <c r="V611" t="s">
        <v>15653</v>
      </c>
      <c r="Y611" t="s">
        <v>4013</v>
      </c>
      <c r="AB611">
        <v>5111</v>
      </c>
      <c r="AC611">
        <v>131</v>
      </c>
      <c r="AE611">
        <v>2</v>
      </c>
      <c r="AG611">
        <v>50182</v>
      </c>
      <c r="AH611">
        <v>100364</v>
      </c>
      <c r="AL611">
        <v>8</v>
      </c>
      <c r="AN611">
        <v>8029.12</v>
      </c>
      <c r="AO611">
        <v>33311</v>
      </c>
      <c r="AQ611" t="s">
        <v>14558</v>
      </c>
      <c r="AR611">
        <v>156</v>
      </c>
      <c r="AS611">
        <v>632</v>
      </c>
    </row>
    <row r="612" spans="3:45" x14ac:dyDescent="0.25">
      <c r="C612" t="s">
        <v>3585</v>
      </c>
      <c r="D612" t="s">
        <v>4134</v>
      </c>
      <c r="E612" t="s">
        <v>25</v>
      </c>
      <c r="F612" t="s">
        <v>3237</v>
      </c>
      <c r="G612" t="s">
        <v>3237</v>
      </c>
      <c r="H612">
        <v>9106058860</v>
      </c>
      <c r="I612" t="s">
        <v>3237</v>
      </c>
      <c r="J612" t="s">
        <v>16016</v>
      </c>
      <c r="L612" t="s">
        <v>26</v>
      </c>
      <c r="M612" t="s">
        <v>3259</v>
      </c>
      <c r="N612" t="s">
        <v>3237</v>
      </c>
      <c r="O612" t="s">
        <v>3795</v>
      </c>
      <c r="S612" t="s">
        <v>15653</v>
      </c>
      <c r="V612" t="s">
        <v>15653</v>
      </c>
      <c r="Y612" t="s">
        <v>3993</v>
      </c>
      <c r="AB612">
        <v>5111</v>
      </c>
      <c r="AC612">
        <v>131</v>
      </c>
      <c r="AE612">
        <v>1</v>
      </c>
      <c r="AG612">
        <v>111606</v>
      </c>
      <c r="AH612">
        <v>111606</v>
      </c>
      <c r="AL612">
        <v>8</v>
      </c>
      <c r="AN612">
        <v>8928.48</v>
      </c>
      <c r="AO612">
        <v>33311</v>
      </c>
      <c r="AQ612" t="s">
        <v>14558</v>
      </c>
      <c r="AR612">
        <v>156</v>
      </c>
      <c r="AS612">
        <v>632</v>
      </c>
    </row>
    <row r="613" spans="3:45" x14ac:dyDescent="0.25">
      <c r="C613" t="s">
        <v>3585</v>
      </c>
      <c r="D613" t="s">
        <v>4134</v>
      </c>
      <c r="E613" t="s">
        <v>25</v>
      </c>
      <c r="F613" t="s">
        <v>3237</v>
      </c>
      <c r="G613" t="s">
        <v>3237</v>
      </c>
      <c r="H613">
        <v>9106058860</v>
      </c>
      <c r="I613" t="s">
        <v>3237</v>
      </c>
      <c r="J613" t="s">
        <v>16016</v>
      </c>
      <c r="L613" t="s">
        <v>26</v>
      </c>
      <c r="M613" t="s">
        <v>3259</v>
      </c>
      <c r="N613" t="s">
        <v>3237</v>
      </c>
      <c r="O613" t="s">
        <v>3795</v>
      </c>
      <c r="S613" t="s">
        <v>15653</v>
      </c>
      <c r="V613" t="s">
        <v>15653</v>
      </c>
      <c r="Y613" t="s">
        <v>4087</v>
      </c>
      <c r="AB613">
        <v>5111</v>
      </c>
      <c r="AC613">
        <v>131</v>
      </c>
      <c r="AE613">
        <v>2</v>
      </c>
      <c r="AG613">
        <v>45588</v>
      </c>
      <c r="AH613">
        <v>91176</v>
      </c>
      <c r="AL613">
        <v>8</v>
      </c>
      <c r="AN613">
        <v>7294.08</v>
      </c>
      <c r="AO613">
        <v>33311</v>
      </c>
      <c r="AQ613" t="s">
        <v>14558</v>
      </c>
      <c r="AR613">
        <v>156</v>
      </c>
      <c r="AS613">
        <v>632</v>
      </c>
    </row>
    <row r="614" spans="3:45" x14ac:dyDescent="0.25">
      <c r="C614" t="s">
        <v>3585</v>
      </c>
      <c r="D614" t="s">
        <v>4134</v>
      </c>
      <c r="E614" t="s">
        <v>25</v>
      </c>
      <c r="F614" t="s">
        <v>3237</v>
      </c>
      <c r="G614" t="s">
        <v>3237</v>
      </c>
      <c r="H614">
        <v>9106058934</v>
      </c>
      <c r="I614" t="s">
        <v>3237</v>
      </c>
      <c r="J614" t="s">
        <v>16017</v>
      </c>
      <c r="L614" t="s">
        <v>26</v>
      </c>
      <c r="M614" t="s">
        <v>3349</v>
      </c>
      <c r="N614" t="s">
        <v>3237</v>
      </c>
      <c r="O614" t="s">
        <v>3639</v>
      </c>
      <c r="S614" t="s">
        <v>16018</v>
      </c>
      <c r="V614" t="s">
        <v>16018</v>
      </c>
      <c r="Y614" t="s">
        <v>4087</v>
      </c>
      <c r="AB614">
        <v>5111</v>
      </c>
      <c r="AC614">
        <v>131</v>
      </c>
      <c r="AE614">
        <v>3</v>
      </c>
      <c r="AG614">
        <v>45588</v>
      </c>
      <c r="AH614">
        <v>136764</v>
      </c>
      <c r="AL614">
        <v>8</v>
      </c>
      <c r="AN614">
        <v>10941.12</v>
      </c>
      <c r="AO614">
        <v>33311</v>
      </c>
      <c r="AQ614" t="s">
        <v>14558</v>
      </c>
      <c r="AR614">
        <v>156</v>
      </c>
      <c r="AS614">
        <v>632</v>
      </c>
    </row>
    <row r="615" spans="3:45" x14ac:dyDescent="0.25">
      <c r="C615" t="s">
        <v>3585</v>
      </c>
      <c r="D615" t="s">
        <v>4134</v>
      </c>
      <c r="E615" t="s">
        <v>25</v>
      </c>
      <c r="F615" t="s">
        <v>3237</v>
      </c>
      <c r="G615" t="s">
        <v>3237</v>
      </c>
      <c r="H615">
        <v>9106058934</v>
      </c>
      <c r="I615" t="s">
        <v>3237</v>
      </c>
      <c r="J615" t="s">
        <v>16017</v>
      </c>
      <c r="L615" t="s">
        <v>26</v>
      </c>
      <c r="M615" t="s">
        <v>3349</v>
      </c>
      <c r="N615" t="s">
        <v>3237</v>
      </c>
      <c r="O615" t="s">
        <v>3639</v>
      </c>
      <c r="S615" t="s">
        <v>16018</v>
      </c>
      <c r="V615" t="s">
        <v>16018</v>
      </c>
      <c r="Y615" t="s">
        <v>3993</v>
      </c>
      <c r="AB615">
        <v>5111</v>
      </c>
      <c r="AC615">
        <v>131</v>
      </c>
      <c r="AE615">
        <v>1</v>
      </c>
      <c r="AG615">
        <v>111606</v>
      </c>
      <c r="AH615">
        <v>111606</v>
      </c>
      <c r="AL615">
        <v>8</v>
      </c>
      <c r="AN615">
        <v>8928.48</v>
      </c>
      <c r="AO615">
        <v>33311</v>
      </c>
      <c r="AQ615" t="s">
        <v>14558</v>
      </c>
      <c r="AR615">
        <v>156</v>
      </c>
      <c r="AS615">
        <v>632</v>
      </c>
    </row>
    <row r="616" spans="3:45" x14ac:dyDescent="0.25">
      <c r="C616" t="s">
        <v>3585</v>
      </c>
      <c r="D616" t="s">
        <v>4134</v>
      </c>
      <c r="E616" t="s">
        <v>25</v>
      </c>
      <c r="F616" t="s">
        <v>3237</v>
      </c>
      <c r="G616" t="s">
        <v>3237</v>
      </c>
      <c r="H616">
        <v>9106058936</v>
      </c>
      <c r="I616" t="s">
        <v>3237</v>
      </c>
      <c r="J616" t="s">
        <v>16019</v>
      </c>
      <c r="L616" t="s">
        <v>26</v>
      </c>
      <c r="M616" t="s">
        <v>3313</v>
      </c>
      <c r="N616" t="s">
        <v>3237</v>
      </c>
      <c r="O616" t="s">
        <v>3669</v>
      </c>
      <c r="S616" t="s">
        <v>16020</v>
      </c>
      <c r="V616" t="s">
        <v>16020</v>
      </c>
      <c r="Y616" t="s">
        <v>4087</v>
      </c>
      <c r="AB616">
        <v>5111</v>
      </c>
      <c r="AC616">
        <v>131</v>
      </c>
      <c r="AE616">
        <v>1</v>
      </c>
      <c r="AG616">
        <v>45588</v>
      </c>
      <c r="AH616">
        <v>45588</v>
      </c>
      <c r="AL616">
        <v>8</v>
      </c>
      <c r="AN616">
        <v>3647.04</v>
      </c>
      <c r="AO616">
        <v>33311</v>
      </c>
      <c r="AQ616" t="s">
        <v>14558</v>
      </c>
      <c r="AR616">
        <v>156</v>
      </c>
      <c r="AS616">
        <v>632</v>
      </c>
    </row>
    <row r="617" spans="3:45" x14ac:dyDescent="0.25">
      <c r="C617" t="s">
        <v>3585</v>
      </c>
      <c r="D617" t="s">
        <v>4134</v>
      </c>
      <c r="E617" t="s">
        <v>25</v>
      </c>
      <c r="F617" t="s">
        <v>3237</v>
      </c>
      <c r="G617" t="s">
        <v>3237</v>
      </c>
      <c r="H617">
        <v>9106058973</v>
      </c>
      <c r="I617" t="s">
        <v>3237</v>
      </c>
      <c r="J617" t="s">
        <v>16023</v>
      </c>
      <c r="L617" t="s">
        <v>26</v>
      </c>
      <c r="M617" t="s">
        <v>3343</v>
      </c>
      <c r="N617" t="s">
        <v>3237</v>
      </c>
      <c r="O617" t="s">
        <v>3639</v>
      </c>
      <c r="S617" t="s">
        <v>16024</v>
      </c>
      <c r="V617" t="s">
        <v>16024</v>
      </c>
      <c r="Y617" t="s">
        <v>4007</v>
      </c>
      <c r="AB617">
        <v>5111</v>
      </c>
      <c r="AC617">
        <v>131</v>
      </c>
      <c r="AE617">
        <v>1</v>
      </c>
      <c r="AG617">
        <v>111058</v>
      </c>
      <c r="AH617">
        <v>111058</v>
      </c>
      <c r="AL617">
        <v>8</v>
      </c>
      <c r="AN617">
        <v>8884.64</v>
      </c>
      <c r="AO617">
        <v>33311</v>
      </c>
      <c r="AQ617" t="s">
        <v>14558</v>
      </c>
      <c r="AR617">
        <v>156</v>
      </c>
      <c r="AS617">
        <v>632</v>
      </c>
    </row>
    <row r="618" spans="3:45" x14ac:dyDescent="0.25">
      <c r="C618" t="s">
        <v>3585</v>
      </c>
      <c r="D618" t="s">
        <v>4134</v>
      </c>
      <c r="E618" t="s">
        <v>25</v>
      </c>
      <c r="F618" t="s">
        <v>3237</v>
      </c>
      <c r="G618" t="s">
        <v>3237</v>
      </c>
      <c r="H618">
        <v>9106059039</v>
      </c>
      <c r="I618" t="s">
        <v>3237</v>
      </c>
      <c r="J618" t="s">
        <v>16025</v>
      </c>
      <c r="L618" t="s">
        <v>26</v>
      </c>
      <c r="M618" t="s">
        <v>3376</v>
      </c>
      <c r="N618" t="s">
        <v>3237</v>
      </c>
      <c r="O618" t="s">
        <v>3639</v>
      </c>
      <c r="S618" t="s">
        <v>15193</v>
      </c>
      <c r="V618" t="s">
        <v>15193</v>
      </c>
      <c r="Y618" t="s">
        <v>4007</v>
      </c>
      <c r="AB618">
        <v>5111</v>
      </c>
      <c r="AC618">
        <v>131</v>
      </c>
      <c r="AE618">
        <v>1</v>
      </c>
      <c r="AG618">
        <v>111058</v>
      </c>
      <c r="AH618">
        <v>111058</v>
      </c>
      <c r="AL618">
        <v>8</v>
      </c>
      <c r="AN618">
        <v>8884.64</v>
      </c>
      <c r="AO618">
        <v>33311</v>
      </c>
      <c r="AQ618" t="s">
        <v>14558</v>
      </c>
      <c r="AR618">
        <v>156</v>
      </c>
      <c r="AS618">
        <v>632</v>
      </c>
    </row>
    <row r="619" spans="3:45" x14ac:dyDescent="0.25">
      <c r="C619" t="s">
        <v>3585</v>
      </c>
      <c r="D619" t="s">
        <v>4134</v>
      </c>
      <c r="E619" t="s">
        <v>25</v>
      </c>
      <c r="F619" t="s">
        <v>3237</v>
      </c>
      <c r="G619" t="s">
        <v>3237</v>
      </c>
      <c r="H619">
        <v>9106059039</v>
      </c>
      <c r="I619" t="s">
        <v>3237</v>
      </c>
      <c r="J619" t="s">
        <v>16025</v>
      </c>
      <c r="L619" t="s">
        <v>26</v>
      </c>
      <c r="M619" t="s">
        <v>3376</v>
      </c>
      <c r="N619" t="s">
        <v>3237</v>
      </c>
      <c r="O619" t="s">
        <v>3639</v>
      </c>
      <c r="S619" t="s">
        <v>15193</v>
      </c>
      <c r="V619" t="s">
        <v>15193</v>
      </c>
      <c r="Y619" t="s">
        <v>3949</v>
      </c>
      <c r="AB619">
        <v>5111</v>
      </c>
      <c r="AC619">
        <v>131</v>
      </c>
      <c r="AE619">
        <v>1</v>
      </c>
      <c r="AG619">
        <v>74250</v>
      </c>
      <c r="AH619">
        <v>74250</v>
      </c>
      <c r="AL619">
        <v>8</v>
      </c>
      <c r="AN619">
        <v>5940</v>
      </c>
      <c r="AO619">
        <v>33311</v>
      </c>
      <c r="AQ619" t="s">
        <v>14558</v>
      </c>
      <c r="AR619">
        <v>156</v>
      </c>
      <c r="AS619">
        <v>632</v>
      </c>
    </row>
    <row r="620" spans="3:45" x14ac:dyDescent="0.25">
      <c r="C620" t="s">
        <v>3585</v>
      </c>
      <c r="D620" t="s">
        <v>4134</v>
      </c>
      <c r="E620" t="s">
        <v>25</v>
      </c>
      <c r="F620" t="s">
        <v>3237</v>
      </c>
      <c r="G620" t="s">
        <v>3237</v>
      </c>
      <c r="H620">
        <v>9106059170</v>
      </c>
      <c r="I620" t="s">
        <v>3237</v>
      </c>
      <c r="J620" t="s">
        <v>16028</v>
      </c>
      <c r="L620" t="s">
        <v>26</v>
      </c>
      <c r="M620" t="s">
        <v>3304</v>
      </c>
      <c r="N620" t="s">
        <v>3237</v>
      </c>
      <c r="O620" t="s">
        <v>10282</v>
      </c>
      <c r="S620" t="s">
        <v>16029</v>
      </c>
      <c r="V620" t="s">
        <v>16029</v>
      </c>
      <c r="Y620" t="s">
        <v>4010</v>
      </c>
      <c r="AB620">
        <v>5111</v>
      </c>
      <c r="AC620">
        <v>131</v>
      </c>
      <c r="AE620">
        <v>4</v>
      </c>
      <c r="AG620">
        <v>41328</v>
      </c>
      <c r="AH620">
        <v>165312</v>
      </c>
      <c r="AL620">
        <v>8</v>
      </c>
      <c r="AN620">
        <v>13224.960000000001</v>
      </c>
      <c r="AO620">
        <v>33311</v>
      </c>
      <c r="AQ620" t="s">
        <v>14558</v>
      </c>
      <c r="AR620">
        <v>156</v>
      </c>
      <c r="AS620">
        <v>632</v>
      </c>
    </row>
    <row r="621" spans="3:45" x14ac:dyDescent="0.25">
      <c r="C621" t="s">
        <v>3585</v>
      </c>
      <c r="D621" t="s">
        <v>4134</v>
      </c>
      <c r="E621" t="s">
        <v>25</v>
      </c>
      <c r="F621" t="s">
        <v>3237</v>
      </c>
      <c r="G621" t="s">
        <v>3237</v>
      </c>
      <c r="H621">
        <v>9106059170</v>
      </c>
      <c r="I621" t="s">
        <v>3237</v>
      </c>
      <c r="J621" t="s">
        <v>16028</v>
      </c>
      <c r="L621" t="s">
        <v>26</v>
      </c>
      <c r="M621" t="s">
        <v>3304</v>
      </c>
      <c r="N621" t="s">
        <v>3237</v>
      </c>
      <c r="O621" t="s">
        <v>10282</v>
      </c>
      <c r="S621" t="s">
        <v>16029</v>
      </c>
      <c r="V621" t="s">
        <v>16029</v>
      </c>
      <c r="Y621" t="s">
        <v>3999</v>
      </c>
      <c r="AB621">
        <v>5111</v>
      </c>
      <c r="AC621">
        <v>131</v>
      </c>
      <c r="AE621">
        <v>2</v>
      </c>
      <c r="AG621">
        <v>49500</v>
      </c>
      <c r="AH621">
        <v>99000</v>
      </c>
      <c r="AL621">
        <v>8</v>
      </c>
      <c r="AN621">
        <v>7920</v>
      </c>
      <c r="AO621">
        <v>33311</v>
      </c>
      <c r="AQ621" t="s">
        <v>14558</v>
      </c>
      <c r="AR621">
        <v>156</v>
      </c>
      <c r="AS621">
        <v>632</v>
      </c>
    </row>
    <row r="622" spans="3:45" x14ac:dyDescent="0.25">
      <c r="C622" t="s">
        <v>3585</v>
      </c>
      <c r="D622" t="s">
        <v>4134</v>
      </c>
      <c r="E622" t="s">
        <v>25</v>
      </c>
      <c r="F622" t="s">
        <v>3237</v>
      </c>
      <c r="G622" t="s">
        <v>3237</v>
      </c>
      <c r="H622">
        <v>9106059170</v>
      </c>
      <c r="I622" t="s">
        <v>3237</v>
      </c>
      <c r="J622" t="s">
        <v>16028</v>
      </c>
      <c r="L622" t="s">
        <v>26</v>
      </c>
      <c r="M622" t="s">
        <v>3304</v>
      </c>
      <c r="N622" t="s">
        <v>3237</v>
      </c>
      <c r="O622" t="s">
        <v>10282</v>
      </c>
      <c r="S622" t="s">
        <v>16029</v>
      </c>
      <c r="V622" t="s">
        <v>16029</v>
      </c>
      <c r="Y622" t="s">
        <v>4010</v>
      </c>
      <c r="AB622">
        <v>5111</v>
      </c>
      <c r="AC622">
        <v>131</v>
      </c>
      <c r="AE622">
        <v>1</v>
      </c>
      <c r="AG622">
        <v>41328</v>
      </c>
      <c r="AH622">
        <v>41328</v>
      </c>
      <c r="AL622">
        <v>8</v>
      </c>
      <c r="AN622">
        <v>3306.2400000000002</v>
      </c>
      <c r="AO622">
        <v>33311</v>
      </c>
      <c r="AQ622" t="s">
        <v>14558</v>
      </c>
      <c r="AR622">
        <v>156</v>
      </c>
      <c r="AS622">
        <v>632</v>
      </c>
    </row>
    <row r="623" spans="3:45" x14ac:dyDescent="0.25">
      <c r="C623" t="s">
        <v>3585</v>
      </c>
      <c r="D623" t="s">
        <v>4134</v>
      </c>
      <c r="E623" t="s">
        <v>25</v>
      </c>
      <c r="F623" t="s">
        <v>3237</v>
      </c>
      <c r="G623" t="s">
        <v>3237</v>
      </c>
      <c r="H623">
        <v>9106059199</v>
      </c>
      <c r="I623" t="s">
        <v>3237</v>
      </c>
      <c r="J623" t="s">
        <v>16030</v>
      </c>
      <c r="L623" t="s">
        <v>26</v>
      </c>
      <c r="M623" t="s">
        <v>3346</v>
      </c>
      <c r="N623" t="s">
        <v>3237</v>
      </c>
      <c r="O623" t="s">
        <v>3669</v>
      </c>
      <c r="S623" t="s">
        <v>16031</v>
      </c>
      <c r="V623" t="s">
        <v>16031</v>
      </c>
      <c r="Y623" t="s">
        <v>4059</v>
      </c>
      <c r="AB623">
        <v>5111</v>
      </c>
      <c r="AC623">
        <v>131</v>
      </c>
      <c r="AE623">
        <v>2</v>
      </c>
      <c r="AG623">
        <v>37720</v>
      </c>
      <c r="AH623">
        <v>75440</v>
      </c>
      <c r="AL623">
        <v>8</v>
      </c>
      <c r="AN623">
        <v>6035.2</v>
      </c>
      <c r="AO623">
        <v>33311</v>
      </c>
      <c r="AQ623" t="s">
        <v>14558</v>
      </c>
      <c r="AR623">
        <v>156</v>
      </c>
      <c r="AS623">
        <v>632</v>
      </c>
    </row>
    <row r="624" spans="3:45" x14ac:dyDescent="0.25">
      <c r="C624" t="s">
        <v>3585</v>
      </c>
      <c r="D624" t="s">
        <v>4134</v>
      </c>
      <c r="E624" t="s">
        <v>25</v>
      </c>
      <c r="F624" t="s">
        <v>3237</v>
      </c>
      <c r="G624" t="s">
        <v>3237</v>
      </c>
      <c r="H624">
        <v>9106059266</v>
      </c>
      <c r="I624" t="s">
        <v>3237</v>
      </c>
      <c r="J624" t="s">
        <v>16034</v>
      </c>
      <c r="L624" t="s">
        <v>26</v>
      </c>
      <c r="M624" t="s">
        <v>3424</v>
      </c>
      <c r="N624" t="s">
        <v>3237</v>
      </c>
      <c r="O624" t="s">
        <v>3639</v>
      </c>
      <c r="S624" t="s">
        <v>16035</v>
      </c>
      <c r="V624" t="s">
        <v>16035</v>
      </c>
      <c r="Y624" t="s">
        <v>4007</v>
      </c>
      <c r="AB624">
        <v>5111</v>
      </c>
      <c r="AC624">
        <v>131</v>
      </c>
      <c r="AE624">
        <v>1</v>
      </c>
      <c r="AG624">
        <v>111058</v>
      </c>
      <c r="AH624">
        <v>111058</v>
      </c>
      <c r="AL624">
        <v>8</v>
      </c>
      <c r="AN624">
        <v>8884.64</v>
      </c>
      <c r="AO624">
        <v>33311</v>
      </c>
      <c r="AQ624" t="s">
        <v>14558</v>
      </c>
      <c r="AR624">
        <v>156</v>
      </c>
      <c r="AS624">
        <v>632</v>
      </c>
    </row>
    <row r="625" spans="3:45" x14ac:dyDescent="0.25">
      <c r="C625" t="s">
        <v>3585</v>
      </c>
      <c r="D625" t="s">
        <v>4134</v>
      </c>
      <c r="E625" t="s">
        <v>25</v>
      </c>
      <c r="F625" t="s">
        <v>3237</v>
      </c>
      <c r="G625" t="s">
        <v>3237</v>
      </c>
      <c r="H625">
        <v>9106059266</v>
      </c>
      <c r="I625" t="s">
        <v>3237</v>
      </c>
      <c r="J625" t="s">
        <v>16034</v>
      </c>
      <c r="L625" t="s">
        <v>26</v>
      </c>
      <c r="M625" t="s">
        <v>3424</v>
      </c>
      <c r="N625" t="s">
        <v>3237</v>
      </c>
      <c r="O625" t="s">
        <v>3639</v>
      </c>
      <c r="S625" t="s">
        <v>16035</v>
      </c>
      <c r="V625" t="s">
        <v>16035</v>
      </c>
      <c r="Y625" t="s">
        <v>3993</v>
      </c>
      <c r="AB625">
        <v>5111</v>
      </c>
      <c r="AC625">
        <v>131</v>
      </c>
      <c r="AE625">
        <v>2</v>
      </c>
      <c r="AG625">
        <v>111606</v>
      </c>
      <c r="AH625">
        <v>223212</v>
      </c>
      <c r="AL625">
        <v>8</v>
      </c>
      <c r="AN625">
        <v>17856.96</v>
      </c>
      <c r="AO625">
        <v>33311</v>
      </c>
      <c r="AQ625" t="s">
        <v>14558</v>
      </c>
      <c r="AR625">
        <v>156</v>
      </c>
      <c r="AS625">
        <v>632</v>
      </c>
    </row>
    <row r="626" spans="3:45" x14ac:dyDescent="0.25">
      <c r="C626" t="s">
        <v>3585</v>
      </c>
      <c r="D626" t="s">
        <v>4134</v>
      </c>
      <c r="E626" t="s">
        <v>25</v>
      </c>
      <c r="F626" t="s">
        <v>3237</v>
      </c>
      <c r="G626" t="s">
        <v>3237</v>
      </c>
      <c r="H626">
        <v>9106059289</v>
      </c>
      <c r="I626" t="s">
        <v>3237</v>
      </c>
      <c r="J626" t="s">
        <v>16036</v>
      </c>
      <c r="L626" t="s">
        <v>26</v>
      </c>
      <c r="M626" t="s">
        <v>3355</v>
      </c>
      <c r="N626" t="s">
        <v>3237</v>
      </c>
      <c r="O626" t="s">
        <v>10352</v>
      </c>
      <c r="S626" t="s">
        <v>16037</v>
      </c>
      <c r="V626" t="s">
        <v>16037</v>
      </c>
      <c r="Y626" t="s">
        <v>3949</v>
      </c>
      <c r="AB626">
        <v>5111</v>
      </c>
      <c r="AC626">
        <v>131</v>
      </c>
      <c r="AE626">
        <v>1</v>
      </c>
      <c r="AG626">
        <v>74250</v>
      </c>
      <c r="AH626">
        <v>74250</v>
      </c>
      <c r="AL626">
        <v>8</v>
      </c>
      <c r="AN626">
        <v>5940</v>
      </c>
      <c r="AO626">
        <v>33311</v>
      </c>
      <c r="AQ626" t="s">
        <v>14558</v>
      </c>
      <c r="AR626">
        <v>156</v>
      </c>
      <c r="AS626">
        <v>632</v>
      </c>
    </row>
    <row r="627" spans="3:45" x14ac:dyDescent="0.25">
      <c r="C627" t="s">
        <v>3585</v>
      </c>
      <c r="D627" t="s">
        <v>4134</v>
      </c>
      <c r="E627" t="s">
        <v>25</v>
      </c>
      <c r="F627" t="s">
        <v>3237</v>
      </c>
      <c r="G627" t="s">
        <v>3237</v>
      </c>
      <c r="H627">
        <v>9106059289</v>
      </c>
      <c r="I627" t="s">
        <v>3237</v>
      </c>
      <c r="J627" t="s">
        <v>16036</v>
      </c>
      <c r="L627" t="s">
        <v>26</v>
      </c>
      <c r="M627" t="s">
        <v>3355</v>
      </c>
      <c r="N627" t="s">
        <v>3237</v>
      </c>
      <c r="O627" t="s">
        <v>10352</v>
      </c>
      <c r="S627" t="s">
        <v>16037</v>
      </c>
      <c r="V627" t="s">
        <v>16037</v>
      </c>
      <c r="Y627" t="s">
        <v>4013</v>
      </c>
      <c r="AB627">
        <v>5111</v>
      </c>
      <c r="AC627">
        <v>131</v>
      </c>
      <c r="AE627">
        <v>2</v>
      </c>
      <c r="AG627">
        <v>50182</v>
      </c>
      <c r="AH627">
        <v>100364</v>
      </c>
      <c r="AL627">
        <v>8</v>
      </c>
      <c r="AN627">
        <v>8029.12</v>
      </c>
      <c r="AO627">
        <v>33311</v>
      </c>
      <c r="AQ627" t="s">
        <v>14558</v>
      </c>
      <c r="AR627">
        <v>156</v>
      </c>
      <c r="AS627">
        <v>632</v>
      </c>
    </row>
    <row r="628" spans="3:45" x14ac:dyDescent="0.25">
      <c r="C628" t="s">
        <v>3585</v>
      </c>
      <c r="D628" t="s">
        <v>4134</v>
      </c>
      <c r="E628" t="s">
        <v>25</v>
      </c>
      <c r="F628" t="s">
        <v>3237</v>
      </c>
      <c r="G628" t="s">
        <v>3237</v>
      </c>
      <c r="H628">
        <v>9106059289</v>
      </c>
      <c r="I628" t="s">
        <v>3237</v>
      </c>
      <c r="J628" t="s">
        <v>16036</v>
      </c>
      <c r="L628" t="s">
        <v>26</v>
      </c>
      <c r="M628" t="s">
        <v>3355</v>
      </c>
      <c r="N628" t="s">
        <v>3237</v>
      </c>
      <c r="O628" t="s">
        <v>10352</v>
      </c>
      <c r="S628" t="s">
        <v>16037</v>
      </c>
      <c r="V628" t="s">
        <v>16037</v>
      </c>
      <c r="Y628" t="s">
        <v>4007</v>
      </c>
      <c r="AB628">
        <v>5111</v>
      </c>
      <c r="AC628">
        <v>131</v>
      </c>
      <c r="AE628">
        <v>3</v>
      </c>
      <c r="AG628">
        <v>111058</v>
      </c>
      <c r="AH628">
        <v>333174</v>
      </c>
      <c r="AL628">
        <v>8</v>
      </c>
      <c r="AN628">
        <v>26653.920000000002</v>
      </c>
      <c r="AO628">
        <v>33311</v>
      </c>
      <c r="AQ628" t="s">
        <v>14558</v>
      </c>
      <c r="AR628">
        <v>156</v>
      </c>
      <c r="AS628">
        <v>632</v>
      </c>
    </row>
    <row r="629" spans="3:45" x14ac:dyDescent="0.25">
      <c r="C629" t="s">
        <v>3585</v>
      </c>
      <c r="D629" t="s">
        <v>4134</v>
      </c>
      <c r="E629" t="s">
        <v>25</v>
      </c>
      <c r="F629" t="s">
        <v>3237</v>
      </c>
      <c r="G629" t="s">
        <v>3237</v>
      </c>
      <c r="H629">
        <v>9106059289</v>
      </c>
      <c r="I629" t="s">
        <v>3237</v>
      </c>
      <c r="J629" t="s">
        <v>16036</v>
      </c>
      <c r="L629" t="s">
        <v>26</v>
      </c>
      <c r="M629" t="s">
        <v>3355</v>
      </c>
      <c r="N629" t="s">
        <v>3237</v>
      </c>
      <c r="O629" t="s">
        <v>10352</v>
      </c>
      <c r="S629" t="s">
        <v>16037</v>
      </c>
      <c r="V629" t="s">
        <v>16037</v>
      </c>
      <c r="Y629" t="s">
        <v>3999</v>
      </c>
      <c r="AB629">
        <v>5111</v>
      </c>
      <c r="AC629">
        <v>131</v>
      </c>
      <c r="AE629">
        <v>2</v>
      </c>
      <c r="AG629">
        <v>49500</v>
      </c>
      <c r="AH629">
        <v>99000</v>
      </c>
      <c r="AL629">
        <v>8</v>
      </c>
      <c r="AN629">
        <v>7920</v>
      </c>
      <c r="AO629">
        <v>33311</v>
      </c>
      <c r="AQ629" t="s">
        <v>14558</v>
      </c>
      <c r="AR629">
        <v>156</v>
      </c>
      <c r="AS629">
        <v>632</v>
      </c>
    </row>
    <row r="630" spans="3:45" x14ac:dyDescent="0.25">
      <c r="C630" t="s">
        <v>3585</v>
      </c>
      <c r="D630" t="s">
        <v>4134</v>
      </c>
      <c r="E630" t="s">
        <v>25</v>
      </c>
      <c r="F630" t="s">
        <v>3237</v>
      </c>
      <c r="G630" t="s">
        <v>3237</v>
      </c>
      <c r="H630">
        <v>9106059289</v>
      </c>
      <c r="I630" t="s">
        <v>3237</v>
      </c>
      <c r="J630" t="s">
        <v>16036</v>
      </c>
      <c r="L630" t="s">
        <v>26</v>
      </c>
      <c r="M630" t="s">
        <v>3355</v>
      </c>
      <c r="N630" t="s">
        <v>3237</v>
      </c>
      <c r="O630" t="s">
        <v>10352</v>
      </c>
      <c r="S630" t="s">
        <v>16037</v>
      </c>
      <c r="V630" t="s">
        <v>16037</v>
      </c>
      <c r="Y630" t="s">
        <v>4087</v>
      </c>
      <c r="AB630">
        <v>5111</v>
      </c>
      <c r="AC630">
        <v>131</v>
      </c>
      <c r="AE630">
        <v>5</v>
      </c>
      <c r="AG630">
        <v>45588</v>
      </c>
      <c r="AH630">
        <v>227940</v>
      </c>
      <c r="AL630">
        <v>8</v>
      </c>
      <c r="AN630">
        <v>18235.2</v>
      </c>
      <c r="AO630">
        <v>33311</v>
      </c>
      <c r="AQ630" t="s">
        <v>14558</v>
      </c>
      <c r="AR630">
        <v>156</v>
      </c>
      <c r="AS630">
        <v>632</v>
      </c>
    </row>
    <row r="631" spans="3:45" x14ac:dyDescent="0.25">
      <c r="C631" t="s">
        <v>3585</v>
      </c>
      <c r="D631" t="s">
        <v>4134</v>
      </c>
      <c r="E631" t="s">
        <v>25</v>
      </c>
      <c r="F631" t="s">
        <v>3237</v>
      </c>
      <c r="G631" t="s">
        <v>3237</v>
      </c>
      <c r="H631">
        <v>9106059289</v>
      </c>
      <c r="I631" t="s">
        <v>3237</v>
      </c>
      <c r="J631" t="s">
        <v>16036</v>
      </c>
      <c r="L631" t="s">
        <v>26</v>
      </c>
      <c r="M631" t="s">
        <v>3355</v>
      </c>
      <c r="N631" t="s">
        <v>3237</v>
      </c>
      <c r="O631" t="s">
        <v>10352</v>
      </c>
      <c r="S631" t="s">
        <v>16037</v>
      </c>
      <c r="V631" t="s">
        <v>16037</v>
      </c>
      <c r="Y631" t="s">
        <v>4059</v>
      </c>
      <c r="AB631">
        <v>5111</v>
      </c>
      <c r="AC631">
        <v>131</v>
      </c>
      <c r="AE631">
        <v>5</v>
      </c>
      <c r="AG631">
        <v>37720</v>
      </c>
      <c r="AH631">
        <v>188600</v>
      </c>
      <c r="AL631">
        <v>8</v>
      </c>
      <c r="AN631">
        <v>15088</v>
      </c>
      <c r="AO631">
        <v>33311</v>
      </c>
      <c r="AQ631" t="s">
        <v>14558</v>
      </c>
      <c r="AR631">
        <v>156</v>
      </c>
      <c r="AS631">
        <v>632</v>
      </c>
    </row>
    <row r="632" spans="3:45" x14ac:dyDescent="0.25">
      <c r="C632" t="s">
        <v>3585</v>
      </c>
      <c r="D632" t="s">
        <v>4134</v>
      </c>
      <c r="E632" t="s">
        <v>25</v>
      </c>
      <c r="F632" t="s">
        <v>3237</v>
      </c>
      <c r="G632" t="s">
        <v>3237</v>
      </c>
      <c r="H632">
        <v>9106059337</v>
      </c>
      <c r="I632" t="s">
        <v>3237</v>
      </c>
      <c r="J632" t="s">
        <v>16038</v>
      </c>
      <c r="L632" t="s">
        <v>26</v>
      </c>
      <c r="M632" t="s">
        <v>3367</v>
      </c>
      <c r="N632" t="s">
        <v>3237</v>
      </c>
      <c r="O632" t="s">
        <v>13323</v>
      </c>
      <c r="S632" t="s">
        <v>16039</v>
      </c>
      <c r="V632" t="s">
        <v>16039</v>
      </c>
      <c r="Y632" t="s">
        <v>3999</v>
      </c>
      <c r="AB632">
        <v>5111</v>
      </c>
      <c r="AC632">
        <v>131</v>
      </c>
      <c r="AE632">
        <v>2</v>
      </c>
      <c r="AG632">
        <v>49500</v>
      </c>
      <c r="AH632">
        <v>99000</v>
      </c>
      <c r="AL632">
        <v>8</v>
      </c>
      <c r="AN632">
        <v>7920</v>
      </c>
      <c r="AO632">
        <v>33311</v>
      </c>
      <c r="AQ632" t="s">
        <v>14558</v>
      </c>
      <c r="AR632">
        <v>156</v>
      </c>
      <c r="AS632">
        <v>632</v>
      </c>
    </row>
    <row r="633" spans="3:45" x14ac:dyDescent="0.25">
      <c r="C633" t="s">
        <v>3585</v>
      </c>
      <c r="D633" t="s">
        <v>4134</v>
      </c>
      <c r="E633" t="s">
        <v>25</v>
      </c>
      <c r="F633" t="s">
        <v>3237</v>
      </c>
      <c r="G633" t="s">
        <v>3237</v>
      </c>
      <c r="H633">
        <v>9106059337</v>
      </c>
      <c r="I633" t="s">
        <v>3237</v>
      </c>
      <c r="J633" t="s">
        <v>16038</v>
      </c>
      <c r="L633" t="s">
        <v>26</v>
      </c>
      <c r="M633" t="s">
        <v>3367</v>
      </c>
      <c r="N633" t="s">
        <v>3237</v>
      </c>
      <c r="O633" t="s">
        <v>13323</v>
      </c>
      <c r="S633" t="s">
        <v>16039</v>
      </c>
      <c r="V633" t="s">
        <v>16039</v>
      </c>
      <c r="Y633" t="s">
        <v>4007</v>
      </c>
      <c r="AB633">
        <v>5111</v>
      </c>
      <c r="AC633">
        <v>131</v>
      </c>
      <c r="AE633">
        <v>1</v>
      </c>
      <c r="AG633">
        <v>111058</v>
      </c>
      <c r="AH633">
        <v>111058</v>
      </c>
      <c r="AL633">
        <v>8</v>
      </c>
      <c r="AN633">
        <v>8884.64</v>
      </c>
      <c r="AO633">
        <v>33311</v>
      </c>
      <c r="AQ633" t="s">
        <v>14558</v>
      </c>
      <c r="AR633">
        <v>156</v>
      </c>
      <c r="AS633">
        <v>632</v>
      </c>
    </row>
    <row r="634" spans="3:45" x14ac:dyDescent="0.25">
      <c r="C634" t="s">
        <v>3585</v>
      </c>
      <c r="D634" t="s">
        <v>4134</v>
      </c>
      <c r="E634" t="s">
        <v>25</v>
      </c>
      <c r="F634" t="s">
        <v>3237</v>
      </c>
      <c r="G634" t="s">
        <v>3237</v>
      </c>
      <c r="H634">
        <v>9106059502</v>
      </c>
      <c r="I634" t="s">
        <v>3237</v>
      </c>
      <c r="J634" t="s">
        <v>16047</v>
      </c>
      <c r="L634" t="s">
        <v>26</v>
      </c>
      <c r="M634" t="s">
        <v>3472</v>
      </c>
      <c r="N634" t="s">
        <v>3237</v>
      </c>
      <c r="O634" t="s">
        <v>3639</v>
      </c>
      <c r="S634" t="s">
        <v>16048</v>
      </c>
      <c r="V634" t="s">
        <v>16048</v>
      </c>
      <c r="Y634" t="s">
        <v>4087</v>
      </c>
      <c r="AB634">
        <v>5111</v>
      </c>
      <c r="AC634">
        <v>131</v>
      </c>
      <c r="AE634">
        <v>1</v>
      </c>
      <c r="AG634">
        <v>45588</v>
      </c>
      <c r="AH634">
        <v>45588</v>
      </c>
      <c r="AL634">
        <v>8</v>
      </c>
      <c r="AN634">
        <v>3647.04</v>
      </c>
      <c r="AO634">
        <v>33311</v>
      </c>
      <c r="AQ634" t="s">
        <v>14558</v>
      </c>
      <c r="AR634">
        <v>156</v>
      </c>
      <c r="AS634">
        <v>632</v>
      </c>
    </row>
    <row r="635" spans="3:45" x14ac:dyDescent="0.25">
      <c r="C635" t="s">
        <v>3585</v>
      </c>
      <c r="D635" t="s">
        <v>4134</v>
      </c>
      <c r="E635" t="s">
        <v>25</v>
      </c>
      <c r="F635" t="s">
        <v>3237</v>
      </c>
      <c r="G635" t="s">
        <v>3237</v>
      </c>
      <c r="H635">
        <v>9106059556</v>
      </c>
      <c r="I635" t="s">
        <v>3237</v>
      </c>
      <c r="J635" t="s">
        <v>16053</v>
      </c>
      <c r="L635" t="s">
        <v>26</v>
      </c>
      <c r="M635" t="s">
        <v>3373</v>
      </c>
      <c r="N635" t="s">
        <v>3237</v>
      </c>
      <c r="O635" t="s">
        <v>3880</v>
      </c>
      <c r="S635" t="s">
        <v>16054</v>
      </c>
      <c r="V635" t="s">
        <v>16054</v>
      </c>
      <c r="Y635" t="s">
        <v>4087</v>
      </c>
      <c r="AB635">
        <v>5111</v>
      </c>
      <c r="AC635">
        <v>131</v>
      </c>
      <c r="AE635">
        <v>3</v>
      </c>
      <c r="AG635">
        <v>45588</v>
      </c>
      <c r="AH635">
        <v>136764</v>
      </c>
      <c r="AL635">
        <v>8</v>
      </c>
      <c r="AN635">
        <v>10941.12</v>
      </c>
      <c r="AO635">
        <v>33311</v>
      </c>
      <c r="AQ635" t="s">
        <v>14558</v>
      </c>
      <c r="AR635">
        <v>156</v>
      </c>
      <c r="AS635">
        <v>632</v>
      </c>
    </row>
    <row r="636" spans="3:45" x14ac:dyDescent="0.25">
      <c r="C636" t="s">
        <v>3585</v>
      </c>
      <c r="D636" t="s">
        <v>4134</v>
      </c>
      <c r="E636" t="s">
        <v>25</v>
      </c>
      <c r="F636" t="s">
        <v>3237</v>
      </c>
      <c r="G636" t="s">
        <v>3237</v>
      </c>
      <c r="H636">
        <v>9106059792</v>
      </c>
      <c r="I636" t="s">
        <v>3237</v>
      </c>
      <c r="J636" t="s">
        <v>16063</v>
      </c>
      <c r="L636" t="s">
        <v>26</v>
      </c>
      <c r="M636" t="s">
        <v>3526</v>
      </c>
      <c r="N636" t="s">
        <v>3237</v>
      </c>
      <c r="O636" t="s">
        <v>13116</v>
      </c>
      <c r="S636" t="s">
        <v>16064</v>
      </c>
      <c r="V636" t="s">
        <v>16064</v>
      </c>
      <c r="Y636" t="s">
        <v>4087</v>
      </c>
      <c r="AB636">
        <v>5111</v>
      </c>
      <c r="AC636">
        <v>131</v>
      </c>
      <c r="AE636">
        <v>1</v>
      </c>
      <c r="AG636">
        <v>45588</v>
      </c>
      <c r="AH636">
        <v>45588</v>
      </c>
      <c r="AL636">
        <v>8</v>
      </c>
      <c r="AN636">
        <v>3647.04</v>
      </c>
      <c r="AO636">
        <v>33311</v>
      </c>
      <c r="AQ636" t="s">
        <v>14558</v>
      </c>
      <c r="AR636">
        <v>156</v>
      </c>
      <c r="AS636">
        <v>632</v>
      </c>
    </row>
    <row r="637" spans="3:45" x14ac:dyDescent="0.25">
      <c r="C637" t="s">
        <v>3585</v>
      </c>
      <c r="D637" t="s">
        <v>4134</v>
      </c>
      <c r="E637" t="s">
        <v>25</v>
      </c>
      <c r="F637" t="s">
        <v>3237</v>
      </c>
      <c r="G637" t="s">
        <v>3237</v>
      </c>
      <c r="H637">
        <v>9106059792</v>
      </c>
      <c r="I637" t="s">
        <v>3237</v>
      </c>
      <c r="J637" t="s">
        <v>16063</v>
      </c>
      <c r="L637" t="s">
        <v>26</v>
      </c>
      <c r="M637" t="s">
        <v>3526</v>
      </c>
      <c r="N637" t="s">
        <v>3237</v>
      </c>
      <c r="O637" t="s">
        <v>13116</v>
      </c>
      <c r="S637" t="s">
        <v>16064</v>
      </c>
      <c r="V637" t="s">
        <v>16064</v>
      </c>
      <c r="Y637" t="s">
        <v>4013</v>
      </c>
      <c r="AB637">
        <v>5111</v>
      </c>
      <c r="AC637">
        <v>131</v>
      </c>
      <c r="AE637">
        <v>1</v>
      </c>
      <c r="AG637">
        <v>50182</v>
      </c>
      <c r="AH637">
        <v>50182</v>
      </c>
      <c r="AL637">
        <v>8</v>
      </c>
      <c r="AN637">
        <v>4014.56</v>
      </c>
      <c r="AO637">
        <v>33311</v>
      </c>
      <c r="AQ637" t="s">
        <v>14558</v>
      </c>
      <c r="AR637">
        <v>156</v>
      </c>
      <c r="AS637">
        <v>632</v>
      </c>
    </row>
    <row r="638" spans="3:45" x14ac:dyDescent="0.25">
      <c r="C638" t="s">
        <v>3585</v>
      </c>
      <c r="D638" t="s">
        <v>4134</v>
      </c>
      <c r="E638" t="s">
        <v>25</v>
      </c>
      <c r="F638" t="s">
        <v>3237</v>
      </c>
      <c r="G638" t="s">
        <v>3237</v>
      </c>
      <c r="H638">
        <v>9106059792</v>
      </c>
      <c r="I638" t="s">
        <v>3237</v>
      </c>
      <c r="J638" t="s">
        <v>16063</v>
      </c>
      <c r="L638" t="s">
        <v>26</v>
      </c>
      <c r="M638" t="s">
        <v>3526</v>
      </c>
      <c r="N638" t="s">
        <v>3237</v>
      </c>
      <c r="O638" t="s">
        <v>13116</v>
      </c>
      <c r="S638" t="s">
        <v>16064</v>
      </c>
      <c r="V638" t="s">
        <v>16064</v>
      </c>
      <c r="Y638" t="s">
        <v>3949</v>
      </c>
      <c r="AB638">
        <v>5111</v>
      </c>
      <c r="AC638">
        <v>131</v>
      </c>
      <c r="AE638">
        <v>1</v>
      </c>
      <c r="AG638">
        <v>74250</v>
      </c>
      <c r="AH638">
        <v>74250</v>
      </c>
      <c r="AL638">
        <v>8</v>
      </c>
      <c r="AN638">
        <v>5940</v>
      </c>
      <c r="AO638">
        <v>33311</v>
      </c>
      <c r="AQ638" t="s">
        <v>14558</v>
      </c>
      <c r="AR638">
        <v>156</v>
      </c>
      <c r="AS638">
        <v>632</v>
      </c>
    </row>
    <row r="639" spans="3:45" x14ac:dyDescent="0.25">
      <c r="C639" t="s">
        <v>3585</v>
      </c>
      <c r="D639" t="s">
        <v>4134</v>
      </c>
      <c r="E639" t="s">
        <v>25</v>
      </c>
      <c r="F639" t="s">
        <v>3237</v>
      </c>
      <c r="G639" t="s">
        <v>3237</v>
      </c>
      <c r="H639">
        <v>9106059792</v>
      </c>
      <c r="I639" t="s">
        <v>3237</v>
      </c>
      <c r="J639" t="s">
        <v>16063</v>
      </c>
      <c r="L639" t="s">
        <v>26</v>
      </c>
      <c r="M639" t="s">
        <v>3526</v>
      </c>
      <c r="N639" t="s">
        <v>3237</v>
      </c>
      <c r="O639" t="s">
        <v>13116</v>
      </c>
      <c r="S639" t="s">
        <v>16064</v>
      </c>
      <c r="V639" t="s">
        <v>16064</v>
      </c>
      <c r="Y639" t="s">
        <v>4007</v>
      </c>
      <c r="AB639">
        <v>5111</v>
      </c>
      <c r="AC639">
        <v>131</v>
      </c>
      <c r="AE639">
        <v>2</v>
      </c>
      <c r="AG639">
        <v>111058</v>
      </c>
      <c r="AH639">
        <v>222116</v>
      </c>
      <c r="AL639">
        <v>8</v>
      </c>
      <c r="AN639">
        <v>17769.28</v>
      </c>
      <c r="AO639">
        <v>33311</v>
      </c>
      <c r="AQ639" t="s">
        <v>14558</v>
      </c>
      <c r="AR639">
        <v>156</v>
      </c>
      <c r="AS639">
        <v>632</v>
      </c>
    </row>
    <row r="640" spans="3:45" x14ac:dyDescent="0.25">
      <c r="C640" t="s">
        <v>3585</v>
      </c>
      <c r="D640" t="s">
        <v>4134</v>
      </c>
      <c r="E640" t="s">
        <v>25</v>
      </c>
      <c r="F640" t="s">
        <v>3237</v>
      </c>
      <c r="G640" t="s">
        <v>3237</v>
      </c>
      <c r="H640">
        <v>9106059792</v>
      </c>
      <c r="I640" t="s">
        <v>3237</v>
      </c>
      <c r="J640" t="s">
        <v>16063</v>
      </c>
      <c r="L640" t="s">
        <v>26</v>
      </c>
      <c r="M640" t="s">
        <v>3526</v>
      </c>
      <c r="N640" t="s">
        <v>3237</v>
      </c>
      <c r="O640" t="s">
        <v>13116</v>
      </c>
      <c r="S640" t="s">
        <v>16064</v>
      </c>
      <c r="V640" t="s">
        <v>16064</v>
      </c>
      <c r="Y640" t="s">
        <v>3967</v>
      </c>
      <c r="AB640">
        <v>5111</v>
      </c>
      <c r="AC640">
        <v>131</v>
      </c>
      <c r="AE640">
        <v>1</v>
      </c>
      <c r="AG640">
        <v>70950</v>
      </c>
      <c r="AH640">
        <v>70950</v>
      </c>
      <c r="AL640">
        <v>8</v>
      </c>
      <c r="AN640">
        <v>5676</v>
      </c>
      <c r="AO640">
        <v>33311</v>
      </c>
      <c r="AQ640" t="s">
        <v>14558</v>
      </c>
      <c r="AR640">
        <v>156</v>
      </c>
      <c r="AS640">
        <v>632</v>
      </c>
    </row>
    <row r="641" spans="3:45" x14ac:dyDescent="0.25">
      <c r="C641" t="s">
        <v>3585</v>
      </c>
      <c r="D641" t="s">
        <v>4134</v>
      </c>
      <c r="E641" t="s">
        <v>25</v>
      </c>
      <c r="F641" t="s">
        <v>3237</v>
      </c>
      <c r="G641" t="s">
        <v>3237</v>
      </c>
      <c r="H641">
        <v>9106059854</v>
      </c>
      <c r="I641" t="s">
        <v>3237</v>
      </c>
      <c r="J641" t="s">
        <v>16067</v>
      </c>
      <c r="L641" t="s">
        <v>26</v>
      </c>
      <c r="M641" t="s">
        <v>3415</v>
      </c>
      <c r="N641" t="s">
        <v>3237</v>
      </c>
      <c r="O641" t="s">
        <v>3669</v>
      </c>
      <c r="S641" t="s">
        <v>16068</v>
      </c>
      <c r="V641" t="s">
        <v>16068</v>
      </c>
      <c r="Y641" t="s">
        <v>4007</v>
      </c>
      <c r="AB641">
        <v>5111</v>
      </c>
      <c r="AC641">
        <v>131</v>
      </c>
      <c r="AE641">
        <v>1</v>
      </c>
      <c r="AG641">
        <v>111058</v>
      </c>
      <c r="AH641">
        <v>111058</v>
      </c>
      <c r="AL641">
        <v>8</v>
      </c>
      <c r="AN641">
        <v>8884.64</v>
      </c>
      <c r="AO641">
        <v>33311</v>
      </c>
      <c r="AQ641" t="s">
        <v>14558</v>
      </c>
      <c r="AR641">
        <v>156</v>
      </c>
      <c r="AS641">
        <v>632</v>
      </c>
    </row>
    <row r="642" spans="3:45" x14ac:dyDescent="0.25">
      <c r="C642" t="s">
        <v>3585</v>
      </c>
      <c r="D642" t="s">
        <v>4134</v>
      </c>
      <c r="E642" t="s">
        <v>25</v>
      </c>
      <c r="F642" t="s">
        <v>3237</v>
      </c>
      <c r="G642" t="s">
        <v>3237</v>
      </c>
      <c r="H642">
        <v>9106059901</v>
      </c>
      <c r="I642" t="s">
        <v>3237</v>
      </c>
      <c r="J642" t="s">
        <v>16071</v>
      </c>
      <c r="L642" t="s">
        <v>26</v>
      </c>
      <c r="M642" t="s">
        <v>3553</v>
      </c>
      <c r="N642" t="s">
        <v>3237</v>
      </c>
      <c r="O642" t="s">
        <v>3639</v>
      </c>
      <c r="S642" t="s">
        <v>16072</v>
      </c>
      <c r="V642" t="s">
        <v>16072</v>
      </c>
      <c r="Y642" t="s">
        <v>3967</v>
      </c>
      <c r="AB642">
        <v>5111</v>
      </c>
      <c r="AC642">
        <v>131</v>
      </c>
      <c r="AE642">
        <v>1</v>
      </c>
      <c r="AG642">
        <v>70950</v>
      </c>
      <c r="AH642">
        <v>70950</v>
      </c>
      <c r="AL642">
        <v>8</v>
      </c>
      <c r="AN642">
        <v>5676</v>
      </c>
      <c r="AO642">
        <v>33311</v>
      </c>
      <c r="AQ642" t="s">
        <v>14558</v>
      </c>
      <c r="AR642">
        <v>156</v>
      </c>
      <c r="AS642">
        <v>632</v>
      </c>
    </row>
    <row r="643" spans="3:45" x14ac:dyDescent="0.25">
      <c r="C643" t="s">
        <v>3585</v>
      </c>
      <c r="D643" t="s">
        <v>4134</v>
      </c>
      <c r="E643" t="s">
        <v>25</v>
      </c>
      <c r="F643" t="s">
        <v>3237</v>
      </c>
      <c r="G643" t="s">
        <v>3237</v>
      </c>
      <c r="H643">
        <v>9106059891</v>
      </c>
      <c r="I643" t="s">
        <v>3237</v>
      </c>
      <c r="J643" t="s">
        <v>16073</v>
      </c>
      <c r="L643" t="s">
        <v>26</v>
      </c>
      <c r="M643" t="s">
        <v>3571</v>
      </c>
      <c r="N643" t="s">
        <v>3237</v>
      </c>
      <c r="O643" t="s">
        <v>9960</v>
      </c>
      <c r="S643" t="s">
        <v>15912</v>
      </c>
      <c r="V643" t="s">
        <v>15912</v>
      </c>
      <c r="Y643" t="s">
        <v>4007</v>
      </c>
      <c r="AB643">
        <v>5111</v>
      </c>
      <c r="AC643">
        <v>131</v>
      </c>
      <c r="AE643">
        <v>3</v>
      </c>
      <c r="AG643">
        <v>111058</v>
      </c>
      <c r="AH643">
        <v>333174</v>
      </c>
      <c r="AL643">
        <v>8</v>
      </c>
      <c r="AN643">
        <v>26653.920000000002</v>
      </c>
      <c r="AO643">
        <v>33311</v>
      </c>
      <c r="AQ643" t="s">
        <v>14558</v>
      </c>
      <c r="AR643">
        <v>156</v>
      </c>
      <c r="AS643">
        <v>632</v>
      </c>
    </row>
    <row r="644" spans="3:45" x14ac:dyDescent="0.25">
      <c r="C644" t="s">
        <v>3585</v>
      </c>
      <c r="D644" t="s">
        <v>4134</v>
      </c>
      <c r="E644" t="s">
        <v>25</v>
      </c>
      <c r="F644" t="s">
        <v>3237</v>
      </c>
      <c r="G644" t="s">
        <v>3237</v>
      </c>
      <c r="H644">
        <v>9106059891</v>
      </c>
      <c r="I644" t="s">
        <v>3237</v>
      </c>
      <c r="J644" t="s">
        <v>16073</v>
      </c>
      <c r="L644" t="s">
        <v>26</v>
      </c>
      <c r="M644" t="s">
        <v>3571</v>
      </c>
      <c r="N644" t="s">
        <v>3237</v>
      </c>
      <c r="O644" t="s">
        <v>9960</v>
      </c>
      <c r="S644" t="s">
        <v>15912</v>
      </c>
      <c r="V644" t="s">
        <v>15912</v>
      </c>
      <c r="Y644" t="s">
        <v>3967</v>
      </c>
      <c r="AB644">
        <v>5111</v>
      </c>
      <c r="AC644">
        <v>131</v>
      </c>
      <c r="AE644">
        <v>2</v>
      </c>
      <c r="AG644">
        <v>70950</v>
      </c>
      <c r="AH644">
        <v>141900</v>
      </c>
      <c r="AL644">
        <v>8</v>
      </c>
      <c r="AN644">
        <v>11352</v>
      </c>
      <c r="AO644">
        <v>33311</v>
      </c>
      <c r="AQ644" t="s">
        <v>14558</v>
      </c>
      <c r="AR644">
        <v>156</v>
      </c>
      <c r="AS644">
        <v>632</v>
      </c>
    </row>
    <row r="645" spans="3:45" x14ac:dyDescent="0.25">
      <c r="C645" t="s">
        <v>3585</v>
      </c>
      <c r="D645" t="s">
        <v>4134</v>
      </c>
      <c r="E645" t="s">
        <v>25</v>
      </c>
      <c r="F645" t="s">
        <v>3237</v>
      </c>
      <c r="G645" t="s">
        <v>3237</v>
      </c>
      <c r="H645">
        <v>9106059891</v>
      </c>
      <c r="I645" t="s">
        <v>3237</v>
      </c>
      <c r="J645" t="s">
        <v>16073</v>
      </c>
      <c r="L645" t="s">
        <v>26</v>
      </c>
      <c r="M645" t="s">
        <v>3571</v>
      </c>
      <c r="N645" t="s">
        <v>3237</v>
      </c>
      <c r="O645" t="s">
        <v>9960</v>
      </c>
      <c r="S645" t="s">
        <v>15912</v>
      </c>
      <c r="V645" t="s">
        <v>15912</v>
      </c>
      <c r="Y645" t="s">
        <v>4013</v>
      </c>
      <c r="AB645">
        <v>5111</v>
      </c>
      <c r="AC645">
        <v>131</v>
      </c>
      <c r="AE645">
        <v>1</v>
      </c>
      <c r="AG645">
        <v>50182</v>
      </c>
      <c r="AH645">
        <v>50182</v>
      </c>
      <c r="AL645">
        <v>8</v>
      </c>
      <c r="AN645">
        <v>4014.56</v>
      </c>
      <c r="AO645">
        <v>33311</v>
      </c>
      <c r="AQ645" t="s">
        <v>14558</v>
      </c>
      <c r="AR645">
        <v>156</v>
      </c>
      <c r="AS645">
        <v>632</v>
      </c>
    </row>
    <row r="646" spans="3:45" x14ac:dyDescent="0.25">
      <c r="C646" t="s">
        <v>3585</v>
      </c>
      <c r="D646" t="s">
        <v>4134</v>
      </c>
      <c r="E646" t="s">
        <v>25</v>
      </c>
      <c r="F646" t="s">
        <v>3237</v>
      </c>
      <c r="G646" t="s">
        <v>3237</v>
      </c>
      <c r="H646">
        <v>9106059891</v>
      </c>
      <c r="I646" t="s">
        <v>3237</v>
      </c>
      <c r="J646" t="s">
        <v>16073</v>
      </c>
      <c r="L646" t="s">
        <v>26</v>
      </c>
      <c r="M646" t="s">
        <v>3571</v>
      </c>
      <c r="N646" t="s">
        <v>3237</v>
      </c>
      <c r="O646" t="s">
        <v>9960</v>
      </c>
      <c r="S646" t="s">
        <v>15912</v>
      </c>
      <c r="V646" t="s">
        <v>15912</v>
      </c>
      <c r="Y646" t="s">
        <v>4087</v>
      </c>
      <c r="AB646">
        <v>5111</v>
      </c>
      <c r="AC646">
        <v>131</v>
      </c>
      <c r="AE646">
        <v>1</v>
      </c>
      <c r="AG646">
        <v>45588</v>
      </c>
      <c r="AH646">
        <v>45588</v>
      </c>
      <c r="AL646">
        <v>8</v>
      </c>
      <c r="AN646">
        <v>3647.04</v>
      </c>
      <c r="AO646">
        <v>33311</v>
      </c>
      <c r="AQ646" t="s">
        <v>14558</v>
      </c>
      <c r="AR646">
        <v>156</v>
      </c>
      <c r="AS646">
        <v>632</v>
      </c>
    </row>
    <row r="647" spans="3:45" x14ac:dyDescent="0.25">
      <c r="C647" t="s">
        <v>3585</v>
      </c>
      <c r="D647" t="s">
        <v>4134</v>
      </c>
      <c r="E647" t="s">
        <v>25</v>
      </c>
      <c r="F647" t="s">
        <v>3237</v>
      </c>
      <c r="G647" t="s">
        <v>3237</v>
      </c>
      <c r="H647">
        <v>9106060021</v>
      </c>
      <c r="I647" t="s">
        <v>3237</v>
      </c>
      <c r="J647" t="s">
        <v>16074</v>
      </c>
      <c r="L647" t="s">
        <v>26</v>
      </c>
      <c r="M647" t="s">
        <v>3298</v>
      </c>
      <c r="N647" t="s">
        <v>3237</v>
      </c>
      <c r="O647" t="s">
        <v>12018</v>
      </c>
      <c r="S647" t="s">
        <v>16075</v>
      </c>
      <c r="V647" t="s">
        <v>16075</v>
      </c>
      <c r="Y647" t="s">
        <v>3949</v>
      </c>
      <c r="AB647">
        <v>5111</v>
      </c>
      <c r="AC647">
        <v>131</v>
      </c>
      <c r="AE647">
        <v>2</v>
      </c>
      <c r="AG647">
        <v>74250</v>
      </c>
      <c r="AH647">
        <v>148500</v>
      </c>
      <c r="AL647">
        <v>8</v>
      </c>
      <c r="AN647">
        <v>11880</v>
      </c>
      <c r="AO647">
        <v>33311</v>
      </c>
      <c r="AQ647" t="s">
        <v>14558</v>
      </c>
      <c r="AR647">
        <v>156</v>
      </c>
      <c r="AS647">
        <v>632</v>
      </c>
    </row>
    <row r="648" spans="3:45" x14ac:dyDescent="0.25">
      <c r="C648" t="s">
        <v>3585</v>
      </c>
      <c r="D648" t="s">
        <v>4134</v>
      </c>
      <c r="E648" t="s">
        <v>25</v>
      </c>
      <c r="F648" t="s">
        <v>3237</v>
      </c>
      <c r="G648" t="s">
        <v>3237</v>
      </c>
      <c r="H648">
        <v>9106060021</v>
      </c>
      <c r="I648" t="s">
        <v>3237</v>
      </c>
      <c r="J648" t="s">
        <v>16074</v>
      </c>
      <c r="L648" t="s">
        <v>26</v>
      </c>
      <c r="M648" t="s">
        <v>3298</v>
      </c>
      <c r="N648" t="s">
        <v>3237</v>
      </c>
      <c r="O648" t="s">
        <v>12018</v>
      </c>
      <c r="S648" t="s">
        <v>16075</v>
      </c>
      <c r="V648" t="s">
        <v>16075</v>
      </c>
      <c r="Y648" t="s">
        <v>3999</v>
      </c>
      <c r="AB648">
        <v>5111</v>
      </c>
      <c r="AC648">
        <v>131</v>
      </c>
      <c r="AE648">
        <v>2</v>
      </c>
      <c r="AG648">
        <v>49500</v>
      </c>
      <c r="AH648">
        <v>99000</v>
      </c>
      <c r="AL648">
        <v>8</v>
      </c>
      <c r="AN648">
        <v>7920</v>
      </c>
      <c r="AO648">
        <v>33311</v>
      </c>
      <c r="AQ648" t="s">
        <v>14558</v>
      </c>
      <c r="AR648">
        <v>156</v>
      </c>
      <c r="AS648">
        <v>632</v>
      </c>
    </row>
    <row r="649" spans="3:45" x14ac:dyDescent="0.25">
      <c r="C649" t="s">
        <v>3585</v>
      </c>
      <c r="D649" t="s">
        <v>4134</v>
      </c>
      <c r="E649" t="s">
        <v>25</v>
      </c>
      <c r="F649" t="s">
        <v>3237</v>
      </c>
      <c r="G649" t="s">
        <v>3237</v>
      </c>
      <c r="H649">
        <v>9106060021</v>
      </c>
      <c r="I649" t="s">
        <v>3237</v>
      </c>
      <c r="J649" t="s">
        <v>16074</v>
      </c>
      <c r="L649" t="s">
        <v>26</v>
      </c>
      <c r="M649" t="s">
        <v>3298</v>
      </c>
      <c r="N649" t="s">
        <v>3237</v>
      </c>
      <c r="O649" t="s">
        <v>12018</v>
      </c>
      <c r="S649" t="s">
        <v>16075</v>
      </c>
      <c r="V649" t="s">
        <v>16075</v>
      </c>
      <c r="Y649" t="s">
        <v>3993</v>
      </c>
      <c r="AB649">
        <v>5111</v>
      </c>
      <c r="AC649">
        <v>131</v>
      </c>
      <c r="AE649">
        <v>2</v>
      </c>
      <c r="AG649">
        <v>111606</v>
      </c>
      <c r="AH649">
        <v>223212</v>
      </c>
      <c r="AL649">
        <v>8</v>
      </c>
      <c r="AN649">
        <v>17856.96</v>
      </c>
      <c r="AO649">
        <v>33311</v>
      </c>
      <c r="AQ649" t="s">
        <v>14558</v>
      </c>
      <c r="AR649">
        <v>156</v>
      </c>
      <c r="AS649">
        <v>632</v>
      </c>
    </row>
  </sheetData>
  <autoFilter ref="A1:HX64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747"/>
  <sheetViews>
    <sheetView topLeftCell="F40" workbookViewId="0">
      <selection activeCell="O53" sqref="O53"/>
    </sheetView>
  </sheetViews>
  <sheetFormatPr defaultRowHeight="15.75" x14ac:dyDescent="0.25"/>
  <cols>
    <col min="1" max="1" width="13.875" style="1" bestFit="1" customWidth="1"/>
    <col min="2" max="2" width="17.375" style="1" bestFit="1" customWidth="1"/>
    <col min="3" max="3" width="2.125" style="1" bestFit="1" customWidth="1"/>
    <col min="4" max="4" width="21.25" style="1" bestFit="1" customWidth="1"/>
    <col min="5" max="5" width="18.75" style="1" bestFit="1" customWidth="1"/>
    <col min="6" max="6" width="16.75" style="1" bestFit="1" customWidth="1"/>
    <col min="7" max="7" width="16.25" style="1" bestFit="1" customWidth="1"/>
    <col min="8" max="8" width="13.875" style="1" bestFit="1" customWidth="1"/>
    <col min="9" max="9" width="15" style="1" bestFit="1" customWidth="1"/>
    <col min="10" max="10" width="22.25" style="1" bestFit="1" customWidth="1"/>
    <col min="11" max="11" width="10.75" style="1" bestFit="1" customWidth="1"/>
    <col min="12" max="12" width="10.875" style="1" bestFit="1" customWidth="1"/>
    <col min="13" max="13" width="10.125" style="1" bestFit="1" customWidth="1"/>
    <col min="14" max="14" width="12.5" style="1" bestFit="1" customWidth="1"/>
    <col min="15" max="15" width="14" style="1" bestFit="1" customWidth="1"/>
    <col min="16" max="16" width="14.25" style="1" bestFit="1" customWidth="1"/>
    <col min="17" max="17" width="6.75" style="1" bestFit="1" customWidth="1"/>
    <col min="18" max="18" width="10.375" style="1" bestFit="1" customWidth="1"/>
    <col min="19" max="19" width="27.5" style="1" bestFit="1" customWidth="1"/>
    <col min="20" max="20" width="11.75" style="1" bestFit="1" customWidth="1"/>
    <col min="21" max="21" width="14.875" style="1" bestFit="1" customWidth="1"/>
    <col min="22" max="22" width="27.5" style="1" bestFit="1" customWidth="1"/>
    <col min="23" max="23" width="31.875" style="1" bestFit="1" customWidth="1"/>
    <col min="24" max="24" width="19.5" style="1" bestFit="1" customWidth="1"/>
    <col min="25" max="25" width="11.125" style="1" bestFit="1" customWidth="1"/>
    <col min="26" max="26" width="8.625" style="1" bestFit="1" customWidth="1"/>
    <col min="27" max="27" width="15.625" style="1" bestFit="1" customWidth="1"/>
    <col min="28" max="28" width="17.875" style="1" bestFit="1" customWidth="1"/>
    <col min="29" max="29" width="26.375" style="1" bestFit="1" customWidth="1"/>
    <col min="30" max="30" width="5" style="1" bestFit="1" customWidth="1"/>
    <col min="31" max="31" width="8.375" style="1" bestFit="1" customWidth="1"/>
    <col min="32" max="32" width="15.125" style="1" bestFit="1" customWidth="1"/>
    <col min="33" max="33" width="7.5" style="1" bestFit="1" customWidth="1"/>
    <col min="34" max="34" width="10.375" style="1" bestFit="1" customWidth="1"/>
    <col min="35" max="35" width="12.25" style="1" bestFit="1" customWidth="1"/>
    <col min="36" max="36" width="13.875" style="1" bestFit="1" customWidth="1"/>
    <col min="37" max="37" width="12.75" style="1" bestFit="1" customWidth="1"/>
    <col min="38" max="38" width="13.125" style="1" bestFit="1" customWidth="1"/>
    <col min="39" max="39" width="29.75" style="1" bestFit="1" customWidth="1"/>
    <col min="40" max="40" width="14.875" style="1" bestFit="1" customWidth="1"/>
    <col min="41" max="41" width="13.875" style="1" bestFit="1" customWidth="1"/>
    <col min="42" max="42" width="33.875" style="1" bestFit="1" customWidth="1"/>
    <col min="43" max="43" width="8.625" style="1" bestFit="1" customWidth="1"/>
    <col min="44" max="44" width="7.25" style="1" bestFit="1" customWidth="1"/>
    <col min="45" max="45" width="10.125" style="1" bestFit="1" customWidth="1"/>
    <col min="46" max="46" width="11" style="1" bestFit="1" customWidth="1"/>
    <col min="47" max="47" width="8.125" style="1" bestFit="1" customWidth="1"/>
    <col min="48" max="48" width="20.875" style="1" bestFit="1" customWidth="1"/>
    <col min="49" max="16384" width="9" style="1"/>
  </cols>
  <sheetData>
    <row r="1" spans="1:97" s="50" customFormat="1" x14ac:dyDescent="0.25">
      <c r="A1" s="39" t="s">
        <v>14424</v>
      </c>
      <c r="B1" s="39" t="s">
        <v>14425</v>
      </c>
      <c r="C1" s="39"/>
      <c r="D1" s="39" t="s">
        <v>14426</v>
      </c>
      <c r="E1" s="39" t="s">
        <v>14427</v>
      </c>
      <c r="F1" s="40" t="s">
        <v>14428</v>
      </c>
      <c r="G1" s="40" t="s">
        <v>14429</v>
      </c>
      <c r="H1" s="41" t="s">
        <v>14430</v>
      </c>
      <c r="I1" s="41" t="s">
        <v>14431</v>
      </c>
      <c r="J1" s="41" t="s">
        <v>14432</v>
      </c>
      <c r="K1" s="42" t="s">
        <v>14433</v>
      </c>
      <c r="L1" s="41" t="s">
        <v>14434</v>
      </c>
      <c r="M1" s="41" t="s">
        <v>14435</v>
      </c>
      <c r="N1" s="40" t="s">
        <v>9330</v>
      </c>
      <c r="O1" s="43" t="s">
        <v>3581</v>
      </c>
      <c r="P1" s="39" t="s">
        <v>3582</v>
      </c>
      <c r="Q1" s="39" t="s">
        <v>13</v>
      </c>
      <c r="R1" s="39" t="s">
        <v>9334</v>
      </c>
      <c r="S1" s="41" t="s">
        <v>14436</v>
      </c>
      <c r="T1" s="39" t="s">
        <v>14437</v>
      </c>
      <c r="U1" s="39" t="s">
        <v>14438</v>
      </c>
      <c r="V1" s="41" t="s">
        <v>14439</v>
      </c>
      <c r="W1" s="39" t="s">
        <v>14440</v>
      </c>
      <c r="X1" s="39" t="s">
        <v>14441</v>
      </c>
      <c r="Y1" s="41" t="s">
        <v>14442</v>
      </c>
      <c r="Z1" s="39" t="s">
        <v>4116</v>
      </c>
      <c r="AA1" s="39" t="s">
        <v>14443</v>
      </c>
      <c r="AB1" s="39" t="s">
        <v>14444</v>
      </c>
      <c r="AC1" s="39" t="s">
        <v>14445</v>
      </c>
      <c r="AD1" s="39" t="s">
        <v>4118</v>
      </c>
      <c r="AE1" s="44" t="s">
        <v>4120</v>
      </c>
      <c r="AF1" s="45" t="s">
        <v>14446</v>
      </c>
      <c r="AG1" s="46" t="s">
        <v>4119</v>
      </c>
      <c r="AH1" s="47" t="s">
        <v>14447</v>
      </c>
      <c r="AI1" s="45" t="s">
        <v>14448</v>
      </c>
      <c r="AJ1" s="45" t="s">
        <v>14449</v>
      </c>
      <c r="AK1" s="39" t="s">
        <v>14450</v>
      </c>
      <c r="AL1" s="39" t="s">
        <v>14451</v>
      </c>
      <c r="AM1" s="45" t="s">
        <v>14452</v>
      </c>
      <c r="AN1" s="45" t="s">
        <v>14453</v>
      </c>
      <c r="AO1" s="39" t="s">
        <v>14454</v>
      </c>
      <c r="AP1" s="39" t="s">
        <v>14455</v>
      </c>
      <c r="AQ1" s="39" t="s">
        <v>14456</v>
      </c>
      <c r="AR1" s="39" t="s">
        <v>14457</v>
      </c>
      <c r="AS1" s="39" t="s">
        <v>14458</v>
      </c>
      <c r="AT1" s="39" t="s">
        <v>14459</v>
      </c>
      <c r="AU1" s="39" t="s">
        <v>14460</v>
      </c>
      <c r="AV1" s="39" t="s">
        <v>14461</v>
      </c>
      <c r="AW1" s="48"/>
      <c r="AX1" s="48"/>
      <c r="AY1" s="48"/>
      <c r="AZ1" s="48"/>
      <c r="BA1" s="48"/>
      <c r="BB1" s="48"/>
      <c r="BC1" s="48"/>
      <c r="BD1" s="48"/>
      <c r="BE1" s="48"/>
      <c r="BF1" s="48"/>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row>
    <row r="2" spans="1:97" x14ac:dyDescent="0.25">
      <c r="C2" s="53" t="s">
        <v>3590</v>
      </c>
      <c r="D2" s="54" t="s">
        <v>4134</v>
      </c>
      <c r="E2" s="54" t="s">
        <v>25</v>
      </c>
      <c r="F2" s="53" t="s">
        <v>2442</v>
      </c>
      <c r="G2" s="1" t="s">
        <v>2442</v>
      </c>
      <c r="H2" s="27">
        <v>9106020354</v>
      </c>
      <c r="I2" s="1" t="s">
        <v>2442</v>
      </c>
      <c r="J2" s="55" t="s">
        <v>14559</v>
      </c>
      <c r="L2" s="57" t="s">
        <v>26</v>
      </c>
      <c r="M2" s="57" t="s">
        <v>2718</v>
      </c>
      <c r="N2" s="58" t="s">
        <v>2442</v>
      </c>
      <c r="O2" s="7" t="s">
        <v>14462</v>
      </c>
      <c r="S2" s="55" t="s">
        <v>14560</v>
      </c>
      <c r="V2" s="55" t="s">
        <v>14560</v>
      </c>
      <c r="Y2" s="7" t="s">
        <v>4087</v>
      </c>
      <c r="AB2" s="60">
        <v>5111</v>
      </c>
      <c r="AC2" s="60">
        <v>131</v>
      </c>
      <c r="AE2" s="61">
        <v>4</v>
      </c>
      <c r="AG2" s="7">
        <v>45588</v>
      </c>
      <c r="AH2" s="62">
        <v>182352</v>
      </c>
      <c r="AL2" s="64">
        <v>8</v>
      </c>
      <c r="AN2" s="61">
        <v>14588.16</v>
      </c>
      <c r="AO2" s="65">
        <v>33311</v>
      </c>
      <c r="AQ2" s="66" t="s">
        <v>14558</v>
      </c>
      <c r="AR2" s="66">
        <v>156</v>
      </c>
      <c r="AS2" s="66">
        <v>632</v>
      </c>
    </row>
    <row r="3" spans="1:97" x14ac:dyDescent="0.25">
      <c r="C3" s="53" t="s">
        <v>3590</v>
      </c>
      <c r="D3" s="54" t="s">
        <v>4134</v>
      </c>
      <c r="E3" s="54" t="s">
        <v>25</v>
      </c>
      <c r="F3" s="53" t="s">
        <v>2442</v>
      </c>
      <c r="G3" s="1" t="s">
        <v>2442</v>
      </c>
      <c r="H3" s="27">
        <v>9106020354</v>
      </c>
      <c r="I3" s="1" t="s">
        <v>2442</v>
      </c>
      <c r="J3" s="55" t="s">
        <v>14559</v>
      </c>
      <c r="L3" s="57" t="s">
        <v>26</v>
      </c>
      <c r="M3" s="57" t="s">
        <v>2718</v>
      </c>
      <c r="N3" s="58" t="s">
        <v>2442</v>
      </c>
      <c r="O3" s="7" t="s">
        <v>14462</v>
      </c>
      <c r="S3" s="55" t="s">
        <v>14560</v>
      </c>
      <c r="V3" s="55" t="s">
        <v>14560</v>
      </c>
      <c r="Y3" s="7" t="s">
        <v>3967</v>
      </c>
      <c r="AB3" s="60">
        <v>5111</v>
      </c>
      <c r="AC3" s="60">
        <v>131</v>
      </c>
      <c r="AE3" s="61">
        <v>1</v>
      </c>
      <c r="AG3" s="7">
        <v>70950</v>
      </c>
      <c r="AH3" s="62">
        <v>70950</v>
      </c>
      <c r="AL3" s="64">
        <v>8</v>
      </c>
      <c r="AN3" s="61">
        <v>5676</v>
      </c>
      <c r="AO3" s="65">
        <v>33311</v>
      </c>
      <c r="AQ3" s="66" t="s">
        <v>14558</v>
      </c>
      <c r="AR3" s="66">
        <v>156</v>
      </c>
      <c r="AS3" s="66">
        <v>632</v>
      </c>
    </row>
    <row r="4" spans="1:97" x14ac:dyDescent="0.25">
      <c r="C4" s="53" t="s">
        <v>3590</v>
      </c>
      <c r="D4" s="54" t="s">
        <v>4134</v>
      </c>
      <c r="E4" s="54" t="s">
        <v>25</v>
      </c>
      <c r="F4" s="53" t="s">
        <v>2442</v>
      </c>
      <c r="G4" s="1" t="s">
        <v>2442</v>
      </c>
      <c r="H4" s="27">
        <v>9106020354</v>
      </c>
      <c r="I4" s="1" t="s">
        <v>2442</v>
      </c>
      <c r="J4" s="55" t="s">
        <v>14559</v>
      </c>
      <c r="L4" s="57" t="s">
        <v>26</v>
      </c>
      <c r="M4" s="57" t="s">
        <v>2718</v>
      </c>
      <c r="N4" s="58" t="s">
        <v>2442</v>
      </c>
      <c r="O4" s="7" t="s">
        <v>14462</v>
      </c>
      <c r="S4" s="55" t="s">
        <v>14560</v>
      </c>
      <c r="V4" s="55" t="s">
        <v>14560</v>
      </c>
      <c r="Y4" s="7" t="s">
        <v>3993</v>
      </c>
      <c r="AB4" s="60">
        <v>5111</v>
      </c>
      <c r="AC4" s="60">
        <v>131</v>
      </c>
      <c r="AE4" s="61">
        <v>4</v>
      </c>
      <c r="AG4" s="7">
        <v>111606</v>
      </c>
      <c r="AH4" s="62">
        <v>446424</v>
      </c>
      <c r="AL4" s="64">
        <v>8</v>
      </c>
      <c r="AN4" s="61">
        <v>35713.919999999998</v>
      </c>
      <c r="AO4" s="65">
        <v>33311</v>
      </c>
      <c r="AQ4" s="66" t="s">
        <v>14558</v>
      </c>
      <c r="AR4" s="66">
        <v>156</v>
      </c>
      <c r="AS4" s="66">
        <v>632</v>
      </c>
    </row>
    <row r="5" spans="1:97" x14ac:dyDescent="0.25">
      <c r="C5" s="53" t="s">
        <v>3590</v>
      </c>
      <c r="D5" s="54" t="s">
        <v>4134</v>
      </c>
      <c r="E5" s="54" t="s">
        <v>25</v>
      </c>
      <c r="F5" s="53" t="s">
        <v>24</v>
      </c>
      <c r="G5" s="1" t="s">
        <v>24</v>
      </c>
      <c r="H5" s="27">
        <v>9106031300</v>
      </c>
      <c r="I5" s="1" t="s">
        <v>24</v>
      </c>
      <c r="J5" s="55" t="s">
        <v>14565</v>
      </c>
      <c r="L5" s="57" t="s">
        <v>26</v>
      </c>
      <c r="M5" s="57" t="s">
        <v>234</v>
      </c>
      <c r="N5" s="58" t="s">
        <v>24</v>
      </c>
      <c r="O5" s="7" t="s">
        <v>3779</v>
      </c>
      <c r="S5" s="55" t="s">
        <v>14566</v>
      </c>
      <c r="V5" s="55" t="s">
        <v>14566</v>
      </c>
      <c r="Y5" s="7" t="s">
        <v>3999</v>
      </c>
      <c r="AB5" s="60">
        <v>5111</v>
      </c>
      <c r="AC5" s="60">
        <v>131</v>
      </c>
      <c r="AE5" s="61">
        <v>1</v>
      </c>
      <c r="AG5" s="7">
        <v>49500</v>
      </c>
      <c r="AH5" s="62">
        <v>49500</v>
      </c>
      <c r="AL5" s="64">
        <v>8</v>
      </c>
      <c r="AN5" s="61">
        <v>3960</v>
      </c>
      <c r="AO5" s="65">
        <v>33311</v>
      </c>
      <c r="AQ5" s="66" t="s">
        <v>14558</v>
      </c>
      <c r="AR5" s="66">
        <v>156</v>
      </c>
      <c r="AS5" s="66">
        <v>632</v>
      </c>
    </row>
    <row r="6" spans="1:97" x14ac:dyDescent="0.25">
      <c r="C6" s="53" t="s">
        <v>3590</v>
      </c>
      <c r="D6" s="54" t="s">
        <v>4134</v>
      </c>
      <c r="E6" s="54" t="s">
        <v>25</v>
      </c>
      <c r="F6" s="53" t="s">
        <v>24</v>
      </c>
      <c r="G6" s="1" t="s">
        <v>24</v>
      </c>
      <c r="H6" s="27">
        <v>9106031300</v>
      </c>
      <c r="I6" s="1" t="s">
        <v>24</v>
      </c>
      <c r="J6" s="55" t="s">
        <v>14565</v>
      </c>
      <c r="L6" s="57" t="s">
        <v>26</v>
      </c>
      <c r="M6" s="57" t="s">
        <v>234</v>
      </c>
      <c r="N6" s="58" t="s">
        <v>24</v>
      </c>
      <c r="O6" s="7" t="s">
        <v>3779</v>
      </c>
      <c r="S6" s="55" t="s">
        <v>14566</v>
      </c>
      <c r="V6" s="55" t="s">
        <v>14566</v>
      </c>
      <c r="Y6" s="7" t="s">
        <v>4010</v>
      </c>
      <c r="AB6" s="60">
        <v>5111</v>
      </c>
      <c r="AC6" s="60">
        <v>131</v>
      </c>
      <c r="AE6" s="61">
        <v>1</v>
      </c>
      <c r="AG6" s="7">
        <v>50400</v>
      </c>
      <c r="AH6" s="62">
        <v>50400</v>
      </c>
      <c r="AL6" s="64">
        <v>8</v>
      </c>
      <c r="AN6" s="61">
        <v>4032</v>
      </c>
      <c r="AO6" s="65">
        <v>33311</v>
      </c>
      <c r="AQ6" s="66" t="s">
        <v>14558</v>
      </c>
      <c r="AR6" s="66">
        <v>156</v>
      </c>
      <c r="AS6" s="66">
        <v>632</v>
      </c>
    </row>
    <row r="7" spans="1:97" x14ac:dyDescent="0.25">
      <c r="C7" s="53" t="s">
        <v>3590</v>
      </c>
      <c r="D7" s="54" t="s">
        <v>4134</v>
      </c>
      <c r="E7" s="54" t="s">
        <v>25</v>
      </c>
      <c r="F7" s="53" t="s">
        <v>24</v>
      </c>
      <c r="G7" s="1" t="s">
        <v>24</v>
      </c>
      <c r="H7" s="27">
        <v>9106031300</v>
      </c>
      <c r="I7" s="1" t="s">
        <v>24</v>
      </c>
      <c r="J7" s="55" t="s">
        <v>14565</v>
      </c>
      <c r="L7" s="57" t="s">
        <v>26</v>
      </c>
      <c r="M7" s="57" t="s">
        <v>234</v>
      </c>
      <c r="N7" s="58" t="s">
        <v>24</v>
      </c>
      <c r="O7" s="7" t="s">
        <v>3779</v>
      </c>
      <c r="S7" s="55" t="s">
        <v>14566</v>
      </c>
      <c r="V7" s="55" t="s">
        <v>14566</v>
      </c>
      <c r="Y7" s="7" t="s">
        <v>3993</v>
      </c>
      <c r="AB7" s="60">
        <v>5111</v>
      </c>
      <c r="AC7" s="60">
        <v>131</v>
      </c>
      <c r="AE7" s="61">
        <v>1</v>
      </c>
      <c r="AG7" s="7">
        <v>111606</v>
      </c>
      <c r="AH7" s="62">
        <v>111606</v>
      </c>
      <c r="AL7" s="64">
        <v>8</v>
      </c>
      <c r="AN7" s="61">
        <v>8928.48</v>
      </c>
      <c r="AO7" s="65">
        <v>33311</v>
      </c>
      <c r="AQ7" s="66" t="s">
        <v>14558</v>
      </c>
      <c r="AR7" s="66">
        <v>156</v>
      </c>
      <c r="AS7" s="66">
        <v>632</v>
      </c>
    </row>
    <row r="8" spans="1:97" x14ac:dyDescent="0.25">
      <c r="C8" s="53" t="s">
        <v>3590</v>
      </c>
      <c r="D8" s="54" t="s">
        <v>4134</v>
      </c>
      <c r="E8" s="54" t="s">
        <v>25</v>
      </c>
      <c r="F8" s="53" t="s">
        <v>3237</v>
      </c>
      <c r="G8" s="1" t="s">
        <v>3237</v>
      </c>
      <c r="H8" s="27">
        <v>9106033021</v>
      </c>
      <c r="I8" s="1" t="s">
        <v>3237</v>
      </c>
      <c r="J8" s="55" t="s">
        <v>14567</v>
      </c>
      <c r="L8" s="57" t="s">
        <v>26</v>
      </c>
      <c r="M8" s="57" t="s">
        <v>3436</v>
      </c>
      <c r="N8" s="58" t="s">
        <v>3237</v>
      </c>
      <c r="O8" s="7" t="s">
        <v>14463</v>
      </c>
      <c r="S8" s="55" t="s">
        <v>14568</v>
      </c>
      <c r="V8" s="55" t="s">
        <v>14568</v>
      </c>
      <c r="Y8" s="7" t="s">
        <v>4007</v>
      </c>
      <c r="AB8" s="60">
        <v>5111</v>
      </c>
      <c r="AC8" s="60">
        <v>131</v>
      </c>
      <c r="AE8" s="61">
        <v>1</v>
      </c>
      <c r="AG8" s="7">
        <v>111058</v>
      </c>
      <c r="AH8" s="62">
        <v>111058</v>
      </c>
      <c r="AL8" s="64">
        <v>8</v>
      </c>
      <c r="AN8" s="61">
        <v>8884.64</v>
      </c>
      <c r="AO8" s="65">
        <v>33311</v>
      </c>
      <c r="AQ8" s="66" t="s">
        <v>14558</v>
      </c>
      <c r="AR8" s="66">
        <v>156</v>
      </c>
      <c r="AS8" s="66">
        <v>632</v>
      </c>
    </row>
    <row r="9" spans="1:97" x14ac:dyDescent="0.25">
      <c r="C9" s="53" t="s">
        <v>3590</v>
      </c>
      <c r="D9" s="54" t="s">
        <v>4134</v>
      </c>
      <c r="E9" s="54" t="s">
        <v>25</v>
      </c>
      <c r="F9" s="53" t="s">
        <v>3237</v>
      </c>
      <c r="G9" s="1" t="s">
        <v>3237</v>
      </c>
      <c r="H9" s="27">
        <v>9106033021</v>
      </c>
      <c r="I9" s="1" t="s">
        <v>3237</v>
      </c>
      <c r="J9" s="55" t="s">
        <v>14567</v>
      </c>
      <c r="L9" s="57" t="s">
        <v>26</v>
      </c>
      <c r="M9" s="57" t="s">
        <v>3436</v>
      </c>
      <c r="N9" s="58" t="s">
        <v>3237</v>
      </c>
      <c r="O9" s="7" t="s">
        <v>14463</v>
      </c>
      <c r="S9" s="55" t="s">
        <v>14568</v>
      </c>
      <c r="V9" s="55" t="s">
        <v>14568</v>
      </c>
      <c r="Y9" s="7" t="s">
        <v>3952</v>
      </c>
      <c r="AB9" s="60">
        <v>5111</v>
      </c>
      <c r="AC9" s="60">
        <v>131</v>
      </c>
      <c r="AE9" s="61">
        <v>2</v>
      </c>
      <c r="AG9" s="7">
        <v>73431</v>
      </c>
      <c r="AH9" s="62">
        <v>146862</v>
      </c>
      <c r="AL9" s="64">
        <v>8</v>
      </c>
      <c r="AN9" s="61">
        <v>11748.960000000001</v>
      </c>
      <c r="AO9" s="65">
        <v>33311</v>
      </c>
      <c r="AQ9" s="66" t="s">
        <v>14558</v>
      </c>
      <c r="AR9" s="66">
        <v>156</v>
      </c>
      <c r="AS9" s="66">
        <v>632</v>
      </c>
    </row>
    <row r="10" spans="1:97" x14ac:dyDescent="0.25">
      <c r="C10" s="53" t="s">
        <v>3590</v>
      </c>
      <c r="D10" s="54" t="s">
        <v>4134</v>
      </c>
      <c r="E10" s="54" t="s">
        <v>25</v>
      </c>
      <c r="F10" s="53" t="s">
        <v>3237</v>
      </c>
      <c r="G10" s="1" t="s">
        <v>3237</v>
      </c>
      <c r="H10" s="27">
        <v>9106033021</v>
      </c>
      <c r="I10" s="1" t="s">
        <v>3237</v>
      </c>
      <c r="J10" s="55" t="s">
        <v>14567</v>
      </c>
      <c r="L10" s="57" t="s">
        <v>26</v>
      </c>
      <c r="M10" s="57" t="s">
        <v>3436</v>
      </c>
      <c r="N10" s="58" t="s">
        <v>3237</v>
      </c>
      <c r="O10" s="7" t="s">
        <v>14463</v>
      </c>
      <c r="S10" s="55" t="s">
        <v>14568</v>
      </c>
      <c r="V10" s="55" t="s">
        <v>14568</v>
      </c>
      <c r="Y10" s="7" t="s">
        <v>3993</v>
      </c>
      <c r="AB10" s="60">
        <v>5111</v>
      </c>
      <c r="AC10" s="60">
        <v>131</v>
      </c>
      <c r="AE10" s="61">
        <v>1</v>
      </c>
      <c r="AG10" s="7">
        <v>111606</v>
      </c>
      <c r="AH10" s="62">
        <v>111606</v>
      </c>
      <c r="AL10" s="64">
        <v>8</v>
      </c>
      <c r="AN10" s="61">
        <v>8928.48</v>
      </c>
      <c r="AO10" s="65">
        <v>33311</v>
      </c>
      <c r="AQ10" s="66" t="s">
        <v>14558</v>
      </c>
      <c r="AR10" s="66">
        <v>156</v>
      </c>
      <c r="AS10" s="66">
        <v>632</v>
      </c>
    </row>
    <row r="11" spans="1:97" x14ac:dyDescent="0.25">
      <c r="C11" s="53" t="s">
        <v>3590</v>
      </c>
      <c r="D11" s="54" t="s">
        <v>4134</v>
      </c>
      <c r="E11" s="54" t="s">
        <v>25</v>
      </c>
      <c r="F11" s="53" t="s">
        <v>3237</v>
      </c>
      <c r="G11" s="1" t="s">
        <v>3237</v>
      </c>
      <c r="H11" s="27">
        <v>9106033021</v>
      </c>
      <c r="I11" s="1" t="s">
        <v>3237</v>
      </c>
      <c r="J11" s="55" t="s">
        <v>14567</v>
      </c>
      <c r="L11" s="57" t="s">
        <v>26</v>
      </c>
      <c r="M11" s="57" t="s">
        <v>3436</v>
      </c>
      <c r="N11" s="58" t="s">
        <v>3237</v>
      </c>
      <c r="O11" s="7" t="s">
        <v>14463</v>
      </c>
      <c r="S11" s="55" t="s">
        <v>14568</v>
      </c>
      <c r="V11" s="55" t="s">
        <v>14568</v>
      </c>
      <c r="Y11" s="7" t="s">
        <v>3999</v>
      </c>
      <c r="AB11" s="60">
        <v>5111</v>
      </c>
      <c r="AC11" s="60">
        <v>131</v>
      </c>
      <c r="AE11" s="61">
        <v>1</v>
      </c>
      <c r="AG11" s="7">
        <v>49500</v>
      </c>
      <c r="AH11" s="62">
        <v>49500</v>
      </c>
      <c r="AL11" s="64">
        <v>8</v>
      </c>
      <c r="AN11" s="61">
        <v>3960</v>
      </c>
      <c r="AO11" s="65">
        <v>33311</v>
      </c>
      <c r="AQ11" s="66" t="s">
        <v>14558</v>
      </c>
      <c r="AR11" s="66">
        <v>156</v>
      </c>
      <c r="AS11" s="66">
        <v>632</v>
      </c>
    </row>
    <row r="12" spans="1:97" x14ac:dyDescent="0.25">
      <c r="C12" s="53" t="s">
        <v>3590</v>
      </c>
      <c r="D12" s="54" t="s">
        <v>4134</v>
      </c>
      <c r="E12" s="54" t="s">
        <v>25</v>
      </c>
      <c r="F12" s="53" t="s">
        <v>3237</v>
      </c>
      <c r="G12" s="1" t="s">
        <v>3237</v>
      </c>
      <c r="H12" s="27">
        <v>9106033021</v>
      </c>
      <c r="I12" s="1" t="s">
        <v>3237</v>
      </c>
      <c r="J12" s="55" t="s">
        <v>14567</v>
      </c>
      <c r="L12" s="57" t="s">
        <v>26</v>
      </c>
      <c r="M12" s="57" t="s">
        <v>3436</v>
      </c>
      <c r="N12" s="58" t="s">
        <v>3237</v>
      </c>
      <c r="O12" s="7" t="s">
        <v>14463</v>
      </c>
      <c r="S12" s="55" t="s">
        <v>14568</v>
      </c>
      <c r="V12" s="55" t="s">
        <v>14568</v>
      </c>
      <c r="Y12" s="7" t="s">
        <v>4087</v>
      </c>
      <c r="AB12" s="60">
        <v>5111</v>
      </c>
      <c r="AC12" s="60">
        <v>131</v>
      </c>
      <c r="AE12" s="61">
        <v>1</v>
      </c>
      <c r="AG12" s="7">
        <v>45588</v>
      </c>
      <c r="AH12" s="62">
        <v>45588</v>
      </c>
      <c r="AL12" s="64">
        <v>8</v>
      </c>
      <c r="AN12" s="61">
        <v>3647.04</v>
      </c>
      <c r="AO12" s="65">
        <v>33311</v>
      </c>
      <c r="AQ12" s="66" t="s">
        <v>14558</v>
      </c>
      <c r="AR12" s="66">
        <v>156</v>
      </c>
      <c r="AS12" s="66">
        <v>632</v>
      </c>
    </row>
    <row r="13" spans="1:97" x14ac:dyDescent="0.25">
      <c r="C13" s="53" t="s">
        <v>3590</v>
      </c>
      <c r="D13" s="54" t="s">
        <v>4134</v>
      </c>
      <c r="E13" s="54" t="s">
        <v>25</v>
      </c>
      <c r="F13" s="53" t="s">
        <v>24</v>
      </c>
      <c r="G13" s="1" t="s">
        <v>24</v>
      </c>
      <c r="H13" s="27">
        <v>9106034261</v>
      </c>
      <c r="I13" s="1" t="s">
        <v>24</v>
      </c>
      <c r="J13" s="55" t="s">
        <v>14569</v>
      </c>
      <c r="L13" s="57" t="s">
        <v>26</v>
      </c>
      <c r="M13" s="57" t="s">
        <v>610</v>
      </c>
      <c r="N13" s="58" t="s">
        <v>24</v>
      </c>
      <c r="O13" s="7" t="s">
        <v>14464</v>
      </c>
      <c r="S13" s="55" t="s">
        <v>14570</v>
      </c>
      <c r="V13" s="55" t="s">
        <v>14570</v>
      </c>
      <c r="Y13" s="7" t="s">
        <v>3949</v>
      </c>
      <c r="AB13" s="60">
        <v>5111</v>
      </c>
      <c r="AC13" s="60">
        <v>131</v>
      </c>
      <c r="AE13" s="61">
        <v>1</v>
      </c>
      <c r="AG13" s="7">
        <v>60885</v>
      </c>
      <c r="AH13" s="62">
        <v>60885</v>
      </c>
      <c r="AL13" s="64">
        <v>8</v>
      </c>
      <c r="AN13" s="61">
        <v>4870.8</v>
      </c>
      <c r="AO13" s="65">
        <v>33311</v>
      </c>
      <c r="AQ13" s="66" t="s">
        <v>14558</v>
      </c>
      <c r="AR13" s="66">
        <v>156</v>
      </c>
      <c r="AS13" s="66">
        <v>632</v>
      </c>
    </row>
    <row r="14" spans="1:97" x14ac:dyDescent="0.25">
      <c r="C14" s="53" t="s">
        <v>3590</v>
      </c>
      <c r="D14" s="54" t="s">
        <v>4134</v>
      </c>
      <c r="E14" s="54" t="s">
        <v>25</v>
      </c>
      <c r="F14" s="53" t="s">
        <v>24</v>
      </c>
      <c r="G14" s="1" t="s">
        <v>24</v>
      </c>
      <c r="H14" s="27">
        <v>9106034261</v>
      </c>
      <c r="I14" s="1" t="s">
        <v>24</v>
      </c>
      <c r="J14" s="55" t="s">
        <v>14569</v>
      </c>
      <c r="L14" s="57" t="s">
        <v>26</v>
      </c>
      <c r="M14" s="57" t="s">
        <v>610</v>
      </c>
      <c r="N14" s="58" t="s">
        <v>24</v>
      </c>
      <c r="O14" s="7" t="s">
        <v>14464</v>
      </c>
      <c r="S14" s="55" t="s">
        <v>14570</v>
      </c>
      <c r="V14" s="55" t="s">
        <v>14570</v>
      </c>
      <c r="Y14" s="7" t="s">
        <v>4059</v>
      </c>
      <c r="AB14" s="60">
        <v>5111</v>
      </c>
      <c r="AC14" s="60">
        <v>131</v>
      </c>
      <c r="AE14" s="61">
        <v>2</v>
      </c>
      <c r="AG14" s="7">
        <v>46000</v>
      </c>
      <c r="AH14" s="62">
        <v>92000</v>
      </c>
      <c r="AL14" s="64">
        <v>8</v>
      </c>
      <c r="AN14" s="61">
        <v>7360</v>
      </c>
      <c r="AO14" s="65">
        <v>33311</v>
      </c>
      <c r="AQ14" s="66" t="s">
        <v>14558</v>
      </c>
      <c r="AR14" s="66">
        <v>156</v>
      </c>
      <c r="AS14" s="66">
        <v>632</v>
      </c>
    </row>
    <row r="15" spans="1:97" x14ac:dyDescent="0.25">
      <c r="C15" s="53" t="s">
        <v>3590</v>
      </c>
      <c r="D15" s="54" t="s">
        <v>4134</v>
      </c>
      <c r="E15" s="54" t="s">
        <v>25</v>
      </c>
      <c r="F15" s="53" t="s">
        <v>24</v>
      </c>
      <c r="G15" s="1" t="s">
        <v>24</v>
      </c>
      <c r="H15" s="27">
        <v>9106034261</v>
      </c>
      <c r="I15" s="1" t="s">
        <v>24</v>
      </c>
      <c r="J15" s="55" t="s">
        <v>14569</v>
      </c>
      <c r="L15" s="57" t="s">
        <v>26</v>
      </c>
      <c r="M15" s="57" t="s">
        <v>610</v>
      </c>
      <c r="N15" s="58" t="s">
        <v>24</v>
      </c>
      <c r="O15" s="7" t="s">
        <v>14464</v>
      </c>
      <c r="S15" s="55" t="s">
        <v>14570</v>
      </c>
      <c r="V15" s="55" t="s">
        <v>14570</v>
      </c>
      <c r="Y15" s="7" t="s">
        <v>4007</v>
      </c>
      <c r="AB15" s="60">
        <v>5111</v>
      </c>
      <c r="AC15" s="60">
        <v>131</v>
      </c>
      <c r="AE15" s="61">
        <v>2</v>
      </c>
      <c r="AG15" s="7">
        <v>111058</v>
      </c>
      <c r="AH15" s="62">
        <v>222116</v>
      </c>
      <c r="AL15" s="64">
        <v>8</v>
      </c>
      <c r="AN15" s="61">
        <v>17769.28</v>
      </c>
      <c r="AO15" s="65">
        <v>33311</v>
      </c>
      <c r="AQ15" s="66" t="s">
        <v>14558</v>
      </c>
      <c r="AR15" s="66">
        <v>156</v>
      </c>
      <c r="AS15" s="66">
        <v>632</v>
      </c>
    </row>
    <row r="16" spans="1:97" x14ac:dyDescent="0.25">
      <c r="C16" s="53" t="s">
        <v>3590</v>
      </c>
      <c r="D16" s="54" t="s">
        <v>4134</v>
      </c>
      <c r="E16" s="54" t="s">
        <v>25</v>
      </c>
      <c r="F16" s="53" t="s">
        <v>24</v>
      </c>
      <c r="G16" s="1" t="s">
        <v>24</v>
      </c>
      <c r="H16" s="27">
        <v>9106034261</v>
      </c>
      <c r="I16" s="1" t="s">
        <v>24</v>
      </c>
      <c r="J16" s="55" t="s">
        <v>14569</v>
      </c>
      <c r="L16" s="57" t="s">
        <v>26</v>
      </c>
      <c r="M16" s="57" t="s">
        <v>610</v>
      </c>
      <c r="N16" s="58" t="s">
        <v>24</v>
      </c>
      <c r="O16" s="7" t="s">
        <v>14464</v>
      </c>
      <c r="S16" s="55" t="s">
        <v>14570</v>
      </c>
      <c r="V16" s="55" t="s">
        <v>14570</v>
      </c>
      <c r="Y16" s="7" t="s">
        <v>3993</v>
      </c>
      <c r="AB16" s="60">
        <v>5111</v>
      </c>
      <c r="AC16" s="60">
        <v>131</v>
      </c>
      <c r="AE16" s="61">
        <v>1</v>
      </c>
      <c r="AG16" s="7">
        <v>111606</v>
      </c>
      <c r="AH16" s="62">
        <v>111606</v>
      </c>
      <c r="AL16" s="64">
        <v>8</v>
      </c>
      <c r="AN16" s="61">
        <v>8928.48</v>
      </c>
      <c r="AO16" s="65">
        <v>33311</v>
      </c>
      <c r="AQ16" s="66" t="s">
        <v>14558</v>
      </c>
      <c r="AR16" s="66">
        <v>156</v>
      </c>
      <c r="AS16" s="66">
        <v>632</v>
      </c>
    </row>
    <row r="17" spans="3:45" x14ac:dyDescent="0.25">
      <c r="C17" s="53" t="s">
        <v>3590</v>
      </c>
      <c r="D17" s="54" t="s">
        <v>4134</v>
      </c>
      <c r="E17" s="54" t="s">
        <v>25</v>
      </c>
      <c r="F17" s="53" t="s">
        <v>24</v>
      </c>
      <c r="G17" s="1" t="s">
        <v>24</v>
      </c>
      <c r="H17" s="27">
        <v>9106034261</v>
      </c>
      <c r="I17" s="1" t="s">
        <v>24</v>
      </c>
      <c r="J17" s="55" t="s">
        <v>14569</v>
      </c>
      <c r="L17" s="57" t="s">
        <v>26</v>
      </c>
      <c r="M17" s="57" t="s">
        <v>610</v>
      </c>
      <c r="N17" s="58" t="s">
        <v>24</v>
      </c>
      <c r="O17" s="7" t="s">
        <v>14464</v>
      </c>
      <c r="S17" s="55" t="s">
        <v>14570</v>
      </c>
      <c r="V17" s="55" t="s">
        <v>14570</v>
      </c>
      <c r="Y17" s="7" t="s">
        <v>3952</v>
      </c>
      <c r="AB17" s="60">
        <v>5111</v>
      </c>
      <c r="AC17" s="60">
        <v>131</v>
      </c>
      <c r="AE17" s="61">
        <v>1</v>
      </c>
      <c r="AG17" s="7">
        <v>73431</v>
      </c>
      <c r="AH17" s="62">
        <v>73431</v>
      </c>
      <c r="AL17" s="64">
        <v>8</v>
      </c>
      <c r="AN17" s="61">
        <v>5874.4800000000005</v>
      </c>
      <c r="AO17" s="65">
        <v>33311</v>
      </c>
      <c r="AQ17" s="66" t="s">
        <v>14558</v>
      </c>
      <c r="AR17" s="66">
        <v>156</v>
      </c>
      <c r="AS17" s="66">
        <v>632</v>
      </c>
    </row>
    <row r="18" spans="3:45" x14ac:dyDescent="0.25">
      <c r="C18" s="53" t="s">
        <v>3590</v>
      </c>
      <c r="D18" s="54" t="s">
        <v>4134</v>
      </c>
      <c r="E18" s="54" t="s">
        <v>25</v>
      </c>
      <c r="F18" s="53" t="s">
        <v>24</v>
      </c>
      <c r="G18" s="1" t="s">
        <v>24</v>
      </c>
      <c r="H18" s="27">
        <v>9106038644</v>
      </c>
      <c r="I18" s="1" t="s">
        <v>24</v>
      </c>
      <c r="J18" s="55" t="s">
        <v>14572</v>
      </c>
      <c r="L18" s="57" t="s">
        <v>26</v>
      </c>
      <c r="M18" s="57" t="s">
        <v>505</v>
      </c>
      <c r="N18" s="58" t="s">
        <v>24</v>
      </c>
      <c r="O18" s="7" t="s">
        <v>3732</v>
      </c>
      <c r="S18" s="55" t="s">
        <v>14573</v>
      </c>
      <c r="V18" s="55" t="s">
        <v>14573</v>
      </c>
      <c r="Y18" s="7" t="s">
        <v>4007</v>
      </c>
      <c r="AB18" s="60">
        <v>5111</v>
      </c>
      <c r="AC18" s="60">
        <v>131</v>
      </c>
      <c r="AE18" s="61">
        <v>2</v>
      </c>
      <c r="AG18" s="7">
        <v>111058</v>
      </c>
      <c r="AH18" s="62">
        <v>222116</v>
      </c>
      <c r="AL18" s="64">
        <v>8</v>
      </c>
      <c r="AN18" s="61">
        <v>17769.28</v>
      </c>
      <c r="AO18" s="65">
        <v>33311</v>
      </c>
      <c r="AQ18" s="66" t="s">
        <v>14558</v>
      </c>
      <c r="AR18" s="66">
        <v>156</v>
      </c>
      <c r="AS18" s="66">
        <v>632</v>
      </c>
    </row>
    <row r="19" spans="3:45" x14ac:dyDescent="0.25">
      <c r="C19" s="53" t="s">
        <v>3590</v>
      </c>
      <c r="D19" s="54" t="s">
        <v>4134</v>
      </c>
      <c r="E19" s="54" t="s">
        <v>25</v>
      </c>
      <c r="F19" s="53" t="s">
        <v>24</v>
      </c>
      <c r="G19" s="1" t="s">
        <v>24</v>
      </c>
      <c r="H19" s="27">
        <v>9106038709</v>
      </c>
      <c r="I19" s="1" t="s">
        <v>24</v>
      </c>
      <c r="J19" s="55" t="s">
        <v>14574</v>
      </c>
      <c r="L19" s="57" t="s">
        <v>26</v>
      </c>
      <c r="M19" s="57" t="s">
        <v>360</v>
      </c>
      <c r="N19" s="58" t="s">
        <v>24</v>
      </c>
      <c r="O19" s="7" t="s">
        <v>3686</v>
      </c>
      <c r="S19" s="55" t="s">
        <v>14575</v>
      </c>
      <c r="V19" s="55" t="s">
        <v>14575</v>
      </c>
      <c r="Y19" s="7" t="s">
        <v>4007</v>
      </c>
      <c r="AB19" s="60">
        <v>5111</v>
      </c>
      <c r="AC19" s="60">
        <v>131</v>
      </c>
      <c r="AE19" s="61">
        <v>2</v>
      </c>
      <c r="AG19" s="7">
        <v>111058</v>
      </c>
      <c r="AH19" s="62">
        <v>222116</v>
      </c>
      <c r="AL19" s="64">
        <v>8</v>
      </c>
      <c r="AN19" s="61">
        <v>17769.28</v>
      </c>
      <c r="AO19" s="65">
        <v>33311</v>
      </c>
      <c r="AQ19" s="66" t="s">
        <v>14558</v>
      </c>
      <c r="AR19" s="66">
        <v>156</v>
      </c>
      <c r="AS19" s="66">
        <v>632</v>
      </c>
    </row>
    <row r="20" spans="3:45" x14ac:dyDescent="0.25">
      <c r="C20" s="53" t="s">
        <v>3590</v>
      </c>
      <c r="D20" s="54" t="s">
        <v>4134</v>
      </c>
      <c r="E20" s="54" t="s">
        <v>25</v>
      </c>
      <c r="F20" s="53" t="s">
        <v>24</v>
      </c>
      <c r="G20" s="1" t="s">
        <v>24</v>
      </c>
      <c r="H20" s="27">
        <v>9106038584</v>
      </c>
      <c r="I20" s="1" t="s">
        <v>24</v>
      </c>
      <c r="J20" s="55" t="s">
        <v>14576</v>
      </c>
      <c r="L20" s="57" t="s">
        <v>26</v>
      </c>
      <c r="M20" s="57" t="s">
        <v>814</v>
      </c>
      <c r="N20" s="58" t="s">
        <v>24</v>
      </c>
      <c r="O20" s="7" t="s">
        <v>10527</v>
      </c>
      <c r="S20" s="55" t="s">
        <v>14577</v>
      </c>
      <c r="V20" s="55" t="s">
        <v>14577</v>
      </c>
      <c r="Y20" s="7" t="s">
        <v>3952</v>
      </c>
      <c r="AB20" s="60">
        <v>5111</v>
      </c>
      <c r="AC20" s="60">
        <v>131</v>
      </c>
      <c r="AE20" s="61">
        <v>2</v>
      </c>
      <c r="AG20" s="7">
        <v>73431</v>
      </c>
      <c r="AH20" s="62">
        <v>146862</v>
      </c>
      <c r="AL20" s="64">
        <v>8</v>
      </c>
      <c r="AN20" s="61">
        <v>11748.960000000001</v>
      </c>
      <c r="AO20" s="65">
        <v>33311</v>
      </c>
      <c r="AQ20" s="66" t="s">
        <v>14558</v>
      </c>
      <c r="AR20" s="66">
        <v>156</v>
      </c>
      <c r="AS20" s="66">
        <v>632</v>
      </c>
    </row>
    <row r="21" spans="3:45" x14ac:dyDescent="0.25">
      <c r="C21" s="53" t="s">
        <v>3590</v>
      </c>
      <c r="D21" s="54" t="s">
        <v>4134</v>
      </c>
      <c r="E21" s="54" t="s">
        <v>25</v>
      </c>
      <c r="F21" s="53" t="s">
        <v>24</v>
      </c>
      <c r="G21" s="1" t="s">
        <v>24</v>
      </c>
      <c r="H21" s="27">
        <v>9106038585</v>
      </c>
      <c r="I21" s="1" t="s">
        <v>24</v>
      </c>
      <c r="J21" s="55" t="s">
        <v>14578</v>
      </c>
      <c r="L21" s="57" t="s">
        <v>26</v>
      </c>
      <c r="M21" s="57" t="s">
        <v>820</v>
      </c>
      <c r="N21" s="58" t="s">
        <v>24</v>
      </c>
      <c r="O21" s="7" t="s">
        <v>10527</v>
      </c>
      <c r="S21" s="55" t="s">
        <v>14577</v>
      </c>
      <c r="V21" s="55" t="s">
        <v>14577</v>
      </c>
      <c r="Y21" s="7" t="s">
        <v>4007</v>
      </c>
      <c r="AB21" s="60">
        <v>5111</v>
      </c>
      <c r="AC21" s="60">
        <v>131</v>
      </c>
      <c r="AE21" s="61">
        <v>2</v>
      </c>
      <c r="AG21" s="7">
        <v>111058</v>
      </c>
      <c r="AH21" s="62">
        <v>222116</v>
      </c>
      <c r="AL21" s="64">
        <v>8</v>
      </c>
      <c r="AN21" s="61">
        <v>17769.28</v>
      </c>
      <c r="AO21" s="65">
        <v>33311</v>
      </c>
      <c r="AQ21" s="66" t="s">
        <v>14558</v>
      </c>
      <c r="AR21" s="66">
        <v>156</v>
      </c>
      <c r="AS21" s="66">
        <v>632</v>
      </c>
    </row>
    <row r="22" spans="3:45" x14ac:dyDescent="0.25">
      <c r="C22" s="53" t="s">
        <v>3590</v>
      </c>
      <c r="D22" s="54" t="s">
        <v>4134</v>
      </c>
      <c r="E22" s="54" t="s">
        <v>25</v>
      </c>
      <c r="F22" s="53" t="s">
        <v>24</v>
      </c>
      <c r="G22" s="1" t="s">
        <v>24</v>
      </c>
      <c r="H22" s="27">
        <v>9106038739</v>
      </c>
      <c r="I22" s="1" t="s">
        <v>24</v>
      </c>
      <c r="J22" s="55" t="s">
        <v>14579</v>
      </c>
      <c r="L22" s="57" t="s">
        <v>26</v>
      </c>
      <c r="M22" s="57" t="s">
        <v>279</v>
      </c>
      <c r="N22" s="58" t="s">
        <v>24</v>
      </c>
      <c r="O22" s="7" t="s">
        <v>14465</v>
      </c>
      <c r="S22" s="55" t="s">
        <v>14580</v>
      </c>
      <c r="V22" s="55" t="s">
        <v>14580</v>
      </c>
      <c r="Y22" s="7" t="s">
        <v>4013</v>
      </c>
      <c r="AB22" s="60">
        <v>5111</v>
      </c>
      <c r="AC22" s="60">
        <v>131</v>
      </c>
      <c r="AE22" s="61">
        <v>5</v>
      </c>
      <c r="AG22" s="7">
        <v>41150</v>
      </c>
      <c r="AH22" s="62">
        <v>205750</v>
      </c>
      <c r="AL22" s="64">
        <v>8</v>
      </c>
      <c r="AN22" s="61">
        <v>16460</v>
      </c>
      <c r="AO22" s="65">
        <v>33311</v>
      </c>
      <c r="AQ22" s="66" t="s">
        <v>14558</v>
      </c>
      <c r="AR22" s="66">
        <v>156</v>
      </c>
      <c r="AS22" s="66">
        <v>632</v>
      </c>
    </row>
    <row r="23" spans="3:45" x14ac:dyDescent="0.25">
      <c r="C23" s="53" t="s">
        <v>3590</v>
      </c>
      <c r="D23" s="54" t="s">
        <v>4134</v>
      </c>
      <c r="E23" s="54" t="s">
        <v>25</v>
      </c>
      <c r="F23" s="53" t="s">
        <v>24</v>
      </c>
      <c r="G23" s="1" t="s">
        <v>24</v>
      </c>
      <c r="H23" s="27">
        <v>9106038818</v>
      </c>
      <c r="I23" s="1" t="s">
        <v>24</v>
      </c>
      <c r="J23" s="55" t="s">
        <v>14585</v>
      </c>
      <c r="L23" s="57" t="s">
        <v>26</v>
      </c>
      <c r="M23" s="57" t="s">
        <v>27</v>
      </c>
      <c r="N23" s="58" t="s">
        <v>24</v>
      </c>
      <c r="O23" s="7" t="s">
        <v>3737</v>
      </c>
      <c r="S23" s="55" t="s">
        <v>14586</v>
      </c>
      <c r="V23" s="55" t="s">
        <v>14586</v>
      </c>
      <c r="Y23" s="7" t="s">
        <v>4007</v>
      </c>
      <c r="AB23" s="60">
        <v>5111</v>
      </c>
      <c r="AC23" s="60">
        <v>131</v>
      </c>
      <c r="AE23" s="61">
        <v>1</v>
      </c>
      <c r="AG23" s="7">
        <v>111058</v>
      </c>
      <c r="AH23" s="62">
        <v>111058</v>
      </c>
      <c r="AL23" s="64">
        <v>8</v>
      </c>
      <c r="AN23" s="61">
        <v>8884.64</v>
      </c>
      <c r="AO23" s="65">
        <v>33311</v>
      </c>
      <c r="AQ23" s="66" t="s">
        <v>14558</v>
      </c>
      <c r="AR23" s="66">
        <v>156</v>
      </c>
      <c r="AS23" s="66">
        <v>632</v>
      </c>
    </row>
    <row r="24" spans="3:45" x14ac:dyDescent="0.25">
      <c r="C24" s="53" t="s">
        <v>3590</v>
      </c>
      <c r="D24" s="54" t="s">
        <v>4134</v>
      </c>
      <c r="E24" s="54" t="s">
        <v>25</v>
      </c>
      <c r="F24" s="53" t="s">
        <v>24</v>
      </c>
      <c r="G24" s="1" t="s">
        <v>24</v>
      </c>
      <c r="H24" s="27">
        <v>9106038823</v>
      </c>
      <c r="I24" s="1" t="s">
        <v>24</v>
      </c>
      <c r="J24" s="55" t="s">
        <v>14589</v>
      </c>
      <c r="L24" s="57" t="s">
        <v>26</v>
      </c>
      <c r="M24" s="57" t="s">
        <v>442</v>
      </c>
      <c r="N24" s="58" t="s">
        <v>24</v>
      </c>
      <c r="O24" s="7" t="s">
        <v>14466</v>
      </c>
      <c r="S24" s="55" t="s">
        <v>14590</v>
      </c>
      <c r="V24" s="55" t="s">
        <v>14590</v>
      </c>
      <c r="Y24" s="7" t="s">
        <v>4007</v>
      </c>
      <c r="AB24" s="60">
        <v>5111</v>
      </c>
      <c r="AC24" s="60">
        <v>131</v>
      </c>
      <c r="AE24" s="61">
        <v>1</v>
      </c>
      <c r="AG24" s="7">
        <v>111058</v>
      </c>
      <c r="AH24" s="62">
        <v>111058</v>
      </c>
      <c r="AL24" s="64">
        <v>8</v>
      </c>
      <c r="AN24" s="61">
        <v>8884.64</v>
      </c>
      <c r="AO24" s="65">
        <v>33311</v>
      </c>
      <c r="AQ24" s="66" t="s">
        <v>14558</v>
      </c>
      <c r="AR24" s="66">
        <v>156</v>
      </c>
      <c r="AS24" s="66">
        <v>632</v>
      </c>
    </row>
    <row r="25" spans="3:45" x14ac:dyDescent="0.25">
      <c r="C25" s="53" t="s">
        <v>3590</v>
      </c>
      <c r="D25" s="54" t="s">
        <v>4134</v>
      </c>
      <c r="E25" s="54" t="s">
        <v>25</v>
      </c>
      <c r="F25" s="53" t="s">
        <v>24</v>
      </c>
      <c r="G25" s="1" t="s">
        <v>24</v>
      </c>
      <c r="H25" s="27">
        <v>9106038950</v>
      </c>
      <c r="I25" s="1" t="s">
        <v>24</v>
      </c>
      <c r="J25" s="55" t="s">
        <v>14591</v>
      </c>
      <c r="L25" s="57" t="s">
        <v>26</v>
      </c>
      <c r="M25" s="57" t="s">
        <v>418</v>
      </c>
      <c r="N25" s="58" t="s">
        <v>24</v>
      </c>
      <c r="O25" s="7" t="s">
        <v>3686</v>
      </c>
      <c r="S25" s="55" t="s">
        <v>14592</v>
      </c>
      <c r="V25" s="55" t="s">
        <v>14592</v>
      </c>
      <c r="Y25" s="7" t="s">
        <v>4087</v>
      </c>
      <c r="AB25" s="60">
        <v>5111</v>
      </c>
      <c r="AC25" s="60">
        <v>131</v>
      </c>
      <c r="AE25" s="61">
        <v>1</v>
      </c>
      <c r="AG25" s="7">
        <v>45588</v>
      </c>
      <c r="AH25" s="62">
        <v>45588</v>
      </c>
      <c r="AL25" s="64">
        <v>8</v>
      </c>
      <c r="AN25" s="61">
        <v>3647.04</v>
      </c>
      <c r="AO25" s="65">
        <v>33311</v>
      </c>
      <c r="AQ25" s="66" t="s">
        <v>14558</v>
      </c>
      <c r="AR25" s="66">
        <v>156</v>
      </c>
      <c r="AS25" s="66">
        <v>632</v>
      </c>
    </row>
    <row r="26" spans="3:45" x14ac:dyDescent="0.25">
      <c r="C26" s="53" t="s">
        <v>3590</v>
      </c>
      <c r="D26" s="54" t="s">
        <v>4134</v>
      </c>
      <c r="E26" s="54" t="s">
        <v>25</v>
      </c>
      <c r="F26" s="53" t="s">
        <v>24</v>
      </c>
      <c r="G26" s="1" t="s">
        <v>24</v>
      </c>
      <c r="H26" s="27">
        <v>9106038958</v>
      </c>
      <c r="I26" s="1" t="s">
        <v>24</v>
      </c>
      <c r="J26" s="55" t="s">
        <v>14593</v>
      </c>
      <c r="L26" s="57" t="s">
        <v>26</v>
      </c>
      <c r="M26" s="57" t="s">
        <v>748</v>
      </c>
      <c r="N26" s="58" t="s">
        <v>24</v>
      </c>
      <c r="O26" s="7" t="s">
        <v>3727</v>
      </c>
      <c r="S26" s="55" t="s">
        <v>14594</v>
      </c>
      <c r="V26" s="55" t="s">
        <v>14594</v>
      </c>
      <c r="Y26" s="7" t="s">
        <v>4013</v>
      </c>
      <c r="AB26" s="60">
        <v>5111</v>
      </c>
      <c r="AC26" s="60">
        <v>131</v>
      </c>
      <c r="AE26" s="61">
        <v>1</v>
      </c>
      <c r="AG26" s="7">
        <v>41150</v>
      </c>
      <c r="AH26" s="62">
        <v>41150</v>
      </c>
      <c r="AL26" s="64">
        <v>8</v>
      </c>
      <c r="AN26" s="61">
        <v>3292</v>
      </c>
      <c r="AO26" s="65">
        <v>33311</v>
      </c>
      <c r="AQ26" s="66" t="s">
        <v>14558</v>
      </c>
      <c r="AR26" s="66">
        <v>156</v>
      </c>
      <c r="AS26" s="66">
        <v>632</v>
      </c>
    </row>
    <row r="27" spans="3:45" x14ac:dyDescent="0.25">
      <c r="C27" s="53" t="s">
        <v>3590</v>
      </c>
      <c r="D27" s="54" t="s">
        <v>4134</v>
      </c>
      <c r="E27" s="54" t="s">
        <v>25</v>
      </c>
      <c r="F27" s="53" t="s">
        <v>24</v>
      </c>
      <c r="G27" s="1" t="s">
        <v>24</v>
      </c>
      <c r="H27" s="27">
        <v>9106038978</v>
      </c>
      <c r="I27" s="1" t="s">
        <v>24</v>
      </c>
      <c r="J27" s="55" t="s">
        <v>14595</v>
      </c>
      <c r="L27" s="57" t="s">
        <v>26</v>
      </c>
      <c r="M27" s="57" t="s">
        <v>121</v>
      </c>
      <c r="N27" s="58" t="s">
        <v>24</v>
      </c>
      <c r="O27" s="7" t="s">
        <v>3606</v>
      </c>
      <c r="S27" s="55" t="s">
        <v>14596</v>
      </c>
      <c r="V27" s="55" t="s">
        <v>14596</v>
      </c>
      <c r="Y27" s="7" t="s">
        <v>3949</v>
      </c>
      <c r="AB27" s="60">
        <v>5111</v>
      </c>
      <c r="AC27" s="60">
        <v>131</v>
      </c>
      <c r="AE27" s="61">
        <v>1</v>
      </c>
      <c r="AG27" s="7">
        <v>60885</v>
      </c>
      <c r="AH27" s="62">
        <v>60885</v>
      </c>
      <c r="AL27" s="64">
        <v>8</v>
      </c>
      <c r="AN27" s="61">
        <v>4870.8</v>
      </c>
      <c r="AO27" s="65">
        <v>33311</v>
      </c>
      <c r="AQ27" s="66" t="s">
        <v>14558</v>
      </c>
      <c r="AR27" s="66">
        <v>156</v>
      </c>
      <c r="AS27" s="66">
        <v>632</v>
      </c>
    </row>
    <row r="28" spans="3:45" x14ac:dyDescent="0.25">
      <c r="C28" s="53" t="s">
        <v>3590</v>
      </c>
      <c r="D28" s="54" t="s">
        <v>4134</v>
      </c>
      <c r="E28" s="54" t="s">
        <v>25</v>
      </c>
      <c r="F28" s="53" t="s">
        <v>24</v>
      </c>
      <c r="G28" s="1" t="s">
        <v>24</v>
      </c>
      <c r="H28" s="27">
        <v>9106039000</v>
      </c>
      <c r="I28" s="1" t="s">
        <v>24</v>
      </c>
      <c r="J28" s="55" t="s">
        <v>14597</v>
      </c>
      <c r="L28" s="57" t="s">
        <v>26</v>
      </c>
      <c r="M28" s="57" t="s">
        <v>493</v>
      </c>
      <c r="N28" s="58" t="s">
        <v>24</v>
      </c>
      <c r="O28" s="7" t="s">
        <v>3686</v>
      </c>
      <c r="S28" s="55" t="s">
        <v>14592</v>
      </c>
      <c r="V28" s="55" t="s">
        <v>14592</v>
      </c>
      <c r="Y28" s="7" t="s">
        <v>4007</v>
      </c>
      <c r="AB28" s="60">
        <v>5111</v>
      </c>
      <c r="AC28" s="60">
        <v>131</v>
      </c>
      <c r="AE28" s="61">
        <v>2</v>
      </c>
      <c r="AG28" s="7">
        <v>111058</v>
      </c>
      <c r="AH28" s="62">
        <v>222116</v>
      </c>
      <c r="AL28" s="64">
        <v>8</v>
      </c>
      <c r="AN28" s="61">
        <v>17769.28</v>
      </c>
      <c r="AO28" s="65">
        <v>33311</v>
      </c>
      <c r="AQ28" s="66" t="s">
        <v>14558</v>
      </c>
      <c r="AR28" s="66">
        <v>156</v>
      </c>
      <c r="AS28" s="66">
        <v>632</v>
      </c>
    </row>
    <row r="29" spans="3:45" x14ac:dyDescent="0.25">
      <c r="C29" s="53" t="s">
        <v>3590</v>
      </c>
      <c r="D29" s="54" t="s">
        <v>4134</v>
      </c>
      <c r="E29" s="54" t="s">
        <v>25</v>
      </c>
      <c r="F29" s="53" t="s">
        <v>24</v>
      </c>
      <c r="G29" s="1" t="s">
        <v>24</v>
      </c>
      <c r="H29" s="27">
        <v>9106039015</v>
      </c>
      <c r="I29" s="1" t="s">
        <v>24</v>
      </c>
      <c r="J29" s="55" t="s">
        <v>14600</v>
      </c>
      <c r="L29" s="57" t="s">
        <v>26</v>
      </c>
      <c r="M29" s="57" t="s">
        <v>363</v>
      </c>
      <c r="N29" s="58" t="s">
        <v>24</v>
      </c>
      <c r="O29" s="7" t="s">
        <v>13060</v>
      </c>
      <c r="S29" s="55" t="s">
        <v>14601</v>
      </c>
      <c r="V29" s="55" t="s">
        <v>14601</v>
      </c>
      <c r="Y29" s="7" t="s">
        <v>3949</v>
      </c>
      <c r="AB29" s="60">
        <v>5111</v>
      </c>
      <c r="AC29" s="60">
        <v>131</v>
      </c>
      <c r="AE29" s="61">
        <v>4</v>
      </c>
      <c r="AG29" s="7">
        <v>60885</v>
      </c>
      <c r="AH29" s="62">
        <v>243540</v>
      </c>
      <c r="AL29" s="64">
        <v>8</v>
      </c>
      <c r="AN29" s="61">
        <v>19483.2</v>
      </c>
      <c r="AO29" s="65">
        <v>33311</v>
      </c>
      <c r="AQ29" s="66" t="s">
        <v>14558</v>
      </c>
      <c r="AR29" s="66">
        <v>156</v>
      </c>
      <c r="AS29" s="66">
        <v>632</v>
      </c>
    </row>
    <row r="30" spans="3:45" x14ac:dyDescent="0.25">
      <c r="C30" s="53" t="s">
        <v>3590</v>
      </c>
      <c r="D30" s="54" t="s">
        <v>4134</v>
      </c>
      <c r="E30" s="54" t="s">
        <v>25</v>
      </c>
      <c r="F30" s="53" t="s">
        <v>24</v>
      </c>
      <c r="G30" s="1" t="s">
        <v>24</v>
      </c>
      <c r="H30" s="27">
        <v>9106039117</v>
      </c>
      <c r="I30" s="1" t="s">
        <v>24</v>
      </c>
      <c r="J30" s="55" t="s">
        <v>14603</v>
      </c>
      <c r="L30" s="57" t="s">
        <v>26</v>
      </c>
      <c r="M30" s="57" t="s">
        <v>100</v>
      </c>
      <c r="N30" s="58" t="s">
        <v>24</v>
      </c>
      <c r="O30" s="7" t="s">
        <v>3737</v>
      </c>
      <c r="S30" s="55" t="s">
        <v>14604</v>
      </c>
      <c r="V30" s="55" t="s">
        <v>14604</v>
      </c>
      <c r="Y30" s="7" t="s">
        <v>4007</v>
      </c>
      <c r="AB30" s="60">
        <v>5111</v>
      </c>
      <c r="AC30" s="60">
        <v>131</v>
      </c>
      <c r="AE30" s="61">
        <v>2</v>
      </c>
      <c r="AG30" s="7">
        <v>111058</v>
      </c>
      <c r="AH30" s="62">
        <v>222116</v>
      </c>
      <c r="AL30" s="64">
        <v>8</v>
      </c>
      <c r="AN30" s="61">
        <v>17769.28</v>
      </c>
      <c r="AO30" s="65">
        <v>33311</v>
      </c>
      <c r="AQ30" s="66" t="s">
        <v>14558</v>
      </c>
      <c r="AR30" s="66">
        <v>156</v>
      </c>
      <c r="AS30" s="66">
        <v>632</v>
      </c>
    </row>
    <row r="31" spans="3:45" x14ac:dyDescent="0.25">
      <c r="C31" s="53" t="s">
        <v>3590</v>
      </c>
      <c r="D31" s="54" t="s">
        <v>4134</v>
      </c>
      <c r="E31" s="54" t="s">
        <v>25</v>
      </c>
      <c r="F31" s="53" t="s">
        <v>24</v>
      </c>
      <c r="G31" s="1" t="s">
        <v>24</v>
      </c>
      <c r="H31" s="27">
        <v>9106039148</v>
      </c>
      <c r="I31" s="1" t="s">
        <v>24</v>
      </c>
      <c r="J31" s="55" t="s">
        <v>14605</v>
      </c>
      <c r="L31" s="57" t="s">
        <v>26</v>
      </c>
      <c r="M31" s="57" t="s">
        <v>586</v>
      </c>
      <c r="N31" s="58" t="s">
        <v>24</v>
      </c>
      <c r="O31" s="7" t="s">
        <v>3784</v>
      </c>
      <c r="S31" s="55" t="s">
        <v>14606</v>
      </c>
      <c r="V31" s="55" t="s">
        <v>14606</v>
      </c>
      <c r="Y31" s="7" t="s">
        <v>3999</v>
      </c>
      <c r="AB31" s="60">
        <v>5111</v>
      </c>
      <c r="AC31" s="60">
        <v>131</v>
      </c>
      <c r="AE31" s="61">
        <v>4</v>
      </c>
      <c r="AG31" s="7">
        <v>49500</v>
      </c>
      <c r="AH31" s="62">
        <v>198000</v>
      </c>
      <c r="AL31" s="64">
        <v>8</v>
      </c>
      <c r="AN31" s="61">
        <v>15840</v>
      </c>
      <c r="AO31" s="65">
        <v>33311</v>
      </c>
      <c r="AQ31" s="66" t="s">
        <v>14558</v>
      </c>
      <c r="AR31" s="66">
        <v>156</v>
      </c>
      <c r="AS31" s="66">
        <v>632</v>
      </c>
    </row>
    <row r="32" spans="3:45" x14ac:dyDescent="0.25">
      <c r="C32" s="53" t="s">
        <v>3590</v>
      </c>
      <c r="D32" s="54" t="s">
        <v>4134</v>
      </c>
      <c r="E32" s="54" t="s">
        <v>25</v>
      </c>
      <c r="F32" s="53" t="s">
        <v>24</v>
      </c>
      <c r="G32" s="1" t="s">
        <v>24</v>
      </c>
      <c r="H32" s="27">
        <v>9106039148</v>
      </c>
      <c r="I32" s="1" t="s">
        <v>24</v>
      </c>
      <c r="J32" s="55" t="s">
        <v>14605</v>
      </c>
      <c r="L32" s="57" t="s">
        <v>26</v>
      </c>
      <c r="M32" s="57" t="s">
        <v>586</v>
      </c>
      <c r="N32" s="58" t="s">
        <v>24</v>
      </c>
      <c r="O32" s="7" t="s">
        <v>3784</v>
      </c>
      <c r="S32" s="55" t="s">
        <v>14606</v>
      </c>
      <c r="V32" s="55" t="s">
        <v>14606</v>
      </c>
      <c r="Y32" s="7" t="s">
        <v>4010</v>
      </c>
      <c r="AB32" s="60">
        <v>5111</v>
      </c>
      <c r="AC32" s="60">
        <v>131</v>
      </c>
      <c r="AE32" s="61">
        <v>2</v>
      </c>
      <c r="AG32" s="7">
        <v>41328</v>
      </c>
      <c r="AH32" s="62">
        <v>82656</v>
      </c>
      <c r="AL32" s="64">
        <v>8</v>
      </c>
      <c r="AN32" s="61">
        <v>6612.4800000000005</v>
      </c>
      <c r="AO32" s="65">
        <v>33311</v>
      </c>
      <c r="AQ32" s="66" t="s">
        <v>14558</v>
      </c>
      <c r="AR32" s="66">
        <v>156</v>
      </c>
      <c r="AS32" s="66">
        <v>632</v>
      </c>
    </row>
    <row r="33" spans="3:45" x14ac:dyDescent="0.25">
      <c r="C33" s="53" t="s">
        <v>3590</v>
      </c>
      <c r="D33" s="54" t="s">
        <v>4134</v>
      </c>
      <c r="E33" s="54" t="s">
        <v>25</v>
      </c>
      <c r="F33" s="53" t="s">
        <v>24</v>
      </c>
      <c r="G33" s="1" t="s">
        <v>24</v>
      </c>
      <c r="H33" s="27">
        <v>9106039139</v>
      </c>
      <c r="I33" s="1" t="s">
        <v>24</v>
      </c>
      <c r="J33" s="55" t="s">
        <v>14607</v>
      </c>
      <c r="L33" s="57" t="s">
        <v>26</v>
      </c>
      <c r="M33" s="57" t="s">
        <v>502</v>
      </c>
      <c r="N33" s="58" t="s">
        <v>24</v>
      </c>
      <c r="O33" s="7" t="s">
        <v>3686</v>
      </c>
      <c r="S33" s="55" t="s">
        <v>14608</v>
      </c>
      <c r="V33" s="55" t="s">
        <v>14608</v>
      </c>
      <c r="Y33" s="7" t="s">
        <v>4007</v>
      </c>
      <c r="AB33" s="60">
        <v>5111</v>
      </c>
      <c r="AC33" s="60">
        <v>131</v>
      </c>
      <c r="AE33" s="61">
        <v>1</v>
      </c>
      <c r="AG33" s="7">
        <v>111058</v>
      </c>
      <c r="AH33" s="62">
        <v>111058</v>
      </c>
      <c r="AL33" s="64">
        <v>8</v>
      </c>
      <c r="AN33" s="61">
        <v>8884.64</v>
      </c>
      <c r="AO33" s="65">
        <v>33311</v>
      </c>
      <c r="AQ33" s="66" t="s">
        <v>14558</v>
      </c>
      <c r="AR33" s="66">
        <v>156</v>
      </c>
      <c r="AS33" s="66">
        <v>632</v>
      </c>
    </row>
    <row r="34" spans="3:45" x14ac:dyDescent="0.25">
      <c r="C34" s="53" t="s">
        <v>3590</v>
      </c>
      <c r="D34" s="54" t="s">
        <v>4134</v>
      </c>
      <c r="E34" s="54" t="s">
        <v>25</v>
      </c>
      <c r="F34" s="53" t="s">
        <v>24</v>
      </c>
      <c r="G34" s="1" t="s">
        <v>24</v>
      </c>
      <c r="H34" s="27">
        <v>9106039276</v>
      </c>
      <c r="I34" s="1" t="s">
        <v>24</v>
      </c>
      <c r="J34" s="55" t="s">
        <v>14611</v>
      </c>
      <c r="L34" s="57" t="s">
        <v>26</v>
      </c>
      <c r="M34" s="57" t="s">
        <v>553</v>
      </c>
      <c r="N34" s="58" t="s">
        <v>24</v>
      </c>
      <c r="O34" s="7" t="s">
        <v>12189</v>
      </c>
      <c r="S34" s="55" t="s">
        <v>14612</v>
      </c>
      <c r="V34" s="55" t="s">
        <v>14612</v>
      </c>
      <c r="Y34" s="7" t="s">
        <v>4007</v>
      </c>
      <c r="AB34" s="60">
        <v>5111</v>
      </c>
      <c r="AC34" s="60">
        <v>131</v>
      </c>
      <c r="AE34" s="61">
        <v>1</v>
      </c>
      <c r="AG34" s="7">
        <v>111058</v>
      </c>
      <c r="AH34" s="62">
        <v>111058</v>
      </c>
      <c r="AL34" s="64">
        <v>8</v>
      </c>
      <c r="AN34" s="61">
        <v>8884.64</v>
      </c>
      <c r="AO34" s="65">
        <v>33311</v>
      </c>
      <c r="AQ34" s="66" t="s">
        <v>14558</v>
      </c>
      <c r="AR34" s="66">
        <v>156</v>
      </c>
      <c r="AS34" s="66">
        <v>632</v>
      </c>
    </row>
    <row r="35" spans="3:45" x14ac:dyDescent="0.25">
      <c r="C35" s="53" t="s">
        <v>3590</v>
      </c>
      <c r="D35" s="54" t="s">
        <v>4134</v>
      </c>
      <c r="E35" s="54" t="s">
        <v>25</v>
      </c>
      <c r="F35" s="53" t="s">
        <v>24</v>
      </c>
      <c r="G35" s="1" t="s">
        <v>24</v>
      </c>
      <c r="H35" s="27">
        <v>9106039353</v>
      </c>
      <c r="I35" s="1" t="s">
        <v>24</v>
      </c>
      <c r="J35" s="55" t="s">
        <v>14617</v>
      </c>
      <c r="L35" s="57" t="s">
        <v>26</v>
      </c>
      <c r="M35" s="57" t="s">
        <v>817</v>
      </c>
      <c r="N35" s="58" t="s">
        <v>24</v>
      </c>
      <c r="O35" s="7" t="s">
        <v>9793</v>
      </c>
      <c r="S35" s="55" t="s">
        <v>14618</v>
      </c>
      <c r="V35" s="55" t="s">
        <v>14618</v>
      </c>
      <c r="Y35" s="7" t="s">
        <v>4007</v>
      </c>
      <c r="AB35" s="60">
        <v>5111</v>
      </c>
      <c r="AC35" s="60">
        <v>131</v>
      </c>
      <c r="AE35" s="61">
        <v>1</v>
      </c>
      <c r="AG35" s="7">
        <v>111058</v>
      </c>
      <c r="AH35" s="62">
        <v>111058</v>
      </c>
      <c r="AL35" s="64">
        <v>8</v>
      </c>
      <c r="AN35" s="61">
        <v>8884.64</v>
      </c>
      <c r="AO35" s="65">
        <v>33311</v>
      </c>
      <c r="AQ35" s="66" t="s">
        <v>14558</v>
      </c>
      <c r="AR35" s="66">
        <v>156</v>
      </c>
      <c r="AS35" s="66">
        <v>632</v>
      </c>
    </row>
    <row r="36" spans="3:45" x14ac:dyDescent="0.25">
      <c r="C36" s="53" t="s">
        <v>3590</v>
      </c>
      <c r="D36" s="54" t="s">
        <v>4134</v>
      </c>
      <c r="E36" s="54" t="s">
        <v>25</v>
      </c>
      <c r="F36" s="53" t="s">
        <v>24</v>
      </c>
      <c r="G36" s="1" t="s">
        <v>24</v>
      </c>
      <c r="H36" s="27">
        <v>9106039353</v>
      </c>
      <c r="I36" s="1" t="s">
        <v>24</v>
      </c>
      <c r="J36" s="55" t="s">
        <v>14617</v>
      </c>
      <c r="L36" s="57" t="s">
        <v>26</v>
      </c>
      <c r="M36" s="57" t="s">
        <v>817</v>
      </c>
      <c r="N36" s="58" t="s">
        <v>24</v>
      </c>
      <c r="O36" s="7" t="s">
        <v>9793</v>
      </c>
      <c r="S36" s="55" t="s">
        <v>14618</v>
      </c>
      <c r="V36" s="55" t="s">
        <v>14618</v>
      </c>
      <c r="Y36" s="7" t="s">
        <v>4087</v>
      </c>
      <c r="AB36" s="60">
        <v>5111</v>
      </c>
      <c r="AC36" s="60">
        <v>131</v>
      </c>
      <c r="AE36" s="61">
        <v>3</v>
      </c>
      <c r="AG36" s="7">
        <v>45588</v>
      </c>
      <c r="AH36" s="62">
        <v>136764</v>
      </c>
      <c r="AL36" s="64">
        <v>8</v>
      </c>
      <c r="AN36" s="61">
        <v>10941.12</v>
      </c>
      <c r="AO36" s="65">
        <v>33311</v>
      </c>
      <c r="AQ36" s="66" t="s">
        <v>14558</v>
      </c>
      <c r="AR36" s="66">
        <v>156</v>
      </c>
      <c r="AS36" s="66">
        <v>632</v>
      </c>
    </row>
    <row r="37" spans="3:45" x14ac:dyDescent="0.25">
      <c r="C37" s="53" t="s">
        <v>3590</v>
      </c>
      <c r="D37" s="54" t="s">
        <v>4134</v>
      </c>
      <c r="E37" s="54" t="s">
        <v>25</v>
      </c>
      <c r="F37" s="53" t="s">
        <v>24</v>
      </c>
      <c r="G37" s="1" t="s">
        <v>24</v>
      </c>
      <c r="H37" s="27">
        <v>9106039375</v>
      </c>
      <c r="I37" s="1" t="s">
        <v>24</v>
      </c>
      <c r="J37" s="55" t="s">
        <v>14621</v>
      </c>
      <c r="L37" s="57" t="s">
        <v>26</v>
      </c>
      <c r="M37" s="57" t="s">
        <v>877</v>
      </c>
      <c r="N37" s="58" t="s">
        <v>24</v>
      </c>
      <c r="O37" s="7" t="s">
        <v>12723</v>
      </c>
      <c r="S37" s="55" t="s">
        <v>14622</v>
      </c>
      <c r="V37" s="55" t="s">
        <v>14622</v>
      </c>
      <c r="Y37" s="7" t="s">
        <v>4013</v>
      </c>
      <c r="AB37" s="60">
        <v>5111</v>
      </c>
      <c r="AC37" s="60">
        <v>131</v>
      </c>
      <c r="AE37" s="61">
        <v>1</v>
      </c>
      <c r="AG37" s="7">
        <v>41150</v>
      </c>
      <c r="AH37" s="62">
        <v>41150</v>
      </c>
      <c r="AL37" s="64">
        <v>8</v>
      </c>
      <c r="AN37" s="61">
        <v>3292</v>
      </c>
      <c r="AO37" s="65">
        <v>33311</v>
      </c>
      <c r="AQ37" s="66" t="s">
        <v>14558</v>
      </c>
      <c r="AR37" s="66">
        <v>156</v>
      </c>
      <c r="AS37" s="66">
        <v>632</v>
      </c>
    </row>
    <row r="38" spans="3:45" x14ac:dyDescent="0.25">
      <c r="C38" s="53" t="s">
        <v>3590</v>
      </c>
      <c r="D38" s="54" t="s">
        <v>4134</v>
      </c>
      <c r="E38" s="54" t="s">
        <v>25</v>
      </c>
      <c r="F38" s="53" t="s">
        <v>24</v>
      </c>
      <c r="G38" s="1" t="s">
        <v>24</v>
      </c>
      <c r="H38" s="27">
        <v>9106039375</v>
      </c>
      <c r="I38" s="1" t="s">
        <v>24</v>
      </c>
      <c r="J38" s="55" t="s">
        <v>14621</v>
      </c>
      <c r="L38" s="57" t="s">
        <v>26</v>
      </c>
      <c r="M38" s="57" t="s">
        <v>877</v>
      </c>
      <c r="N38" s="58" t="s">
        <v>24</v>
      </c>
      <c r="O38" s="7" t="s">
        <v>12723</v>
      </c>
      <c r="S38" s="55" t="s">
        <v>14622</v>
      </c>
      <c r="V38" s="55" t="s">
        <v>14622</v>
      </c>
      <c r="Y38" s="7" t="s">
        <v>4007</v>
      </c>
      <c r="AB38" s="60">
        <v>5111</v>
      </c>
      <c r="AC38" s="60">
        <v>131</v>
      </c>
      <c r="AE38" s="61">
        <v>1</v>
      </c>
      <c r="AG38" s="7">
        <v>111058</v>
      </c>
      <c r="AH38" s="62">
        <v>111058</v>
      </c>
      <c r="AL38" s="64">
        <v>8</v>
      </c>
      <c r="AN38" s="61">
        <v>8884.64</v>
      </c>
      <c r="AO38" s="65">
        <v>33311</v>
      </c>
      <c r="AQ38" s="66" t="s">
        <v>14558</v>
      </c>
      <c r="AR38" s="66">
        <v>156</v>
      </c>
      <c r="AS38" s="66">
        <v>632</v>
      </c>
    </row>
    <row r="39" spans="3:45" x14ac:dyDescent="0.25">
      <c r="C39" s="53" t="s">
        <v>3590</v>
      </c>
      <c r="D39" s="54" t="s">
        <v>4134</v>
      </c>
      <c r="E39" s="54" t="s">
        <v>25</v>
      </c>
      <c r="F39" s="53" t="s">
        <v>24</v>
      </c>
      <c r="G39" s="1" t="s">
        <v>24</v>
      </c>
      <c r="H39" s="27">
        <v>9106039515</v>
      </c>
      <c r="I39" s="1" t="s">
        <v>24</v>
      </c>
      <c r="J39" s="55" t="s">
        <v>14623</v>
      </c>
      <c r="L39" s="57" t="s">
        <v>26</v>
      </c>
      <c r="M39" s="57" t="s">
        <v>595</v>
      </c>
      <c r="N39" s="58" t="s">
        <v>24</v>
      </c>
      <c r="O39" s="7" t="s">
        <v>12556</v>
      </c>
      <c r="S39" s="55" t="s">
        <v>14624</v>
      </c>
      <c r="V39" s="55" t="s">
        <v>14624</v>
      </c>
      <c r="Y39" s="7" t="s">
        <v>4007</v>
      </c>
      <c r="AB39" s="60">
        <v>5111</v>
      </c>
      <c r="AC39" s="60">
        <v>131</v>
      </c>
      <c r="AE39" s="61">
        <v>2</v>
      </c>
      <c r="AG39" s="7">
        <v>111058</v>
      </c>
      <c r="AH39" s="62">
        <v>222116</v>
      </c>
      <c r="AL39" s="64">
        <v>8</v>
      </c>
      <c r="AN39" s="61">
        <v>17769.28</v>
      </c>
      <c r="AO39" s="65">
        <v>33311</v>
      </c>
      <c r="AQ39" s="66" t="s">
        <v>14558</v>
      </c>
      <c r="AR39" s="66">
        <v>156</v>
      </c>
      <c r="AS39" s="66">
        <v>632</v>
      </c>
    </row>
    <row r="40" spans="3:45" x14ac:dyDescent="0.25">
      <c r="C40" s="53" t="s">
        <v>3590</v>
      </c>
      <c r="D40" s="54" t="s">
        <v>4134</v>
      </c>
      <c r="E40" s="54" t="s">
        <v>25</v>
      </c>
      <c r="F40" s="53" t="s">
        <v>24</v>
      </c>
      <c r="G40" s="1" t="s">
        <v>24</v>
      </c>
      <c r="H40" s="27">
        <v>9106039530</v>
      </c>
      <c r="I40" s="1" t="s">
        <v>24</v>
      </c>
      <c r="J40" s="55" t="s">
        <v>14625</v>
      </c>
      <c r="L40" s="57" t="s">
        <v>26</v>
      </c>
      <c r="M40" s="57" t="s">
        <v>616</v>
      </c>
      <c r="N40" s="58" t="s">
        <v>24</v>
      </c>
      <c r="O40" s="7" t="s">
        <v>14467</v>
      </c>
      <c r="S40" s="55" t="s">
        <v>14626</v>
      </c>
      <c r="V40" s="55" t="s">
        <v>14626</v>
      </c>
      <c r="Y40" s="7" t="s">
        <v>4087</v>
      </c>
      <c r="AB40" s="60">
        <v>5111</v>
      </c>
      <c r="AC40" s="60">
        <v>131</v>
      </c>
      <c r="AE40" s="61">
        <v>2</v>
      </c>
      <c r="AG40" s="7">
        <v>45588</v>
      </c>
      <c r="AH40" s="62">
        <v>91176</v>
      </c>
      <c r="AL40" s="64">
        <v>8</v>
      </c>
      <c r="AN40" s="61">
        <v>7294.08</v>
      </c>
      <c r="AO40" s="65">
        <v>33311</v>
      </c>
      <c r="AQ40" s="66" t="s">
        <v>14558</v>
      </c>
      <c r="AR40" s="66">
        <v>156</v>
      </c>
      <c r="AS40" s="66">
        <v>632</v>
      </c>
    </row>
    <row r="41" spans="3:45" x14ac:dyDescent="0.25">
      <c r="C41" s="53" t="s">
        <v>3590</v>
      </c>
      <c r="D41" s="54" t="s">
        <v>4134</v>
      </c>
      <c r="E41" s="54" t="s">
        <v>25</v>
      </c>
      <c r="F41" s="53" t="s">
        <v>24</v>
      </c>
      <c r="G41" s="1" t="s">
        <v>24</v>
      </c>
      <c r="H41" s="27">
        <v>9106039530</v>
      </c>
      <c r="I41" s="1" t="s">
        <v>24</v>
      </c>
      <c r="J41" s="55" t="s">
        <v>14625</v>
      </c>
      <c r="L41" s="57" t="s">
        <v>26</v>
      </c>
      <c r="M41" s="57" t="s">
        <v>616</v>
      </c>
      <c r="N41" s="58" t="s">
        <v>24</v>
      </c>
      <c r="O41" s="7" t="s">
        <v>14467</v>
      </c>
      <c r="S41" s="55" t="s">
        <v>14626</v>
      </c>
      <c r="V41" s="55" t="s">
        <v>14626</v>
      </c>
      <c r="Y41" s="7" t="s">
        <v>4013</v>
      </c>
      <c r="AB41" s="60">
        <v>5111</v>
      </c>
      <c r="AC41" s="60">
        <v>131</v>
      </c>
      <c r="AE41" s="61">
        <v>1</v>
      </c>
      <c r="AG41" s="7">
        <v>41150</v>
      </c>
      <c r="AH41" s="62">
        <v>41150</v>
      </c>
      <c r="AL41" s="64">
        <v>8</v>
      </c>
      <c r="AN41" s="61">
        <v>3292</v>
      </c>
      <c r="AO41" s="65">
        <v>33311</v>
      </c>
      <c r="AQ41" s="66" t="s">
        <v>14558</v>
      </c>
      <c r="AR41" s="66">
        <v>156</v>
      </c>
      <c r="AS41" s="66">
        <v>632</v>
      </c>
    </row>
    <row r="42" spans="3:45" x14ac:dyDescent="0.25">
      <c r="C42" s="53" t="s">
        <v>3590</v>
      </c>
      <c r="D42" s="54" t="s">
        <v>4134</v>
      </c>
      <c r="E42" s="54" t="s">
        <v>25</v>
      </c>
      <c r="F42" s="53" t="s">
        <v>24</v>
      </c>
      <c r="G42" s="1" t="s">
        <v>24</v>
      </c>
      <c r="H42" s="27">
        <v>9106039544</v>
      </c>
      <c r="I42" s="1" t="s">
        <v>24</v>
      </c>
      <c r="J42" s="55" t="s">
        <v>14627</v>
      </c>
      <c r="L42" s="57" t="s">
        <v>26</v>
      </c>
      <c r="M42" s="57" t="s">
        <v>697</v>
      </c>
      <c r="N42" s="58" t="s">
        <v>24</v>
      </c>
      <c r="O42" s="7" t="s">
        <v>3627</v>
      </c>
      <c r="S42" s="55" t="s">
        <v>14628</v>
      </c>
      <c r="V42" s="55" t="s">
        <v>14628</v>
      </c>
      <c r="Y42" s="7" t="s">
        <v>4007</v>
      </c>
      <c r="AB42" s="60">
        <v>5111</v>
      </c>
      <c r="AC42" s="60">
        <v>131</v>
      </c>
      <c r="AE42" s="61">
        <v>1</v>
      </c>
      <c r="AG42" s="7">
        <v>111058</v>
      </c>
      <c r="AH42" s="62">
        <v>111058</v>
      </c>
      <c r="AL42" s="64">
        <v>8</v>
      </c>
      <c r="AN42" s="61">
        <v>8884.64</v>
      </c>
      <c r="AO42" s="65">
        <v>33311</v>
      </c>
      <c r="AQ42" s="66" t="s">
        <v>14558</v>
      </c>
      <c r="AR42" s="66">
        <v>156</v>
      </c>
      <c r="AS42" s="66">
        <v>632</v>
      </c>
    </row>
    <row r="43" spans="3:45" x14ac:dyDescent="0.25">
      <c r="C43" s="53" t="s">
        <v>3590</v>
      </c>
      <c r="D43" s="54" t="s">
        <v>4134</v>
      </c>
      <c r="E43" s="54" t="s">
        <v>25</v>
      </c>
      <c r="F43" s="53" t="s">
        <v>24</v>
      </c>
      <c r="G43" s="1" t="s">
        <v>24</v>
      </c>
      <c r="H43" s="27">
        <v>9106039556</v>
      </c>
      <c r="I43" s="1" t="s">
        <v>24</v>
      </c>
      <c r="J43" s="55" t="s">
        <v>14629</v>
      </c>
      <c r="L43" s="57" t="s">
        <v>26</v>
      </c>
      <c r="M43" s="57" t="s">
        <v>715</v>
      </c>
      <c r="N43" s="58" t="s">
        <v>24</v>
      </c>
      <c r="O43" s="7" t="s">
        <v>3890</v>
      </c>
      <c r="S43" s="55" t="s">
        <v>14630</v>
      </c>
      <c r="V43" s="55" t="s">
        <v>14630</v>
      </c>
      <c r="Y43" s="7" t="s">
        <v>4007</v>
      </c>
      <c r="AB43" s="60">
        <v>5111</v>
      </c>
      <c r="AC43" s="60">
        <v>131</v>
      </c>
      <c r="AE43" s="61">
        <v>1</v>
      </c>
      <c r="AG43" s="7">
        <v>111058</v>
      </c>
      <c r="AH43" s="62">
        <v>111058</v>
      </c>
      <c r="AL43" s="64">
        <v>8</v>
      </c>
      <c r="AN43" s="61">
        <v>8884.64</v>
      </c>
      <c r="AO43" s="65">
        <v>33311</v>
      </c>
      <c r="AQ43" s="66" t="s">
        <v>14558</v>
      </c>
      <c r="AR43" s="66">
        <v>156</v>
      </c>
      <c r="AS43" s="66">
        <v>632</v>
      </c>
    </row>
    <row r="44" spans="3:45" x14ac:dyDescent="0.25">
      <c r="C44" s="53" t="s">
        <v>3590</v>
      </c>
      <c r="D44" s="54" t="s">
        <v>4134</v>
      </c>
      <c r="E44" s="54" t="s">
        <v>25</v>
      </c>
      <c r="F44" s="53" t="s">
        <v>24</v>
      </c>
      <c r="G44" s="1" t="s">
        <v>24</v>
      </c>
      <c r="H44" s="27">
        <v>9106039570</v>
      </c>
      <c r="I44" s="1" t="s">
        <v>24</v>
      </c>
      <c r="J44" s="55" t="s">
        <v>14631</v>
      </c>
      <c r="L44" s="57" t="s">
        <v>26</v>
      </c>
      <c r="M44" s="57" t="s">
        <v>103</v>
      </c>
      <c r="N44" s="58" t="s">
        <v>24</v>
      </c>
      <c r="O44" s="7" t="s">
        <v>3829</v>
      </c>
      <c r="S44" s="55" t="s">
        <v>14632</v>
      </c>
      <c r="V44" s="55" t="s">
        <v>14632</v>
      </c>
      <c r="Y44" s="7" t="s">
        <v>4007</v>
      </c>
      <c r="AB44" s="60">
        <v>5111</v>
      </c>
      <c r="AC44" s="60">
        <v>131</v>
      </c>
      <c r="AE44" s="61">
        <v>1</v>
      </c>
      <c r="AG44" s="7">
        <v>111058</v>
      </c>
      <c r="AH44" s="62">
        <v>111058</v>
      </c>
      <c r="AL44" s="64">
        <v>8</v>
      </c>
      <c r="AN44" s="61">
        <v>8884.64</v>
      </c>
      <c r="AO44" s="65">
        <v>33311</v>
      </c>
      <c r="AQ44" s="66" t="s">
        <v>14558</v>
      </c>
      <c r="AR44" s="66">
        <v>156</v>
      </c>
      <c r="AS44" s="66">
        <v>632</v>
      </c>
    </row>
    <row r="45" spans="3:45" x14ac:dyDescent="0.25">
      <c r="C45" s="53" t="s">
        <v>3590</v>
      </c>
      <c r="D45" s="54" t="s">
        <v>4134</v>
      </c>
      <c r="E45" s="54" t="s">
        <v>25</v>
      </c>
      <c r="F45" s="53" t="s">
        <v>24</v>
      </c>
      <c r="G45" s="1" t="s">
        <v>24</v>
      </c>
      <c r="H45" s="27">
        <v>9106039570</v>
      </c>
      <c r="I45" s="1" t="s">
        <v>24</v>
      </c>
      <c r="J45" s="55" t="s">
        <v>14631</v>
      </c>
      <c r="L45" s="57" t="s">
        <v>26</v>
      </c>
      <c r="M45" s="57" t="s">
        <v>103</v>
      </c>
      <c r="N45" s="58" t="s">
        <v>24</v>
      </c>
      <c r="O45" s="7" t="s">
        <v>3829</v>
      </c>
      <c r="S45" s="55" t="s">
        <v>14632</v>
      </c>
      <c r="V45" s="55" t="s">
        <v>14632</v>
      </c>
      <c r="Y45" s="7" t="s">
        <v>4059</v>
      </c>
      <c r="AB45" s="60">
        <v>5111</v>
      </c>
      <c r="AC45" s="60">
        <v>131</v>
      </c>
      <c r="AE45" s="61">
        <v>2</v>
      </c>
      <c r="AG45" s="7">
        <v>37720</v>
      </c>
      <c r="AH45" s="62">
        <v>75440</v>
      </c>
      <c r="AL45" s="64">
        <v>8</v>
      </c>
      <c r="AN45" s="61">
        <v>6035.2</v>
      </c>
      <c r="AO45" s="65">
        <v>33311</v>
      </c>
      <c r="AQ45" s="66" t="s">
        <v>14558</v>
      </c>
      <c r="AR45" s="66">
        <v>156</v>
      </c>
      <c r="AS45" s="66">
        <v>632</v>
      </c>
    </row>
    <row r="46" spans="3:45" x14ac:dyDescent="0.25">
      <c r="C46" s="53" t="s">
        <v>3590</v>
      </c>
      <c r="D46" s="54" t="s">
        <v>4134</v>
      </c>
      <c r="E46" s="54" t="s">
        <v>25</v>
      </c>
      <c r="F46" s="53" t="s">
        <v>24</v>
      </c>
      <c r="G46" s="1" t="s">
        <v>24</v>
      </c>
      <c r="H46" s="27">
        <v>9106039562</v>
      </c>
      <c r="I46" s="1" t="s">
        <v>24</v>
      </c>
      <c r="J46" s="55" t="s">
        <v>14635</v>
      </c>
      <c r="L46" s="57" t="s">
        <v>26</v>
      </c>
      <c r="M46" s="57" t="s">
        <v>733</v>
      </c>
      <c r="N46" s="58" t="s">
        <v>24</v>
      </c>
      <c r="O46" s="7" t="s">
        <v>14468</v>
      </c>
      <c r="S46" s="55" t="s">
        <v>14636</v>
      </c>
      <c r="V46" s="55" t="s">
        <v>14636</v>
      </c>
      <c r="Y46" s="7" t="s">
        <v>4007</v>
      </c>
      <c r="AB46" s="60">
        <v>5111</v>
      </c>
      <c r="AC46" s="60">
        <v>131</v>
      </c>
      <c r="AE46" s="61">
        <v>2</v>
      </c>
      <c r="AG46" s="7">
        <v>111058</v>
      </c>
      <c r="AH46" s="62">
        <v>222116</v>
      </c>
      <c r="AL46" s="64">
        <v>8</v>
      </c>
      <c r="AN46" s="61">
        <v>17769.28</v>
      </c>
      <c r="AO46" s="65">
        <v>33311</v>
      </c>
      <c r="AQ46" s="66" t="s">
        <v>14558</v>
      </c>
      <c r="AR46" s="66">
        <v>156</v>
      </c>
      <c r="AS46" s="66">
        <v>632</v>
      </c>
    </row>
    <row r="47" spans="3:45" x14ac:dyDescent="0.25">
      <c r="C47" s="53" t="s">
        <v>3590</v>
      </c>
      <c r="D47" s="54" t="s">
        <v>4134</v>
      </c>
      <c r="E47" s="54" t="s">
        <v>25</v>
      </c>
      <c r="F47" s="53" t="s">
        <v>24</v>
      </c>
      <c r="G47" s="1" t="s">
        <v>24</v>
      </c>
      <c r="H47" s="27">
        <v>9106039623</v>
      </c>
      <c r="I47" s="1" t="s">
        <v>24</v>
      </c>
      <c r="J47" s="55" t="s">
        <v>14637</v>
      </c>
      <c r="L47" s="57" t="s">
        <v>26</v>
      </c>
      <c r="M47" s="57" t="s">
        <v>763</v>
      </c>
      <c r="N47" s="58" t="s">
        <v>24</v>
      </c>
      <c r="O47" s="7" t="s">
        <v>3754</v>
      </c>
      <c r="S47" s="55" t="s">
        <v>14638</v>
      </c>
      <c r="V47" s="55" t="s">
        <v>14638</v>
      </c>
      <c r="Y47" s="7" t="s">
        <v>4059</v>
      </c>
      <c r="AB47" s="60">
        <v>5111</v>
      </c>
      <c r="AC47" s="60">
        <v>131</v>
      </c>
      <c r="AE47" s="61">
        <v>1</v>
      </c>
      <c r="AG47" s="7">
        <v>37720</v>
      </c>
      <c r="AH47" s="62">
        <v>37720</v>
      </c>
      <c r="AL47" s="64">
        <v>8</v>
      </c>
      <c r="AN47" s="61">
        <v>3017.6</v>
      </c>
      <c r="AO47" s="65">
        <v>33311</v>
      </c>
      <c r="AQ47" s="66" t="s">
        <v>14558</v>
      </c>
      <c r="AR47" s="66">
        <v>156</v>
      </c>
      <c r="AS47" s="66">
        <v>632</v>
      </c>
    </row>
    <row r="48" spans="3:45" x14ac:dyDescent="0.25">
      <c r="C48" s="53" t="s">
        <v>3590</v>
      </c>
      <c r="D48" s="54" t="s">
        <v>4134</v>
      </c>
      <c r="E48" s="54" t="s">
        <v>25</v>
      </c>
      <c r="F48" s="53" t="s">
        <v>24</v>
      </c>
      <c r="G48" s="1" t="s">
        <v>24</v>
      </c>
      <c r="H48" s="27">
        <v>9106039653</v>
      </c>
      <c r="I48" s="1" t="s">
        <v>24</v>
      </c>
      <c r="J48" s="55" t="s">
        <v>14639</v>
      </c>
      <c r="L48" s="57" t="s">
        <v>26</v>
      </c>
      <c r="M48" s="57" t="s">
        <v>212</v>
      </c>
      <c r="N48" s="58" t="s">
        <v>24</v>
      </c>
      <c r="O48" s="7" t="s">
        <v>3737</v>
      </c>
      <c r="S48" s="55" t="s">
        <v>14640</v>
      </c>
      <c r="V48" s="55" t="s">
        <v>14640</v>
      </c>
      <c r="Y48" s="7" t="s">
        <v>3952</v>
      </c>
      <c r="AB48" s="60">
        <v>5111</v>
      </c>
      <c r="AC48" s="60">
        <v>131</v>
      </c>
      <c r="AE48" s="61">
        <v>5</v>
      </c>
      <c r="AG48" s="7">
        <v>73431</v>
      </c>
      <c r="AH48" s="62">
        <v>367155</v>
      </c>
      <c r="AL48" s="64">
        <v>8</v>
      </c>
      <c r="AN48" s="61">
        <v>29372.400000000001</v>
      </c>
      <c r="AO48" s="65">
        <v>33311</v>
      </c>
      <c r="AQ48" s="66" t="s">
        <v>14558</v>
      </c>
      <c r="AR48" s="66">
        <v>156</v>
      </c>
      <c r="AS48" s="66">
        <v>632</v>
      </c>
    </row>
    <row r="49" spans="3:45" x14ac:dyDescent="0.25">
      <c r="C49" s="53" t="s">
        <v>3590</v>
      </c>
      <c r="D49" s="54" t="s">
        <v>4134</v>
      </c>
      <c r="E49" s="54" t="s">
        <v>25</v>
      </c>
      <c r="F49" s="53" t="s">
        <v>24</v>
      </c>
      <c r="G49" s="1" t="s">
        <v>24</v>
      </c>
      <c r="H49" s="27">
        <v>9106039728</v>
      </c>
      <c r="I49" s="1" t="s">
        <v>24</v>
      </c>
      <c r="J49" s="55" t="s">
        <v>14643</v>
      </c>
      <c r="L49" s="57" t="s">
        <v>26</v>
      </c>
      <c r="M49" s="57" t="s">
        <v>490</v>
      </c>
      <c r="N49" s="58" t="s">
        <v>24</v>
      </c>
      <c r="O49" s="7" t="s">
        <v>14469</v>
      </c>
      <c r="S49" s="55" t="s">
        <v>14644</v>
      </c>
      <c r="V49" s="55" t="s">
        <v>14644</v>
      </c>
      <c r="Y49" s="7" t="s">
        <v>4059</v>
      </c>
      <c r="AB49" s="60">
        <v>5111</v>
      </c>
      <c r="AC49" s="60">
        <v>131</v>
      </c>
      <c r="AE49" s="61">
        <v>1</v>
      </c>
      <c r="AG49" s="7">
        <v>37720</v>
      </c>
      <c r="AH49" s="62">
        <v>37720</v>
      </c>
      <c r="AL49" s="64">
        <v>8</v>
      </c>
      <c r="AN49" s="61">
        <v>3017.6</v>
      </c>
      <c r="AO49" s="65">
        <v>33311</v>
      </c>
      <c r="AQ49" s="66" t="s">
        <v>14558</v>
      </c>
      <c r="AR49" s="66">
        <v>156</v>
      </c>
      <c r="AS49" s="66">
        <v>632</v>
      </c>
    </row>
    <row r="50" spans="3:45" x14ac:dyDescent="0.25">
      <c r="C50" s="53" t="s">
        <v>3590</v>
      </c>
      <c r="D50" s="54" t="s">
        <v>4134</v>
      </c>
      <c r="E50" s="54" t="s">
        <v>25</v>
      </c>
      <c r="F50" s="53" t="s">
        <v>24</v>
      </c>
      <c r="G50" s="1" t="s">
        <v>24</v>
      </c>
      <c r="H50" s="27">
        <v>9106039682</v>
      </c>
      <c r="I50" s="1" t="s">
        <v>24</v>
      </c>
      <c r="J50" s="55" t="s">
        <v>14645</v>
      </c>
      <c r="L50" s="57" t="s">
        <v>26</v>
      </c>
      <c r="M50" s="57" t="s">
        <v>574</v>
      </c>
      <c r="N50" s="58" t="s">
        <v>24</v>
      </c>
      <c r="O50" s="7" t="s">
        <v>3819</v>
      </c>
      <c r="S50" s="55" t="s">
        <v>14646</v>
      </c>
      <c r="V50" s="55" t="s">
        <v>14646</v>
      </c>
      <c r="Y50" s="7" t="s">
        <v>4007</v>
      </c>
      <c r="AB50" s="60">
        <v>5111</v>
      </c>
      <c r="AC50" s="60">
        <v>131</v>
      </c>
      <c r="AE50" s="61">
        <v>1</v>
      </c>
      <c r="AG50" s="7">
        <v>111058</v>
      </c>
      <c r="AH50" s="62">
        <v>111058</v>
      </c>
      <c r="AL50" s="64">
        <v>8</v>
      </c>
      <c r="AN50" s="61">
        <v>8884.64</v>
      </c>
      <c r="AO50" s="65">
        <v>33311</v>
      </c>
      <c r="AQ50" s="66" t="s">
        <v>14558</v>
      </c>
      <c r="AR50" s="66">
        <v>156</v>
      </c>
      <c r="AS50" s="66">
        <v>632</v>
      </c>
    </row>
    <row r="51" spans="3:45" x14ac:dyDescent="0.25">
      <c r="C51" s="53" t="s">
        <v>3590</v>
      </c>
      <c r="D51" s="54" t="s">
        <v>4134</v>
      </c>
      <c r="E51" s="54" t="s">
        <v>25</v>
      </c>
      <c r="F51" s="53" t="s">
        <v>24</v>
      </c>
      <c r="G51" s="1" t="s">
        <v>24</v>
      </c>
      <c r="H51" s="27">
        <v>9106039684</v>
      </c>
      <c r="I51" s="1" t="s">
        <v>24</v>
      </c>
      <c r="J51" s="55" t="s">
        <v>14647</v>
      </c>
      <c r="L51" s="57" t="s">
        <v>26</v>
      </c>
      <c r="M51" s="57" t="s">
        <v>303</v>
      </c>
      <c r="N51" s="58" t="s">
        <v>24</v>
      </c>
      <c r="O51" s="7" t="s">
        <v>9727</v>
      </c>
      <c r="S51" s="55" t="s">
        <v>14648</v>
      </c>
      <c r="V51" s="55" t="s">
        <v>14648</v>
      </c>
      <c r="Y51" s="7" t="s">
        <v>3952</v>
      </c>
      <c r="AB51" s="60">
        <v>5111</v>
      </c>
      <c r="AC51" s="60">
        <v>131</v>
      </c>
      <c r="AE51" s="61">
        <v>3</v>
      </c>
      <c r="AG51" s="7">
        <v>73431</v>
      </c>
      <c r="AH51" s="62">
        <v>220293</v>
      </c>
      <c r="AL51" s="64">
        <v>8</v>
      </c>
      <c r="AN51" s="61">
        <v>17623.439999999999</v>
      </c>
      <c r="AO51" s="65">
        <v>33311</v>
      </c>
      <c r="AQ51" s="66" t="s">
        <v>14558</v>
      </c>
      <c r="AR51" s="66">
        <v>156</v>
      </c>
      <c r="AS51" s="66">
        <v>632</v>
      </c>
    </row>
    <row r="52" spans="3:45" x14ac:dyDescent="0.25">
      <c r="C52" s="53" t="s">
        <v>3590</v>
      </c>
      <c r="D52" s="54" t="s">
        <v>4134</v>
      </c>
      <c r="E52" s="54" t="s">
        <v>25</v>
      </c>
      <c r="F52" s="53" t="s">
        <v>24</v>
      </c>
      <c r="G52" s="1" t="s">
        <v>24</v>
      </c>
      <c r="H52" s="27">
        <v>9106039684</v>
      </c>
      <c r="I52" s="1" t="s">
        <v>24</v>
      </c>
      <c r="J52" s="55" t="s">
        <v>14647</v>
      </c>
      <c r="L52" s="57" t="s">
        <v>26</v>
      </c>
      <c r="M52" s="57" t="s">
        <v>303</v>
      </c>
      <c r="N52" s="58" t="s">
        <v>24</v>
      </c>
      <c r="O52" s="7" t="s">
        <v>9727</v>
      </c>
      <c r="S52" s="55" t="s">
        <v>14648</v>
      </c>
      <c r="V52" s="55" t="s">
        <v>14648</v>
      </c>
      <c r="Y52" s="7" t="s">
        <v>4007</v>
      </c>
      <c r="AB52" s="60">
        <v>5111</v>
      </c>
      <c r="AC52" s="60">
        <v>131</v>
      </c>
      <c r="AE52" s="61">
        <v>4</v>
      </c>
      <c r="AG52" s="7">
        <v>111058</v>
      </c>
      <c r="AH52" s="62">
        <v>444232</v>
      </c>
      <c r="AL52" s="64">
        <v>8</v>
      </c>
      <c r="AN52" s="61">
        <v>35538.559999999998</v>
      </c>
      <c r="AO52" s="65">
        <v>33311</v>
      </c>
      <c r="AQ52" s="66" t="s">
        <v>14558</v>
      </c>
      <c r="AR52" s="66">
        <v>156</v>
      </c>
      <c r="AS52" s="66">
        <v>632</v>
      </c>
    </row>
    <row r="53" spans="3:45" x14ac:dyDescent="0.25">
      <c r="C53" s="53" t="s">
        <v>3590</v>
      </c>
      <c r="D53" s="54" t="s">
        <v>4134</v>
      </c>
      <c r="E53" s="54" t="s">
        <v>25</v>
      </c>
      <c r="F53" s="53" t="s">
        <v>24</v>
      </c>
      <c r="G53" s="1" t="s">
        <v>24</v>
      </c>
      <c r="H53" s="27">
        <v>9106039781</v>
      </c>
      <c r="I53" s="1" t="s">
        <v>24</v>
      </c>
      <c r="J53" s="55" t="s">
        <v>14649</v>
      </c>
      <c r="L53" s="57" t="s">
        <v>26</v>
      </c>
      <c r="M53" s="57" t="s">
        <v>664</v>
      </c>
      <c r="N53" s="58" t="s">
        <v>24</v>
      </c>
      <c r="O53" s="31" t="s">
        <v>13453</v>
      </c>
      <c r="S53" s="55" t="s">
        <v>14650</v>
      </c>
      <c r="V53" s="55" t="s">
        <v>14650</v>
      </c>
      <c r="Y53" s="7" t="s">
        <v>4013</v>
      </c>
      <c r="AB53" s="60">
        <v>5111</v>
      </c>
      <c r="AC53" s="60">
        <v>131</v>
      </c>
      <c r="AE53" s="61">
        <v>1</v>
      </c>
      <c r="AG53" s="7">
        <v>41150</v>
      </c>
      <c r="AH53" s="62">
        <v>41150</v>
      </c>
      <c r="AL53" s="64">
        <v>8</v>
      </c>
      <c r="AN53" s="61">
        <v>3292</v>
      </c>
      <c r="AO53" s="65">
        <v>33311</v>
      </c>
      <c r="AQ53" s="66" t="s">
        <v>14558</v>
      </c>
      <c r="AR53" s="66">
        <v>156</v>
      </c>
      <c r="AS53" s="66">
        <v>632</v>
      </c>
    </row>
    <row r="54" spans="3:45" x14ac:dyDescent="0.25">
      <c r="C54" s="53" t="s">
        <v>3590</v>
      </c>
      <c r="D54" s="54" t="s">
        <v>4134</v>
      </c>
      <c r="E54" s="54" t="s">
        <v>25</v>
      </c>
      <c r="F54" s="53" t="s">
        <v>24</v>
      </c>
      <c r="G54" s="1" t="s">
        <v>24</v>
      </c>
      <c r="H54" s="27">
        <v>9106039808</v>
      </c>
      <c r="I54" s="1" t="s">
        <v>24</v>
      </c>
      <c r="J54" s="55" t="s">
        <v>14651</v>
      </c>
      <c r="L54" s="57" t="s">
        <v>26</v>
      </c>
      <c r="M54" s="57" t="s">
        <v>787</v>
      </c>
      <c r="N54" s="58" t="s">
        <v>24</v>
      </c>
      <c r="O54" s="7" t="s">
        <v>14471</v>
      </c>
      <c r="S54" s="55" t="s">
        <v>14652</v>
      </c>
      <c r="V54" s="55" t="s">
        <v>14652</v>
      </c>
      <c r="Y54" s="7" t="s">
        <v>4007</v>
      </c>
      <c r="AB54" s="60">
        <v>5111</v>
      </c>
      <c r="AC54" s="60">
        <v>131</v>
      </c>
      <c r="AE54" s="61">
        <v>4</v>
      </c>
      <c r="AG54" s="7">
        <v>111058</v>
      </c>
      <c r="AH54" s="62">
        <v>444232</v>
      </c>
      <c r="AL54" s="64">
        <v>8</v>
      </c>
      <c r="AN54" s="61">
        <v>35538.559999999998</v>
      </c>
      <c r="AO54" s="65">
        <v>33311</v>
      </c>
      <c r="AQ54" s="66" t="s">
        <v>14558</v>
      </c>
      <c r="AR54" s="66">
        <v>156</v>
      </c>
      <c r="AS54" s="66">
        <v>632</v>
      </c>
    </row>
    <row r="55" spans="3:45" x14ac:dyDescent="0.25">
      <c r="C55" s="53" t="s">
        <v>3590</v>
      </c>
      <c r="D55" s="54" t="s">
        <v>4134</v>
      </c>
      <c r="E55" s="54" t="s">
        <v>25</v>
      </c>
      <c r="F55" s="53" t="s">
        <v>24</v>
      </c>
      <c r="G55" s="1" t="s">
        <v>24</v>
      </c>
      <c r="H55" s="27">
        <v>9106039814</v>
      </c>
      <c r="I55" s="1" t="s">
        <v>24</v>
      </c>
      <c r="J55" s="55" t="s">
        <v>14653</v>
      </c>
      <c r="L55" s="57" t="s">
        <v>26</v>
      </c>
      <c r="M55" s="57" t="s">
        <v>601</v>
      </c>
      <c r="N55" s="58" t="s">
        <v>24</v>
      </c>
      <c r="O55" s="7" t="s">
        <v>3711</v>
      </c>
      <c r="S55" s="55" t="s">
        <v>14654</v>
      </c>
      <c r="V55" s="55" t="s">
        <v>14654</v>
      </c>
      <c r="Y55" s="7" t="s">
        <v>4059</v>
      </c>
      <c r="AB55" s="60">
        <v>5111</v>
      </c>
      <c r="AC55" s="60">
        <v>131</v>
      </c>
      <c r="AE55" s="61">
        <v>4</v>
      </c>
      <c r="AG55" s="7">
        <v>37720</v>
      </c>
      <c r="AH55" s="62">
        <v>150880</v>
      </c>
      <c r="AL55" s="64">
        <v>8</v>
      </c>
      <c r="AN55" s="61">
        <v>12070.4</v>
      </c>
      <c r="AO55" s="65">
        <v>33311</v>
      </c>
      <c r="AQ55" s="66" t="s">
        <v>14558</v>
      </c>
      <c r="AR55" s="66">
        <v>156</v>
      </c>
      <c r="AS55" s="66">
        <v>632</v>
      </c>
    </row>
    <row r="56" spans="3:45" x14ac:dyDescent="0.25">
      <c r="C56" s="53" t="s">
        <v>3590</v>
      </c>
      <c r="D56" s="54" t="s">
        <v>4134</v>
      </c>
      <c r="E56" s="54" t="s">
        <v>25</v>
      </c>
      <c r="F56" s="53" t="s">
        <v>24</v>
      </c>
      <c r="G56" s="1" t="s">
        <v>24</v>
      </c>
      <c r="H56" s="27">
        <v>9106039837</v>
      </c>
      <c r="I56" s="1" t="s">
        <v>24</v>
      </c>
      <c r="J56" s="55" t="s">
        <v>14655</v>
      </c>
      <c r="L56" s="57" t="s">
        <v>26</v>
      </c>
      <c r="M56" s="57" t="s">
        <v>160</v>
      </c>
      <c r="N56" s="58" t="s">
        <v>24</v>
      </c>
      <c r="O56" s="7" t="s">
        <v>3686</v>
      </c>
      <c r="S56" s="55" t="s">
        <v>14656</v>
      </c>
      <c r="V56" s="55" t="s">
        <v>14656</v>
      </c>
      <c r="Y56" s="7" t="s">
        <v>3952</v>
      </c>
      <c r="AB56" s="60">
        <v>5111</v>
      </c>
      <c r="AC56" s="60">
        <v>131</v>
      </c>
      <c r="AE56" s="61">
        <v>2</v>
      </c>
      <c r="AG56" s="7">
        <v>73431</v>
      </c>
      <c r="AH56" s="62">
        <v>146862</v>
      </c>
      <c r="AL56" s="64">
        <v>8</v>
      </c>
      <c r="AN56" s="61">
        <v>11748.960000000001</v>
      </c>
      <c r="AO56" s="65">
        <v>33311</v>
      </c>
      <c r="AQ56" s="66" t="s">
        <v>14558</v>
      </c>
      <c r="AR56" s="66">
        <v>156</v>
      </c>
      <c r="AS56" s="66">
        <v>632</v>
      </c>
    </row>
    <row r="57" spans="3:45" x14ac:dyDescent="0.25">
      <c r="C57" s="53" t="s">
        <v>3590</v>
      </c>
      <c r="D57" s="54" t="s">
        <v>4134</v>
      </c>
      <c r="E57" s="54" t="s">
        <v>25</v>
      </c>
      <c r="F57" s="53" t="s">
        <v>24</v>
      </c>
      <c r="G57" s="1" t="s">
        <v>24</v>
      </c>
      <c r="H57" s="27">
        <v>9106039942</v>
      </c>
      <c r="I57" s="1" t="s">
        <v>24</v>
      </c>
      <c r="J57" s="55" t="s">
        <v>14661</v>
      </c>
      <c r="L57" s="57" t="s">
        <v>26</v>
      </c>
      <c r="M57" s="57" t="s">
        <v>532</v>
      </c>
      <c r="N57" s="58" t="s">
        <v>24</v>
      </c>
      <c r="O57" s="7" t="s">
        <v>9472</v>
      </c>
      <c r="S57" s="55" t="s">
        <v>14662</v>
      </c>
      <c r="V57" s="55" t="s">
        <v>14662</v>
      </c>
      <c r="Y57" s="7" t="s">
        <v>4013</v>
      </c>
      <c r="AB57" s="60">
        <v>5111</v>
      </c>
      <c r="AC57" s="60">
        <v>131</v>
      </c>
      <c r="AE57" s="61">
        <v>4</v>
      </c>
      <c r="AG57" s="7">
        <v>50182</v>
      </c>
      <c r="AH57" s="62">
        <v>200728</v>
      </c>
      <c r="AL57" s="64">
        <v>8</v>
      </c>
      <c r="AN57" s="61">
        <v>16058.24</v>
      </c>
      <c r="AO57" s="65">
        <v>33311</v>
      </c>
      <c r="AQ57" s="66" t="s">
        <v>14558</v>
      </c>
      <c r="AR57" s="66">
        <v>156</v>
      </c>
      <c r="AS57" s="66">
        <v>632</v>
      </c>
    </row>
    <row r="58" spans="3:45" x14ac:dyDescent="0.25">
      <c r="C58" s="53" t="s">
        <v>3590</v>
      </c>
      <c r="D58" s="54" t="s">
        <v>4134</v>
      </c>
      <c r="E58" s="54" t="s">
        <v>25</v>
      </c>
      <c r="F58" s="53" t="s">
        <v>24</v>
      </c>
      <c r="G58" s="1" t="s">
        <v>24</v>
      </c>
      <c r="H58" s="27">
        <v>9106039942</v>
      </c>
      <c r="I58" s="1" t="s">
        <v>24</v>
      </c>
      <c r="J58" s="55" t="s">
        <v>14661</v>
      </c>
      <c r="L58" s="57" t="s">
        <v>26</v>
      </c>
      <c r="M58" s="57" t="s">
        <v>532</v>
      </c>
      <c r="N58" s="58" t="s">
        <v>24</v>
      </c>
      <c r="O58" s="7" t="s">
        <v>9472</v>
      </c>
      <c r="S58" s="55" t="s">
        <v>14662</v>
      </c>
      <c r="V58" s="55" t="s">
        <v>14662</v>
      </c>
      <c r="Y58" s="7" t="s">
        <v>3967</v>
      </c>
      <c r="AB58" s="60">
        <v>5111</v>
      </c>
      <c r="AC58" s="60">
        <v>131</v>
      </c>
      <c r="AE58" s="61">
        <v>6</v>
      </c>
      <c r="AG58" s="7">
        <v>70950</v>
      </c>
      <c r="AH58" s="62">
        <v>425700</v>
      </c>
      <c r="AL58" s="64">
        <v>8</v>
      </c>
      <c r="AN58" s="61">
        <v>34056</v>
      </c>
      <c r="AO58" s="65">
        <v>33311</v>
      </c>
      <c r="AQ58" s="66" t="s">
        <v>14558</v>
      </c>
      <c r="AR58" s="66">
        <v>156</v>
      </c>
      <c r="AS58" s="66">
        <v>632</v>
      </c>
    </row>
    <row r="59" spans="3:45" x14ac:dyDescent="0.25">
      <c r="C59" s="53" t="s">
        <v>3590</v>
      </c>
      <c r="D59" s="54" t="s">
        <v>4134</v>
      </c>
      <c r="E59" s="54" t="s">
        <v>25</v>
      </c>
      <c r="F59" s="53" t="s">
        <v>24</v>
      </c>
      <c r="G59" s="1" t="s">
        <v>24</v>
      </c>
      <c r="H59" s="27">
        <v>9106039942</v>
      </c>
      <c r="I59" s="1" t="s">
        <v>24</v>
      </c>
      <c r="J59" s="55" t="s">
        <v>14661</v>
      </c>
      <c r="L59" s="57" t="s">
        <v>26</v>
      </c>
      <c r="M59" s="57" t="s">
        <v>532</v>
      </c>
      <c r="N59" s="58" t="s">
        <v>24</v>
      </c>
      <c r="O59" s="7" t="s">
        <v>9472</v>
      </c>
      <c r="S59" s="55" t="s">
        <v>14662</v>
      </c>
      <c r="V59" s="55" t="s">
        <v>14662</v>
      </c>
      <c r="Y59" s="7" t="s">
        <v>4010</v>
      </c>
      <c r="AB59" s="60">
        <v>5111</v>
      </c>
      <c r="AC59" s="60">
        <v>131</v>
      </c>
      <c r="AE59" s="61">
        <v>2</v>
      </c>
      <c r="AG59" s="7">
        <v>41328</v>
      </c>
      <c r="AH59" s="62">
        <v>82656</v>
      </c>
      <c r="AL59" s="64">
        <v>8</v>
      </c>
      <c r="AN59" s="61">
        <v>6612.4800000000005</v>
      </c>
      <c r="AO59" s="65">
        <v>33311</v>
      </c>
      <c r="AQ59" s="66" t="s">
        <v>14558</v>
      </c>
      <c r="AR59" s="66">
        <v>156</v>
      </c>
      <c r="AS59" s="66">
        <v>632</v>
      </c>
    </row>
    <row r="60" spans="3:45" x14ac:dyDescent="0.25">
      <c r="C60" s="53" t="s">
        <v>3590</v>
      </c>
      <c r="D60" s="54" t="s">
        <v>4134</v>
      </c>
      <c r="E60" s="54" t="s">
        <v>25</v>
      </c>
      <c r="F60" s="53" t="s">
        <v>24</v>
      </c>
      <c r="G60" s="1" t="s">
        <v>24</v>
      </c>
      <c r="H60" s="27">
        <v>9106039942</v>
      </c>
      <c r="I60" s="1" t="s">
        <v>24</v>
      </c>
      <c r="J60" s="55" t="s">
        <v>14661</v>
      </c>
      <c r="L60" s="57" t="s">
        <v>26</v>
      </c>
      <c r="M60" s="57" t="s">
        <v>532</v>
      </c>
      <c r="N60" s="58" t="s">
        <v>24</v>
      </c>
      <c r="O60" s="7" t="s">
        <v>9472</v>
      </c>
      <c r="S60" s="55" t="s">
        <v>14662</v>
      </c>
      <c r="V60" s="55" t="s">
        <v>14662</v>
      </c>
      <c r="Y60" s="7" t="s">
        <v>3999</v>
      </c>
      <c r="AB60" s="60">
        <v>5111</v>
      </c>
      <c r="AC60" s="60">
        <v>131</v>
      </c>
      <c r="AE60" s="61">
        <v>5</v>
      </c>
      <c r="AG60" s="7">
        <v>49500</v>
      </c>
      <c r="AH60" s="62">
        <v>247500</v>
      </c>
      <c r="AL60" s="64">
        <v>8</v>
      </c>
      <c r="AN60" s="61">
        <v>19800</v>
      </c>
      <c r="AO60" s="65">
        <v>33311</v>
      </c>
      <c r="AQ60" s="66" t="s">
        <v>14558</v>
      </c>
      <c r="AR60" s="66">
        <v>156</v>
      </c>
      <c r="AS60" s="66">
        <v>632</v>
      </c>
    </row>
    <row r="61" spans="3:45" x14ac:dyDescent="0.25">
      <c r="C61" s="53" t="s">
        <v>3590</v>
      </c>
      <c r="D61" s="54" t="s">
        <v>4134</v>
      </c>
      <c r="E61" s="54" t="s">
        <v>25</v>
      </c>
      <c r="F61" s="53" t="s">
        <v>24</v>
      </c>
      <c r="G61" s="1" t="s">
        <v>24</v>
      </c>
      <c r="H61" s="27">
        <v>9106039942</v>
      </c>
      <c r="I61" s="1" t="s">
        <v>24</v>
      </c>
      <c r="J61" s="55" t="s">
        <v>14661</v>
      </c>
      <c r="L61" s="57" t="s">
        <v>26</v>
      </c>
      <c r="M61" s="57" t="s">
        <v>532</v>
      </c>
      <c r="N61" s="58" t="s">
        <v>24</v>
      </c>
      <c r="O61" s="7" t="s">
        <v>9472</v>
      </c>
      <c r="S61" s="55" t="s">
        <v>14662</v>
      </c>
      <c r="V61" s="55" t="s">
        <v>14662</v>
      </c>
      <c r="Y61" s="7" t="s">
        <v>3993</v>
      </c>
      <c r="AB61" s="60">
        <v>5111</v>
      </c>
      <c r="AC61" s="60">
        <v>131</v>
      </c>
      <c r="AE61" s="61">
        <v>4</v>
      </c>
      <c r="AG61" s="7">
        <v>111606</v>
      </c>
      <c r="AH61" s="62">
        <v>446424</v>
      </c>
      <c r="AL61" s="64">
        <v>8</v>
      </c>
      <c r="AN61" s="61">
        <v>35713.919999999998</v>
      </c>
      <c r="AO61" s="65">
        <v>33311</v>
      </c>
      <c r="AQ61" s="66" t="s">
        <v>14558</v>
      </c>
      <c r="AR61" s="66">
        <v>156</v>
      </c>
      <c r="AS61" s="66">
        <v>632</v>
      </c>
    </row>
    <row r="62" spans="3:45" x14ac:dyDescent="0.25">
      <c r="C62" s="53" t="s">
        <v>3590</v>
      </c>
      <c r="D62" s="54" t="s">
        <v>4134</v>
      </c>
      <c r="E62" s="54" t="s">
        <v>25</v>
      </c>
      <c r="F62" s="53" t="s">
        <v>24</v>
      </c>
      <c r="G62" s="1" t="s">
        <v>24</v>
      </c>
      <c r="H62" s="27">
        <v>9106039983</v>
      </c>
      <c r="I62" s="1" t="s">
        <v>24</v>
      </c>
      <c r="J62" s="55" t="s">
        <v>14665</v>
      </c>
      <c r="L62" s="57" t="s">
        <v>26</v>
      </c>
      <c r="M62" s="57" t="s">
        <v>691</v>
      </c>
      <c r="N62" s="58" t="s">
        <v>24</v>
      </c>
      <c r="O62" s="7" t="s">
        <v>10976</v>
      </c>
      <c r="S62" s="55" t="s">
        <v>14666</v>
      </c>
      <c r="V62" s="55" t="s">
        <v>14666</v>
      </c>
      <c r="Y62" s="7" t="s">
        <v>3967</v>
      </c>
      <c r="AB62" s="60">
        <v>5111</v>
      </c>
      <c r="AC62" s="60">
        <v>131</v>
      </c>
      <c r="AE62" s="61">
        <v>1</v>
      </c>
      <c r="AG62" s="7">
        <v>70950</v>
      </c>
      <c r="AH62" s="62">
        <v>70950</v>
      </c>
      <c r="AL62" s="64">
        <v>8</v>
      </c>
      <c r="AN62" s="61">
        <v>5676</v>
      </c>
      <c r="AO62" s="65">
        <v>33311</v>
      </c>
      <c r="AQ62" s="66" t="s">
        <v>14558</v>
      </c>
      <c r="AR62" s="66">
        <v>156</v>
      </c>
      <c r="AS62" s="66">
        <v>632</v>
      </c>
    </row>
    <row r="63" spans="3:45" x14ac:dyDescent="0.25">
      <c r="C63" s="53" t="s">
        <v>3590</v>
      </c>
      <c r="D63" s="54" t="s">
        <v>4134</v>
      </c>
      <c r="E63" s="54" t="s">
        <v>25</v>
      </c>
      <c r="F63" s="53" t="s">
        <v>24</v>
      </c>
      <c r="G63" s="1" t="s">
        <v>24</v>
      </c>
      <c r="H63" s="27">
        <v>9106039983</v>
      </c>
      <c r="I63" s="1" t="s">
        <v>24</v>
      </c>
      <c r="J63" s="55" t="s">
        <v>14665</v>
      </c>
      <c r="L63" s="57" t="s">
        <v>26</v>
      </c>
      <c r="M63" s="57" t="s">
        <v>691</v>
      </c>
      <c r="N63" s="58" t="s">
        <v>24</v>
      </c>
      <c r="O63" s="7" t="s">
        <v>10976</v>
      </c>
      <c r="S63" s="55" t="s">
        <v>14666</v>
      </c>
      <c r="V63" s="55" t="s">
        <v>14666</v>
      </c>
      <c r="Y63" s="7" t="s">
        <v>3952</v>
      </c>
      <c r="AB63" s="60">
        <v>5111</v>
      </c>
      <c r="AC63" s="60">
        <v>131</v>
      </c>
      <c r="AE63" s="61">
        <v>1</v>
      </c>
      <c r="AG63" s="7">
        <v>73431</v>
      </c>
      <c r="AH63" s="62">
        <v>73431</v>
      </c>
      <c r="AL63" s="64">
        <v>8</v>
      </c>
      <c r="AN63" s="61">
        <v>5874.4800000000005</v>
      </c>
      <c r="AO63" s="65">
        <v>33311</v>
      </c>
      <c r="AQ63" s="66" t="s">
        <v>14558</v>
      </c>
      <c r="AR63" s="66">
        <v>156</v>
      </c>
      <c r="AS63" s="66">
        <v>632</v>
      </c>
    </row>
    <row r="64" spans="3:45" x14ac:dyDescent="0.25">
      <c r="C64" s="53" t="s">
        <v>3590</v>
      </c>
      <c r="D64" s="54" t="s">
        <v>4134</v>
      </c>
      <c r="E64" s="54" t="s">
        <v>25</v>
      </c>
      <c r="F64" s="53" t="s">
        <v>24</v>
      </c>
      <c r="G64" s="1" t="s">
        <v>24</v>
      </c>
      <c r="H64" s="27">
        <v>9106039983</v>
      </c>
      <c r="I64" s="1" t="s">
        <v>24</v>
      </c>
      <c r="J64" s="55" t="s">
        <v>14665</v>
      </c>
      <c r="L64" s="57" t="s">
        <v>26</v>
      </c>
      <c r="M64" s="57" t="s">
        <v>691</v>
      </c>
      <c r="N64" s="58" t="s">
        <v>24</v>
      </c>
      <c r="O64" s="7" t="s">
        <v>10976</v>
      </c>
      <c r="S64" s="55" t="s">
        <v>14666</v>
      </c>
      <c r="V64" s="55" t="s">
        <v>14666</v>
      </c>
      <c r="Y64" s="7" t="s">
        <v>4087</v>
      </c>
      <c r="AB64" s="60">
        <v>5111</v>
      </c>
      <c r="AC64" s="60">
        <v>131</v>
      </c>
      <c r="AE64" s="61">
        <v>1</v>
      </c>
      <c r="AG64" s="7">
        <v>45588</v>
      </c>
      <c r="AH64" s="62">
        <v>45588</v>
      </c>
      <c r="AL64" s="64">
        <v>8</v>
      </c>
      <c r="AN64" s="61">
        <v>3647.04</v>
      </c>
      <c r="AO64" s="65">
        <v>33311</v>
      </c>
      <c r="AQ64" s="66" t="s">
        <v>14558</v>
      </c>
      <c r="AR64" s="66">
        <v>156</v>
      </c>
      <c r="AS64" s="66">
        <v>632</v>
      </c>
    </row>
    <row r="65" spans="3:45" x14ac:dyDescent="0.25">
      <c r="C65" s="53" t="s">
        <v>3590</v>
      </c>
      <c r="D65" s="54" t="s">
        <v>4134</v>
      </c>
      <c r="E65" s="54" t="s">
        <v>25</v>
      </c>
      <c r="F65" s="53" t="s">
        <v>24</v>
      </c>
      <c r="G65" s="1" t="s">
        <v>24</v>
      </c>
      <c r="H65" s="27">
        <v>9106039989</v>
      </c>
      <c r="I65" s="1" t="s">
        <v>24</v>
      </c>
      <c r="J65" s="55" t="s">
        <v>14667</v>
      </c>
      <c r="L65" s="57" t="s">
        <v>26</v>
      </c>
      <c r="M65" s="57" t="s">
        <v>176</v>
      </c>
      <c r="N65" s="58" t="s">
        <v>24</v>
      </c>
      <c r="O65" s="7" t="s">
        <v>3686</v>
      </c>
      <c r="S65" s="55" t="s">
        <v>14668</v>
      </c>
      <c r="V65" s="55" t="s">
        <v>14668</v>
      </c>
      <c r="Y65" s="7" t="s">
        <v>3967</v>
      </c>
      <c r="AB65" s="60">
        <v>5111</v>
      </c>
      <c r="AC65" s="60">
        <v>131</v>
      </c>
      <c r="AE65" s="61">
        <v>2</v>
      </c>
      <c r="AG65" s="7">
        <v>70950</v>
      </c>
      <c r="AH65" s="62">
        <v>141900</v>
      </c>
      <c r="AL65" s="64">
        <v>8</v>
      </c>
      <c r="AN65" s="61">
        <v>11352</v>
      </c>
      <c r="AO65" s="65">
        <v>33311</v>
      </c>
      <c r="AQ65" s="66" t="s">
        <v>14558</v>
      </c>
      <c r="AR65" s="66">
        <v>156</v>
      </c>
      <c r="AS65" s="66">
        <v>632</v>
      </c>
    </row>
    <row r="66" spans="3:45" x14ac:dyDescent="0.25">
      <c r="C66" s="53" t="s">
        <v>3590</v>
      </c>
      <c r="D66" s="54" t="s">
        <v>4134</v>
      </c>
      <c r="E66" s="54" t="s">
        <v>25</v>
      </c>
      <c r="F66" s="53" t="s">
        <v>24</v>
      </c>
      <c r="G66" s="1" t="s">
        <v>24</v>
      </c>
      <c r="H66" s="27">
        <v>9106039989</v>
      </c>
      <c r="I66" s="1" t="s">
        <v>24</v>
      </c>
      <c r="J66" s="55" t="s">
        <v>14667</v>
      </c>
      <c r="L66" s="57" t="s">
        <v>26</v>
      </c>
      <c r="M66" s="57" t="s">
        <v>176</v>
      </c>
      <c r="N66" s="58" t="s">
        <v>24</v>
      </c>
      <c r="O66" s="7" t="s">
        <v>3686</v>
      </c>
      <c r="S66" s="55" t="s">
        <v>14668</v>
      </c>
      <c r="V66" s="55" t="s">
        <v>14668</v>
      </c>
      <c r="Y66" s="7" t="s">
        <v>3949</v>
      </c>
      <c r="AB66" s="60">
        <v>5111</v>
      </c>
      <c r="AC66" s="60">
        <v>131</v>
      </c>
      <c r="AE66" s="61">
        <v>3</v>
      </c>
      <c r="AG66" s="7">
        <v>60885</v>
      </c>
      <c r="AH66" s="62">
        <v>182655</v>
      </c>
      <c r="AL66" s="64">
        <v>8</v>
      </c>
      <c r="AN66" s="61">
        <v>14612.4</v>
      </c>
      <c r="AO66" s="65">
        <v>33311</v>
      </c>
      <c r="AQ66" s="66" t="s">
        <v>14558</v>
      </c>
      <c r="AR66" s="66">
        <v>156</v>
      </c>
      <c r="AS66" s="66">
        <v>632</v>
      </c>
    </row>
    <row r="67" spans="3:45" x14ac:dyDescent="0.25">
      <c r="C67" s="53" t="s">
        <v>3590</v>
      </c>
      <c r="D67" s="54" t="s">
        <v>4134</v>
      </c>
      <c r="E67" s="54" t="s">
        <v>25</v>
      </c>
      <c r="F67" s="53" t="s">
        <v>24</v>
      </c>
      <c r="G67" s="1" t="s">
        <v>24</v>
      </c>
      <c r="H67" s="27">
        <v>9106039989</v>
      </c>
      <c r="I67" s="1" t="s">
        <v>24</v>
      </c>
      <c r="J67" s="55" t="s">
        <v>14667</v>
      </c>
      <c r="L67" s="57" t="s">
        <v>26</v>
      </c>
      <c r="M67" s="57" t="s">
        <v>176</v>
      </c>
      <c r="N67" s="58" t="s">
        <v>24</v>
      </c>
      <c r="O67" s="7" t="s">
        <v>3686</v>
      </c>
      <c r="S67" s="55" t="s">
        <v>14668</v>
      </c>
      <c r="V67" s="55" t="s">
        <v>14668</v>
      </c>
      <c r="Y67" s="7" t="s">
        <v>4059</v>
      </c>
      <c r="AB67" s="60">
        <v>5111</v>
      </c>
      <c r="AC67" s="60">
        <v>131</v>
      </c>
      <c r="AE67" s="61">
        <v>2</v>
      </c>
      <c r="AG67" s="7">
        <v>37720</v>
      </c>
      <c r="AH67" s="62">
        <v>75440</v>
      </c>
      <c r="AL67" s="64">
        <v>8</v>
      </c>
      <c r="AN67" s="61">
        <v>6035.2</v>
      </c>
      <c r="AO67" s="65">
        <v>33311</v>
      </c>
      <c r="AQ67" s="66" t="s">
        <v>14558</v>
      </c>
      <c r="AR67" s="66">
        <v>156</v>
      </c>
      <c r="AS67" s="66">
        <v>632</v>
      </c>
    </row>
    <row r="68" spans="3:45" x14ac:dyDescent="0.25">
      <c r="C68" s="53" t="s">
        <v>3590</v>
      </c>
      <c r="D68" s="54" t="s">
        <v>4134</v>
      </c>
      <c r="E68" s="54" t="s">
        <v>25</v>
      </c>
      <c r="F68" s="53" t="s">
        <v>24</v>
      </c>
      <c r="G68" s="1" t="s">
        <v>24</v>
      </c>
      <c r="H68" s="27">
        <v>9106040024</v>
      </c>
      <c r="I68" s="1" t="s">
        <v>24</v>
      </c>
      <c r="J68" s="55" t="s">
        <v>14669</v>
      </c>
      <c r="L68" s="57" t="s">
        <v>26</v>
      </c>
      <c r="M68" s="57" t="s">
        <v>451</v>
      </c>
      <c r="N68" s="58" t="s">
        <v>24</v>
      </c>
      <c r="O68" s="7" t="s">
        <v>3593</v>
      </c>
      <c r="S68" s="55" t="s">
        <v>14670</v>
      </c>
      <c r="V68" s="55" t="s">
        <v>14670</v>
      </c>
      <c r="Y68" s="7" t="s">
        <v>4059</v>
      </c>
      <c r="AB68" s="60">
        <v>5111</v>
      </c>
      <c r="AC68" s="60">
        <v>131</v>
      </c>
      <c r="AE68" s="61">
        <v>1</v>
      </c>
      <c r="AG68" s="7">
        <v>37720</v>
      </c>
      <c r="AH68" s="62">
        <v>37720</v>
      </c>
      <c r="AL68" s="64">
        <v>8</v>
      </c>
      <c r="AN68" s="61">
        <v>3017.6</v>
      </c>
      <c r="AO68" s="65">
        <v>33311</v>
      </c>
      <c r="AQ68" s="66" t="s">
        <v>14558</v>
      </c>
      <c r="AR68" s="66">
        <v>156</v>
      </c>
      <c r="AS68" s="66">
        <v>632</v>
      </c>
    </row>
    <row r="69" spans="3:45" x14ac:dyDescent="0.25">
      <c r="C69" s="53" t="s">
        <v>3590</v>
      </c>
      <c r="D69" s="54" t="s">
        <v>4134</v>
      </c>
      <c r="E69" s="54" t="s">
        <v>25</v>
      </c>
      <c r="F69" s="53" t="s">
        <v>24</v>
      </c>
      <c r="G69" s="1" t="s">
        <v>24</v>
      </c>
      <c r="H69" s="27">
        <v>9106040024</v>
      </c>
      <c r="I69" s="1" t="s">
        <v>24</v>
      </c>
      <c r="J69" s="55" t="s">
        <v>14669</v>
      </c>
      <c r="L69" s="57" t="s">
        <v>26</v>
      </c>
      <c r="M69" s="57" t="s">
        <v>451</v>
      </c>
      <c r="N69" s="58" t="s">
        <v>24</v>
      </c>
      <c r="O69" s="7" t="s">
        <v>3593</v>
      </c>
      <c r="S69" s="55" t="s">
        <v>14670</v>
      </c>
      <c r="V69" s="55" t="s">
        <v>14670</v>
      </c>
      <c r="Y69" s="7" t="s">
        <v>3949</v>
      </c>
      <c r="AB69" s="60">
        <v>5111</v>
      </c>
      <c r="AC69" s="60">
        <v>131</v>
      </c>
      <c r="AE69" s="61">
        <v>1</v>
      </c>
      <c r="AG69" s="7">
        <v>60885</v>
      </c>
      <c r="AH69" s="62">
        <v>60885</v>
      </c>
      <c r="AL69" s="64">
        <v>8</v>
      </c>
      <c r="AN69" s="61">
        <v>4870.8</v>
      </c>
      <c r="AO69" s="65">
        <v>33311</v>
      </c>
      <c r="AQ69" s="66" t="s">
        <v>14558</v>
      </c>
      <c r="AR69" s="66">
        <v>156</v>
      </c>
      <c r="AS69" s="66">
        <v>632</v>
      </c>
    </row>
    <row r="70" spans="3:45" x14ac:dyDescent="0.25">
      <c r="C70" s="53" t="s">
        <v>3590</v>
      </c>
      <c r="D70" s="54" t="s">
        <v>4134</v>
      </c>
      <c r="E70" s="54" t="s">
        <v>25</v>
      </c>
      <c r="F70" s="53" t="s">
        <v>24</v>
      </c>
      <c r="G70" s="1" t="s">
        <v>24</v>
      </c>
      <c r="H70" s="27">
        <v>9106039995</v>
      </c>
      <c r="I70" s="1" t="s">
        <v>24</v>
      </c>
      <c r="J70" s="55" t="s">
        <v>14671</v>
      </c>
      <c r="L70" s="57" t="s">
        <v>26</v>
      </c>
      <c r="M70" s="57" t="s">
        <v>318</v>
      </c>
      <c r="N70" s="58" t="s">
        <v>24</v>
      </c>
      <c r="O70" s="7" t="s">
        <v>3686</v>
      </c>
      <c r="S70" s="55" t="s">
        <v>14668</v>
      </c>
      <c r="V70" s="55" t="s">
        <v>14668</v>
      </c>
      <c r="Y70" s="7" t="s">
        <v>3952</v>
      </c>
      <c r="AB70" s="60">
        <v>5111</v>
      </c>
      <c r="AC70" s="60">
        <v>131</v>
      </c>
      <c r="AE70" s="61">
        <v>1</v>
      </c>
      <c r="AG70" s="7">
        <v>73431</v>
      </c>
      <c r="AH70" s="62">
        <v>73431</v>
      </c>
      <c r="AL70" s="64">
        <v>8</v>
      </c>
      <c r="AN70" s="61">
        <v>5874.4800000000005</v>
      </c>
      <c r="AO70" s="65">
        <v>33311</v>
      </c>
      <c r="AQ70" s="66" t="s">
        <v>14558</v>
      </c>
      <c r="AR70" s="66">
        <v>156</v>
      </c>
      <c r="AS70" s="66">
        <v>632</v>
      </c>
    </row>
    <row r="71" spans="3:45" x14ac:dyDescent="0.25">
      <c r="C71" s="53" t="s">
        <v>3590</v>
      </c>
      <c r="D71" s="54" t="s">
        <v>4134</v>
      </c>
      <c r="E71" s="54" t="s">
        <v>25</v>
      </c>
      <c r="F71" s="53" t="s">
        <v>24</v>
      </c>
      <c r="G71" s="1" t="s">
        <v>24</v>
      </c>
      <c r="H71" s="27">
        <v>9106039995</v>
      </c>
      <c r="I71" s="1" t="s">
        <v>24</v>
      </c>
      <c r="J71" s="55" t="s">
        <v>14671</v>
      </c>
      <c r="L71" s="57" t="s">
        <v>26</v>
      </c>
      <c r="M71" s="57" t="s">
        <v>318</v>
      </c>
      <c r="N71" s="58" t="s">
        <v>24</v>
      </c>
      <c r="O71" s="7" t="s">
        <v>3686</v>
      </c>
      <c r="S71" s="55" t="s">
        <v>14668</v>
      </c>
      <c r="V71" s="55" t="s">
        <v>14668</v>
      </c>
      <c r="Y71" s="7" t="s">
        <v>4087</v>
      </c>
      <c r="AB71" s="60">
        <v>5111</v>
      </c>
      <c r="AC71" s="60">
        <v>131</v>
      </c>
      <c r="AE71" s="61">
        <v>3</v>
      </c>
      <c r="AG71" s="7">
        <v>45588</v>
      </c>
      <c r="AH71" s="62">
        <v>136764</v>
      </c>
      <c r="AL71" s="64">
        <v>8</v>
      </c>
      <c r="AN71" s="61">
        <v>10941.12</v>
      </c>
      <c r="AO71" s="65">
        <v>33311</v>
      </c>
      <c r="AQ71" s="66" t="s">
        <v>14558</v>
      </c>
      <c r="AR71" s="66">
        <v>156</v>
      </c>
      <c r="AS71" s="66">
        <v>632</v>
      </c>
    </row>
    <row r="72" spans="3:45" x14ac:dyDescent="0.25">
      <c r="C72" s="53" t="s">
        <v>3590</v>
      </c>
      <c r="D72" s="54" t="s">
        <v>4134</v>
      </c>
      <c r="E72" s="54" t="s">
        <v>25</v>
      </c>
      <c r="F72" s="53" t="s">
        <v>24</v>
      </c>
      <c r="G72" s="1" t="s">
        <v>24</v>
      </c>
      <c r="H72" s="27">
        <v>9106040026</v>
      </c>
      <c r="I72" s="1" t="s">
        <v>24</v>
      </c>
      <c r="J72" s="55" t="s">
        <v>14672</v>
      </c>
      <c r="L72" s="57" t="s">
        <v>26</v>
      </c>
      <c r="M72" s="57" t="s">
        <v>835</v>
      </c>
      <c r="N72" s="58" t="s">
        <v>24</v>
      </c>
      <c r="O72" s="7" t="s">
        <v>3627</v>
      </c>
      <c r="S72" s="55" t="s">
        <v>14673</v>
      </c>
      <c r="V72" s="55" t="s">
        <v>14673</v>
      </c>
      <c r="Y72" s="7" t="s">
        <v>4087</v>
      </c>
      <c r="AB72" s="60">
        <v>5111</v>
      </c>
      <c r="AC72" s="60">
        <v>131</v>
      </c>
      <c r="AE72" s="61">
        <v>5</v>
      </c>
      <c r="AG72" s="7">
        <v>45588</v>
      </c>
      <c r="AH72" s="62">
        <v>227940</v>
      </c>
      <c r="AL72" s="64">
        <v>8</v>
      </c>
      <c r="AN72" s="61">
        <v>18235.2</v>
      </c>
      <c r="AO72" s="65">
        <v>33311</v>
      </c>
      <c r="AQ72" s="66" t="s">
        <v>14558</v>
      </c>
      <c r="AR72" s="66">
        <v>156</v>
      </c>
      <c r="AS72" s="66">
        <v>632</v>
      </c>
    </row>
    <row r="73" spans="3:45" x14ac:dyDescent="0.25">
      <c r="C73" s="53" t="s">
        <v>3590</v>
      </c>
      <c r="D73" s="54" t="s">
        <v>4134</v>
      </c>
      <c r="E73" s="54" t="s">
        <v>25</v>
      </c>
      <c r="F73" s="53" t="s">
        <v>24</v>
      </c>
      <c r="G73" s="1" t="s">
        <v>24</v>
      </c>
      <c r="H73" s="27">
        <v>9106040087</v>
      </c>
      <c r="I73" s="1" t="s">
        <v>24</v>
      </c>
      <c r="J73" s="55" t="s">
        <v>14674</v>
      </c>
      <c r="L73" s="57" t="s">
        <v>26</v>
      </c>
      <c r="M73" s="57" t="s">
        <v>652</v>
      </c>
      <c r="N73" s="58" t="s">
        <v>24</v>
      </c>
      <c r="O73" s="7" t="s">
        <v>3829</v>
      </c>
      <c r="S73" s="55" t="s">
        <v>14675</v>
      </c>
      <c r="V73" s="55" t="s">
        <v>14675</v>
      </c>
      <c r="Y73" s="7" t="s">
        <v>4013</v>
      </c>
      <c r="AB73" s="60">
        <v>5111</v>
      </c>
      <c r="AC73" s="60">
        <v>131</v>
      </c>
      <c r="AE73" s="61">
        <v>1</v>
      </c>
      <c r="AG73" s="7">
        <v>41150</v>
      </c>
      <c r="AH73" s="62">
        <v>41150</v>
      </c>
      <c r="AL73" s="64">
        <v>8</v>
      </c>
      <c r="AN73" s="61">
        <v>3292</v>
      </c>
      <c r="AO73" s="65">
        <v>33311</v>
      </c>
      <c r="AQ73" s="66" t="s">
        <v>14558</v>
      </c>
      <c r="AR73" s="66">
        <v>156</v>
      </c>
      <c r="AS73" s="66">
        <v>632</v>
      </c>
    </row>
    <row r="74" spans="3:45" x14ac:dyDescent="0.25">
      <c r="C74" s="53" t="s">
        <v>3590</v>
      </c>
      <c r="D74" s="54" t="s">
        <v>4134</v>
      </c>
      <c r="E74" s="54" t="s">
        <v>25</v>
      </c>
      <c r="F74" s="53" t="s">
        <v>24</v>
      </c>
      <c r="G74" s="1" t="s">
        <v>24</v>
      </c>
      <c r="H74" s="27">
        <v>9106040056</v>
      </c>
      <c r="I74" s="1" t="s">
        <v>24</v>
      </c>
      <c r="J74" s="55" t="s">
        <v>14676</v>
      </c>
      <c r="L74" s="57" t="s">
        <v>26</v>
      </c>
      <c r="M74" s="57" t="s">
        <v>51</v>
      </c>
      <c r="N74" s="58" t="s">
        <v>24</v>
      </c>
      <c r="O74" s="7" t="s">
        <v>10427</v>
      </c>
      <c r="S74" s="55" t="s">
        <v>14677</v>
      </c>
      <c r="V74" s="55" t="s">
        <v>14677</v>
      </c>
      <c r="Y74" s="7" t="s">
        <v>4059</v>
      </c>
      <c r="AB74" s="60">
        <v>5111</v>
      </c>
      <c r="AC74" s="60">
        <v>131</v>
      </c>
      <c r="AE74" s="61">
        <v>1</v>
      </c>
      <c r="AG74" s="7">
        <v>37720</v>
      </c>
      <c r="AH74" s="62">
        <v>37720</v>
      </c>
      <c r="AL74" s="64">
        <v>8</v>
      </c>
      <c r="AN74" s="61">
        <v>3017.6</v>
      </c>
      <c r="AO74" s="65">
        <v>33311</v>
      </c>
      <c r="AQ74" s="66" t="s">
        <v>14558</v>
      </c>
      <c r="AR74" s="66">
        <v>156</v>
      </c>
      <c r="AS74" s="66">
        <v>632</v>
      </c>
    </row>
    <row r="75" spans="3:45" x14ac:dyDescent="0.25">
      <c r="C75" s="53" t="s">
        <v>3590</v>
      </c>
      <c r="D75" s="54" t="s">
        <v>4134</v>
      </c>
      <c r="E75" s="54" t="s">
        <v>25</v>
      </c>
      <c r="F75" s="53" t="s">
        <v>24</v>
      </c>
      <c r="G75" s="1" t="s">
        <v>24</v>
      </c>
      <c r="H75" s="27">
        <v>9106040367</v>
      </c>
      <c r="I75" s="1" t="s">
        <v>24</v>
      </c>
      <c r="J75" s="55" t="s">
        <v>14684</v>
      </c>
      <c r="L75" s="57" t="s">
        <v>26</v>
      </c>
      <c r="M75" s="57" t="s">
        <v>478</v>
      </c>
      <c r="N75" s="58" t="s">
        <v>24</v>
      </c>
      <c r="O75" s="7" t="s">
        <v>11431</v>
      </c>
      <c r="S75" s="55" t="s">
        <v>14685</v>
      </c>
      <c r="V75" s="55" t="s">
        <v>14685</v>
      </c>
      <c r="Y75" s="7" t="s">
        <v>4007</v>
      </c>
      <c r="AB75" s="60">
        <v>5111</v>
      </c>
      <c r="AC75" s="60">
        <v>131</v>
      </c>
      <c r="AE75" s="61">
        <v>1</v>
      </c>
      <c r="AG75" s="7">
        <v>111058</v>
      </c>
      <c r="AH75" s="62">
        <v>111058</v>
      </c>
      <c r="AL75" s="64">
        <v>8</v>
      </c>
      <c r="AN75" s="61">
        <v>8884.64</v>
      </c>
      <c r="AO75" s="65">
        <v>33311</v>
      </c>
      <c r="AQ75" s="66" t="s">
        <v>14558</v>
      </c>
      <c r="AR75" s="66">
        <v>156</v>
      </c>
      <c r="AS75" s="66">
        <v>632</v>
      </c>
    </row>
    <row r="76" spans="3:45" x14ac:dyDescent="0.25">
      <c r="C76" s="53" t="s">
        <v>3590</v>
      </c>
      <c r="D76" s="54" t="s">
        <v>4134</v>
      </c>
      <c r="E76" s="54" t="s">
        <v>25</v>
      </c>
      <c r="F76" s="53" t="s">
        <v>24</v>
      </c>
      <c r="G76" s="1" t="s">
        <v>24</v>
      </c>
      <c r="H76" s="27">
        <v>9106040324</v>
      </c>
      <c r="I76" s="1" t="s">
        <v>24</v>
      </c>
      <c r="J76" s="55" t="s">
        <v>14686</v>
      </c>
      <c r="L76" s="57" t="s">
        <v>26</v>
      </c>
      <c r="M76" s="57" t="s">
        <v>781</v>
      </c>
      <c r="N76" s="58" t="s">
        <v>24</v>
      </c>
      <c r="O76" s="7" t="s">
        <v>3727</v>
      </c>
      <c r="S76" s="55" t="s">
        <v>14687</v>
      </c>
      <c r="V76" s="55" t="s">
        <v>14687</v>
      </c>
      <c r="Y76" s="7" t="s">
        <v>3949</v>
      </c>
      <c r="AB76" s="60">
        <v>5111</v>
      </c>
      <c r="AC76" s="60">
        <v>131</v>
      </c>
      <c r="AE76" s="61">
        <v>2</v>
      </c>
      <c r="AG76" s="7">
        <v>60885</v>
      </c>
      <c r="AH76" s="62">
        <v>121770</v>
      </c>
      <c r="AL76" s="64">
        <v>8</v>
      </c>
      <c r="AN76" s="61">
        <v>9741.6</v>
      </c>
      <c r="AO76" s="65">
        <v>33311</v>
      </c>
      <c r="AQ76" s="66" t="s">
        <v>14558</v>
      </c>
      <c r="AR76" s="66">
        <v>156</v>
      </c>
      <c r="AS76" s="66">
        <v>632</v>
      </c>
    </row>
    <row r="77" spans="3:45" x14ac:dyDescent="0.25">
      <c r="C77" s="53" t="s">
        <v>3590</v>
      </c>
      <c r="D77" s="54" t="s">
        <v>4134</v>
      </c>
      <c r="E77" s="54" t="s">
        <v>25</v>
      </c>
      <c r="F77" s="53" t="s">
        <v>24</v>
      </c>
      <c r="G77" s="1" t="s">
        <v>24</v>
      </c>
      <c r="H77" s="27">
        <v>9106040324</v>
      </c>
      <c r="I77" s="1" t="s">
        <v>24</v>
      </c>
      <c r="J77" s="55" t="s">
        <v>14686</v>
      </c>
      <c r="L77" s="57" t="s">
        <v>26</v>
      </c>
      <c r="M77" s="57" t="s">
        <v>781</v>
      </c>
      <c r="N77" s="58" t="s">
        <v>24</v>
      </c>
      <c r="O77" s="7" t="s">
        <v>3727</v>
      </c>
      <c r="S77" s="55" t="s">
        <v>14687</v>
      </c>
      <c r="V77" s="55" t="s">
        <v>14687</v>
      </c>
      <c r="Y77" s="7" t="s">
        <v>4007</v>
      </c>
      <c r="AB77" s="60">
        <v>5111</v>
      </c>
      <c r="AC77" s="60">
        <v>131</v>
      </c>
      <c r="AE77" s="61">
        <v>1</v>
      </c>
      <c r="AG77" s="7">
        <v>111058</v>
      </c>
      <c r="AH77" s="62">
        <v>111058</v>
      </c>
      <c r="AL77" s="64">
        <v>8</v>
      </c>
      <c r="AN77" s="61">
        <v>8884.64</v>
      </c>
      <c r="AO77" s="65">
        <v>33311</v>
      </c>
      <c r="AQ77" s="66" t="s">
        <v>14558</v>
      </c>
      <c r="AR77" s="66">
        <v>156</v>
      </c>
      <c r="AS77" s="66">
        <v>632</v>
      </c>
    </row>
    <row r="78" spans="3:45" x14ac:dyDescent="0.25">
      <c r="C78" s="53" t="s">
        <v>3590</v>
      </c>
      <c r="D78" s="54" t="s">
        <v>4134</v>
      </c>
      <c r="E78" s="54" t="s">
        <v>25</v>
      </c>
      <c r="F78" s="53" t="s">
        <v>24</v>
      </c>
      <c r="G78" s="1" t="s">
        <v>24</v>
      </c>
      <c r="H78" s="27">
        <v>9106040499</v>
      </c>
      <c r="I78" s="1" t="s">
        <v>24</v>
      </c>
      <c r="J78" s="55" t="s">
        <v>14690</v>
      </c>
      <c r="L78" s="57" t="s">
        <v>26</v>
      </c>
      <c r="M78" s="57" t="s">
        <v>796</v>
      </c>
      <c r="N78" s="58" t="s">
        <v>24</v>
      </c>
      <c r="O78" s="7" t="s">
        <v>3819</v>
      </c>
      <c r="S78" s="55" t="s">
        <v>14691</v>
      </c>
      <c r="V78" s="55" t="s">
        <v>14691</v>
      </c>
      <c r="Y78" s="7" t="s">
        <v>4059</v>
      </c>
      <c r="AB78" s="60">
        <v>5111</v>
      </c>
      <c r="AC78" s="60">
        <v>131</v>
      </c>
      <c r="AE78" s="61">
        <v>1</v>
      </c>
      <c r="AG78" s="7">
        <v>37720</v>
      </c>
      <c r="AH78" s="62">
        <v>37720</v>
      </c>
      <c r="AL78" s="64">
        <v>8</v>
      </c>
      <c r="AN78" s="61">
        <v>3017.6</v>
      </c>
      <c r="AO78" s="65">
        <v>33311</v>
      </c>
      <c r="AQ78" s="66" t="s">
        <v>14558</v>
      </c>
      <c r="AR78" s="66">
        <v>156</v>
      </c>
      <c r="AS78" s="66">
        <v>632</v>
      </c>
    </row>
    <row r="79" spans="3:45" x14ac:dyDescent="0.25">
      <c r="C79" s="53" t="s">
        <v>3590</v>
      </c>
      <c r="D79" s="54" t="s">
        <v>4134</v>
      </c>
      <c r="E79" s="54" t="s">
        <v>25</v>
      </c>
      <c r="F79" s="53" t="s">
        <v>24</v>
      </c>
      <c r="G79" s="1" t="s">
        <v>24</v>
      </c>
      <c r="H79" s="27">
        <v>9106040538</v>
      </c>
      <c r="I79" s="1" t="s">
        <v>24</v>
      </c>
      <c r="J79" s="55" t="s">
        <v>14692</v>
      </c>
      <c r="L79" s="57" t="s">
        <v>26</v>
      </c>
      <c r="M79" s="57" t="s">
        <v>424</v>
      </c>
      <c r="N79" s="58" t="s">
        <v>24</v>
      </c>
      <c r="O79" s="7" t="s">
        <v>3686</v>
      </c>
      <c r="S79" s="55" t="s">
        <v>14693</v>
      </c>
      <c r="V79" s="55" t="s">
        <v>14693</v>
      </c>
      <c r="Y79" s="7" t="s">
        <v>3967</v>
      </c>
      <c r="AB79" s="60">
        <v>5111</v>
      </c>
      <c r="AC79" s="60">
        <v>131</v>
      </c>
      <c r="AE79" s="61">
        <v>2</v>
      </c>
      <c r="AG79" s="7">
        <v>70950</v>
      </c>
      <c r="AH79" s="62">
        <v>141900</v>
      </c>
      <c r="AL79" s="64">
        <v>8</v>
      </c>
      <c r="AN79" s="61">
        <v>11352</v>
      </c>
      <c r="AO79" s="65">
        <v>33311</v>
      </c>
      <c r="AQ79" s="66" t="s">
        <v>14558</v>
      </c>
      <c r="AR79" s="66">
        <v>156</v>
      </c>
      <c r="AS79" s="66">
        <v>632</v>
      </c>
    </row>
    <row r="80" spans="3:45" x14ac:dyDescent="0.25">
      <c r="C80" s="53" t="s">
        <v>3590</v>
      </c>
      <c r="D80" s="54" t="s">
        <v>4134</v>
      </c>
      <c r="E80" s="54" t="s">
        <v>25</v>
      </c>
      <c r="F80" s="53" t="s">
        <v>24</v>
      </c>
      <c r="G80" s="1" t="s">
        <v>24</v>
      </c>
      <c r="H80" s="27">
        <v>9106040795</v>
      </c>
      <c r="I80" s="1" t="s">
        <v>24</v>
      </c>
      <c r="J80" s="55" t="s">
        <v>14704</v>
      </c>
      <c r="L80" s="57" t="s">
        <v>26</v>
      </c>
      <c r="M80" s="57" t="s">
        <v>889</v>
      </c>
      <c r="N80" s="58" t="s">
        <v>24</v>
      </c>
      <c r="O80" s="7" t="s">
        <v>12540</v>
      </c>
      <c r="S80" s="55" t="s">
        <v>14705</v>
      </c>
      <c r="V80" s="55" t="s">
        <v>14705</v>
      </c>
      <c r="Y80" s="7" t="s">
        <v>4007</v>
      </c>
      <c r="AB80" s="60">
        <v>5111</v>
      </c>
      <c r="AC80" s="60">
        <v>131</v>
      </c>
      <c r="AE80" s="61">
        <v>2</v>
      </c>
      <c r="AG80" s="7">
        <v>111058</v>
      </c>
      <c r="AH80" s="62">
        <v>222116</v>
      </c>
      <c r="AL80" s="64">
        <v>8</v>
      </c>
      <c r="AN80" s="61">
        <v>17769.28</v>
      </c>
      <c r="AO80" s="65">
        <v>33311</v>
      </c>
      <c r="AQ80" s="66" t="s">
        <v>14558</v>
      </c>
      <c r="AR80" s="66">
        <v>156</v>
      </c>
      <c r="AS80" s="66">
        <v>632</v>
      </c>
    </row>
    <row r="81" spans="3:45" x14ac:dyDescent="0.25">
      <c r="C81" s="53" t="s">
        <v>3590</v>
      </c>
      <c r="D81" s="54" t="s">
        <v>4134</v>
      </c>
      <c r="E81" s="54" t="s">
        <v>25</v>
      </c>
      <c r="F81" s="53" t="s">
        <v>24</v>
      </c>
      <c r="G81" s="1" t="s">
        <v>24</v>
      </c>
      <c r="H81" s="27">
        <v>9106040830</v>
      </c>
      <c r="I81" s="1" t="s">
        <v>24</v>
      </c>
      <c r="J81" s="55" t="s">
        <v>14708</v>
      </c>
      <c r="L81" s="57" t="s">
        <v>26</v>
      </c>
      <c r="M81" s="57" t="s">
        <v>252</v>
      </c>
      <c r="N81" s="58" t="s">
        <v>24</v>
      </c>
      <c r="O81" s="7" t="s">
        <v>12607</v>
      </c>
      <c r="S81" s="55" t="s">
        <v>14709</v>
      </c>
      <c r="V81" s="55" t="s">
        <v>14709</v>
      </c>
      <c r="Y81" s="7" t="s">
        <v>4007</v>
      </c>
      <c r="AB81" s="60">
        <v>5111</v>
      </c>
      <c r="AC81" s="60">
        <v>131</v>
      </c>
      <c r="AE81" s="61">
        <v>1</v>
      </c>
      <c r="AG81" s="7">
        <v>111058</v>
      </c>
      <c r="AH81" s="62">
        <v>111058</v>
      </c>
      <c r="AL81" s="64">
        <v>8</v>
      </c>
      <c r="AN81" s="61">
        <v>8884.64</v>
      </c>
      <c r="AO81" s="65">
        <v>33311</v>
      </c>
      <c r="AQ81" s="66" t="s">
        <v>14558</v>
      </c>
      <c r="AR81" s="66">
        <v>156</v>
      </c>
      <c r="AS81" s="66">
        <v>632</v>
      </c>
    </row>
    <row r="82" spans="3:45" x14ac:dyDescent="0.25">
      <c r="C82" s="53" t="s">
        <v>3590</v>
      </c>
      <c r="D82" s="54" t="s">
        <v>4134</v>
      </c>
      <c r="E82" s="54" t="s">
        <v>25</v>
      </c>
      <c r="F82" s="53" t="s">
        <v>24</v>
      </c>
      <c r="G82" s="1" t="s">
        <v>24</v>
      </c>
      <c r="H82" s="27">
        <v>9106040843</v>
      </c>
      <c r="I82" s="1" t="s">
        <v>24</v>
      </c>
      <c r="J82" s="55" t="s">
        <v>14711</v>
      </c>
      <c r="L82" s="57" t="s">
        <v>26</v>
      </c>
      <c r="M82" s="57" t="s">
        <v>868</v>
      </c>
      <c r="N82" s="58" t="s">
        <v>24</v>
      </c>
      <c r="O82" s="7" t="s">
        <v>3606</v>
      </c>
      <c r="S82" s="55" t="s">
        <v>14712</v>
      </c>
      <c r="V82" s="55" t="s">
        <v>14712</v>
      </c>
      <c r="Y82" s="7" t="s">
        <v>3949</v>
      </c>
      <c r="AB82" s="60">
        <v>5111</v>
      </c>
      <c r="AC82" s="60">
        <v>131</v>
      </c>
      <c r="AE82" s="61">
        <v>1</v>
      </c>
      <c r="AG82" s="7">
        <v>60885</v>
      </c>
      <c r="AH82" s="62">
        <v>60885</v>
      </c>
      <c r="AL82" s="64">
        <v>8</v>
      </c>
      <c r="AN82" s="61">
        <v>4870.8</v>
      </c>
      <c r="AO82" s="65">
        <v>33311</v>
      </c>
      <c r="AQ82" s="66" t="s">
        <v>14558</v>
      </c>
      <c r="AR82" s="66">
        <v>156</v>
      </c>
      <c r="AS82" s="66">
        <v>632</v>
      </c>
    </row>
    <row r="83" spans="3:45" x14ac:dyDescent="0.25">
      <c r="C83" s="53" t="s">
        <v>3590</v>
      </c>
      <c r="D83" s="54" t="s">
        <v>4134</v>
      </c>
      <c r="E83" s="54" t="s">
        <v>25</v>
      </c>
      <c r="F83" s="53" t="s">
        <v>24</v>
      </c>
      <c r="G83" s="1" t="s">
        <v>24</v>
      </c>
      <c r="H83" s="27">
        <v>9106040843</v>
      </c>
      <c r="I83" s="1" t="s">
        <v>24</v>
      </c>
      <c r="J83" s="55" t="s">
        <v>14711</v>
      </c>
      <c r="L83" s="57" t="s">
        <v>26</v>
      </c>
      <c r="M83" s="57" t="s">
        <v>868</v>
      </c>
      <c r="N83" s="58" t="s">
        <v>24</v>
      </c>
      <c r="O83" s="7" t="s">
        <v>3606</v>
      </c>
      <c r="S83" s="55" t="s">
        <v>14712</v>
      </c>
      <c r="V83" s="55" t="s">
        <v>14712</v>
      </c>
      <c r="Y83" s="7" t="s">
        <v>3999</v>
      </c>
      <c r="AB83" s="60">
        <v>5111</v>
      </c>
      <c r="AC83" s="60">
        <v>131</v>
      </c>
      <c r="AE83" s="61">
        <v>1</v>
      </c>
      <c r="AG83" s="7">
        <v>49500</v>
      </c>
      <c r="AH83" s="62">
        <v>49500</v>
      </c>
      <c r="AL83" s="64">
        <v>8</v>
      </c>
      <c r="AN83" s="61">
        <v>3960</v>
      </c>
      <c r="AO83" s="65">
        <v>33311</v>
      </c>
      <c r="AQ83" s="66" t="s">
        <v>14558</v>
      </c>
      <c r="AR83" s="66">
        <v>156</v>
      </c>
      <c r="AS83" s="66">
        <v>632</v>
      </c>
    </row>
    <row r="84" spans="3:45" x14ac:dyDescent="0.25">
      <c r="C84" s="53" t="s">
        <v>3590</v>
      </c>
      <c r="D84" s="54" t="s">
        <v>4134</v>
      </c>
      <c r="E84" s="54" t="s">
        <v>25</v>
      </c>
      <c r="F84" s="53" t="s">
        <v>24</v>
      </c>
      <c r="G84" s="1" t="s">
        <v>24</v>
      </c>
      <c r="H84" s="27">
        <v>9106040915</v>
      </c>
      <c r="I84" s="1" t="s">
        <v>24</v>
      </c>
      <c r="J84" s="55" t="s">
        <v>14715</v>
      </c>
      <c r="L84" s="57" t="s">
        <v>26</v>
      </c>
      <c r="M84" s="57" t="s">
        <v>829</v>
      </c>
      <c r="N84" s="58" t="s">
        <v>24</v>
      </c>
      <c r="O84" s="7" t="s">
        <v>3754</v>
      </c>
      <c r="S84" s="55" t="s">
        <v>14716</v>
      </c>
      <c r="V84" s="55" t="s">
        <v>14716</v>
      </c>
      <c r="Y84" s="7" t="s">
        <v>4087</v>
      </c>
      <c r="AB84" s="60">
        <v>5111</v>
      </c>
      <c r="AC84" s="60">
        <v>131</v>
      </c>
      <c r="AE84" s="61">
        <v>1</v>
      </c>
      <c r="AG84" s="7">
        <v>45588</v>
      </c>
      <c r="AH84" s="62">
        <v>45588</v>
      </c>
      <c r="AL84" s="64">
        <v>8</v>
      </c>
      <c r="AN84" s="61">
        <v>3647.04</v>
      </c>
      <c r="AO84" s="65">
        <v>33311</v>
      </c>
      <c r="AQ84" s="66" t="s">
        <v>14558</v>
      </c>
      <c r="AR84" s="66">
        <v>156</v>
      </c>
      <c r="AS84" s="66">
        <v>632</v>
      </c>
    </row>
    <row r="85" spans="3:45" x14ac:dyDescent="0.25">
      <c r="C85" s="53" t="s">
        <v>3590</v>
      </c>
      <c r="D85" s="54" t="s">
        <v>4134</v>
      </c>
      <c r="E85" s="54" t="s">
        <v>25</v>
      </c>
      <c r="F85" s="53" t="s">
        <v>24</v>
      </c>
      <c r="G85" s="1" t="s">
        <v>24</v>
      </c>
      <c r="H85" s="27">
        <v>9106040997</v>
      </c>
      <c r="I85" s="1" t="s">
        <v>24</v>
      </c>
      <c r="J85" s="55" t="s">
        <v>14717</v>
      </c>
      <c r="L85" s="57" t="s">
        <v>26</v>
      </c>
      <c r="M85" s="57" t="s">
        <v>742</v>
      </c>
      <c r="N85" s="58" t="s">
        <v>24</v>
      </c>
      <c r="O85" s="7" t="s">
        <v>10418</v>
      </c>
      <c r="S85" s="55" t="s">
        <v>14718</v>
      </c>
      <c r="V85" s="55" t="s">
        <v>14718</v>
      </c>
      <c r="Y85" s="7" t="s">
        <v>3999</v>
      </c>
      <c r="AB85" s="60">
        <v>5111</v>
      </c>
      <c r="AC85" s="60">
        <v>131</v>
      </c>
      <c r="AE85" s="61">
        <v>3</v>
      </c>
      <c r="AG85" s="7">
        <v>49500</v>
      </c>
      <c r="AH85" s="62">
        <v>148500</v>
      </c>
      <c r="AL85" s="64">
        <v>8</v>
      </c>
      <c r="AN85" s="61">
        <v>11880</v>
      </c>
      <c r="AO85" s="65">
        <v>33311</v>
      </c>
      <c r="AQ85" s="66" t="s">
        <v>14558</v>
      </c>
      <c r="AR85" s="66">
        <v>156</v>
      </c>
      <c r="AS85" s="66">
        <v>632</v>
      </c>
    </row>
    <row r="86" spans="3:45" x14ac:dyDescent="0.25">
      <c r="C86" s="53" t="s">
        <v>3590</v>
      </c>
      <c r="D86" s="54" t="s">
        <v>4134</v>
      </c>
      <c r="E86" s="54" t="s">
        <v>25</v>
      </c>
      <c r="F86" s="53" t="s">
        <v>24</v>
      </c>
      <c r="G86" s="1" t="s">
        <v>24</v>
      </c>
      <c r="H86" s="27">
        <v>9106040997</v>
      </c>
      <c r="I86" s="1" t="s">
        <v>24</v>
      </c>
      <c r="J86" s="55" t="s">
        <v>14717</v>
      </c>
      <c r="L86" s="57" t="s">
        <v>26</v>
      </c>
      <c r="M86" s="57" t="s">
        <v>742</v>
      </c>
      <c r="N86" s="58" t="s">
        <v>24</v>
      </c>
      <c r="O86" s="7" t="s">
        <v>10418</v>
      </c>
      <c r="S86" s="55" t="s">
        <v>14718</v>
      </c>
      <c r="V86" s="55" t="s">
        <v>14718</v>
      </c>
      <c r="Y86" s="7" t="s">
        <v>4010</v>
      </c>
      <c r="AB86" s="60">
        <v>5111</v>
      </c>
      <c r="AC86" s="60">
        <v>131</v>
      </c>
      <c r="AE86" s="61">
        <v>3</v>
      </c>
      <c r="AG86" s="7">
        <v>41328</v>
      </c>
      <c r="AH86" s="62">
        <v>123984</v>
      </c>
      <c r="AL86" s="64">
        <v>8</v>
      </c>
      <c r="AN86" s="61">
        <v>9918.7199999999993</v>
      </c>
      <c r="AO86" s="65">
        <v>33311</v>
      </c>
      <c r="AQ86" s="66" t="s">
        <v>14558</v>
      </c>
      <c r="AR86" s="66">
        <v>156</v>
      </c>
      <c r="AS86" s="66">
        <v>632</v>
      </c>
    </row>
    <row r="87" spans="3:45" x14ac:dyDescent="0.25">
      <c r="C87" s="53" t="s">
        <v>3590</v>
      </c>
      <c r="D87" s="54" t="s">
        <v>4134</v>
      </c>
      <c r="E87" s="54" t="s">
        <v>25</v>
      </c>
      <c r="F87" s="53" t="s">
        <v>24</v>
      </c>
      <c r="G87" s="1" t="s">
        <v>24</v>
      </c>
      <c r="H87" s="27">
        <v>9106041002</v>
      </c>
      <c r="I87" s="1" t="s">
        <v>24</v>
      </c>
      <c r="J87" s="55" t="s">
        <v>14720</v>
      </c>
      <c r="L87" s="57" t="s">
        <v>26</v>
      </c>
      <c r="M87" s="57" t="s">
        <v>832</v>
      </c>
      <c r="N87" s="58" t="s">
        <v>24</v>
      </c>
      <c r="O87" s="7" t="s">
        <v>3754</v>
      </c>
      <c r="S87" s="55" t="s">
        <v>14721</v>
      </c>
      <c r="V87" s="55" t="s">
        <v>14721</v>
      </c>
      <c r="Y87" s="7" t="s">
        <v>3949</v>
      </c>
      <c r="AB87" s="60">
        <v>5111</v>
      </c>
      <c r="AC87" s="60">
        <v>131</v>
      </c>
      <c r="AE87" s="61">
        <v>4</v>
      </c>
      <c r="AG87" s="7">
        <v>60885</v>
      </c>
      <c r="AH87" s="62">
        <v>243540</v>
      </c>
      <c r="AL87" s="64">
        <v>8</v>
      </c>
      <c r="AN87" s="61">
        <v>19483.2</v>
      </c>
      <c r="AO87" s="65">
        <v>33311</v>
      </c>
      <c r="AQ87" s="66" t="s">
        <v>14558</v>
      </c>
      <c r="AR87" s="66">
        <v>156</v>
      </c>
      <c r="AS87" s="66">
        <v>632</v>
      </c>
    </row>
    <row r="88" spans="3:45" x14ac:dyDescent="0.25">
      <c r="C88" s="53" t="s">
        <v>3590</v>
      </c>
      <c r="D88" s="54" t="s">
        <v>4134</v>
      </c>
      <c r="E88" s="54" t="s">
        <v>25</v>
      </c>
      <c r="F88" s="53" t="s">
        <v>24</v>
      </c>
      <c r="G88" s="1" t="s">
        <v>24</v>
      </c>
      <c r="H88" s="27">
        <v>9106040965</v>
      </c>
      <c r="I88" s="1" t="s">
        <v>24</v>
      </c>
      <c r="J88" s="55" t="s">
        <v>14722</v>
      </c>
      <c r="L88" s="57" t="s">
        <v>26</v>
      </c>
      <c r="M88" s="57" t="s">
        <v>874</v>
      </c>
      <c r="N88" s="58" t="s">
        <v>24</v>
      </c>
      <c r="O88" s="7" t="s">
        <v>3819</v>
      </c>
      <c r="S88" s="55" t="s">
        <v>14723</v>
      </c>
      <c r="V88" s="55" t="s">
        <v>14723</v>
      </c>
      <c r="Y88" s="7" t="s">
        <v>4087</v>
      </c>
      <c r="AB88" s="60">
        <v>5111</v>
      </c>
      <c r="AC88" s="60">
        <v>131</v>
      </c>
      <c r="AE88" s="61">
        <v>2</v>
      </c>
      <c r="AG88" s="7">
        <v>45588</v>
      </c>
      <c r="AH88" s="62">
        <v>91176</v>
      </c>
      <c r="AL88" s="64">
        <v>8</v>
      </c>
      <c r="AN88" s="61">
        <v>7294.08</v>
      </c>
      <c r="AO88" s="65">
        <v>33311</v>
      </c>
      <c r="AQ88" s="66" t="s">
        <v>14558</v>
      </c>
      <c r="AR88" s="66">
        <v>156</v>
      </c>
      <c r="AS88" s="66">
        <v>632</v>
      </c>
    </row>
    <row r="89" spans="3:45" x14ac:dyDescent="0.25">
      <c r="C89" s="53" t="s">
        <v>3590</v>
      </c>
      <c r="D89" s="54" t="s">
        <v>4134</v>
      </c>
      <c r="E89" s="54" t="s">
        <v>25</v>
      </c>
      <c r="F89" s="53" t="s">
        <v>24</v>
      </c>
      <c r="G89" s="1" t="s">
        <v>24</v>
      </c>
      <c r="H89" s="27">
        <v>9106041158</v>
      </c>
      <c r="I89" s="1" t="s">
        <v>24</v>
      </c>
      <c r="J89" s="55" t="s">
        <v>14726</v>
      </c>
      <c r="L89" s="57" t="s">
        <v>26</v>
      </c>
      <c r="M89" s="57" t="s">
        <v>397</v>
      </c>
      <c r="N89" s="58" t="s">
        <v>24</v>
      </c>
      <c r="O89" s="7" t="s">
        <v>12237</v>
      </c>
      <c r="S89" s="55" t="s">
        <v>14727</v>
      </c>
      <c r="V89" s="55" t="s">
        <v>14727</v>
      </c>
      <c r="Y89" s="7" t="s">
        <v>3999</v>
      </c>
      <c r="AB89" s="60">
        <v>5111</v>
      </c>
      <c r="AC89" s="60">
        <v>131</v>
      </c>
      <c r="AE89" s="61">
        <v>1</v>
      </c>
      <c r="AG89" s="7">
        <v>49500</v>
      </c>
      <c r="AH89" s="62">
        <v>49500</v>
      </c>
      <c r="AL89" s="64">
        <v>8</v>
      </c>
      <c r="AN89" s="61">
        <v>3960</v>
      </c>
      <c r="AO89" s="65">
        <v>33311</v>
      </c>
      <c r="AQ89" s="66" t="s">
        <v>14558</v>
      </c>
      <c r="AR89" s="66">
        <v>156</v>
      </c>
      <c r="AS89" s="66">
        <v>632</v>
      </c>
    </row>
    <row r="90" spans="3:45" x14ac:dyDescent="0.25">
      <c r="C90" s="53" t="s">
        <v>3590</v>
      </c>
      <c r="D90" s="54" t="s">
        <v>4134</v>
      </c>
      <c r="E90" s="54" t="s">
        <v>25</v>
      </c>
      <c r="F90" s="53" t="s">
        <v>24</v>
      </c>
      <c r="G90" s="1" t="s">
        <v>24</v>
      </c>
      <c r="H90" s="27">
        <v>9106041207</v>
      </c>
      <c r="I90" s="1" t="s">
        <v>24</v>
      </c>
      <c r="J90" s="55" t="s">
        <v>14728</v>
      </c>
      <c r="L90" s="57" t="s">
        <v>26</v>
      </c>
      <c r="M90" s="57" t="s">
        <v>547</v>
      </c>
      <c r="N90" s="58" t="s">
        <v>24</v>
      </c>
      <c r="O90" s="7" t="s">
        <v>11602</v>
      </c>
      <c r="S90" s="55" t="s">
        <v>14729</v>
      </c>
      <c r="V90" s="55" t="s">
        <v>14729</v>
      </c>
      <c r="Y90" s="7" t="s">
        <v>4007</v>
      </c>
      <c r="AB90" s="60">
        <v>5111</v>
      </c>
      <c r="AC90" s="60">
        <v>131</v>
      </c>
      <c r="AE90" s="61">
        <v>1</v>
      </c>
      <c r="AG90" s="7">
        <v>111058</v>
      </c>
      <c r="AH90" s="62">
        <v>111058</v>
      </c>
      <c r="AL90" s="64">
        <v>8</v>
      </c>
      <c r="AN90" s="61">
        <v>8884.64</v>
      </c>
      <c r="AO90" s="65">
        <v>33311</v>
      </c>
      <c r="AQ90" s="66" t="s">
        <v>14558</v>
      </c>
      <c r="AR90" s="66">
        <v>156</v>
      </c>
      <c r="AS90" s="66">
        <v>632</v>
      </c>
    </row>
    <row r="91" spans="3:45" x14ac:dyDescent="0.25">
      <c r="C91" s="53" t="s">
        <v>3590</v>
      </c>
      <c r="D91" s="54" t="s">
        <v>4134</v>
      </c>
      <c r="E91" s="54" t="s">
        <v>25</v>
      </c>
      <c r="F91" s="53" t="s">
        <v>24</v>
      </c>
      <c r="G91" s="1" t="s">
        <v>24</v>
      </c>
      <c r="H91" s="27">
        <v>9106041207</v>
      </c>
      <c r="I91" s="1" t="s">
        <v>24</v>
      </c>
      <c r="J91" s="55" t="s">
        <v>14728</v>
      </c>
      <c r="L91" s="57" t="s">
        <v>26</v>
      </c>
      <c r="M91" s="57" t="s">
        <v>547</v>
      </c>
      <c r="N91" s="58" t="s">
        <v>24</v>
      </c>
      <c r="O91" s="7" t="s">
        <v>11602</v>
      </c>
      <c r="S91" s="55" t="s">
        <v>14729</v>
      </c>
      <c r="V91" s="55" t="s">
        <v>14729</v>
      </c>
      <c r="Y91" s="7" t="s">
        <v>3949</v>
      </c>
      <c r="AB91" s="60">
        <v>5111</v>
      </c>
      <c r="AC91" s="60">
        <v>131</v>
      </c>
      <c r="AE91" s="61">
        <v>1</v>
      </c>
      <c r="AG91" s="7">
        <v>60885</v>
      </c>
      <c r="AH91" s="62">
        <v>60885</v>
      </c>
      <c r="AL91" s="64">
        <v>8</v>
      </c>
      <c r="AN91" s="61">
        <v>4870.8</v>
      </c>
      <c r="AO91" s="65">
        <v>33311</v>
      </c>
      <c r="AQ91" s="66" t="s">
        <v>14558</v>
      </c>
      <c r="AR91" s="66">
        <v>156</v>
      </c>
      <c r="AS91" s="66">
        <v>632</v>
      </c>
    </row>
    <row r="92" spans="3:45" x14ac:dyDescent="0.25">
      <c r="C92" s="53" t="s">
        <v>3590</v>
      </c>
      <c r="D92" s="54" t="s">
        <v>4134</v>
      </c>
      <c r="E92" s="54" t="s">
        <v>25</v>
      </c>
      <c r="F92" s="53" t="s">
        <v>24</v>
      </c>
      <c r="G92" s="1" t="s">
        <v>24</v>
      </c>
      <c r="H92" s="27">
        <v>9106041195</v>
      </c>
      <c r="I92" s="1" t="s">
        <v>24</v>
      </c>
      <c r="J92" s="55" t="s">
        <v>14730</v>
      </c>
      <c r="L92" s="57" t="s">
        <v>26</v>
      </c>
      <c r="M92" s="57" t="s">
        <v>469</v>
      </c>
      <c r="N92" s="58" t="s">
        <v>24</v>
      </c>
      <c r="O92" s="7" t="s">
        <v>14473</v>
      </c>
      <c r="S92" s="55" t="s">
        <v>14731</v>
      </c>
      <c r="V92" s="55" t="s">
        <v>14731</v>
      </c>
      <c r="Y92" s="7" t="s">
        <v>4007</v>
      </c>
      <c r="AB92" s="60">
        <v>5111</v>
      </c>
      <c r="AC92" s="60">
        <v>131</v>
      </c>
      <c r="AE92" s="61">
        <v>3</v>
      </c>
      <c r="AG92" s="7">
        <v>111058</v>
      </c>
      <c r="AH92" s="62">
        <v>333174</v>
      </c>
      <c r="AL92" s="64">
        <v>8</v>
      </c>
      <c r="AN92" s="61">
        <v>26653.920000000002</v>
      </c>
      <c r="AO92" s="65">
        <v>33311</v>
      </c>
      <c r="AQ92" s="66" t="s">
        <v>14558</v>
      </c>
      <c r="AR92" s="66">
        <v>156</v>
      </c>
      <c r="AS92" s="66">
        <v>632</v>
      </c>
    </row>
    <row r="93" spans="3:45" x14ac:dyDescent="0.25">
      <c r="C93" s="53" t="s">
        <v>3590</v>
      </c>
      <c r="D93" s="54" t="s">
        <v>4134</v>
      </c>
      <c r="E93" s="54" t="s">
        <v>25</v>
      </c>
      <c r="F93" s="53" t="s">
        <v>24</v>
      </c>
      <c r="G93" s="1" t="s">
        <v>24</v>
      </c>
      <c r="H93" s="27">
        <v>9106041298</v>
      </c>
      <c r="I93" s="1" t="s">
        <v>24</v>
      </c>
      <c r="J93" s="55" t="s">
        <v>14732</v>
      </c>
      <c r="L93" s="57" t="s">
        <v>26</v>
      </c>
      <c r="M93" s="57" t="s">
        <v>45</v>
      </c>
      <c r="N93" s="58" t="s">
        <v>24</v>
      </c>
      <c r="O93" s="7" t="s">
        <v>3859</v>
      </c>
      <c r="S93" s="55" t="s">
        <v>14733</v>
      </c>
      <c r="V93" s="55" t="s">
        <v>14733</v>
      </c>
      <c r="Y93" s="7" t="s">
        <v>4007</v>
      </c>
      <c r="AB93" s="60">
        <v>5111</v>
      </c>
      <c r="AC93" s="60">
        <v>131</v>
      </c>
      <c r="AE93" s="61">
        <v>1</v>
      </c>
      <c r="AG93" s="7">
        <v>111058</v>
      </c>
      <c r="AH93" s="62">
        <v>111058</v>
      </c>
      <c r="AL93" s="64">
        <v>8</v>
      </c>
      <c r="AN93" s="61">
        <v>8884.64</v>
      </c>
      <c r="AO93" s="65">
        <v>33311</v>
      </c>
      <c r="AQ93" s="66" t="s">
        <v>14558</v>
      </c>
      <c r="AR93" s="66">
        <v>156</v>
      </c>
      <c r="AS93" s="66">
        <v>632</v>
      </c>
    </row>
    <row r="94" spans="3:45" x14ac:dyDescent="0.25">
      <c r="C94" s="53" t="s">
        <v>3590</v>
      </c>
      <c r="D94" s="54" t="s">
        <v>4134</v>
      </c>
      <c r="E94" s="54" t="s">
        <v>25</v>
      </c>
      <c r="F94" s="53" t="s">
        <v>24</v>
      </c>
      <c r="G94" s="1" t="s">
        <v>24</v>
      </c>
      <c r="H94" s="27">
        <v>9106041255</v>
      </c>
      <c r="I94" s="1" t="s">
        <v>24</v>
      </c>
      <c r="J94" s="55" t="s">
        <v>14734</v>
      </c>
      <c r="L94" s="57" t="s">
        <v>26</v>
      </c>
      <c r="M94" s="57" t="s">
        <v>658</v>
      </c>
      <c r="N94" s="58" t="s">
        <v>24</v>
      </c>
      <c r="O94" s="7" t="s">
        <v>13196</v>
      </c>
      <c r="S94" s="55" t="s">
        <v>14735</v>
      </c>
      <c r="V94" s="55" t="s">
        <v>14735</v>
      </c>
      <c r="Y94" s="7" t="s">
        <v>4013</v>
      </c>
      <c r="AB94" s="60">
        <v>5111</v>
      </c>
      <c r="AC94" s="60">
        <v>131</v>
      </c>
      <c r="AE94" s="61">
        <v>2</v>
      </c>
      <c r="AG94" s="7">
        <v>41150</v>
      </c>
      <c r="AH94" s="62">
        <v>82300</v>
      </c>
      <c r="AL94" s="64">
        <v>8</v>
      </c>
      <c r="AN94" s="61">
        <v>6584</v>
      </c>
      <c r="AO94" s="65">
        <v>33311</v>
      </c>
      <c r="AQ94" s="66" t="s">
        <v>14558</v>
      </c>
      <c r="AR94" s="66">
        <v>156</v>
      </c>
      <c r="AS94" s="66">
        <v>632</v>
      </c>
    </row>
    <row r="95" spans="3:45" x14ac:dyDescent="0.25">
      <c r="C95" s="53" t="s">
        <v>3590</v>
      </c>
      <c r="D95" s="54" t="s">
        <v>4134</v>
      </c>
      <c r="E95" s="54" t="s">
        <v>25</v>
      </c>
      <c r="F95" s="53" t="s">
        <v>24</v>
      </c>
      <c r="G95" s="1" t="s">
        <v>24</v>
      </c>
      <c r="H95" s="27">
        <v>9106041255</v>
      </c>
      <c r="I95" s="1" t="s">
        <v>24</v>
      </c>
      <c r="J95" s="55" t="s">
        <v>14734</v>
      </c>
      <c r="L95" s="57" t="s">
        <v>26</v>
      </c>
      <c r="M95" s="57" t="s">
        <v>658</v>
      </c>
      <c r="N95" s="58" t="s">
        <v>24</v>
      </c>
      <c r="O95" s="7" t="s">
        <v>13196</v>
      </c>
      <c r="S95" s="55" t="s">
        <v>14735</v>
      </c>
      <c r="V95" s="55" t="s">
        <v>14735</v>
      </c>
      <c r="Y95" s="7" t="s">
        <v>3952</v>
      </c>
      <c r="AB95" s="60">
        <v>5111</v>
      </c>
      <c r="AC95" s="60">
        <v>131</v>
      </c>
      <c r="AE95" s="61">
        <v>1</v>
      </c>
      <c r="AG95" s="7">
        <v>73431</v>
      </c>
      <c r="AH95" s="62">
        <v>73431</v>
      </c>
      <c r="AL95" s="64">
        <v>8</v>
      </c>
      <c r="AN95" s="61">
        <v>5874.4800000000005</v>
      </c>
      <c r="AO95" s="65">
        <v>33311</v>
      </c>
      <c r="AQ95" s="66" t="s">
        <v>14558</v>
      </c>
      <c r="AR95" s="66">
        <v>156</v>
      </c>
      <c r="AS95" s="66">
        <v>632</v>
      </c>
    </row>
    <row r="96" spans="3:45" x14ac:dyDescent="0.25">
      <c r="C96" s="53" t="s">
        <v>3590</v>
      </c>
      <c r="D96" s="54" t="s">
        <v>4134</v>
      </c>
      <c r="E96" s="54" t="s">
        <v>25</v>
      </c>
      <c r="F96" s="53" t="s">
        <v>24</v>
      </c>
      <c r="G96" s="1" t="s">
        <v>24</v>
      </c>
      <c r="H96" s="27">
        <v>9106041379</v>
      </c>
      <c r="I96" s="1" t="s">
        <v>24</v>
      </c>
      <c r="J96" s="55" t="s">
        <v>14736</v>
      </c>
      <c r="L96" s="57" t="s">
        <v>26</v>
      </c>
      <c r="M96" s="57" t="s">
        <v>883</v>
      </c>
      <c r="N96" s="58" t="s">
        <v>24</v>
      </c>
      <c r="O96" s="7" t="s">
        <v>3803</v>
      </c>
      <c r="S96" s="55" t="s">
        <v>14737</v>
      </c>
      <c r="V96" s="55" t="s">
        <v>14737</v>
      </c>
      <c r="Y96" s="7" t="s">
        <v>4010</v>
      </c>
      <c r="AB96" s="60">
        <v>5111</v>
      </c>
      <c r="AC96" s="60">
        <v>131</v>
      </c>
      <c r="AE96" s="61">
        <v>3</v>
      </c>
      <c r="AG96" s="7">
        <v>41328</v>
      </c>
      <c r="AH96" s="62">
        <v>123984</v>
      </c>
      <c r="AL96" s="64">
        <v>8</v>
      </c>
      <c r="AN96" s="61">
        <v>9918.7199999999993</v>
      </c>
      <c r="AO96" s="65">
        <v>33311</v>
      </c>
      <c r="AQ96" s="66" t="s">
        <v>14558</v>
      </c>
      <c r="AR96" s="66">
        <v>156</v>
      </c>
      <c r="AS96" s="66">
        <v>632</v>
      </c>
    </row>
    <row r="97" spans="3:45" x14ac:dyDescent="0.25">
      <c r="C97" s="53" t="s">
        <v>3590</v>
      </c>
      <c r="D97" s="54" t="s">
        <v>4134</v>
      </c>
      <c r="E97" s="54" t="s">
        <v>25</v>
      </c>
      <c r="F97" s="53" t="s">
        <v>24</v>
      </c>
      <c r="G97" s="1" t="s">
        <v>24</v>
      </c>
      <c r="H97" s="27">
        <v>9106041407</v>
      </c>
      <c r="I97" s="1" t="s">
        <v>24</v>
      </c>
      <c r="J97" s="55" t="s">
        <v>14738</v>
      </c>
      <c r="L97" s="57" t="s">
        <v>26</v>
      </c>
      <c r="M97" s="57" t="s">
        <v>203</v>
      </c>
      <c r="N97" s="58" t="s">
        <v>24</v>
      </c>
      <c r="O97" s="7" t="s">
        <v>9653</v>
      </c>
      <c r="S97" s="55" t="s">
        <v>14739</v>
      </c>
      <c r="V97" s="55" t="s">
        <v>14739</v>
      </c>
      <c r="Y97" s="7" t="s">
        <v>4013</v>
      </c>
      <c r="AB97" s="60">
        <v>5111</v>
      </c>
      <c r="AC97" s="60">
        <v>131</v>
      </c>
      <c r="AE97" s="61">
        <v>1</v>
      </c>
      <c r="AG97" s="7">
        <v>41150</v>
      </c>
      <c r="AH97" s="62">
        <v>41150</v>
      </c>
      <c r="AL97" s="64">
        <v>8</v>
      </c>
      <c r="AN97" s="61">
        <v>3292</v>
      </c>
      <c r="AO97" s="65">
        <v>33311</v>
      </c>
      <c r="AQ97" s="66" t="s">
        <v>14558</v>
      </c>
      <c r="AR97" s="66">
        <v>156</v>
      </c>
      <c r="AS97" s="66">
        <v>632</v>
      </c>
    </row>
    <row r="98" spans="3:45" x14ac:dyDescent="0.25">
      <c r="C98" s="53" t="s">
        <v>3590</v>
      </c>
      <c r="D98" s="54" t="s">
        <v>4134</v>
      </c>
      <c r="E98" s="54" t="s">
        <v>25</v>
      </c>
      <c r="F98" s="53" t="s">
        <v>24</v>
      </c>
      <c r="G98" s="1" t="s">
        <v>24</v>
      </c>
      <c r="H98" s="27">
        <v>9106041400</v>
      </c>
      <c r="I98" s="1" t="s">
        <v>24</v>
      </c>
      <c r="J98" s="55" t="s">
        <v>14740</v>
      </c>
      <c r="L98" s="57" t="s">
        <v>26</v>
      </c>
      <c r="M98" s="57" t="s">
        <v>369</v>
      </c>
      <c r="N98" s="58" t="s">
        <v>24</v>
      </c>
      <c r="O98" s="7" t="s">
        <v>3612</v>
      </c>
      <c r="S98" s="55" t="s">
        <v>14741</v>
      </c>
      <c r="V98" s="55" t="s">
        <v>14741</v>
      </c>
      <c r="Y98" s="7" t="s">
        <v>3952</v>
      </c>
      <c r="AB98" s="60">
        <v>5111</v>
      </c>
      <c r="AC98" s="60">
        <v>131</v>
      </c>
      <c r="AE98" s="61">
        <v>6</v>
      </c>
      <c r="AG98" s="7">
        <v>73431</v>
      </c>
      <c r="AH98" s="62">
        <v>440586</v>
      </c>
      <c r="AL98" s="64">
        <v>8</v>
      </c>
      <c r="AN98" s="61">
        <v>35246.879999999997</v>
      </c>
      <c r="AO98" s="65">
        <v>33311</v>
      </c>
      <c r="AQ98" s="66" t="s">
        <v>14558</v>
      </c>
      <c r="AR98" s="66">
        <v>156</v>
      </c>
      <c r="AS98" s="66">
        <v>632</v>
      </c>
    </row>
    <row r="99" spans="3:45" x14ac:dyDescent="0.25">
      <c r="C99" s="53" t="s">
        <v>3590</v>
      </c>
      <c r="D99" s="54" t="s">
        <v>4134</v>
      </c>
      <c r="E99" s="54" t="s">
        <v>25</v>
      </c>
      <c r="F99" s="53" t="s">
        <v>24</v>
      </c>
      <c r="G99" s="1" t="s">
        <v>24</v>
      </c>
      <c r="H99" s="27">
        <v>9106041400</v>
      </c>
      <c r="I99" s="1" t="s">
        <v>24</v>
      </c>
      <c r="J99" s="55" t="s">
        <v>14740</v>
      </c>
      <c r="L99" s="57" t="s">
        <v>26</v>
      </c>
      <c r="M99" s="57" t="s">
        <v>369</v>
      </c>
      <c r="N99" s="58" t="s">
        <v>24</v>
      </c>
      <c r="O99" s="7" t="s">
        <v>3612</v>
      </c>
      <c r="S99" s="55" t="s">
        <v>14741</v>
      </c>
      <c r="V99" s="55" t="s">
        <v>14741</v>
      </c>
      <c r="Y99" s="7" t="s">
        <v>4013</v>
      </c>
      <c r="AB99" s="60">
        <v>5111</v>
      </c>
      <c r="AC99" s="60">
        <v>131</v>
      </c>
      <c r="AE99" s="61">
        <v>4</v>
      </c>
      <c r="AG99" s="7">
        <v>41150</v>
      </c>
      <c r="AH99" s="62">
        <v>164600</v>
      </c>
      <c r="AL99" s="64">
        <v>8</v>
      </c>
      <c r="AN99" s="61">
        <v>13168</v>
      </c>
      <c r="AO99" s="65">
        <v>33311</v>
      </c>
      <c r="AQ99" s="66" t="s">
        <v>14558</v>
      </c>
      <c r="AR99" s="66">
        <v>156</v>
      </c>
      <c r="AS99" s="66">
        <v>632</v>
      </c>
    </row>
    <row r="100" spans="3:45" x14ac:dyDescent="0.25">
      <c r="C100" s="53" t="s">
        <v>3590</v>
      </c>
      <c r="D100" s="54" t="s">
        <v>4134</v>
      </c>
      <c r="E100" s="54" t="s">
        <v>25</v>
      </c>
      <c r="F100" s="53" t="s">
        <v>24</v>
      </c>
      <c r="G100" s="1" t="s">
        <v>24</v>
      </c>
      <c r="H100" s="27">
        <v>9106041400</v>
      </c>
      <c r="I100" s="1" t="s">
        <v>24</v>
      </c>
      <c r="J100" s="55" t="s">
        <v>14740</v>
      </c>
      <c r="L100" s="57" t="s">
        <v>26</v>
      </c>
      <c r="M100" s="57" t="s">
        <v>369</v>
      </c>
      <c r="N100" s="58" t="s">
        <v>24</v>
      </c>
      <c r="O100" s="7" t="s">
        <v>3612</v>
      </c>
      <c r="S100" s="55" t="s">
        <v>14741</v>
      </c>
      <c r="V100" s="55" t="s">
        <v>14741</v>
      </c>
      <c r="Y100" s="7" t="s">
        <v>3949</v>
      </c>
      <c r="AB100" s="60">
        <v>5111</v>
      </c>
      <c r="AC100" s="60">
        <v>131</v>
      </c>
      <c r="AE100" s="61">
        <v>3</v>
      </c>
      <c r="AG100" s="7">
        <v>60885</v>
      </c>
      <c r="AH100" s="62">
        <v>182655</v>
      </c>
      <c r="AL100" s="64">
        <v>8</v>
      </c>
      <c r="AN100" s="61">
        <v>14612.4</v>
      </c>
      <c r="AO100" s="65">
        <v>33311</v>
      </c>
      <c r="AQ100" s="66" t="s">
        <v>14558</v>
      </c>
      <c r="AR100" s="66">
        <v>156</v>
      </c>
      <c r="AS100" s="66">
        <v>632</v>
      </c>
    </row>
    <row r="101" spans="3:45" x14ac:dyDescent="0.25">
      <c r="C101" s="53" t="s">
        <v>3590</v>
      </c>
      <c r="D101" s="54" t="s">
        <v>4134</v>
      </c>
      <c r="E101" s="54" t="s">
        <v>25</v>
      </c>
      <c r="F101" s="53" t="s">
        <v>24</v>
      </c>
      <c r="G101" s="1" t="s">
        <v>24</v>
      </c>
      <c r="H101" s="27">
        <v>9106041463</v>
      </c>
      <c r="I101" s="1" t="s">
        <v>24</v>
      </c>
      <c r="J101" s="55" t="s">
        <v>14744</v>
      </c>
      <c r="L101" s="57" t="s">
        <v>26</v>
      </c>
      <c r="M101" s="57" t="s">
        <v>351</v>
      </c>
      <c r="N101" s="58" t="s">
        <v>24</v>
      </c>
      <c r="O101" s="7" t="s">
        <v>10992</v>
      </c>
      <c r="S101" s="55" t="s">
        <v>14745</v>
      </c>
      <c r="V101" s="55" t="s">
        <v>14745</v>
      </c>
      <c r="Y101" s="7" t="s">
        <v>4007</v>
      </c>
      <c r="AB101" s="60">
        <v>5111</v>
      </c>
      <c r="AC101" s="60">
        <v>131</v>
      </c>
      <c r="AE101" s="61">
        <v>1</v>
      </c>
      <c r="AG101" s="7">
        <v>111058</v>
      </c>
      <c r="AH101" s="62">
        <v>111058</v>
      </c>
      <c r="AL101" s="64">
        <v>8</v>
      </c>
      <c r="AN101" s="61">
        <v>8884.64</v>
      </c>
      <c r="AO101" s="65">
        <v>33311</v>
      </c>
      <c r="AQ101" s="66" t="s">
        <v>14558</v>
      </c>
      <c r="AR101" s="66">
        <v>156</v>
      </c>
      <c r="AS101" s="66">
        <v>632</v>
      </c>
    </row>
    <row r="102" spans="3:45" x14ac:dyDescent="0.25">
      <c r="C102" s="53" t="s">
        <v>3590</v>
      </c>
      <c r="D102" s="54" t="s">
        <v>4134</v>
      </c>
      <c r="E102" s="54" t="s">
        <v>25</v>
      </c>
      <c r="F102" s="53" t="s">
        <v>24</v>
      </c>
      <c r="G102" s="1" t="s">
        <v>24</v>
      </c>
      <c r="H102" s="27">
        <v>9106041570</v>
      </c>
      <c r="I102" s="1" t="s">
        <v>24</v>
      </c>
      <c r="J102" s="55" t="s">
        <v>14746</v>
      </c>
      <c r="L102" s="57" t="s">
        <v>26</v>
      </c>
      <c r="M102" s="57" t="s">
        <v>736</v>
      </c>
      <c r="N102" s="58" t="s">
        <v>24</v>
      </c>
      <c r="O102" s="7" t="s">
        <v>9553</v>
      </c>
      <c r="S102" s="55" t="s">
        <v>14747</v>
      </c>
      <c r="V102" s="55" t="s">
        <v>14747</v>
      </c>
      <c r="Y102" s="7" t="s">
        <v>4087</v>
      </c>
      <c r="AB102" s="60">
        <v>5111</v>
      </c>
      <c r="AC102" s="60">
        <v>131</v>
      </c>
      <c r="AE102" s="61">
        <v>3</v>
      </c>
      <c r="AG102" s="7">
        <v>45588</v>
      </c>
      <c r="AH102" s="62">
        <v>136764</v>
      </c>
      <c r="AL102" s="64">
        <v>8</v>
      </c>
      <c r="AN102" s="61">
        <v>10941.12</v>
      </c>
      <c r="AO102" s="65">
        <v>33311</v>
      </c>
      <c r="AQ102" s="66" t="s">
        <v>14558</v>
      </c>
      <c r="AR102" s="66">
        <v>156</v>
      </c>
      <c r="AS102" s="66">
        <v>632</v>
      </c>
    </row>
    <row r="103" spans="3:45" x14ac:dyDescent="0.25">
      <c r="C103" s="53" t="s">
        <v>3590</v>
      </c>
      <c r="D103" s="54" t="s">
        <v>4134</v>
      </c>
      <c r="E103" s="54" t="s">
        <v>25</v>
      </c>
      <c r="F103" s="53" t="s">
        <v>24</v>
      </c>
      <c r="G103" s="1" t="s">
        <v>24</v>
      </c>
      <c r="H103" s="27">
        <v>9106041570</v>
      </c>
      <c r="I103" s="1" t="s">
        <v>24</v>
      </c>
      <c r="J103" s="55" t="s">
        <v>14746</v>
      </c>
      <c r="L103" s="57" t="s">
        <v>26</v>
      </c>
      <c r="M103" s="57" t="s">
        <v>736</v>
      </c>
      <c r="N103" s="58" t="s">
        <v>24</v>
      </c>
      <c r="O103" s="7" t="s">
        <v>9553</v>
      </c>
      <c r="S103" s="55" t="s">
        <v>14747</v>
      </c>
      <c r="V103" s="55" t="s">
        <v>14747</v>
      </c>
      <c r="Y103" s="7" t="s">
        <v>4013</v>
      </c>
      <c r="AB103" s="60">
        <v>5111</v>
      </c>
      <c r="AC103" s="60">
        <v>131</v>
      </c>
      <c r="AE103" s="61">
        <v>1</v>
      </c>
      <c r="AG103" s="7">
        <v>41150</v>
      </c>
      <c r="AH103" s="62">
        <v>41150</v>
      </c>
      <c r="AL103" s="64">
        <v>8</v>
      </c>
      <c r="AN103" s="61">
        <v>3292</v>
      </c>
      <c r="AO103" s="65">
        <v>33311</v>
      </c>
      <c r="AQ103" s="66" t="s">
        <v>14558</v>
      </c>
      <c r="AR103" s="66">
        <v>156</v>
      </c>
      <c r="AS103" s="66">
        <v>632</v>
      </c>
    </row>
    <row r="104" spans="3:45" x14ac:dyDescent="0.25">
      <c r="C104" s="53" t="s">
        <v>3590</v>
      </c>
      <c r="D104" s="54" t="s">
        <v>4134</v>
      </c>
      <c r="E104" s="54" t="s">
        <v>25</v>
      </c>
      <c r="F104" s="53" t="s">
        <v>24</v>
      </c>
      <c r="G104" s="1" t="s">
        <v>24</v>
      </c>
      <c r="H104" s="27">
        <v>9106041602</v>
      </c>
      <c r="I104" s="1" t="s">
        <v>24</v>
      </c>
      <c r="J104" s="55" t="s">
        <v>14748</v>
      </c>
      <c r="L104" s="57" t="s">
        <v>26</v>
      </c>
      <c r="M104" s="57" t="s">
        <v>379</v>
      </c>
      <c r="N104" s="58" t="s">
        <v>24</v>
      </c>
      <c r="O104" s="7" t="s">
        <v>3612</v>
      </c>
      <c r="S104" s="55" t="s">
        <v>14749</v>
      </c>
      <c r="V104" s="55" t="s">
        <v>14749</v>
      </c>
      <c r="Y104" s="7" t="s">
        <v>4007</v>
      </c>
      <c r="AB104" s="60">
        <v>5111</v>
      </c>
      <c r="AC104" s="60">
        <v>131</v>
      </c>
      <c r="AE104" s="61">
        <v>2</v>
      </c>
      <c r="AG104" s="7">
        <v>111058</v>
      </c>
      <c r="AH104" s="62">
        <v>222116</v>
      </c>
      <c r="AL104" s="64">
        <v>8</v>
      </c>
      <c r="AN104" s="61">
        <v>17769.28</v>
      </c>
      <c r="AO104" s="65">
        <v>33311</v>
      </c>
      <c r="AQ104" s="66" t="s">
        <v>14558</v>
      </c>
      <c r="AR104" s="66">
        <v>156</v>
      </c>
      <c r="AS104" s="66">
        <v>632</v>
      </c>
    </row>
    <row r="105" spans="3:45" x14ac:dyDescent="0.25">
      <c r="C105" s="53" t="s">
        <v>3590</v>
      </c>
      <c r="D105" s="54" t="s">
        <v>4134</v>
      </c>
      <c r="E105" s="54" t="s">
        <v>25</v>
      </c>
      <c r="F105" s="53" t="s">
        <v>24</v>
      </c>
      <c r="G105" s="1" t="s">
        <v>24</v>
      </c>
      <c r="H105" s="27">
        <v>9106041602</v>
      </c>
      <c r="I105" s="1" t="s">
        <v>24</v>
      </c>
      <c r="J105" s="55" t="s">
        <v>14748</v>
      </c>
      <c r="L105" s="57" t="s">
        <v>26</v>
      </c>
      <c r="M105" s="57" t="s">
        <v>379</v>
      </c>
      <c r="N105" s="58" t="s">
        <v>24</v>
      </c>
      <c r="O105" s="7" t="s">
        <v>3612</v>
      </c>
      <c r="S105" s="55" t="s">
        <v>14749</v>
      </c>
      <c r="V105" s="55" t="s">
        <v>14749</v>
      </c>
      <c r="Y105" s="7" t="s">
        <v>4087</v>
      </c>
      <c r="AB105" s="60">
        <v>5111</v>
      </c>
      <c r="AC105" s="60">
        <v>131</v>
      </c>
      <c r="AE105" s="61">
        <v>1</v>
      </c>
      <c r="AG105" s="7">
        <v>45588</v>
      </c>
      <c r="AH105" s="62">
        <v>45588</v>
      </c>
      <c r="AL105" s="64">
        <v>8</v>
      </c>
      <c r="AN105" s="61">
        <v>3647.04</v>
      </c>
      <c r="AO105" s="65">
        <v>33311</v>
      </c>
      <c r="AQ105" s="66" t="s">
        <v>14558</v>
      </c>
      <c r="AR105" s="66">
        <v>156</v>
      </c>
      <c r="AS105" s="66">
        <v>632</v>
      </c>
    </row>
    <row r="106" spans="3:45" x14ac:dyDescent="0.25">
      <c r="C106" s="53" t="s">
        <v>3590</v>
      </c>
      <c r="D106" s="54" t="s">
        <v>4134</v>
      </c>
      <c r="E106" s="54" t="s">
        <v>25</v>
      </c>
      <c r="F106" s="53" t="s">
        <v>24</v>
      </c>
      <c r="G106" s="1" t="s">
        <v>24</v>
      </c>
      <c r="H106" s="27">
        <v>9106041611</v>
      </c>
      <c r="I106" s="1" t="s">
        <v>24</v>
      </c>
      <c r="J106" s="55" t="s">
        <v>14752</v>
      </c>
      <c r="L106" s="57" t="s">
        <v>26</v>
      </c>
      <c r="M106" s="57" t="s">
        <v>844</v>
      </c>
      <c r="N106" s="58" t="s">
        <v>24</v>
      </c>
      <c r="O106" s="7" t="s">
        <v>10848</v>
      </c>
      <c r="S106" s="55" t="s">
        <v>14753</v>
      </c>
      <c r="V106" s="55" t="s">
        <v>14753</v>
      </c>
      <c r="Y106" s="7" t="s">
        <v>3949</v>
      </c>
      <c r="AB106" s="60">
        <v>5111</v>
      </c>
      <c r="AC106" s="60">
        <v>131</v>
      </c>
      <c r="AE106" s="61">
        <v>1</v>
      </c>
      <c r="AG106" s="7">
        <v>60885</v>
      </c>
      <c r="AH106" s="62">
        <v>60885</v>
      </c>
      <c r="AL106" s="64">
        <v>8</v>
      </c>
      <c r="AN106" s="61">
        <v>4870.8</v>
      </c>
      <c r="AO106" s="65">
        <v>33311</v>
      </c>
      <c r="AQ106" s="66" t="s">
        <v>14558</v>
      </c>
      <c r="AR106" s="66">
        <v>156</v>
      </c>
      <c r="AS106" s="66">
        <v>632</v>
      </c>
    </row>
    <row r="107" spans="3:45" x14ac:dyDescent="0.25">
      <c r="C107" s="53" t="s">
        <v>3590</v>
      </c>
      <c r="D107" s="54" t="s">
        <v>4134</v>
      </c>
      <c r="E107" s="54" t="s">
        <v>25</v>
      </c>
      <c r="F107" s="53" t="s">
        <v>24</v>
      </c>
      <c r="G107" s="1" t="s">
        <v>24</v>
      </c>
      <c r="H107" s="27">
        <v>9106041668</v>
      </c>
      <c r="I107" s="1" t="s">
        <v>24</v>
      </c>
      <c r="J107" s="55" t="s">
        <v>14754</v>
      </c>
      <c r="L107" s="57" t="s">
        <v>26</v>
      </c>
      <c r="M107" s="57" t="s">
        <v>209</v>
      </c>
      <c r="N107" s="58" t="s">
        <v>24</v>
      </c>
      <c r="O107" s="7" t="s">
        <v>14474</v>
      </c>
      <c r="S107" s="55" t="s">
        <v>14755</v>
      </c>
      <c r="V107" s="55" t="s">
        <v>14755</v>
      </c>
      <c r="Y107" s="7" t="s">
        <v>4007</v>
      </c>
      <c r="AB107" s="60">
        <v>5111</v>
      </c>
      <c r="AC107" s="60">
        <v>131</v>
      </c>
      <c r="AE107" s="61">
        <v>1</v>
      </c>
      <c r="AG107" s="7">
        <v>111058</v>
      </c>
      <c r="AH107" s="62">
        <v>111058</v>
      </c>
      <c r="AL107" s="64">
        <v>8</v>
      </c>
      <c r="AN107" s="61">
        <v>8884.64</v>
      </c>
      <c r="AO107" s="65">
        <v>33311</v>
      </c>
      <c r="AQ107" s="66" t="s">
        <v>14558</v>
      </c>
      <c r="AR107" s="66">
        <v>156</v>
      </c>
      <c r="AS107" s="66">
        <v>632</v>
      </c>
    </row>
    <row r="108" spans="3:45" x14ac:dyDescent="0.25">
      <c r="C108" s="53" t="s">
        <v>3590</v>
      </c>
      <c r="D108" s="54" t="s">
        <v>4134</v>
      </c>
      <c r="E108" s="54" t="s">
        <v>25</v>
      </c>
      <c r="F108" s="53" t="s">
        <v>24</v>
      </c>
      <c r="G108" s="1" t="s">
        <v>24</v>
      </c>
      <c r="H108" s="27">
        <v>9106041661</v>
      </c>
      <c r="I108" s="1" t="s">
        <v>24</v>
      </c>
      <c r="J108" s="55" t="s">
        <v>14756</v>
      </c>
      <c r="L108" s="57" t="s">
        <v>26</v>
      </c>
      <c r="M108" s="57" t="s">
        <v>182</v>
      </c>
      <c r="N108" s="58" t="s">
        <v>24</v>
      </c>
      <c r="O108" s="7" t="s">
        <v>12656</v>
      </c>
      <c r="S108" s="55" t="s">
        <v>14757</v>
      </c>
      <c r="V108" s="55" t="s">
        <v>14757</v>
      </c>
      <c r="Y108" s="7" t="s">
        <v>4007</v>
      </c>
      <c r="AB108" s="60">
        <v>5111</v>
      </c>
      <c r="AC108" s="60">
        <v>131</v>
      </c>
      <c r="AE108" s="61">
        <v>1</v>
      </c>
      <c r="AG108" s="7">
        <v>111058</v>
      </c>
      <c r="AH108" s="62">
        <v>111058</v>
      </c>
      <c r="AL108" s="64">
        <v>8</v>
      </c>
      <c r="AN108" s="61">
        <v>8884.64</v>
      </c>
      <c r="AO108" s="65">
        <v>33311</v>
      </c>
      <c r="AQ108" s="66" t="s">
        <v>14558</v>
      </c>
      <c r="AR108" s="66">
        <v>156</v>
      </c>
      <c r="AS108" s="66">
        <v>632</v>
      </c>
    </row>
    <row r="109" spans="3:45" x14ac:dyDescent="0.25">
      <c r="C109" s="53" t="s">
        <v>3590</v>
      </c>
      <c r="D109" s="54" t="s">
        <v>4134</v>
      </c>
      <c r="E109" s="54" t="s">
        <v>25</v>
      </c>
      <c r="F109" s="53" t="s">
        <v>907</v>
      </c>
      <c r="G109" s="1" t="s">
        <v>907</v>
      </c>
      <c r="H109" s="27">
        <v>9106041693</v>
      </c>
      <c r="I109" s="1" t="s">
        <v>907</v>
      </c>
      <c r="J109" s="55" t="s">
        <v>14758</v>
      </c>
      <c r="L109" s="57" t="s">
        <v>26</v>
      </c>
      <c r="M109" s="57" t="s">
        <v>1142</v>
      </c>
      <c r="N109" s="58" t="s">
        <v>907</v>
      </c>
      <c r="O109" s="7" t="s">
        <v>3627</v>
      </c>
      <c r="S109" s="55" t="s">
        <v>14759</v>
      </c>
      <c r="V109" s="55" t="s">
        <v>14759</v>
      </c>
      <c r="Y109" s="7" t="s">
        <v>3993</v>
      </c>
      <c r="AB109" s="60">
        <v>5111</v>
      </c>
      <c r="AC109" s="60">
        <v>131</v>
      </c>
      <c r="AE109" s="61">
        <v>1</v>
      </c>
      <c r="AG109" s="7">
        <v>111606</v>
      </c>
      <c r="AH109" s="62">
        <v>111606</v>
      </c>
      <c r="AL109" s="64">
        <v>8</v>
      </c>
      <c r="AN109" s="61">
        <v>8928.48</v>
      </c>
      <c r="AO109" s="65">
        <v>33311</v>
      </c>
      <c r="AQ109" s="66" t="s">
        <v>14558</v>
      </c>
      <c r="AR109" s="66">
        <v>156</v>
      </c>
      <c r="AS109" s="66">
        <v>632</v>
      </c>
    </row>
    <row r="110" spans="3:45" x14ac:dyDescent="0.25">
      <c r="C110" s="53" t="s">
        <v>3590</v>
      </c>
      <c r="D110" s="54" t="s">
        <v>4134</v>
      </c>
      <c r="E110" s="54" t="s">
        <v>25</v>
      </c>
      <c r="F110" s="53" t="s">
        <v>24</v>
      </c>
      <c r="G110" s="1" t="s">
        <v>24</v>
      </c>
      <c r="H110" s="27">
        <v>9106041767</v>
      </c>
      <c r="I110" s="1" t="s">
        <v>24</v>
      </c>
      <c r="J110" s="55" t="s">
        <v>14760</v>
      </c>
      <c r="L110" s="57" t="s">
        <v>26</v>
      </c>
      <c r="M110" s="57" t="s">
        <v>580</v>
      </c>
      <c r="N110" s="58" t="s">
        <v>24</v>
      </c>
      <c r="O110" s="7" t="s">
        <v>3593</v>
      </c>
      <c r="S110" s="55" t="s">
        <v>14761</v>
      </c>
      <c r="V110" s="55" t="s">
        <v>14761</v>
      </c>
      <c r="Y110" s="7" t="s">
        <v>3993</v>
      </c>
      <c r="AB110" s="60">
        <v>5111</v>
      </c>
      <c r="AC110" s="60">
        <v>131</v>
      </c>
      <c r="AE110" s="61">
        <v>1</v>
      </c>
      <c r="AG110" s="7">
        <v>111606</v>
      </c>
      <c r="AH110" s="62">
        <v>111606</v>
      </c>
      <c r="AL110" s="64">
        <v>8</v>
      </c>
      <c r="AN110" s="61">
        <v>8928.48</v>
      </c>
      <c r="AO110" s="65">
        <v>33311</v>
      </c>
      <c r="AQ110" s="66" t="s">
        <v>14558</v>
      </c>
      <c r="AR110" s="66">
        <v>156</v>
      </c>
      <c r="AS110" s="66">
        <v>632</v>
      </c>
    </row>
    <row r="111" spans="3:45" x14ac:dyDescent="0.25">
      <c r="C111" s="53" t="s">
        <v>3590</v>
      </c>
      <c r="D111" s="54" t="s">
        <v>4134</v>
      </c>
      <c r="E111" s="54" t="s">
        <v>25</v>
      </c>
      <c r="F111" s="53" t="s">
        <v>24</v>
      </c>
      <c r="G111" s="1" t="s">
        <v>24</v>
      </c>
      <c r="H111" s="27">
        <v>9106041759</v>
      </c>
      <c r="I111" s="1" t="s">
        <v>24</v>
      </c>
      <c r="J111" s="55" t="s">
        <v>14762</v>
      </c>
      <c r="L111" s="57" t="s">
        <v>26</v>
      </c>
      <c r="M111" s="57" t="s">
        <v>339</v>
      </c>
      <c r="N111" s="58" t="s">
        <v>24</v>
      </c>
      <c r="O111" s="7" t="s">
        <v>3686</v>
      </c>
      <c r="S111" s="55" t="s">
        <v>14763</v>
      </c>
      <c r="V111" s="55" t="s">
        <v>14763</v>
      </c>
      <c r="Y111" s="7" t="s">
        <v>4007</v>
      </c>
      <c r="AB111" s="60">
        <v>5111</v>
      </c>
      <c r="AC111" s="60">
        <v>131</v>
      </c>
      <c r="AE111" s="61">
        <v>1</v>
      </c>
      <c r="AG111" s="7">
        <v>111058</v>
      </c>
      <c r="AH111" s="62">
        <v>111058</v>
      </c>
      <c r="AL111" s="64">
        <v>8</v>
      </c>
      <c r="AN111" s="61">
        <v>8884.64</v>
      </c>
      <c r="AO111" s="65">
        <v>33311</v>
      </c>
      <c r="AQ111" s="66" t="s">
        <v>14558</v>
      </c>
      <c r="AR111" s="66">
        <v>156</v>
      </c>
      <c r="AS111" s="66">
        <v>632</v>
      </c>
    </row>
    <row r="112" spans="3:45" x14ac:dyDescent="0.25">
      <c r="C112" s="53" t="s">
        <v>3590</v>
      </c>
      <c r="D112" s="54" t="s">
        <v>4134</v>
      </c>
      <c r="E112" s="54" t="s">
        <v>25</v>
      </c>
      <c r="F112" s="53" t="s">
        <v>24</v>
      </c>
      <c r="G112" s="1" t="s">
        <v>24</v>
      </c>
      <c r="H112" s="27">
        <v>9106041853</v>
      </c>
      <c r="I112" s="1" t="s">
        <v>24</v>
      </c>
      <c r="J112" s="55" t="s">
        <v>14766</v>
      </c>
      <c r="L112" s="57" t="s">
        <v>26</v>
      </c>
      <c r="M112" s="57" t="s">
        <v>727</v>
      </c>
      <c r="N112" s="58" t="s">
        <v>24</v>
      </c>
      <c r="O112" s="7" t="s">
        <v>10005</v>
      </c>
      <c r="S112" s="55" t="s">
        <v>14767</v>
      </c>
      <c r="V112" s="55" t="s">
        <v>14767</v>
      </c>
      <c r="Y112" s="7" t="s">
        <v>4007</v>
      </c>
      <c r="AB112" s="60">
        <v>5111</v>
      </c>
      <c r="AC112" s="60">
        <v>131</v>
      </c>
      <c r="AE112" s="61">
        <v>1</v>
      </c>
      <c r="AG112" s="7">
        <v>111058</v>
      </c>
      <c r="AH112" s="62">
        <v>111058</v>
      </c>
      <c r="AL112" s="64">
        <v>8</v>
      </c>
      <c r="AN112" s="61">
        <v>8884.64</v>
      </c>
      <c r="AO112" s="65">
        <v>33311</v>
      </c>
      <c r="AQ112" s="66" t="s">
        <v>14558</v>
      </c>
      <c r="AR112" s="66">
        <v>156</v>
      </c>
      <c r="AS112" s="66">
        <v>632</v>
      </c>
    </row>
    <row r="113" spans="3:45" x14ac:dyDescent="0.25">
      <c r="C113" s="53" t="s">
        <v>3590</v>
      </c>
      <c r="D113" s="54" t="s">
        <v>4134</v>
      </c>
      <c r="E113" s="54" t="s">
        <v>25</v>
      </c>
      <c r="F113" s="53" t="s">
        <v>24</v>
      </c>
      <c r="G113" s="1" t="s">
        <v>24</v>
      </c>
      <c r="H113" s="27">
        <v>9106041853</v>
      </c>
      <c r="I113" s="1" t="s">
        <v>24</v>
      </c>
      <c r="J113" s="55" t="s">
        <v>14766</v>
      </c>
      <c r="L113" s="57" t="s">
        <v>26</v>
      </c>
      <c r="M113" s="57" t="s">
        <v>727</v>
      </c>
      <c r="N113" s="58" t="s">
        <v>24</v>
      </c>
      <c r="O113" s="7" t="s">
        <v>10005</v>
      </c>
      <c r="S113" s="55" t="s">
        <v>14767</v>
      </c>
      <c r="V113" s="55" t="s">
        <v>14767</v>
      </c>
      <c r="Y113" s="7" t="s">
        <v>3949</v>
      </c>
      <c r="AB113" s="60">
        <v>5111</v>
      </c>
      <c r="AC113" s="60">
        <v>131</v>
      </c>
      <c r="AE113" s="61">
        <v>2</v>
      </c>
      <c r="AG113" s="7">
        <v>60885</v>
      </c>
      <c r="AH113" s="62">
        <v>121770</v>
      </c>
      <c r="AL113" s="64">
        <v>8</v>
      </c>
      <c r="AN113" s="61">
        <v>9741.6</v>
      </c>
      <c r="AO113" s="65">
        <v>33311</v>
      </c>
      <c r="AQ113" s="66" t="s">
        <v>14558</v>
      </c>
      <c r="AR113" s="66">
        <v>156</v>
      </c>
      <c r="AS113" s="66">
        <v>632</v>
      </c>
    </row>
    <row r="114" spans="3:45" x14ac:dyDescent="0.25">
      <c r="C114" s="53" t="s">
        <v>3590</v>
      </c>
      <c r="D114" s="54" t="s">
        <v>4134</v>
      </c>
      <c r="E114" s="54" t="s">
        <v>25</v>
      </c>
      <c r="F114" s="53" t="s">
        <v>24</v>
      </c>
      <c r="G114" s="1" t="s">
        <v>24</v>
      </c>
      <c r="H114" s="27">
        <v>9106041853</v>
      </c>
      <c r="I114" s="1" t="s">
        <v>24</v>
      </c>
      <c r="J114" s="55" t="s">
        <v>14766</v>
      </c>
      <c r="L114" s="57" t="s">
        <v>26</v>
      </c>
      <c r="M114" s="57" t="s">
        <v>727</v>
      </c>
      <c r="N114" s="58" t="s">
        <v>24</v>
      </c>
      <c r="O114" s="7" t="s">
        <v>10005</v>
      </c>
      <c r="S114" s="55" t="s">
        <v>14767</v>
      </c>
      <c r="V114" s="55" t="s">
        <v>14767</v>
      </c>
      <c r="Y114" s="7" t="s">
        <v>3967</v>
      </c>
      <c r="AB114" s="60">
        <v>5111</v>
      </c>
      <c r="AC114" s="60">
        <v>131</v>
      </c>
      <c r="AE114" s="61">
        <v>3</v>
      </c>
      <c r="AG114" s="7">
        <v>70950</v>
      </c>
      <c r="AH114" s="62">
        <v>212850</v>
      </c>
      <c r="AL114" s="64">
        <v>8</v>
      </c>
      <c r="AN114" s="61">
        <v>17028</v>
      </c>
      <c r="AO114" s="65">
        <v>33311</v>
      </c>
      <c r="AQ114" s="66" t="s">
        <v>14558</v>
      </c>
      <c r="AR114" s="66">
        <v>156</v>
      </c>
      <c r="AS114" s="66">
        <v>632</v>
      </c>
    </row>
    <row r="115" spans="3:45" x14ac:dyDescent="0.25">
      <c r="C115" s="53" t="s">
        <v>3590</v>
      </c>
      <c r="D115" s="54" t="s">
        <v>4134</v>
      </c>
      <c r="E115" s="54" t="s">
        <v>25</v>
      </c>
      <c r="F115" s="53" t="s">
        <v>24</v>
      </c>
      <c r="G115" s="1" t="s">
        <v>24</v>
      </c>
      <c r="H115" s="27">
        <v>9106041904</v>
      </c>
      <c r="I115" s="1" t="s">
        <v>24</v>
      </c>
      <c r="J115" s="55" t="s">
        <v>14768</v>
      </c>
      <c r="L115" s="57" t="s">
        <v>26</v>
      </c>
      <c r="M115" s="57" t="s">
        <v>94</v>
      </c>
      <c r="N115" s="58" t="s">
        <v>24</v>
      </c>
      <c r="O115" s="7" t="s">
        <v>11010</v>
      </c>
      <c r="S115" s="55" t="s">
        <v>14769</v>
      </c>
      <c r="V115" s="55" t="s">
        <v>14769</v>
      </c>
      <c r="Y115" s="7" t="s">
        <v>4087</v>
      </c>
      <c r="AB115" s="60">
        <v>5111</v>
      </c>
      <c r="AC115" s="60">
        <v>131</v>
      </c>
      <c r="AE115" s="61">
        <v>1</v>
      </c>
      <c r="AG115" s="7">
        <v>45588</v>
      </c>
      <c r="AH115" s="62">
        <v>45588</v>
      </c>
      <c r="AL115" s="64">
        <v>8</v>
      </c>
      <c r="AN115" s="61">
        <v>3647.04</v>
      </c>
      <c r="AO115" s="65">
        <v>33311</v>
      </c>
      <c r="AQ115" s="66" t="s">
        <v>14558</v>
      </c>
      <c r="AR115" s="66">
        <v>156</v>
      </c>
      <c r="AS115" s="66">
        <v>632</v>
      </c>
    </row>
    <row r="116" spans="3:45" x14ac:dyDescent="0.25">
      <c r="C116" s="53" t="s">
        <v>3590</v>
      </c>
      <c r="D116" s="54" t="s">
        <v>4134</v>
      </c>
      <c r="E116" s="54" t="s">
        <v>25</v>
      </c>
      <c r="F116" s="53" t="s">
        <v>24</v>
      </c>
      <c r="G116" s="1" t="s">
        <v>24</v>
      </c>
      <c r="H116" s="27">
        <v>9106041904</v>
      </c>
      <c r="I116" s="1" t="s">
        <v>24</v>
      </c>
      <c r="J116" s="55" t="s">
        <v>14768</v>
      </c>
      <c r="L116" s="57" t="s">
        <v>26</v>
      </c>
      <c r="M116" s="57" t="s">
        <v>94</v>
      </c>
      <c r="N116" s="58" t="s">
        <v>24</v>
      </c>
      <c r="O116" s="7" t="s">
        <v>11010</v>
      </c>
      <c r="S116" s="55" t="s">
        <v>14769</v>
      </c>
      <c r="V116" s="55" t="s">
        <v>14769</v>
      </c>
      <c r="Y116" s="7" t="s">
        <v>4013</v>
      </c>
      <c r="AB116" s="60">
        <v>5111</v>
      </c>
      <c r="AC116" s="60">
        <v>131</v>
      </c>
      <c r="AE116" s="61">
        <v>2</v>
      </c>
      <c r="AG116" s="7">
        <v>41150</v>
      </c>
      <c r="AH116" s="62">
        <v>82300</v>
      </c>
      <c r="AL116" s="64">
        <v>8</v>
      </c>
      <c r="AN116" s="61">
        <v>6584</v>
      </c>
      <c r="AO116" s="65">
        <v>33311</v>
      </c>
      <c r="AQ116" s="66" t="s">
        <v>14558</v>
      </c>
      <c r="AR116" s="66">
        <v>156</v>
      </c>
      <c r="AS116" s="66">
        <v>632</v>
      </c>
    </row>
    <row r="117" spans="3:45" x14ac:dyDescent="0.25">
      <c r="C117" s="53" t="s">
        <v>3590</v>
      </c>
      <c r="D117" s="54" t="s">
        <v>4134</v>
      </c>
      <c r="E117" s="54" t="s">
        <v>25</v>
      </c>
      <c r="F117" s="53" t="s">
        <v>24</v>
      </c>
      <c r="G117" s="1" t="s">
        <v>24</v>
      </c>
      <c r="H117" s="27">
        <v>9106041904</v>
      </c>
      <c r="I117" s="1" t="s">
        <v>24</v>
      </c>
      <c r="J117" s="55" t="s">
        <v>14768</v>
      </c>
      <c r="L117" s="57" t="s">
        <v>26</v>
      </c>
      <c r="M117" s="57" t="s">
        <v>94</v>
      </c>
      <c r="N117" s="58" t="s">
        <v>24</v>
      </c>
      <c r="O117" s="7" t="s">
        <v>11010</v>
      </c>
      <c r="S117" s="55" t="s">
        <v>14769</v>
      </c>
      <c r="V117" s="55" t="s">
        <v>14769</v>
      </c>
      <c r="Y117" s="7" t="s">
        <v>4007</v>
      </c>
      <c r="AB117" s="60">
        <v>5111</v>
      </c>
      <c r="AC117" s="60">
        <v>131</v>
      </c>
      <c r="AE117" s="61">
        <v>3</v>
      </c>
      <c r="AG117" s="7">
        <v>111058</v>
      </c>
      <c r="AH117" s="62">
        <v>333174</v>
      </c>
      <c r="AL117" s="64">
        <v>8</v>
      </c>
      <c r="AN117" s="61">
        <v>26653.920000000002</v>
      </c>
      <c r="AO117" s="65">
        <v>33311</v>
      </c>
      <c r="AQ117" s="66" t="s">
        <v>14558</v>
      </c>
      <c r="AR117" s="66">
        <v>156</v>
      </c>
      <c r="AS117" s="66">
        <v>632</v>
      </c>
    </row>
    <row r="118" spans="3:45" x14ac:dyDescent="0.25">
      <c r="C118" s="53" t="s">
        <v>3590</v>
      </c>
      <c r="D118" s="54" t="s">
        <v>4134</v>
      </c>
      <c r="E118" s="54" t="s">
        <v>25</v>
      </c>
      <c r="F118" s="53" t="s">
        <v>24</v>
      </c>
      <c r="G118" s="1" t="s">
        <v>24</v>
      </c>
      <c r="H118" s="27">
        <v>9106041980</v>
      </c>
      <c r="I118" s="1" t="s">
        <v>24</v>
      </c>
      <c r="J118" s="55" t="s">
        <v>14776</v>
      </c>
      <c r="L118" s="57" t="s">
        <v>26</v>
      </c>
      <c r="M118" s="57" t="s">
        <v>139</v>
      </c>
      <c r="N118" s="58" t="s">
        <v>24</v>
      </c>
      <c r="O118" s="7" t="s">
        <v>3621</v>
      </c>
      <c r="S118" s="55" t="s">
        <v>14777</v>
      </c>
      <c r="V118" s="55" t="s">
        <v>14777</v>
      </c>
      <c r="Y118" s="7" t="s">
        <v>4013</v>
      </c>
      <c r="AB118" s="60">
        <v>5111</v>
      </c>
      <c r="AC118" s="60">
        <v>131</v>
      </c>
      <c r="AE118" s="61">
        <v>6</v>
      </c>
      <c r="AG118" s="7">
        <v>41150</v>
      </c>
      <c r="AH118" s="62">
        <v>246900</v>
      </c>
      <c r="AL118" s="64">
        <v>8</v>
      </c>
      <c r="AN118" s="61">
        <v>19752</v>
      </c>
      <c r="AO118" s="65">
        <v>33311</v>
      </c>
      <c r="AQ118" s="66" t="s">
        <v>14558</v>
      </c>
      <c r="AR118" s="66">
        <v>156</v>
      </c>
      <c r="AS118" s="66">
        <v>632</v>
      </c>
    </row>
    <row r="119" spans="3:45" x14ac:dyDescent="0.25">
      <c r="C119" s="53" t="s">
        <v>3590</v>
      </c>
      <c r="D119" s="54" t="s">
        <v>4134</v>
      </c>
      <c r="E119" s="54" t="s">
        <v>25</v>
      </c>
      <c r="F119" s="53" t="s">
        <v>24</v>
      </c>
      <c r="G119" s="1" t="s">
        <v>24</v>
      </c>
      <c r="H119" s="27">
        <v>9106041980</v>
      </c>
      <c r="I119" s="1" t="s">
        <v>24</v>
      </c>
      <c r="J119" s="55" t="s">
        <v>14776</v>
      </c>
      <c r="L119" s="57" t="s">
        <v>26</v>
      </c>
      <c r="M119" s="57" t="s">
        <v>139</v>
      </c>
      <c r="N119" s="58" t="s">
        <v>24</v>
      </c>
      <c r="O119" s="7" t="s">
        <v>3621</v>
      </c>
      <c r="S119" s="55" t="s">
        <v>14777</v>
      </c>
      <c r="V119" s="55" t="s">
        <v>14777</v>
      </c>
      <c r="Y119" s="7" t="s">
        <v>4059</v>
      </c>
      <c r="AB119" s="60">
        <v>5111</v>
      </c>
      <c r="AC119" s="60">
        <v>131</v>
      </c>
      <c r="AE119" s="61">
        <v>6</v>
      </c>
      <c r="AG119" s="7">
        <v>37720</v>
      </c>
      <c r="AH119" s="62">
        <v>226320</v>
      </c>
      <c r="AL119" s="64">
        <v>8</v>
      </c>
      <c r="AN119" s="61">
        <v>18105.600000000002</v>
      </c>
      <c r="AO119" s="65">
        <v>33311</v>
      </c>
      <c r="AQ119" s="66" t="s">
        <v>14558</v>
      </c>
      <c r="AR119" s="66">
        <v>156</v>
      </c>
      <c r="AS119" s="66">
        <v>632</v>
      </c>
    </row>
    <row r="120" spans="3:45" x14ac:dyDescent="0.25">
      <c r="C120" s="53" t="s">
        <v>3590</v>
      </c>
      <c r="D120" s="54" t="s">
        <v>4134</v>
      </c>
      <c r="E120" s="54" t="s">
        <v>25</v>
      </c>
      <c r="F120" s="53" t="s">
        <v>24</v>
      </c>
      <c r="G120" s="1" t="s">
        <v>24</v>
      </c>
      <c r="H120" s="27">
        <v>9106041989</v>
      </c>
      <c r="I120" s="1" t="s">
        <v>24</v>
      </c>
      <c r="J120" s="55" t="s">
        <v>14779</v>
      </c>
      <c r="L120" s="57" t="s">
        <v>26</v>
      </c>
      <c r="M120" s="57" t="s">
        <v>157</v>
      </c>
      <c r="N120" s="58" t="s">
        <v>24</v>
      </c>
      <c r="O120" s="7" t="s">
        <v>3621</v>
      </c>
      <c r="S120" s="55" t="s">
        <v>14780</v>
      </c>
      <c r="V120" s="55" t="s">
        <v>14780</v>
      </c>
      <c r="Y120" s="7" t="s">
        <v>4007</v>
      </c>
      <c r="AB120" s="60">
        <v>5111</v>
      </c>
      <c r="AC120" s="60">
        <v>131</v>
      </c>
      <c r="AE120" s="61">
        <v>1</v>
      </c>
      <c r="AG120" s="7">
        <v>111058</v>
      </c>
      <c r="AH120" s="62">
        <v>111058</v>
      </c>
      <c r="AL120" s="64">
        <v>8</v>
      </c>
      <c r="AN120" s="61">
        <v>8884.64</v>
      </c>
      <c r="AO120" s="65">
        <v>33311</v>
      </c>
      <c r="AQ120" s="66" t="s">
        <v>14558</v>
      </c>
      <c r="AR120" s="66">
        <v>156</v>
      </c>
      <c r="AS120" s="66">
        <v>632</v>
      </c>
    </row>
    <row r="121" spans="3:45" x14ac:dyDescent="0.25">
      <c r="C121" s="53" t="s">
        <v>3590</v>
      </c>
      <c r="D121" s="54" t="s">
        <v>4134</v>
      </c>
      <c r="E121" s="54" t="s">
        <v>25</v>
      </c>
      <c r="F121" s="53" t="s">
        <v>24</v>
      </c>
      <c r="G121" s="1" t="s">
        <v>24</v>
      </c>
      <c r="H121" s="27">
        <v>9106041997</v>
      </c>
      <c r="I121" s="1" t="s">
        <v>24</v>
      </c>
      <c r="J121" s="55" t="s">
        <v>14781</v>
      </c>
      <c r="L121" s="57" t="s">
        <v>26</v>
      </c>
      <c r="M121" s="57" t="s">
        <v>218</v>
      </c>
      <c r="N121" s="58" t="s">
        <v>24</v>
      </c>
      <c r="O121" s="7" t="s">
        <v>3727</v>
      </c>
      <c r="S121" s="55" t="s">
        <v>14782</v>
      </c>
      <c r="V121" s="55" t="s">
        <v>14782</v>
      </c>
      <c r="Y121" s="7" t="s">
        <v>3999</v>
      </c>
      <c r="AB121" s="60">
        <v>5111</v>
      </c>
      <c r="AC121" s="60">
        <v>131</v>
      </c>
      <c r="AE121" s="61">
        <v>4</v>
      </c>
      <c r="AG121" s="7">
        <v>49500</v>
      </c>
      <c r="AH121" s="62">
        <v>198000</v>
      </c>
      <c r="AL121" s="64">
        <v>8</v>
      </c>
      <c r="AN121" s="61">
        <v>15840</v>
      </c>
      <c r="AO121" s="65">
        <v>33311</v>
      </c>
      <c r="AQ121" s="66" t="s">
        <v>14558</v>
      </c>
      <c r="AR121" s="66">
        <v>156</v>
      </c>
      <c r="AS121" s="66">
        <v>632</v>
      </c>
    </row>
    <row r="122" spans="3:45" x14ac:dyDescent="0.25">
      <c r="C122" s="53" t="s">
        <v>3590</v>
      </c>
      <c r="D122" s="54" t="s">
        <v>4134</v>
      </c>
      <c r="E122" s="54" t="s">
        <v>25</v>
      </c>
      <c r="F122" s="53" t="s">
        <v>24</v>
      </c>
      <c r="G122" s="1" t="s">
        <v>24</v>
      </c>
      <c r="H122" s="27">
        <v>9106041997</v>
      </c>
      <c r="I122" s="1" t="s">
        <v>24</v>
      </c>
      <c r="J122" s="55" t="s">
        <v>14781</v>
      </c>
      <c r="L122" s="57" t="s">
        <v>26</v>
      </c>
      <c r="M122" s="57" t="s">
        <v>218</v>
      </c>
      <c r="N122" s="58" t="s">
        <v>24</v>
      </c>
      <c r="O122" s="7" t="s">
        <v>3727</v>
      </c>
      <c r="S122" s="55" t="s">
        <v>14782</v>
      </c>
      <c r="V122" s="55" t="s">
        <v>14782</v>
      </c>
      <c r="Y122" s="7" t="s">
        <v>4010</v>
      </c>
      <c r="AB122" s="60">
        <v>5111</v>
      </c>
      <c r="AC122" s="60">
        <v>131</v>
      </c>
      <c r="AE122" s="61">
        <v>3</v>
      </c>
      <c r="AG122" s="7">
        <v>41328</v>
      </c>
      <c r="AH122" s="62">
        <v>123984</v>
      </c>
      <c r="AL122" s="64">
        <v>8</v>
      </c>
      <c r="AN122" s="61">
        <v>9918.7199999999993</v>
      </c>
      <c r="AO122" s="65">
        <v>33311</v>
      </c>
      <c r="AQ122" s="66" t="s">
        <v>14558</v>
      </c>
      <c r="AR122" s="66">
        <v>156</v>
      </c>
      <c r="AS122" s="66">
        <v>632</v>
      </c>
    </row>
    <row r="123" spans="3:45" x14ac:dyDescent="0.25">
      <c r="C123" s="53" t="s">
        <v>3590</v>
      </c>
      <c r="D123" s="54" t="s">
        <v>4134</v>
      </c>
      <c r="E123" s="54" t="s">
        <v>25</v>
      </c>
      <c r="F123" s="53" t="s">
        <v>24</v>
      </c>
      <c r="G123" s="1" t="s">
        <v>24</v>
      </c>
      <c r="H123" s="27">
        <v>9106042001</v>
      </c>
      <c r="I123" s="1" t="s">
        <v>24</v>
      </c>
      <c r="J123" s="55" t="s">
        <v>14783</v>
      </c>
      <c r="L123" s="57" t="s">
        <v>26</v>
      </c>
      <c r="M123" s="57" t="s">
        <v>511</v>
      </c>
      <c r="N123" s="58" t="s">
        <v>24</v>
      </c>
      <c r="O123" s="7" t="s">
        <v>3779</v>
      </c>
      <c r="S123" s="55" t="s">
        <v>14784</v>
      </c>
      <c r="V123" s="55" t="s">
        <v>14784</v>
      </c>
      <c r="Y123" s="7" t="s">
        <v>3949</v>
      </c>
      <c r="AB123" s="60">
        <v>5111</v>
      </c>
      <c r="AC123" s="60">
        <v>131</v>
      </c>
      <c r="AE123" s="61">
        <v>3</v>
      </c>
      <c r="AG123" s="7">
        <v>60885</v>
      </c>
      <c r="AH123" s="62">
        <v>182655</v>
      </c>
      <c r="AL123" s="64">
        <v>8</v>
      </c>
      <c r="AN123" s="61">
        <v>14612.4</v>
      </c>
      <c r="AO123" s="65">
        <v>33311</v>
      </c>
      <c r="AQ123" s="66" t="s">
        <v>14558</v>
      </c>
      <c r="AR123" s="66">
        <v>156</v>
      </c>
      <c r="AS123" s="66">
        <v>632</v>
      </c>
    </row>
    <row r="124" spans="3:45" x14ac:dyDescent="0.25">
      <c r="C124" s="53" t="s">
        <v>3590</v>
      </c>
      <c r="D124" s="54" t="s">
        <v>4134</v>
      </c>
      <c r="E124" s="54" t="s">
        <v>25</v>
      </c>
      <c r="F124" s="53" t="s">
        <v>24</v>
      </c>
      <c r="G124" s="1" t="s">
        <v>24</v>
      </c>
      <c r="H124" s="27">
        <v>9106042001</v>
      </c>
      <c r="I124" s="1" t="s">
        <v>24</v>
      </c>
      <c r="J124" s="55" t="s">
        <v>14783</v>
      </c>
      <c r="L124" s="57" t="s">
        <v>26</v>
      </c>
      <c r="M124" s="57" t="s">
        <v>511</v>
      </c>
      <c r="N124" s="58" t="s">
        <v>24</v>
      </c>
      <c r="O124" s="7" t="s">
        <v>3779</v>
      </c>
      <c r="S124" s="55" t="s">
        <v>14784</v>
      </c>
      <c r="V124" s="55" t="s">
        <v>14784</v>
      </c>
      <c r="Y124" s="7" t="s">
        <v>4007</v>
      </c>
      <c r="AB124" s="60">
        <v>5111</v>
      </c>
      <c r="AC124" s="60">
        <v>131</v>
      </c>
      <c r="AE124" s="61">
        <v>6</v>
      </c>
      <c r="AG124" s="7">
        <v>111058</v>
      </c>
      <c r="AH124" s="62">
        <v>666348</v>
      </c>
      <c r="AL124" s="64">
        <v>8</v>
      </c>
      <c r="AN124" s="61">
        <v>53307.840000000004</v>
      </c>
      <c r="AO124" s="65">
        <v>33311</v>
      </c>
      <c r="AQ124" s="66" t="s">
        <v>14558</v>
      </c>
      <c r="AR124" s="66">
        <v>156</v>
      </c>
      <c r="AS124" s="66">
        <v>632</v>
      </c>
    </row>
    <row r="125" spans="3:45" x14ac:dyDescent="0.25">
      <c r="C125" s="53" t="s">
        <v>3590</v>
      </c>
      <c r="D125" s="54" t="s">
        <v>4134</v>
      </c>
      <c r="E125" s="54" t="s">
        <v>25</v>
      </c>
      <c r="F125" s="53" t="s">
        <v>24</v>
      </c>
      <c r="G125" s="1" t="s">
        <v>24</v>
      </c>
      <c r="H125" s="27">
        <v>9106042020</v>
      </c>
      <c r="I125" s="1" t="s">
        <v>24</v>
      </c>
      <c r="J125" s="55" t="s">
        <v>14785</v>
      </c>
      <c r="L125" s="57" t="s">
        <v>26</v>
      </c>
      <c r="M125" s="57" t="s">
        <v>406</v>
      </c>
      <c r="N125" s="58" t="s">
        <v>24</v>
      </c>
      <c r="O125" s="7" t="s">
        <v>3627</v>
      </c>
      <c r="S125" s="55" t="s">
        <v>14786</v>
      </c>
      <c r="V125" s="55" t="s">
        <v>14786</v>
      </c>
      <c r="Y125" s="7" t="s">
        <v>3949</v>
      </c>
      <c r="AB125" s="60">
        <v>5111</v>
      </c>
      <c r="AC125" s="60">
        <v>131</v>
      </c>
      <c r="AE125" s="61">
        <v>4</v>
      </c>
      <c r="AG125" s="7">
        <v>60885</v>
      </c>
      <c r="AH125" s="62">
        <v>243540</v>
      </c>
      <c r="AL125" s="64">
        <v>8</v>
      </c>
      <c r="AN125" s="61">
        <v>19483.2</v>
      </c>
      <c r="AO125" s="65">
        <v>33311</v>
      </c>
      <c r="AQ125" s="66" t="s">
        <v>14558</v>
      </c>
      <c r="AR125" s="66">
        <v>156</v>
      </c>
      <c r="AS125" s="66">
        <v>632</v>
      </c>
    </row>
    <row r="126" spans="3:45" x14ac:dyDescent="0.25">
      <c r="C126" s="53" t="s">
        <v>3590</v>
      </c>
      <c r="D126" s="54" t="s">
        <v>4134</v>
      </c>
      <c r="E126" s="54" t="s">
        <v>25</v>
      </c>
      <c r="F126" s="53" t="s">
        <v>24</v>
      </c>
      <c r="G126" s="1" t="s">
        <v>24</v>
      </c>
      <c r="H126" s="27">
        <v>9106042021</v>
      </c>
      <c r="I126" s="1" t="s">
        <v>24</v>
      </c>
      <c r="J126" s="55" t="s">
        <v>14787</v>
      </c>
      <c r="L126" s="57" t="s">
        <v>26</v>
      </c>
      <c r="M126" s="57" t="s">
        <v>460</v>
      </c>
      <c r="N126" s="58" t="s">
        <v>24</v>
      </c>
      <c r="O126" s="7" t="s">
        <v>3627</v>
      </c>
      <c r="S126" s="55" t="s">
        <v>14786</v>
      </c>
      <c r="V126" s="55" t="s">
        <v>14786</v>
      </c>
      <c r="Y126" s="7" t="s">
        <v>4013</v>
      </c>
      <c r="AB126" s="60">
        <v>5111</v>
      </c>
      <c r="AC126" s="60">
        <v>131</v>
      </c>
      <c r="AE126" s="61">
        <v>4</v>
      </c>
      <c r="AG126" s="7">
        <v>41150</v>
      </c>
      <c r="AH126" s="62">
        <v>164600</v>
      </c>
      <c r="AL126" s="64">
        <v>8</v>
      </c>
      <c r="AN126" s="61">
        <v>13168</v>
      </c>
      <c r="AO126" s="65">
        <v>33311</v>
      </c>
      <c r="AQ126" s="66" t="s">
        <v>14558</v>
      </c>
      <c r="AR126" s="66">
        <v>156</v>
      </c>
      <c r="AS126" s="66">
        <v>632</v>
      </c>
    </row>
    <row r="127" spans="3:45" x14ac:dyDescent="0.25">
      <c r="C127" s="53" t="s">
        <v>3590</v>
      </c>
      <c r="D127" s="54" t="s">
        <v>4134</v>
      </c>
      <c r="E127" s="54" t="s">
        <v>25</v>
      </c>
      <c r="F127" s="53" t="s">
        <v>24</v>
      </c>
      <c r="G127" s="1" t="s">
        <v>24</v>
      </c>
      <c r="H127" s="27">
        <v>9106042088</v>
      </c>
      <c r="I127" s="1" t="s">
        <v>24</v>
      </c>
      <c r="J127" s="55" t="s">
        <v>14788</v>
      </c>
      <c r="L127" s="57" t="s">
        <v>26</v>
      </c>
      <c r="M127" s="57" t="s">
        <v>637</v>
      </c>
      <c r="N127" s="58" t="s">
        <v>24</v>
      </c>
      <c r="O127" s="7" t="s">
        <v>3606</v>
      </c>
      <c r="S127" s="55" t="s">
        <v>14789</v>
      </c>
      <c r="V127" s="55" t="s">
        <v>14789</v>
      </c>
      <c r="Y127" s="7" t="s">
        <v>3949</v>
      </c>
      <c r="AB127" s="60">
        <v>5111</v>
      </c>
      <c r="AC127" s="60">
        <v>131</v>
      </c>
      <c r="AE127" s="61">
        <v>2</v>
      </c>
      <c r="AG127" s="7">
        <v>60885</v>
      </c>
      <c r="AH127" s="62">
        <v>121770</v>
      </c>
      <c r="AL127" s="64">
        <v>8</v>
      </c>
      <c r="AN127" s="61">
        <v>9741.6</v>
      </c>
      <c r="AO127" s="65">
        <v>33311</v>
      </c>
      <c r="AQ127" s="66" t="s">
        <v>14558</v>
      </c>
      <c r="AR127" s="66">
        <v>156</v>
      </c>
      <c r="AS127" s="66">
        <v>632</v>
      </c>
    </row>
    <row r="128" spans="3:45" x14ac:dyDescent="0.25">
      <c r="C128" s="53" t="s">
        <v>3590</v>
      </c>
      <c r="D128" s="54" t="s">
        <v>4134</v>
      </c>
      <c r="E128" s="54" t="s">
        <v>25</v>
      </c>
      <c r="F128" s="53" t="s">
        <v>24</v>
      </c>
      <c r="G128" s="1" t="s">
        <v>24</v>
      </c>
      <c r="H128" s="27">
        <v>9106042099</v>
      </c>
      <c r="I128" s="1" t="s">
        <v>24</v>
      </c>
      <c r="J128" s="55" t="s">
        <v>14790</v>
      </c>
      <c r="L128" s="57" t="s">
        <v>26</v>
      </c>
      <c r="M128" s="57" t="s">
        <v>757</v>
      </c>
      <c r="N128" s="58" t="s">
        <v>24</v>
      </c>
      <c r="O128" s="7" t="s">
        <v>11792</v>
      </c>
      <c r="S128" s="55" t="s">
        <v>14791</v>
      </c>
      <c r="V128" s="55" t="s">
        <v>14791</v>
      </c>
      <c r="Y128" s="7" t="s">
        <v>4059</v>
      </c>
      <c r="AB128" s="60">
        <v>5111</v>
      </c>
      <c r="AC128" s="60">
        <v>131</v>
      </c>
      <c r="AE128" s="61">
        <v>4</v>
      </c>
      <c r="AG128" s="7">
        <v>37720</v>
      </c>
      <c r="AH128" s="62">
        <v>150880</v>
      </c>
      <c r="AL128" s="64">
        <v>8</v>
      </c>
      <c r="AN128" s="61">
        <v>12070.4</v>
      </c>
      <c r="AO128" s="65">
        <v>33311</v>
      </c>
      <c r="AQ128" s="66" t="s">
        <v>14558</v>
      </c>
      <c r="AR128" s="66">
        <v>156</v>
      </c>
      <c r="AS128" s="66">
        <v>632</v>
      </c>
    </row>
    <row r="129" spans="3:45" x14ac:dyDescent="0.25">
      <c r="C129" s="53" t="s">
        <v>3590</v>
      </c>
      <c r="D129" s="54" t="s">
        <v>4134</v>
      </c>
      <c r="E129" s="54" t="s">
        <v>25</v>
      </c>
      <c r="F129" s="53" t="s">
        <v>24</v>
      </c>
      <c r="G129" s="1" t="s">
        <v>24</v>
      </c>
      <c r="H129" s="27">
        <v>9106042025</v>
      </c>
      <c r="I129" s="1" t="s">
        <v>24</v>
      </c>
      <c r="J129" s="55" t="s">
        <v>14794</v>
      </c>
      <c r="L129" s="57" t="s">
        <v>26</v>
      </c>
      <c r="M129" s="57" t="s">
        <v>565</v>
      </c>
      <c r="N129" s="58" t="s">
        <v>24</v>
      </c>
      <c r="O129" s="7" t="s">
        <v>10660</v>
      </c>
      <c r="S129" s="55" t="s">
        <v>14795</v>
      </c>
      <c r="V129" s="55" t="s">
        <v>14795</v>
      </c>
      <c r="Y129" s="7" t="s">
        <v>4013</v>
      </c>
      <c r="AB129" s="60">
        <v>5111</v>
      </c>
      <c r="AC129" s="60">
        <v>131</v>
      </c>
      <c r="AE129" s="61">
        <v>2</v>
      </c>
      <c r="AG129" s="7">
        <v>41150</v>
      </c>
      <c r="AH129" s="62">
        <v>82300</v>
      </c>
      <c r="AL129" s="64">
        <v>8</v>
      </c>
      <c r="AN129" s="61">
        <v>6584</v>
      </c>
      <c r="AO129" s="65">
        <v>33311</v>
      </c>
      <c r="AQ129" s="66" t="s">
        <v>14558</v>
      </c>
      <c r="AR129" s="66">
        <v>156</v>
      </c>
      <c r="AS129" s="66">
        <v>632</v>
      </c>
    </row>
    <row r="130" spans="3:45" x14ac:dyDescent="0.25">
      <c r="C130" s="53" t="s">
        <v>3590</v>
      </c>
      <c r="D130" s="54" t="s">
        <v>4134</v>
      </c>
      <c r="E130" s="54" t="s">
        <v>25</v>
      </c>
      <c r="F130" s="53" t="s">
        <v>24</v>
      </c>
      <c r="G130" s="1" t="s">
        <v>24</v>
      </c>
      <c r="H130" s="27">
        <v>9106042111</v>
      </c>
      <c r="I130" s="1" t="s">
        <v>24</v>
      </c>
      <c r="J130" s="55" t="s">
        <v>14796</v>
      </c>
      <c r="L130" s="57" t="s">
        <v>26</v>
      </c>
      <c r="M130" s="57" t="s">
        <v>255</v>
      </c>
      <c r="N130" s="58" t="s">
        <v>24</v>
      </c>
      <c r="O130" s="7" t="s">
        <v>3621</v>
      </c>
      <c r="S130" s="55" t="s">
        <v>14797</v>
      </c>
      <c r="V130" s="55" t="s">
        <v>14797</v>
      </c>
      <c r="Y130" s="7" t="s">
        <v>3967</v>
      </c>
      <c r="AB130" s="60">
        <v>5111</v>
      </c>
      <c r="AC130" s="60">
        <v>131</v>
      </c>
      <c r="AE130" s="61">
        <v>4</v>
      </c>
      <c r="AG130" s="7">
        <v>70950</v>
      </c>
      <c r="AH130" s="62">
        <v>283800</v>
      </c>
      <c r="AL130" s="64">
        <v>8</v>
      </c>
      <c r="AN130" s="61">
        <v>22704</v>
      </c>
      <c r="AO130" s="65">
        <v>33311</v>
      </c>
      <c r="AQ130" s="66" t="s">
        <v>14558</v>
      </c>
      <c r="AR130" s="66">
        <v>156</v>
      </c>
      <c r="AS130" s="66">
        <v>632</v>
      </c>
    </row>
    <row r="131" spans="3:45" x14ac:dyDescent="0.25">
      <c r="C131" s="53" t="s">
        <v>3590</v>
      </c>
      <c r="D131" s="54" t="s">
        <v>4134</v>
      </c>
      <c r="E131" s="54" t="s">
        <v>25</v>
      </c>
      <c r="F131" s="53" t="s">
        <v>24</v>
      </c>
      <c r="G131" s="1" t="s">
        <v>24</v>
      </c>
      <c r="H131" s="27">
        <v>9106042111</v>
      </c>
      <c r="I131" s="1" t="s">
        <v>24</v>
      </c>
      <c r="J131" s="55" t="s">
        <v>14796</v>
      </c>
      <c r="L131" s="57" t="s">
        <v>26</v>
      </c>
      <c r="M131" s="57" t="s">
        <v>255</v>
      </c>
      <c r="N131" s="58" t="s">
        <v>24</v>
      </c>
      <c r="O131" s="7" t="s">
        <v>3621</v>
      </c>
      <c r="S131" s="55" t="s">
        <v>14797</v>
      </c>
      <c r="V131" s="55" t="s">
        <v>14797</v>
      </c>
      <c r="Y131" s="7" t="s">
        <v>3949</v>
      </c>
      <c r="AB131" s="60">
        <v>5111</v>
      </c>
      <c r="AC131" s="60">
        <v>131</v>
      </c>
      <c r="AE131" s="61">
        <v>5</v>
      </c>
      <c r="AG131" s="7">
        <v>60885</v>
      </c>
      <c r="AH131" s="62">
        <v>304425</v>
      </c>
      <c r="AL131" s="64">
        <v>8</v>
      </c>
      <c r="AN131" s="61">
        <v>24354</v>
      </c>
      <c r="AO131" s="65">
        <v>33311</v>
      </c>
      <c r="AQ131" s="66" t="s">
        <v>14558</v>
      </c>
      <c r="AR131" s="66">
        <v>156</v>
      </c>
      <c r="AS131" s="66">
        <v>632</v>
      </c>
    </row>
    <row r="132" spans="3:45" x14ac:dyDescent="0.25">
      <c r="C132" s="53" t="s">
        <v>3590</v>
      </c>
      <c r="D132" s="54" t="s">
        <v>4134</v>
      </c>
      <c r="E132" s="54" t="s">
        <v>25</v>
      </c>
      <c r="F132" s="53" t="s">
        <v>24</v>
      </c>
      <c r="G132" s="1" t="s">
        <v>24</v>
      </c>
      <c r="H132" s="27">
        <v>9106042151</v>
      </c>
      <c r="I132" s="1" t="s">
        <v>24</v>
      </c>
      <c r="J132" s="55" t="s">
        <v>14798</v>
      </c>
      <c r="L132" s="57" t="s">
        <v>26</v>
      </c>
      <c r="M132" s="57" t="s">
        <v>170</v>
      </c>
      <c r="N132" s="58" t="s">
        <v>24</v>
      </c>
      <c r="O132" s="7" t="s">
        <v>11174</v>
      </c>
      <c r="S132" s="55" t="s">
        <v>14799</v>
      </c>
      <c r="V132" s="55" t="s">
        <v>14799</v>
      </c>
      <c r="Y132" s="7" t="s">
        <v>4007</v>
      </c>
      <c r="AB132" s="60">
        <v>5111</v>
      </c>
      <c r="AC132" s="60">
        <v>131</v>
      </c>
      <c r="AE132" s="61">
        <v>2</v>
      </c>
      <c r="AG132" s="7">
        <v>111058</v>
      </c>
      <c r="AH132" s="62">
        <v>222116</v>
      </c>
      <c r="AL132" s="64">
        <v>8</v>
      </c>
      <c r="AN132" s="61">
        <v>17769.28</v>
      </c>
      <c r="AO132" s="65">
        <v>33311</v>
      </c>
      <c r="AQ132" s="66" t="s">
        <v>14558</v>
      </c>
      <c r="AR132" s="66">
        <v>156</v>
      </c>
      <c r="AS132" s="66">
        <v>632</v>
      </c>
    </row>
    <row r="133" spans="3:45" x14ac:dyDescent="0.25">
      <c r="C133" s="53" t="s">
        <v>3590</v>
      </c>
      <c r="D133" s="54" t="s">
        <v>4134</v>
      </c>
      <c r="E133" s="54" t="s">
        <v>25</v>
      </c>
      <c r="F133" s="53" t="s">
        <v>24</v>
      </c>
      <c r="G133" s="1" t="s">
        <v>24</v>
      </c>
      <c r="H133" s="27">
        <v>9106042151</v>
      </c>
      <c r="I133" s="1" t="s">
        <v>24</v>
      </c>
      <c r="J133" s="55" t="s">
        <v>14798</v>
      </c>
      <c r="L133" s="57" t="s">
        <v>26</v>
      </c>
      <c r="M133" s="57" t="s">
        <v>170</v>
      </c>
      <c r="N133" s="58" t="s">
        <v>24</v>
      </c>
      <c r="O133" s="7" t="s">
        <v>11174</v>
      </c>
      <c r="S133" s="55" t="s">
        <v>14799</v>
      </c>
      <c r="V133" s="55" t="s">
        <v>14799</v>
      </c>
      <c r="Y133" s="7" t="s">
        <v>3952</v>
      </c>
      <c r="AB133" s="60">
        <v>5111</v>
      </c>
      <c r="AC133" s="60">
        <v>131</v>
      </c>
      <c r="AE133" s="61">
        <v>1</v>
      </c>
      <c r="AG133" s="7">
        <v>73431</v>
      </c>
      <c r="AH133" s="62">
        <v>73431</v>
      </c>
      <c r="AL133" s="64">
        <v>8</v>
      </c>
      <c r="AN133" s="61">
        <v>5874.4800000000005</v>
      </c>
      <c r="AO133" s="65">
        <v>33311</v>
      </c>
      <c r="AQ133" s="66" t="s">
        <v>14558</v>
      </c>
      <c r="AR133" s="66">
        <v>156</v>
      </c>
      <c r="AS133" s="66">
        <v>632</v>
      </c>
    </row>
    <row r="134" spans="3:45" x14ac:dyDescent="0.25">
      <c r="C134" s="53" t="s">
        <v>3590</v>
      </c>
      <c r="D134" s="54" t="s">
        <v>4134</v>
      </c>
      <c r="E134" s="54" t="s">
        <v>25</v>
      </c>
      <c r="F134" s="53" t="s">
        <v>24</v>
      </c>
      <c r="G134" s="1" t="s">
        <v>24</v>
      </c>
      <c r="H134" s="27">
        <v>9106042145</v>
      </c>
      <c r="I134" s="1" t="s">
        <v>24</v>
      </c>
      <c r="J134" s="55" t="s">
        <v>14800</v>
      </c>
      <c r="L134" s="57" t="s">
        <v>26</v>
      </c>
      <c r="M134" s="57" t="s">
        <v>628</v>
      </c>
      <c r="N134" s="58" t="s">
        <v>24</v>
      </c>
      <c r="O134" s="7" t="s">
        <v>3606</v>
      </c>
      <c r="S134" s="55" t="s">
        <v>14801</v>
      </c>
      <c r="V134" s="55" t="s">
        <v>14801</v>
      </c>
      <c r="Y134" s="7" t="s">
        <v>4007</v>
      </c>
      <c r="AB134" s="60">
        <v>5111</v>
      </c>
      <c r="AC134" s="60">
        <v>131</v>
      </c>
      <c r="AE134" s="61">
        <v>2</v>
      </c>
      <c r="AG134" s="7">
        <v>111058</v>
      </c>
      <c r="AH134" s="62">
        <v>222116</v>
      </c>
      <c r="AL134" s="64">
        <v>8</v>
      </c>
      <c r="AN134" s="61">
        <v>17769.28</v>
      </c>
      <c r="AO134" s="65">
        <v>33311</v>
      </c>
      <c r="AQ134" s="66" t="s">
        <v>14558</v>
      </c>
      <c r="AR134" s="66">
        <v>156</v>
      </c>
      <c r="AS134" s="66">
        <v>632</v>
      </c>
    </row>
    <row r="135" spans="3:45" x14ac:dyDescent="0.25">
      <c r="C135" s="53" t="s">
        <v>3590</v>
      </c>
      <c r="D135" s="54" t="s">
        <v>4134</v>
      </c>
      <c r="E135" s="54" t="s">
        <v>25</v>
      </c>
      <c r="F135" s="53" t="s">
        <v>24</v>
      </c>
      <c r="G135" s="1" t="s">
        <v>24</v>
      </c>
      <c r="H135" s="27">
        <v>9106042189</v>
      </c>
      <c r="I135" s="1" t="s">
        <v>24</v>
      </c>
      <c r="J135" s="55" t="s">
        <v>14802</v>
      </c>
      <c r="L135" s="57" t="s">
        <v>26</v>
      </c>
      <c r="M135" s="57" t="s">
        <v>315</v>
      </c>
      <c r="N135" s="58" t="s">
        <v>24</v>
      </c>
      <c r="O135" s="7" t="s">
        <v>11218</v>
      </c>
      <c r="S135" s="55" t="s">
        <v>14803</v>
      </c>
      <c r="V135" s="55" t="s">
        <v>14803</v>
      </c>
      <c r="Y135" s="7" t="s">
        <v>4007</v>
      </c>
      <c r="AB135" s="60">
        <v>5111</v>
      </c>
      <c r="AC135" s="60">
        <v>131</v>
      </c>
      <c r="AE135" s="61">
        <v>1</v>
      </c>
      <c r="AG135" s="7">
        <v>111058</v>
      </c>
      <c r="AH135" s="62">
        <v>111058</v>
      </c>
      <c r="AL135" s="64">
        <v>8</v>
      </c>
      <c r="AN135" s="61">
        <v>8884.64</v>
      </c>
      <c r="AO135" s="65">
        <v>33311</v>
      </c>
      <c r="AQ135" s="66" t="s">
        <v>14558</v>
      </c>
      <c r="AR135" s="66">
        <v>156</v>
      </c>
      <c r="AS135" s="66">
        <v>632</v>
      </c>
    </row>
    <row r="136" spans="3:45" x14ac:dyDescent="0.25">
      <c r="C136" s="53" t="s">
        <v>3590</v>
      </c>
      <c r="D136" s="54" t="s">
        <v>4134</v>
      </c>
      <c r="E136" s="54" t="s">
        <v>25</v>
      </c>
      <c r="F136" s="53" t="s">
        <v>24</v>
      </c>
      <c r="G136" s="1" t="s">
        <v>24</v>
      </c>
      <c r="H136" s="27">
        <v>9106042212</v>
      </c>
      <c r="I136" s="1" t="s">
        <v>24</v>
      </c>
      <c r="J136" s="55" t="s">
        <v>14806</v>
      </c>
      <c r="L136" s="57" t="s">
        <v>26</v>
      </c>
      <c r="M136" s="57" t="s">
        <v>357</v>
      </c>
      <c r="N136" s="58" t="s">
        <v>24</v>
      </c>
      <c r="O136" s="7" t="s">
        <v>14475</v>
      </c>
      <c r="S136" s="55" t="s">
        <v>14807</v>
      </c>
      <c r="V136" s="55" t="s">
        <v>14807</v>
      </c>
      <c r="Y136" s="7" t="s">
        <v>3967</v>
      </c>
      <c r="AB136" s="60">
        <v>5111</v>
      </c>
      <c r="AC136" s="60">
        <v>131</v>
      </c>
      <c r="AE136" s="61">
        <v>2</v>
      </c>
      <c r="AG136" s="7">
        <v>70950</v>
      </c>
      <c r="AH136" s="62">
        <v>141900</v>
      </c>
      <c r="AL136" s="64">
        <v>8</v>
      </c>
      <c r="AN136" s="61">
        <v>11352</v>
      </c>
      <c r="AO136" s="65">
        <v>33311</v>
      </c>
      <c r="AQ136" s="66" t="s">
        <v>14558</v>
      </c>
      <c r="AR136" s="66">
        <v>156</v>
      </c>
      <c r="AS136" s="66">
        <v>632</v>
      </c>
    </row>
    <row r="137" spans="3:45" x14ac:dyDescent="0.25">
      <c r="C137" s="53" t="s">
        <v>3590</v>
      </c>
      <c r="D137" s="54" t="s">
        <v>4134</v>
      </c>
      <c r="E137" s="54" t="s">
        <v>25</v>
      </c>
      <c r="F137" s="53" t="s">
        <v>24</v>
      </c>
      <c r="G137" s="1" t="s">
        <v>24</v>
      </c>
      <c r="H137" s="27">
        <v>9106042243</v>
      </c>
      <c r="I137" s="1" t="s">
        <v>24</v>
      </c>
      <c r="J137" s="55" t="s">
        <v>14811</v>
      </c>
      <c r="L137" s="57" t="s">
        <v>26</v>
      </c>
      <c r="M137" s="57" t="s">
        <v>427</v>
      </c>
      <c r="N137" s="58" t="s">
        <v>24</v>
      </c>
      <c r="O137" s="7" t="s">
        <v>3864</v>
      </c>
      <c r="S137" s="55" t="s">
        <v>14812</v>
      </c>
      <c r="V137" s="55" t="s">
        <v>14812</v>
      </c>
      <c r="Y137" s="7" t="s">
        <v>4087</v>
      </c>
      <c r="AB137" s="60">
        <v>5111</v>
      </c>
      <c r="AC137" s="60">
        <v>131</v>
      </c>
      <c r="AE137" s="61">
        <v>5</v>
      </c>
      <c r="AG137" s="7">
        <v>45588</v>
      </c>
      <c r="AH137" s="62">
        <v>227940</v>
      </c>
      <c r="AL137" s="64">
        <v>8</v>
      </c>
      <c r="AN137" s="61">
        <v>18235.2</v>
      </c>
      <c r="AO137" s="65">
        <v>33311</v>
      </c>
      <c r="AQ137" s="66" t="s">
        <v>14558</v>
      </c>
      <c r="AR137" s="66">
        <v>156</v>
      </c>
      <c r="AS137" s="66">
        <v>632</v>
      </c>
    </row>
    <row r="138" spans="3:45" x14ac:dyDescent="0.25">
      <c r="C138" s="53" t="s">
        <v>3590</v>
      </c>
      <c r="D138" s="54" t="s">
        <v>4134</v>
      </c>
      <c r="E138" s="54" t="s">
        <v>25</v>
      </c>
      <c r="F138" s="53" t="s">
        <v>24</v>
      </c>
      <c r="G138" s="1" t="s">
        <v>24</v>
      </c>
      <c r="H138" s="27">
        <v>9106042246</v>
      </c>
      <c r="I138" s="1" t="s">
        <v>24</v>
      </c>
      <c r="J138" s="55" t="s">
        <v>14813</v>
      </c>
      <c r="L138" s="57" t="s">
        <v>26</v>
      </c>
      <c r="M138" s="57" t="s">
        <v>649</v>
      </c>
      <c r="N138" s="58" t="s">
        <v>24</v>
      </c>
      <c r="O138" s="7" t="s">
        <v>3593</v>
      </c>
      <c r="S138" s="55" t="s">
        <v>14814</v>
      </c>
      <c r="V138" s="55" t="s">
        <v>14814</v>
      </c>
      <c r="Y138" s="7" t="s">
        <v>4007</v>
      </c>
      <c r="AB138" s="60">
        <v>5111</v>
      </c>
      <c r="AC138" s="60">
        <v>131</v>
      </c>
      <c r="AE138" s="61">
        <v>1</v>
      </c>
      <c r="AG138" s="7">
        <v>111058</v>
      </c>
      <c r="AH138" s="62">
        <v>111058</v>
      </c>
      <c r="AL138" s="64">
        <v>8</v>
      </c>
      <c r="AN138" s="61">
        <v>8884.64</v>
      </c>
      <c r="AO138" s="65">
        <v>33311</v>
      </c>
      <c r="AQ138" s="66" t="s">
        <v>14558</v>
      </c>
      <c r="AR138" s="66">
        <v>156</v>
      </c>
      <c r="AS138" s="66">
        <v>632</v>
      </c>
    </row>
    <row r="139" spans="3:45" x14ac:dyDescent="0.25">
      <c r="C139" s="53" t="s">
        <v>3590</v>
      </c>
      <c r="D139" s="54" t="s">
        <v>4134</v>
      </c>
      <c r="E139" s="54" t="s">
        <v>25</v>
      </c>
      <c r="F139" s="53" t="s">
        <v>24</v>
      </c>
      <c r="G139" s="1" t="s">
        <v>24</v>
      </c>
      <c r="H139" s="27">
        <v>9106042278</v>
      </c>
      <c r="I139" s="1" t="s">
        <v>24</v>
      </c>
      <c r="J139" s="55" t="s">
        <v>14815</v>
      </c>
      <c r="L139" s="57" t="s">
        <v>26</v>
      </c>
      <c r="M139" s="57" t="s">
        <v>655</v>
      </c>
      <c r="N139" s="58" t="s">
        <v>24</v>
      </c>
      <c r="O139" s="7" t="s">
        <v>12599</v>
      </c>
      <c r="S139" s="55" t="s">
        <v>14816</v>
      </c>
      <c r="V139" s="55" t="s">
        <v>14816</v>
      </c>
      <c r="Y139" s="7" t="s">
        <v>4007</v>
      </c>
      <c r="AB139" s="60">
        <v>5111</v>
      </c>
      <c r="AC139" s="60">
        <v>131</v>
      </c>
      <c r="AE139" s="61">
        <v>1</v>
      </c>
      <c r="AG139" s="7">
        <v>111058</v>
      </c>
      <c r="AH139" s="62">
        <v>111058</v>
      </c>
      <c r="AL139" s="64">
        <v>8</v>
      </c>
      <c r="AN139" s="61">
        <v>8884.64</v>
      </c>
      <c r="AO139" s="65">
        <v>33311</v>
      </c>
      <c r="AQ139" s="66" t="s">
        <v>14558</v>
      </c>
      <c r="AR139" s="66">
        <v>156</v>
      </c>
      <c r="AS139" s="66">
        <v>632</v>
      </c>
    </row>
    <row r="140" spans="3:45" x14ac:dyDescent="0.25">
      <c r="C140" s="53" t="s">
        <v>3590</v>
      </c>
      <c r="D140" s="54" t="s">
        <v>4134</v>
      </c>
      <c r="E140" s="54" t="s">
        <v>25</v>
      </c>
      <c r="F140" s="53" t="s">
        <v>24</v>
      </c>
      <c r="G140" s="1" t="s">
        <v>24</v>
      </c>
      <c r="H140" s="27">
        <v>9106042324</v>
      </c>
      <c r="I140" s="1" t="s">
        <v>24</v>
      </c>
      <c r="J140" s="55" t="s">
        <v>14821</v>
      </c>
      <c r="L140" s="57" t="s">
        <v>26</v>
      </c>
      <c r="M140" s="57" t="s">
        <v>853</v>
      </c>
      <c r="N140" s="58" t="s">
        <v>24</v>
      </c>
      <c r="O140" s="7" t="s">
        <v>3754</v>
      </c>
      <c r="S140" s="55" t="s">
        <v>14822</v>
      </c>
      <c r="V140" s="55" t="s">
        <v>14822</v>
      </c>
      <c r="Y140" s="7" t="s">
        <v>4007</v>
      </c>
      <c r="AB140" s="60">
        <v>5111</v>
      </c>
      <c r="AC140" s="60">
        <v>131</v>
      </c>
      <c r="AE140" s="61">
        <v>2</v>
      </c>
      <c r="AG140" s="7">
        <v>111058</v>
      </c>
      <c r="AH140" s="62">
        <v>222116</v>
      </c>
      <c r="AL140" s="64">
        <v>8</v>
      </c>
      <c r="AN140" s="61">
        <v>17769.28</v>
      </c>
      <c r="AO140" s="65">
        <v>33311</v>
      </c>
      <c r="AQ140" s="66" t="s">
        <v>14558</v>
      </c>
      <c r="AR140" s="66">
        <v>156</v>
      </c>
      <c r="AS140" s="66">
        <v>632</v>
      </c>
    </row>
    <row r="141" spans="3:45" x14ac:dyDescent="0.25">
      <c r="C141" s="53" t="s">
        <v>3590</v>
      </c>
      <c r="D141" s="54" t="s">
        <v>4134</v>
      </c>
      <c r="E141" s="54" t="s">
        <v>25</v>
      </c>
      <c r="F141" s="53" t="s">
        <v>24</v>
      </c>
      <c r="G141" s="1" t="s">
        <v>24</v>
      </c>
      <c r="H141" s="27">
        <v>9106042352</v>
      </c>
      <c r="I141" s="1" t="s">
        <v>24</v>
      </c>
      <c r="J141" s="55" t="s">
        <v>14823</v>
      </c>
      <c r="L141" s="57" t="s">
        <v>26</v>
      </c>
      <c r="M141" s="57" t="s">
        <v>309</v>
      </c>
      <c r="N141" s="58" t="s">
        <v>24</v>
      </c>
      <c r="O141" s="7" t="s">
        <v>3819</v>
      </c>
      <c r="S141" s="55" t="s">
        <v>14824</v>
      </c>
      <c r="V141" s="55" t="s">
        <v>14824</v>
      </c>
      <c r="Y141" s="7" t="s">
        <v>4007</v>
      </c>
      <c r="AB141" s="60">
        <v>5111</v>
      </c>
      <c r="AC141" s="60">
        <v>131</v>
      </c>
      <c r="AE141" s="61">
        <v>1</v>
      </c>
      <c r="AG141" s="7">
        <v>111058</v>
      </c>
      <c r="AH141" s="62">
        <v>111058</v>
      </c>
      <c r="AL141" s="64">
        <v>8</v>
      </c>
      <c r="AN141" s="61">
        <v>8884.64</v>
      </c>
      <c r="AO141" s="65">
        <v>33311</v>
      </c>
      <c r="AQ141" s="66" t="s">
        <v>14558</v>
      </c>
      <c r="AR141" s="66">
        <v>156</v>
      </c>
      <c r="AS141" s="66">
        <v>632</v>
      </c>
    </row>
    <row r="142" spans="3:45" x14ac:dyDescent="0.25">
      <c r="C142" s="53" t="s">
        <v>3590</v>
      </c>
      <c r="D142" s="54" t="s">
        <v>4134</v>
      </c>
      <c r="E142" s="54" t="s">
        <v>25</v>
      </c>
      <c r="F142" s="53" t="s">
        <v>24</v>
      </c>
      <c r="G142" s="1" t="s">
        <v>24</v>
      </c>
      <c r="H142" s="27">
        <v>9106042418</v>
      </c>
      <c r="I142" s="1" t="s">
        <v>24</v>
      </c>
      <c r="J142" s="55" t="s">
        <v>14825</v>
      </c>
      <c r="L142" s="57" t="s">
        <v>26</v>
      </c>
      <c r="M142" s="57" t="s">
        <v>324</v>
      </c>
      <c r="N142" s="58" t="s">
        <v>24</v>
      </c>
      <c r="O142" s="7" t="s">
        <v>3727</v>
      </c>
      <c r="S142" s="55" t="s">
        <v>14826</v>
      </c>
      <c r="V142" s="55" t="s">
        <v>14826</v>
      </c>
      <c r="Y142" s="7" t="s">
        <v>4007</v>
      </c>
      <c r="AB142" s="60">
        <v>5111</v>
      </c>
      <c r="AC142" s="60">
        <v>131</v>
      </c>
      <c r="AE142" s="61">
        <v>2</v>
      </c>
      <c r="AG142" s="7">
        <v>111058</v>
      </c>
      <c r="AH142" s="62">
        <v>222116</v>
      </c>
      <c r="AL142" s="64">
        <v>8</v>
      </c>
      <c r="AN142" s="61">
        <v>17769.28</v>
      </c>
      <c r="AO142" s="65">
        <v>33311</v>
      </c>
      <c r="AQ142" s="66" t="s">
        <v>14558</v>
      </c>
      <c r="AR142" s="66">
        <v>156</v>
      </c>
      <c r="AS142" s="66">
        <v>632</v>
      </c>
    </row>
    <row r="143" spans="3:45" x14ac:dyDescent="0.25">
      <c r="C143" s="53" t="s">
        <v>3590</v>
      </c>
      <c r="D143" s="54" t="s">
        <v>4134</v>
      </c>
      <c r="E143" s="54" t="s">
        <v>25</v>
      </c>
      <c r="F143" s="53" t="s">
        <v>24</v>
      </c>
      <c r="G143" s="1" t="s">
        <v>24</v>
      </c>
      <c r="H143" s="27">
        <v>9106042432</v>
      </c>
      <c r="I143" s="1" t="s">
        <v>24</v>
      </c>
      <c r="J143" s="55" t="s">
        <v>14827</v>
      </c>
      <c r="L143" s="57" t="s">
        <v>26</v>
      </c>
      <c r="M143" s="57" t="s">
        <v>267</v>
      </c>
      <c r="N143" s="58" t="s">
        <v>24</v>
      </c>
      <c r="O143" s="7" t="s">
        <v>3606</v>
      </c>
      <c r="S143" s="55" t="s">
        <v>14828</v>
      </c>
      <c r="V143" s="55" t="s">
        <v>14828</v>
      </c>
      <c r="Y143" s="7" t="s">
        <v>3952</v>
      </c>
      <c r="AB143" s="60">
        <v>5111</v>
      </c>
      <c r="AC143" s="60">
        <v>131</v>
      </c>
      <c r="AE143" s="61">
        <v>1</v>
      </c>
      <c r="AG143" s="7">
        <v>73431</v>
      </c>
      <c r="AH143" s="62">
        <v>73431</v>
      </c>
      <c r="AL143" s="64">
        <v>8</v>
      </c>
      <c r="AN143" s="61">
        <v>5874.4800000000005</v>
      </c>
      <c r="AO143" s="65">
        <v>33311</v>
      </c>
      <c r="AQ143" s="66" t="s">
        <v>14558</v>
      </c>
      <c r="AR143" s="66">
        <v>156</v>
      </c>
      <c r="AS143" s="66">
        <v>632</v>
      </c>
    </row>
    <row r="144" spans="3:45" x14ac:dyDescent="0.25">
      <c r="C144" s="53" t="s">
        <v>3590</v>
      </c>
      <c r="D144" s="54" t="s">
        <v>4134</v>
      </c>
      <c r="E144" s="54" t="s">
        <v>25</v>
      </c>
      <c r="F144" s="53" t="s">
        <v>24</v>
      </c>
      <c r="G144" s="1" t="s">
        <v>24</v>
      </c>
      <c r="H144" s="27">
        <v>9106042421</v>
      </c>
      <c r="I144" s="1" t="s">
        <v>24</v>
      </c>
      <c r="J144" s="55" t="s">
        <v>14829</v>
      </c>
      <c r="L144" s="57" t="s">
        <v>26</v>
      </c>
      <c r="M144" s="57" t="s">
        <v>577</v>
      </c>
      <c r="N144" s="58" t="s">
        <v>24</v>
      </c>
      <c r="O144" s="7" t="s">
        <v>3627</v>
      </c>
      <c r="S144" s="55" t="s">
        <v>14830</v>
      </c>
      <c r="V144" s="55" t="s">
        <v>14830</v>
      </c>
      <c r="Y144" s="7" t="s">
        <v>3967</v>
      </c>
      <c r="AB144" s="60">
        <v>5111</v>
      </c>
      <c r="AC144" s="60">
        <v>131</v>
      </c>
      <c r="AE144" s="61">
        <v>1</v>
      </c>
      <c r="AG144" s="7">
        <v>70950</v>
      </c>
      <c r="AH144" s="62">
        <v>70950</v>
      </c>
      <c r="AL144" s="64">
        <v>8</v>
      </c>
      <c r="AN144" s="61">
        <v>5676</v>
      </c>
      <c r="AO144" s="65">
        <v>33311</v>
      </c>
      <c r="AQ144" s="66" t="s">
        <v>14558</v>
      </c>
      <c r="AR144" s="66">
        <v>156</v>
      </c>
      <c r="AS144" s="66">
        <v>632</v>
      </c>
    </row>
    <row r="145" spans="3:45" x14ac:dyDescent="0.25">
      <c r="C145" s="53" t="s">
        <v>3590</v>
      </c>
      <c r="D145" s="54" t="s">
        <v>4134</v>
      </c>
      <c r="E145" s="54" t="s">
        <v>25</v>
      </c>
      <c r="F145" s="53" t="s">
        <v>24</v>
      </c>
      <c r="G145" s="1" t="s">
        <v>24</v>
      </c>
      <c r="H145" s="27">
        <v>9106042434</v>
      </c>
      <c r="I145" s="1" t="s">
        <v>24</v>
      </c>
      <c r="J145" s="55" t="s">
        <v>14831</v>
      </c>
      <c r="L145" s="57" t="s">
        <v>26</v>
      </c>
      <c r="M145" s="57" t="s">
        <v>261</v>
      </c>
      <c r="N145" s="58" t="s">
        <v>24</v>
      </c>
      <c r="O145" s="7" t="s">
        <v>3859</v>
      </c>
      <c r="S145" s="55" t="s">
        <v>14832</v>
      </c>
      <c r="V145" s="55" t="s">
        <v>14832</v>
      </c>
      <c r="Y145" s="7" t="s">
        <v>4010</v>
      </c>
      <c r="AB145" s="60">
        <v>5111</v>
      </c>
      <c r="AC145" s="60">
        <v>131</v>
      </c>
      <c r="AE145" s="61">
        <v>2</v>
      </c>
      <c r="AG145" s="7">
        <v>41328</v>
      </c>
      <c r="AH145" s="62">
        <v>82656</v>
      </c>
      <c r="AL145" s="64">
        <v>8</v>
      </c>
      <c r="AN145" s="61">
        <v>6612.4800000000005</v>
      </c>
      <c r="AO145" s="65">
        <v>33311</v>
      </c>
      <c r="AQ145" s="66" t="s">
        <v>14558</v>
      </c>
      <c r="AR145" s="66">
        <v>156</v>
      </c>
      <c r="AS145" s="66">
        <v>632</v>
      </c>
    </row>
    <row r="146" spans="3:45" x14ac:dyDescent="0.25">
      <c r="C146" s="53" t="s">
        <v>3590</v>
      </c>
      <c r="D146" s="54" t="s">
        <v>4134</v>
      </c>
      <c r="E146" s="54" t="s">
        <v>25</v>
      </c>
      <c r="F146" s="53" t="s">
        <v>24</v>
      </c>
      <c r="G146" s="1" t="s">
        <v>24</v>
      </c>
      <c r="H146" s="27">
        <v>9106042537</v>
      </c>
      <c r="I146" s="1" t="s">
        <v>24</v>
      </c>
      <c r="J146" s="55" t="s">
        <v>14837</v>
      </c>
      <c r="L146" s="57" t="s">
        <v>26</v>
      </c>
      <c r="M146" s="57" t="s">
        <v>571</v>
      </c>
      <c r="N146" s="58" t="s">
        <v>24</v>
      </c>
      <c r="O146" s="7" t="s">
        <v>11656</v>
      </c>
      <c r="S146" s="55" t="s">
        <v>14838</v>
      </c>
      <c r="V146" s="55" t="s">
        <v>14838</v>
      </c>
      <c r="Y146" s="7" t="s">
        <v>4013</v>
      </c>
      <c r="AB146" s="60">
        <v>5111</v>
      </c>
      <c r="AC146" s="60">
        <v>131</v>
      </c>
      <c r="AE146" s="61">
        <v>1</v>
      </c>
      <c r="AG146" s="7">
        <v>41150</v>
      </c>
      <c r="AH146" s="62">
        <v>41150</v>
      </c>
      <c r="AL146" s="64">
        <v>8</v>
      </c>
      <c r="AN146" s="61">
        <v>3292</v>
      </c>
      <c r="AO146" s="65">
        <v>33311</v>
      </c>
      <c r="AQ146" s="66" t="s">
        <v>14558</v>
      </c>
      <c r="AR146" s="66">
        <v>156</v>
      </c>
      <c r="AS146" s="66">
        <v>632</v>
      </c>
    </row>
    <row r="147" spans="3:45" x14ac:dyDescent="0.25">
      <c r="C147" s="53" t="s">
        <v>3590</v>
      </c>
      <c r="D147" s="54" t="s">
        <v>4134</v>
      </c>
      <c r="E147" s="54" t="s">
        <v>25</v>
      </c>
      <c r="F147" s="53" t="s">
        <v>24</v>
      </c>
      <c r="G147" s="1" t="s">
        <v>24</v>
      </c>
      <c r="H147" s="27">
        <v>9106042512</v>
      </c>
      <c r="I147" s="1" t="s">
        <v>24</v>
      </c>
      <c r="J147" s="55" t="s">
        <v>14839</v>
      </c>
      <c r="L147" s="57" t="s">
        <v>26</v>
      </c>
      <c r="M147" s="57" t="s">
        <v>291</v>
      </c>
      <c r="N147" s="58" t="s">
        <v>24</v>
      </c>
      <c r="O147" s="7" t="s">
        <v>3606</v>
      </c>
      <c r="S147" s="55" t="s">
        <v>14801</v>
      </c>
      <c r="V147" s="55" t="s">
        <v>14801</v>
      </c>
      <c r="Y147" s="7" t="s">
        <v>3967</v>
      </c>
      <c r="AB147" s="60">
        <v>5111</v>
      </c>
      <c r="AC147" s="60">
        <v>131</v>
      </c>
      <c r="AE147" s="61">
        <v>1</v>
      </c>
      <c r="AG147" s="7">
        <v>70950</v>
      </c>
      <c r="AH147" s="62">
        <v>70950</v>
      </c>
      <c r="AL147" s="64">
        <v>8</v>
      </c>
      <c r="AN147" s="61">
        <v>5676</v>
      </c>
      <c r="AO147" s="65">
        <v>33311</v>
      </c>
      <c r="AQ147" s="66" t="s">
        <v>14558</v>
      </c>
      <c r="AR147" s="66">
        <v>156</v>
      </c>
      <c r="AS147" s="66">
        <v>632</v>
      </c>
    </row>
    <row r="148" spans="3:45" x14ac:dyDescent="0.25">
      <c r="C148" s="53" t="s">
        <v>3590</v>
      </c>
      <c r="D148" s="54" t="s">
        <v>4134</v>
      </c>
      <c r="E148" s="54" t="s">
        <v>25</v>
      </c>
      <c r="F148" s="53" t="s">
        <v>24</v>
      </c>
      <c r="G148" s="1" t="s">
        <v>24</v>
      </c>
      <c r="H148" s="27">
        <v>9106042595</v>
      </c>
      <c r="I148" s="1" t="s">
        <v>24</v>
      </c>
      <c r="J148" s="55" t="s">
        <v>14844</v>
      </c>
      <c r="L148" s="57" t="s">
        <v>26</v>
      </c>
      <c r="M148" s="57" t="s">
        <v>276</v>
      </c>
      <c r="N148" s="58" t="s">
        <v>24</v>
      </c>
      <c r="O148" s="7" t="s">
        <v>3859</v>
      </c>
      <c r="S148" s="55" t="s">
        <v>14845</v>
      </c>
      <c r="V148" s="55" t="s">
        <v>14845</v>
      </c>
      <c r="Y148" s="7" t="s">
        <v>4007</v>
      </c>
      <c r="AB148" s="60">
        <v>5111</v>
      </c>
      <c r="AC148" s="60">
        <v>131</v>
      </c>
      <c r="AE148" s="61">
        <v>1</v>
      </c>
      <c r="AG148" s="7">
        <v>111058</v>
      </c>
      <c r="AH148" s="62">
        <v>111058</v>
      </c>
      <c r="AL148" s="64">
        <v>8</v>
      </c>
      <c r="AN148" s="61">
        <v>8884.64</v>
      </c>
      <c r="AO148" s="65">
        <v>33311</v>
      </c>
      <c r="AQ148" s="66" t="s">
        <v>14558</v>
      </c>
      <c r="AR148" s="66">
        <v>156</v>
      </c>
      <c r="AS148" s="66">
        <v>632</v>
      </c>
    </row>
    <row r="149" spans="3:45" x14ac:dyDescent="0.25">
      <c r="C149" s="53" t="s">
        <v>3590</v>
      </c>
      <c r="D149" s="54" t="s">
        <v>4134</v>
      </c>
      <c r="E149" s="54" t="s">
        <v>25</v>
      </c>
      <c r="F149" s="53" t="s">
        <v>24</v>
      </c>
      <c r="G149" s="1" t="s">
        <v>24</v>
      </c>
      <c r="H149" s="27">
        <v>9106042619</v>
      </c>
      <c r="I149" s="1" t="s">
        <v>24</v>
      </c>
      <c r="J149" s="55" t="s">
        <v>14846</v>
      </c>
      <c r="L149" s="57" t="s">
        <v>26</v>
      </c>
      <c r="M149" s="57" t="s">
        <v>598</v>
      </c>
      <c r="N149" s="58" t="s">
        <v>24</v>
      </c>
      <c r="O149" s="7" t="s">
        <v>3737</v>
      </c>
      <c r="S149" s="55" t="s">
        <v>14847</v>
      </c>
      <c r="V149" s="55" t="s">
        <v>14847</v>
      </c>
      <c r="Y149" s="7" t="s">
        <v>4007</v>
      </c>
      <c r="AB149" s="60">
        <v>5111</v>
      </c>
      <c r="AC149" s="60">
        <v>131</v>
      </c>
      <c r="AE149" s="61">
        <v>2</v>
      </c>
      <c r="AG149" s="7">
        <v>111058</v>
      </c>
      <c r="AH149" s="62">
        <v>222116</v>
      </c>
      <c r="AL149" s="64">
        <v>8</v>
      </c>
      <c r="AN149" s="61">
        <v>17769.28</v>
      </c>
      <c r="AO149" s="65">
        <v>33311</v>
      </c>
      <c r="AQ149" s="66" t="s">
        <v>14558</v>
      </c>
      <c r="AR149" s="66">
        <v>156</v>
      </c>
      <c r="AS149" s="66">
        <v>632</v>
      </c>
    </row>
    <row r="150" spans="3:45" x14ac:dyDescent="0.25">
      <c r="C150" s="53" t="s">
        <v>3590</v>
      </c>
      <c r="D150" s="54" t="s">
        <v>4134</v>
      </c>
      <c r="E150" s="54" t="s">
        <v>25</v>
      </c>
      <c r="F150" s="53" t="s">
        <v>24</v>
      </c>
      <c r="G150" s="1" t="s">
        <v>24</v>
      </c>
      <c r="H150" s="27">
        <v>9106042702</v>
      </c>
      <c r="I150" s="1" t="s">
        <v>24</v>
      </c>
      <c r="J150" s="55" t="s">
        <v>14852</v>
      </c>
      <c r="L150" s="57" t="s">
        <v>26</v>
      </c>
      <c r="M150" s="57" t="s">
        <v>634</v>
      </c>
      <c r="N150" s="58" t="s">
        <v>24</v>
      </c>
      <c r="O150" s="7" t="s">
        <v>3737</v>
      </c>
      <c r="S150" s="55" t="s">
        <v>14853</v>
      </c>
      <c r="V150" s="55" t="s">
        <v>14853</v>
      </c>
      <c r="Y150" s="7" t="s">
        <v>4007</v>
      </c>
      <c r="AB150" s="60">
        <v>5111</v>
      </c>
      <c r="AC150" s="60">
        <v>131</v>
      </c>
      <c r="AE150" s="61">
        <v>1</v>
      </c>
      <c r="AG150" s="7">
        <v>111058</v>
      </c>
      <c r="AH150" s="62">
        <v>111058</v>
      </c>
      <c r="AL150" s="64">
        <v>8</v>
      </c>
      <c r="AN150" s="61">
        <v>8884.64</v>
      </c>
      <c r="AO150" s="65">
        <v>33311</v>
      </c>
      <c r="AQ150" s="66" t="s">
        <v>14558</v>
      </c>
      <c r="AR150" s="66">
        <v>156</v>
      </c>
      <c r="AS150" s="66">
        <v>632</v>
      </c>
    </row>
    <row r="151" spans="3:45" x14ac:dyDescent="0.25">
      <c r="C151" s="53" t="s">
        <v>3590</v>
      </c>
      <c r="D151" s="54" t="s">
        <v>4134</v>
      </c>
      <c r="E151" s="54" t="s">
        <v>25</v>
      </c>
      <c r="F151" s="53" t="s">
        <v>24</v>
      </c>
      <c r="G151" s="1" t="s">
        <v>24</v>
      </c>
      <c r="H151" s="27">
        <v>9106042798</v>
      </c>
      <c r="I151" s="1" t="s">
        <v>24</v>
      </c>
      <c r="J151" s="55" t="s">
        <v>14856</v>
      </c>
      <c r="L151" s="57" t="s">
        <v>26</v>
      </c>
      <c r="M151" s="57" t="s">
        <v>481</v>
      </c>
      <c r="N151" s="58" t="s">
        <v>24</v>
      </c>
      <c r="O151" s="7" t="s">
        <v>11349</v>
      </c>
      <c r="S151" s="55" t="s">
        <v>14857</v>
      </c>
      <c r="V151" s="55" t="s">
        <v>14857</v>
      </c>
      <c r="Y151" s="7" t="s">
        <v>4059</v>
      </c>
      <c r="AB151" s="60">
        <v>5111</v>
      </c>
      <c r="AC151" s="60">
        <v>131</v>
      </c>
      <c r="AE151" s="61">
        <v>1</v>
      </c>
      <c r="AG151" s="7">
        <v>37720</v>
      </c>
      <c r="AH151" s="62">
        <v>37720</v>
      </c>
      <c r="AL151" s="64">
        <v>8</v>
      </c>
      <c r="AN151" s="61">
        <v>3017.6</v>
      </c>
      <c r="AO151" s="65">
        <v>33311</v>
      </c>
      <c r="AQ151" s="66" t="s">
        <v>14558</v>
      </c>
      <c r="AR151" s="66">
        <v>156</v>
      </c>
      <c r="AS151" s="66">
        <v>632</v>
      </c>
    </row>
    <row r="152" spans="3:45" x14ac:dyDescent="0.25">
      <c r="C152" s="53" t="s">
        <v>3590</v>
      </c>
      <c r="D152" s="54" t="s">
        <v>4134</v>
      </c>
      <c r="E152" s="54" t="s">
        <v>25</v>
      </c>
      <c r="F152" s="53" t="s">
        <v>24</v>
      </c>
      <c r="G152" s="1" t="s">
        <v>24</v>
      </c>
      <c r="H152" s="27">
        <v>9106042907</v>
      </c>
      <c r="I152" s="1" t="s">
        <v>24</v>
      </c>
      <c r="J152" s="55" t="s">
        <v>14866</v>
      </c>
      <c r="L152" s="57" t="s">
        <v>26</v>
      </c>
      <c r="M152" s="57" t="s">
        <v>760</v>
      </c>
      <c r="N152" s="58" t="s">
        <v>24</v>
      </c>
      <c r="O152" s="7" t="s">
        <v>14476</v>
      </c>
      <c r="S152" s="55" t="s">
        <v>14867</v>
      </c>
      <c r="V152" s="55" t="s">
        <v>14867</v>
      </c>
      <c r="Y152" s="7" t="s">
        <v>4013</v>
      </c>
      <c r="AB152" s="60">
        <v>5111</v>
      </c>
      <c r="AC152" s="60">
        <v>131</v>
      </c>
      <c r="AE152" s="61">
        <v>2</v>
      </c>
      <c r="AG152" s="7">
        <v>41150</v>
      </c>
      <c r="AH152" s="62">
        <v>82300</v>
      </c>
      <c r="AL152" s="64">
        <v>8</v>
      </c>
      <c r="AN152" s="61">
        <v>6584</v>
      </c>
      <c r="AO152" s="65">
        <v>33311</v>
      </c>
      <c r="AQ152" s="66" t="s">
        <v>14558</v>
      </c>
      <c r="AR152" s="66">
        <v>156</v>
      </c>
      <c r="AS152" s="66">
        <v>632</v>
      </c>
    </row>
    <row r="153" spans="3:45" x14ac:dyDescent="0.25">
      <c r="C153" s="53" t="s">
        <v>3590</v>
      </c>
      <c r="D153" s="54" t="s">
        <v>4134</v>
      </c>
      <c r="E153" s="54" t="s">
        <v>25</v>
      </c>
      <c r="F153" s="53" t="s">
        <v>24</v>
      </c>
      <c r="G153" s="1" t="s">
        <v>24</v>
      </c>
      <c r="H153" s="27">
        <v>9106042914</v>
      </c>
      <c r="I153" s="1" t="s">
        <v>24</v>
      </c>
      <c r="J153" s="55" t="s">
        <v>14868</v>
      </c>
      <c r="L153" s="57" t="s">
        <v>26</v>
      </c>
      <c r="M153" s="57" t="s">
        <v>751</v>
      </c>
      <c r="N153" s="58" t="s">
        <v>24</v>
      </c>
      <c r="O153" s="7" t="s">
        <v>3627</v>
      </c>
      <c r="S153" s="55" t="s">
        <v>14869</v>
      </c>
      <c r="V153" s="55" t="s">
        <v>14869</v>
      </c>
      <c r="Y153" s="7" t="s">
        <v>4007</v>
      </c>
      <c r="AB153" s="60">
        <v>5111</v>
      </c>
      <c r="AC153" s="60">
        <v>131</v>
      </c>
      <c r="AE153" s="61">
        <v>3</v>
      </c>
      <c r="AG153" s="7">
        <v>111058</v>
      </c>
      <c r="AH153" s="62">
        <v>333174</v>
      </c>
      <c r="AL153" s="64">
        <v>8</v>
      </c>
      <c r="AN153" s="61">
        <v>26653.920000000002</v>
      </c>
      <c r="AO153" s="65">
        <v>33311</v>
      </c>
      <c r="AQ153" s="66" t="s">
        <v>14558</v>
      </c>
      <c r="AR153" s="66">
        <v>156</v>
      </c>
      <c r="AS153" s="66">
        <v>632</v>
      </c>
    </row>
    <row r="154" spans="3:45" x14ac:dyDescent="0.25">
      <c r="C154" s="53" t="s">
        <v>3590</v>
      </c>
      <c r="D154" s="54" t="s">
        <v>4134</v>
      </c>
      <c r="E154" s="54" t="s">
        <v>25</v>
      </c>
      <c r="F154" s="53" t="s">
        <v>24</v>
      </c>
      <c r="G154" s="1" t="s">
        <v>24</v>
      </c>
      <c r="H154" s="27">
        <v>9106042988</v>
      </c>
      <c r="I154" s="1" t="s">
        <v>24</v>
      </c>
      <c r="J154" s="55" t="s">
        <v>14872</v>
      </c>
      <c r="L154" s="57" t="s">
        <v>26</v>
      </c>
      <c r="M154" s="57" t="s">
        <v>859</v>
      </c>
      <c r="N154" s="58" t="s">
        <v>24</v>
      </c>
      <c r="O154" s="7" t="s">
        <v>3606</v>
      </c>
      <c r="S154" s="55" t="s">
        <v>14873</v>
      </c>
      <c r="V154" s="55" t="s">
        <v>14873</v>
      </c>
      <c r="Y154" s="7" t="s">
        <v>4059</v>
      </c>
      <c r="AB154" s="60">
        <v>5111</v>
      </c>
      <c r="AC154" s="60">
        <v>131</v>
      </c>
      <c r="AE154" s="61">
        <v>1</v>
      </c>
      <c r="AG154" s="7">
        <v>37720</v>
      </c>
      <c r="AH154" s="62">
        <v>37720</v>
      </c>
      <c r="AL154" s="64">
        <v>8</v>
      </c>
      <c r="AN154" s="61">
        <v>3017.6</v>
      </c>
      <c r="AO154" s="65">
        <v>33311</v>
      </c>
      <c r="AQ154" s="66" t="s">
        <v>14558</v>
      </c>
      <c r="AR154" s="66">
        <v>156</v>
      </c>
      <c r="AS154" s="66">
        <v>632</v>
      </c>
    </row>
    <row r="155" spans="3:45" x14ac:dyDescent="0.25">
      <c r="C155" s="53" t="s">
        <v>3590</v>
      </c>
      <c r="D155" s="54" t="s">
        <v>4134</v>
      </c>
      <c r="E155" s="54" t="s">
        <v>25</v>
      </c>
      <c r="F155" s="53" t="s">
        <v>24</v>
      </c>
      <c r="G155" s="1" t="s">
        <v>24</v>
      </c>
      <c r="H155" s="27">
        <v>9106042988</v>
      </c>
      <c r="I155" s="1" t="s">
        <v>24</v>
      </c>
      <c r="J155" s="55" t="s">
        <v>14872</v>
      </c>
      <c r="L155" s="57" t="s">
        <v>26</v>
      </c>
      <c r="M155" s="57" t="s">
        <v>859</v>
      </c>
      <c r="N155" s="58" t="s">
        <v>24</v>
      </c>
      <c r="O155" s="7" t="s">
        <v>3606</v>
      </c>
      <c r="S155" s="55" t="s">
        <v>14873</v>
      </c>
      <c r="V155" s="55" t="s">
        <v>14873</v>
      </c>
      <c r="Y155" s="7" t="s">
        <v>4007</v>
      </c>
      <c r="AB155" s="60">
        <v>5111</v>
      </c>
      <c r="AC155" s="60">
        <v>131</v>
      </c>
      <c r="AE155" s="61">
        <v>1</v>
      </c>
      <c r="AG155" s="7">
        <v>111058</v>
      </c>
      <c r="AH155" s="62">
        <v>111058</v>
      </c>
      <c r="AL155" s="64">
        <v>8</v>
      </c>
      <c r="AN155" s="61">
        <v>8884.64</v>
      </c>
      <c r="AO155" s="65">
        <v>33311</v>
      </c>
      <c r="AQ155" s="66" t="s">
        <v>14558</v>
      </c>
      <c r="AR155" s="66">
        <v>156</v>
      </c>
      <c r="AS155" s="66">
        <v>632</v>
      </c>
    </row>
    <row r="156" spans="3:45" x14ac:dyDescent="0.25">
      <c r="C156" s="53" t="s">
        <v>3590</v>
      </c>
      <c r="D156" s="54" t="s">
        <v>4134</v>
      </c>
      <c r="E156" s="54" t="s">
        <v>25</v>
      </c>
      <c r="F156" s="53" t="s">
        <v>24</v>
      </c>
      <c r="G156" s="1" t="s">
        <v>24</v>
      </c>
      <c r="H156" s="27">
        <v>9106042951</v>
      </c>
      <c r="I156" s="1" t="s">
        <v>24</v>
      </c>
      <c r="J156" s="55" t="s">
        <v>14874</v>
      </c>
      <c r="L156" s="57" t="s">
        <v>26</v>
      </c>
      <c r="M156" s="57" t="s">
        <v>285</v>
      </c>
      <c r="N156" s="58" t="s">
        <v>24</v>
      </c>
      <c r="O156" s="7" t="s">
        <v>3859</v>
      </c>
      <c r="S156" s="55" t="s">
        <v>14845</v>
      </c>
      <c r="V156" s="55" t="s">
        <v>14845</v>
      </c>
      <c r="Y156" s="7" t="s">
        <v>3967</v>
      </c>
      <c r="AB156" s="60">
        <v>5111</v>
      </c>
      <c r="AC156" s="60">
        <v>131</v>
      </c>
      <c r="AE156" s="61">
        <v>1</v>
      </c>
      <c r="AG156" s="7">
        <v>70950</v>
      </c>
      <c r="AH156" s="62">
        <v>70950</v>
      </c>
      <c r="AL156" s="64">
        <v>8</v>
      </c>
      <c r="AN156" s="61">
        <v>5676</v>
      </c>
      <c r="AO156" s="65">
        <v>33311</v>
      </c>
      <c r="AQ156" s="66" t="s">
        <v>14558</v>
      </c>
      <c r="AR156" s="66">
        <v>156</v>
      </c>
      <c r="AS156" s="66">
        <v>632</v>
      </c>
    </row>
    <row r="157" spans="3:45" x14ac:dyDescent="0.25">
      <c r="C157" s="53" t="s">
        <v>3590</v>
      </c>
      <c r="D157" s="54" t="s">
        <v>4134</v>
      </c>
      <c r="E157" s="54" t="s">
        <v>25</v>
      </c>
      <c r="F157" s="53" t="s">
        <v>24</v>
      </c>
      <c r="G157" s="1" t="s">
        <v>24</v>
      </c>
      <c r="H157" s="27">
        <v>9106042951</v>
      </c>
      <c r="I157" s="1" t="s">
        <v>24</v>
      </c>
      <c r="J157" s="55" t="s">
        <v>14874</v>
      </c>
      <c r="L157" s="57" t="s">
        <v>26</v>
      </c>
      <c r="M157" s="57" t="s">
        <v>285</v>
      </c>
      <c r="N157" s="58" t="s">
        <v>24</v>
      </c>
      <c r="O157" s="7" t="s">
        <v>3859</v>
      </c>
      <c r="S157" s="55" t="s">
        <v>14845</v>
      </c>
      <c r="V157" s="55" t="s">
        <v>14845</v>
      </c>
      <c r="Y157" s="7" t="s">
        <v>3952</v>
      </c>
      <c r="AB157" s="60">
        <v>5111</v>
      </c>
      <c r="AC157" s="60">
        <v>131</v>
      </c>
      <c r="AE157" s="61">
        <v>1</v>
      </c>
      <c r="AG157" s="7">
        <v>73431</v>
      </c>
      <c r="AH157" s="62">
        <v>73431</v>
      </c>
      <c r="AL157" s="64">
        <v>8</v>
      </c>
      <c r="AN157" s="61">
        <v>5874.4800000000005</v>
      </c>
      <c r="AO157" s="65">
        <v>33311</v>
      </c>
      <c r="AQ157" s="66" t="s">
        <v>14558</v>
      </c>
      <c r="AR157" s="66">
        <v>156</v>
      </c>
      <c r="AS157" s="66">
        <v>632</v>
      </c>
    </row>
    <row r="158" spans="3:45" x14ac:dyDescent="0.25">
      <c r="C158" s="53" t="s">
        <v>3590</v>
      </c>
      <c r="D158" s="54" t="s">
        <v>4134</v>
      </c>
      <c r="E158" s="54" t="s">
        <v>25</v>
      </c>
      <c r="F158" s="53" t="s">
        <v>24</v>
      </c>
      <c r="G158" s="1" t="s">
        <v>24</v>
      </c>
      <c r="H158" s="27">
        <v>9106042973</v>
      </c>
      <c r="I158" s="1" t="s">
        <v>24</v>
      </c>
      <c r="J158" s="55" t="s">
        <v>14875</v>
      </c>
      <c r="L158" s="57" t="s">
        <v>26</v>
      </c>
      <c r="M158" s="57" t="s">
        <v>622</v>
      </c>
      <c r="N158" s="58" t="s">
        <v>24</v>
      </c>
      <c r="O158" s="7" t="s">
        <v>3686</v>
      </c>
      <c r="S158" s="55" t="s">
        <v>14876</v>
      </c>
      <c r="V158" s="55" t="s">
        <v>14876</v>
      </c>
      <c r="Y158" s="7" t="s">
        <v>4013</v>
      </c>
      <c r="AB158" s="60">
        <v>5111</v>
      </c>
      <c r="AC158" s="60">
        <v>131</v>
      </c>
      <c r="AE158" s="61">
        <v>4</v>
      </c>
      <c r="AG158" s="7">
        <v>41150</v>
      </c>
      <c r="AH158" s="62">
        <v>164600</v>
      </c>
      <c r="AL158" s="64">
        <v>8</v>
      </c>
      <c r="AN158" s="61">
        <v>13168</v>
      </c>
      <c r="AO158" s="65">
        <v>33311</v>
      </c>
      <c r="AQ158" s="66" t="s">
        <v>14558</v>
      </c>
      <c r="AR158" s="66">
        <v>156</v>
      </c>
      <c r="AS158" s="66">
        <v>632</v>
      </c>
    </row>
    <row r="159" spans="3:45" x14ac:dyDescent="0.25">
      <c r="C159" s="53" t="s">
        <v>3590</v>
      </c>
      <c r="D159" s="54" t="s">
        <v>4134</v>
      </c>
      <c r="E159" s="54" t="s">
        <v>25</v>
      </c>
      <c r="F159" s="53" t="s">
        <v>24</v>
      </c>
      <c r="G159" s="1" t="s">
        <v>24</v>
      </c>
      <c r="H159" s="27">
        <v>9106042973</v>
      </c>
      <c r="I159" s="1" t="s">
        <v>24</v>
      </c>
      <c r="J159" s="55" t="s">
        <v>14875</v>
      </c>
      <c r="L159" s="57" t="s">
        <v>26</v>
      </c>
      <c r="M159" s="57" t="s">
        <v>622</v>
      </c>
      <c r="N159" s="58" t="s">
        <v>24</v>
      </c>
      <c r="O159" s="7" t="s">
        <v>3686</v>
      </c>
      <c r="S159" s="55" t="s">
        <v>14876</v>
      </c>
      <c r="V159" s="55" t="s">
        <v>14876</v>
      </c>
      <c r="Y159" s="7" t="s">
        <v>3967</v>
      </c>
      <c r="AB159" s="60">
        <v>5111</v>
      </c>
      <c r="AC159" s="60">
        <v>131</v>
      </c>
      <c r="AE159" s="61">
        <v>4</v>
      </c>
      <c r="AG159" s="7">
        <v>70950</v>
      </c>
      <c r="AH159" s="62">
        <v>283800</v>
      </c>
      <c r="AL159" s="64">
        <v>8</v>
      </c>
      <c r="AN159" s="61">
        <v>22704</v>
      </c>
      <c r="AO159" s="65">
        <v>33311</v>
      </c>
      <c r="AQ159" s="66" t="s">
        <v>14558</v>
      </c>
      <c r="AR159" s="66">
        <v>156</v>
      </c>
      <c r="AS159" s="66">
        <v>632</v>
      </c>
    </row>
    <row r="160" spans="3:45" x14ac:dyDescent="0.25">
      <c r="C160" s="53" t="s">
        <v>3590</v>
      </c>
      <c r="D160" s="54" t="s">
        <v>4134</v>
      </c>
      <c r="E160" s="54" t="s">
        <v>25</v>
      </c>
      <c r="F160" s="53" t="s">
        <v>24</v>
      </c>
      <c r="G160" s="1" t="s">
        <v>24</v>
      </c>
      <c r="H160" s="27">
        <v>9106043027</v>
      </c>
      <c r="I160" s="1" t="s">
        <v>24</v>
      </c>
      <c r="J160" s="55" t="s">
        <v>14877</v>
      </c>
      <c r="L160" s="57" t="s">
        <v>26</v>
      </c>
      <c r="M160" s="57" t="s">
        <v>517</v>
      </c>
      <c r="N160" s="58" t="s">
        <v>24</v>
      </c>
      <c r="O160" s="7" t="s">
        <v>3612</v>
      </c>
      <c r="S160" s="55" t="s">
        <v>14878</v>
      </c>
      <c r="V160" s="55" t="s">
        <v>14878</v>
      </c>
      <c r="Y160" s="7" t="s">
        <v>4013</v>
      </c>
      <c r="AB160" s="60">
        <v>5111</v>
      </c>
      <c r="AC160" s="60">
        <v>131</v>
      </c>
      <c r="AE160" s="61">
        <v>3</v>
      </c>
      <c r="AG160" s="7">
        <v>41150</v>
      </c>
      <c r="AH160" s="62">
        <v>123450</v>
      </c>
      <c r="AL160" s="64">
        <v>8</v>
      </c>
      <c r="AN160" s="61">
        <v>9876</v>
      </c>
      <c r="AO160" s="65">
        <v>33311</v>
      </c>
      <c r="AQ160" s="66" t="s">
        <v>14558</v>
      </c>
      <c r="AR160" s="66">
        <v>156</v>
      </c>
      <c r="AS160" s="66">
        <v>632</v>
      </c>
    </row>
    <row r="161" spans="3:45" x14ac:dyDescent="0.25">
      <c r="C161" s="53" t="s">
        <v>3590</v>
      </c>
      <c r="D161" s="54" t="s">
        <v>4134</v>
      </c>
      <c r="E161" s="54" t="s">
        <v>25</v>
      </c>
      <c r="F161" s="53" t="s">
        <v>24</v>
      </c>
      <c r="G161" s="1" t="s">
        <v>24</v>
      </c>
      <c r="H161" s="27">
        <v>9106043027</v>
      </c>
      <c r="I161" s="1" t="s">
        <v>24</v>
      </c>
      <c r="J161" s="55" t="s">
        <v>14877</v>
      </c>
      <c r="L161" s="57" t="s">
        <v>26</v>
      </c>
      <c r="M161" s="57" t="s">
        <v>517</v>
      </c>
      <c r="N161" s="58" t="s">
        <v>24</v>
      </c>
      <c r="O161" s="7" t="s">
        <v>3612</v>
      </c>
      <c r="S161" s="55" t="s">
        <v>14878</v>
      </c>
      <c r="V161" s="55" t="s">
        <v>14878</v>
      </c>
      <c r="Y161" s="7" t="s">
        <v>4059</v>
      </c>
      <c r="AB161" s="60">
        <v>5111</v>
      </c>
      <c r="AC161" s="60">
        <v>131</v>
      </c>
      <c r="AE161" s="61">
        <v>2</v>
      </c>
      <c r="AG161" s="7">
        <v>37720</v>
      </c>
      <c r="AH161" s="62">
        <v>75440</v>
      </c>
      <c r="AL161" s="64">
        <v>8</v>
      </c>
      <c r="AN161" s="61">
        <v>6035.2</v>
      </c>
      <c r="AO161" s="65">
        <v>33311</v>
      </c>
      <c r="AQ161" s="66" t="s">
        <v>14558</v>
      </c>
      <c r="AR161" s="66">
        <v>156</v>
      </c>
      <c r="AS161" s="66">
        <v>632</v>
      </c>
    </row>
    <row r="162" spans="3:45" x14ac:dyDescent="0.25">
      <c r="C162" s="53" t="s">
        <v>3590</v>
      </c>
      <c r="D162" s="54" t="s">
        <v>4134</v>
      </c>
      <c r="E162" s="54" t="s">
        <v>25</v>
      </c>
      <c r="F162" s="53" t="s">
        <v>24</v>
      </c>
      <c r="G162" s="1" t="s">
        <v>24</v>
      </c>
      <c r="H162" s="27">
        <v>9106043057</v>
      </c>
      <c r="I162" s="1" t="s">
        <v>24</v>
      </c>
      <c r="J162" s="55" t="s">
        <v>14881</v>
      </c>
      <c r="L162" s="57" t="s">
        <v>26</v>
      </c>
      <c r="M162" s="57" t="s">
        <v>148</v>
      </c>
      <c r="N162" s="58" t="s">
        <v>24</v>
      </c>
      <c r="O162" s="7" t="s">
        <v>3803</v>
      </c>
      <c r="S162" s="55" t="s">
        <v>14882</v>
      </c>
      <c r="V162" s="55" t="s">
        <v>14882</v>
      </c>
      <c r="Y162" s="7" t="s">
        <v>4013</v>
      </c>
      <c r="AB162" s="60">
        <v>5111</v>
      </c>
      <c r="AC162" s="60">
        <v>131</v>
      </c>
      <c r="AE162" s="61">
        <v>3</v>
      </c>
      <c r="AG162" s="7">
        <v>41150</v>
      </c>
      <c r="AH162" s="62">
        <v>123450</v>
      </c>
      <c r="AL162" s="64">
        <v>8</v>
      </c>
      <c r="AN162" s="61">
        <v>9876</v>
      </c>
      <c r="AO162" s="65">
        <v>33311</v>
      </c>
      <c r="AQ162" s="66" t="s">
        <v>14558</v>
      </c>
      <c r="AR162" s="66">
        <v>156</v>
      </c>
      <c r="AS162" s="66">
        <v>632</v>
      </c>
    </row>
    <row r="163" spans="3:45" x14ac:dyDescent="0.25">
      <c r="C163" s="53" t="s">
        <v>3590</v>
      </c>
      <c r="D163" s="54" t="s">
        <v>4134</v>
      </c>
      <c r="E163" s="54" t="s">
        <v>25</v>
      </c>
      <c r="F163" s="53" t="s">
        <v>24</v>
      </c>
      <c r="G163" s="1" t="s">
        <v>24</v>
      </c>
      <c r="H163" s="27">
        <v>9106043089</v>
      </c>
      <c r="I163" s="1" t="s">
        <v>24</v>
      </c>
      <c r="J163" s="55" t="s">
        <v>14883</v>
      </c>
      <c r="L163" s="57" t="s">
        <v>26</v>
      </c>
      <c r="M163" s="57" t="s">
        <v>385</v>
      </c>
      <c r="N163" s="58" t="s">
        <v>24</v>
      </c>
      <c r="O163" s="7" t="s">
        <v>14477</v>
      </c>
      <c r="S163" s="55" t="s">
        <v>14884</v>
      </c>
      <c r="V163" s="55" t="s">
        <v>14884</v>
      </c>
      <c r="Y163" s="7" t="s">
        <v>4007</v>
      </c>
      <c r="AB163" s="60">
        <v>5111</v>
      </c>
      <c r="AC163" s="60">
        <v>131</v>
      </c>
      <c r="AE163" s="61">
        <v>4</v>
      </c>
      <c r="AG163" s="7">
        <v>111058</v>
      </c>
      <c r="AH163" s="62">
        <v>444232</v>
      </c>
      <c r="AL163" s="64">
        <v>8</v>
      </c>
      <c r="AN163" s="61">
        <v>35538.559999999998</v>
      </c>
      <c r="AO163" s="65">
        <v>33311</v>
      </c>
      <c r="AQ163" s="66" t="s">
        <v>14558</v>
      </c>
      <c r="AR163" s="66">
        <v>156</v>
      </c>
      <c r="AS163" s="66">
        <v>632</v>
      </c>
    </row>
    <row r="164" spans="3:45" x14ac:dyDescent="0.25">
      <c r="C164" s="53" t="s">
        <v>3590</v>
      </c>
      <c r="D164" s="54" t="s">
        <v>4134</v>
      </c>
      <c r="E164" s="54" t="s">
        <v>25</v>
      </c>
      <c r="F164" s="53" t="s">
        <v>24</v>
      </c>
      <c r="G164" s="1" t="s">
        <v>24</v>
      </c>
      <c r="H164" s="27">
        <v>9106043089</v>
      </c>
      <c r="I164" s="1" t="s">
        <v>24</v>
      </c>
      <c r="J164" s="55" t="s">
        <v>14883</v>
      </c>
      <c r="L164" s="57" t="s">
        <v>26</v>
      </c>
      <c r="M164" s="57" t="s">
        <v>385</v>
      </c>
      <c r="N164" s="58" t="s">
        <v>24</v>
      </c>
      <c r="O164" s="7" t="s">
        <v>14477</v>
      </c>
      <c r="S164" s="55" t="s">
        <v>14884</v>
      </c>
      <c r="V164" s="55" t="s">
        <v>14884</v>
      </c>
      <c r="Y164" s="7" t="s">
        <v>4013</v>
      </c>
      <c r="AB164" s="60">
        <v>5111</v>
      </c>
      <c r="AC164" s="60">
        <v>131</v>
      </c>
      <c r="AE164" s="61">
        <v>1</v>
      </c>
      <c r="AG164" s="7">
        <v>41150</v>
      </c>
      <c r="AH164" s="62">
        <v>41150</v>
      </c>
      <c r="AL164" s="64">
        <v>8</v>
      </c>
      <c r="AN164" s="61">
        <v>3292</v>
      </c>
      <c r="AO164" s="65">
        <v>33311</v>
      </c>
      <c r="AQ164" s="66" t="s">
        <v>14558</v>
      </c>
      <c r="AR164" s="66">
        <v>156</v>
      </c>
      <c r="AS164" s="66">
        <v>632</v>
      </c>
    </row>
    <row r="165" spans="3:45" x14ac:dyDescent="0.25">
      <c r="C165" s="53" t="s">
        <v>3590</v>
      </c>
      <c r="D165" s="54" t="s">
        <v>4134</v>
      </c>
      <c r="E165" s="54" t="s">
        <v>25</v>
      </c>
      <c r="F165" s="53" t="s">
        <v>24</v>
      </c>
      <c r="G165" s="1" t="s">
        <v>24</v>
      </c>
      <c r="H165" s="27">
        <v>9106043081</v>
      </c>
      <c r="I165" s="1" t="s">
        <v>24</v>
      </c>
      <c r="J165" s="55" t="s">
        <v>14885</v>
      </c>
      <c r="L165" s="57" t="s">
        <v>26</v>
      </c>
      <c r="M165" s="57" t="s">
        <v>721</v>
      </c>
      <c r="N165" s="58" t="s">
        <v>24</v>
      </c>
      <c r="O165" s="7" t="s">
        <v>3784</v>
      </c>
      <c r="S165" s="55" t="s">
        <v>14886</v>
      </c>
      <c r="V165" s="55" t="s">
        <v>14886</v>
      </c>
      <c r="Y165" s="7" t="s">
        <v>4010</v>
      </c>
      <c r="AB165" s="60">
        <v>5111</v>
      </c>
      <c r="AC165" s="60">
        <v>131</v>
      </c>
      <c r="AE165" s="61">
        <v>4</v>
      </c>
      <c r="AG165" s="7">
        <v>41328</v>
      </c>
      <c r="AH165" s="62">
        <v>165312</v>
      </c>
      <c r="AL165" s="64">
        <v>8</v>
      </c>
      <c r="AN165" s="61">
        <v>13224.960000000001</v>
      </c>
      <c r="AO165" s="65">
        <v>33311</v>
      </c>
      <c r="AQ165" s="66" t="s">
        <v>14558</v>
      </c>
      <c r="AR165" s="66">
        <v>156</v>
      </c>
      <c r="AS165" s="66">
        <v>632</v>
      </c>
    </row>
    <row r="166" spans="3:45" x14ac:dyDescent="0.25">
      <c r="C166" s="53" t="s">
        <v>3590</v>
      </c>
      <c r="D166" s="54" t="s">
        <v>4134</v>
      </c>
      <c r="E166" s="54" t="s">
        <v>25</v>
      </c>
      <c r="F166" s="53" t="s">
        <v>24</v>
      </c>
      <c r="G166" s="1" t="s">
        <v>24</v>
      </c>
      <c r="H166" s="27">
        <v>9106043103</v>
      </c>
      <c r="I166" s="1" t="s">
        <v>24</v>
      </c>
      <c r="J166" s="55" t="s">
        <v>14887</v>
      </c>
      <c r="L166" s="57" t="s">
        <v>26</v>
      </c>
      <c r="M166" s="57" t="s">
        <v>466</v>
      </c>
      <c r="N166" s="58" t="s">
        <v>24</v>
      </c>
      <c r="O166" s="7" t="s">
        <v>9673</v>
      </c>
      <c r="S166" s="55" t="s">
        <v>14888</v>
      </c>
      <c r="V166" s="55" t="s">
        <v>14888</v>
      </c>
      <c r="Y166" s="7" t="s">
        <v>4007</v>
      </c>
      <c r="AB166" s="60">
        <v>5111</v>
      </c>
      <c r="AC166" s="60">
        <v>131</v>
      </c>
      <c r="AE166" s="61">
        <v>1</v>
      </c>
      <c r="AG166" s="7">
        <v>111058</v>
      </c>
      <c r="AH166" s="62">
        <v>111058</v>
      </c>
      <c r="AL166" s="64">
        <v>8</v>
      </c>
      <c r="AN166" s="61">
        <v>8884.64</v>
      </c>
      <c r="AO166" s="65">
        <v>33311</v>
      </c>
      <c r="AQ166" s="66" t="s">
        <v>14558</v>
      </c>
      <c r="AR166" s="66">
        <v>156</v>
      </c>
      <c r="AS166" s="66">
        <v>632</v>
      </c>
    </row>
    <row r="167" spans="3:45" x14ac:dyDescent="0.25">
      <c r="C167" s="53" t="s">
        <v>3590</v>
      </c>
      <c r="D167" s="54" t="s">
        <v>4134</v>
      </c>
      <c r="E167" s="54" t="s">
        <v>25</v>
      </c>
      <c r="F167" s="53" t="s">
        <v>24</v>
      </c>
      <c r="G167" s="1" t="s">
        <v>24</v>
      </c>
      <c r="H167" s="27">
        <v>9106043096</v>
      </c>
      <c r="I167" s="1" t="s">
        <v>24</v>
      </c>
      <c r="J167" s="55" t="s">
        <v>14889</v>
      </c>
      <c r="L167" s="57" t="s">
        <v>26</v>
      </c>
      <c r="M167" s="57" t="s">
        <v>403</v>
      </c>
      <c r="N167" s="58" t="s">
        <v>24</v>
      </c>
      <c r="O167" s="7" t="s">
        <v>10389</v>
      </c>
      <c r="S167" s="55" t="s">
        <v>14890</v>
      </c>
      <c r="V167" s="55" t="s">
        <v>14890</v>
      </c>
      <c r="Y167" s="7" t="s">
        <v>4007</v>
      </c>
      <c r="AB167" s="60">
        <v>5111</v>
      </c>
      <c r="AC167" s="60">
        <v>131</v>
      </c>
      <c r="AE167" s="61">
        <v>2</v>
      </c>
      <c r="AG167" s="7">
        <v>111058</v>
      </c>
      <c r="AH167" s="62">
        <v>222116</v>
      </c>
      <c r="AL167" s="64">
        <v>8</v>
      </c>
      <c r="AN167" s="61">
        <v>17769.28</v>
      </c>
      <c r="AO167" s="65">
        <v>33311</v>
      </c>
      <c r="AQ167" s="66" t="s">
        <v>14558</v>
      </c>
      <c r="AR167" s="66">
        <v>156</v>
      </c>
      <c r="AS167" s="66">
        <v>632</v>
      </c>
    </row>
    <row r="168" spans="3:45" x14ac:dyDescent="0.25">
      <c r="C168" s="53" t="s">
        <v>3590</v>
      </c>
      <c r="D168" s="54" t="s">
        <v>4134</v>
      </c>
      <c r="E168" s="54" t="s">
        <v>25</v>
      </c>
      <c r="F168" s="53" t="s">
        <v>907</v>
      </c>
      <c r="G168" s="1" t="s">
        <v>907</v>
      </c>
      <c r="H168" s="27">
        <v>9106043192</v>
      </c>
      <c r="I168" s="1" t="s">
        <v>907</v>
      </c>
      <c r="J168" s="55" t="s">
        <v>14895</v>
      </c>
      <c r="L168" s="57" t="s">
        <v>26</v>
      </c>
      <c r="M168" s="57" t="s">
        <v>1394</v>
      </c>
      <c r="N168" s="58" t="s">
        <v>907</v>
      </c>
      <c r="O168" s="7" t="s">
        <v>3784</v>
      </c>
      <c r="S168" s="55" t="s">
        <v>14896</v>
      </c>
      <c r="V168" s="55" t="s">
        <v>14896</v>
      </c>
      <c r="Y168" s="7" t="s">
        <v>4010</v>
      </c>
      <c r="AB168" s="60">
        <v>5111</v>
      </c>
      <c r="AC168" s="60">
        <v>131</v>
      </c>
      <c r="AE168" s="61">
        <v>2</v>
      </c>
      <c r="AG168" s="7">
        <v>41328</v>
      </c>
      <c r="AH168" s="62">
        <v>82656</v>
      </c>
      <c r="AL168" s="64">
        <v>8</v>
      </c>
      <c r="AN168" s="61">
        <v>6612.4800000000005</v>
      </c>
      <c r="AO168" s="65">
        <v>33311</v>
      </c>
      <c r="AQ168" s="66" t="s">
        <v>14558</v>
      </c>
      <c r="AR168" s="66">
        <v>156</v>
      </c>
      <c r="AS168" s="66">
        <v>632</v>
      </c>
    </row>
    <row r="169" spans="3:45" x14ac:dyDescent="0.25">
      <c r="C169" s="53" t="s">
        <v>3590</v>
      </c>
      <c r="D169" s="54" t="s">
        <v>4134</v>
      </c>
      <c r="E169" s="54" t="s">
        <v>25</v>
      </c>
      <c r="F169" s="53" t="s">
        <v>907</v>
      </c>
      <c r="G169" s="1" t="s">
        <v>907</v>
      </c>
      <c r="H169" s="27">
        <v>9106043193</v>
      </c>
      <c r="I169" s="1" t="s">
        <v>907</v>
      </c>
      <c r="J169" s="55" t="s">
        <v>14897</v>
      </c>
      <c r="L169" s="57" t="s">
        <v>26</v>
      </c>
      <c r="M169" s="57" t="s">
        <v>1397</v>
      </c>
      <c r="N169" s="58" t="s">
        <v>907</v>
      </c>
      <c r="O169" s="7" t="s">
        <v>3784</v>
      </c>
      <c r="S169" s="55" t="s">
        <v>14896</v>
      </c>
      <c r="V169" s="55" t="s">
        <v>14896</v>
      </c>
      <c r="Y169" s="7" t="s">
        <v>4007</v>
      </c>
      <c r="AB169" s="60">
        <v>5111</v>
      </c>
      <c r="AC169" s="60">
        <v>131</v>
      </c>
      <c r="AE169" s="61">
        <v>2</v>
      </c>
      <c r="AG169" s="7">
        <v>111058</v>
      </c>
      <c r="AH169" s="62">
        <v>222116</v>
      </c>
      <c r="AL169" s="64">
        <v>8</v>
      </c>
      <c r="AN169" s="61">
        <v>17769.28</v>
      </c>
      <c r="AO169" s="65">
        <v>33311</v>
      </c>
      <c r="AQ169" s="66" t="s">
        <v>14558</v>
      </c>
      <c r="AR169" s="66">
        <v>156</v>
      </c>
      <c r="AS169" s="66">
        <v>632</v>
      </c>
    </row>
    <row r="170" spans="3:45" x14ac:dyDescent="0.25">
      <c r="C170" s="53" t="s">
        <v>3590</v>
      </c>
      <c r="D170" s="54" t="s">
        <v>4134</v>
      </c>
      <c r="E170" s="54" t="s">
        <v>25</v>
      </c>
      <c r="F170" s="53" t="s">
        <v>907</v>
      </c>
      <c r="G170" s="1" t="s">
        <v>907</v>
      </c>
      <c r="H170" s="27">
        <v>9106043315</v>
      </c>
      <c r="I170" s="1" t="s">
        <v>907</v>
      </c>
      <c r="J170" s="55" t="s">
        <v>14901</v>
      </c>
      <c r="L170" s="57" t="s">
        <v>26</v>
      </c>
      <c r="M170" s="57" t="s">
        <v>968</v>
      </c>
      <c r="N170" s="58" t="s">
        <v>907</v>
      </c>
      <c r="O170" s="7" t="s">
        <v>3711</v>
      </c>
      <c r="S170" s="55" t="s">
        <v>14902</v>
      </c>
      <c r="V170" s="55" t="s">
        <v>14902</v>
      </c>
      <c r="Y170" s="7" t="s">
        <v>4059</v>
      </c>
      <c r="AB170" s="60">
        <v>5111</v>
      </c>
      <c r="AC170" s="60">
        <v>131</v>
      </c>
      <c r="AE170" s="61">
        <v>1</v>
      </c>
      <c r="AG170" s="7">
        <v>37720</v>
      </c>
      <c r="AH170" s="62">
        <v>37720</v>
      </c>
      <c r="AL170" s="64">
        <v>8</v>
      </c>
      <c r="AN170" s="61">
        <v>3017.6</v>
      </c>
      <c r="AO170" s="65">
        <v>33311</v>
      </c>
      <c r="AQ170" s="66" t="s">
        <v>14558</v>
      </c>
      <c r="AR170" s="66">
        <v>156</v>
      </c>
      <c r="AS170" s="66">
        <v>632</v>
      </c>
    </row>
    <row r="171" spans="3:45" x14ac:dyDescent="0.25">
      <c r="C171" s="53" t="s">
        <v>3590</v>
      </c>
      <c r="D171" s="54" t="s">
        <v>4134</v>
      </c>
      <c r="E171" s="54" t="s">
        <v>25</v>
      </c>
      <c r="F171" s="53" t="s">
        <v>907</v>
      </c>
      <c r="G171" s="1" t="s">
        <v>907</v>
      </c>
      <c r="H171" s="27">
        <v>9106043413</v>
      </c>
      <c r="I171" s="1" t="s">
        <v>907</v>
      </c>
      <c r="J171" s="55" t="s">
        <v>14903</v>
      </c>
      <c r="L171" s="57" t="s">
        <v>26</v>
      </c>
      <c r="M171" s="57" t="s">
        <v>1079</v>
      </c>
      <c r="N171" s="58" t="s">
        <v>907</v>
      </c>
      <c r="O171" s="7" t="s">
        <v>3686</v>
      </c>
      <c r="S171" s="55" t="s">
        <v>14904</v>
      </c>
      <c r="V171" s="55" t="s">
        <v>14904</v>
      </c>
      <c r="Y171" s="7" t="s">
        <v>4007</v>
      </c>
      <c r="AB171" s="60">
        <v>5111</v>
      </c>
      <c r="AC171" s="60">
        <v>131</v>
      </c>
      <c r="AE171" s="61">
        <v>2</v>
      </c>
      <c r="AG171" s="7">
        <v>111058</v>
      </c>
      <c r="AH171" s="62">
        <v>222116</v>
      </c>
      <c r="AL171" s="64">
        <v>8</v>
      </c>
      <c r="AN171" s="61">
        <v>17769.28</v>
      </c>
      <c r="AO171" s="65">
        <v>33311</v>
      </c>
      <c r="AQ171" s="66" t="s">
        <v>14558</v>
      </c>
      <c r="AR171" s="66">
        <v>156</v>
      </c>
      <c r="AS171" s="66">
        <v>632</v>
      </c>
    </row>
    <row r="172" spans="3:45" x14ac:dyDescent="0.25">
      <c r="C172" s="53" t="s">
        <v>3590</v>
      </c>
      <c r="D172" s="54" t="s">
        <v>4134</v>
      </c>
      <c r="E172" s="54" t="s">
        <v>25</v>
      </c>
      <c r="F172" s="53" t="s">
        <v>907</v>
      </c>
      <c r="G172" s="1" t="s">
        <v>907</v>
      </c>
      <c r="H172" s="27">
        <v>9106043413</v>
      </c>
      <c r="I172" s="1" t="s">
        <v>907</v>
      </c>
      <c r="J172" s="55" t="s">
        <v>14903</v>
      </c>
      <c r="L172" s="57" t="s">
        <v>26</v>
      </c>
      <c r="M172" s="57" t="s">
        <v>1079</v>
      </c>
      <c r="N172" s="58" t="s">
        <v>907</v>
      </c>
      <c r="O172" s="7" t="s">
        <v>3686</v>
      </c>
      <c r="S172" s="55" t="s">
        <v>14904</v>
      </c>
      <c r="V172" s="55" t="s">
        <v>14904</v>
      </c>
      <c r="Y172" s="7" t="s">
        <v>3949</v>
      </c>
      <c r="AB172" s="60">
        <v>5111</v>
      </c>
      <c r="AC172" s="60">
        <v>131</v>
      </c>
      <c r="AE172" s="61">
        <v>5</v>
      </c>
      <c r="AG172" s="7">
        <v>74250</v>
      </c>
      <c r="AH172" s="62">
        <v>371250</v>
      </c>
      <c r="AL172" s="64">
        <v>8</v>
      </c>
      <c r="AN172" s="61">
        <v>29700</v>
      </c>
      <c r="AO172" s="65">
        <v>33311</v>
      </c>
      <c r="AQ172" s="66" t="s">
        <v>14558</v>
      </c>
      <c r="AR172" s="66">
        <v>156</v>
      </c>
      <c r="AS172" s="66">
        <v>632</v>
      </c>
    </row>
    <row r="173" spans="3:45" x14ac:dyDescent="0.25">
      <c r="C173" s="53" t="s">
        <v>3590</v>
      </c>
      <c r="D173" s="54" t="s">
        <v>4134</v>
      </c>
      <c r="E173" s="54" t="s">
        <v>25</v>
      </c>
      <c r="F173" s="53" t="s">
        <v>907</v>
      </c>
      <c r="G173" s="1" t="s">
        <v>907</v>
      </c>
      <c r="H173" s="27">
        <v>9106043484</v>
      </c>
      <c r="I173" s="1" t="s">
        <v>907</v>
      </c>
      <c r="J173" s="55" t="s">
        <v>14905</v>
      </c>
      <c r="L173" s="57" t="s">
        <v>26</v>
      </c>
      <c r="M173" s="57" t="s">
        <v>971</v>
      </c>
      <c r="N173" s="58" t="s">
        <v>907</v>
      </c>
      <c r="O173" s="7" t="s">
        <v>3606</v>
      </c>
      <c r="S173" s="55" t="s">
        <v>14712</v>
      </c>
      <c r="V173" s="55" t="s">
        <v>14712</v>
      </c>
      <c r="Y173" s="7" t="s">
        <v>3952</v>
      </c>
      <c r="AB173" s="60">
        <v>5111</v>
      </c>
      <c r="AC173" s="60">
        <v>131</v>
      </c>
      <c r="AE173" s="61">
        <v>1</v>
      </c>
      <c r="AG173" s="7">
        <v>73431</v>
      </c>
      <c r="AH173" s="62">
        <v>73431</v>
      </c>
      <c r="AL173" s="64">
        <v>8</v>
      </c>
      <c r="AN173" s="61">
        <v>5874.4800000000005</v>
      </c>
      <c r="AO173" s="65">
        <v>33311</v>
      </c>
      <c r="AQ173" s="66" t="s">
        <v>14558</v>
      </c>
      <c r="AR173" s="66">
        <v>156</v>
      </c>
      <c r="AS173" s="66">
        <v>632</v>
      </c>
    </row>
    <row r="174" spans="3:45" x14ac:dyDescent="0.25">
      <c r="C174" s="53" t="s">
        <v>3590</v>
      </c>
      <c r="D174" s="54" t="s">
        <v>4134</v>
      </c>
      <c r="E174" s="54" t="s">
        <v>25</v>
      </c>
      <c r="F174" s="53" t="s">
        <v>907</v>
      </c>
      <c r="G174" s="1" t="s">
        <v>907</v>
      </c>
      <c r="H174" s="27">
        <v>9106043476</v>
      </c>
      <c r="I174" s="1" t="s">
        <v>907</v>
      </c>
      <c r="J174" s="55" t="s">
        <v>14906</v>
      </c>
      <c r="L174" s="57" t="s">
        <v>26</v>
      </c>
      <c r="M174" s="57" t="s">
        <v>1100</v>
      </c>
      <c r="N174" s="58" t="s">
        <v>907</v>
      </c>
      <c r="O174" s="7" t="s">
        <v>12536</v>
      </c>
      <c r="S174" s="55" t="s">
        <v>14907</v>
      </c>
      <c r="V174" s="55" t="s">
        <v>14907</v>
      </c>
      <c r="Y174" s="7" t="s">
        <v>4087</v>
      </c>
      <c r="AB174" s="60">
        <v>5111</v>
      </c>
      <c r="AC174" s="60">
        <v>131</v>
      </c>
      <c r="AE174" s="61">
        <v>5</v>
      </c>
      <c r="AG174" s="7">
        <v>45588</v>
      </c>
      <c r="AH174" s="62">
        <v>227940</v>
      </c>
      <c r="AL174" s="64">
        <v>8</v>
      </c>
      <c r="AN174" s="61">
        <v>18235.2</v>
      </c>
      <c r="AO174" s="65">
        <v>33311</v>
      </c>
      <c r="AQ174" s="66" t="s">
        <v>14558</v>
      </c>
      <c r="AR174" s="66">
        <v>156</v>
      </c>
      <c r="AS174" s="66">
        <v>632</v>
      </c>
    </row>
    <row r="175" spans="3:45" x14ac:dyDescent="0.25">
      <c r="C175" s="53" t="s">
        <v>3590</v>
      </c>
      <c r="D175" s="54" t="s">
        <v>4134</v>
      </c>
      <c r="E175" s="54" t="s">
        <v>25</v>
      </c>
      <c r="F175" s="53" t="s">
        <v>907</v>
      </c>
      <c r="G175" s="1" t="s">
        <v>907</v>
      </c>
      <c r="H175" s="27">
        <v>9106043476</v>
      </c>
      <c r="I175" s="1" t="s">
        <v>907</v>
      </c>
      <c r="J175" s="55" t="s">
        <v>14906</v>
      </c>
      <c r="L175" s="57" t="s">
        <v>26</v>
      </c>
      <c r="M175" s="57" t="s">
        <v>1100</v>
      </c>
      <c r="N175" s="58" t="s">
        <v>907</v>
      </c>
      <c r="O175" s="7" t="s">
        <v>12536</v>
      </c>
      <c r="S175" s="55" t="s">
        <v>14907</v>
      </c>
      <c r="V175" s="55" t="s">
        <v>14907</v>
      </c>
      <c r="Y175" s="7" t="s">
        <v>3967</v>
      </c>
      <c r="AB175" s="60">
        <v>5111</v>
      </c>
      <c r="AC175" s="60">
        <v>131</v>
      </c>
      <c r="AE175" s="61">
        <v>6</v>
      </c>
      <c r="AG175" s="7">
        <v>70950</v>
      </c>
      <c r="AH175" s="62">
        <v>425700</v>
      </c>
      <c r="AL175" s="64">
        <v>8</v>
      </c>
      <c r="AN175" s="61">
        <v>34056</v>
      </c>
      <c r="AO175" s="65">
        <v>33311</v>
      </c>
      <c r="AQ175" s="66" t="s">
        <v>14558</v>
      </c>
      <c r="AR175" s="66">
        <v>156</v>
      </c>
      <c r="AS175" s="66">
        <v>632</v>
      </c>
    </row>
    <row r="176" spans="3:45" x14ac:dyDescent="0.25">
      <c r="C176" s="53" t="s">
        <v>3590</v>
      </c>
      <c r="D176" s="54" t="s">
        <v>4134</v>
      </c>
      <c r="E176" s="54" t="s">
        <v>25</v>
      </c>
      <c r="F176" s="53" t="s">
        <v>907</v>
      </c>
      <c r="G176" s="1" t="s">
        <v>907</v>
      </c>
      <c r="H176" s="27">
        <v>9106043475</v>
      </c>
      <c r="I176" s="1" t="s">
        <v>907</v>
      </c>
      <c r="J176" s="55" t="s">
        <v>14908</v>
      </c>
      <c r="L176" s="57" t="s">
        <v>26</v>
      </c>
      <c r="M176" s="57" t="s">
        <v>1172</v>
      </c>
      <c r="N176" s="58" t="s">
        <v>907</v>
      </c>
      <c r="O176" s="7" t="s">
        <v>12536</v>
      </c>
      <c r="S176" s="55" t="s">
        <v>14907</v>
      </c>
      <c r="V176" s="55" t="s">
        <v>14907</v>
      </c>
      <c r="Y176" s="7" t="s">
        <v>4087</v>
      </c>
      <c r="AB176" s="60">
        <v>5111</v>
      </c>
      <c r="AC176" s="60">
        <v>131</v>
      </c>
      <c r="AE176" s="61">
        <v>5</v>
      </c>
      <c r="AG176" s="7">
        <v>45588</v>
      </c>
      <c r="AH176" s="62">
        <v>227940</v>
      </c>
      <c r="AL176" s="64">
        <v>8</v>
      </c>
      <c r="AN176" s="61">
        <v>18235.2</v>
      </c>
      <c r="AO176" s="65">
        <v>33311</v>
      </c>
      <c r="AQ176" s="66" t="s">
        <v>14558</v>
      </c>
      <c r="AR176" s="66">
        <v>156</v>
      </c>
      <c r="AS176" s="66">
        <v>632</v>
      </c>
    </row>
    <row r="177" spans="3:45" x14ac:dyDescent="0.25">
      <c r="C177" s="53" t="s">
        <v>3590</v>
      </c>
      <c r="D177" s="54" t="s">
        <v>4134</v>
      </c>
      <c r="E177" s="54" t="s">
        <v>25</v>
      </c>
      <c r="F177" s="53" t="s">
        <v>907</v>
      </c>
      <c r="G177" s="1" t="s">
        <v>907</v>
      </c>
      <c r="H177" s="27">
        <v>9106043475</v>
      </c>
      <c r="I177" s="1" t="s">
        <v>907</v>
      </c>
      <c r="J177" s="55" t="s">
        <v>14908</v>
      </c>
      <c r="L177" s="57" t="s">
        <v>26</v>
      </c>
      <c r="M177" s="57" t="s">
        <v>1172</v>
      </c>
      <c r="N177" s="58" t="s">
        <v>907</v>
      </c>
      <c r="O177" s="7" t="s">
        <v>12536</v>
      </c>
      <c r="S177" s="55" t="s">
        <v>14907</v>
      </c>
      <c r="V177" s="55" t="s">
        <v>14907</v>
      </c>
      <c r="Y177" s="7" t="s">
        <v>3952</v>
      </c>
      <c r="AB177" s="60">
        <v>5111</v>
      </c>
      <c r="AC177" s="60">
        <v>131</v>
      </c>
      <c r="AE177" s="61">
        <v>3</v>
      </c>
      <c r="AG177" s="7">
        <v>73431</v>
      </c>
      <c r="AH177" s="62">
        <v>220293</v>
      </c>
      <c r="AL177" s="64">
        <v>8</v>
      </c>
      <c r="AN177" s="61">
        <v>17623.439999999999</v>
      </c>
      <c r="AO177" s="65">
        <v>33311</v>
      </c>
      <c r="AQ177" s="66" t="s">
        <v>14558</v>
      </c>
      <c r="AR177" s="66">
        <v>156</v>
      </c>
      <c r="AS177" s="66">
        <v>632</v>
      </c>
    </row>
    <row r="178" spans="3:45" x14ac:dyDescent="0.25">
      <c r="C178" s="53" t="s">
        <v>3590</v>
      </c>
      <c r="D178" s="54" t="s">
        <v>4134</v>
      </c>
      <c r="E178" s="54" t="s">
        <v>25</v>
      </c>
      <c r="F178" s="53" t="s">
        <v>907</v>
      </c>
      <c r="G178" s="1" t="s">
        <v>907</v>
      </c>
      <c r="H178" s="27">
        <v>9106043475</v>
      </c>
      <c r="I178" s="1" t="s">
        <v>907</v>
      </c>
      <c r="J178" s="55" t="s">
        <v>14908</v>
      </c>
      <c r="L178" s="57" t="s">
        <v>26</v>
      </c>
      <c r="M178" s="57" t="s">
        <v>1172</v>
      </c>
      <c r="N178" s="58" t="s">
        <v>907</v>
      </c>
      <c r="O178" s="7" t="s">
        <v>12536</v>
      </c>
      <c r="S178" s="55" t="s">
        <v>14907</v>
      </c>
      <c r="V178" s="55" t="s">
        <v>14907</v>
      </c>
      <c r="Y178" s="7" t="s">
        <v>3949</v>
      </c>
      <c r="AB178" s="60">
        <v>5111</v>
      </c>
      <c r="AC178" s="60">
        <v>131</v>
      </c>
      <c r="AE178" s="61">
        <v>1</v>
      </c>
      <c r="AG178" s="7">
        <v>74250</v>
      </c>
      <c r="AH178" s="62">
        <v>74250</v>
      </c>
      <c r="AL178" s="64">
        <v>8</v>
      </c>
      <c r="AN178" s="61">
        <v>5940</v>
      </c>
      <c r="AO178" s="65">
        <v>33311</v>
      </c>
      <c r="AQ178" s="66" t="s">
        <v>14558</v>
      </c>
      <c r="AR178" s="66">
        <v>156</v>
      </c>
      <c r="AS178" s="66">
        <v>632</v>
      </c>
    </row>
    <row r="179" spans="3:45" x14ac:dyDescent="0.25">
      <c r="C179" s="53" t="s">
        <v>3590</v>
      </c>
      <c r="D179" s="54" t="s">
        <v>4134</v>
      </c>
      <c r="E179" s="54" t="s">
        <v>25</v>
      </c>
      <c r="F179" s="53" t="s">
        <v>907</v>
      </c>
      <c r="G179" s="1" t="s">
        <v>907</v>
      </c>
      <c r="H179" s="27">
        <v>9106043551</v>
      </c>
      <c r="I179" s="1" t="s">
        <v>907</v>
      </c>
      <c r="J179" s="55" t="s">
        <v>14909</v>
      </c>
      <c r="L179" s="57" t="s">
        <v>26</v>
      </c>
      <c r="M179" s="57" t="s">
        <v>1577</v>
      </c>
      <c r="N179" s="58" t="s">
        <v>907</v>
      </c>
      <c r="O179" s="7" t="s">
        <v>11964</v>
      </c>
      <c r="S179" s="55" t="s">
        <v>14910</v>
      </c>
      <c r="V179" s="55" t="s">
        <v>14910</v>
      </c>
      <c r="Y179" s="7" t="s">
        <v>4007</v>
      </c>
      <c r="AB179" s="60">
        <v>5111</v>
      </c>
      <c r="AC179" s="60">
        <v>131</v>
      </c>
      <c r="AE179" s="61">
        <v>1</v>
      </c>
      <c r="AG179" s="7">
        <v>111058</v>
      </c>
      <c r="AH179" s="62">
        <v>111058</v>
      </c>
      <c r="AL179" s="64">
        <v>8</v>
      </c>
      <c r="AN179" s="61">
        <v>8884.64</v>
      </c>
      <c r="AO179" s="65">
        <v>33311</v>
      </c>
      <c r="AQ179" s="66" t="s">
        <v>14558</v>
      </c>
      <c r="AR179" s="66">
        <v>156</v>
      </c>
      <c r="AS179" s="66">
        <v>632</v>
      </c>
    </row>
    <row r="180" spans="3:45" x14ac:dyDescent="0.25">
      <c r="C180" s="53" t="s">
        <v>3590</v>
      </c>
      <c r="D180" s="54" t="s">
        <v>4134</v>
      </c>
      <c r="E180" s="54" t="s">
        <v>25</v>
      </c>
      <c r="F180" s="53" t="s">
        <v>907</v>
      </c>
      <c r="G180" s="1" t="s">
        <v>907</v>
      </c>
      <c r="H180" s="27">
        <v>9106043559</v>
      </c>
      <c r="I180" s="1" t="s">
        <v>907</v>
      </c>
      <c r="J180" s="55" t="s">
        <v>14913</v>
      </c>
      <c r="L180" s="57" t="s">
        <v>26</v>
      </c>
      <c r="M180" s="57" t="s">
        <v>944</v>
      </c>
      <c r="N180" s="58" t="s">
        <v>907</v>
      </c>
      <c r="O180" s="7" t="s">
        <v>3627</v>
      </c>
      <c r="S180" s="55" t="s">
        <v>14673</v>
      </c>
      <c r="V180" s="55" t="s">
        <v>14673</v>
      </c>
      <c r="Y180" s="7" t="s">
        <v>4013</v>
      </c>
      <c r="AB180" s="60">
        <v>5111</v>
      </c>
      <c r="AC180" s="60">
        <v>131</v>
      </c>
      <c r="AE180" s="61">
        <v>1</v>
      </c>
      <c r="AG180" s="7">
        <v>50182</v>
      </c>
      <c r="AH180" s="62">
        <v>50182</v>
      </c>
      <c r="AL180" s="64">
        <v>8</v>
      </c>
      <c r="AN180" s="61">
        <v>4014.56</v>
      </c>
      <c r="AO180" s="65">
        <v>33311</v>
      </c>
      <c r="AQ180" s="66" t="s">
        <v>14558</v>
      </c>
      <c r="AR180" s="66">
        <v>156</v>
      </c>
      <c r="AS180" s="66">
        <v>632</v>
      </c>
    </row>
    <row r="181" spans="3:45" x14ac:dyDescent="0.25">
      <c r="C181" s="53" t="s">
        <v>3590</v>
      </c>
      <c r="D181" s="54" t="s">
        <v>4134</v>
      </c>
      <c r="E181" s="54" t="s">
        <v>25</v>
      </c>
      <c r="F181" s="53" t="s">
        <v>907</v>
      </c>
      <c r="G181" s="1" t="s">
        <v>907</v>
      </c>
      <c r="H181" s="27">
        <v>9106043554</v>
      </c>
      <c r="I181" s="1" t="s">
        <v>907</v>
      </c>
      <c r="J181" s="55" t="s">
        <v>14914</v>
      </c>
      <c r="L181" s="57" t="s">
        <v>26</v>
      </c>
      <c r="M181" s="57" t="s">
        <v>1340</v>
      </c>
      <c r="N181" s="58" t="s">
        <v>907</v>
      </c>
      <c r="O181" s="7" t="s">
        <v>3819</v>
      </c>
      <c r="S181" s="55" t="s">
        <v>14915</v>
      </c>
      <c r="V181" s="55" t="s">
        <v>14915</v>
      </c>
      <c r="Y181" s="7" t="s">
        <v>4013</v>
      </c>
      <c r="AB181" s="60">
        <v>5111</v>
      </c>
      <c r="AC181" s="60">
        <v>131</v>
      </c>
      <c r="AE181" s="61">
        <v>2</v>
      </c>
      <c r="AG181" s="7">
        <v>50182</v>
      </c>
      <c r="AH181" s="62">
        <v>100364</v>
      </c>
      <c r="AL181" s="64">
        <v>8</v>
      </c>
      <c r="AN181" s="61">
        <v>8029.12</v>
      </c>
      <c r="AO181" s="65">
        <v>33311</v>
      </c>
      <c r="AQ181" s="66" t="s">
        <v>14558</v>
      </c>
      <c r="AR181" s="66">
        <v>156</v>
      </c>
      <c r="AS181" s="66">
        <v>632</v>
      </c>
    </row>
    <row r="182" spans="3:45" x14ac:dyDescent="0.25">
      <c r="C182" s="53" t="s">
        <v>3590</v>
      </c>
      <c r="D182" s="54" t="s">
        <v>4134</v>
      </c>
      <c r="E182" s="54" t="s">
        <v>25</v>
      </c>
      <c r="F182" s="53" t="s">
        <v>907</v>
      </c>
      <c r="G182" s="1" t="s">
        <v>907</v>
      </c>
      <c r="H182" s="27">
        <v>9106043536</v>
      </c>
      <c r="I182" s="1" t="s">
        <v>907</v>
      </c>
      <c r="J182" s="55" t="s">
        <v>14916</v>
      </c>
      <c r="L182" s="57" t="s">
        <v>26</v>
      </c>
      <c r="M182" s="57" t="s">
        <v>1598</v>
      </c>
      <c r="N182" s="58" t="s">
        <v>907</v>
      </c>
      <c r="O182" s="7" t="s">
        <v>3711</v>
      </c>
      <c r="S182" s="55" t="s">
        <v>14902</v>
      </c>
      <c r="V182" s="55" t="s">
        <v>14902</v>
      </c>
      <c r="Y182" s="7" t="s">
        <v>3949</v>
      </c>
      <c r="AB182" s="60">
        <v>5111</v>
      </c>
      <c r="AC182" s="60">
        <v>131</v>
      </c>
      <c r="AE182" s="61">
        <v>1</v>
      </c>
      <c r="AG182" s="7">
        <v>74250</v>
      </c>
      <c r="AH182" s="62">
        <v>74250</v>
      </c>
      <c r="AL182" s="64">
        <v>8</v>
      </c>
      <c r="AN182" s="61">
        <v>5940</v>
      </c>
      <c r="AO182" s="65">
        <v>33311</v>
      </c>
      <c r="AQ182" s="66" t="s">
        <v>14558</v>
      </c>
      <c r="AR182" s="66">
        <v>156</v>
      </c>
      <c r="AS182" s="66">
        <v>632</v>
      </c>
    </row>
    <row r="183" spans="3:45" x14ac:dyDescent="0.25">
      <c r="C183" s="53" t="s">
        <v>3590</v>
      </c>
      <c r="D183" s="54" t="s">
        <v>4134</v>
      </c>
      <c r="E183" s="54" t="s">
        <v>25</v>
      </c>
      <c r="F183" s="53" t="s">
        <v>907</v>
      </c>
      <c r="G183" s="1" t="s">
        <v>907</v>
      </c>
      <c r="H183" s="27">
        <v>9106043590</v>
      </c>
      <c r="I183" s="1" t="s">
        <v>907</v>
      </c>
      <c r="J183" s="55" t="s">
        <v>14917</v>
      </c>
      <c r="L183" s="57" t="s">
        <v>26</v>
      </c>
      <c r="M183" s="57" t="s">
        <v>1052</v>
      </c>
      <c r="N183" s="58" t="s">
        <v>907</v>
      </c>
      <c r="O183" s="7" t="s">
        <v>3686</v>
      </c>
      <c r="S183" s="55" t="s">
        <v>14918</v>
      </c>
      <c r="V183" s="55" t="s">
        <v>14918</v>
      </c>
      <c r="Y183" s="7" t="s">
        <v>4007</v>
      </c>
      <c r="AB183" s="60">
        <v>5111</v>
      </c>
      <c r="AC183" s="60">
        <v>131</v>
      </c>
      <c r="AE183" s="61">
        <v>8</v>
      </c>
      <c r="AG183" s="7">
        <v>111058</v>
      </c>
      <c r="AH183" s="62">
        <v>888464</v>
      </c>
      <c r="AL183" s="64">
        <v>8</v>
      </c>
      <c r="AN183" s="61">
        <v>71077.119999999995</v>
      </c>
      <c r="AO183" s="65">
        <v>33311</v>
      </c>
      <c r="AQ183" s="66" t="s">
        <v>14558</v>
      </c>
      <c r="AR183" s="66">
        <v>156</v>
      </c>
      <c r="AS183" s="66">
        <v>632</v>
      </c>
    </row>
    <row r="184" spans="3:45" x14ac:dyDescent="0.25">
      <c r="C184" s="53" t="s">
        <v>3590</v>
      </c>
      <c r="D184" s="54" t="s">
        <v>4134</v>
      </c>
      <c r="E184" s="54" t="s">
        <v>25</v>
      </c>
      <c r="F184" s="53" t="s">
        <v>907</v>
      </c>
      <c r="G184" s="1" t="s">
        <v>907</v>
      </c>
      <c r="H184" s="27">
        <v>9106043602</v>
      </c>
      <c r="I184" s="1" t="s">
        <v>907</v>
      </c>
      <c r="J184" s="55" t="s">
        <v>14919</v>
      </c>
      <c r="L184" s="57" t="s">
        <v>26</v>
      </c>
      <c r="M184" s="57" t="s">
        <v>1169</v>
      </c>
      <c r="N184" s="58" t="s">
        <v>907</v>
      </c>
      <c r="O184" s="7" t="s">
        <v>3864</v>
      </c>
      <c r="S184" s="55" t="s">
        <v>14920</v>
      </c>
      <c r="V184" s="55" t="s">
        <v>14920</v>
      </c>
      <c r="Y184" s="7" t="s">
        <v>4007</v>
      </c>
      <c r="AB184" s="60">
        <v>5111</v>
      </c>
      <c r="AC184" s="60">
        <v>131</v>
      </c>
      <c r="AE184" s="61">
        <v>1</v>
      </c>
      <c r="AG184" s="7">
        <v>111058</v>
      </c>
      <c r="AH184" s="62">
        <v>111058</v>
      </c>
      <c r="AL184" s="64">
        <v>8</v>
      </c>
      <c r="AN184" s="61">
        <v>8884.64</v>
      </c>
      <c r="AO184" s="65">
        <v>33311</v>
      </c>
      <c r="AQ184" s="66" t="s">
        <v>14558</v>
      </c>
      <c r="AR184" s="66">
        <v>156</v>
      </c>
      <c r="AS184" s="66">
        <v>632</v>
      </c>
    </row>
    <row r="185" spans="3:45" x14ac:dyDescent="0.25">
      <c r="C185" s="53" t="s">
        <v>3590</v>
      </c>
      <c r="D185" s="54" t="s">
        <v>4134</v>
      </c>
      <c r="E185" s="54" t="s">
        <v>25</v>
      </c>
      <c r="F185" s="53" t="s">
        <v>907</v>
      </c>
      <c r="G185" s="1" t="s">
        <v>907</v>
      </c>
      <c r="H185" s="27">
        <v>9106043647</v>
      </c>
      <c r="I185" s="1" t="s">
        <v>907</v>
      </c>
      <c r="J185" s="55" t="s">
        <v>14921</v>
      </c>
      <c r="L185" s="57" t="s">
        <v>26</v>
      </c>
      <c r="M185" s="57" t="s">
        <v>1328</v>
      </c>
      <c r="N185" s="58" t="s">
        <v>907</v>
      </c>
      <c r="O185" s="7" t="s">
        <v>14478</v>
      </c>
      <c r="S185" s="55" t="s">
        <v>14922</v>
      </c>
      <c r="V185" s="55" t="s">
        <v>14922</v>
      </c>
      <c r="Y185" s="7" t="s">
        <v>4007</v>
      </c>
      <c r="AB185" s="60">
        <v>5111</v>
      </c>
      <c r="AC185" s="60">
        <v>131</v>
      </c>
      <c r="AE185" s="61">
        <v>1</v>
      </c>
      <c r="AG185" s="7">
        <v>111058</v>
      </c>
      <c r="AH185" s="62">
        <v>111058</v>
      </c>
      <c r="AL185" s="64">
        <v>8</v>
      </c>
      <c r="AN185" s="61">
        <v>8884.64</v>
      </c>
      <c r="AO185" s="65">
        <v>33311</v>
      </c>
      <c r="AQ185" s="66" t="s">
        <v>14558</v>
      </c>
      <c r="AR185" s="66">
        <v>156</v>
      </c>
      <c r="AS185" s="66">
        <v>632</v>
      </c>
    </row>
    <row r="186" spans="3:45" x14ac:dyDescent="0.25">
      <c r="C186" s="53" t="s">
        <v>3590</v>
      </c>
      <c r="D186" s="54" t="s">
        <v>4134</v>
      </c>
      <c r="E186" s="54" t="s">
        <v>25</v>
      </c>
      <c r="F186" s="53" t="s">
        <v>907</v>
      </c>
      <c r="G186" s="1" t="s">
        <v>907</v>
      </c>
      <c r="H186" s="27">
        <v>9106043698</v>
      </c>
      <c r="I186" s="1" t="s">
        <v>907</v>
      </c>
      <c r="J186" s="55" t="s">
        <v>14925</v>
      </c>
      <c r="L186" s="57" t="s">
        <v>26</v>
      </c>
      <c r="M186" s="57" t="s">
        <v>1136</v>
      </c>
      <c r="N186" s="58" t="s">
        <v>907</v>
      </c>
      <c r="O186" s="7" t="s">
        <v>10294</v>
      </c>
      <c r="S186" s="55" t="s">
        <v>14926</v>
      </c>
      <c r="V186" s="55" t="s">
        <v>14926</v>
      </c>
      <c r="Y186" s="7" t="s">
        <v>4087</v>
      </c>
      <c r="AB186" s="60">
        <v>5111</v>
      </c>
      <c r="AC186" s="60">
        <v>131</v>
      </c>
      <c r="AE186" s="61">
        <v>1</v>
      </c>
      <c r="AG186" s="7">
        <v>45588</v>
      </c>
      <c r="AH186" s="62">
        <v>45588</v>
      </c>
      <c r="AL186" s="64">
        <v>8</v>
      </c>
      <c r="AN186" s="61">
        <v>3647.04</v>
      </c>
      <c r="AO186" s="65">
        <v>33311</v>
      </c>
      <c r="AQ186" s="66" t="s">
        <v>14558</v>
      </c>
      <c r="AR186" s="66">
        <v>156</v>
      </c>
      <c r="AS186" s="66">
        <v>632</v>
      </c>
    </row>
    <row r="187" spans="3:45" x14ac:dyDescent="0.25">
      <c r="C187" s="53" t="s">
        <v>3590</v>
      </c>
      <c r="D187" s="54" t="s">
        <v>4134</v>
      </c>
      <c r="E187" s="54" t="s">
        <v>25</v>
      </c>
      <c r="F187" s="53" t="s">
        <v>907</v>
      </c>
      <c r="G187" s="1" t="s">
        <v>907</v>
      </c>
      <c r="H187" s="27">
        <v>9106043698</v>
      </c>
      <c r="I187" s="1" t="s">
        <v>907</v>
      </c>
      <c r="J187" s="55" t="s">
        <v>14925</v>
      </c>
      <c r="L187" s="57" t="s">
        <v>26</v>
      </c>
      <c r="M187" s="57" t="s">
        <v>1136</v>
      </c>
      <c r="N187" s="58" t="s">
        <v>907</v>
      </c>
      <c r="O187" s="7" t="s">
        <v>10294</v>
      </c>
      <c r="S187" s="55" t="s">
        <v>14926</v>
      </c>
      <c r="V187" s="55" t="s">
        <v>14926</v>
      </c>
      <c r="Y187" s="7" t="s">
        <v>4059</v>
      </c>
      <c r="AB187" s="60">
        <v>5111</v>
      </c>
      <c r="AC187" s="60">
        <v>131</v>
      </c>
      <c r="AE187" s="61">
        <v>1</v>
      </c>
      <c r="AG187" s="7">
        <v>37720</v>
      </c>
      <c r="AH187" s="62">
        <v>37720</v>
      </c>
      <c r="AL187" s="64">
        <v>8</v>
      </c>
      <c r="AN187" s="61">
        <v>3017.6</v>
      </c>
      <c r="AO187" s="65">
        <v>33311</v>
      </c>
      <c r="AQ187" s="66" t="s">
        <v>14558</v>
      </c>
      <c r="AR187" s="66">
        <v>156</v>
      </c>
      <c r="AS187" s="66">
        <v>632</v>
      </c>
    </row>
    <row r="188" spans="3:45" x14ac:dyDescent="0.25">
      <c r="C188" s="53" t="s">
        <v>3590</v>
      </c>
      <c r="D188" s="54" t="s">
        <v>4134</v>
      </c>
      <c r="E188" s="54" t="s">
        <v>25</v>
      </c>
      <c r="F188" s="53" t="s">
        <v>907</v>
      </c>
      <c r="G188" s="1" t="s">
        <v>907</v>
      </c>
      <c r="H188" s="27">
        <v>9106043670</v>
      </c>
      <c r="I188" s="1" t="s">
        <v>907</v>
      </c>
      <c r="J188" s="55" t="s">
        <v>14927</v>
      </c>
      <c r="L188" s="57" t="s">
        <v>26</v>
      </c>
      <c r="M188" s="57" t="s">
        <v>1226</v>
      </c>
      <c r="N188" s="58" t="s">
        <v>907</v>
      </c>
      <c r="O188" s="7" t="s">
        <v>14479</v>
      </c>
      <c r="S188" s="55" t="s">
        <v>14928</v>
      </c>
      <c r="V188" s="55" t="s">
        <v>14928</v>
      </c>
      <c r="Y188" s="7" t="s">
        <v>4007</v>
      </c>
      <c r="AB188" s="60">
        <v>5111</v>
      </c>
      <c r="AC188" s="60">
        <v>131</v>
      </c>
      <c r="AE188" s="61">
        <v>2</v>
      </c>
      <c r="AG188" s="7">
        <v>111058</v>
      </c>
      <c r="AH188" s="62">
        <v>222116</v>
      </c>
      <c r="AL188" s="64">
        <v>8</v>
      </c>
      <c r="AN188" s="61">
        <v>17769.28</v>
      </c>
      <c r="AO188" s="65">
        <v>33311</v>
      </c>
      <c r="AQ188" s="66" t="s">
        <v>14558</v>
      </c>
      <c r="AR188" s="66">
        <v>156</v>
      </c>
      <c r="AS188" s="66">
        <v>632</v>
      </c>
    </row>
    <row r="189" spans="3:45" x14ac:dyDescent="0.25">
      <c r="C189" s="53" t="s">
        <v>3590</v>
      </c>
      <c r="D189" s="54" t="s">
        <v>4134</v>
      </c>
      <c r="E189" s="54" t="s">
        <v>25</v>
      </c>
      <c r="F189" s="53" t="s">
        <v>907</v>
      </c>
      <c r="G189" s="1" t="s">
        <v>907</v>
      </c>
      <c r="H189" s="27">
        <v>9106043652</v>
      </c>
      <c r="I189" s="1" t="s">
        <v>907</v>
      </c>
      <c r="J189" s="55" t="s">
        <v>14929</v>
      </c>
      <c r="L189" s="57" t="s">
        <v>26</v>
      </c>
      <c r="M189" s="57" t="s">
        <v>917</v>
      </c>
      <c r="N189" s="58" t="s">
        <v>907</v>
      </c>
      <c r="O189" s="7" t="s">
        <v>3627</v>
      </c>
      <c r="S189" s="55" t="s">
        <v>14930</v>
      </c>
      <c r="V189" s="55" t="s">
        <v>14930</v>
      </c>
      <c r="Y189" s="7" t="s">
        <v>3967</v>
      </c>
      <c r="AB189" s="60">
        <v>5111</v>
      </c>
      <c r="AC189" s="60">
        <v>131</v>
      </c>
      <c r="AE189" s="61">
        <v>1</v>
      </c>
      <c r="AG189" s="7">
        <v>70950</v>
      </c>
      <c r="AH189" s="62">
        <v>70950</v>
      </c>
      <c r="AL189" s="64">
        <v>8</v>
      </c>
      <c r="AN189" s="61">
        <v>5676</v>
      </c>
      <c r="AO189" s="65">
        <v>33311</v>
      </c>
      <c r="AQ189" s="66" t="s">
        <v>14558</v>
      </c>
      <c r="AR189" s="66">
        <v>156</v>
      </c>
      <c r="AS189" s="66">
        <v>632</v>
      </c>
    </row>
    <row r="190" spans="3:45" x14ac:dyDescent="0.25">
      <c r="C190" s="53" t="s">
        <v>3590</v>
      </c>
      <c r="D190" s="54" t="s">
        <v>4134</v>
      </c>
      <c r="E190" s="54" t="s">
        <v>25</v>
      </c>
      <c r="F190" s="53" t="s">
        <v>907</v>
      </c>
      <c r="G190" s="1" t="s">
        <v>907</v>
      </c>
      <c r="H190" s="27">
        <v>9106043671</v>
      </c>
      <c r="I190" s="1" t="s">
        <v>907</v>
      </c>
      <c r="J190" s="55" t="s">
        <v>14931</v>
      </c>
      <c r="L190" s="57" t="s">
        <v>26</v>
      </c>
      <c r="M190" s="57" t="s">
        <v>1229</v>
      </c>
      <c r="N190" s="58" t="s">
        <v>907</v>
      </c>
      <c r="O190" s="7" t="s">
        <v>12701</v>
      </c>
      <c r="S190" s="55" t="s">
        <v>14932</v>
      </c>
      <c r="V190" s="55" t="s">
        <v>14932</v>
      </c>
      <c r="Y190" s="7" t="s">
        <v>4013</v>
      </c>
      <c r="AB190" s="60">
        <v>5111</v>
      </c>
      <c r="AC190" s="60">
        <v>131</v>
      </c>
      <c r="AE190" s="61">
        <v>1</v>
      </c>
      <c r="AG190" s="7">
        <v>50182</v>
      </c>
      <c r="AH190" s="62">
        <v>50182</v>
      </c>
      <c r="AL190" s="64">
        <v>8</v>
      </c>
      <c r="AN190" s="61">
        <v>4014.56</v>
      </c>
      <c r="AO190" s="65">
        <v>33311</v>
      </c>
      <c r="AQ190" s="66" t="s">
        <v>14558</v>
      </c>
      <c r="AR190" s="66">
        <v>156</v>
      </c>
      <c r="AS190" s="66">
        <v>632</v>
      </c>
    </row>
    <row r="191" spans="3:45" x14ac:dyDescent="0.25">
      <c r="C191" s="53" t="s">
        <v>3590</v>
      </c>
      <c r="D191" s="54" t="s">
        <v>4134</v>
      </c>
      <c r="E191" s="54" t="s">
        <v>25</v>
      </c>
      <c r="F191" s="53" t="s">
        <v>907</v>
      </c>
      <c r="G191" s="1" t="s">
        <v>907</v>
      </c>
      <c r="H191" s="27">
        <v>9106043747</v>
      </c>
      <c r="I191" s="1" t="s">
        <v>907</v>
      </c>
      <c r="J191" s="55" t="s">
        <v>14933</v>
      </c>
      <c r="L191" s="57" t="s">
        <v>26</v>
      </c>
      <c r="M191" s="57" t="s">
        <v>1556</v>
      </c>
      <c r="N191" s="58" t="s">
        <v>907</v>
      </c>
      <c r="O191" s="7" t="s">
        <v>3627</v>
      </c>
      <c r="S191" s="55" t="s">
        <v>14930</v>
      </c>
      <c r="V191" s="55" t="s">
        <v>14930</v>
      </c>
      <c r="Y191" s="7" t="s">
        <v>3949</v>
      </c>
      <c r="AB191" s="60">
        <v>5111</v>
      </c>
      <c r="AC191" s="60">
        <v>131</v>
      </c>
      <c r="AE191" s="61">
        <v>5</v>
      </c>
      <c r="AG191" s="7">
        <v>74250</v>
      </c>
      <c r="AH191" s="62">
        <v>371250</v>
      </c>
      <c r="AL191" s="64">
        <v>8</v>
      </c>
      <c r="AN191" s="61">
        <v>29700</v>
      </c>
      <c r="AO191" s="65">
        <v>33311</v>
      </c>
      <c r="AQ191" s="66" t="s">
        <v>14558</v>
      </c>
      <c r="AR191" s="66">
        <v>156</v>
      </c>
      <c r="AS191" s="66">
        <v>632</v>
      </c>
    </row>
    <row r="192" spans="3:45" x14ac:dyDescent="0.25">
      <c r="C192" s="53" t="s">
        <v>3590</v>
      </c>
      <c r="D192" s="54" t="s">
        <v>4134</v>
      </c>
      <c r="E192" s="54" t="s">
        <v>25</v>
      </c>
      <c r="F192" s="53" t="s">
        <v>907</v>
      </c>
      <c r="G192" s="1" t="s">
        <v>907</v>
      </c>
      <c r="H192" s="27">
        <v>9106043731</v>
      </c>
      <c r="I192" s="1" t="s">
        <v>907</v>
      </c>
      <c r="J192" s="55" t="s">
        <v>14934</v>
      </c>
      <c r="L192" s="57" t="s">
        <v>26</v>
      </c>
      <c r="M192" s="57" t="s">
        <v>998</v>
      </c>
      <c r="N192" s="58" t="s">
        <v>907</v>
      </c>
      <c r="O192" s="7" t="s">
        <v>14480</v>
      </c>
      <c r="S192" s="55" t="s">
        <v>14935</v>
      </c>
      <c r="V192" s="55" t="s">
        <v>14935</v>
      </c>
      <c r="Y192" s="7" t="s">
        <v>4013</v>
      </c>
      <c r="AB192" s="60">
        <v>5111</v>
      </c>
      <c r="AC192" s="60">
        <v>131</v>
      </c>
      <c r="AE192" s="61">
        <v>1</v>
      </c>
      <c r="AG192" s="7">
        <v>50182</v>
      </c>
      <c r="AH192" s="62">
        <v>50182</v>
      </c>
      <c r="AL192" s="64">
        <v>8</v>
      </c>
      <c r="AN192" s="61">
        <v>4014.56</v>
      </c>
      <c r="AO192" s="65">
        <v>33311</v>
      </c>
      <c r="AQ192" s="66" t="s">
        <v>14558</v>
      </c>
      <c r="AR192" s="66">
        <v>156</v>
      </c>
      <c r="AS192" s="66">
        <v>632</v>
      </c>
    </row>
    <row r="193" spans="3:45" x14ac:dyDescent="0.25">
      <c r="C193" s="53" t="s">
        <v>3590</v>
      </c>
      <c r="D193" s="54" t="s">
        <v>4134</v>
      </c>
      <c r="E193" s="54" t="s">
        <v>25</v>
      </c>
      <c r="F193" s="53" t="s">
        <v>907</v>
      </c>
      <c r="G193" s="1" t="s">
        <v>907</v>
      </c>
      <c r="H193" s="27">
        <v>9106043762</v>
      </c>
      <c r="I193" s="1" t="s">
        <v>907</v>
      </c>
      <c r="J193" s="55" t="s">
        <v>14936</v>
      </c>
      <c r="L193" s="57" t="s">
        <v>26</v>
      </c>
      <c r="M193" s="57" t="s">
        <v>1604</v>
      </c>
      <c r="N193" s="58" t="s">
        <v>907</v>
      </c>
      <c r="O193" s="7" t="s">
        <v>12601</v>
      </c>
      <c r="S193" s="55" t="s">
        <v>14937</v>
      </c>
      <c r="V193" s="55" t="s">
        <v>14937</v>
      </c>
      <c r="Y193" s="7" t="s">
        <v>4007</v>
      </c>
      <c r="AB193" s="60">
        <v>5111</v>
      </c>
      <c r="AC193" s="60">
        <v>131</v>
      </c>
      <c r="AE193" s="61">
        <v>4</v>
      </c>
      <c r="AG193" s="7">
        <v>111058</v>
      </c>
      <c r="AH193" s="62">
        <v>444232</v>
      </c>
      <c r="AL193" s="64">
        <v>8</v>
      </c>
      <c r="AN193" s="61">
        <v>35538.559999999998</v>
      </c>
      <c r="AO193" s="65">
        <v>33311</v>
      </c>
      <c r="AQ193" s="66" t="s">
        <v>14558</v>
      </c>
      <c r="AR193" s="66">
        <v>156</v>
      </c>
      <c r="AS193" s="66">
        <v>632</v>
      </c>
    </row>
    <row r="194" spans="3:45" x14ac:dyDescent="0.25">
      <c r="C194" s="53" t="s">
        <v>3590</v>
      </c>
      <c r="D194" s="54" t="s">
        <v>4134</v>
      </c>
      <c r="E194" s="54" t="s">
        <v>25</v>
      </c>
      <c r="F194" s="53" t="s">
        <v>907</v>
      </c>
      <c r="G194" s="1" t="s">
        <v>907</v>
      </c>
      <c r="H194" s="27">
        <v>9106043762</v>
      </c>
      <c r="I194" s="1" t="s">
        <v>907</v>
      </c>
      <c r="J194" s="55" t="s">
        <v>14936</v>
      </c>
      <c r="L194" s="57" t="s">
        <v>26</v>
      </c>
      <c r="M194" s="57" t="s">
        <v>1604</v>
      </c>
      <c r="N194" s="58" t="s">
        <v>907</v>
      </c>
      <c r="O194" s="7" t="s">
        <v>12601</v>
      </c>
      <c r="S194" s="55" t="s">
        <v>14937</v>
      </c>
      <c r="V194" s="55" t="s">
        <v>14937</v>
      </c>
      <c r="Y194" s="7" t="s">
        <v>4087</v>
      </c>
      <c r="AB194" s="60">
        <v>5111</v>
      </c>
      <c r="AC194" s="60">
        <v>131</v>
      </c>
      <c r="AE194" s="61">
        <v>2</v>
      </c>
      <c r="AG194" s="7">
        <v>45588</v>
      </c>
      <c r="AH194" s="62">
        <v>91176</v>
      </c>
      <c r="AL194" s="64">
        <v>8</v>
      </c>
      <c r="AN194" s="61">
        <v>7294.08</v>
      </c>
      <c r="AO194" s="65">
        <v>33311</v>
      </c>
      <c r="AQ194" s="66" t="s">
        <v>14558</v>
      </c>
      <c r="AR194" s="66">
        <v>156</v>
      </c>
      <c r="AS194" s="66">
        <v>632</v>
      </c>
    </row>
    <row r="195" spans="3:45" x14ac:dyDescent="0.25">
      <c r="C195" s="53" t="s">
        <v>3590</v>
      </c>
      <c r="D195" s="54" t="s">
        <v>4134</v>
      </c>
      <c r="E195" s="54" t="s">
        <v>25</v>
      </c>
      <c r="F195" s="53" t="s">
        <v>907</v>
      </c>
      <c r="G195" s="1" t="s">
        <v>907</v>
      </c>
      <c r="H195" s="27">
        <v>9106043762</v>
      </c>
      <c r="I195" s="1" t="s">
        <v>907</v>
      </c>
      <c r="J195" s="55" t="s">
        <v>14936</v>
      </c>
      <c r="L195" s="57" t="s">
        <v>26</v>
      </c>
      <c r="M195" s="57" t="s">
        <v>1604</v>
      </c>
      <c r="N195" s="58" t="s">
        <v>907</v>
      </c>
      <c r="O195" s="7" t="s">
        <v>12601</v>
      </c>
      <c r="S195" s="55" t="s">
        <v>14937</v>
      </c>
      <c r="V195" s="55" t="s">
        <v>14937</v>
      </c>
      <c r="Y195" s="7" t="s">
        <v>3952</v>
      </c>
      <c r="AB195" s="60">
        <v>5111</v>
      </c>
      <c r="AC195" s="60">
        <v>131</v>
      </c>
      <c r="AE195" s="61">
        <v>4</v>
      </c>
      <c r="AG195" s="7">
        <v>73431</v>
      </c>
      <c r="AH195" s="62">
        <v>293724</v>
      </c>
      <c r="AL195" s="64">
        <v>8</v>
      </c>
      <c r="AN195" s="61">
        <v>23497.920000000002</v>
      </c>
      <c r="AO195" s="65">
        <v>33311</v>
      </c>
      <c r="AQ195" s="66" t="s">
        <v>14558</v>
      </c>
      <c r="AR195" s="66">
        <v>156</v>
      </c>
      <c r="AS195" s="66">
        <v>632</v>
      </c>
    </row>
    <row r="196" spans="3:45" x14ac:dyDescent="0.25">
      <c r="C196" s="53" t="s">
        <v>3590</v>
      </c>
      <c r="D196" s="54" t="s">
        <v>4134</v>
      </c>
      <c r="E196" s="54" t="s">
        <v>25</v>
      </c>
      <c r="F196" s="53" t="s">
        <v>907</v>
      </c>
      <c r="G196" s="1" t="s">
        <v>907</v>
      </c>
      <c r="H196" s="27">
        <v>9106043755</v>
      </c>
      <c r="I196" s="1" t="s">
        <v>907</v>
      </c>
      <c r="J196" s="55" t="s">
        <v>14938</v>
      </c>
      <c r="L196" s="57" t="s">
        <v>26</v>
      </c>
      <c r="M196" s="57" t="s">
        <v>914</v>
      </c>
      <c r="N196" s="58" t="s">
        <v>907</v>
      </c>
      <c r="O196" s="7" t="s">
        <v>12049</v>
      </c>
      <c r="S196" s="55" t="s">
        <v>14939</v>
      </c>
      <c r="V196" s="55" t="s">
        <v>14939</v>
      </c>
      <c r="Y196" s="7" t="s">
        <v>4007</v>
      </c>
      <c r="AB196" s="60">
        <v>5111</v>
      </c>
      <c r="AC196" s="60">
        <v>131</v>
      </c>
      <c r="AE196" s="61">
        <v>1</v>
      </c>
      <c r="AG196" s="7">
        <v>111058</v>
      </c>
      <c r="AH196" s="62">
        <v>111058</v>
      </c>
      <c r="AL196" s="64">
        <v>8</v>
      </c>
      <c r="AN196" s="61">
        <v>8884.64</v>
      </c>
      <c r="AO196" s="65">
        <v>33311</v>
      </c>
      <c r="AQ196" s="66" t="s">
        <v>14558</v>
      </c>
      <c r="AR196" s="66">
        <v>156</v>
      </c>
      <c r="AS196" s="66">
        <v>632</v>
      </c>
    </row>
    <row r="197" spans="3:45" x14ac:dyDescent="0.25">
      <c r="C197" s="53" t="s">
        <v>3590</v>
      </c>
      <c r="D197" s="54" t="s">
        <v>4134</v>
      </c>
      <c r="E197" s="54" t="s">
        <v>25</v>
      </c>
      <c r="F197" s="53" t="s">
        <v>907</v>
      </c>
      <c r="G197" s="1" t="s">
        <v>907</v>
      </c>
      <c r="H197" s="27">
        <v>9106043755</v>
      </c>
      <c r="I197" s="1" t="s">
        <v>907</v>
      </c>
      <c r="J197" s="55" t="s">
        <v>14938</v>
      </c>
      <c r="L197" s="57" t="s">
        <v>26</v>
      </c>
      <c r="M197" s="57" t="s">
        <v>914</v>
      </c>
      <c r="N197" s="58" t="s">
        <v>907</v>
      </c>
      <c r="O197" s="7" t="s">
        <v>12049</v>
      </c>
      <c r="S197" s="55" t="s">
        <v>14939</v>
      </c>
      <c r="V197" s="55" t="s">
        <v>14939</v>
      </c>
      <c r="Y197" s="7" t="s">
        <v>4059</v>
      </c>
      <c r="AB197" s="60">
        <v>5111</v>
      </c>
      <c r="AC197" s="60">
        <v>131</v>
      </c>
      <c r="AE197" s="61">
        <v>1</v>
      </c>
      <c r="AG197" s="7">
        <v>37720</v>
      </c>
      <c r="AH197" s="62">
        <v>37720</v>
      </c>
      <c r="AL197" s="64">
        <v>8</v>
      </c>
      <c r="AN197" s="61">
        <v>3017.6</v>
      </c>
      <c r="AO197" s="65">
        <v>33311</v>
      </c>
      <c r="AQ197" s="66" t="s">
        <v>14558</v>
      </c>
      <c r="AR197" s="66">
        <v>156</v>
      </c>
      <c r="AS197" s="66">
        <v>632</v>
      </c>
    </row>
    <row r="198" spans="3:45" x14ac:dyDescent="0.25">
      <c r="C198" s="53" t="s">
        <v>3590</v>
      </c>
      <c r="D198" s="54" t="s">
        <v>4134</v>
      </c>
      <c r="E198" s="54" t="s">
        <v>25</v>
      </c>
      <c r="F198" s="53" t="s">
        <v>907</v>
      </c>
      <c r="G198" s="1" t="s">
        <v>907</v>
      </c>
      <c r="H198" s="27">
        <v>9106043786</v>
      </c>
      <c r="I198" s="1" t="s">
        <v>907</v>
      </c>
      <c r="J198" s="55" t="s">
        <v>14940</v>
      </c>
      <c r="L198" s="57" t="s">
        <v>26</v>
      </c>
      <c r="M198" s="57" t="s">
        <v>1571</v>
      </c>
      <c r="N198" s="58" t="s">
        <v>907</v>
      </c>
      <c r="O198" s="7" t="s">
        <v>11904</v>
      </c>
      <c r="S198" s="55" t="s">
        <v>14941</v>
      </c>
      <c r="V198" s="55" t="s">
        <v>14941</v>
      </c>
      <c r="Y198" s="7" t="s">
        <v>3952</v>
      </c>
      <c r="AB198" s="60">
        <v>5111</v>
      </c>
      <c r="AC198" s="60">
        <v>131</v>
      </c>
      <c r="AE198" s="61">
        <v>1</v>
      </c>
      <c r="AG198" s="7">
        <v>73431</v>
      </c>
      <c r="AH198" s="62">
        <v>73431</v>
      </c>
      <c r="AL198" s="64">
        <v>8</v>
      </c>
      <c r="AN198" s="61">
        <v>5874.4800000000005</v>
      </c>
      <c r="AO198" s="65">
        <v>33311</v>
      </c>
      <c r="AQ198" s="66" t="s">
        <v>14558</v>
      </c>
      <c r="AR198" s="66">
        <v>156</v>
      </c>
      <c r="AS198" s="66">
        <v>632</v>
      </c>
    </row>
    <row r="199" spans="3:45" x14ac:dyDescent="0.25">
      <c r="C199" s="53" t="s">
        <v>3590</v>
      </c>
      <c r="D199" s="54" t="s">
        <v>4134</v>
      </c>
      <c r="E199" s="54" t="s">
        <v>25</v>
      </c>
      <c r="F199" s="53" t="s">
        <v>907</v>
      </c>
      <c r="G199" s="1" t="s">
        <v>907</v>
      </c>
      <c r="H199" s="27">
        <v>9106043786</v>
      </c>
      <c r="I199" s="1" t="s">
        <v>907</v>
      </c>
      <c r="J199" s="55" t="s">
        <v>14940</v>
      </c>
      <c r="L199" s="57" t="s">
        <v>26</v>
      </c>
      <c r="M199" s="57" t="s">
        <v>1571</v>
      </c>
      <c r="N199" s="58" t="s">
        <v>907</v>
      </c>
      <c r="O199" s="7" t="s">
        <v>11904</v>
      </c>
      <c r="S199" s="55" t="s">
        <v>14941</v>
      </c>
      <c r="V199" s="55" t="s">
        <v>14941</v>
      </c>
      <c r="Y199" s="7" t="s">
        <v>4059</v>
      </c>
      <c r="AB199" s="60">
        <v>5111</v>
      </c>
      <c r="AC199" s="60">
        <v>131</v>
      </c>
      <c r="AE199" s="61">
        <v>1</v>
      </c>
      <c r="AG199" s="7">
        <v>37720</v>
      </c>
      <c r="AH199" s="62">
        <v>37720</v>
      </c>
      <c r="AL199" s="64">
        <v>8</v>
      </c>
      <c r="AN199" s="61">
        <v>3017.6</v>
      </c>
      <c r="AO199" s="65">
        <v>33311</v>
      </c>
      <c r="AQ199" s="66" t="s">
        <v>14558</v>
      </c>
      <c r="AR199" s="66">
        <v>156</v>
      </c>
      <c r="AS199" s="66">
        <v>632</v>
      </c>
    </row>
    <row r="200" spans="3:45" x14ac:dyDescent="0.25">
      <c r="C200" s="53" t="s">
        <v>3590</v>
      </c>
      <c r="D200" s="54" t="s">
        <v>4134</v>
      </c>
      <c r="E200" s="54" t="s">
        <v>25</v>
      </c>
      <c r="F200" s="53" t="s">
        <v>907</v>
      </c>
      <c r="G200" s="1" t="s">
        <v>907</v>
      </c>
      <c r="H200" s="27">
        <v>9106043786</v>
      </c>
      <c r="I200" s="1" t="s">
        <v>907</v>
      </c>
      <c r="J200" s="55" t="s">
        <v>14940</v>
      </c>
      <c r="L200" s="57" t="s">
        <v>26</v>
      </c>
      <c r="M200" s="57" t="s">
        <v>1571</v>
      </c>
      <c r="N200" s="58" t="s">
        <v>907</v>
      </c>
      <c r="O200" s="7" t="s">
        <v>11904</v>
      </c>
      <c r="S200" s="55" t="s">
        <v>14941</v>
      </c>
      <c r="V200" s="55" t="s">
        <v>14941</v>
      </c>
      <c r="Y200" s="7" t="s">
        <v>3967</v>
      </c>
      <c r="AB200" s="60">
        <v>5111</v>
      </c>
      <c r="AC200" s="60">
        <v>131</v>
      </c>
      <c r="AE200" s="61">
        <v>2</v>
      </c>
      <c r="AG200" s="7">
        <v>70950</v>
      </c>
      <c r="AH200" s="62">
        <v>141900</v>
      </c>
      <c r="AL200" s="64">
        <v>8</v>
      </c>
      <c r="AN200" s="61">
        <v>11352</v>
      </c>
      <c r="AO200" s="65">
        <v>33311</v>
      </c>
      <c r="AQ200" s="66" t="s">
        <v>14558</v>
      </c>
      <c r="AR200" s="66">
        <v>156</v>
      </c>
      <c r="AS200" s="66">
        <v>632</v>
      </c>
    </row>
    <row r="201" spans="3:45" x14ac:dyDescent="0.25">
      <c r="C201" s="53" t="s">
        <v>3590</v>
      </c>
      <c r="D201" s="54" t="s">
        <v>4134</v>
      </c>
      <c r="E201" s="54" t="s">
        <v>25</v>
      </c>
      <c r="F201" s="53" t="s">
        <v>907</v>
      </c>
      <c r="G201" s="1" t="s">
        <v>907</v>
      </c>
      <c r="H201" s="27">
        <v>9106043809</v>
      </c>
      <c r="I201" s="1" t="s">
        <v>907</v>
      </c>
      <c r="J201" s="55" t="s">
        <v>14942</v>
      </c>
      <c r="L201" s="57" t="s">
        <v>26</v>
      </c>
      <c r="M201" s="57" t="s">
        <v>1547</v>
      </c>
      <c r="N201" s="58" t="s">
        <v>907</v>
      </c>
      <c r="O201" s="7" t="s">
        <v>10738</v>
      </c>
      <c r="S201" s="55" t="s">
        <v>14943</v>
      </c>
      <c r="V201" s="55" t="s">
        <v>14943</v>
      </c>
      <c r="Y201" s="7" t="s">
        <v>4007</v>
      </c>
      <c r="AB201" s="60">
        <v>5111</v>
      </c>
      <c r="AC201" s="60">
        <v>131</v>
      </c>
      <c r="AE201" s="61">
        <v>2</v>
      </c>
      <c r="AG201" s="7">
        <v>111058</v>
      </c>
      <c r="AH201" s="62">
        <v>222116</v>
      </c>
      <c r="AL201" s="64">
        <v>8</v>
      </c>
      <c r="AN201" s="61">
        <v>17769.28</v>
      </c>
      <c r="AO201" s="65">
        <v>33311</v>
      </c>
      <c r="AQ201" s="66" t="s">
        <v>14558</v>
      </c>
      <c r="AR201" s="66">
        <v>156</v>
      </c>
      <c r="AS201" s="66">
        <v>632</v>
      </c>
    </row>
    <row r="202" spans="3:45" x14ac:dyDescent="0.25">
      <c r="C202" s="53" t="s">
        <v>3590</v>
      </c>
      <c r="D202" s="54" t="s">
        <v>4134</v>
      </c>
      <c r="E202" s="54" t="s">
        <v>25</v>
      </c>
      <c r="F202" s="53" t="s">
        <v>907</v>
      </c>
      <c r="G202" s="1" t="s">
        <v>907</v>
      </c>
      <c r="H202" s="27">
        <v>9106043841</v>
      </c>
      <c r="I202" s="1" t="s">
        <v>907</v>
      </c>
      <c r="J202" s="55" t="s">
        <v>14944</v>
      </c>
      <c r="L202" s="57" t="s">
        <v>26</v>
      </c>
      <c r="M202" s="57" t="s">
        <v>1406</v>
      </c>
      <c r="N202" s="58" t="s">
        <v>907</v>
      </c>
      <c r="O202" s="7" t="s">
        <v>12961</v>
      </c>
      <c r="S202" s="55" t="s">
        <v>14945</v>
      </c>
      <c r="V202" s="55" t="s">
        <v>14945</v>
      </c>
      <c r="Y202" s="7" t="s">
        <v>3967</v>
      </c>
      <c r="AB202" s="60">
        <v>5111</v>
      </c>
      <c r="AC202" s="60">
        <v>131</v>
      </c>
      <c r="AE202" s="61">
        <v>1</v>
      </c>
      <c r="AG202" s="7">
        <v>70950</v>
      </c>
      <c r="AH202" s="62">
        <v>70950</v>
      </c>
      <c r="AL202" s="64">
        <v>8</v>
      </c>
      <c r="AN202" s="61">
        <v>5676</v>
      </c>
      <c r="AO202" s="65">
        <v>33311</v>
      </c>
      <c r="AQ202" s="66" t="s">
        <v>14558</v>
      </c>
      <c r="AR202" s="66">
        <v>156</v>
      </c>
      <c r="AS202" s="66">
        <v>632</v>
      </c>
    </row>
    <row r="203" spans="3:45" x14ac:dyDescent="0.25">
      <c r="C203" s="53" t="s">
        <v>3590</v>
      </c>
      <c r="D203" s="54" t="s">
        <v>4134</v>
      </c>
      <c r="E203" s="54" t="s">
        <v>25</v>
      </c>
      <c r="F203" s="53" t="s">
        <v>907</v>
      </c>
      <c r="G203" s="1" t="s">
        <v>907</v>
      </c>
      <c r="H203" s="27">
        <v>9106043841</v>
      </c>
      <c r="I203" s="1" t="s">
        <v>907</v>
      </c>
      <c r="J203" s="55" t="s">
        <v>14944</v>
      </c>
      <c r="L203" s="57" t="s">
        <v>26</v>
      </c>
      <c r="M203" s="57" t="s">
        <v>1406</v>
      </c>
      <c r="N203" s="58" t="s">
        <v>907</v>
      </c>
      <c r="O203" s="7" t="s">
        <v>12961</v>
      </c>
      <c r="S203" s="55" t="s">
        <v>14945</v>
      </c>
      <c r="V203" s="55" t="s">
        <v>14945</v>
      </c>
      <c r="Y203" s="7" t="s">
        <v>3949</v>
      </c>
      <c r="AB203" s="60">
        <v>5111</v>
      </c>
      <c r="AC203" s="60">
        <v>131</v>
      </c>
      <c r="AE203" s="61">
        <v>1</v>
      </c>
      <c r="AG203" s="7">
        <v>74250</v>
      </c>
      <c r="AH203" s="62">
        <v>74250</v>
      </c>
      <c r="AL203" s="64">
        <v>8</v>
      </c>
      <c r="AN203" s="61">
        <v>5940</v>
      </c>
      <c r="AO203" s="65">
        <v>33311</v>
      </c>
      <c r="AQ203" s="66" t="s">
        <v>14558</v>
      </c>
      <c r="AR203" s="66">
        <v>156</v>
      </c>
      <c r="AS203" s="66">
        <v>632</v>
      </c>
    </row>
    <row r="204" spans="3:45" x14ac:dyDescent="0.25">
      <c r="C204" s="53" t="s">
        <v>3590</v>
      </c>
      <c r="D204" s="54" t="s">
        <v>4134</v>
      </c>
      <c r="E204" s="54" t="s">
        <v>25</v>
      </c>
      <c r="F204" s="53" t="s">
        <v>907</v>
      </c>
      <c r="G204" s="1" t="s">
        <v>907</v>
      </c>
      <c r="H204" s="27">
        <v>9106043887</v>
      </c>
      <c r="I204" s="1" t="s">
        <v>907</v>
      </c>
      <c r="J204" s="55" t="s">
        <v>14946</v>
      </c>
      <c r="L204" s="57" t="s">
        <v>26</v>
      </c>
      <c r="M204" s="57" t="s">
        <v>1268</v>
      </c>
      <c r="N204" s="58" t="s">
        <v>907</v>
      </c>
      <c r="O204" s="7" t="s">
        <v>3621</v>
      </c>
      <c r="S204" s="55" t="s">
        <v>14947</v>
      </c>
      <c r="V204" s="55" t="s">
        <v>14947</v>
      </c>
      <c r="Y204" s="7" t="s">
        <v>4007</v>
      </c>
      <c r="AB204" s="60">
        <v>5111</v>
      </c>
      <c r="AC204" s="60">
        <v>131</v>
      </c>
      <c r="AE204" s="61">
        <v>2</v>
      </c>
      <c r="AG204" s="7">
        <v>111058</v>
      </c>
      <c r="AH204" s="62">
        <v>222116</v>
      </c>
      <c r="AL204" s="64">
        <v>8</v>
      </c>
      <c r="AN204" s="61">
        <v>17769.28</v>
      </c>
      <c r="AO204" s="65">
        <v>33311</v>
      </c>
      <c r="AQ204" s="66" t="s">
        <v>14558</v>
      </c>
      <c r="AR204" s="66">
        <v>156</v>
      </c>
      <c r="AS204" s="66">
        <v>632</v>
      </c>
    </row>
    <row r="205" spans="3:45" x14ac:dyDescent="0.25">
      <c r="C205" s="53" t="s">
        <v>3590</v>
      </c>
      <c r="D205" s="54" t="s">
        <v>4134</v>
      </c>
      <c r="E205" s="54" t="s">
        <v>25</v>
      </c>
      <c r="F205" s="53" t="s">
        <v>907</v>
      </c>
      <c r="G205" s="1" t="s">
        <v>907</v>
      </c>
      <c r="H205" s="27">
        <v>9106043887</v>
      </c>
      <c r="I205" s="1" t="s">
        <v>907</v>
      </c>
      <c r="J205" s="55" t="s">
        <v>14946</v>
      </c>
      <c r="L205" s="57" t="s">
        <v>26</v>
      </c>
      <c r="M205" s="57" t="s">
        <v>1268</v>
      </c>
      <c r="N205" s="58" t="s">
        <v>907</v>
      </c>
      <c r="O205" s="7" t="s">
        <v>3621</v>
      </c>
      <c r="S205" s="55" t="s">
        <v>14947</v>
      </c>
      <c r="V205" s="55" t="s">
        <v>14947</v>
      </c>
      <c r="Y205" s="7" t="s">
        <v>4013</v>
      </c>
      <c r="AB205" s="60">
        <v>5111</v>
      </c>
      <c r="AC205" s="60">
        <v>131</v>
      </c>
      <c r="AE205" s="61">
        <v>4</v>
      </c>
      <c r="AG205" s="7">
        <v>50182</v>
      </c>
      <c r="AH205" s="62">
        <v>200728</v>
      </c>
      <c r="AL205" s="64">
        <v>8</v>
      </c>
      <c r="AN205" s="61">
        <v>16058.24</v>
      </c>
      <c r="AO205" s="65">
        <v>33311</v>
      </c>
      <c r="AQ205" s="66" t="s">
        <v>14558</v>
      </c>
      <c r="AR205" s="66">
        <v>156</v>
      </c>
      <c r="AS205" s="66">
        <v>632</v>
      </c>
    </row>
    <row r="206" spans="3:45" x14ac:dyDescent="0.25">
      <c r="C206" s="53" t="s">
        <v>3590</v>
      </c>
      <c r="D206" s="54" t="s">
        <v>4134</v>
      </c>
      <c r="E206" s="54" t="s">
        <v>25</v>
      </c>
      <c r="F206" s="53" t="s">
        <v>907</v>
      </c>
      <c r="G206" s="1" t="s">
        <v>907</v>
      </c>
      <c r="H206" s="27">
        <v>9106043914</v>
      </c>
      <c r="I206" s="1" t="s">
        <v>907</v>
      </c>
      <c r="J206" s="55" t="s">
        <v>14948</v>
      </c>
      <c r="L206" s="57" t="s">
        <v>26</v>
      </c>
      <c r="M206" s="57" t="s">
        <v>1442</v>
      </c>
      <c r="N206" s="58" t="s">
        <v>907</v>
      </c>
      <c r="O206" s="7" t="s">
        <v>3779</v>
      </c>
      <c r="S206" s="55" t="s">
        <v>14949</v>
      </c>
      <c r="V206" s="55" t="s">
        <v>14949</v>
      </c>
      <c r="Y206" s="7" t="s">
        <v>4007</v>
      </c>
      <c r="AB206" s="60">
        <v>5111</v>
      </c>
      <c r="AC206" s="60">
        <v>131</v>
      </c>
      <c r="AE206" s="61">
        <v>2</v>
      </c>
      <c r="AG206" s="7">
        <v>111058</v>
      </c>
      <c r="AH206" s="62">
        <v>222116</v>
      </c>
      <c r="AL206" s="64">
        <v>8</v>
      </c>
      <c r="AN206" s="61">
        <v>17769.28</v>
      </c>
      <c r="AO206" s="65">
        <v>33311</v>
      </c>
      <c r="AQ206" s="66" t="s">
        <v>14558</v>
      </c>
      <c r="AR206" s="66">
        <v>156</v>
      </c>
      <c r="AS206" s="66">
        <v>632</v>
      </c>
    </row>
    <row r="207" spans="3:45" x14ac:dyDescent="0.25">
      <c r="C207" s="53" t="s">
        <v>3590</v>
      </c>
      <c r="D207" s="54" t="s">
        <v>4134</v>
      </c>
      <c r="E207" s="54" t="s">
        <v>25</v>
      </c>
      <c r="F207" s="53" t="s">
        <v>907</v>
      </c>
      <c r="G207" s="1" t="s">
        <v>907</v>
      </c>
      <c r="H207" s="27">
        <v>9106043972</v>
      </c>
      <c r="I207" s="1" t="s">
        <v>907</v>
      </c>
      <c r="J207" s="55" t="s">
        <v>14950</v>
      </c>
      <c r="L207" s="57" t="s">
        <v>26</v>
      </c>
      <c r="M207" s="57" t="s">
        <v>1451</v>
      </c>
      <c r="N207" s="58" t="s">
        <v>907</v>
      </c>
      <c r="O207" s="7" t="s">
        <v>3779</v>
      </c>
      <c r="S207" s="55" t="s">
        <v>14949</v>
      </c>
      <c r="V207" s="55" t="s">
        <v>14949</v>
      </c>
      <c r="Y207" s="7" t="s">
        <v>4010</v>
      </c>
      <c r="AB207" s="60">
        <v>5111</v>
      </c>
      <c r="AC207" s="60">
        <v>131</v>
      </c>
      <c r="AE207" s="61">
        <v>1</v>
      </c>
      <c r="AG207" s="7">
        <v>41328</v>
      </c>
      <c r="AH207" s="62">
        <v>41328</v>
      </c>
      <c r="AL207" s="64">
        <v>8</v>
      </c>
      <c r="AN207" s="61">
        <v>3306.2400000000002</v>
      </c>
      <c r="AO207" s="65">
        <v>33311</v>
      </c>
      <c r="AQ207" s="66" t="s">
        <v>14558</v>
      </c>
      <c r="AR207" s="66">
        <v>156</v>
      </c>
      <c r="AS207" s="66">
        <v>632</v>
      </c>
    </row>
    <row r="208" spans="3:45" x14ac:dyDescent="0.25">
      <c r="C208" s="53" t="s">
        <v>3590</v>
      </c>
      <c r="D208" s="54" t="s">
        <v>4134</v>
      </c>
      <c r="E208" s="54" t="s">
        <v>25</v>
      </c>
      <c r="F208" s="53" t="s">
        <v>907</v>
      </c>
      <c r="G208" s="1" t="s">
        <v>907</v>
      </c>
      <c r="H208" s="27">
        <v>9106044007</v>
      </c>
      <c r="I208" s="1" t="s">
        <v>907</v>
      </c>
      <c r="J208" s="55" t="s">
        <v>14951</v>
      </c>
      <c r="L208" s="57" t="s">
        <v>26</v>
      </c>
      <c r="M208" s="57" t="s">
        <v>1499</v>
      </c>
      <c r="N208" s="58" t="s">
        <v>907</v>
      </c>
      <c r="O208" s="7" t="s">
        <v>14481</v>
      </c>
      <c r="S208" s="55" t="s">
        <v>14952</v>
      </c>
      <c r="V208" s="55" t="s">
        <v>14952</v>
      </c>
      <c r="Y208" s="7" t="s">
        <v>3952</v>
      </c>
      <c r="AB208" s="60">
        <v>5111</v>
      </c>
      <c r="AC208" s="60">
        <v>131</v>
      </c>
      <c r="AE208" s="61">
        <v>1</v>
      </c>
      <c r="AG208" s="7">
        <v>73431</v>
      </c>
      <c r="AH208" s="62">
        <v>73431</v>
      </c>
      <c r="AL208" s="64">
        <v>8</v>
      </c>
      <c r="AN208" s="61">
        <v>5874.4800000000005</v>
      </c>
      <c r="AO208" s="65">
        <v>33311</v>
      </c>
      <c r="AQ208" s="66" t="s">
        <v>14558</v>
      </c>
      <c r="AR208" s="66">
        <v>156</v>
      </c>
      <c r="AS208" s="66">
        <v>632</v>
      </c>
    </row>
    <row r="209" spans="3:45" x14ac:dyDescent="0.25">
      <c r="C209" s="53" t="s">
        <v>3590</v>
      </c>
      <c r="D209" s="54" t="s">
        <v>4134</v>
      </c>
      <c r="E209" s="54" t="s">
        <v>25</v>
      </c>
      <c r="F209" s="53" t="s">
        <v>907</v>
      </c>
      <c r="G209" s="1" t="s">
        <v>907</v>
      </c>
      <c r="H209" s="27">
        <v>9106044007</v>
      </c>
      <c r="I209" s="1" t="s">
        <v>907</v>
      </c>
      <c r="J209" s="55" t="s">
        <v>14951</v>
      </c>
      <c r="L209" s="57" t="s">
        <v>26</v>
      </c>
      <c r="M209" s="57" t="s">
        <v>1499</v>
      </c>
      <c r="N209" s="58" t="s">
        <v>907</v>
      </c>
      <c r="O209" s="7" t="s">
        <v>14481</v>
      </c>
      <c r="S209" s="55" t="s">
        <v>14952</v>
      </c>
      <c r="V209" s="55" t="s">
        <v>14952</v>
      </c>
      <c r="Y209" s="7" t="s">
        <v>4007</v>
      </c>
      <c r="AB209" s="60">
        <v>5111</v>
      </c>
      <c r="AC209" s="60">
        <v>131</v>
      </c>
      <c r="AE209" s="61">
        <v>1</v>
      </c>
      <c r="AG209" s="7">
        <v>111058</v>
      </c>
      <c r="AH209" s="62">
        <v>111058</v>
      </c>
      <c r="AL209" s="64">
        <v>8</v>
      </c>
      <c r="AN209" s="61">
        <v>8884.64</v>
      </c>
      <c r="AO209" s="65">
        <v>33311</v>
      </c>
      <c r="AQ209" s="66" t="s">
        <v>14558</v>
      </c>
      <c r="AR209" s="66">
        <v>156</v>
      </c>
      <c r="AS209" s="66">
        <v>632</v>
      </c>
    </row>
    <row r="210" spans="3:45" x14ac:dyDescent="0.25">
      <c r="C210" s="53" t="s">
        <v>3590</v>
      </c>
      <c r="D210" s="54" t="s">
        <v>4134</v>
      </c>
      <c r="E210" s="54" t="s">
        <v>25</v>
      </c>
      <c r="F210" s="53" t="s">
        <v>907</v>
      </c>
      <c r="G210" s="1" t="s">
        <v>907</v>
      </c>
      <c r="H210" s="27">
        <v>9106044007</v>
      </c>
      <c r="I210" s="1" t="s">
        <v>907</v>
      </c>
      <c r="J210" s="55" t="s">
        <v>14951</v>
      </c>
      <c r="L210" s="57" t="s">
        <v>26</v>
      </c>
      <c r="M210" s="57" t="s">
        <v>1499</v>
      </c>
      <c r="N210" s="58" t="s">
        <v>907</v>
      </c>
      <c r="O210" s="7" t="s">
        <v>14481</v>
      </c>
      <c r="S210" s="55" t="s">
        <v>14952</v>
      </c>
      <c r="V210" s="55" t="s">
        <v>14952</v>
      </c>
      <c r="Y210" s="7" t="s">
        <v>3949</v>
      </c>
      <c r="AB210" s="60">
        <v>5111</v>
      </c>
      <c r="AC210" s="60">
        <v>131</v>
      </c>
      <c r="AE210" s="61">
        <v>1</v>
      </c>
      <c r="AG210" s="7">
        <v>74250</v>
      </c>
      <c r="AH210" s="62">
        <v>74250</v>
      </c>
      <c r="AL210" s="64">
        <v>8</v>
      </c>
      <c r="AN210" s="61">
        <v>5940</v>
      </c>
      <c r="AO210" s="65">
        <v>33311</v>
      </c>
      <c r="AQ210" s="66" t="s">
        <v>14558</v>
      </c>
      <c r="AR210" s="66">
        <v>156</v>
      </c>
      <c r="AS210" s="66">
        <v>632</v>
      </c>
    </row>
    <row r="211" spans="3:45" x14ac:dyDescent="0.25">
      <c r="C211" s="53" t="s">
        <v>3590</v>
      </c>
      <c r="D211" s="54" t="s">
        <v>4134</v>
      </c>
      <c r="E211" s="54" t="s">
        <v>25</v>
      </c>
      <c r="F211" s="53" t="s">
        <v>907</v>
      </c>
      <c r="G211" s="1" t="s">
        <v>907</v>
      </c>
      <c r="H211" s="27">
        <v>9106043994</v>
      </c>
      <c r="I211" s="1" t="s">
        <v>907</v>
      </c>
      <c r="J211" s="55" t="s">
        <v>14953</v>
      </c>
      <c r="L211" s="57" t="s">
        <v>26</v>
      </c>
      <c r="M211" s="57" t="s">
        <v>1538</v>
      </c>
      <c r="N211" s="58" t="s">
        <v>907</v>
      </c>
      <c r="O211" s="7" t="s">
        <v>12888</v>
      </c>
      <c r="S211" s="55" t="s">
        <v>14954</v>
      </c>
      <c r="V211" s="55" t="s">
        <v>14954</v>
      </c>
      <c r="Y211" s="7" t="s">
        <v>4007</v>
      </c>
      <c r="AB211" s="60">
        <v>5111</v>
      </c>
      <c r="AC211" s="60">
        <v>131</v>
      </c>
      <c r="AE211" s="61">
        <v>1</v>
      </c>
      <c r="AG211" s="7">
        <v>111058</v>
      </c>
      <c r="AH211" s="62">
        <v>111058</v>
      </c>
      <c r="AL211" s="64">
        <v>8</v>
      </c>
      <c r="AN211" s="61">
        <v>8884.64</v>
      </c>
      <c r="AO211" s="65">
        <v>33311</v>
      </c>
      <c r="AQ211" s="66" t="s">
        <v>14558</v>
      </c>
      <c r="AR211" s="66">
        <v>156</v>
      </c>
      <c r="AS211" s="66">
        <v>632</v>
      </c>
    </row>
    <row r="212" spans="3:45" x14ac:dyDescent="0.25">
      <c r="C212" s="53" t="s">
        <v>3590</v>
      </c>
      <c r="D212" s="54" t="s">
        <v>4134</v>
      </c>
      <c r="E212" s="54" t="s">
        <v>25</v>
      </c>
      <c r="F212" s="53" t="s">
        <v>907</v>
      </c>
      <c r="G212" s="1" t="s">
        <v>907</v>
      </c>
      <c r="H212" s="27">
        <v>9106044020</v>
      </c>
      <c r="I212" s="1" t="s">
        <v>907</v>
      </c>
      <c r="J212" s="55" t="s">
        <v>14955</v>
      </c>
      <c r="L212" s="57" t="s">
        <v>26</v>
      </c>
      <c r="M212" s="57" t="s">
        <v>1274</v>
      </c>
      <c r="N212" s="58" t="s">
        <v>907</v>
      </c>
      <c r="O212" s="7" t="s">
        <v>3819</v>
      </c>
      <c r="S212" s="55" t="s">
        <v>14691</v>
      </c>
      <c r="V212" s="55" t="s">
        <v>14691</v>
      </c>
      <c r="Y212" s="7" t="s">
        <v>4007</v>
      </c>
      <c r="AB212" s="60">
        <v>5111</v>
      </c>
      <c r="AC212" s="60">
        <v>131</v>
      </c>
      <c r="AE212" s="61">
        <v>1</v>
      </c>
      <c r="AG212" s="7">
        <v>111058</v>
      </c>
      <c r="AH212" s="62">
        <v>111058</v>
      </c>
      <c r="AL212" s="64">
        <v>8</v>
      </c>
      <c r="AN212" s="61">
        <v>8884.64</v>
      </c>
      <c r="AO212" s="65">
        <v>33311</v>
      </c>
      <c r="AQ212" s="66" t="s">
        <v>14558</v>
      </c>
      <c r="AR212" s="66">
        <v>156</v>
      </c>
      <c r="AS212" s="66">
        <v>632</v>
      </c>
    </row>
    <row r="213" spans="3:45" x14ac:dyDescent="0.25">
      <c r="C213" s="53" t="s">
        <v>3590</v>
      </c>
      <c r="D213" s="54" t="s">
        <v>4134</v>
      </c>
      <c r="E213" s="54" t="s">
        <v>25</v>
      </c>
      <c r="F213" s="53" t="s">
        <v>907</v>
      </c>
      <c r="G213" s="1" t="s">
        <v>907</v>
      </c>
      <c r="H213" s="27">
        <v>9106044014</v>
      </c>
      <c r="I213" s="1" t="s">
        <v>907</v>
      </c>
      <c r="J213" s="55" t="s">
        <v>14956</v>
      </c>
      <c r="L213" s="57" t="s">
        <v>26</v>
      </c>
      <c r="M213" s="57" t="s">
        <v>1505</v>
      </c>
      <c r="N213" s="58" t="s">
        <v>907</v>
      </c>
      <c r="O213" s="7" t="s">
        <v>14482</v>
      </c>
      <c r="S213" s="55" t="s">
        <v>14957</v>
      </c>
      <c r="V213" s="55" t="s">
        <v>14957</v>
      </c>
      <c r="Y213" s="7" t="s">
        <v>4013</v>
      </c>
      <c r="AB213" s="60">
        <v>5111</v>
      </c>
      <c r="AC213" s="60">
        <v>131</v>
      </c>
      <c r="AE213" s="61">
        <v>1</v>
      </c>
      <c r="AG213" s="7">
        <v>50182</v>
      </c>
      <c r="AH213" s="62">
        <v>50182</v>
      </c>
      <c r="AL213" s="64">
        <v>8</v>
      </c>
      <c r="AN213" s="61">
        <v>4014.56</v>
      </c>
      <c r="AO213" s="65">
        <v>33311</v>
      </c>
      <c r="AQ213" s="66" t="s">
        <v>14558</v>
      </c>
      <c r="AR213" s="66">
        <v>156</v>
      </c>
      <c r="AS213" s="66">
        <v>632</v>
      </c>
    </row>
    <row r="214" spans="3:45" x14ac:dyDescent="0.25">
      <c r="C214" s="53" t="s">
        <v>3590</v>
      </c>
      <c r="D214" s="54" t="s">
        <v>4134</v>
      </c>
      <c r="E214" s="54" t="s">
        <v>25</v>
      </c>
      <c r="F214" s="53" t="s">
        <v>907</v>
      </c>
      <c r="G214" s="1" t="s">
        <v>907</v>
      </c>
      <c r="H214" s="27">
        <v>9106044014</v>
      </c>
      <c r="I214" s="1" t="s">
        <v>907</v>
      </c>
      <c r="J214" s="55" t="s">
        <v>14956</v>
      </c>
      <c r="L214" s="57" t="s">
        <v>26</v>
      </c>
      <c r="M214" s="57" t="s">
        <v>1505</v>
      </c>
      <c r="N214" s="58" t="s">
        <v>907</v>
      </c>
      <c r="O214" s="7" t="s">
        <v>14482</v>
      </c>
      <c r="S214" s="55" t="s">
        <v>14957</v>
      </c>
      <c r="V214" s="55" t="s">
        <v>14957</v>
      </c>
      <c r="Y214" s="7" t="s">
        <v>3949</v>
      </c>
      <c r="AB214" s="60">
        <v>5111</v>
      </c>
      <c r="AC214" s="60">
        <v>131</v>
      </c>
      <c r="AE214" s="61">
        <v>1</v>
      </c>
      <c r="AG214" s="7">
        <v>74250</v>
      </c>
      <c r="AH214" s="62">
        <v>74250</v>
      </c>
      <c r="AL214" s="64">
        <v>8</v>
      </c>
      <c r="AN214" s="61">
        <v>5940</v>
      </c>
      <c r="AO214" s="65">
        <v>33311</v>
      </c>
      <c r="AQ214" s="66" t="s">
        <v>14558</v>
      </c>
      <c r="AR214" s="66">
        <v>156</v>
      </c>
      <c r="AS214" s="66">
        <v>632</v>
      </c>
    </row>
    <row r="215" spans="3:45" x14ac:dyDescent="0.25">
      <c r="C215" s="53" t="s">
        <v>3590</v>
      </c>
      <c r="D215" s="54" t="s">
        <v>4134</v>
      </c>
      <c r="E215" s="54" t="s">
        <v>25</v>
      </c>
      <c r="F215" s="53" t="s">
        <v>907</v>
      </c>
      <c r="G215" s="1" t="s">
        <v>907</v>
      </c>
      <c r="H215" s="27">
        <v>9106044051</v>
      </c>
      <c r="I215" s="1" t="s">
        <v>907</v>
      </c>
      <c r="J215" s="55" t="s">
        <v>14960</v>
      </c>
      <c r="L215" s="57" t="s">
        <v>26</v>
      </c>
      <c r="M215" s="57" t="s">
        <v>1454</v>
      </c>
      <c r="N215" s="58" t="s">
        <v>907</v>
      </c>
      <c r="O215" s="7" t="s">
        <v>3686</v>
      </c>
      <c r="S215" s="55" t="s">
        <v>14961</v>
      </c>
      <c r="V215" s="55" t="s">
        <v>14961</v>
      </c>
      <c r="Y215" s="7" t="s">
        <v>3999</v>
      </c>
      <c r="AB215" s="60">
        <v>5111</v>
      </c>
      <c r="AC215" s="60">
        <v>131</v>
      </c>
      <c r="AE215" s="61">
        <v>2</v>
      </c>
      <c r="AG215" s="7">
        <v>49500</v>
      </c>
      <c r="AH215" s="62">
        <v>99000</v>
      </c>
      <c r="AL215" s="64">
        <v>8</v>
      </c>
      <c r="AN215" s="61">
        <v>7920</v>
      </c>
      <c r="AO215" s="65">
        <v>33311</v>
      </c>
      <c r="AQ215" s="66" t="s">
        <v>14558</v>
      </c>
      <c r="AR215" s="66">
        <v>156</v>
      </c>
      <c r="AS215" s="66">
        <v>632</v>
      </c>
    </row>
    <row r="216" spans="3:45" x14ac:dyDescent="0.25">
      <c r="C216" s="53" t="s">
        <v>3590</v>
      </c>
      <c r="D216" s="54" t="s">
        <v>4134</v>
      </c>
      <c r="E216" s="54" t="s">
        <v>25</v>
      </c>
      <c r="F216" s="53" t="s">
        <v>907</v>
      </c>
      <c r="G216" s="1" t="s">
        <v>907</v>
      </c>
      <c r="H216" s="27">
        <v>9106044051</v>
      </c>
      <c r="I216" s="1" t="s">
        <v>907</v>
      </c>
      <c r="J216" s="55" t="s">
        <v>14960</v>
      </c>
      <c r="L216" s="57" t="s">
        <v>26</v>
      </c>
      <c r="M216" s="57" t="s">
        <v>1454</v>
      </c>
      <c r="N216" s="58" t="s">
        <v>907</v>
      </c>
      <c r="O216" s="7" t="s">
        <v>3686</v>
      </c>
      <c r="S216" s="55" t="s">
        <v>14961</v>
      </c>
      <c r="V216" s="55" t="s">
        <v>14961</v>
      </c>
      <c r="Y216" s="7" t="s">
        <v>4010</v>
      </c>
      <c r="AB216" s="60">
        <v>5111</v>
      </c>
      <c r="AC216" s="60">
        <v>131</v>
      </c>
      <c r="AE216" s="61">
        <v>2</v>
      </c>
      <c r="AG216" s="7">
        <v>41328</v>
      </c>
      <c r="AH216" s="62">
        <v>82656</v>
      </c>
      <c r="AL216" s="64">
        <v>8</v>
      </c>
      <c r="AN216" s="61">
        <v>6612.4800000000005</v>
      </c>
      <c r="AO216" s="65">
        <v>33311</v>
      </c>
      <c r="AQ216" s="66" t="s">
        <v>14558</v>
      </c>
      <c r="AR216" s="66">
        <v>156</v>
      </c>
      <c r="AS216" s="66">
        <v>632</v>
      </c>
    </row>
    <row r="217" spans="3:45" x14ac:dyDescent="0.25">
      <c r="C217" s="53" t="s">
        <v>3590</v>
      </c>
      <c r="D217" s="54" t="s">
        <v>4134</v>
      </c>
      <c r="E217" s="54" t="s">
        <v>25</v>
      </c>
      <c r="F217" s="53" t="s">
        <v>907</v>
      </c>
      <c r="G217" s="1" t="s">
        <v>907</v>
      </c>
      <c r="H217" s="27">
        <v>9106044079</v>
      </c>
      <c r="I217" s="1" t="s">
        <v>907</v>
      </c>
      <c r="J217" s="55" t="s">
        <v>14962</v>
      </c>
      <c r="L217" s="57" t="s">
        <v>26</v>
      </c>
      <c r="M217" s="57" t="s">
        <v>1304</v>
      </c>
      <c r="N217" s="58" t="s">
        <v>907</v>
      </c>
      <c r="O217" s="7" t="s">
        <v>12129</v>
      </c>
      <c r="S217" s="55" t="s">
        <v>14963</v>
      </c>
      <c r="V217" s="55" t="s">
        <v>14963</v>
      </c>
      <c r="Y217" s="7" t="s">
        <v>4007</v>
      </c>
      <c r="AB217" s="60">
        <v>5111</v>
      </c>
      <c r="AC217" s="60">
        <v>131</v>
      </c>
      <c r="AE217" s="61">
        <v>1</v>
      </c>
      <c r="AG217" s="7">
        <v>111058</v>
      </c>
      <c r="AH217" s="62">
        <v>111058</v>
      </c>
      <c r="AL217" s="64">
        <v>8</v>
      </c>
      <c r="AN217" s="61">
        <v>8884.64</v>
      </c>
      <c r="AO217" s="65">
        <v>33311</v>
      </c>
      <c r="AQ217" s="66" t="s">
        <v>14558</v>
      </c>
      <c r="AR217" s="66">
        <v>156</v>
      </c>
      <c r="AS217" s="66">
        <v>632</v>
      </c>
    </row>
    <row r="218" spans="3:45" x14ac:dyDescent="0.25">
      <c r="C218" s="53" t="s">
        <v>3590</v>
      </c>
      <c r="D218" s="54" t="s">
        <v>4134</v>
      </c>
      <c r="E218" s="54" t="s">
        <v>25</v>
      </c>
      <c r="F218" s="53" t="s">
        <v>907</v>
      </c>
      <c r="G218" s="1" t="s">
        <v>907</v>
      </c>
      <c r="H218" s="27">
        <v>9106044071</v>
      </c>
      <c r="I218" s="1" t="s">
        <v>907</v>
      </c>
      <c r="J218" s="55" t="s">
        <v>14964</v>
      </c>
      <c r="L218" s="57" t="s">
        <v>26</v>
      </c>
      <c r="M218" s="57" t="s">
        <v>1436</v>
      </c>
      <c r="N218" s="58" t="s">
        <v>907</v>
      </c>
      <c r="O218" s="7" t="s">
        <v>3779</v>
      </c>
      <c r="S218" s="55" t="s">
        <v>14965</v>
      </c>
      <c r="V218" s="55" t="s">
        <v>14965</v>
      </c>
      <c r="Y218" s="7" t="s">
        <v>4007</v>
      </c>
      <c r="AB218" s="60">
        <v>5111</v>
      </c>
      <c r="AC218" s="60">
        <v>131</v>
      </c>
      <c r="AE218" s="61">
        <v>1</v>
      </c>
      <c r="AG218" s="7">
        <v>111058</v>
      </c>
      <c r="AH218" s="62">
        <v>111058</v>
      </c>
      <c r="AL218" s="64">
        <v>8</v>
      </c>
      <c r="AN218" s="61">
        <v>8884.64</v>
      </c>
      <c r="AO218" s="65">
        <v>33311</v>
      </c>
      <c r="AQ218" s="66" t="s">
        <v>14558</v>
      </c>
      <c r="AR218" s="66">
        <v>156</v>
      </c>
      <c r="AS218" s="66">
        <v>632</v>
      </c>
    </row>
    <row r="219" spans="3:45" x14ac:dyDescent="0.25">
      <c r="C219" s="53" t="s">
        <v>3590</v>
      </c>
      <c r="D219" s="54" t="s">
        <v>4134</v>
      </c>
      <c r="E219" s="54" t="s">
        <v>25</v>
      </c>
      <c r="F219" s="53" t="s">
        <v>907</v>
      </c>
      <c r="G219" s="1" t="s">
        <v>907</v>
      </c>
      <c r="H219" s="27">
        <v>9106044228</v>
      </c>
      <c r="I219" s="1" t="s">
        <v>907</v>
      </c>
      <c r="J219" s="55" t="s">
        <v>14970</v>
      </c>
      <c r="L219" s="57" t="s">
        <v>26</v>
      </c>
      <c r="M219" s="57" t="s">
        <v>1358</v>
      </c>
      <c r="N219" s="58" t="s">
        <v>907</v>
      </c>
      <c r="O219" s="7" t="s">
        <v>3829</v>
      </c>
      <c r="S219" s="55" t="s">
        <v>14971</v>
      </c>
      <c r="V219" s="55" t="s">
        <v>14971</v>
      </c>
      <c r="Y219" s="7" t="s">
        <v>4059</v>
      </c>
      <c r="AB219" s="60">
        <v>5111</v>
      </c>
      <c r="AC219" s="60">
        <v>131</v>
      </c>
      <c r="AE219" s="61">
        <v>1</v>
      </c>
      <c r="AG219" s="7">
        <v>37720</v>
      </c>
      <c r="AH219" s="62">
        <v>37720</v>
      </c>
      <c r="AL219" s="64">
        <v>8</v>
      </c>
      <c r="AN219" s="61">
        <v>3017.6</v>
      </c>
      <c r="AO219" s="65">
        <v>33311</v>
      </c>
      <c r="AQ219" s="66" t="s">
        <v>14558</v>
      </c>
      <c r="AR219" s="66">
        <v>156</v>
      </c>
      <c r="AS219" s="66">
        <v>632</v>
      </c>
    </row>
    <row r="220" spans="3:45" x14ac:dyDescent="0.25">
      <c r="C220" s="53" t="s">
        <v>3590</v>
      </c>
      <c r="D220" s="54" t="s">
        <v>4134</v>
      </c>
      <c r="E220" s="54" t="s">
        <v>25</v>
      </c>
      <c r="F220" s="53" t="s">
        <v>907</v>
      </c>
      <c r="G220" s="1" t="s">
        <v>907</v>
      </c>
      <c r="H220" s="27">
        <v>9106044307</v>
      </c>
      <c r="I220" s="1" t="s">
        <v>907</v>
      </c>
      <c r="J220" s="55" t="s">
        <v>14974</v>
      </c>
      <c r="L220" s="57" t="s">
        <v>26</v>
      </c>
      <c r="M220" s="57" t="s">
        <v>1361</v>
      </c>
      <c r="N220" s="58" t="s">
        <v>907</v>
      </c>
      <c r="O220" s="7" t="s">
        <v>12544</v>
      </c>
      <c r="S220" s="55" t="s">
        <v>14975</v>
      </c>
      <c r="V220" s="55" t="s">
        <v>14975</v>
      </c>
      <c r="Y220" s="7" t="s">
        <v>3952</v>
      </c>
      <c r="AB220" s="60">
        <v>5111</v>
      </c>
      <c r="AC220" s="60">
        <v>131</v>
      </c>
      <c r="AE220" s="61">
        <v>1</v>
      </c>
      <c r="AG220" s="7">
        <v>73431</v>
      </c>
      <c r="AH220" s="62">
        <v>73431</v>
      </c>
      <c r="AL220" s="64">
        <v>8</v>
      </c>
      <c r="AN220" s="61">
        <v>5874.4800000000005</v>
      </c>
      <c r="AO220" s="65">
        <v>33311</v>
      </c>
      <c r="AQ220" s="66" t="s">
        <v>14558</v>
      </c>
      <c r="AR220" s="66">
        <v>156</v>
      </c>
      <c r="AS220" s="66">
        <v>632</v>
      </c>
    </row>
    <row r="221" spans="3:45" x14ac:dyDescent="0.25">
      <c r="C221" s="53" t="s">
        <v>3590</v>
      </c>
      <c r="D221" s="54" t="s">
        <v>4134</v>
      </c>
      <c r="E221" s="54" t="s">
        <v>25</v>
      </c>
      <c r="F221" s="53" t="s">
        <v>907</v>
      </c>
      <c r="G221" s="1" t="s">
        <v>907</v>
      </c>
      <c r="H221" s="27">
        <v>9106044383</v>
      </c>
      <c r="I221" s="1" t="s">
        <v>907</v>
      </c>
      <c r="J221" s="55" t="s">
        <v>14978</v>
      </c>
      <c r="L221" s="57" t="s">
        <v>26</v>
      </c>
      <c r="M221" s="57" t="s">
        <v>1073</v>
      </c>
      <c r="N221" s="58" t="s">
        <v>907</v>
      </c>
      <c r="O221" s="7" t="s">
        <v>9948</v>
      </c>
      <c r="S221" s="55" t="s">
        <v>14979</v>
      </c>
      <c r="V221" s="55" t="s">
        <v>14979</v>
      </c>
      <c r="Y221" s="7" t="s">
        <v>4007</v>
      </c>
      <c r="AB221" s="60">
        <v>5111</v>
      </c>
      <c r="AC221" s="60">
        <v>131</v>
      </c>
      <c r="AE221" s="61">
        <v>3</v>
      </c>
      <c r="AG221" s="7">
        <v>111058</v>
      </c>
      <c r="AH221" s="62">
        <v>333174</v>
      </c>
      <c r="AL221" s="64">
        <v>8</v>
      </c>
      <c r="AN221" s="61">
        <v>26653.920000000002</v>
      </c>
      <c r="AO221" s="65">
        <v>33311</v>
      </c>
      <c r="AQ221" s="66" t="s">
        <v>14558</v>
      </c>
      <c r="AR221" s="66">
        <v>156</v>
      </c>
      <c r="AS221" s="66">
        <v>632</v>
      </c>
    </row>
    <row r="222" spans="3:45" x14ac:dyDescent="0.25">
      <c r="C222" s="53" t="s">
        <v>3590</v>
      </c>
      <c r="D222" s="54" t="s">
        <v>4134</v>
      </c>
      <c r="E222" s="54" t="s">
        <v>25</v>
      </c>
      <c r="F222" s="53" t="s">
        <v>907</v>
      </c>
      <c r="G222" s="1" t="s">
        <v>907</v>
      </c>
      <c r="H222" s="27">
        <v>9106044383</v>
      </c>
      <c r="I222" s="1" t="s">
        <v>907</v>
      </c>
      <c r="J222" s="55" t="s">
        <v>14978</v>
      </c>
      <c r="L222" s="57" t="s">
        <v>26</v>
      </c>
      <c r="M222" s="57" t="s">
        <v>1073</v>
      </c>
      <c r="N222" s="58" t="s">
        <v>907</v>
      </c>
      <c r="O222" s="7" t="s">
        <v>9948</v>
      </c>
      <c r="S222" s="55" t="s">
        <v>14979</v>
      </c>
      <c r="V222" s="55" t="s">
        <v>14979</v>
      </c>
      <c r="Y222" s="7" t="s">
        <v>4087</v>
      </c>
      <c r="AB222" s="60">
        <v>5111</v>
      </c>
      <c r="AC222" s="60">
        <v>131</v>
      </c>
      <c r="AE222" s="61">
        <v>2</v>
      </c>
      <c r="AG222" s="7">
        <v>45588</v>
      </c>
      <c r="AH222" s="62">
        <v>91176</v>
      </c>
      <c r="AL222" s="64">
        <v>8</v>
      </c>
      <c r="AN222" s="61">
        <v>7294.08</v>
      </c>
      <c r="AO222" s="65">
        <v>33311</v>
      </c>
      <c r="AQ222" s="66" t="s">
        <v>14558</v>
      </c>
      <c r="AR222" s="66">
        <v>156</v>
      </c>
      <c r="AS222" s="66">
        <v>632</v>
      </c>
    </row>
    <row r="223" spans="3:45" x14ac:dyDescent="0.25">
      <c r="C223" s="53" t="s">
        <v>3590</v>
      </c>
      <c r="D223" s="54" t="s">
        <v>4134</v>
      </c>
      <c r="E223" s="54" t="s">
        <v>25</v>
      </c>
      <c r="F223" s="53" t="s">
        <v>907</v>
      </c>
      <c r="G223" s="1" t="s">
        <v>907</v>
      </c>
      <c r="H223" s="27">
        <v>9106044383</v>
      </c>
      <c r="I223" s="1" t="s">
        <v>907</v>
      </c>
      <c r="J223" s="55" t="s">
        <v>14978</v>
      </c>
      <c r="L223" s="57" t="s">
        <v>26</v>
      </c>
      <c r="M223" s="57" t="s">
        <v>1073</v>
      </c>
      <c r="N223" s="58" t="s">
        <v>907</v>
      </c>
      <c r="O223" s="7" t="s">
        <v>9948</v>
      </c>
      <c r="S223" s="55" t="s">
        <v>14979</v>
      </c>
      <c r="V223" s="55" t="s">
        <v>14979</v>
      </c>
      <c r="Y223" s="7" t="s">
        <v>3949</v>
      </c>
      <c r="AB223" s="60">
        <v>5111</v>
      </c>
      <c r="AC223" s="60">
        <v>131</v>
      </c>
      <c r="AE223" s="61">
        <v>1</v>
      </c>
      <c r="AG223" s="7">
        <v>74250</v>
      </c>
      <c r="AH223" s="62">
        <v>74250</v>
      </c>
      <c r="AL223" s="64">
        <v>8</v>
      </c>
      <c r="AN223" s="61">
        <v>5940</v>
      </c>
      <c r="AO223" s="65">
        <v>33311</v>
      </c>
      <c r="AQ223" s="66" t="s">
        <v>14558</v>
      </c>
      <c r="AR223" s="66">
        <v>156</v>
      </c>
      <c r="AS223" s="66">
        <v>632</v>
      </c>
    </row>
    <row r="224" spans="3:45" x14ac:dyDescent="0.25">
      <c r="C224" s="53" t="s">
        <v>3590</v>
      </c>
      <c r="D224" s="54" t="s">
        <v>4134</v>
      </c>
      <c r="E224" s="54" t="s">
        <v>25</v>
      </c>
      <c r="F224" s="53" t="s">
        <v>907</v>
      </c>
      <c r="G224" s="1" t="s">
        <v>907</v>
      </c>
      <c r="H224" s="27">
        <v>9106044400</v>
      </c>
      <c r="I224" s="1" t="s">
        <v>907</v>
      </c>
      <c r="J224" s="55" t="s">
        <v>14982</v>
      </c>
      <c r="L224" s="57" t="s">
        <v>26</v>
      </c>
      <c r="M224" s="57" t="s">
        <v>1085</v>
      </c>
      <c r="N224" s="58" t="s">
        <v>907</v>
      </c>
      <c r="O224" s="7" t="s">
        <v>3686</v>
      </c>
      <c r="S224" s="55" t="s">
        <v>14983</v>
      </c>
      <c r="V224" s="55" t="s">
        <v>14983</v>
      </c>
      <c r="Y224" s="7" t="s">
        <v>4007</v>
      </c>
      <c r="AB224" s="60">
        <v>5111</v>
      </c>
      <c r="AC224" s="60">
        <v>131</v>
      </c>
      <c r="AE224" s="61">
        <v>4</v>
      </c>
      <c r="AG224" s="7">
        <v>111058</v>
      </c>
      <c r="AH224" s="62">
        <v>444232</v>
      </c>
      <c r="AL224" s="64">
        <v>8</v>
      </c>
      <c r="AN224" s="61">
        <v>35538.559999999998</v>
      </c>
      <c r="AO224" s="65">
        <v>33311</v>
      </c>
      <c r="AQ224" s="66" t="s">
        <v>14558</v>
      </c>
      <c r="AR224" s="66">
        <v>156</v>
      </c>
      <c r="AS224" s="66">
        <v>632</v>
      </c>
    </row>
    <row r="225" spans="3:45" x14ac:dyDescent="0.25">
      <c r="C225" s="53" t="s">
        <v>3590</v>
      </c>
      <c r="D225" s="54" t="s">
        <v>4134</v>
      </c>
      <c r="E225" s="54" t="s">
        <v>25</v>
      </c>
      <c r="F225" s="53" t="s">
        <v>907</v>
      </c>
      <c r="G225" s="1" t="s">
        <v>907</v>
      </c>
      <c r="H225" s="27">
        <v>9106044426</v>
      </c>
      <c r="I225" s="1" t="s">
        <v>907</v>
      </c>
      <c r="J225" s="55" t="s">
        <v>14986</v>
      </c>
      <c r="L225" s="57" t="s">
        <v>26</v>
      </c>
      <c r="M225" s="57" t="s">
        <v>926</v>
      </c>
      <c r="N225" s="58" t="s">
        <v>907</v>
      </c>
      <c r="O225" s="7" t="s">
        <v>14483</v>
      </c>
      <c r="S225" s="55" t="s">
        <v>14987</v>
      </c>
      <c r="V225" s="55" t="s">
        <v>14987</v>
      </c>
      <c r="Y225" s="7" t="s">
        <v>3952</v>
      </c>
      <c r="AB225" s="60">
        <v>5111</v>
      </c>
      <c r="AC225" s="60">
        <v>131</v>
      </c>
      <c r="AE225" s="61">
        <v>2</v>
      </c>
      <c r="AG225" s="7">
        <v>73431</v>
      </c>
      <c r="AH225" s="62">
        <v>146862</v>
      </c>
      <c r="AL225" s="64">
        <v>8</v>
      </c>
      <c r="AN225" s="61">
        <v>11748.960000000001</v>
      </c>
      <c r="AO225" s="65">
        <v>33311</v>
      </c>
      <c r="AQ225" s="66" t="s">
        <v>14558</v>
      </c>
      <c r="AR225" s="66">
        <v>156</v>
      </c>
      <c r="AS225" s="66">
        <v>632</v>
      </c>
    </row>
    <row r="226" spans="3:45" x14ac:dyDescent="0.25">
      <c r="C226" s="53" t="s">
        <v>3590</v>
      </c>
      <c r="D226" s="54" t="s">
        <v>4134</v>
      </c>
      <c r="E226" s="54" t="s">
        <v>25</v>
      </c>
      <c r="F226" s="53" t="s">
        <v>907</v>
      </c>
      <c r="G226" s="1" t="s">
        <v>907</v>
      </c>
      <c r="H226" s="27">
        <v>9106044582</v>
      </c>
      <c r="I226" s="1" t="s">
        <v>907</v>
      </c>
      <c r="J226" s="55" t="s">
        <v>14990</v>
      </c>
      <c r="L226" s="57" t="s">
        <v>26</v>
      </c>
      <c r="M226" s="57" t="s">
        <v>974</v>
      </c>
      <c r="N226" s="58" t="s">
        <v>907</v>
      </c>
      <c r="O226" s="7" t="s">
        <v>3612</v>
      </c>
      <c r="S226" s="55" t="s">
        <v>14991</v>
      </c>
      <c r="V226" s="55" t="s">
        <v>14991</v>
      </c>
      <c r="Y226" s="7" t="s">
        <v>4007</v>
      </c>
      <c r="AB226" s="60">
        <v>5111</v>
      </c>
      <c r="AC226" s="60">
        <v>131</v>
      </c>
      <c r="AE226" s="61">
        <v>1</v>
      </c>
      <c r="AG226" s="7">
        <v>111058</v>
      </c>
      <c r="AH226" s="62">
        <v>111058</v>
      </c>
      <c r="AL226" s="64">
        <v>8</v>
      </c>
      <c r="AN226" s="61">
        <v>8884.64</v>
      </c>
      <c r="AO226" s="65">
        <v>33311</v>
      </c>
      <c r="AQ226" s="66" t="s">
        <v>14558</v>
      </c>
      <c r="AR226" s="66">
        <v>156</v>
      </c>
      <c r="AS226" s="66">
        <v>632</v>
      </c>
    </row>
    <row r="227" spans="3:45" x14ac:dyDescent="0.25">
      <c r="C227" s="53" t="s">
        <v>3590</v>
      </c>
      <c r="D227" s="54" t="s">
        <v>4134</v>
      </c>
      <c r="E227" s="54" t="s">
        <v>25</v>
      </c>
      <c r="F227" s="53" t="s">
        <v>907</v>
      </c>
      <c r="G227" s="1" t="s">
        <v>907</v>
      </c>
      <c r="H227" s="27">
        <v>9106044590</v>
      </c>
      <c r="I227" s="1" t="s">
        <v>907</v>
      </c>
      <c r="J227" s="55" t="s">
        <v>14992</v>
      </c>
      <c r="L227" s="57" t="s">
        <v>26</v>
      </c>
      <c r="M227" s="57" t="s">
        <v>1163</v>
      </c>
      <c r="N227" s="58" t="s">
        <v>907</v>
      </c>
      <c r="O227" s="7" t="s">
        <v>12677</v>
      </c>
      <c r="S227" s="55" t="s">
        <v>14993</v>
      </c>
      <c r="V227" s="55" t="s">
        <v>14993</v>
      </c>
      <c r="Y227" s="7" t="s">
        <v>4087</v>
      </c>
      <c r="AB227" s="60">
        <v>5111</v>
      </c>
      <c r="AC227" s="60">
        <v>131</v>
      </c>
      <c r="AE227" s="61">
        <v>3</v>
      </c>
      <c r="AG227" s="7">
        <v>45588</v>
      </c>
      <c r="AH227" s="62">
        <v>136764</v>
      </c>
      <c r="AL227" s="64">
        <v>8</v>
      </c>
      <c r="AN227" s="61">
        <v>10941.12</v>
      </c>
      <c r="AO227" s="65">
        <v>33311</v>
      </c>
      <c r="AQ227" s="66" t="s">
        <v>14558</v>
      </c>
      <c r="AR227" s="66">
        <v>156</v>
      </c>
      <c r="AS227" s="66">
        <v>632</v>
      </c>
    </row>
    <row r="228" spans="3:45" x14ac:dyDescent="0.25">
      <c r="C228" s="53" t="s">
        <v>3590</v>
      </c>
      <c r="D228" s="54" t="s">
        <v>4134</v>
      </c>
      <c r="E228" s="54" t="s">
        <v>25</v>
      </c>
      <c r="F228" s="53" t="s">
        <v>907</v>
      </c>
      <c r="G228" s="1" t="s">
        <v>907</v>
      </c>
      <c r="H228" s="27">
        <v>9106044590</v>
      </c>
      <c r="I228" s="1" t="s">
        <v>907</v>
      </c>
      <c r="J228" s="55" t="s">
        <v>14992</v>
      </c>
      <c r="L228" s="57" t="s">
        <v>26</v>
      </c>
      <c r="M228" s="57" t="s">
        <v>1163</v>
      </c>
      <c r="N228" s="58" t="s">
        <v>907</v>
      </c>
      <c r="O228" s="7" t="s">
        <v>12677</v>
      </c>
      <c r="S228" s="55" t="s">
        <v>14993</v>
      </c>
      <c r="V228" s="55" t="s">
        <v>14993</v>
      </c>
      <c r="Y228" s="7" t="s">
        <v>4013</v>
      </c>
      <c r="AB228" s="60">
        <v>5111</v>
      </c>
      <c r="AC228" s="60">
        <v>131</v>
      </c>
      <c r="AE228" s="61">
        <v>5</v>
      </c>
      <c r="AG228" s="7">
        <v>50182</v>
      </c>
      <c r="AH228" s="62">
        <v>250910</v>
      </c>
      <c r="AL228" s="64">
        <v>8</v>
      </c>
      <c r="AN228" s="61">
        <v>20072.8</v>
      </c>
      <c r="AO228" s="65">
        <v>33311</v>
      </c>
      <c r="AQ228" s="66" t="s">
        <v>14558</v>
      </c>
      <c r="AR228" s="66">
        <v>156</v>
      </c>
      <c r="AS228" s="66">
        <v>632</v>
      </c>
    </row>
    <row r="229" spans="3:45" x14ac:dyDescent="0.25">
      <c r="C229" s="53" t="s">
        <v>3590</v>
      </c>
      <c r="D229" s="54" t="s">
        <v>4134</v>
      </c>
      <c r="E229" s="54" t="s">
        <v>25</v>
      </c>
      <c r="F229" s="53" t="s">
        <v>907</v>
      </c>
      <c r="G229" s="1" t="s">
        <v>907</v>
      </c>
      <c r="H229" s="27">
        <v>9106044590</v>
      </c>
      <c r="I229" s="1" t="s">
        <v>907</v>
      </c>
      <c r="J229" s="55" t="s">
        <v>14992</v>
      </c>
      <c r="L229" s="57" t="s">
        <v>26</v>
      </c>
      <c r="M229" s="57" t="s">
        <v>1163</v>
      </c>
      <c r="N229" s="58" t="s">
        <v>907</v>
      </c>
      <c r="O229" s="7" t="s">
        <v>12677</v>
      </c>
      <c r="S229" s="55" t="s">
        <v>14993</v>
      </c>
      <c r="V229" s="55" t="s">
        <v>14993</v>
      </c>
      <c r="Y229" s="7" t="s">
        <v>4007</v>
      </c>
      <c r="AB229" s="60">
        <v>5111</v>
      </c>
      <c r="AC229" s="60">
        <v>131</v>
      </c>
      <c r="AE229" s="61">
        <v>1</v>
      </c>
      <c r="AG229" s="7">
        <v>111058</v>
      </c>
      <c r="AH229" s="62">
        <v>111058</v>
      </c>
      <c r="AL229" s="64">
        <v>8</v>
      </c>
      <c r="AN229" s="61">
        <v>8884.64</v>
      </c>
      <c r="AO229" s="65">
        <v>33311</v>
      </c>
      <c r="AQ229" s="66" t="s">
        <v>14558</v>
      </c>
      <c r="AR229" s="66">
        <v>156</v>
      </c>
      <c r="AS229" s="66">
        <v>632</v>
      </c>
    </row>
    <row r="230" spans="3:45" x14ac:dyDescent="0.25">
      <c r="C230" s="53" t="s">
        <v>3590</v>
      </c>
      <c r="D230" s="54" t="s">
        <v>4134</v>
      </c>
      <c r="E230" s="54" t="s">
        <v>25</v>
      </c>
      <c r="F230" s="53" t="s">
        <v>907</v>
      </c>
      <c r="G230" s="1" t="s">
        <v>907</v>
      </c>
      <c r="H230" s="27">
        <v>9106044590</v>
      </c>
      <c r="I230" s="1" t="s">
        <v>907</v>
      </c>
      <c r="J230" s="55" t="s">
        <v>14992</v>
      </c>
      <c r="L230" s="57" t="s">
        <v>26</v>
      </c>
      <c r="M230" s="57" t="s">
        <v>1163</v>
      </c>
      <c r="N230" s="58" t="s">
        <v>907</v>
      </c>
      <c r="O230" s="7" t="s">
        <v>12677</v>
      </c>
      <c r="S230" s="55" t="s">
        <v>14993</v>
      </c>
      <c r="V230" s="55" t="s">
        <v>14993</v>
      </c>
      <c r="Y230" s="7" t="s">
        <v>3952</v>
      </c>
      <c r="AB230" s="60">
        <v>5111</v>
      </c>
      <c r="AC230" s="60">
        <v>131</v>
      </c>
      <c r="AE230" s="61">
        <v>1</v>
      </c>
      <c r="AG230" s="7">
        <v>73431</v>
      </c>
      <c r="AH230" s="62">
        <v>73431</v>
      </c>
      <c r="AL230" s="64">
        <v>8</v>
      </c>
      <c r="AN230" s="61">
        <v>5874.4800000000005</v>
      </c>
      <c r="AO230" s="65">
        <v>33311</v>
      </c>
      <c r="AQ230" s="66" t="s">
        <v>14558</v>
      </c>
      <c r="AR230" s="66">
        <v>156</v>
      </c>
      <c r="AS230" s="66">
        <v>632</v>
      </c>
    </row>
    <row r="231" spans="3:45" x14ac:dyDescent="0.25">
      <c r="C231" s="53" t="s">
        <v>3590</v>
      </c>
      <c r="D231" s="54" t="s">
        <v>4134</v>
      </c>
      <c r="E231" s="54" t="s">
        <v>25</v>
      </c>
      <c r="F231" s="53" t="s">
        <v>907</v>
      </c>
      <c r="G231" s="1" t="s">
        <v>907</v>
      </c>
      <c r="H231" s="27">
        <v>9106044668</v>
      </c>
      <c r="I231" s="1" t="s">
        <v>907</v>
      </c>
      <c r="J231" s="55" t="s">
        <v>14996</v>
      </c>
      <c r="L231" s="57" t="s">
        <v>26</v>
      </c>
      <c r="M231" s="57" t="s">
        <v>1289</v>
      </c>
      <c r="N231" s="58" t="s">
        <v>907</v>
      </c>
      <c r="O231" s="7" t="s">
        <v>3829</v>
      </c>
      <c r="S231" s="55" t="s">
        <v>14997</v>
      </c>
      <c r="V231" s="55" t="s">
        <v>14997</v>
      </c>
      <c r="Y231" s="7" t="s">
        <v>4007</v>
      </c>
      <c r="AB231" s="60">
        <v>5111</v>
      </c>
      <c r="AC231" s="60">
        <v>131</v>
      </c>
      <c r="AE231" s="61">
        <v>1</v>
      </c>
      <c r="AG231" s="7">
        <v>111058</v>
      </c>
      <c r="AH231" s="62">
        <v>111058</v>
      </c>
      <c r="AL231" s="64">
        <v>8</v>
      </c>
      <c r="AN231" s="61">
        <v>8884.64</v>
      </c>
      <c r="AO231" s="65">
        <v>33311</v>
      </c>
      <c r="AQ231" s="66" t="s">
        <v>14558</v>
      </c>
      <c r="AR231" s="66">
        <v>156</v>
      </c>
      <c r="AS231" s="66">
        <v>632</v>
      </c>
    </row>
    <row r="232" spans="3:45" x14ac:dyDescent="0.25">
      <c r="C232" s="53" t="s">
        <v>3590</v>
      </c>
      <c r="D232" s="54" t="s">
        <v>4134</v>
      </c>
      <c r="E232" s="54" t="s">
        <v>25</v>
      </c>
      <c r="F232" s="53" t="s">
        <v>907</v>
      </c>
      <c r="G232" s="1" t="s">
        <v>907</v>
      </c>
      <c r="H232" s="27">
        <v>9106044712</v>
      </c>
      <c r="I232" s="1" t="s">
        <v>907</v>
      </c>
      <c r="J232" s="55" t="s">
        <v>15006</v>
      </c>
      <c r="L232" s="57" t="s">
        <v>26</v>
      </c>
      <c r="M232" s="57" t="s">
        <v>1586</v>
      </c>
      <c r="N232" s="58" t="s">
        <v>907</v>
      </c>
      <c r="O232" s="7" t="s">
        <v>11774</v>
      </c>
      <c r="S232" s="55" t="s">
        <v>15007</v>
      </c>
      <c r="V232" s="55" t="s">
        <v>15007</v>
      </c>
      <c r="Y232" s="7" t="s">
        <v>3967</v>
      </c>
      <c r="AB232" s="60">
        <v>5111</v>
      </c>
      <c r="AC232" s="60">
        <v>131</v>
      </c>
      <c r="AE232" s="61">
        <v>1</v>
      </c>
      <c r="AG232" s="7">
        <v>70950</v>
      </c>
      <c r="AH232" s="62">
        <v>70950</v>
      </c>
      <c r="AL232" s="64">
        <v>8</v>
      </c>
      <c r="AN232" s="61">
        <v>5676</v>
      </c>
      <c r="AO232" s="65">
        <v>33311</v>
      </c>
      <c r="AQ232" s="66" t="s">
        <v>14558</v>
      </c>
      <c r="AR232" s="66">
        <v>156</v>
      </c>
      <c r="AS232" s="66">
        <v>632</v>
      </c>
    </row>
    <row r="233" spans="3:45" x14ac:dyDescent="0.25">
      <c r="C233" s="53" t="s">
        <v>3590</v>
      </c>
      <c r="D233" s="54" t="s">
        <v>4134</v>
      </c>
      <c r="E233" s="54" t="s">
        <v>25</v>
      </c>
      <c r="F233" s="53" t="s">
        <v>907</v>
      </c>
      <c r="G233" s="1" t="s">
        <v>907</v>
      </c>
      <c r="H233" s="27">
        <v>9106044712</v>
      </c>
      <c r="I233" s="1" t="s">
        <v>907</v>
      </c>
      <c r="J233" s="55" t="s">
        <v>15006</v>
      </c>
      <c r="L233" s="57" t="s">
        <v>26</v>
      </c>
      <c r="M233" s="57" t="s">
        <v>1586</v>
      </c>
      <c r="N233" s="58" t="s">
        <v>907</v>
      </c>
      <c r="O233" s="7" t="s">
        <v>11774</v>
      </c>
      <c r="S233" s="55" t="s">
        <v>15007</v>
      </c>
      <c r="V233" s="55" t="s">
        <v>15007</v>
      </c>
      <c r="Y233" s="7" t="s">
        <v>4013</v>
      </c>
      <c r="AB233" s="60">
        <v>5111</v>
      </c>
      <c r="AC233" s="60">
        <v>131</v>
      </c>
      <c r="AE233" s="61">
        <v>1</v>
      </c>
      <c r="AG233" s="7">
        <v>50182</v>
      </c>
      <c r="AH233" s="62">
        <v>50182</v>
      </c>
      <c r="AL233" s="64">
        <v>8</v>
      </c>
      <c r="AN233" s="61">
        <v>4014.56</v>
      </c>
      <c r="AO233" s="65">
        <v>33311</v>
      </c>
      <c r="AQ233" s="66" t="s">
        <v>14558</v>
      </c>
      <c r="AR233" s="66">
        <v>156</v>
      </c>
      <c r="AS233" s="66">
        <v>632</v>
      </c>
    </row>
    <row r="234" spans="3:45" x14ac:dyDescent="0.25">
      <c r="C234" s="53" t="s">
        <v>3590</v>
      </c>
      <c r="D234" s="54" t="s">
        <v>4134</v>
      </c>
      <c r="E234" s="54" t="s">
        <v>25</v>
      </c>
      <c r="F234" s="53" t="s">
        <v>907</v>
      </c>
      <c r="G234" s="1" t="s">
        <v>907</v>
      </c>
      <c r="H234" s="27">
        <v>9106044712</v>
      </c>
      <c r="I234" s="1" t="s">
        <v>907</v>
      </c>
      <c r="J234" s="55" t="s">
        <v>15006</v>
      </c>
      <c r="L234" s="57" t="s">
        <v>26</v>
      </c>
      <c r="M234" s="57" t="s">
        <v>1586</v>
      </c>
      <c r="N234" s="58" t="s">
        <v>907</v>
      </c>
      <c r="O234" s="7" t="s">
        <v>11774</v>
      </c>
      <c r="S234" s="55" t="s">
        <v>15007</v>
      </c>
      <c r="V234" s="55" t="s">
        <v>15007</v>
      </c>
      <c r="Y234" s="7" t="s">
        <v>4007</v>
      </c>
      <c r="AB234" s="60">
        <v>5111</v>
      </c>
      <c r="AC234" s="60">
        <v>131</v>
      </c>
      <c r="AE234" s="61">
        <v>1</v>
      </c>
      <c r="AG234" s="7">
        <v>111058</v>
      </c>
      <c r="AH234" s="62">
        <v>111058</v>
      </c>
      <c r="AL234" s="64">
        <v>8</v>
      </c>
      <c r="AN234" s="61">
        <v>8884.64</v>
      </c>
      <c r="AO234" s="65">
        <v>33311</v>
      </c>
      <c r="AQ234" s="66" t="s">
        <v>14558</v>
      </c>
      <c r="AR234" s="66">
        <v>156</v>
      </c>
      <c r="AS234" s="66">
        <v>632</v>
      </c>
    </row>
    <row r="235" spans="3:45" x14ac:dyDescent="0.25">
      <c r="C235" s="53" t="s">
        <v>3590</v>
      </c>
      <c r="D235" s="54" t="s">
        <v>4134</v>
      </c>
      <c r="E235" s="54" t="s">
        <v>25</v>
      </c>
      <c r="F235" s="53" t="s">
        <v>907</v>
      </c>
      <c r="G235" s="1" t="s">
        <v>907</v>
      </c>
      <c r="H235" s="27">
        <v>9106044712</v>
      </c>
      <c r="I235" s="1" t="s">
        <v>907</v>
      </c>
      <c r="J235" s="55" t="s">
        <v>15006</v>
      </c>
      <c r="L235" s="57" t="s">
        <v>26</v>
      </c>
      <c r="M235" s="57" t="s">
        <v>1586</v>
      </c>
      <c r="N235" s="58" t="s">
        <v>907</v>
      </c>
      <c r="O235" s="7" t="s">
        <v>11774</v>
      </c>
      <c r="S235" s="55" t="s">
        <v>15007</v>
      </c>
      <c r="V235" s="55" t="s">
        <v>15007</v>
      </c>
      <c r="Y235" s="7" t="s">
        <v>4087</v>
      </c>
      <c r="AB235" s="60">
        <v>5111</v>
      </c>
      <c r="AC235" s="60">
        <v>131</v>
      </c>
      <c r="AE235" s="61">
        <v>1</v>
      </c>
      <c r="AG235" s="7">
        <v>45588</v>
      </c>
      <c r="AH235" s="62">
        <v>45588</v>
      </c>
      <c r="AL235" s="64">
        <v>8</v>
      </c>
      <c r="AN235" s="61">
        <v>3647.04</v>
      </c>
      <c r="AO235" s="65">
        <v>33311</v>
      </c>
      <c r="AQ235" s="66" t="s">
        <v>14558</v>
      </c>
      <c r="AR235" s="66">
        <v>156</v>
      </c>
      <c r="AS235" s="66">
        <v>632</v>
      </c>
    </row>
    <row r="236" spans="3:45" x14ac:dyDescent="0.25">
      <c r="C236" s="53" t="s">
        <v>3590</v>
      </c>
      <c r="D236" s="54" t="s">
        <v>4134</v>
      </c>
      <c r="E236" s="54" t="s">
        <v>25</v>
      </c>
      <c r="F236" s="53" t="s">
        <v>907</v>
      </c>
      <c r="G236" s="1" t="s">
        <v>907</v>
      </c>
      <c r="H236" s="27">
        <v>9106044989</v>
      </c>
      <c r="I236" s="1" t="s">
        <v>907</v>
      </c>
      <c r="J236" s="55" t="s">
        <v>15019</v>
      </c>
      <c r="L236" s="57" t="s">
        <v>26</v>
      </c>
      <c r="M236" s="57" t="s">
        <v>1094</v>
      </c>
      <c r="N236" s="58" t="s">
        <v>907</v>
      </c>
      <c r="O236" s="7" t="s">
        <v>3621</v>
      </c>
      <c r="S236" s="55" t="s">
        <v>14777</v>
      </c>
      <c r="V236" s="55" t="s">
        <v>14777</v>
      </c>
      <c r="Y236" s="7" t="s">
        <v>4007</v>
      </c>
      <c r="AB236" s="60">
        <v>5111</v>
      </c>
      <c r="AC236" s="60">
        <v>131</v>
      </c>
      <c r="AE236" s="61">
        <v>2</v>
      </c>
      <c r="AG236" s="7">
        <v>111058</v>
      </c>
      <c r="AH236" s="62">
        <v>222116</v>
      </c>
      <c r="AL236" s="64">
        <v>8</v>
      </c>
      <c r="AN236" s="61">
        <v>17769.28</v>
      </c>
      <c r="AO236" s="65">
        <v>33311</v>
      </c>
      <c r="AQ236" s="66" t="s">
        <v>14558</v>
      </c>
      <c r="AR236" s="66">
        <v>156</v>
      </c>
      <c r="AS236" s="66">
        <v>632</v>
      </c>
    </row>
    <row r="237" spans="3:45" x14ac:dyDescent="0.25">
      <c r="C237" s="53" t="s">
        <v>3590</v>
      </c>
      <c r="D237" s="54" t="s">
        <v>4134</v>
      </c>
      <c r="E237" s="54" t="s">
        <v>25</v>
      </c>
      <c r="F237" s="53" t="s">
        <v>907</v>
      </c>
      <c r="G237" s="1" t="s">
        <v>907</v>
      </c>
      <c r="H237" s="27">
        <v>9106045048</v>
      </c>
      <c r="I237" s="1" t="s">
        <v>907</v>
      </c>
      <c r="J237" s="55" t="s">
        <v>15020</v>
      </c>
      <c r="L237" s="57" t="s">
        <v>26</v>
      </c>
      <c r="M237" s="57" t="s">
        <v>1325</v>
      </c>
      <c r="N237" s="58" t="s">
        <v>907</v>
      </c>
      <c r="O237" s="7" t="s">
        <v>12346</v>
      </c>
      <c r="S237" s="55" t="s">
        <v>15021</v>
      </c>
      <c r="V237" s="55" t="s">
        <v>15021</v>
      </c>
      <c r="Y237" s="7" t="s">
        <v>4007</v>
      </c>
      <c r="AB237" s="60">
        <v>5111</v>
      </c>
      <c r="AC237" s="60">
        <v>131</v>
      </c>
      <c r="AE237" s="61">
        <v>1</v>
      </c>
      <c r="AG237" s="7">
        <v>111058</v>
      </c>
      <c r="AH237" s="62">
        <v>111058</v>
      </c>
      <c r="AL237" s="64">
        <v>8</v>
      </c>
      <c r="AN237" s="61">
        <v>8884.64</v>
      </c>
      <c r="AO237" s="65">
        <v>33311</v>
      </c>
      <c r="AQ237" s="66" t="s">
        <v>14558</v>
      </c>
      <c r="AR237" s="66">
        <v>156</v>
      </c>
      <c r="AS237" s="66">
        <v>632</v>
      </c>
    </row>
    <row r="238" spans="3:45" x14ac:dyDescent="0.25">
      <c r="C238" s="53" t="s">
        <v>3590</v>
      </c>
      <c r="D238" s="54" t="s">
        <v>4134</v>
      </c>
      <c r="E238" s="54" t="s">
        <v>25</v>
      </c>
      <c r="F238" s="53" t="s">
        <v>907</v>
      </c>
      <c r="G238" s="1" t="s">
        <v>907</v>
      </c>
      <c r="H238" s="27">
        <v>9106045040</v>
      </c>
      <c r="I238" s="1" t="s">
        <v>907</v>
      </c>
      <c r="J238" s="55" t="s">
        <v>15022</v>
      </c>
      <c r="L238" s="57" t="s">
        <v>26</v>
      </c>
      <c r="M238" s="57" t="s">
        <v>1370</v>
      </c>
      <c r="N238" s="58" t="s">
        <v>907</v>
      </c>
      <c r="O238" s="7" t="s">
        <v>14484</v>
      </c>
      <c r="S238" s="55" t="s">
        <v>15023</v>
      </c>
      <c r="V238" s="55" t="s">
        <v>15023</v>
      </c>
      <c r="Y238" s="7" t="s">
        <v>4059</v>
      </c>
      <c r="AB238" s="60">
        <v>5111</v>
      </c>
      <c r="AC238" s="60">
        <v>131</v>
      </c>
      <c r="AE238" s="61">
        <v>2</v>
      </c>
      <c r="AG238" s="7">
        <v>37720</v>
      </c>
      <c r="AH238" s="62">
        <v>75440</v>
      </c>
      <c r="AL238" s="64">
        <v>8</v>
      </c>
      <c r="AN238" s="61">
        <v>6035.2</v>
      </c>
      <c r="AO238" s="65">
        <v>33311</v>
      </c>
      <c r="AQ238" s="66" t="s">
        <v>14558</v>
      </c>
      <c r="AR238" s="66">
        <v>156</v>
      </c>
      <c r="AS238" s="66">
        <v>632</v>
      </c>
    </row>
    <row r="239" spans="3:45" x14ac:dyDescent="0.25">
      <c r="C239" s="53" t="s">
        <v>3590</v>
      </c>
      <c r="D239" s="54" t="s">
        <v>4134</v>
      </c>
      <c r="E239" s="54" t="s">
        <v>25</v>
      </c>
      <c r="F239" s="53" t="s">
        <v>907</v>
      </c>
      <c r="G239" s="1" t="s">
        <v>907</v>
      </c>
      <c r="H239" s="27">
        <v>9106045040</v>
      </c>
      <c r="I239" s="1" t="s">
        <v>907</v>
      </c>
      <c r="J239" s="55" t="s">
        <v>15022</v>
      </c>
      <c r="L239" s="57" t="s">
        <v>26</v>
      </c>
      <c r="M239" s="57" t="s">
        <v>1370</v>
      </c>
      <c r="N239" s="58" t="s">
        <v>907</v>
      </c>
      <c r="O239" s="7" t="s">
        <v>14484</v>
      </c>
      <c r="S239" s="55" t="s">
        <v>15023</v>
      </c>
      <c r="V239" s="55" t="s">
        <v>15023</v>
      </c>
      <c r="Y239" s="7" t="s">
        <v>4007</v>
      </c>
      <c r="AB239" s="60">
        <v>5111</v>
      </c>
      <c r="AC239" s="60">
        <v>131</v>
      </c>
      <c r="AE239" s="61">
        <v>2</v>
      </c>
      <c r="AG239" s="7">
        <v>111058</v>
      </c>
      <c r="AH239" s="62">
        <v>222116</v>
      </c>
      <c r="AL239" s="64">
        <v>8</v>
      </c>
      <c r="AN239" s="61">
        <v>17769.28</v>
      </c>
      <c r="AO239" s="65">
        <v>33311</v>
      </c>
      <c r="AQ239" s="66" t="s">
        <v>14558</v>
      </c>
      <c r="AR239" s="66">
        <v>156</v>
      </c>
      <c r="AS239" s="66">
        <v>632</v>
      </c>
    </row>
    <row r="240" spans="3:45" x14ac:dyDescent="0.25">
      <c r="C240" s="53" t="s">
        <v>3590</v>
      </c>
      <c r="D240" s="54" t="s">
        <v>4134</v>
      </c>
      <c r="E240" s="54" t="s">
        <v>25</v>
      </c>
      <c r="F240" s="53" t="s">
        <v>907</v>
      </c>
      <c r="G240" s="1" t="s">
        <v>907</v>
      </c>
      <c r="H240" s="27">
        <v>9106045069</v>
      </c>
      <c r="I240" s="1" t="s">
        <v>907</v>
      </c>
      <c r="J240" s="55" t="s">
        <v>15024</v>
      </c>
      <c r="L240" s="57" t="s">
        <v>26</v>
      </c>
      <c r="M240" s="57" t="s">
        <v>1019</v>
      </c>
      <c r="N240" s="58" t="s">
        <v>907</v>
      </c>
      <c r="O240" s="7" t="s">
        <v>3606</v>
      </c>
      <c r="S240" s="55" t="s">
        <v>15025</v>
      </c>
      <c r="V240" s="55" t="s">
        <v>15025</v>
      </c>
      <c r="Y240" s="7" t="s">
        <v>4007</v>
      </c>
      <c r="AB240" s="60">
        <v>5111</v>
      </c>
      <c r="AC240" s="60">
        <v>131</v>
      </c>
      <c r="AE240" s="61">
        <v>2</v>
      </c>
      <c r="AG240" s="7">
        <v>111058</v>
      </c>
      <c r="AH240" s="62">
        <v>222116</v>
      </c>
      <c r="AL240" s="64">
        <v>8</v>
      </c>
      <c r="AN240" s="61">
        <v>17769.28</v>
      </c>
      <c r="AO240" s="65">
        <v>33311</v>
      </c>
      <c r="AQ240" s="66" t="s">
        <v>14558</v>
      </c>
      <c r="AR240" s="66">
        <v>156</v>
      </c>
      <c r="AS240" s="66">
        <v>632</v>
      </c>
    </row>
    <row r="241" spans="3:45" x14ac:dyDescent="0.25">
      <c r="C241" s="53" t="s">
        <v>3590</v>
      </c>
      <c r="D241" s="54" t="s">
        <v>4134</v>
      </c>
      <c r="E241" s="54" t="s">
        <v>25</v>
      </c>
      <c r="F241" s="53" t="s">
        <v>907</v>
      </c>
      <c r="G241" s="1" t="s">
        <v>907</v>
      </c>
      <c r="H241" s="27">
        <v>9106045088</v>
      </c>
      <c r="I241" s="1" t="s">
        <v>907</v>
      </c>
      <c r="J241" s="55" t="s">
        <v>15026</v>
      </c>
      <c r="L241" s="57" t="s">
        <v>26</v>
      </c>
      <c r="M241" s="57" t="s">
        <v>1205</v>
      </c>
      <c r="N241" s="58" t="s">
        <v>907</v>
      </c>
      <c r="O241" s="7" t="s">
        <v>11596</v>
      </c>
      <c r="S241" s="55" t="s">
        <v>15027</v>
      </c>
      <c r="V241" s="55" t="s">
        <v>15027</v>
      </c>
      <c r="Y241" s="7" t="s">
        <v>4007</v>
      </c>
      <c r="AB241" s="60">
        <v>5111</v>
      </c>
      <c r="AC241" s="60">
        <v>131</v>
      </c>
      <c r="AE241" s="61">
        <v>1</v>
      </c>
      <c r="AG241" s="7">
        <v>111058</v>
      </c>
      <c r="AH241" s="62">
        <v>111058</v>
      </c>
      <c r="AL241" s="64">
        <v>8</v>
      </c>
      <c r="AN241" s="61">
        <v>8884.64</v>
      </c>
      <c r="AO241" s="65">
        <v>33311</v>
      </c>
      <c r="AQ241" s="66" t="s">
        <v>14558</v>
      </c>
      <c r="AR241" s="66">
        <v>156</v>
      </c>
      <c r="AS241" s="66">
        <v>632</v>
      </c>
    </row>
    <row r="242" spans="3:45" x14ac:dyDescent="0.25">
      <c r="C242" s="53" t="s">
        <v>3590</v>
      </c>
      <c r="D242" s="54" t="s">
        <v>4134</v>
      </c>
      <c r="E242" s="54" t="s">
        <v>25</v>
      </c>
      <c r="F242" s="53" t="s">
        <v>907</v>
      </c>
      <c r="G242" s="1" t="s">
        <v>907</v>
      </c>
      <c r="H242" s="27">
        <v>9106045088</v>
      </c>
      <c r="I242" s="1" t="s">
        <v>907</v>
      </c>
      <c r="J242" s="55" t="s">
        <v>15026</v>
      </c>
      <c r="L242" s="57" t="s">
        <v>26</v>
      </c>
      <c r="M242" s="57" t="s">
        <v>1205</v>
      </c>
      <c r="N242" s="58" t="s">
        <v>907</v>
      </c>
      <c r="O242" s="7" t="s">
        <v>11596</v>
      </c>
      <c r="S242" s="55" t="s">
        <v>15027</v>
      </c>
      <c r="V242" s="55" t="s">
        <v>15027</v>
      </c>
      <c r="Y242" s="7" t="s">
        <v>3949</v>
      </c>
      <c r="AB242" s="60">
        <v>5111</v>
      </c>
      <c r="AC242" s="60">
        <v>131</v>
      </c>
      <c r="AE242" s="61">
        <v>3</v>
      </c>
      <c r="AG242" s="7">
        <v>74250</v>
      </c>
      <c r="AH242" s="62">
        <v>222750</v>
      </c>
      <c r="AL242" s="64">
        <v>8</v>
      </c>
      <c r="AN242" s="61">
        <v>17820</v>
      </c>
      <c r="AO242" s="65">
        <v>33311</v>
      </c>
      <c r="AQ242" s="66" t="s">
        <v>14558</v>
      </c>
      <c r="AR242" s="66">
        <v>156</v>
      </c>
      <c r="AS242" s="66">
        <v>632</v>
      </c>
    </row>
    <row r="243" spans="3:45" x14ac:dyDescent="0.25">
      <c r="C243" s="53" t="s">
        <v>3590</v>
      </c>
      <c r="D243" s="54" t="s">
        <v>4134</v>
      </c>
      <c r="E243" s="54" t="s">
        <v>25</v>
      </c>
      <c r="F243" s="53" t="s">
        <v>907</v>
      </c>
      <c r="G243" s="1" t="s">
        <v>907</v>
      </c>
      <c r="H243" s="27">
        <v>9106045036</v>
      </c>
      <c r="I243" s="1" t="s">
        <v>907</v>
      </c>
      <c r="J243" s="55" t="s">
        <v>15028</v>
      </c>
      <c r="L243" s="57" t="s">
        <v>26</v>
      </c>
      <c r="M243" s="57" t="s">
        <v>1028</v>
      </c>
      <c r="N243" s="58" t="s">
        <v>907</v>
      </c>
      <c r="O243" s="7" t="s">
        <v>3606</v>
      </c>
      <c r="S243" s="55" t="s">
        <v>15029</v>
      </c>
      <c r="V243" s="55" t="s">
        <v>15029</v>
      </c>
      <c r="Y243" s="7" t="s">
        <v>3967</v>
      </c>
      <c r="AB243" s="60">
        <v>5111</v>
      </c>
      <c r="AC243" s="60">
        <v>131</v>
      </c>
      <c r="AE243" s="61">
        <v>1</v>
      </c>
      <c r="AG243" s="7">
        <v>70950</v>
      </c>
      <c r="AH243" s="62">
        <v>70950</v>
      </c>
      <c r="AL243" s="64">
        <v>8</v>
      </c>
      <c r="AN243" s="61">
        <v>5676</v>
      </c>
      <c r="AO243" s="65">
        <v>33311</v>
      </c>
      <c r="AQ243" s="66" t="s">
        <v>14558</v>
      </c>
      <c r="AR243" s="66">
        <v>156</v>
      </c>
      <c r="AS243" s="66">
        <v>632</v>
      </c>
    </row>
    <row r="244" spans="3:45" x14ac:dyDescent="0.25">
      <c r="C244" s="53" t="s">
        <v>3590</v>
      </c>
      <c r="D244" s="54" t="s">
        <v>4134</v>
      </c>
      <c r="E244" s="54" t="s">
        <v>25</v>
      </c>
      <c r="F244" s="53" t="s">
        <v>907</v>
      </c>
      <c r="G244" s="1" t="s">
        <v>907</v>
      </c>
      <c r="H244" s="27">
        <v>9106045036</v>
      </c>
      <c r="I244" s="1" t="s">
        <v>907</v>
      </c>
      <c r="J244" s="55" t="s">
        <v>15028</v>
      </c>
      <c r="L244" s="57" t="s">
        <v>26</v>
      </c>
      <c r="M244" s="57" t="s">
        <v>1028</v>
      </c>
      <c r="N244" s="58" t="s">
        <v>907</v>
      </c>
      <c r="O244" s="7" t="s">
        <v>3606</v>
      </c>
      <c r="S244" s="55" t="s">
        <v>15029</v>
      </c>
      <c r="V244" s="55" t="s">
        <v>15029</v>
      </c>
      <c r="Y244" s="7" t="s">
        <v>4013</v>
      </c>
      <c r="AB244" s="60">
        <v>5111</v>
      </c>
      <c r="AC244" s="60">
        <v>131</v>
      </c>
      <c r="AE244" s="61">
        <v>1</v>
      </c>
      <c r="AG244" s="7">
        <v>50182</v>
      </c>
      <c r="AH244" s="62">
        <v>50182</v>
      </c>
      <c r="AL244" s="64">
        <v>8</v>
      </c>
      <c r="AN244" s="61">
        <v>4014.56</v>
      </c>
      <c r="AO244" s="65">
        <v>33311</v>
      </c>
      <c r="AQ244" s="66" t="s">
        <v>14558</v>
      </c>
      <c r="AR244" s="66">
        <v>156</v>
      </c>
      <c r="AS244" s="66">
        <v>632</v>
      </c>
    </row>
    <row r="245" spans="3:45" x14ac:dyDescent="0.25">
      <c r="C245" s="53" t="s">
        <v>3590</v>
      </c>
      <c r="D245" s="54" t="s">
        <v>4134</v>
      </c>
      <c r="E245" s="54" t="s">
        <v>25</v>
      </c>
      <c r="F245" s="53" t="s">
        <v>907</v>
      </c>
      <c r="G245" s="1" t="s">
        <v>907</v>
      </c>
      <c r="H245" s="27">
        <v>9106045117</v>
      </c>
      <c r="I245" s="1" t="s">
        <v>907</v>
      </c>
      <c r="J245" s="55" t="s">
        <v>15030</v>
      </c>
      <c r="L245" s="57" t="s">
        <v>26</v>
      </c>
      <c r="M245" s="57" t="s">
        <v>1109</v>
      </c>
      <c r="N245" s="58" t="s">
        <v>907</v>
      </c>
      <c r="O245" s="7" t="s">
        <v>10667</v>
      </c>
      <c r="S245" s="55" t="s">
        <v>15031</v>
      </c>
      <c r="V245" s="55" t="s">
        <v>15031</v>
      </c>
      <c r="Y245" s="7" t="s">
        <v>3967</v>
      </c>
      <c r="AB245" s="60">
        <v>5111</v>
      </c>
      <c r="AC245" s="60">
        <v>131</v>
      </c>
      <c r="AE245" s="61">
        <v>1</v>
      </c>
      <c r="AG245" s="7">
        <v>70950</v>
      </c>
      <c r="AH245" s="62">
        <v>70950</v>
      </c>
      <c r="AL245" s="64">
        <v>8</v>
      </c>
      <c r="AN245" s="61">
        <v>5676</v>
      </c>
      <c r="AO245" s="65">
        <v>33311</v>
      </c>
      <c r="AQ245" s="66" t="s">
        <v>14558</v>
      </c>
      <c r="AR245" s="66">
        <v>156</v>
      </c>
      <c r="AS245" s="66">
        <v>632</v>
      </c>
    </row>
    <row r="246" spans="3:45" x14ac:dyDescent="0.25">
      <c r="C246" s="53" t="s">
        <v>3590</v>
      </c>
      <c r="D246" s="54" t="s">
        <v>4134</v>
      </c>
      <c r="E246" s="54" t="s">
        <v>25</v>
      </c>
      <c r="F246" s="53" t="s">
        <v>907</v>
      </c>
      <c r="G246" s="1" t="s">
        <v>907</v>
      </c>
      <c r="H246" s="27">
        <v>9106045137</v>
      </c>
      <c r="I246" s="1" t="s">
        <v>907</v>
      </c>
      <c r="J246" s="55" t="s">
        <v>15034</v>
      </c>
      <c r="L246" s="57" t="s">
        <v>26</v>
      </c>
      <c r="M246" s="57" t="s">
        <v>1064</v>
      </c>
      <c r="N246" s="58" t="s">
        <v>907</v>
      </c>
      <c r="O246" s="7" t="s">
        <v>3859</v>
      </c>
      <c r="S246" s="55" t="s">
        <v>15035</v>
      </c>
      <c r="V246" s="55" t="s">
        <v>15035</v>
      </c>
      <c r="Y246" s="7" t="s">
        <v>4087</v>
      </c>
      <c r="AB246" s="60">
        <v>5111</v>
      </c>
      <c r="AC246" s="60">
        <v>131</v>
      </c>
      <c r="AE246" s="61">
        <v>2</v>
      </c>
      <c r="AG246" s="7">
        <v>45588</v>
      </c>
      <c r="AH246" s="62">
        <v>91176</v>
      </c>
      <c r="AL246" s="64">
        <v>8</v>
      </c>
      <c r="AN246" s="61">
        <v>7294.08</v>
      </c>
      <c r="AO246" s="65">
        <v>33311</v>
      </c>
      <c r="AQ246" s="66" t="s">
        <v>14558</v>
      </c>
      <c r="AR246" s="66">
        <v>156</v>
      </c>
      <c r="AS246" s="66">
        <v>632</v>
      </c>
    </row>
    <row r="247" spans="3:45" x14ac:dyDescent="0.25">
      <c r="C247" s="53" t="s">
        <v>3590</v>
      </c>
      <c r="D247" s="54" t="s">
        <v>4134</v>
      </c>
      <c r="E247" s="54" t="s">
        <v>25</v>
      </c>
      <c r="F247" s="53" t="s">
        <v>907</v>
      </c>
      <c r="G247" s="1" t="s">
        <v>907</v>
      </c>
      <c r="H247" s="27">
        <v>9106045137</v>
      </c>
      <c r="I247" s="1" t="s">
        <v>907</v>
      </c>
      <c r="J247" s="55" t="s">
        <v>15034</v>
      </c>
      <c r="L247" s="57" t="s">
        <v>26</v>
      </c>
      <c r="M247" s="57" t="s">
        <v>1064</v>
      </c>
      <c r="N247" s="58" t="s">
        <v>907</v>
      </c>
      <c r="O247" s="7" t="s">
        <v>3859</v>
      </c>
      <c r="S247" s="55" t="s">
        <v>15035</v>
      </c>
      <c r="V247" s="55" t="s">
        <v>15035</v>
      </c>
      <c r="Y247" s="7" t="s">
        <v>3949</v>
      </c>
      <c r="AB247" s="60">
        <v>5111</v>
      </c>
      <c r="AC247" s="60">
        <v>131</v>
      </c>
      <c r="AE247" s="61">
        <v>4</v>
      </c>
      <c r="AG247" s="7">
        <v>74250</v>
      </c>
      <c r="AH247" s="62">
        <v>297000</v>
      </c>
      <c r="AL247" s="64">
        <v>8</v>
      </c>
      <c r="AN247" s="61">
        <v>23760</v>
      </c>
      <c r="AO247" s="65">
        <v>33311</v>
      </c>
      <c r="AQ247" s="66" t="s">
        <v>14558</v>
      </c>
      <c r="AR247" s="66">
        <v>156</v>
      </c>
      <c r="AS247" s="66">
        <v>632</v>
      </c>
    </row>
    <row r="248" spans="3:45" x14ac:dyDescent="0.25">
      <c r="C248" s="53" t="s">
        <v>3590</v>
      </c>
      <c r="D248" s="54" t="s">
        <v>4134</v>
      </c>
      <c r="E248" s="54" t="s">
        <v>25</v>
      </c>
      <c r="F248" s="53" t="s">
        <v>907</v>
      </c>
      <c r="G248" s="1" t="s">
        <v>907</v>
      </c>
      <c r="H248" s="27">
        <v>9106045152</v>
      </c>
      <c r="I248" s="1" t="s">
        <v>907</v>
      </c>
      <c r="J248" s="55" t="s">
        <v>15036</v>
      </c>
      <c r="L248" s="57" t="s">
        <v>26</v>
      </c>
      <c r="M248" s="57" t="s">
        <v>1376</v>
      </c>
      <c r="N248" s="58" t="s">
        <v>907</v>
      </c>
      <c r="O248" s="7" t="s">
        <v>3686</v>
      </c>
      <c r="S248" s="55" t="s">
        <v>15037</v>
      </c>
      <c r="V248" s="55" t="s">
        <v>15037</v>
      </c>
      <c r="Y248" s="7" t="s">
        <v>4010</v>
      </c>
      <c r="AB248" s="60">
        <v>5111</v>
      </c>
      <c r="AC248" s="60">
        <v>131</v>
      </c>
      <c r="AE248" s="61">
        <v>7</v>
      </c>
      <c r="AG248" s="7">
        <v>41328</v>
      </c>
      <c r="AH248" s="62">
        <v>289296</v>
      </c>
      <c r="AL248" s="64">
        <v>8</v>
      </c>
      <c r="AN248" s="61">
        <v>23143.68</v>
      </c>
      <c r="AO248" s="65">
        <v>33311</v>
      </c>
      <c r="AQ248" s="66" t="s">
        <v>14558</v>
      </c>
      <c r="AR248" s="66">
        <v>156</v>
      </c>
      <c r="AS248" s="66">
        <v>632</v>
      </c>
    </row>
    <row r="249" spans="3:45" x14ac:dyDescent="0.25">
      <c r="C249" s="53" t="s">
        <v>3590</v>
      </c>
      <c r="D249" s="54" t="s">
        <v>4134</v>
      </c>
      <c r="E249" s="54" t="s">
        <v>25</v>
      </c>
      <c r="F249" s="53" t="s">
        <v>907</v>
      </c>
      <c r="G249" s="1" t="s">
        <v>907</v>
      </c>
      <c r="H249" s="27">
        <v>9106045134</v>
      </c>
      <c r="I249" s="1" t="s">
        <v>907</v>
      </c>
      <c r="J249" s="55" t="s">
        <v>15040</v>
      </c>
      <c r="L249" s="57" t="s">
        <v>26</v>
      </c>
      <c r="M249" s="57" t="s">
        <v>1322</v>
      </c>
      <c r="N249" s="58" t="s">
        <v>907</v>
      </c>
      <c r="O249" s="7" t="s">
        <v>3834</v>
      </c>
      <c r="S249" s="55" t="s">
        <v>15041</v>
      </c>
      <c r="V249" s="55" t="s">
        <v>15041</v>
      </c>
      <c r="Y249" s="7" t="s">
        <v>4007</v>
      </c>
      <c r="AB249" s="60">
        <v>5111</v>
      </c>
      <c r="AC249" s="60">
        <v>131</v>
      </c>
      <c r="AE249" s="61">
        <v>1</v>
      </c>
      <c r="AG249" s="7">
        <v>111058</v>
      </c>
      <c r="AH249" s="62">
        <v>111058</v>
      </c>
      <c r="AL249" s="64">
        <v>8</v>
      </c>
      <c r="AN249" s="61">
        <v>8884.64</v>
      </c>
      <c r="AO249" s="65">
        <v>33311</v>
      </c>
      <c r="AQ249" s="66" t="s">
        <v>14558</v>
      </c>
      <c r="AR249" s="66">
        <v>156</v>
      </c>
      <c r="AS249" s="66">
        <v>632</v>
      </c>
    </row>
    <row r="250" spans="3:45" x14ac:dyDescent="0.25">
      <c r="C250" s="53" t="s">
        <v>3590</v>
      </c>
      <c r="D250" s="54" t="s">
        <v>4134</v>
      </c>
      <c r="E250" s="54" t="s">
        <v>25</v>
      </c>
      <c r="F250" s="53" t="s">
        <v>907</v>
      </c>
      <c r="G250" s="1" t="s">
        <v>907</v>
      </c>
      <c r="H250" s="27">
        <v>9106045192</v>
      </c>
      <c r="I250" s="1" t="s">
        <v>907</v>
      </c>
      <c r="J250" s="55" t="s">
        <v>15042</v>
      </c>
      <c r="L250" s="57" t="s">
        <v>26</v>
      </c>
      <c r="M250" s="57" t="s">
        <v>1601</v>
      </c>
      <c r="N250" s="58" t="s">
        <v>907</v>
      </c>
      <c r="O250" s="7" t="s">
        <v>14485</v>
      </c>
      <c r="S250" s="55" t="s">
        <v>15043</v>
      </c>
      <c r="V250" s="55" t="s">
        <v>15043</v>
      </c>
      <c r="Y250" s="7" t="s">
        <v>4013</v>
      </c>
      <c r="AB250" s="60">
        <v>5111</v>
      </c>
      <c r="AC250" s="60">
        <v>131</v>
      </c>
      <c r="AE250" s="61">
        <v>2</v>
      </c>
      <c r="AG250" s="7">
        <v>50182</v>
      </c>
      <c r="AH250" s="62">
        <v>100364</v>
      </c>
      <c r="AL250" s="64">
        <v>8</v>
      </c>
      <c r="AN250" s="61">
        <v>8029.12</v>
      </c>
      <c r="AO250" s="65">
        <v>33311</v>
      </c>
      <c r="AQ250" s="66" t="s">
        <v>14558</v>
      </c>
      <c r="AR250" s="66">
        <v>156</v>
      </c>
      <c r="AS250" s="66">
        <v>632</v>
      </c>
    </row>
    <row r="251" spans="3:45" x14ac:dyDescent="0.25">
      <c r="C251" s="53" t="s">
        <v>3590</v>
      </c>
      <c r="D251" s="54" t="s">
        <v>4134</v>
      </c>
      <c r="E251" s="54" t="s">
        <v>25</v>
      </c>
      <c r="F251" s="53" t="s">
        <v>907</v>
      </c>
      <c r="G251" s="1" t="s">
        <v>907</v>
      </c>
      <c r="H251" s="27">
        <v>9106045193</v>
      </c>
      <c r="I251" s="1" t="s">
        <v>907</v>
      </c>
      <c r="J251" s="55" t="s">
        <v>15044</v>
      </c>
      <c r="L251" s="57" t="s">
        <v>26</v>
      </c>
      <c r="M251" s="57" t="s">
        <v>941</v>
      </c>
      <c r="N251" s="58" t="s">
        <v>907</v>
      </c>
      <c r="O251" s="7" t="s">
        <v>3727</v>
      </c>
      <c r="S251" s="55" t="s">
        <v>15045</v>
      </c>
      <c r="V251" s="55" t="s">
        <v>15045</v>
      </c>
      <c r="Y251" s="7" t="s">
        <v>4059</v>
      </c>
      <c r="AB251" s="60">
        <v>5111</v>
      </c>
      <c r="AC251" s="60">
        <v>131</v>
      </c>
      <c r="AE251" s="61">
        <v>1</v>
      </c>
      <c r="AG251" s="7">
        <v>37720</v>
      </c>
      <c r="AH251" s="62">
        <v>37720</v>
      </c>
      <c r="AL251" s="64">
        <v>8</v>
      </c>
      <c r="AN251" s="61">
        <v>3017.6</v>
      </c>
      <c r="AO251" s="65">
        <v>33311</v>
      </c>
      <c r="AQ251" s="66" t="s">
        <v>14558</v>
      </c>
      <c r="AR251" s="66">
        <v>156</v>
      </c>
      <c r="AS251" s="66">
        <v>632</v>
      </c>
    </row>
    <row r="252" spans="3:45" x14ac:dyDescent="0.25">
      <c r="C252" s="53" t="s">
        <v>3590</v>
      </c>
      <c r="D252" s="54" t="s">
        <v>4134</v>
      </c>
      <c r="E252" s="54" t="s">
        <v>25</v>
      </c>
      <c r="F252" s="53" t="s">
        <v>907</v>
      </c>
      <c r="G252" s="1" t="s">
        <v>907</v>
      </c>
      <c r="H252" s="27">
        <v>9106045202</v>
      </c>
      <c r="I252" s="1" t="s">
        <v>907</v>
      </c>
      <c r="J252" s="55" t="s">
        <v>15046</v>
      </c>
      <c r="L252" s="57" t="s">
        <v>26</v>
      </c>
      <c r="M252" s="57" t="s">
        <v>1592</v>
      </c>
      <c r="N252" s="58" t="s">
        <v>907</v>
      </c>
      <c r="O252" s="7" t="s">
        <v>9549</v>
      </c>
      <c r="S252" s="55" t="s">
        <v>15047</v>
      </c>
      <c r="V252" s="55" t="s">
        <v>15047</v>
      </c>
      <c r="Y252" s="7" t="s">
        <v>3949</v>
      </c>
      <c r="AB252" s="60">
        <v>5111</v>
      </c>
      <c r="AC252" s="60">
        <v>131</v>
      </c>
      <c r="AE252" s="61">
        <v>1</v>
      </c>
      <c r="AG252" s="7">
        <v>74250</v>
      </c>
      <c r="AH252" s="62">
        <v>74250</v>
      </c>
      <c r="AL252" s="64">
        <v>8</v>
      </c>
      <c r="AN252" s="61">
        <v>5940</v>
      </c>
      <c r="AO252" s="65">
        <v>33311</v>
      </c>
      <c r="AQ252" s="66" t="s">
        <v>14558</v>
      </c>
      <c r="AR252" s="66">
        <v>156</v>
      </c>
      <c r="AS252" s="66">
        <v>632</v>
      </c>
    </row>
    <row r="253" spans="3:45" x14ac:dyDescent="0.25">
      <c r="C253" s="53" t="s">
        <v>3590</v>
      </c>
      <c r="D253" s="54" t="s">
        <v>4134</v>
      </c>
      <c r="E253" s="54" t="s">
        <v>25</v>
      </c>
      <c r="F253" s="53" t="s">
        <v>907</v>
      </c>
      <c r="G253" s="1" t="s">
        <v>907</v>
      </c>
      <c r="H253" s="27">
        <v>9106045202</v>
      </c>
      <c r="I253" s="1" t="s">
        <v>907</v>
      </c>
      <c r="J253" s="55" t="s">
        <v>15046</v>
      </c>
      <c r="L253" s="57" t="s">
        <v>26</v>
      </c>
      <c r="M253" s="57" t="s">
        <v>1592</v>
      </c>
      <c r="N253" s="58" t="s">
        <v>907</v>
      </c>
      <c r="O253" s="7" t="s">
        <v>9549</v>
      </c>
      <c r="S253" s="55" t="s">
        <v>15047</v>
      </c>
      <c r="V253" s="55" t="s">
        <v>15047</v>
      </c>
      <c r="Y253" s="7" t="s">
        <v>4013</v>
      </c>
      <c r="AB253" s="60">
        <v>5111</v>
      </c>
      <c r="AC253" s="60">
        <v>131</v>
      </c>
      <c r="AE253" s="61">
        <v>3</v>
      </c>
      <c r="AG253" s="7">
        <v>50182</v>
      </c>
      <c r="AH253" s="62">
        <v>150546</v>
      </c>
      <c r="AL253" s="64">
        <v>8</v>
      </c>
      <c r="AN253" s="61">
        <v>12043.68</v>
      </c>
      <c r="AO253" s="65">
        <v>33311</v>
      </c>
      <c r="AQ253" s="66" t="s">
        <v>14558</v>
      </c>
      <c r="AR253" s="66">
        <v>156</v>
      </c>
      <c r="AS253" s="66">
        <v>632</v>
      </c>
    </row>
    <row r="254" spans="3:45" x14ac:dyDescent="0.25">
      <c r="C254" s="53" t="s">
        <v>3590</v>
      </c>
      <c r="D254" s="54" t="s">
        <v>4134</v>
      </c>
      <c r="E254" s="54" t="s">
        <v>25</v>
      </c>
      <c r="F254" s="53" t="s">
        <v>907</v>
      </c>
      <c r="G254" s="1" t="s">
        <v>907</v>
      </c>
      <c r="H254" s="27">
        <v>9106045202</v>
      </c>
      <c r="I254" s="1" t="s">
        <v>907</v>
      </c>
      <c r="J254" s="55" t="s">
        <v>15046</v>
      </c>
      <c r="L254" s="57" t="s">
        <v>26</v>
      </c>
      <c r="M254" s="57" t="s">
        <v>1592</v>
      </c>
      <c r="N254" s="58" t="s">
        <v>907</v>
      </c>
      <c r="O254" s="7" t="s">
        <v>9549</v>
      </c>
      <c r="S254" s="55" t="s">
        <v>15047</v>
      </c>
      <c r="V254" s="55" t="s">
        <v>15047</v>
      </c>
      <c r="Y254" s="7" t="s">
        <v>4059</v>
      </c>
      <c r="AB254" s="60">
        <v>5111</v>
      </c>
      <c r="AC254" s="60">
        <v>131</v>
      </c>
      <c r="AE254" s="61">
        <v>2</v>
      </c>
      <c r="AG254" s="7">
        <v>37720</v>
      </c>
      <c r="AH254" s="62">
        <v>75440</v>
      </c>
      <c r="AL254" s="64">
        <v>8</v>
      </c>
      <c r="AN254" s="61">
        <v>6035.2</v>
      </c>
      <c r="AO254" s="65">
        <v>33311</v>
      </c>
      <c r="AQ254" s="66" t="s">
        <v>14558</v>
      </c>
      <c r="AR254" s="66">
        <v>156</v>
      </c>
      <c r="AS254" s="66">
        <v>632</v>
      </c>
    </row>
    <row r="255" spans="3:45" x14ac:dyDescent="0.25">
      <c r="C255" s="53" t="s">
        <v>3590</v>
      </c>
      <c r="D255" s="54" t="s">
        <v>4134</v>
      </c>
      <c r="E255" s="54" t="s">
        <v>25</v>
      </c>
      <c r="F255" s="53" t="s">
        <v>907</v>
      </c>
      <c r="G255" s="1" t="s">
        <v>907</v>
      </c>
      <c r="H255" s="27">
        <v>9106045245</v>
      </c>
      <c r="I255" s="1" t="s">
        <v>907</v>
      </c>
      <c r="J255" s="55" t="s">
        <v>15050</v>
      </c>
      <c r="L255" s="57" t="s">
        <v>26</v>
      </c>
      <c r="M255" s="57" t="s">
        <v>1472</v>
      </c>
      <c r="N255" s="58" t="s">
        <v>907</v>
      </c>
      <c r="O255" s="7" t="s">
        <v>9424</v>
      </c>
      <c r="S255" s="55" t="s">
        <v>15051</v>
      </c>
      <c r="V255" s="55" t="s">
        <v>15051</v>
      </c>
      <c r="Y255" s="7" t="s">
        <v>4059</v>
      </c>
      <c r="AB255" s="60">
        <v>5111</v>
      </c>
      <c r="AC255" s="60">
        <v>131</v>
      </c>
      <c r="AE255" s="61">
        <v>1</v>
      </c>
      <c r="AG255" s="7">
        <v>37720</v>
      </c>
      <c r="AH255" s="62">
        <v>37720</v>
      </c>
      <c r="AL255" s="64">
        <v>8</v>
      </c>
      <c r="AN255" s="61">
        <v>3017.6</v>
      </c>
      <c r="AO255" s="65">
        <v>33311</v>
      </c>
      <c r="AQ255" s="66" t="s">
        <v>14558</v>
      </c>
      <c r="AR255" s="66">
        <v>156</v>
      </c>
      <c r="AS255" s="66">
        <v>632</v>
      </c>
    </row>
    <row r="256" spans="3:45" x14ac:dyDescent="0.25">
      <c r="C256" s="53" t="s">
        <v>3590</v>
      </c>
      <c r="D256" s="54" t="s">
        <v>4134</v>
      </c>
      <c r="E256" s="54" t="s">
        <v>25</v>
      </c>
      <c r="F256" s="53" t="s">
        <v>907</v>
      </c>
      <c r="G256" s="1" t="s">
        <v>907</v>
      </c>
      <c r="H256" s="27">
        <v>9106045245</v>
      </c>
      <c r="I256" s="1" t="s">
        <v>907</v>
      </c>
      <c r="J256" s="55" t="s">
        <v>15050</v>
      </c>
      <c r="L256" s="57" t="s">
        <v>26</v>
      </c>
      <c r="M256" s="57" t="s">
        <v>1472</v>
      </c>
      <c r="N256" s="58" t="s">
        <v>907</v>
      </c>
      <c r="O256" s="7" t="s">
        <v>9424</v>
      </c>
      <c r="S256" s="55" t="s">
        <v>15051</v>
      </c>
      <c r="V256" s="55" t="s">
        <v>15051</v>
      </c>
      <c r="Y256" s="7" t="s">
        <v>3967</v>
      </c>
      <c r="AB256" s="60">
        <v>5111</v>
      </c>
      <c r="AC256" s="60">
        <v>131</v>
      </c>
      <c r="AE256" s="61">
        <v>100</v>
      </c>
      <c r="AG256" s="7">
        <v>70950</v>
      </c>
      <c r="AH256" s="62">
        <v>7095000</v>
      </c>
      <c r="AL256" s="64">
        <v>8</v>
      </c>
      <c r="AN256" s="61">
        <v>567600</v>
      </c>
      <c r="AO256" s="65">
        <v>33311</v>
      </c>
      <c r="AQ256" s="66" t="s">
        <v>14558</v>
      </c>
      <c r="AR256" s="66">
        <v>156</v>
      </c>
      <c r="AS256" s="66">
        <v>632</v>
      </c>
    </row>
    <row r="257" spans="3:45" x14ac:dyDescent="0.25">
      <c r="C257" s="53" t="s">
        <v>3590</v>
      </c>
      <c r="D257" s="54" t="s">
        <v>4134</v>
      </c>
      <c r="E257" s="54" t="s">
        <v>25</v>
      </c>
      <c r="F257" s="53" t="s">
        <v>907</v>
      </c>
      <c r="G257" s="1" t="s">
        <v>907</v>
      </c>
      <c r="H257" s="27">
        <v>9106045245</v>
      </c>
      <c r="I257" s="1" t="s">
        <v>907</v>
      </c>
      <c r="J257" s="55" t="s">
        <v>15050</v>
      </c>
      <c r="L257" s="57" t="s">
        <v>26</v>
      </c>
      <c r="M257" s="57" t="s">
        <v>1472</v>
      </c>
      <c r="N257" s="58" t="s">
        <v>907</v>
      </c>
      <c r="O257" s="7" t="s">
        <v>9424</v>
      </c>
      <c r="S257" s="55" t="s">
        <v>15051</v>
      </c>
      <c r="V257" s="55" t="s">
        <v>15051</v>
      </c>
      <c r="Y257" s="7" t="s">
        <v>3993</v>
      </c>
      <c r="AB257" s="60">
        <v>5111</v>
      </c>
      <c r="AC257" s="60">
        <v>131</v>
      </c>
      <c r="AE257" s="61">
        <v>3</v>
      </c>
      <c r="AG257" s="7">
        <v>111606</v>
      </c>
      <c r="AH257" s="62">
        <v>334818</v>
      </c>
      <c r="AL257" s="64">
        <v>8</v>
      </c>
      <c r="AN257" s="61">
        <v>26785.440000000002</v>
      </c>
      <c r="AO257" s="65">
        <v>33311</v>
      </c>
      <c r="AQ257" s="66" t="s">
        <v>14558</v>
      </c>
      <c r="AR257" s="66">
        <v>156</v>
      </c>
      <c r="AS257" s="66">
        <v>632</v>
      </c>
    </row>
    <row r="258" spans="3:45" x14ac:dyDescent="0.25">
      <c r="C258" s="53" t="s">
        <v>3590</v>
      </c>
      <c r="D258" s="54" t="s">
        <v>4134</v>
      </c>
      <c r="E258" s="54" t="s">
        <v>25</v>
      </c>
      <c r="F258" s="53" t="s">
        <v>907</v>
      </c>
      <c r="G258" s="1" t="s">
        <v>907</v>
      </c>
      <c r="H258" s="27">
        <v>9106045294</v>
      </c>
      <c r="I258" s="1" t="s">
        <v>907</v>
      </c>
      <c r="J258" s="55" t="s">
        <v>15055</v>
      </c>
      <c r="L258" s="57" t="s">
        <v>26</v>
      </c>
      <c r="M258" s="57" t="s">
        <v>1415</v>
      </c>
      <c r="N258" s="58" t="s">
        <v>907</v>
      </c>
      <c r="O258" s="7" t="s">
        <v>12004</v>
      </c>
      <c r="S258" s="55" t="s">
        <v>15056</v>
      </c>
      <c r="V258" s="55" t="s">
        <v>15056</v>
      </c>
      <c r="Y258" s="7" t="s">
        <v>3967</v>
      </c>
      <c r="AB258" s="60">
        <v>5111</v>
      </c>
      <c r="AC258" s="60">
        <v>131</v>
      </c>
      <c r="AE258" s="61">
        <v>1</v>
      </c>
      <c r="AG258" s="7">
        <v>70950</v>
      </c>
      <c r="AH258" s="62">
        <v>70950</v>
      </c>
      <c r="AL258" s="64">
        <v>8</v>
      </c>
      <c r="AN258" s="61">
        <v>5676</v>
      </c>
      <c r="AO258" s="65">
        <v>33311</v>
      </c>
      <c r="AQ258" s="66" t="s">
        <v>14558</v>
      </c>
      <c r="AR258" s="66">
        <v>156</v>
      </c>
      <c r="AS258" s="66">
        <v>632</v>
      </c>
    </row>
    <row r="259" spans="3:45" x14ac:dyDescent="0.25">
      <c r="C259" s="53" t="s">
        <v>3590</v>
      </c>
      <c r="D259" s="54" t="s">
        <v>4134</v>
      </c>
      <c r="E259" s="54" t="s">
        <v>25</v>
      </c>
      <c r="F259" s="53" t="s">
        <v>907</v>
      </c>
      <c r="G259" s="1" t="s">
        <v>907</v>
      </c>
      <c r="H259" s="27">
        <v>9106045305</v>
      </c>
      <c r="I259" s="1" t="s">
        <v>907</v>
      </c>
      <c r="J259" s="55" t="s">
        <v>15057</v>
      </c>
      <c r="L259" s="57" t="s">
        <v>26</v>
      </c>
      <c r="M259" s="57" t="s">
        <v>1355</v>
      </c>
      <c r="N259" s="58" t="s">
        <v>907</v>
      </c>
      <c r="O259" s="7" t="s">
        <v>14487</v>
      </c>
      <c r="S259" s="55" t="s">
        <v>15058</v>
      </c>
      <c r="V259" s="55" t="s">
        <v>15058</v>
      </c>
      <c r="Y259" s="7" t="s">
        <v>4007</v>
      </c>
      <c r="AB259" s="60">
        <v>5111</v>
      </c>
      <c r="AC259" s="60">
        <v>131</v>
      </c>
      <c r="AE259" s="61">
        <v>2</v>
      </c>
      <c r="AG259" s="7">
        <v>111058</v>
      </c>
      <c r="AH259" s="62">
        <v>222116</v>
      </c>
      <c r="AL259" s="64">
        <v>8</v>
      </c>
      <c r="AN259" s="61">
        <v>17769.28</v>
      </c>
      <c r="AO259" s="65">
        <v>33311</v>
      </c>
      <c r="AQ259" s="66" t="s">
        <v>14558</v>
      </c>
      <c r="AR259" s="66">
        <v>156</v>
      </c>
      <c r="AS259" s="66">
        <v>632</v>
      </c>
    </row>
    <row r="260" spans="3:45" x14ac:dyDescent="0.25">
      <c r="C260" s="53" t="s">
        <v>3590</v>
      </c>
      <c r="D260" s="54" t="s">
        <v>4134</v>
      </c>
      <c r="E260" s="54" t="s">
        <v>25</v>
      </c>
      <c r="F260" s="53" t="s">
        <v>907</v>
      </c>
      <c r="G260" s="1" t="s">
        <v>907</v>
      </c>
      <c r="H260" s="27">
        <v>9106045412</v>
      </c>
      <c r="I260" s="1" t="s">
        <v>907</v>
      </c>
      <c r="J260" s="55" t="s">
        <v>15061</v>
      </c>
      <c r="L260" s="57" t="s">
        <v>26</v>
      </c>
      <c r="M260" s="57" t="s">
        <v>977</v>
      </c>
      <c r="N260" s="58" t="s">
        <v>907</v>
      </c>
      <c r="O260" s="7" t="s">
        <v>3606</v>
      </c>
      <c r="S260" s="55" t="s">
        <v>15062</v>
      </c>
      <c r="V260" s="55" t="s">
        <v>15062</v>
      </c>
      <c r="Y260" s="7" t="s">
        <v>4059</v>
      </c>
      <c r="AB260" s="60">
        <v>5111</v>
      </c>
      <c r="AC260" s="60">
        <v>131</v>
      </c>
      <c r="AE260" s="61">
        <v>1</v>
      </c>
      <c r="AG260" s="7">
        <v>37720</v>
      </c>
      <c r="AH260" s="62">
        <v>37720</v>
      </c>
      <c r="AL260" s="64">
        <v>8</v>
      </c>
      <c r="AN260" s="61">
        <v>3017.6</v>
      </c>
      <c r="AO260" s="65">
        <v>33311</v>
      </c>
      <c r="AQ260" s="66" t="s">
        <v>14558</v>
      </c>
      <c r="AR260" s="66">
        <v>156</v>
      </c>
      <c r="AS260" s="66">
        <v>632</v>
      </c>
    </row>
    <row r="261" spans="3:45" x14ac:dyDescent="0.25">
      <c r="C261" s="53" t="s">
        <v>3590</v>
      </c>
      <c r="D261" s="54" t="s">
        <v>4134</v>
      </c>
      <c r="E261" s="54" t="s">
        <v>25</v>
      </c>
      <c r="F261" s="53" t="s">
        <v>907</v>
      </c>
      <c r="G261" s="1" t="s">
        <v>907</v>
      </c>
      <c r="H261" s="27">
        <v>9106045448</v>
      </c>
      <c r="I261" s="1" t="s">
        <v>907</v>
      </c>
      <c r="J261" s="55" t="s">
        <v>15063</v>
      </c>
      <c r="L261" s="57" t="s">
        <v>26</v>
      </c>
      <c r="M261" s="57" t="s">
        <v>1523</v>
      </c>
      <c r="N261" s="58" t="s">
        <v>907</v>
      </c>
      <c r="O261" s="7" t="s">
        <v>3593</v>
      </c>
      <c r="S261" s="55" t="s">
        <v>14670</v>
      </c>
      <c r="V261" s="55" t="s">
        <v>14670</v>
      </c>
      <c r="Y261" s="7" t="s">
        <v>3967</v>
      </c>
      <c r="AB261" s="60">
        <v>5111</v>
      </c>
      <c r="AC261" s="60">
        <v>131</v>
      </c>
      <c r="AE261" s="61">
        <v>7</v>
      </c>
      <c r="AG261" s="7">
        <v>70950</v>
      </c>
      <c r="AH261" s="62">
        <v>496650</v>
      </c>
      <c r="AL261" s="64">
        <v>8</v>
      </c>
      <c r="AN261" s="61">
        <v>39732</v>
      </c>
      <c r="AO261" s="65">
        <v>33311</v>
      </c>
      <c r="AQ261" s="66" t="s">
        <v>14558</v>
      </c>
      <c r="AR261" s="66">
        <v>156</v>
      </c>
      <c r="AS261" s="66">
        <v>632</v>
      </c>
    </row>
    <row r="262" spans="3:45" x14ac:dyDescent="0.25">
      <c r="C262" s="53" t="s">
        <v>3590</v>
      </c>
      <c r="D262" s="54" t="s">
        <v>4134</v>
      </c>
      <c r="E262" s="54" t="s">
        <v>25</v>
      </c>
      <c r="F262" s="53" t="s">
        <v>907</v>
      </c>
      <c r="G262" s="1" t="s">
        <v>907</v>
      </c>
      <c r="H262" s="27">
        <v>9106045470</v>
      </c>
      <c r="I262" s="1" t="s">
        <v>907</v>
      </c>
      <c r="J262" s="55" t="s">
        <v>15064</v>
      </c>
      <c r="L262" s="57" t="s">
        <v>26</v>
      </c>
      <c r="M262" s="57" t="s">
        <v>980</v>
      </c>
      <c r="N262" s="58" t="s">
        <v>907</v>
      </c>
      <c r="O262" s="7" t="s">
        <v>3606</v>
      </c>
      <c r="S262" s="55" t="s">
        <v>15065</v>
      </c>
      <c r="V262" s="55" t="s">
        <v>15065</v>
      </c>
      <c r="Y262" s="7" t="s">
        <v>3949</v>
      </c>
      <c r="AB262" s="60">
        <v>5111</v>
      </c>
      <c r="AC262" s="60">
        <v>131</v>
      </c>
      <c r="AE262" s="61">
        <v>2</v>
      </c>
      <c r="AG262" s="7">
        <v>74250</v>
      </c>
      <c r="AH262" s="62">
        <v>148500</v>
      </c>
      <c r="AL262" s="64">
        <v>8</v>
      </c>
      <c r="AN262" s="61">
        <v>11880</v>
      </c>
      <c r="AO262" s="65">
        <v>33311</v>
      </c>
      <c r="AQ262" s="66" t="s">
        <v>14558</v>
      </c>
      <c r="AR262" s="66">
        <v>156</v>
      </c>
      <c r="AS262" s="66">
        <v>632</v>
      </c>
    </row>
    <row r="263" spans="3:45" x14ac:dyDescent="0.25">
      <c r="C263" s="53" t="s">
        <v>3590</v>
      </c>
      <c r="D263" s="54" t="s">
        <v>4134</v>
      </c>
      <c r="E263" s="54" t="s">
        <v>25</v>
      </c>
      <c r="F263" s="53" t="s">
        <v>907</v>
      </c>
      <c r="G263" s="1" t="s">
        <v>907</v>
      </c>
      <c r="H263" s="27">
        <v>9106045538</v>
      </c>
      <c r="I263" s="1" t="s">
        <v>907</v>
      </c>
      <c r="J263" s="55" t="s">
        <v>15068</v>
      </c>
      <c r="L263" s="57" t="s">
        <v>26</v>
      </c>
      <c r="M263" s="57" t="s">
        <v>1049</v>
      </c>
      <c r="N263" s="58" t="s">
        <v>907</v>
      </c>
      <c r="O263" s="7" t="s">
        <v>3859</v>
      </c>
      <c r="S263" s="55" t="s">
        <v>15069</v>
      </c>
      <c r="V263" s="55" t="s">
        <v>15069</v>
      </c>
      <c r="Y263" s="7" t="s">
        <v>4007</v>
      </c>
      <c r="AB263" s="60">
        <v>5111</v>
      </c>
      <c r="AC263" s="60">
        <v>131</v>
      </c>
      <c r="AE263" s="61">
        <v>2</v>
      </c>
      <c r="AG263" s="7">
        <v>111058</v>
      </c>
      <c r="AH263" s="62">
        <v>222116</v>
      </c>
      <c r="AL263" s="64">
        <v>8</v>
      </c>
      <c r="AN263" s="61">
        <v>17769.28</v>
      </c>
      <c r="AO263" s="65">
        <v>33311</v>
      </c>
      <c r="AQ263" s="66" t="s">
        <v>14558</v>
      </c>
      <c r="AR263" s="66">
        <v>156</v>
      </c>
      <c r="AS263" s="66">
        <v>632</v>
      </c>
    </row>
    <row r="264" spans="3:45" x14ac:dyDescent="0.25">
      <c r="C264" s="53" t="s">
        <v>3590</v>
      </c>
      <c r="D264" s="54" t="s">
        <v>4134</v>
      </c>
      <c r="E264" s="54" t="s">
        <v>25</v>
      </c>
      <c r="F264" s="53" t="s">
        <v>907</v>
      </c>
      <c r="G264" s="1" t="s">
        <v>907</v>
      </c>
      <c r="H264" s="27">
        <v>9106045572</v>
      </c>
      <c r="I264" s="1" t="s">
        <v>907</v>
      </c>
      <c r="J264" s="55" t="s">
        <v>15072</v>
      </c>
      <c r="L264" s="57" t="s">
        <v>26</v>
      </c>
      <c r="M264" s="57" t="s">
        <v>1388</v>
      </c>
      <c r="N264" s="58" t="s">
        <v>907</v>
      </c>
      <c r="O264" s="7" t="s">
        <v>11942</v>
      </c>
      <c r="S264" s="55" t="s">
        <v>15073</v>
      </c>
      <c r="V264" s="55" t="s">
        <v>15073</v>
      </c>
      <c r="Y264" s="7" t="s">
        <v>4010</v>
      </c>
      <c r="AB264" s="60">
        <v>5111</v>
      </c>
      <c r="AC264" s="60">
        <v>131</v>
      </c>
      <c r="AE264" s="61">
        <v>1</v>
      </c>
      <c r="AG264" s="7">
        <v>41328</v>
      </c>
      <c r="AH264" s="62">
        <v>41328</v>
      </c>
      <c r="AL264" s="64">
        <v>8</v>
      </c>
      <c r="AN264" s="61">
        <v>3306.2400000000002</v>
      </c>
      <c r="AO264" s="65">
        <v>33311</v>
      </c>
      <c r="AQ264" s="66" t="s">
        <v>14558</v>
      </c>
      <c r="AR264" s="66">
        <v>156</v>
      </c>
      <c r="AS264" s="66">
        <v>632</v>
      </c>
    </row>
    <row r="265" spans="3:45" x14ac:dyDescent="0.25">
      <c r="C265" s="53" t="s">
        <v>3590</v>
      </c>
      <c r="D265" s="54" t="s">
        <v>4134</v>
      </c>
      <c r="E265" s="54" t="s">
        <v>25</v>
      </c>
      <c r="F265" s="53" t="s">
        <v>907</v>
      </c>
      <c r="G265" s="1" t="s">
        <v>907</v>
      </c>
      <c r="H265" s="27">
        <v>9106045572</v>
      </c>
      <c r="I265" s="1" t="s">
        <v>907</v>
      </c>
      <c r="J265" s="55" t="s">
        <v>15072</v>
      </c>
      <c r="L265" s="57" t="s">
        <v>26</v>
      </c>
      <c r="M265" s="57" t="s">
        <v>1388</v>
      </c>
      <c r="N265" s="58" t="s">
        <v>907</v>
      </c>
      <c r="O265" s="7" t="s">
        <v>11942</v>
      </c>
      <c r="S265" s="55" t="s">
        <v>15073</v>
      </c>
      <c r="V265" s="55" t="s">
        <v>15073</v>
      </c>
      <c r="Y265" s="7" t="s">
        <v>4013</v>
      </c>
      <c r="AB265" s="60">
        <v>5111</v>
      </c>
      <c r="AC265" s="60">
        <v>131</v>
      </c>
      <c r="AE265" s="61">
        <v>1</v>
      </c>
      <c r="AG265" s="7">
        <v>50182</v>
      </c>
      <c r="AH265" s="62">
        <v>50182</v>
      </c>
      <c r="AL265" s="64">
        <v>8</v>
      </c>
      <c r="AN265" s="61">
        <v>4014.56</v>
      </c>
      <c r="AO265" s="65">
        <v>33311</v>
      </c>
      <c r="AQ265" s="66" t="s">
        <v>14558</v>
      </c>
      <c r="AR265" s="66">
        <v>156</v>
      </c>
      <c r="AS265" s="66">
        <v>632</v>
      </c>
    </row>
    <row r="266" spans="3:45" x14ac:dyDescent="0.25">
      <c r="C266" s="53" t="s">
        <v>3590</v>
      </c>
      <c r="D266" s="54" t="s">
        <v>4134</v>
      </c>
      <c r="E266" s="54" t="s">
        <v>25</v>
      </c>
      <c r="F266" s="53" t="s">
        <v>907</v>
      </c>
      <c r="G266" s="1" t="s">
        <v>907</v>
      </c>
      <c r="H266" s="27">
        <v>9106045587</v>
      </c>
      <c r="I266" s="1" t="s">
        <v>907</v>
      </c>
      <c r="J266" s="55" t="s">
        <v>15074</v>
      </c>
      <c r="L266" s="57" t="s">
        <v>26</v>
      </c>
      <c r="M266" s="57" t="s">
        <v>1280</v>
      </c>
      <c r="N266" s="58" t="s">
        <v>907</v>
      </c>
      <c r="O266" s="7" t="s">
        <v>3627</v>
      </c>
      <c r="S266" s="55" t="s">
        <v>15075</v>
      </c>
      <c r="V266" s="55" t="s">
        <v>15075</v>
      </c>
      <c r="Y266" s="7" t="s">
        <v>3949</v>
      </c>
      <c r="AB266" s="60">
        <v>5111</v>
      </c>
      <c r="AC266" s="60">
        <v>131</v>
      </c>
      <c r="AE266" s="61">
        <v>1</v>
      </c>
      <c r="AG266" s="7">
        <v>74250</v>
      </c>
      <c r="AH266" s="62">
        <v>74250</v>
      </c>
      <c r="AL266" s="64">
        <v>8</v>
      </c>
      <c r="AN266" s="61">
        <v>5940</v>
      </c>
      <c r="AO266" s="65">
        <v>33311</v>
      </c>
      <c r="AQ266" s="66" t="s">
        <v>14558</v>
      </c>
      <c r="AR266" s="66">
        <v>156</v>
      </c>
      <c r="AS266" s="66">
        <v>632</v>
      </c>
    </row>
    <row r="267" spans="3:45" x14ac:dyDescent="0.25">
      <c r="C267" s="53" t="s">
        <v>3590</v>
      </c>
      <c r="D267" s="54" t="s">
        <v>4134</v>
      </c>
      <c r="E267" s="54" t="s">
        <v>25</v>
      </c>
      <c r="F267" s="53" t="s">
        <v>907</v>
      </c>
      <c r="G267" s="1" t="s">
        <v>907</v>
      </c>
      <c r="H267" s="27">
        <v>9106045588</v>
      </c>
      <c r="I267" s="1" t="s">
        <v>907</v>
      </c>
      <c r="J267" s="55" t="s">
        <v>15076</v>
      </c>
      <c r="L267" s="57" t="s">
        <v>26</v>
      </c>
      <c r="M267" s="57" t="s">
        <v>1313</v>
      </c>
      <c r="N267" s="58" t="s">
        <v>907</v>
      </c>
      <c r="O267" s="7" t="s">
        <v>3834</v>
      </c>
      <c r="S267" s="55" t="s">
        <v>15077</v>
      </c>
      <c r="V267" s="55" t="s">
        <v>15077</v>
      </c>
      <c r="Y267" s="7" t="s">
        <v>3999</v>
      </c>
      <c r="AB267" s="60">
        <v>5111</v>
      </c>
      <c r="AC267" s="60">
        <v>131</v>
      </c>
      <c r="AE267" s="61">
        <v>5</v>
      </c>
      <c r="AG267" s="7">
        <v>49500</v>
      </c>
      <c r="AH267" s="62">
        <v>247500</v>
      </c>
      <c r="AL267" s="64">
        <v>8</v>
      </c>
      <c r="AN267" s="61">
        <v>19800</v>
      </c>
      <c r="AO267" s="65">
        <v>33311</v>
      </c>
      <c r="AQ267" s="66" t="s">
        <v>14558</v>
      </c>
      <c r="AR267" s="66">
        <v>156</v>
      </c>
      <c r="AS267" s="66">
        <v>632</v>
      </c>
    </row>
    <row r="268" spans="3:45" x14ac:dyDescent="0.25">
      <c r="C268" s="53" t="s">
        <v>3590</v>
      </c>
      <c r="D268" s="54" t="s">
        <v>4134</v>
      </c>
      <c r="E268" s="54" t="s">
        <v>25</v>
      </c>
      <c r="F268" s="53" t="s">
        <v>907</v>
      </c>
      <c r="G268" s="1" t="s">
        <v>907</v>
      </c>
      <c r="H268" s="27">
        <v>9106045546</v>
      </c>
      <c r="I268" s="1" t="s">
        <v>907</v>
      </c>
      <c r="J268" s="55" t="s">
        <v>15078</v>
      </c>
      <c r="L268" s="57" t="s">
        <v>26</v>
      </c>
      <c r="M268" s="57" t="s">
        <v>1424</v>
      </c>
      <c r="N268" s="58" t="s">
        <v>907</v>
      </c>
      <c r="O268" s="7" t="s">
        <v>12385</v>
      </c>
      <c r="S268" s="55" t="s">
        <v>15079</v>
      </c>
      <c r="V268" s="55" t="s">
        <v>15079</v>
      </c>
      <c r="Y268" s="7" t="s">
        <v>4087</v>
      </c>
      <c r="AB268" s="60">
        <v>5111</v>
      </c>
      <c r="AC268" s="60">
        <v>131</v>
      </c>
      <c r="AE268" s="61">
        <v>1</v>
      </c>
      <c r="AG268" s="7">
        <v>45588</v>
      </c>
      <c r="AH268" s="62">
        <v>45588</v>
      </c>
      <c r="AL268" s="64">
        <v>8</v>
      </c>
      <c r="AN268" s="61">
        <v>3647.04</v>
      </c>
      <c r="AO268" s="65">
        <v>33311</v>
      </c>
      <c r="AQ268" s="66" t="s">
        <v>14558</v>
      </c>
      <c r="AR268" s="66">
        <v>156</v>
      </c>
      <c r="AS268" s="66">
        <v>632</v>
      </c>
    </row>
    <row r="269" spans="3:45" x14ac:dyDescent="0.25">
      <c r="C269" s="53" t="s">
        <v>3590</v>
      </c>
      <c r="D269" s="54" t="s">
        <v>4134</v>
      </c>
      <c r="E269" s="54" t="s">
        <v>25</v>
      </c>
      <c r="F269" s="53" t="s">
        <v>907</v>
      </c>
      <c r="G269" s="1" t="s">
        <v>907</v>
      </c>
      <c r="H269" s="27">
        <v>9106045592</v>
      </c>
      <c r="I269" s="1" t="s">
        <v>907</v>
      </c>
      <c r="J269" s="55" t="s">
        <v>15080</v>
      </c>
      <c r="L269" s="57" t="s">
        <v>26</v>
      </c>
      <c r="M269" s="57" t="s">
        <v>1382</v>
      </c>
      <c r="N269" s="58" t="s">
        <v>907</v>
      </c>
      <c r="O269" s="7" t="s">
        <v>14488</v>
      </c>
      <c r="S269" s="55" t="s">
        <v>15081</v>
      </c>
      <c r="V269" s="55" t="s">
        <v>15081</v>
      </c>
      <c r="Y269" s="7" t="s">
        <v>4007</v>
      </c>
      <c r="AB269" s="60">
        <v>5111</v>
      </c>
      <c r="AC269" s="60">
        <v>131</v>
      </c>
      <c r="AE269" s="61">
        <v>2</v>
      </c>
      <c r="AG269" s="7">
        <v>111058</v>
      </c>
      <c r="AH269" s="62">
        <v>222116</v>
      </c>
      <c r="AL269" s="64">
        <v>8</v>
      </c>
      <c r="AN269" s="61">
        <v>17769.28</v>
      </c>
      <c r="AO269" s="65">
        <v>33311</v>
      </c>
      <c r="AQ269" s="66" t="s">
        <v>14558</v>
      </c>
      <c r="AR269" s="66">
        <v>156</v>
      </c>
      <c r="AS269" s="66">
        <v>632</v>
      </c>
    </row>
    <row r="270" spans="3:45" x14ac:dyDescent="0.25">
      <c r="C270" s="53" t="s">
        <v>3590</v>
      </c>
      <c r="D270" s="54" t="s">
        <v>4134</v>
      </c>
      <c r="E270" s="54" t="s">
        <v>25</v>
      </c>
      <c r="F270" s="53" t="s">
        <v>907</v>
      </c>
      <c r="G270" s="1" t="s">
        <v>907</v>
      </c>
      <c r="H270" s="27">
        <v>9106045592</v>
      </c>
      <c r="I270" s="1" t="s">
        <v>907</v>
      </c>
      <c r="J270" s="55" t="s">
        <v>15080</v>
      </c>
      <c r="L270" s="57" t="s">
        <v>26</v>
      </c>
      <c r="M270" s="57" t="s">
        <v>1382</v>
      </c>
      <c r="N270" s="58" t="s">
        <v>907</v>
      </c>
      <c r="O270" s="7" t="s">
        <v>14488</v>
      </c>
      <c r="S270" s="55" t="s">
        <v>15081</v>
      </c>
      <c r="V270" s="55" t="s">
        <v>15081</v>
      </c>
      <c r="Y270" s="7" t="s">
        <v>4059</v>
      </c>
      <c r="AB270" s="60">
        <v>5111</v>
      </c>
      <c r="AC270" s="60">
        <v>131</v>
      </c>
      <c r="AE270" s="61">
        <v>1</v>
      </c>
      <c r="AG270" s="7">
        <v>37720</v>
      </c>
      <c r="AH270" s="62">
        <v>37720</v>
      </c>
      <c r="AL270" s="64">
        <v>8</v>
      </c>
      <c r="AN270" s="61">
        <v>3017.6</v>
      </c>
      <c r="AO270" s="65">
        <v>33311</v>
      </c>
      <c r="AQ270" s="66" t="s">
        <v>14558</v>
      </c>
      <c r="AR270" s="66">
        <v>156</v>
      </c>
      <c r="AS270" s="66">
        <v>632</v>
      </c>
    </row>
    <row r="271" spans="3:45" x14ac:dyDescent="0.25">
      <c r="C271" s="53" t="s">
        <v>3590</v>
      </c>
      <c r="D271" s="54" t="s">
        <v>4134</v>
      </c>
      <c r="E271" s="54" t="s">
        <v>25</v>
      </c>
      <c r="F271" s="53" t="s">
        <v>907</v>
      </c>
      <c r="G271" s="1" t="s">
        <v>907</v>
      </c>
      <c r="H271" s="27">
        <v>9106045595</v>
      </c>
      <c r="I271" s="1" t="s">
        <v>907</v>
      </c>
      <c r="J271" s="55" t="s">
        <v>15082</v>
      </c>
      <c r="L271" s="57" t="s">
        <v>26</v>
      </c>
      <c r="M271" s="57" t="s">
        <v>1307</v>
      </c>
      <c r="N271" s="58" t="s">
        <v>907</v>
      </c>
      <c r="O271" s="7" t="s">
        <v>3834</v>
      </c>
      <c r="S271" s="55" t="s">
        <v>15077</v>
      </c>
      <c r="V271" s="55" t="s">
        <v>15077</v>
      </c>
      <c r="Y271" s="7" t="s">
        <v>3949</v>
      </c>
      <c r="AB271" s="60">
        <v>5111</v>
      </c>
      <c r="AC271" s="60">
        <v>131</v>
      </c>
      <c r="AE271" s="61">
        <v>2</v>
      </c>
      <c r="AG271" s="7">
        <v>74250</v>
      </c>
      <c r="AH271" s="62">
        <v>148500</v>
      </c>
      <c r="AL271" s="64">
        <v>8</v>
      </c>
      <c r="AN271" s="61">
        <v>11880</v>
      </c>
      <c r="AO271" s="65">
        <v>33311</v>
      </c>
      <c r="AQ271" s="66" t="s">
        <v>14558</v>
      </c>
      <c r="AR271" s="66">
        <v>156</v>
      </c>
      <c r="AS271" s="66">
        <v>632</v>
      </c>
    </row>
    <row r="272" spans="3:45" x14ac:dyDescent="0.25">
      <c r="C272" s="53" t="s">
        <v>3590</v>
      </c>
      <c r="D272" s="54" t="s">
        <v>4134</v>
      </c>
      <c r="E272" s="54" t="s">
        <v>25</v>
      </c>
      <c r="F272" s="53" t="s">
        <v>907</v>
      </c>
      <c r="G272" s="1" t="s">
        <v>907</v>
      </c>
      <c r="H272" s="27">
        <v>9106045621</v>
      </c>
      <c r="I272" s="1" t="s">
        <v>907</v>
      </c>
      <c r="J272" s="55" t="s">
        <v>15083</v>
      </c>
      <c r="L272" s="57" t="s">
        <v>26</v>
      </c>
      <c r="M272" s="57" t="s">
        <v>1259</v>
      </c>
      <c r="N272" s="58" t="s">
        <v>907</v>
      </c>
      <c r="O272" s="7" t="s">
        <v>13458</v>
      </c>
      <c r="S272" s="55" t="s">
        <v>15084</v>
      </c>
      <c r="V272" s="55" t="s">
        <v>15084</v>
      </c>
      <c r="Y272" s="7" t="s">
        <v>4007</v>
      </c>
      <c r="AB272" s="60">
        <v>5111</v>
      </c>
      <c r="AC272" s="60">
        <v>131</v>
      </c>
      <c r="AE272" s="61">
        <v>1</v>
      </c>
      <c r="AG272" s="7">
        <v>111058</v>
      </c>
      <c r="AH272" s="62">
        <v>111058</v>
      </c>
      <c r="AL272" s="64">
        <v>8</v>
      </c>
      <c r="AN272" s="61">
        <v>8884.64</v>
      </c>
      <c r="AO272" s="65">
        <v>33311</v>
      </c>
      <c r="AQ272" s="66" t="s">
        <v>14558</v>
      </c>
      <c r="AR272" s="66">
        <v>156</v>
      </c>
      <c r="AS272" s="66">
        <v>632</v>
      </c>
    </row>
    <row r="273" spans="3:45" x14ac:dyDescent="0.25">
      <c r="C273" s="53" t="s">
        <v>3590</v>
      </c>
      <c r="D273" s="54" t="s">
        <v>4134</v>
      </c>
      <c r="E273" s="54" t="s">
        <v>25</v>
      </c>
      <c r="F273" s="53" t="s">
        <v>907</v>
      </c>
      <c r="G273" s="1" t="s">
        <v>907</v>
      </c>
      <c r="H273" s="27">
        <v>9106045632</v>
      </c>
      <c r="I273" s="1" t="s">
        <v>907</v>
      </c>
      <c r="J273" s="55" t="s">
        <v>15085</v>
      </c>
      <c r="L273" s="57" t="s">
        <v>26</v>
      </c>
      <c r="M273" s="57" t="s">
        <v>1253</v>
      </c>
      <c r="N273" s="58" t="s">
        <v>907</v>
      </c>
      <c r="O273" s="7" t="s">
        <v>10820</v>
      </c>
      <c r="S273" s="55" t="s">
        <v>15086</v>
      </c>
      <c r="V273" s="55" t="s">
        <v>15086</v>
      </c>
      <c r="Y273" s="7" t="s">
        <v>3949</v>
      </c>
      <c r="AB273" s="60">
        <v>5111</v>
      </c>
      <c r="AC273" s="60">
        <v>131</v>
      </c>
      <c r="AE273" s="61">
        <v>3</v>
      </c>
      <c r="AG273" s="7">
        <v>74250</v>
      </c>
      <c r="AH273" s="62">
        <v>222750</v>
      </c>
      <c r="AL273" s="64">
        <v>8</v>
      </c>
      <c r="AN273" s="61">
        <v>17820</v>
      </c>
      <c r="AO273" s="65">
        <v>33311</v>
      </c>
      <c r="AQ273" s="66" t="s">
        <v>14558</v>
      </c>
      <c r="AR273" s="66">
        <v>156</v>
      </c>
      <c r="AS273" s="66">
        <v>632</v>
      </c>
    </row>
    <row r="274" spans="3:45" x14ac:dyDescent="0.25">
      <c r="C274" s="53" t="s">
        <v>3590</v>
      </c>
      <c r="D274" s="54" t="s">
        <v>4134</v>
      </c>
      <c r="E274" s="54" t="s">
        <v>25</v>
      </c>
      <c r="F274" s="53" t="s">
        <v>907</v>
      </c>
      <c r="G274" s="1" t="s">
        <v>907</v>
      </c>
      <c r="H274" s="27">
        <v>9106045632</v>
      </c>
      <c r="I274" s="1" t="s">
        <v>907</v>
      </c>
      <c r="J274" s="55" t="s">
        <v>15085</v>
      </c>
      <c r="L274" s="57" t="s">
        <v>26</v>
      </c>
      <c r="M274" s="57" t="s">
        <v>1253</v>
      </c>
      <c r="N274" s="58" t="s">
        <v>907</v>
      </c>
      <c r="O274" s="7" t="s">
        <v>10820</v>
      </c>
      <c r="S274" s="55" t="s">
        <v>15086</v>
      </c>
      <c r="V274" s="55" t="s">
        <v>15086</v>
      </c>
      <c r="Y274" s="7" t="s">
        <v>3967</v>
      </c>
      <c r="AB274" s="60">
        <v>5111</v>
      </c>
      <c r="AC274" s="60">
        <v>131</v>
      </c>
      <c r="AE274" s="61">
        <v>2</v>
      </c>
      <c r="AG274" s="7">
        <v>70950</v>
      </c>
      <c r="AH274" s="62">
        <v>141900</v>
      </c>
      <c r="AL274" s="64">
        <v>8</v>
      </c>
      <c r="AN274" s="61">
        <v>11352</v>
      </c>
      <c r="AO274" s="65">
        <v>33311</v>
      </c>
      <c r="AQ274" s="66" t="s">
        <v>14558</v>
      </c>
      <c r="AR274" s="66">
        <v>156</v>
      </c>
      <c r="AS274" s="66">
        <v>632</v>
      </c>
    </row>
    <row r="275" spans="3:45" x14ac:dyDescent="0.25">
      <c r="C275" s="53" t="s">
        <v>3590</v>
      </c>
      <c r="D275" s="54" t="s">
        <v>4134</v>
      </c>
      <c r="E275" s="54" t="s">
        <v>25</v>
      </c>
      <c r="F275" s="53" t="s">
        <v>907</v>
      </c>
      <c r="G275" s="1" t="s">
        <v>907</v>
      </c>
      <c r="H275" s="27">
        <v>9106045632</v>
      </c>
      <c r="I275" s="1" t="s">
        <v>907</v>
      </c>
      <c r="J275" s="55" t="s">
        <v>15085</v>
      </c>
      <c r="L275" s="57" t="s">
        <v>26</v>
      </c>
      <c r="M275" s="57" t="s">
        <v>1253</v>
      </c>
      <c r="N275" s="58" t="s">
        <v>907</v>
      </c>
      <c r="O275" s="7" t="s">
        <v>10820</v>
      </c>
      <c r="S275" s="55" t="s">
        <v>15086</v>
      </c>
      <c r="V275" s="55" t="s">
        <v>15086</v>
      </c>
      <c r="Y275" s="7" t="s">
        <v>4059</v>
      </c>
      <c r="AB275" s="60">
        <v>5111</v>
      </c>
      <c r="AC275" s="60">
        <v>131</v>
      </c>
      <c r="AE275" s="61">
        <v>1</v>
      </c>
      <c r="AG275" s="7">
        <v>37720</v>
      </c>
      <c r="AH275" s="62">
        <v>37720</v>
      </c>
      <c r="AL275" s="64">
        <v>8</v>
      </c>
      <c r="AN275" s="61">
        <v>3017.6</v>
      </c>
      <c r="AO275" s="65">
        <v>33311</v>
      </c>
      <c r="AQ275" s="66" t="s">
        <v>14558</v>
      </c>
      <c r="AR275" s="66">
        <v>156</v>
      </c>
      <c r="AS275" s="66">
        <v>632</v>
      </c>
    </row>
    <row r="276" spans="3:45" x14ac:dyDescent="0.25">
      <c r="C276" s="53" t="s">
        <v>3590</v>
      </c>
      <c r="D276" s="54" t="s">
        <v>4134</v>
      </c>
      <c r="E276" s="54" t="s">
        <v>25</v>
      </c>
      <c r="F276" s="53" t="s">
        <v>907</v>
      </c>
      <c r="G276" s="1" t="s">
        <v>907</v>
      </c>
      <c r="H276" s="27">
        <v>9106045640</v>
      </c>
      <c r="I276" s="1" t="s">
        <v>907</v>
      </c>
      <c r="J276" s="55" t="s">
        <v>15087</v>
      </c>
      <c r="L276" s="57" t="s">
        <v>26</v>
      </c>
      <c r="M276" s="57" t="s">
        <v>1295</v>
      </c>
      <c r="N276" s="58" t="s">
        <v>907</v>
      </c>
      <c r="O276" s="7" t="s">
        <v>3834</v>
      </c>
      <c r="S276" s="55" t="s">
        <v>15077</v>
      </c>
      <c r="V276" s="55" t="s">
        <v>15077</v>
      </c>
      <c r="Y276" s="7" t="s">
        <v>4059</v>
      </c>
      <c r="AB276" s="60">
        <v>5111</v>
      </c>
      <c r="AC276" s="60">
        <v>131</v>
      </c>
      <c r="AE276" s="61">
        <v>1</v>
      </c>
      <c r="AG276" s="7">
        <v>37720</v>
      </c>
      <c r="AH276" s="62">
        <v>37720</v>
      </c>
      <c r="AL276" s="64">
        <v>8</v>
      </c>
      <c r="AN276" s="61">
        <v>3017.6</v>
      </c>
      <c r="AO276" s="65">
        <v>33311</v>
      </c>
      <c r="AQ276" s="66" t="s">
        <v>14558</v>
      </c>
      <c r="AR276" s="66">
        <v>156</v>
      </c>
      <c r="AS276" s="66">
        <v>632</v>
      </c>
    </row>
    <row r="277" spans="3:45" x14ac:dyDescent="0.25">
      <c r="C277" s="53" t="s">
        <v>3590</v>
      </c>
      <c r="D277" s="54" t="s">
        <v>4134</v>
      </c>
      <c r="E277" s="54" t="s">
        <v>25</v>
      </c>
      <c r="F277" s="53" t="s">
        <v>907</v>
      </c>
      <c r="G277" s="1" t="s">
        <v>907</v>
      </c>
      <c r="H277" s="27">
        <v>9106045624</v>
      </c>
      <c r="I277" s="1" t="s">
        <v>907</v>
      </c>
      <c r="J277" s="55" t="s">
        <v>15088</v>
      </c>
      <c r="L277" s="57" t="s">
        <v>26</v>
      </c>
      <c r="M277" s="57" t="s">
        <v>1265</v>
      </c>
      <c r="N277" s="58" t="s">
        <v>907</v>
      </c>
      <c r="O277" s="7" t="s">
        <v>11509</v>
      </c>
      <c r="S277" s="55" t="s">
        <v>15089</v>
      </c>
      <c r="V277" s="55" t="s">
        <v>15089</v>
      </c>
      <c r="Y277" s="7" t="s">
        <v>3967</v>
      </c>
      <c r="AB277" s="60">
        <v>5111</v>
      </c>
      <c r="AC277" s="60">
        <v>131</v>
      </c>
      <c r="AE277" s="61">
        <v>2</v>
      </c>
      <c r="AG277" s="7">
        <v>70950</v>
      </c>
      <c r="AH277" s="62">
        <v>141900</v>
      </c>
      <c r="AL277" s="64">
        <v>8</v>
      </c>
      <c r="AN277" s="61">
        <v>11352</v>
      </c>
      <c r="AO277" s="65">
        <v>33311</v>
      </c>
      <c r="AQ277" s="66" t="s">
        <v>14558</v>
      </c>
      <c r="AR277" s="66">
        <v>156</v>
      </c>
      <c r="AS277" s="66">
        <v>632</v>
      </c>
    </row>
    <row r="278" spans="3:45" x14ac:dyDescent="0.25">
      <c r="C278" s="53" t="s">
        <v>3590</v>
      </c>
      <c r="D278" s="54" t="s">
        <v>4134</v>
      </c>
      <c r="E278" s="54" t="s">
        <v>25</v>
      </c>
      <c r="F278" s="53" t="s">
        <v>907</v>
      </c>
      <c r="G278" s="1" t="s">
        <v>907</v>
      </c>
      <c r="H278" s="27">
        <v>9106045752</v>
      </c>
      <c r="I278" s="1" t="s">
        <v>907</v>
      </c>
      <c r="J278" s="55" t="s">
        <v>15095</v>
      </c>
      <c r="L278" s="57" t="s">
        <v>26</v>
      </c>
      <c r="M278" s="57" t="s">
        <v>962</v>
      </c>
      <c r="N278" s="58" t="s">
        <v>907</v>
      </c>
      <c r="O278" s="7" t="s">
        <v>3829</v>
      </c>
      <c r="S278" s="55" t="s">
        <v>15096</v>
      </c>
      <c r="V278" s="55" t="s">
        <v>15096</v>
      </c>
      <c r="Y278" s="7" t="s">
        <v>4010</v>
      </c>
      <c r="AB278" s="60">
        <v>5111</v>
      </c>
      <c r="AC278" s="60">
        <v>131</v>
      </c>
      <c r="AE278" s="61">
        <v>1</v>
      </c>
      <c r="AG278" s="7">
        <v>41328</v>
      </c>
      <c r="AH278" s="62">
        <v>41328</v>
      </c>
      <c r="AL278" s="64">
        <v>8</v>
      </c>
      <c r="AN278" s="61">
        <v>3306.2400000000002</v>
      </c>
      <c r="AO278" s="65">
        <v>33311</v>
      </c>
      <c r="AQ278" s="66" t="s">
        <v>14558</v>
      </c>
      <c r="AR278" s="66">
        <v>156</v>
      </c>
      <c r="AS278" s="66">
        <v>632</v>
      </c>
    </row>
    <row r="279" spans="3:45" x14ac:dyDescent="0.25">
      <c r="C279" s="53" t="s">
        <v>3590</v>
      </c>
      <c r="D279" s="54" t="s">
        <v>4134</v>
      </c>
      <c r="E279" s="54" t="s">
        <v>25</v>
      </c>
      <c r="F279" s="53" t="s">
        <v>907</v>
      </c>
      <c r="G279" s="1" t="s">
        <v>907</v>
      </c>
      <c r="H279" s="27">
        <v>9106045765</v>
      </c>
      <c r="I279" s="1" t="s">
        <v>907</v>
      </c>
      <c r="J279" s="55" t="s">
        <v>15097</v>
      </c>
      <c r="L279" s="57" t="s">
        <v>26</v>
      </c>
      <c r="M279" s="57" t="s">
        <v>965</v>
      </c>
      <c r="N279" s="58" t="s">
        <v>907</v>
      </c>
      <c r="O279" s="7" t="s">
        <v>14491</v>
      </c>
      <c r="S279" s="55" t="s">
        <v>15098</v>
      </c>
      <c r="V279" s="55" t="s">
        <v>15098</v>
      </c>
      <c r="Y279" s="7" t="s">
        <v>4013</v>
      </c>
      <c r="AB279" s="60">
        <v>5111</v>
      </c>
      <c r="AC279" s="60">
        <v>131</v>
      </c>
      <c r="AE279" s="61">
        <v>1</v>
      </c>
      <c r="AG279" s="7">
        <v>50182</v>
      </c>
      <c r="AH279" s="62">
        <v>50182</v>
      </c>
      <c r="AL279" s="64">
        <v>8</v>
      </c>
      <c r="AN279" s="61">
        <v>4014.56</v>
      </c>
      <c r="AO279" s="65">
        <v>33311</v>
      </c>
      <c r="AQ279" s="66" t="s">
        <v>14558</v>
      </c>
      <c r="AR279" s="66">
        <v>156</v>
      </c>
      <c r="AS279" s="66">
        <v>632</v>
      </c>
    </row>
    <row r="280" spans="3:45" x14ac:dyDescent="0.25">
      <c r="C280" s="53" t="s">
        <v>3590</v>
      </c>
      <c r="D280" s="54" t="s">
        <v>4134</v>
      </c>
      <c r="E280" s="54" t="s">
        <v>25</v>
      </c>
      <c r="F280" s="53" t="s">
        <v>907</v>
      </c>
      <c r="G280" s="1" t="s">
        <v>907</v>
      </c>
      <c r="H280" s="27">
        <v>9106045794</v>
      </c>
      <c r="I280" s="1" t="s">
        <v>907</v>
      </c>
      <c r="J280" s="55" t="s">
        <v>15101</v>
      </c>
      <c r="L280" s="57" t="s">
        <v>26</v>
      </c>
      <c r="M280" s="57" t="s">
        <v>1562</v>
      </c>
      <c r="N280" s="58" t="s">
        <v>907</v>
      </c>
      <c r="O280" s="7" t="s">
        <v>3612</v>
      </c>
      <c r="S280" s="55" t="s">
        <v>15102</v>
      </c>
      <c r="V280" s="55" t="s">
        <v>15102</v>
      </c>
      <c r="Y280" s="7" t="s">
        <v>4087</v>
      </c>
      <c r="AB280" s="60">
        <v>5111</v>
      </c>
      <c r="AC280" s="60">
        <v>131</v>
      </c>
      <c r="AE280" s="61">
        <v>2</v>
      </c>
      <c r="AG280" s="7">
        <v>45588</v>
      </c>
      <c r="AH280" s="62">
        <v>91176</v>
      </c>
      <c r="AL280" s="64">
        <v>8</v>
      </c>
      <c r="AN280" s="61">
        <v>7294.08</v>
      </c>
      <c r="AO280" s="65">
        <v>33311</v>
      </c>
      <c r="AQ280" s="66" t="s">
        <v>14558</v>
      </c>
      <c r="AR280" s="66">
        <v>156</v>
      </c>
      <c r="AS280" s="66">
        <v>632</v>
      </c>
    </row>
    <row r="281" spans="3:45" x14ac:dyDescent="0.25">
      <c r="C281" s="53" t="s">
        <v>3590</v>
      </c>
      <c r="D281" s="54" t="s">
        <v>4134</v>
      </c>
      <c r="E281" s="54" t="s">
        <v>25</v>
      </c>
      <c r="F281" s="53" t="s">
        <v>907</v>
      </c>
      <c r="G281" s="1" t="s">
        <v>907</v>
      </c>
      <c r="H281" s="27">
        <v>9106045832</v>
      </c>
      <c r="I281" s="1" t="s">
        <v>907</v>
      </c>
      <c r="J281" s="55" t="s">
        <v>15103</v>
      </c>
      <c r="L281" s="57" t="s">
        <v>26</v>
      </c>
      <c r="M281" s="57" t="s">
        <v>1013</v>
      </c>
      <c r="N281" s="58" t="s">
        <v>907</v>
      </c>
      <c r="O281" s="7" t="s">
        <v>3859</v>
      </c>
      <c r="S281" s="55" t="s">
        <v>15104</v>
      </c>
      <c r="V281" s="55" t="s">
        <v>15104</v>
      </c>
      <c r="Y281" s="7" t="s">
        <v>3949</v>
      </c>
      <c r="AB281" s="60">
        <v>5111</v>
      </c>
      <c r="AC281" s="60">
        <v>131</v>
      </c>
      <c r="AE281" s="61">
        <v>1</v>
      </c>
      <c r="AG281" s="7">
        <v>74250</v>
      </c>
      <c r="AH281" s="62">
        <v>74250</v>
      </c>
      <c r="AL281" s="64">
        <v>8</v>
      </c>
      <c r="AN281" s="61">
        <v>5940</v>
      </c>
      <c r="AO281" s="65">
        <v>33311</v>
      </c>
      <c r="AQ281" s="66" t="s">
        <v>14558</v>
      </c>
      <c r="AR281" s="66">
        <v>156</v>
      </c>
      <c r="AS281" s="66">
        <v>632</v>
      </c>
    </row>
    <row r="282" spans="3:45" x14ac:dyDescent="0.25">
      <c r="C282" s="53" t="s">
        <v>3590</v>
      </c>
      <c r="D282" s="54" t="s">
        <v>4134</v>
      </c>
      <c r="E282" s="54" t="s">
        <v>25</v>
      </c>
      <c r="F282" s="53" t="s">
        <v>907</v>
      </c>
      <c r="G282" s="1" t="s">
        <v>907</v>
      </c>
      <c r="H282" s="27">
        <v>9106045844</v>
      </c>
      <c r="I282" s="1" t="s">
        <v>907</v>
      </c>
      <c r="J282" s="55" t="s">
        <v>15105</v>
      </c>
      <c r="L282" s="57" t="s">
        <v>26</v>
      </c>
      <c r="M282" s="57" t="s">
        <v>1484</v>
      </c>
      <c r="N282" s="58" t="s">
        <v>907</v>
      </c>
      <c r="O282" s="7" t="s">
        <v>10788</v>
      </c>
      <c r="S282" s="55" t="s">
        <v>15106</v>
      </c>
      <c r="V282" s="55" t="s">
        <v>15106</v>
      </c>
      <c r="Y282" s="7" t="s">
        <v>3949</v>
      </c>
      <c r="AB282" s="60">
        <v>5111</v>
      </c>
      <c r="AC282" s="60">
        <v>131</v>
      </c>
      <c r="AE282" s="61">
        <v>2</v>
      </c>
      <c r="AG282" s="7">
        <v>74250</v>
      </c>
      <c r="AH282" s="62">
        <v>148500</v>
      </c>
      <c r="AL282" s="64">
        <v>8</v>
      </c>
      <c r="AN282" s="61">
        <v>11880</v>
      </c>
      <c r="AO282" s="65">
        <v>33311</v>
      </c>
      <c r="AQ282" s="66" t="s">
        <v>14558</v>
      </c>
      <c r="AR282" s="66">
        <v>156</v>
      </c>
      <c r="AS282" s="66">
        <v>632</v>
      </c>
    </row>
    <row r="283" spans="3:45" x14ac:dyDescent="0.25">
      <c r="C283" s="53" t="s">
        <v>3590</v>
      </c>
      <c r="D283" s="54" t="s">
        <v>4134</v>
      </c>
      <c r="E283" s="54" t="s">
        <v>25</v>
      </c>
      <c r="F283" s="53" t="s">
        <v>907</v>
      </c>
      <c r="G283" s="1" t="s">
        <v>907</v>
      </c>
      <c r="H283" s="27">
        <v>9106045844</v>
      </c>
      <c r="I283" s="1" t="s">
        <v>907</v>
      </c>
      <c r="J283" s="55" t="s">
        <v>15105</v>
      </c>
      <c r="L283" s="57" t="s">
        <v>26</v>
      </c>
      <c r="M283" s="57" t="s">
        <v>1484</v>
      </c>
      <c r="N283" s="58" t="s">
        <v>907</v>
      </c>
      <c r="O283" s="7" t="s">
        <v>10788</v>
      </c>
      <c r="S283" s="55" t="s">
        <v>15106</v>
      </c>
      <c r="V283" s="55" t="s">
        <v>15106</v>
      </c>
      <c r="Y283" s="7" t="s">
        <v>4087</v>
      </c>
      <c r="AB283" s="60">
        <v>5111</v>
      </c>
      <c r="AC283" s="60">
        <v>131</v>
      </c>
      <c r="AE283" s="61">
        <v>1</v>
      </c>
      <c r="AG283" s="7">
        <v>45588</v>
      </c>
      <c r="AH283" s="62">
        <v>45588</v>
      </c>
      <c r="AL283" s="64">
        <v>8</v>
      </c>
      <c r="AN283" s="61">
        <v>3647.04</v>
      </c>
      <c r="AO283" s="65">
        <v>33311</v>
      </c>
      <c r="AQ283" s="66" t="s">
        <v>14558</v>
      </c>
      <c r="AR283" s="66">
        <v>156</v>
      </c>
      <c r="AS283" s="66">
        <v>632</v>
      </c>
    </row>
    <row r="284" spans="3:45" x14ac:dyDescent="0.25">
      <c r="C284" s="53" t="s">
        <v>3590</v>
      </c>
      <c r="D284" s="54" t="s">
        <v>4134</v>
      </c>
      <c r="E284" s="54" t="s">
        <v>25</v>
      </c>
      <c r="F284" s="53" t="s">
        <v>907</v>
      </c>
      <c r="G284" s="1" t="s">
        <v>907</v>
      </c>
      <c r="H284" s="27">
        <v>9106045992</v>
      </c>
      <c r="I284" s="1" t="s">
        <v>907</v>
      </c>
      <c r="J284" s="55" t="s">
        <v>15113</v>
      </c>
      <c r="L284" s="57" t="s">
        <v>26</v>
      </c>
      <c r="M284" s="57" t="s">
        <v>1610</v>
      </c>
      <c r="N284" s="58" t="s">
        <v>907</v>
      </c>
      <c r="O284" s="7" t="s">
        <v>3711</v>
      </c>
      <c r="S284" s="55" t="s">
        <v>15114</v>
      </c>
      <c r="V284" s="55" t="s">
        <v>15114</v>
      </c>
      <c r="Y284" s="7" t="s">
        <v>4087</v>
      </c>
      <c r="AB284" s="60">
        <v>5111</v>
      </c>
      <c r="AC284" s="60">
        <v>131</v>
      </c>
      <c r="AE284" s="61">
        <v>1</v>
      </c>
      <c r="AG284" s="7">
        <v>45588</v>
      </c>
      <c r="AH284" s="62">
        <v>45588</v>
      </c>
      <c r="AL284" s="64">
        <v>8</v>
      </c>
      <c r="AN284" s="61">
        <v>3647.04</v>
      </c>
      <c r="AO284" s="65">
        <v>33311</v>
      </c>
      <c r="AQ284" s="66" t="s">
        <v>14558</v>
      </c>
      <c r="AR284" s="66">
        <v>156</v>
      </c>
      <c r="AS284" s="66">
        <v>632</v>
      </c>
    </row>
    <row r="285" spans="3:45" x14ac:dyDescent="0.25">
      <c r="C285" s="53" t="s">
        <v>3590</v>
      </c>
      <c r="D285" s="54" t="s">
        <v>4134</v>
      </c>
      <c r="E285" s="54" t="s">
        <v>25</v>
      </c>
      <c r="F285" s="53" t="s">
        <v>907</v>
      </c>
      <c r="G285" s="1" t="s">
        <v>907</v>
      </c>
      <c r="H285" s="27">
        <v>9106045992</v>
      </c>
      <c r="I285" s="1" t="s">
        <v>907</v>
      </c>
      <c r="J285" s="55" t="s">
        <v>15113</v>
      </c>
      <c r="L285" s="57" t="s">
        <v>26</v>
      </c>
      <c r="M285" s="57" t="s">
        <v>1610</v>
      </c>
      <c r="N285" s="58" t="s">
        <v>907</v>
      </c>
      <c r="O285" s="7" t="s">
        <v>3711</v>
      </c>
      <c r="S285" s="55" t="s">
        <v>15114</v>
      </c>
      <c r="V285" s="55" t="s">
        <v>15114</v>
      </c>
      <c r="Y285" s="7" t="s">
        <v>3999</v>
      </c>
      <c r="AB285" s="60">
        <v>5111</v>
      </c>
      <c r="AC285" s="60">
        <v>131</v>
      </c>
      <c r="AE285" s="61">
        <v>2</v>
      </c>
      <c r="AG285" s="7">
        <v>49500</v>
      </c>
      <c r="AH285" s="62">
        <v>99000</v>
      </c>
      <c r="AL285" s="64">
        <v>8</v>
      </c>
      <c r="AN285" s="61">
        <v>7920</v>
      </c>
      <c r="AO285" s="65">
        <v>33311</v>
      </c>
      <c r="AQ285" s="66" t="s">
        <v>14558</v>
      </c>
      <c r="AR285" s="66">
        <v>156</v>
      </c>
      <c r="AS285" s="66">
        <v>632</v>
      </c>
    </row>
    <row r="286" spans="3:45" x14ac:dyDescent="0.25">
      <c r="C286" s="53" t="s">
        <v>3590</v>
      </c>
      <c r="D286" s="54" t="s">
        <v>4134</v>
      </c>
      <c r="E286" s="54" t="s">
        <v>25</v>
      </c>
      <c r="F286" s="53" t="s">
        <v>907</v>
      </c>
      <c r="G286" s="1" t="s">
        <v>907</v>
      </c>
      <c r="H286" s="27">
        <v>9106045992</v>
      </c>
      <c r="I286" s="1" t="s">
        <v>907</v>
      </c>
      <c r="J286" s="55" t="s">
        <v>15113</v>
      </c>
      <c r="L286" s="57" t="s">
        <v>26</v>
      </c>
      <c r="M286" s="57" t="s">
        <v>1610</v>
      </c>
      <c r="N286" s="58" t="s">
        <v>907</v>
      </c>
      <c r="O286" s="7" t="s">
        <v>3711</v>
      </c>
      <c r="S286" s="55" t="s">
        <v>15114</v>
      </c>
      <c r="V286" s="55" t="s">
        <v>15114</v>
      </c>
      <c r="Y286" s="7" t="s">
        <v>4010</v>
      </c>
      <c r="AB286" s="60">
        <v>5111</v>
      </c>
      <c r="AC286" s="60">
        <v>131</v>
      </c>
      <c r="AE286" s="61">
        <v>3</v>
      </c>
      <c r="AG286" s="7">
        <v>41328</v>
      </c>
      <c r="AH286" s="62">
        <v>123984</v>
      </c>
      <c r="AL286" s="64">
        <v>8</v>
      </c>
      <c r="AN286" s="61">
        <v>9918.7199999999993</v>
      </c>
      <c r="AO286" s="65">
        <v>33311</v>
      </c>
      <c r="AQ286" s="66" t="s">
        <v>14558</v>
      </c>
      <c r="AR286" s="66">
        <v>156</v>
      </c>
      <c r="AS286" s="66">
        <v>632</v>
      </c>
    </row>
    <row r="287" spans="3:45" x14ac:dyDescent="0.25">
      <c r="C287" s="53" t="s">
        <v>3590</v>
      </c>
      <c r="D287" s="54" t="s">
        <v>4134</v>
      </c>
      <c r="E287" s="54" t="s">
        <v>25</v>
      </c>
      <c r="F287" s="53" t="s">
        <v>907</v>
      </c>
      <c r="G287" s="1" t="s">
        <v>907</v>
      </c>
      <c r="H287" s="27">
        <v>9106045992</v>
      </c>
      <c r="I287" s="1" t="s">
        <v>907</v>
      </c>
      <c r="J287" s="55" t="s">
        <v>15113</v>
      </c>
      <c r="L287" s="57" t="s">
        <v>26</v>
      </c>
      <c r="M287" s="57" t="s">
        <v>1610</v>
      </c>
      <c r="N287" s="58" t="s">
        <v>907</v>
      </c>
      <c r="O287" s="7" t="s">
        <v>3711</v>
      </c>
      <c r="S287" s="55" t="s">
        <v>15114</v>
      </c>
      <c r="V287" s="55" t="s">
        <v>15114</v>
      </c>
      <c r="Y287" s="7" t="s">
        <v>3949</v>
      </c>
      <c r="AB287" s="60">
        <v>5111</v>
      </c>
      <c r="AC287" s="60">
        <v>131</v>
      </c>
      <c r="AE287" s="61">
        <v>8</v>
      </c>
      <c r="AG287" s="7">
        <v>74250</v>
      </c>
      <c r="AH287" s="62">
        <v>594000</v>
      </c>
      <c r="AL287" s="64">
        <v>8</v>
      </c>
      <c r="AN287" s="61">
        <v>47520</v>
      </c>
      <c r="AO287" s="65">
        <v>33311</v>
      </c>
      <c r="AQ287" s="66" t="s">
        <v>14558</v>
      </c>
      <c r="AR287" s="66">
        <v>156</v>
      </c>
      <c r="AS287" s="66">
        <v>632</v>
      </c>
    </row>
    <row r="288" spans="3:45" x14ac:dyDescent="0.25">
      <c r="C288" s="53" t="s">
        <v>3590</v>
      </c>
      <c r="D288" s="54" t="s">
        <v>4134</v>
      </c>
      <c r="E288" s="54" t="s">
        <v>25</v>
      </c>
      <c r="F288" s="53" t="s">
        <v>907</v>
      </c>
      <c r="G288" s="1" t="s">
        <v>907</v>
      </c>
      <c r="H288" s="27">
        <v>9106046008</v>
      </c>
      <c r="I288" s="1" t="s">
        <v>907</v>
      </c>
      <c r="J288" s="55" t="s">
        <v>15117</v>
      </c>
      <c r="L288" s="57" t="s">
        <v>26</v>
      </c>
      <c r="M288" s="57" t="s">
        <v>1088</v>
      </c>
      <c r="N288" s="58" t="s">
        <v>907</v>
      </c>
      <c r="O288" s="7" t="s">
        <v>3686</v>
      </c>
      <c r="S288" s="55" t="s">
        <v>15118</v>
      </c>
      <c r="V288" s="55" t="s">
        <v>15118</v>
      </c>
      <c r="Y288" s="7" t="s">
        <v>3952</v>
      </c>
      <c r="AB288" s="60">
        <v>5111</v>
      </c>
      <c r="AC288" s="60">
        <v>131</v>
      </c>
      <c r="AE288" s="61">
        <v>2</v>
      </c>
      <c r="AG288" s="7">
        <v>73431</v>
      </c>
      <c r="AH288" s="62">
        <v>146862</v>
      </c>
      <c r="AL288" s="64">
        <v>8</v>
      </c>
      <c r="AN288" s="61">
        <v>11748.960000000001</v>
      </c>
      <c r="AO288" s="65">
        <v>33311</v>
      </c>
      <c r="AQ288" s="66" t="s">
        <v>14558</v>
      </c>
      <c r="AR288" s="66">
        <v>156</v>
      </c>
      <c r="AS288" s="66">
        <v>632</v>
      </c>
    </row>
    <row r="289" spans="3:45" x14ac:dyDescent="0.25">
      <c r="C289" s="53" t="s">
        <v>3590</v>
      </c>
      <c r="D289" s="54" t="s">
        <v>4134</v>
      </c>
      <c r="E289" s="54" t="s">
        <v>25</v>
      </c>
      <c r="F289" s="53" t="s">
        <v>907</v>
      </c>
      <c r="G289" s="1" t="s">
        <v>907</v>
      </c>
      <c r="H289" s="27">
        <v>9106046029</v>
      </c>
      <c r="I289" s="1" t="s">
        <v>907</v>
      </c>
      <c r="J289" s="55" t="s">
        <v>15119</v>
      </c>
      <c r="L289" s="57" t="s">
        <v>26</v>
      </c>
      <c r="M289" s="57" t="s">
        <v>935</v>
      </c>
      <c r="N289" s="58" t="s">
        <v>907</v>
      </c>
      <c r="O289" s="7" t="s">
        <v>3829</v>
      </c>
      <c r="S289" s="55" t="s">
        <v>15120</v>
      </c>
      <c r="V289" s="55" t="s">
        <v>15120</v>
      </c>
      <c r="Y289" s="7" t="s">
        <v>4013</v>
      </c>
      <c r="AB289" s="60">
        <v>5111</v>
      </c>
      <c r="AC289" s="60">
        <v>131</v>
      </c>
      <c r="AE289" s="61">
        <v>2</v>
      </c>
      <c r="AG289" s="7">
        <v>50182</v>
      </c>
      <c r="AH289" s="62">
        <v>100364</v>
      </c>
      <c r="AL289" s="64">
        <v>8</v>
      </c>
      <c r="AN289" s="61">
        <v>8029.12</v>
      </c>
      <c r="AO289" s="65">
        <v>33311</v>
      </c>
      <c r="AQ289" s="66" t="s">
        <v>14558</v>
      </c>
      <c r="AR289" s="66">
        <v>156</v>
      </c>
      <c r="AS289" s="66">
        <v>632</v>
      </c>
    </row>
    <row r="290" spans="3:45" x14ac:dyDescent="0.25">
      <c r="C290" s="53" t="s">
        <v>3590</v>
      </c>
      <c r="D290" s="54" t="s">
        <v>4134</v>
      </c>
      <c r="E290" s="54" t="s">
        <v>25</v>
      </c>
      <c r="F290" s="53" t="s">
        <v>907</v>
      </c>
      <c r="G290" s="1" t="s">
        <v>907</v>
      </c>
      <c r="H290" s="27">
        <v>9106046084</v>
      </c>
      <c r="I290" s="1" t="s">
        <v>907</v>
      </c>
      <c r="J290" s="55" t="s">
        <v>15123</v>
      </c>
      <c r="L290" s="57" t="s">
        <v>26</v>
      </c>
      <c r="M290" s="57" t="s">
        <v>920</v>
      </c>
      <c r="N290" s="58" t="s">
        <v>907</v>
      </c>
      <c r="O290" s="7" t="s">
        <v>3829</v>
      </c>
      <c r="S290" s="55" t="s">
        <v>15124</v>
      </c>
      <c r="V290" s="55" t="s">
        <v>15124</v>
      </c>
      <c r="Y290" s="7" t="s">
        <v>3999</v>
      </c>
      <c r="AB290" s="60">
        <v>5111</v>
      </c>
      <c r="AC290" s="60">
        <v>131</v>
      </c>
      <c r="AE290" s="61">
        <v>5</v>
      </c>
      <c r="AG290" s="7">
        <v>49500</v>
      </c>
      <c r="AH290" s="62">
        <v>247500</v>
      </c>
      <c r="AL290" s="64">
        <v>8</v>
      </c>
      <c r="AN290" s="61">
        <v>19800</v>
      </c>
      <c r="AO290" s="65">
        <v>33311</v>
      </c>
      <c r="AQ290" s="66" t="s">
        <v>14558</v>
      </c>
      <c r="AR290" s="66">
        <v>156</v>
      </c>
      <c r="AS290" s="66">
        <v>632</v>
      </c>
    </row>
    <row r="291" spans="3:45" x14ac:dyDescent="0.25">
      <c r="C291" s="53" t="s">
        <v>3590</v>
      </c>
      <c r="D291" s="54" t="s">
        <v>4134</v>
      </c>
      <c r="E291" s="54" t="s">
        <v>25</v>
      </c>
      <c r="F291" s="53" t="s">
        <v>907</v>
      </c>
      <c r="G291" s="1" t="s">
        <v>907</v>
      </c>
      <c r="H291" s="27">
        <v>9106046075</v>
      </c>
      <c r="I291" s="1" t="s">
        <v>907</v>
      </c>
      <c r="J291" s="55" t="s">
        <v>15125</v>
      </c>
      <c r="L291" s="57" t="s">
        <v>26</v>
      </c>
      <c r="M291" s="57" t="s">
        <v>1184</v>
      </c>
      <c r="N291" s="58" t="s">
        <v>907</v>
      </c>
      <c r="O291" s="7" t="s">
        <v>3627</v>
      </c>
      <c r="S291" s="55" t="s">
        <v>15126</v>
      </c>
      <c r="V291" s="55" t="s">
        <v>15126</v>
      </c>
      <c r="Y291" s="7" t="s">
        <v>4007</v>
      </c>
      <c r="AB291" s="60">
        <v>5111</v>
      </c>
      <c r="AC291" s="60">
        <v>131</v>
      </c>
      <c r="AE291" s="61">
        <v>10</v>
      </c>
      <c r="AG291" s="7">
        <v>111058</v>
      </c>
      <c r="AH291" s="62">
        <v>1110580</v>
      </c>
      <c r="AL291" s="64">
        <v>8</v>
      </c>
      <c r="AN291" s="61">
        <v>88846.400000000009</v>
      </c>
      <c r="AO291" s="65">
        <v>33311</v>
      </c>
      <c r="AQ291" s="66" t="s">
        <v>14558</v>
      </c>
      <c r="AR291" s="66">
        <v>156</v>
      </c>
      <c r="AS291" s="66">
        <v>632</v>
      </c>
    </row>
    <row r="292" spans="3:45" x14ac:dyDescent="0.25">
      <c r="C292" s="53" t="s">
        <v>3590</v>
      </c>
      <c r="D292" s="54" t="s">
        <v>4134</v>
      </c>
      <c r="E292" s="54" t="s">
        <v>25</v>
      </c>
      <c r="F292" s="53" t="s">
        <v>907</v>
      </c>
      <c r="G292" s="1" t="s">
        <v>907</v>
      </c>
      <c r="H292" s="27">
        <v>9106046204</v>
      </c>
      <c r="I292" s="1" t="s">
        <v>907</v>
      </c>
      <c r="J292" s="55" t="s">
        <v>15131</v>
      </c>
      <c r="L292" s="57" t="s">
        <v>26</v>
      </c>
      <c r="M292" s="57" t="s">
        <v>929</v>
      </c>
      <c r="N292" s="58" t="s">
        <v>907</v>
      </c>
      <c r="O292" s="7" t="s">
        <v>3829</v>
      </c>
      <c r="S292" s="55" t="s">
        <v>15132</v>
      </c>
      <c r="V292" s="55" t="s">
        <v>15132</v>
      </c>
      <c r="Y292" s="7" t="s">
        <v>4007</v>
      </c>
      <c r="AB292" s="60">
        <v>5111</v>
      </c>
      <c r="AC292" s="60">
        <v>131</v>
      </c>
      <c r="AE292" s="61">
        <v>1</v>
      </c>
      <c r="AG292" s="7">
        <v>111058</v>
      </c>
      <c r="AH292" s="62">
        <v>111058</v>
      </c>
      <c r="AL292" s="64">
        <v>8</v>
      </c>
      <c r="AN292" s="61">
        <v>8884.64</v>
      </c>
      <c r="AO292" s="65">
        <v>33311</v>
      </c>
      <c r="AQ292" s="66" t="s">
        <v>14558</v>
      </c>
      <c r="AR292" s="66">
        <v>156</v>
      </c>
      <c r="AS292" s="66">
        <v>632</v>
      </c>
    </row>
    <row r="293" spans="3:45" x14ac:dyDescent="0.25">
      <c r="C293" s="53" t="s">
        <v>3590</v>
      </c>
      <c r="D293" s="54" t="s">
        <v>4134</v>
      </c>
      <c r="E293" s="54" t="s">
        <v>25</v>
      </c>
      <c r="F293" s="53" t="s">
        <v>907</v>
      </c>
      <c r="G293" s="1" t="s">
        <v>907</v>
      </c>
      <c r="H293" s="27">
        <v>9106046205</v>
      </c>
      <c r="I293" s="1" t="s">
        <v>907</v>
      </c>
      <c r="J293" s="55" t="s">
        <v>15133</v>
      </c>
      <c r="L293" s="57" t="s">
        <v>26</v>
      </c>
      <c r="M293" s="57" t="s">
        <v>1292</v>
      </c>
      <c r="N293" s="58" t="s">
        <v>907</v>
      </c>
      <c r="O293" s="7" t="s">
        <v>9551</v>
      </c>
      <c r="S293" s="55" t="s">
        <v>15134</v>
      </c>
      <c r="V293" s="55" t="s">
        <v>15134</v>
      </c>
      <c r="Y293" s="7" t="s">
        <v>4007</v>
      </c>
      <c r="AB293" s="60">
        <v>5111</v>
      </c>
      <c r="AC293" s="60">
        <v>131</v>
      </c>
      <c r="AE293" s="61">
        <v>2</v>
      </c>
      <c r="AG293" s="7">
        <v>111058</v>
      </c>
      <c r="AH293" s="62">
        <v>222116</v>
      </c>
      <c r="AL293" s="64">
        <v>8</v>
      </c>
      <c r="AN293" s="61">
        <v>17769.28</v>
      </c>
      <c r="AO293" s="65">
        <v>33311</v>
      </c>
      <c r="AQ293" s="66" t="s">
        <v>14558</v>
      </c>
      <c r="AR293" s="66">
        <v>156</v>
      </c>
      <c r="AS293" s="66">
        <v>632</v>
      </c>
    </row>
    <row r="294" spans="3:45" x14ac:dyDescent="0.25">
      <c r="C294" s="53" t="s">
        <v>3590</v>
      </c>
      <c r="D294" s="54" t="s">
        <v>4134</v>
      </c>
      <c r="E294" s="54" t="s">
        <v>25</v>
      </c>
      <c r="F294" s="53" t="s">
        <v>907</v>
      </c>
      <c r="G294" s="1" t="s">
        <v>907</v>
      </c>
      <c r="H294" s="27">
        <v>9106046349</v>
      </c>
      <c r="I294" s="1" t="s">
        <v>907</v>
      </c>
      <c r="J294" s="55" t="s">
        <v>15137</v>
      </c>
      <c r="L294" s="57" t="s">
        <v>26</v>
      </c>
      <c r="M294" s="57" t="s">
        <v>995</v>
      </c>
      <c r="N294" s="58" t="s">
        <v>907</v>
      </c>
      <c r="O294" s="7" t="s">
        <v>3859</v>
      </c>
      <c r="S294" s="55" t="s">
        <v>15138</v>
      </c>
      <c r="V294" s="55" t="s">
        <v>15138</v>
      </c>
      <c r="Y294" s="7" t="s">
        <v>4007</v>
      </c>
      <c r="AB294" s="60">
        <v>5111</v>
      </c>
      <c r="AC294" s="60">
        <v>131</v>
      </c>
      <c r="AE294" s="61">
        <v>2</v>
      </c>
      <c r="AG294" s="7">
        <v>111058</v>
      </c>
      <c r="AH294" s="62">
        <v>222116</v>
      </c>
      <c r="AL294" s="64">
        <v>8</v>
      </c>
      <c r="AN294" s="61">
        <v>17769.28</v>
      </c>
      <c r="AO294" s="65">
        <v>33311</v>
      </c>
      <c r="AQ294" s="66" t="s">
        <v>14558</v>
      </c>
      <c r="AR294" s="66">
        <v>156</v>
      </c>
      <c r="AS294" s="66">
        <v>632</v>
      </c>
    </row>
    <row r="295" spans="3:45" x14ac:dyDescent="0.25">
      <c r="C295" s="53" t="s">
        <v>3590</v>
      </c>
      <c r="D295" s="54" t="s">
        <v>4134</v>
      </c>
      <c r="E295" s="54" t="s">
        <v>25</v>
      </c>
      <c r="F295" s="53" t="s">
        <v>907</v>
      </c>
      <c r="G295" s="1" t="s">
        <v>907</v>
      </c>
      <c r="H295" s="27">
        <v>9106046350</v>
      </c>
      <c r="I295" s="1" t="s">
        <v>907</v>
      </c>
      <c r="J295" s="55" t="s">
        <v>15139</v>
      </c>
      <c r="L295" s="57" t="s">
        <v>26</v>
      </c>
      <c r="M295" s="57" t="s">
        <v>932</v>
      </c>
      <c r="N295" s="58" t="s">
        <v>907</v>
      </c>
      <c r="O295" s="7" t="s">
        <v>14493</v>
      </c>
      <c r="S295" s="55" t="s">
        <v>15140</v>
      </c>
      <c r="V295" s="55" t="s">
        <v>15140</v>
      </c>
      <c r="Y295" s="7" t="s">
        <v>3967</v>
      </c>
      <c r="AB295" s="60">
        <v>5111</v>
      </c>
      <c r="AC295" s="60">
        <v>131</v>
      </c>
      <c r="AE295" s="61">
        <v>1</v>
      </c>
      <c r="AG295" s="7">
        <v>70950</v>
      </c>
      <c r="AH295" s="62">
        <v>70950</v>
      </c>
      <c r="AL295" s="64">
        <v>8</v>
      </c>
      <c r="AN295" s="61">
        <v>5676</v>
      </c>
      <c r="AO295" s="65">
        <v>33311</v>
      </c>
      <c r="AQ295" s="66" t="s">
        <v>14558</v>
      </c>
      <c r="AR295" s="66">
        <v>156</v>
      </c>
      <c r="AS295" s="66">
        <v>632</v>
      </c>
    </row>
    <row r="296" spans="3:45" x14ac:dyDescent="0.25">
      <c r="C296" s="53" t="s">
        <v>3590</v>
      </c>
      <c r="D296" s="54" t="s">
        <v>4134</v>
      </c>
      <c r="E296" s="54" t="s">
        <v>25</v>
      </c>
      <c r="F296" s="53" t="s">
        <v>1616</v>
      </c>
      <c r="G296" s="1" t="s">
        <v>1616</v>
      </c>
      <c r="H296" s="27">
        <v>9106046352</v>
      </c>
      <c r="I296" s="1" t="s">
        <v>1616</v>
      </c>
      <c r="J296" s="55" t="s">
        <v>15141</v>
      </c>
      <c r="L296" s="57" t="s">
        <v>26</v>
      </c>
      <c r="M296" s="57" t="s">
        <v>1866</v>
      </c>
      <c r="N296" s="58" t="s">
        <v>1616</v>
      </c>
      <c r="O296" s="7" t="s">
        <v>9474</v>
      </c>
      <c r="S296" s="55" t="s">
        <v>15142</v>
      </c>
      <c r="V296" s="55" t="s">
        <v>15142</v>
      </c>
      <c r="Y296" s="7" t="s">
        <v>3993</v>
      </c>
      <c r="AB296" s="60">
        <v>5111</v>
      </c>
      <c r="AC296" s="60">
        <v>131</v>
      </c>
      <c r="AE296" s="61">
        <v>1</v>
      </c>
      <c r="AG296" s="7">
        <v>111606</v>
      </c>
      <c r="AH296" s="62">
        <v>111606</v>
      </c>
      <c r="AL296" s="64">
        <v>8</v>
      </c>
      <c r="AN296" s="61">
        <v>8928.48</v>
      </c>
      <c r="AO296" s="65">
        <v>33311</v>
      </c>
      <c r="AQ296" s="66" t="s">
        <v>14558</v>
      </c>
      <c r="AR296" s="66">
        <v>156</v>
      </c>
      <c r="AS296" s="66">
        <v>632</v>
      </c>
    </row>
    <row r="297" spans="3:45" x14ac:dyDescent="0.25">
      <c r="C297" s="53" t="s">
        <v>3590</v>
      </c>
      <c r="D297" s="54" t="s">
        <v>4134</v>
      </c>
      <c r="E297" s="54" t="s">
        <v>25</v>
      </c>
      <c r="F297" s="53" t="s">
        <v>1616</v>
      </c>
      <c r="G297" s="1" t="s">
        <v>1616</v>
      </c>
      <c r="H297" s="27">
        <v>9106046352</v>
      </c>
      <c r="I297" s="1" t="s">
        <v>1616</v>
      </c>
      <c r="J297" s="55" t="s">
        <v>15141</v>
      </c>
      <c r="L297" s="57" t="s">
        <v>26</v>
      </c>
      <c r="M297" s="57" t="s">
        <v>1866</v>
      </c>
      <c r="N297" s="58" t="s">
        <v>1616</v>
      </c>
      <c r="O297" s="7" t="s">
        <v>9474</v>
      </c>
      <c r="S297" s="55" t="s">
        <v>15142</v>
      </c>
      <c r="V297" s="55" t="s">
        <v>15142</v>
      </c>
      <c r="Y297" s="7" t="s">
        <v>4007</v>
      </c>
      <c r="AB297" s="60">
        <v>5111</v>
      </c>
      <c r="AC297" s="60">
        <v>131</v>
      </c>
      <c r="AE297" s="61">
        <v>1</v>
      </c>
      <c r="AG297" s="7">
        <v>111058</v>
      </c>
      <c r="AH297" s="62">
        <v>111058</v>
      </c>
      <c r="AL297" s="64">
        <v>8</v>
      </c>
      <c r="AN297" s="61">
        <v>8884.64</v>
      </c>
      <c r="AO297" s="65">
        <v>33311</v>
      </c>
      <c r="AQ297" s="66" t="s">
        <v>14558</v>
      </c>
      <c r="AR297" s="66">
        <v>156</v>
      </c>
      <c r="AS297" s="66">
        <v>632</v>
      </c>
    </row>
    <row r="298" spans="3:45" x14ac:dyDescent="0.25">
      <c r="C298" s="53" t="s">
        <v>3590</v>
      </c>
      <c r="D298" s="54" t="s">
        <v>4134</v>
      </c>
      <c r="E298" s="54" t="s">
        <v>25</v>
      </c>
      <c r="F298" s="53" t="s">
        <v>1616</v>
      </c>
      <c r="G298" s="1" t="s">
        <v>1616</v>
      </c>
      <c r="H298" s="27">
        <v>9106046352</v>
      </c>
      <c r="I298" s="1" t="s">
        <v>1616</v>
      </c>
      <c r="J298" s="55" t="s">
        <v>15141</v>
      </c>
      <c r="L298" s="57" t="s">
        <v>26</v>
      </c>
      <c r="M298" s="57" t="s">
        <v>1866</v>
      </c>
      <c r="N298" s="58" t="s">
        <v>1616</v>
      </c>
      <c r="O298" s="7" t="s">
        <v>9474</v>
      </c>
      <c r="S298" s="55" t="s">
        <v>15142</v>
      </c>
      <c r="V298" s="55" t="s">
        <v>15142</v>
      </c>
      <c r="Y298" s="7" t="s">
        <v>4059</v>
      </c>
      <c r="AB298" s="60">
        <v>5111</v>
      </c>
      <c r="AC298" s="60">
        <v>131</v>
      </c>
      <c r="AE298" s="61">
        <v>2</v>
      </c>
      <c r="AG298" s="7">
        <v>37720</v>
      </c>
      <c r="AH298" s="62">
        <v>75440</v>
      </c>
      <c r="AL298" s="64">
        <v>8</v>
      </c>
      <c r="AN298" s="61">
        <v>6035.2</v>
      </c>
      <c r="AO298" s="65">
        <v>33311</v>
      </c>
      <c r="AQ298" s="66" t="s">
        <v>14558</v>
      </c>
      <c r="AR298" s="66">
        <v>156</v>
      </c>
      <c r="AS298" s="66">
        <v>632</v>
      </c>
    </row>
    <row r="299" spans="3:45" x14ac:dyDescent="0.25">
      <c r="C299" s="53" t="s">
        <v>3590</v>
      </c>
      <c r="D299" s="54" t="s">
        <v>4134</v>
      </c>
      <c r="E299" s="54" t="s">
        <v>25</v>
      </c>
      <c r="F299" s="53" t="s">
        <v>1616</v>
      </c>
      <c r="G299" s="1" t="s">
        <v>1616</v>
      </c>
      <c r="H299" s="27">
        <v>9106046352</v>
      </c>
      <c r="I299" s="1" t="s">
        <v>1616</v>
      </c>
      <c r="J299" s="55" t="s">
        <v>15141</v>
      </c>
      <c r="L299" s="57" t="s">
        <v>26</v>
      </c>
      <c r="M299" s="57" t="s">
        <v>1866</v>
      </c>
      <c r="N299" s="58" t="s">
        <v>1616</v>
      </c>
      <c r="O299" s="7" t="s">
        <v>9474</v>
      </c>
      <c r="S299" s="55" t="s">
        <v>15142</v>
      </c>
      <c r="V299" s="55" t="s">
        <v>15142</v>
      </c>
      <c r="Y299" s="7" t="s">
        <v>3949</v>
      </c>
      <c r="AB299" s="60">
        <v>5111</v>
      </c>
      <c r="AC299" s="60">
        <v>131</v>
      </c>
      <c r="AE299" s="61">
        <v>1</v>
      </c>
      <c r="AG299" s="7">
        <v>74250</v>
      </c>
      <c r="AH299" s="62">
        <v>74250</v>
      </c>
      <c r="AL299" s="64">
        <v>8</v>
      </c>
      <c r="AN299" s="61">
        <v>5940</v>
      </c>
      <c r="AO299" s="65">
        <v>33311</v>
      </c>
      <c r="AQ299" s="66" t="s">
        <v>14558</v>
      </c>
      <c r="AR299" s="66">
        <v>156</v>
      </c>
      <c r="AS299" s="66">
        <v>632</v>
      </c>
    </row>
    <row r="300" spans="3:45" x14ac:dyDescent="0.25">
      <c r="C300" s="53" t="s">
        <v>3590</v>
      </c>
      <c r="D300" s="54" t="s">
        <v>4134</v>
      </c>
      <c r="E300" s="54" t="s">
        <v>25</v>
      </c>
      <c r="F300" s="53" t="s">
        <v>1616</v>
      </c>
      <c r="G300" s="1" t="s">
        <v>1616</v>
      </c>
      <c r="H300" s="27">
        <v>9106046352</v>
      </c>
      <c r="I300" s="1" t="s">
        <v>1616</v>
      </c>
      <c r="J300" s="55" t="s">
        <v>15141</v>
      </c>
      <c r="L300" s="57" t="s">
        <v>26</v>
      </c>
      <c r="M300" s="57" t="s">
        <v>1866</v>
      </c>
      <c r="N300" s="58" t="s">
        <v>1616</v>
      </c>
      <c r="O300" s="7" t="s">
        <v>9474</v>
      </c>
      <c r="S300" s="55" t="s">
        <v>15142</v>
      </c>
      <c r="V300" s="55" t="s">
        <v>15142</v>
      </c>
      <c r="Y300" s="7" t="s">
        <v>3967</v>
      </c>
      <c r="AB300" s="60">
        <v>5111</v>
      </c>
      <c r="AC300" s="60">
        <v>131</v>
      </c>
      <c r="AE300" s="61">
        <v>1</v>
      </c>
      <c r="AG300" s="7">
        <v>70950</v>
      </c>
      <c r="AH300" s="62">
        <v>70950</v>
      </c>
      <c r="AL300" s="64">
        <v>8</v>
      </c>
      <c r="AN300" s="61">
        <v>5676</v>
      </c>
      <c r="AO300" s="65">
        <v>33311</v>
      </c>
      <c r="AQ300" s="66" t="s">
        <v>14558</v>
      </c>
      <c r="AR300" s="66">
        <v>156</v>
      </c>
      <c r="AS300" s="66">
        <v>632</v>
      </c>
    </row>
    <row r="301" spans="3:45" x14ac:dyDescent="0.25">
      <c r="C301" s="53" t="s">
        <v>3590</v>
      </c>
      <c r="D301" s="54" t="s">
        <v>4134</v>
      </c>
      <c r="E301" s="54" t="s">
        <v>25</v>
      </c>
      <c r="F301" s="53" t="s">
        <v>1616</v>
      </c>
      <c r="G301" s="1" t="s">
        <v>1616</v>
      </c>
      <c r="H301" s="27">
        <v>9106046352</v>
      </c>
      <c r="I301" s="1" t="s">
        <v>1616</v>
      </c>
      <c r="J301" s="55" t="s">
        <v>15141</v>
      </c>
      <c r="L301" s="57" t="s">
        <v>26</v>
      </c>
      <c r="M301" s="57" t="s">
        <v>1866</v>
      </c>
      <c r="N301" s="58" t="s">
        <v>1616</v>
      </c>
      <c r="O301" s="7" t="s">
        <v>9474</v>
      </c>
      <c r="S301" s="55" t="s">
        <v>15142</v>
      </c>
      <c r="V301" s="55" t="s">
        <v>15142</v>
      </c>
      <c r="Y301" s="7" t="s">
        <v>4010</v>
      </c>
      <c r="AB301" s="60">
        <v>5111</v>
      </c>
      <c r="AC301" s="60">
        <v>131</v>
      </c>
      <c r="AE301" s="61">
        <v>1</v>
      </c>
      <c r="AG301" s="7">
        <v>41328</v>
      </c>
      <c r="AH301" s="62">
        <v>41328</v>
      </c>
      <c r="AL301" s="64">
        <v>8</v>
      </c>
      <c r="AN301" s="61">
        <v>3306.2400000000002</v>
      </c>
      <c r="AO301" s="65">
        <v>33311</v>
      </c>
      <c r="AQ301" s="66" t="s">
        <v>14558</v>
      </c>
      <c r="AR301" s="66">
        <v>156</v>
      </c>
      <c r="AS301" s="66">
        <v>632</v>
      </c>
    </row>
    <row r="302" spans="3:45" x14ac:dyDescent="0.25">
      <c r="C302" s="53" t="s">
        <v>3590</v>
      </c>
      <c r="D302" s="54" t="s">
        <v>4134</v>
      </c>
      <c r="E302" s="54" t="s">
        <v>25</v>
      </c>
      <c r="F302" s="53" t="s">
        <v>907</v>
      </c>
      <c r="G302" s="1" t="s">
        <v>907</v>
      </c>
      <c r="H302" s="27">
        <v>9106046336</v>
      </c>
      <c r="I302" s="1" t="s">
        <v>907</v>
      </c>
      <c r="J302" s="55" t="s">
        <v>15143</v>
      </c>
      <c r="L302" s="57" t="s">
        <v>26</v>
      </c>
      <c r="M302" s="57" t="s">
        <v>1514</v>
      </c>
      <c r="N302" s="58" t="s">
        <v>907</v>
      </c>
      <c r="O302" s="7" t="s">
        <v>3593</v>
      </c>
      <c r="S302" s="55" t="s">
        <v>15144</v>
      </c>
      <c r="V302" s="55" t="s">
        <v>15144</v>
      </c>
      <c r="Y302" s="7" t="s">
        <v>4007</v>
      </c>
      <c r="AB302" s="60">
        <v>5111</v>
      </c>
      <c r="AC302" s="60">
        <v>131</v>
      </c>
      <c r="AE302" s="61">
        <v>1</v>
      </c>
      <c r="AG302" s="7">
        <v>111058</v>
      </c>
      <c r="AH302" s="62">
        <v>111058</v>
      </c>
      <c r="AL302" s="64">
        <v>8</v>
      </c>
      <c r="AN302" s="61">
        <v>8884.64</v>
      </c>
      <c r="AO302" s="65">
        <v>33311</v>
      </c>
      <c r="AQ302" s="66" t="s">
        <v>14558</v>
      </c>
      <c r="AR302" s="66">
        <v>156</v>
      </c>
      <c r="AS302" s="66">
        <v>632</v>
      </c>
    </row>
    <row r="303" spans="3:45" x14ac:dyDescent="0.25">
      <c r="C303" s="53" t="s">
        <v>3590</v>
      </c>
      <c r="D303" s="54" t="s">
        <v>4134</v>
      </c>
      <c r="E303" s="54" t="s">
        <v>25</v>
      </c>
      <c r="F303" s="53" t="s">
        <v>907</v>
      </c>
      <c r="G303" s="1" t="s">
        <v>907</v>
      </c>
      <c r="H303" s="27">
        <v>9106046336</v>
      </c>
      <c r="I303" s="1" t="s">
        <v>907</v>
      </c>
      <c r="J303" s="55" t="s">
        <v>15143</v>
      </c>
      <c r="L303" s="57" t="s">
        <v>26</v>
      </c>
      <c r="M303" s="57" t="s">
        <v>1514</v>
      </c>
      <c r="N303" s="58" t="s">
        <v>907</v>
      </c>
      <c r="O303" s="7" t="s">
        <v>3593</v>
      </c>
      <c r="S303" s="55" t="s">
        <v>15144</v>
      </c>
      <c r="V303" s="55" t="s">
        <v>15144</v>
      </c>
      <c r="Y303" s="7" t="s">
        <v>3967</v>
      </c>
      <c r="AB303" s="60">
        <v>5111</v>
      </c>
      <c r="AC303" s="60">
        <v>131</v>
      </c>
      <c r="AE303" s="61">
        <v>3</v>
      </c>
      <c r="AG303" s="7">
        <v>70950</v>
      </c>
      <c r="AH303" s="62">
        <v>212850</v>
      </c>
      <c r="AL303" s="64">
        <v>8</v>
      </c>
      <c r="AN303" s="61">
        <v>17028</v>
      </c>
      <c r="AO303" s="65">
        <v>33311</v>
      </c>
      <c r="AQ303" s="66" t="s">
        <v>14558</v>
      </c>
      <c r="AR303" s="66">
        <v>156</v>
      </c>
      <c r="AS303" s="66">
        <v>632</v>
      </c>
    </row>
    <row r="304" spans="3:45" x14ac:dyDescent="0.25">
      <c r="C304" s="53" t="s">
        <v>3590</v>
      </c>
      <c r="D304" s="54" t="s">
        <v>4134</v>
      </c>
      <c r="E304" s="54" t="s">
        <v>25</v>
      </c>
      <c r="F304" s="53" t="s">
        <v>907</v>
      </c>
      <c r="G304" s="1" t="s">
        <v>907</v>
      </c>
      <c r="H304" s="27">
        <v>9106046336</v>
      </c>
      <c r="I304" s="1" t="s">
        <v>907</v>
      </c>
      <c r="J304" s="55" t="s">
        <v>15143</v>
      </c>
      <c r="L304" s="57" t="s">
        <v>26</v>
      </c>
      <c r="M304" s="57" t="s">
        <v>1514</v>
      </c>
      <c r="N304" s="58" t="s">
        <v>907</v>
      </c>
      <c r="O304" s="7" t="s">
        <v>3593</v>
      </c>
      <c r="S304" s="55" t="s">
        <v>15144</v>
      </c>
      <c r="V304" s="55" t="s">
        <v>15144</v>
      </c>
      <c r="Y304" s="7" t="s">
        <v>3949</v>
      </c>
      <c r="AB304" s="60">
        <v>5111</v>
      </c>
      <c r="AC304" s="60">
        <v>131</v>
      </c>
      <c r="AE304" s="61">
        <v>2</v>
      </c>
      <c r="AG304" s="7">
        <v>74250</v>
      </c>
      <c r="AH304" s="62">
        <v>148500</v>
      </c>
      <c r="AL304" s="64">
        <v>8</v>
      </c>
      <c r="AN304" s="61">
        <v>11880</v>
      </c>
      <c r="AO304" s="65">
        <v>33311</v>
      </c>
      <c r="AQ304" s="66" t="s">
        <v>14558</v>
      </c>
      <c r="AR304" s="66">
        <v>156</v>
      </c>
      <c r="AS304" s="66">
        <v>632</v>
      </c>
    </row>
    <row r="305" spans="3:45" x14ac:dyDescent="0.25">
      <c r="C305" s="53" t="s">
        <v>3590</v>
      </c>
      <c r="D305" s="54" t="s">
        <v>4134</v>
      </c>
      <c r="E305" s="54" t="s">
        <v>25</v>
      </c>
      <c r="F305" s="53" t="s">
        <v>907</v>
      </c>
      <c r="G305" s="1" t="s">
        <v>907</v>
      </c>
      <c r="H305" s="27">
        <v>9106046336</v>
      </c>
      <c r="I305" s="1" t="s">
        <v>907</v>
      </c>
      <c r="J305" s="55" t="s">
        <v>15143</v>
      </c>
      <c r="L305" s="57" t="s">
        <v>26</v>
      </c>
      <c r="M305" s="57" t="s">
        <v>1514</v>
      </c>
      <c r="N305" s="58" t="s">
        <v>907</v>
      </c>
      <c r="O305" s="7" t="s">
        <v>3593</v>
      </c>
      <c r="S305" s="55" t="s">
        <v>15144</v>
      </c>
      <c r="V305" s="55" t="s">
        <v>15144</v>
      </c>
      <c r="Y305" s="7" t="s">
        <v>4059</v>
      </c>
      <c r="AB305" s="60">
        <v>5111</v>
      </c>
      <c r="AC305" s="60">
        <v>131</v>
      </c>
      <c r="AE305" s="61">
        <v>2</v>
      </c>
      <c r="AG305" s="7">
        <v>37720</v>
      </c>
      <c r="AH305" s="62">
        <v>75440</v>
      </c>
      <c r="AL305" s="64">
        <v>8</v>
      </c>
      <c r="AN305" s="61">
        <v>6035.2</v>
      </c>
      <c r="AO305" s="65">
        <v>33311</v>
      </c>
      <c r="AQ305" s="66" t="s">
        <v>14558</v>
      </c>
      <c r="AR305" s="66">
        <v>156</v>
      </c>
      <c r="AS305" s="66">
        <v>632</v>
      </c>
    </row>
    <row r="306" spans="3:45" x14ac:dyDescent="0.25">
      <c r="C306" s="53" t="s">
        <v>3590</v>
      </c>
      <c r="D306" s="54" t="s">
        <v>4134</v>
      </c>
      <c r="E306" s="54" t="s">
        <v>25</v>
      </c>
      <c r="F306" s="53" t="s">
        <v>907</v>
      </c>
      <c r="G306" s="1" t="s">
        <v>907</v>
      </c>
      <c r="H306" s="27">
        <v>9106046414</v>
      </c>
      <c r="I306" s="1" t="s">
        <v>907</v>
      </c>
      <c r="J306" s="55" t="s">
        <v>15145</v>
      </c>
      <c r="L306" s="57" t="s">
        <v>26</v>
      </c>
      <c r="M306" s="57" t="s">
        <v>1496</v>
      </c>
      <c r="N306" s="58" t="s">
        <v>907</v>
      </c>
      <c r="O306" s="7" t="s">
        <v>10034</v>
      </c>
      <c r="S306" s="55" t="s">
        <v>15146</v>
      </c>
      <c r="V306" s="55" t="s">
        <v>15146</v>
      </c>
      <c r="Y306" s="7" t="s">
        <v>4087</v>
      </c>
      <c r="AB306" s="60">
        <v>5111</v>
      </c>
      <c r="AC306" s="60">
        <v>131</v>
      </c>
      <c r="AE306" s="61">
        <v>1</v>
      </c>
      <c r="AG306" s="7">
        <v>45588</v>
      </c>
      <c r="AH306" s="62">
        <v>45588</v>
      </c>
      <c r="AL306" s="64">
        <v>8</v>
      </c>
      <c r="AN306" s="61">
        <v>3647.04</v>
      </c>
      <c r="AO306" s="65">
        <v>33311</v>
      </c>
      <c r="AQ306" s="66" t="s">
        <v>14558</v>
      </c>
      <c r="AR306" s="66">
        <v>156</v>
      </c>
      <c r="AS306" s="66">
        <v>632</v>
      </c>
    </row>
    <row r="307" spans="3:45" x14ac:dyDescent="0.25">
      <c r="C307" s="53" t="s">
        <v>3590</v>
      </c>
      <c r="D307" s="54" t="s">
        <v>4134</v>
      </c>
      <c r="E307" s="54" t="s">
        <v>25</v>
      </c>
      <c r="F307" s="53" t="s">
        <v>907</v>
      </c>
      <c r="G307" s="1" t="s">
        <v>907</v>
      </c>
      <c r="H307" s="27">
        <v>9106046458</v>
      </c>
      <c r="I307" s="1" t="s">
        <v>907</v>
      </c>
      <c r="J307" s="55" t="s">
        <v>15147</v>
      </c>
      <c r="L307" s="57" t="s">
        <v>26</v>
      </c>
      <c r="M307" s="57" t="s">
        <v>1550</v>
      </c>
      <c r="N307" s="58" t="s">
        <v>907</v>
      </c>
      <c r="O307" s="7" t="s">
        <v>3819</v>
      </c>
      <c r="S307" s="55" t="s">
        <v>15148</v>
      </c>
      <c r="V307" s="55" t="s">
        <v>15148</v>
      </c>
      <c r="Y307" s="7" t="s">
        <v>4007</v>
      </c>
      <c r="AB307" s="60">
        <v>5111</v>
      </c>
      <c r="AC307" s="60">
        <v>131</v>
      </c>
      <c r="AE307" s="61">
        <v>2</v>
      </c>
      <c r="AG307" s="7">
        <v>111058</v>
      </c>
      <c r="AH307" s="62">
        <v>222116</v>
      </c>
      <c r="AL307" s="64">
        <v>8</v>
      </c>
      <c r="AN307" s="61">
        <v>17769.28</v>
      </c>
      <c r="AO307" s="65">
        <v>33311</v>
      </c>
      <c r="AQ307" s="66" t="s">
        <v>14558</v>
      </c>
      <c r="AR307" s="66">
        <v>156</v>
      </c>
      <c r="AS307" s="66">
        <v>632</v>
      </c>
    </row>
    <row r="308" spans="3:45" x14ac:dyDescent="0.25">
      <c r="C308" s="53" t="s">
        <v>3590</v>
      </c>
      <c r="D308" s="54" t="s">
        <v>4134</v>
      </c>
      <c r="E308" s="54" t="s">
        <v>25</v>
      </c>
      <c r="F308" s="53" t="s">
        <v>907</v>
      </c>
      <c r="G308" s="1" t="s">
        <v>907</v>
      </c>
      <c r="H308" s="27">
        <v>9106046443</v>
      </c>
      <c r="I308" s="1" t="s">
        <v>907</v>
      </c>
      <c r="J308" s="55" t="s">
        <v>15149</v>
      </c>
      <c r="L308" s="57" t="s">
        <v>26</v>
      </c>
      <c r="M308" s="57" t="s">
        <v>1400</v>
      </c>
      <c r="N308" s="58" t="s">
        <v>907</v>
      </c>
      <c r="O308" s="7" t="s">
        <v>14494</v>
      </c>
      <c r="S308" s="55" t="s">
        <v>15150</v>
      </c>
      <c r="V308" s="55" t="s">
        <v>15150</v>
      </c>
      <c r="Y308" s="7" t="s">
        <v>4007</v>
      </c>
      <c r="AB308" s="60">
        <v>5111</v>
      </c>
      <c r="AC308" s="60">
        <v>131</v>
      </c>
      <c r="AE308" s="61">
        <v>1</v>
      </c>
      <c r="AG308" s="7">
        <v>111058</v>
      </c>
      <c r="AH308" s="62">
        <v>111058</v>
      </c>
      <c r="AL308" s="64">
        <v>8</v>
      </c>
      <c r="AN308" s="61">
        <v>8884.64</v>
      </c>
      <c r="AO308" s="65">
        <v>33311</v>
      </c>
      <c r="AQ308" s="66" t="s">
        <v>14558</v>
      </c>
      <c r="AR308" s="66">
        <v>156</v>
      </c>
      <c r="AS308" s="66">
        <v>632</v>
      </c>
    </row>
    <row r="309" spans="3:45" x14ac:dyDescent="0.25">
      <c r="C309" s="53" t="s">
        <v>3590</v>
      </c>
      <c r="D309" s="54" t="s">
        <v>4134</v>
      </c>
      <c r="E309" s="54" t="s">
        <v>25</v>
      </c>
      <c r="F309" s="53" t="s">
        <v>907</v>
      </c>
      <c r="G309" s="1" t="s">
        <v>907</v>
      </c>
      <c r="H309" s="27">
        <v>9106046443</v>
      </c>
      <c r="I309" s="1" t="s">
        <v>907</v>
      </c>
      <c r="J309" s="55" t="s">
        <v>15149</v>
      </c>
      <c r="L309" s="57" t="s">
        <v>26</v>
      </c>
      <c r="M309" s="57" t="s">
        <v>1400</v>
      </c>
      <c r="N309" s="58" t="s">
        <v>907</v>
      </c>
      <c r="O309" s="7" t="s">
        <v>14494</v>
      </c>
      <c r="S309" s="55" t="s">
        <v>15150</v>
      </c>
      <c r="V309" s="55" t="s">
        <v>15150</v>
      </c>
      <c r="Y309" s="7" t="s">
        <v>4087</v>
      </c>
      <c r="AB309" s="60">
        <v>5111</v>
      </c>
      <c r="AC309" s="60">
        <v>131</v>
      </c>
      <c r="AE309" s="61">
        <v>1</v>
      </c>
      <c r="AG309" s="7">
        <v>45588</v>
      </c>
      <c r="AH309" s="62">
        <v>45588</v>
      </c>
      <c r="AL309" s="64">
        <v>8</v>
      </c>
      <c r="AN309" s="61">
        <v>3647.04</v>
      </c>
      <c r="AO309" s="65">
        <v>33311</v>
      </c>
      <c r="AQ309" s="66" t="s">
        <v>14558</v>
      </c>
      <c r="AR309" s="66">
        <v>156</v>
      </c>
      <c r="AS309" s="66">
        <v>632</v>
      </c>
    </row>
    <row r="310" spans="3:45" x14ac:dyDescent="0.25">
      <c r="C310" s="53" t="s">
        <v>3590</v>
      </c>
      <c r="D310" s="54" t="s">
        <v>4134</v>
      </c>
      <c r="E310" s="54" t="s">
        <v>25</v>
      </c>
      <c r="F310" s="53" t="s">
        <v>907</v>
      </c>
      <c r="G310" s="1" t="s">
        <v>907</v>
      </c>
      <c r="H310" s="27">
        <v>9106046499</v>
      </c>
      <c r="I310" s="1" t="s">
        <v>907</v>
      </c>
      <c r="J310" s="55" t="s">
        <v>15151</v>
      </c>
      <c r="L310" s="57" t="s">
        <v>26</v>
      </c>
      <c r="M310" s="57" t="s">
        <v>1283</v>
      </c>
      <c r="N310" s="58" t="s">
        <v>907</v>
      </c>
      <c r="O310" s="7" t="s">
        <v>3606</v>
      </c>
      <c r="S310" s="55" t="s">
        <v>15152</v>
      </c>
      <c r="V310" s="55" t="s">
        <v>15152</v>
      </c>
      <c r="Y310" s="7" t="s">
        <v>4013</v>
      </c>
      <c r="AB310" s="60">
        <v>5111</v>
      </c>
      <c r="AC310" s="60">
        <v>131</v>
      </c>
      <c r="AE310" s="61">
        <v>5</v>
      </c>
      <c r="AG310" s="7">
        <v>50182</v>
      </c>
      <c r="AH310" s="62">
        <v>250910</v>
      </c>
      <c r="AL310" s="64">
        <v>8</v>
      </c>
      <c r="AN310" s="61">
        <v>20072.8</v>
      </c>
      <c r="AO310" s="65">
        <v>33311</v>
      </c>
      <c r="AQ310" s="66" t="s">
        <v>14558</v>
      </c>
      <c r="AR310" s="66">
        <v>156</v>
      </c>
      <c r="AS310" s="66">
        <v>632</v>
      </c>
    </row>
    <row r="311" spans="3:45" x14ac:dyDescent="0.25">
      <c r="C311" s="53" t="s">
        <v>3590</v>
      </c>
      <c r="D311" s="54" t="s">
        <v>4134</v>
      </c>
      <c r="E311" s="54" t="s">
        <v>25</v>
      </c>
      <c r="F311" s="53" t="s">
        <v>907</v>
      </c>
      <c r="G311" s="1" t="s">
        <v>907</v>
      </c>
      <c r="H311" s="27">
        <v>9106046499</v>
      </c>
      <c r="I311" s="1" t="s">
        <v>907</v>
      </c>
      <c r="J311" s="55" t="s">
        <v>15151</v>
      </c>
      <c r="L311" s="57" t="s">
        <v>26</v>
      </c>
      <c r="M311" s="57" t="s">
        <v>1283</v>
      </c>
      <c r="N311" s="58" t="s">
        <v>907</v>
      </c>
      <c r="O311" s="7" t="s">
        <v>3606</v>
      </c>
      <c r="S311" s="55" t="s">
        <v>15152</v>
      </c>
      <c r="V311" s="55" t="s">
        <v>15152</v>
      </c>
      <c r="Y311" s="7" t="s">
        <v>4007</v>
      </c>
      <c r="AB311" s="60">
        <v>5111</v>
      </c>
      <c r="AC311" s="60">
        <v>131</v>
      </c>
      <c r="AE311" s="61">
        <v>2</v>
      </c>
      <c r="AG311" s="7">
        <v>111058</v>
      </c>
      <c r="AH311" s="62">
        <v>222116</v>
      </c>
      <c r="AL311" s="64">
        <v>8</v>
      </c>
      <c r="AN311" s="61">
        <v>17769.28</v>
      </c>
      <c r="AO311" s="65">
        <v>33311</v>
      </c>
      <c r="AQ311" s="66" t="s">
        <v>14558</v>
      </c>
      <c r="AR311" s="66">
        <v>156</v>
      </c>
      <c r="AS311" s="66">
        <v>632</v>
      </c>
    </row>
    <row r="312" spans="3:45" x14ac:dyDescent="0.25">
      <c r="C312" s="53" t="s">
        <v>3590</v>
      </c>
      <c r="D312" s="54" t="s">
        <v>4134</v>
      </c>
      <c r="E312" s="54" t="s">
        <v>25</v>
      </c>
      <c r="F312" s="53" t="s">
        <v>907</v>
      </c>
      <c r="G312" s="1" t="s">
        <v>907</v>
      </c>
      <c r="H312" s="27">
        <v>9106046533</v>
      </c>
      <c r="I312" s="1" t="s">
        <v>907</v>
      </c>
      <c r="J312" s="55" t="s">
        <v>15153</v>
      </c>
      <c r="L312" s="57" t="s">
        <v>26</v>
      </c>
      <c r="M312" s="57" t="s">
        <v>1220</v>
      </c>
      <c r="N312" s="58" t="s">
        <v>907</v>
      </c>
      <c r="O312" s="7" t="s">
        <v>11792</v>
      </c>
      <c r="S312" s="55" t="s">
        <v>14791</v>
      </c>
      <c r="V312" s="55" t="s">
        <v>14791</v>
      </c>
      <c r="Y312" s="7" t="s">
        <v>4059</v>
      </c>
      <c r="AB312" s="60">
        <v>5111</v>
      </c>
      <c r="AC312" s="60">
        <v>131</v>
      </c>
      <c r="AE312" s="61">
        <v>2</v>
      </c>
      <c r="AG312" s="7">
        <v>37720</v>
      </c>
      <c r="AH312" s="62">
        <v>75440</v>
      </c>
      <c r="AL312" s="64">
        <v>8</v>
      </c>
      <c r="AN312" s="61">
        <v>6035.2</v>
      </c>
      <c r="AO312" s="65">
        <v>33311</v>
      </c>
      <c r="AQ312" s="66" t="s">
        <v>14558</v>
      </c>
      <c r="AR312" s="66">
        <v>156</v>
      </c>
      <c r="AS312" s="66">
        <v>632</v>
      </c>
    </row>
    <row r="313" spans="3:45" x14ac:dyDescent="0.25">
      <c r="C313" s="53" t="s">
        <v>3590</v>
      </c>
      <c r="D313" s="54" t="s">
        <v>4134</v>
      </c>
      <c r="E313" s="54" t="s">
        <v>25</v>
      </c>
      <c r="F313" s="53" t="s">
        <v>907</v>
      </c>
      <c r="G313" s="1" t="s">
        <v>907</v>
      </c>
      <c r="H313" s="27">
        <v>9106046559</v>
      </c>
      <c r="I313" s="1" t="s">
        <v>907</v>
      </c>
      <c r="J313" s="55" t="s">
        <v>15159</v>
      </c>
      <c r="L313" s="57" t="s">
        <v>26</v>
      </c>
      <c r="M313" s="57" t="s">
        <v>1151</v>
      </c>
      <c r="N313" s="58" t="s">
        <v>907</v>
      </c>
      <c r="O313" s="7" t="s">
        <v>14495</v>
      </c>
      <c r="S313" s="55" t="s">
        <v>15160</v>
      </c>
      <c r="V313" s="55" t="s">
        <v>15160</v>
      </c>
      <c r="Y313" s="7" t="s">
        <v>3952</v>
      </c>
      <c r="AB313" s="60">
        <v>5111</v>
      </c>
      <c r="AC313" s="60">
        <v>131</v>
      </c>
      <c r="AE313" s="61">
        <v>1</v>
      </c>
      <c r="AG313" s="7">
        <v>73431</v>
      </c>
      <c r="AH313" s="62">
        <v>73431</v>
      </c>
      <c r="AL313" s="64">
        <v>8</v>
      </c>
      <c r="AN313" s="61">
        <v>5874.4800000000005</v>
      </c>
      <c r="AO313" s="65">
        <v>33311</v>
      </c>
      <c r="AQ313" s="66" t="s">
        <v>14558</v>
      </c>
      <c r="AR313" s="66">
        <v>156</v>
      </c>
      <c r="AS313" s="66">
        <v>632</v>
      </c>
    </row>
    <row r="314" spans="3:45" x14ac:dyDescent="0.25">
      <c r="C314" s="53" t="s">
        <v>3590</v>
      </c>
      <c r="D314" s="54" t="s">
        <v>4134</v>
      </c>
      <c r="E314" s="54" t="s">
        <v>25</v>
      </c>
      <c r="F314" s="53" t="s">
        <v>1616</v>
      </c>
      <c r="G314" s="1" t="s">
        <v>1616</v>
      </c>
      <c r="H314" s="27">
        <v>9106046730</v>
      </c>
      <c r="I314" s="1" t="s">
        <v>1616</v>
      </c>
      <c r="J314" s="55" t="s">
        <v>15163</v>
      </c>
      <c r="L314" s="57" t="s">
        <v>26</v>
      </c>
      <c r="M314" s="57" t="s">
        <v>2244</v>
      </c>
      <c r="N314" s="58" t="s">
        <v>1616</v>
      </c>
      <c r="O314" s="7" t="s">
        <v>3606</v>
      </c>
      <c r="S314" s="55" t="s">
        <v>15164</v>
      </c>
      <c r="V314" s="55" t="s">
        <v>15164</v>
      </c>
      <c r="Y314" s="7" t="s">
        <v>3949</v>
      </c>
      <c r="AB314" s="60">
        <v>5111</v>
      </c>
      <c r="AC314" s="60">
        <v>131</v>
      </c>
      <c r="AE314" s="61">
        <v>1</v>
      </c>
      <c r="AG314" s="7">
        <v>74250</v>
      </c>
      <c r="AH314" s="62">
        <v>74250</v>
      </c>
      <c r="AL314" s="64">
        <v>8</v>
      </c>
      <c r="AN314" s="61">
        <v>5940</v>
      </c>
      <c r="AO314" s="65">
        <v>33311</v>
      </c>
      <c r="AQ314" s="66" t="s">
        <v>14558</v>
      </c>
      <c r="AR314" s="66">
        <v>156</v>
      </c>
      <c r="AS314" s="66">
        <v>632</v>
      </c>
    </row>
    <row r="315" spans="3:45" x14ac:dyDescent="0.25">
      <c r="C315" s="53" t="s">
        <v>3590</v>
      </c>
      <c r="D315" s="54" t="s">
        <v>4134</v>
      </c>
      <c r="E315" s="54" t="s">
        <v>25</v>
      </c>
      <c r="F315" s="53" t="s">
        <v>1616</v>
      </c>
      <c r="G315" s="1" t="s">
        <v>1616</v>
      </c>
      <c r="H315" s="27">
        <v>9106046730</v>
      </c>
      <c r="I315" s="1" t="s">
        <v>1616</v>
      </c>
      <c r="J315" s="55" t="s">
        <v>15163</v>
      </c>
      <c r="L315" s="57" t="s">
        <v>26</v>
      </c>
      <c r="M315" s="57" t="s">
        <v>2244</v>
      </c>
      <c r="N315" s="58" t="s">
        <v>1616</v>
      </c>
      <c r="O315" s="7" t="s">
        <v>3606</v>
      </c>
      <c r="S315" s="55" t="s">
        <v>15164</v>
      </c>
      <c r="V315" s="55" t="s">
        <v>15164</v>
      </c>
      <c r="Y315" s="7" t="s">
        <v>4013</v>
      </c>
      <c r="AB315" s="60">
        <v>5111</v>
      </c>
      <c r="AC315" s="60">
        <v>131</v>
      </c>
      <c r="AE315" s="61">
        <v>2</v>
      </c>
      <c r="AG315" s="7">
        <v>50182</v>
      </c>
      <c r="AH315" s="62">
        <v>100364</v>
      </c>
      <c r="AL315" s="64">
        <v>8</v>
      </c>
      <c r="AN315" s="61">
        <v>8029.12</v>
      </c>
      <c r="AO315" s="65">
        <v>33311</v>
      </c>
      <c r="AQ315" s="66" t="s">
        <v>14558</v>
      </c>
      <c r="AR315" s="66">
        <v>156</v>
      </c>
      <c r="AS315" s="66">
        <v>632</v>
      </c>
    </row>
    <row r="316" spans="3:45" x14ac:dyDescent="0.25">
      <c r="C316" s="53" t="s">
        <v>3590</v>
      </c>
      <c r="D316" s="54" t="s">
        <v>4134</v>
      </c>
      <c r="E316" s="54" t="s">
        <v>25</v>
      </c>
      <c r="F316" s="53" t="s">
        <v>907</v>
      </c>
      <c r="G316" s="1" t="s">
        <v>907</v>
      </c>
      <c r="H316" s="27">
        <v>9106046776</v>
      </c>
      <c r="I316" s="1" t="s">
        <v>907</v>
      </c>
      <c r="J316" s="55" t="s">
        <v>15165</v>
      </c>
      <c r="L316" s="57" t="s">
        <v>26</v>
      </c>
      <c r="M316" s="57" t="s">
        <v>1046</v>
      </c>
      <c r="N316" s="58" t="s">
        <v>907</v>
      </c>
      <c r="O316" s="7" t="s">
        <v>3627</v>
      </c>
      <c r="S316" s="55" t="s">
        <v>14673</v>
      </c>
      <c r="V316" s="55" t="s">
        <v>14673</v>
      </c>
      <c r="Y316" s="7" t="s">
        <v>4007</v>
      </c>
      <c r="AB316" s="60">
        <v>5111</v>
      </c>
      <c r="AC316" s="60">
        <v>131</v>
      </c>
      <c r="AE316" s="61">
        <v>1</v>
      </c>
      <c r="AG316" s="7">
        <v>111058</v>
      </c>
      <c r="AH316" s="62">
        <v>111058</v>
      </c>
      <c r="AL316" s="64">
        <v>8</v>
      </c>
      <c r="AN316" s="61">
        <v>8884.64</v>
      </c>
      <c r="AO316" s="65">
        <v>33311</v>
      </c>
      <c r="AQ316" s="66" t="s">
        <v>14558</v>
      </c>
      <c r="AR316" s="66">
        <v>156</v>
      </c>
      <c r="AS316" s="66">
        <v>632</v>
      </c>
    </row>
    <row r="317" spans="3:45" x14ac:dyDescent="0.25">
      <c r="C317" s="53" t="s">
        <v>3590</v>
      </c>
      <c r="D317" s="54" t="s">
        <v>4134</v>
      </c>
      <c r="E317" s="54" t="s">
        <v>25</v>
      </c>
      <c r="F317" s="53" t="s">
        <v>907</v>
      </c>
      <c r="G317" s="1" t="s">
        <v>907</v>
      </c>
      <c r="H317" s="27">
        <v>9106046803</v>
      </c>
      <c r="I317" s="1" t="s">
        <v>907</v>
      </c>
      <c r="J317" s="55" t="s">
        <v>15166</v>
      </c>
      <c r="L317" s="57" t="s">
        <v>26</v>
      </c>
      <c r="M317" s="57" t="s">
        <v>1190</v>
      </c>
      <c r="N317" s="58" t="s">
        <v>907</v>
      </c>
      <c r="O317" s="7" t="s">
        <v>3754</v>
      </c>
      <c r="S317" s="55" t="s">
        <v>15167</v>
      </c>
      <c r="V317" s="55" t="s">
        <v>15167</v>
      </c>
      <c r="Y317" s="7" t="s">
        <v>4007</v>
      </c>
      <c r="AB317" s="60">
        <v>5111</v>
      </c>
      <c r="AC317" s="60">
        <v>131</v>
      </c>
      <c r="AE317" s="61">
        <v>2</v>
      </c>
      <c r="AG317" s="7">
        <v>111058</v>
      </c>
      <c r="AH317" s="62">
        <v>222116</v>
      </c>
      <c r="AL317" s="64">
        <v>8</v>
      </c>
      <c r="AN317" s="61">
        <v>17769.28</v>
      </c>
      <c r="AO317" s="65">
        <v>33311</v>
      </c>
      <c r="AQ317" s="66" t="s">
        <v>14558</v>
      </c>
      <c r="AR317" s="66">
        <v>156</v>
      </c>
      <c r="AS317" s="66">
        <v>632</v>
      </c>
    </row>
    <row r="318" spans="3:45" x14ac:dyDescent="0.25">
      <c r="C318" s="53" t="s">
        <v>3590</v>
      </c>
      <c r="D318" s="54" t="s">
        <v>4134</v>
      </c>
      <c r="E318" s="54" t="s">
        <v>25</v>
      </c>
      <c r="F318" s="53" t="s">
        <v>907</v>
      </c>
      <c r="G318" s="1" t="s">
        <v>907</v>
      </c>
      <c r="H318" s="27">
        <v>9106046796</v>
      </c>
      <c r="I318" s="1" t="s">
        <v>907</v>
      </c>
      <c r="J318" s="55" t="s">
        <v>15168</v>
      </c>
      <c r="L318" s="57" t="s">
        <v>26</v>
      </c>
      <c r="M318" s="57" t="s">
        <v>1343</v>
      </c>
      <c r="N318" s="58" t="s">
        <v>907</v>
      </c>
      <c r="O318" s="7" t="s">
        <v>10418</v>
      </c>
      <c r="S318" s="55" t="s">
        <v>14718</v>
      </c>
      <c r="V318" s="55" t="s">
        <v>14718</v>
      </c>
      <c r="Y318" s="7" t="s">
        <v>4013</v>
      </c>
      <c r="AB318" s="60">
        <v>5111</v>
      </c>
      <c r="AC318" s="60">
        <v>131</v>
      </c>
      <c r="AE318" s="61">
        <v>3</v>
      </c>
      <c r="AG318" s="7">
        <v>50182</v>
      </c>
      <c r="AH318" s="62">
        <v>150546</v>
      </c>
      <c r="AL318" s="64">
        <v>8</v>
      </c>
      <c r="AN318" s="61">
        <v>12043.68</v>
      </c>
      <c r="AO318" s="65">
        <v>33311</v>
      </c>
      <c r="AQ318" s="66" t="s">
        <v>14558</v>
      </c>
      <c r="AR318" s="66">
        <v>156</v>
      </c>
      <c r="AS318" s="66">
        <v>632</v>
      </c>
    </row>
    <row r="319" spans="3:45" x14ac:dyDescent="0.25">
      <c r="C319" s="53" t="s">
        <v>3590</v>
      </c>
      <c r="D319" s="54" t="s">
        <v>4134</v>
      </c>
      <c r="E319" s="54" t="s">
        <v>25</v>
      </c>
      <c r="F319" s="53" t="s">
        <v>907</v>
      </c>
      <c r="G319" s="1" t="s">
        <v>907</v>
      </c>
      <c r="H319" s="27">
        <v>9106047037</v>
      </c>
      <c r="I319" s="1" t="s">
        <v>907</v>
      </c>
      <c r="J319" s="55" t="s">
        <v>15175</v>
      </c>
      <c r="L319" s="57" t="s">
        <v>26</v>
      </c>
      <c r="M319" s="57" t="s">
        <v>1520</v>
      </c>
      <c r="N319" s="58" t="s">
        <v>907</v>
      </c>
      <c r="O319" s="7" t="s">
        <v>14496</v>
      </c>
      <c r="S319" s="55" t="s">
        <v>15176</v>
      </c>
      <c r="V319" s="55" t="s">
        <v>15176</v>
      </c>
      <c r="Y319" s="7" t="s">
        <v>4007</v>
      </c>
      <c r="AB319" s="60">
        <v>5111</v>
      </c>
      <c r="AC319" s="60">
        <v>131</v>
      </c>
      <c r="AE319" s="61">
        <v>2</v>
      </c>
      <c r="AG319" s="7">
        <v>111058</v>
      </c>
      <c r="AH319" s="62">
        <v>222116</v>
      </c>
      <c r="AL319" s="64">
        <v>8</v>
      </c>
      <c r="AN319" s="61">
        <v>17769.28</v>
      </c>
      <c r="AO319" s="65">
        <v>33311</v>
      </c>
      <c r="AQ319" s="66" t="s">
        <v>14558</v>
      </c>
      <c r="AR319" s="66">
        <v>156</v>
      </c>
      <c r="AS319" s="66">
        <v>632</v>
      </c>
    </row>
    <row r="320" spans="3:45" x14ac:dyDescent="0.25">
      <c r="C320" s="53" t="s">
        <v>3590</v>
      </c>
      <c r="D320" s="54" t="s">
        <v>4134</v>
      </c>
      <c r="E320" s="54" t="s">
        <v>25</v>
      </c>
      <c r="F320" s="53" t="s">
        <v>907</v>
      </c>
      <c r="G320" s="1" t="s">
        <v>907</v>
      </c>
      <c r="H320" s="27">
        <v>9106047122</v>
      </c>
      <c r="I320" s="1" t="s">
        <v>907</v>
      </c>
      <c r="J320" s="55" t="s">
        <v>15177</v>
      </c>
      <c r="L320" s="57" t="s">
        <v>26</v>
      </c>
      <c r="M320" s="57" t="s">
        <v>1310</v>
      </c>
      <c r="N320" s="58" t="s">
        <v>907</v>
      </c>
      <c r="O320" s="7" t="s">
        <v>3829</v>
      </c>
      <c r="S320" s="55" t="s">
        <v>15178</v>
      </c>
      <c r="V320" s="55" t="s">
        <v>15178</v>
      </c>
      <c r="Y320" s="7" t="s">
        <v>4007</v>
      </c>
      <c r="AB320" s="60">
        <v>5111</v>
      </c>
      <c r="AC320" s="60">
        <v>131</v>
      </c>
      <c r="AE320" s="61">
        <v>1</v>
      </c>
      <c r="AG320" s="7">
        <v>111058</v>
      </c>
      <c r="AH320" s="62">
        <v>111058</v>
      </c>
      <c r="AL320" s="64">
        <v>8</v>
      </c>
      <c r="AN320" s="61">
        <v>8884.64</v>
      </c>
      <c r="AO320" s="65">
        <v>33311</v>
      </c>
      <c r="AQ320" s="66" t="s">
        <v>14558</v>
      </c>
      <c r="AR320" s="66">
        <v>156</v>
      </c>
      <c r="AS320" s="66">
        <v>632</v>
      </c>
    </row>
    <row r="321" spans="3:45" x14ac:dyDescent="0.25">
      <c r="C321" s="53" t="s">
        <v>3590</v>
      </c>
      <c r="D321" s="54" t="s">
        <v>4134</v>
      </c>
      <c r="E321" s="54" t="s">
        <v>25</v>
      </c>
      <c r="F321" s="53" t="s">
        <v>907</v>
      </c>
      <c r="G321" s="1" t="s">
        <v>907</v>
      </c>
      <c r="H321" s="27">
        <v>9106047251</v>
      </c>
      <c r="I321" s="1" t="s">
        <v>907</v>
      </c>
      <c r="J321" s="55" t="s">
        <v>15183</v>
      </c>
      <c r="L321" s="57" t="s">
        <v>26</v>
      </c>
      <c r="M321" s="57" t="s">
        <v>1235</v>
      </c>
      <c r="N321" s="58" t="s">
        <v>907</v>
      </c>
      <c r="O321" s="7" t="s">
        <v>3829</v>
      </c>
      <c r="S321" s="55" t="s">
        <v>15184</v>
      </c>
      <c r="V321" s="55" t="s">
        <v>15184</v>
      </c>
      <c r="Y321" s="7" t="s">
        <v>3949</v>
      </c>
      <c r="AB321" s="60">
        <v>5111</v>
      </c>
      <c r="AC321" s="60">
        <v>131</v>
      </c>
      <c r="AE321" s="61">
        <v>1</v>
      </c>
      <c r="AG321" s="7">
        <v>74250</v>
      </c>
      <c r="AH321" s="62">
        <v>74250</v>
      </c>
      <c r="AL321" s="64">
        <v>8</v>
      </c>
      <c r="AN321" s="61">
        <v>5940</v>
      </c>
      <c r="AO321" s="65">
        <v>33311</v>
      </c>
      <c r="AQ321" s="66" t="s">
        <v>14558</v>
      </c>
      <c r="AR321" s="66">
        <v>156</v>
      </c>
      <c r="AS321" s="66">
        <v>632</v>
      </c>
    </row>
    <row r="322" spans="3:45" x14ac:dyDescent="0.25">
      <c r="C322" s="53" t="s">
        <v>3590</v>
      </c>
      <c r="D322" s="54" t="s">
        <v>4134</v>
      </c>
      <c r="E322" s="54" t="s">
        <v>25</v>
      </c>
      <c r="F322" s="53" t="s">
        <v>907</v>
      </c>
      <c r="G322" s="1" t="s">
        <v>907</v>
      </c>
      <c r="H322" s="27">
        <v>9106047272</v>
      </c>
      <c r="I322" s="1" t="s">
        <v>907</v>
      </c>
      <c r="J322" s="55" t="s">
        <v>15185</v>
      </c>
      <c r="L322" s="57" t="s">
        <v>26</v>
      </c>
      <c r="M322" s="57" t="s">
        <v>1439</v>
      </c>
      <c r="N322" s="58" t="s">
        <v>907</v>
      </c>
      <c r="O322" s="7" t="s">
        <v>3612</v>
      </c>
      <c r="S322" s="55" t="s">
        <v>15186</v>
      </c>
      <c r="V322" s="55" t="s">
        <v>15186</v>
      </c>
      <c r="Y322" s="7" t="s">
        <v>3949</v>
      </c>
      <c r="AB322" s="60">
        <v>5111</v>
      </c>
      <c r="AC322" s="60">
        <v>131</v>
      </c>
      <c r="AE322" s="61">
        <v>2</v>
      </c>
      <c r="AG322" s="7">
        <v>74250</v>
      </c>
      <c r="AH322" s="62">
        <v>148500</v>
      </c>
      <c r="AL322" s="64">
        <v>8</v>
      </c>
      <c r="AN322" s="61">
        <v>11880</v>
      </c>
      <c r="AO322" s="65">
        <v>33311</v>
      </c>
      <c r="AQ322" s="66" t="s">
        <v>14558</v>
      </c>
      <c r="AR322" s="66">
        <v>156</v>
      </c>
      <c r="AS322" s="66">
        <v>632</v>
      </c>
    </row>
    <row r="323" spans="3:45" x14ac:dyDescent="0.25">
      <c r="C323" s="53" t="s">
        <v>3590</v>
      </c>
      <c r="D323" s="54" t="s">
        <v>4134</v>
      </c>
      <c r="E323" s="54" t="s">
        <v>25</v>
      </c>
      <c r="F323" s="53" t="s">
        <v>907</v>
      </c>
      <c r="G323" s="1" t="s">
        <v>907</v>
      </c>
      <c r="H323" s="27">
        <v>9106047273</v>
      </c>
      <c r="I323" s="1" t="s">
        <v>907</v>
      </c>
      <c r="J323" s="55" t="s">
        <v>15187</v>
      </c>
      <c r="L323" s="57" t="s">
        <v>26</v>
      </c>
      <c r="M323" s="57" t="s">
        <v>1445</v>
      </c>
      <c r="N323" s="58" t="s">
        <v>907</v>
      </c>
      <c r="O323" s="7" t="s">
        <v>3612</v>
      </c>
      <c r="S323" s="55" t="s">
        <v>15186</v>
      </c>
      <c r="V323" s="55" t="s">
        <v>15186</v>
      </c>
      <c r="Y323" s="7" t="s">
        <v>4059</v>
      </c>
      <c r="AB323" s="60">
        <v>5111</v>
      </c>
      <c r="AC323" s="60">
        <v>131</v>
      </c>
      <c r="AE323" s="61">
        <v>2</v>
      </c>
      <c r="AG323" s="7">
        <v>37720</v>
      </c>
      <c r="AH323" s="62">
        <v>75440</v>
      </c>
      <c r="AL323" s="64">
        <v>8</v>
      </c>
      <c r="AN323" s="61">
        <v>6035.2</v>
      </c>
      <c r="AO323" s="65">
        <v>33311</v>
      </c>
      <c r="AQ323" s="66" t="s">
        <v>14558</v>
      </c>
      <c r="AR323" s="66">
        <v>156</v>
      </c>
      <c r="AS323" s="66">
        <v>632</v>
      </c>
    </row>
    <row r="324" spans="3:45" x14ac:dyDescent="0.25">
      <c r="C324" s="53" t="s">
        <v>3590</v>
      </c>
      <c r="D324" s="54" t="s">
        <v>4134</v>
      </c>
      <c r="E324" s="54" t="s">
        <v>25</v>
      </c>
      <c r="F324" s="53" t="s">
        <v>907</v>
      </c>
      <c r="G324" s="1" t="s">
        <v>907</v>
      </c>
      <c r="H324" s="27">
        <v>9106047273</v>
      </c>
      <c r="I324" s="1" t="s">
        <v>907</v>
      </c>
      <c r="J324" s="55" t="s">
        <v>15187</v>
      </c>
      <c r="L324" s="57" t="s">
        <v>26</v>
      </c>
      <c r="M324" s="57" t="s">
        <v>1445</v>
      </c>
      <c r="N324" s="58" t="s">
        <v>907</v>
      </c>
      <c r="O324" s="7" t="s">
        <v>3612</v>
      </c>
      <c r="S324" s="55" t="s">
        <v>15186</v>
      </c>
      <c r="V324" s="55" t="s">
        <v>15186</v>
      </c>
      <c r="Y324" s="7" t="s">
        <v>4087</v>
      </c>
      <c r="AB324" s="60">
        <v>5111</v>
      </c>
      <c r="AC324" s="60">
        <v>131</v>
      </c>
      <c r="AE324" s="61">
        <v>2</v>
      </c>
      <c r="AG324" s="7">
        <v>45588</v>
      </c>
      <c r="AH324" s="62">
        <v>91176</v>
      </c>
      <c r="AL324" s="64">
        <v>8</v>
      </c>
      <c r="AN324" s="61">
        <v>7294.08</v>
      </c>
      <c r="AO324" s="65">
        <v>33311</v>
      </c>
      <c r="AQ324" s="66" t="s">
        <v>14558</v>
      </c>
      <c r="AR324" s="66">
        <v>156</v>
      </c>
      <c r="AS324" s="66">
        <v>632</v>
      </c>
    </row>
    <row r="325" spans="3:45" x14ac:dyDescent="0.25">
      <c r="C325" s="53" t="s">
        <v>3590</v>
      </c>
      <c r="D325" s="54" t="s">
        <v>4134</v>
      </c>
      <c r="E325" s="54" t="s">
        <v>25</v>
      </c>
      <c r="F325" s="53" t="s">
        <v>907</v>
      </c>
      <c r="G325" s="1" t="s">
        <v>907</v>
      </c>
      <c r="H325" s="27">
        <v>9106047442</v>
      </c>
      <c r="I325" s="1" t="s">
        <v>907</v>
      </c>
      <c r="J325" s="55" t="s">
        <v>15194</v>
      </c>
      <c r="L325" s="57" t="s">
        <v>26</v>
      </c>
      <c r="M325" s="57" t="s">
        <v>1511</v>
      </c>
      <c r="N325" s="58" t="s">
        <v>907</v>
      </c>
      <c r="O325" s="7" t="s">
        <v>3593</v>
      </c>
      <c r="S325" s="55" t="s">
        <v>15195</v>
      </c>
      <c r="V325" s="55" t="s">
        <v>15195</v>
      </c>
      <c r="Y325" s="7" t="s">
        <v>4087</v>
      </c>
      <c r="AB325" s="60">
        <v>5111</v>
      </c>
      <c r="AC325" s="60">
        <v>131</v>
      </c>
      <c r="AE325" s="61">
        <v>3</v>
      </c>
      <c r="AG325" s="7">
        <v>45588</v>
      </c>
      <c r="AH325" s="62">
        <v>136764</v>
      </c>
      <c r="AL325" s="64">
        <v>8</v>
      </c>
      <c r="AN325" s="61">
        <v>10941.12</v>
      </c>
      <c r="AO325" s="65">
        <v>33311</v>
      </c>
      <c r="AQ325" s="66" t="s">
        <v>14558</v>
      </c>
      <c r="AR325" s="66">
        <v>156</v>
      </c>
      <c r="AS325" s="66">
        <v>632</v>
      </c>
    </row>
    <row r="326" spans="3:45" x14ac:dyDescent="0.25">
      <c r="C326" s="53" t="s">
        <v>3590</v>
      </c>
      <c r="D326" s="54" t="s">
        <v>4134</v>
      </c>
      <c r="E326" s="54" t="s">
        <v>25</v>
      </c>
      <c r="F326" s="53" t="s">
        <v>907</v>
      </c>
      <c r="G326" s="1" t="s">
        <v>907</v>
      </c>
      <c r="H326" s="27">
        <v>9106047560</v>
      </c>
      <c r="I326" s="1" t="s">
        <v>907</v>
      </c>
      <c r="J326" s="55" t="s">
        <v>15198</v>
      </c>
      <c r="L326" s="57" t="s">
        <v>26</v>
      </c>
      <c r="M326" s="57" t="s">
        <v>1583</v>
      </c>
      <c r="N326" s="58" t="s">
        <v>907</v>
      </c>
      <c r="O326" s="7" t="s">
        <v>3627</v>
      </c>
      <c r="S326" s="55" t="s">
        <v>15199</v>
      </c>
      <c r="V326" s="55" t="s">
        <v>15199</v>
      </c>
      <c r="Y326" s="7" t="s">
        <v>3967</v>
      </c>
      <c r="AB326" s="60">
        <v>5111</v>
      </c>
      <c r="AC326" s="60">
        <v>131</v>
      </c>
      <c r="AE326" s="61">
        <v>3</v>
      </c>
      <c r="AG326" s="7">
        <v>70950</v>
      </c>
      <c r="AH326" s="62">
        <v>212850</v>
      </c>
      <c r="AL326" s="64">
        <v>8</v>
      </c>
      <c r="AN326" s="61">
        <v>17028</v>
      </c>
      <c r="AO326" s="65">
        <v>33311</v>
      </c>
      <c r="AQ326" s="66" t="s">
        <v>14558</v>
      </c>
      <c r="AR326" s="66">
        <v>156</v>
      </c>
      <c r="AS326" s="66">
        <v>632</v>
      </c>
    </row>
    <row r="327" spans="3:45" x14ac:dyDescent="0.25">
      <c r="C327" s="53" t="s">
        <v>3590</v>
      </c>
      <c r="D327" s="54" t="s">
        <v>4134</v>
      </c>
      <c r="E327" s="54" t="s">
        <v>25</v>
      </c>
      <c r="F327" s="53" t="s">
        <v>907</v>
      </c>
      <c r="G327" s="1" t="s">
        <v>907</v>
      </c>
      <c r="H327" s="27">
        <v>9106047711</v>
      </c>
      <c r="I327" s="1" t="s">
        <v>907</v>
      </c>
      <c r="J327" s="55" t="s">
        <v>15204</v>
      </c>
      <c r="L327" s="57" t="s">
        <v>26</v>
      </c>
      <c r="M327" s="57" t="s">
        <v>1535</v>
      </c>
      <c r="N327" s="58" t="s">
        <v>907</v>
      </c>
      <c r="O327" s="7" t="s">
        <v>14498</v>
      </c>
      <c r="S327" s="55" t="s">
        <v>15205</v>
      </c>
      <c r="V327" s="55" t="s">
        <v>15205</v>
      </c>
      <c r="Y327" s="7" t="s">
        <v>4007</v>
      </c>
      <c r="AB327" s="60">
        <v>5111</v>
      </c>
      <c r="AC327" s="60">
        <v>131</v>
      </c>
      <c r="AE327" s="61">
        <v>3</v>
      </c>
      <c r="AG327" s="7">
        <v>111058</v>
      </c>
      <c r="AH327" s="62">
        <v>333174</v>
      </c>
      <c r="AL327" s="64">
        <v>8</v>
      </c>
      <c r="AN327" s="61">
        <v>26653.920000000002</v>
      </c>
      <c r="AO327" s="65">
        <v>33311</v>
      </c>
      <c r="AQ327" s="66" t="s">
        <v>14558</v>
      </c>
      <c r="AR327" s="66">
        <v>156</v>
      </c>
      <c r="AS327" s="66">
        <v>632</v>
      </c>
    </row>
    <row r="328" spans="3:45" x14ac:dyDescent="0.25">
      <c r="C328" s="53" t="s">
        <v>3590</v>
      </c>
      <c r="D328" s="54" t="s">
        <v>4134</v>
      </c>
      <c r="E328" s="54" t="s">
        <v>25</v>
      </c>
      <c r="F328" s="53" t="s">
        <v>907</v>
      </c>
      <c r="G328" s="1" t="s">
        <v>907</v>
      </c>
      <c r="H328" s="27">
        <v>9106047712</v>
      </c>
      <c r="I328" s="1" t="s">
        <v>907</v>
      </c>
      <c r="J328" s="55" t="s">
        <v>15206</v>
      </c>
      <c r="L328" s="57" t="s">
        <v>26</v>
      </c>
      <c r="M328" s="57" t="s">
        <v>1529</v>
      </c>
      <c r="N328" s="58" t="s">
        <v>907</v>
      </c>
      <c r="O328" s="7" t="s">
        <v>14498</v>
      </c>
      <c r="S328" s="55" t="s">
        <v>15205</v>
      </c>
      <c r="V328" s="55" t="s">
        <v>15205</v>
      </c>
      <c r="Y328" s="7" t="s">
        <v>4007</v>
      </c>
      <c r="AB328" s="60">
        <v>5111</v>
      </c>
      <c r="AC328" s="60">
        <v>131</v>
      </c>
      <c r="AE328" s="61">
        <v>1</v>
      </c>
      <c r="AG328" s="7">
        <v>111058</v>
      </c>
      <c r="AH328" s="62">
        <v>111058</v>
      </c>
      <c r="AL328" s="64">
        <v>8</v>
      </c>
      <c r="AN328" s="61">
        <v>8884.64</v>
      </c>
      <c r="AO328" s="65">
        <v>33311</v>
      </c>
      <c r="AQ328" s="66" t="s">
        <v>14558</v>
      </c>
      <c r="AR328" s="66">
        <v>156</v>
      </c>
      <c r="AS328" s="66">
        <v>632</v>
      </c>
    </row>
    <row r="329" spans="3:45" x14ac:dyDescent="0.25">
      <c r="C329" s="53" t="s">
        <v>3590</v>
      </c>
      <c r="D329" s="54" t="s">
        <v>4134</v>
      </c>
      <c r="E329" s="54" t="s">
        <v>25</v>
      </c>
      <c r="F329" s="53" t="s">
        <v>1616</v>
      </c>
      <c r="G329" s="1" t="s">
        <v>1616</v>
      </c>
      <c r="H329" s="27">
        <v>9106047997</v>
      </c>
      <c r="I329" s="1" t="s">
        <v>1616</v>
      </c>
      <c r="J329" s="55" t="s">
        <v>15213</v>
      </c>
      <c r="L329" s="57" t="s">
        <v>26</v>
      </c>
      <c r="M329" s="57" t="s">
        <v>1737</v>
      </c>
      <c r="N329" s="58" t="s">
        <v>1616</v>
      </c>
      <c r="O329" s="7" t="s">
        <v>3829</v>
      </c>
      <c r="S329" s="55" t="s">
        <v>15214</v>
      </c>
      <c r="V329" s="55" t="s">
        <v>15214</v>
      </c>
      <c r="Y329" s="7" t="s">
        <v>3949</v>
      </c>
      <c r="AB329" s="60">
        <v>5111</v>
      </c>
      <c r="AC329" s="60">
        <v>131</v>
      </c>
      <c r="AE329" s="61">
        <v>1</v>
      </c>
      <c r="AG329" s="7">
        <v>74250</v>
      </c>
      <c r="AH329" s="62">
        <v>74250</v>
      </c>
      <c r="AL329" s="64">
        <v>8</v>
      </c>
      <c r="AN329" s="61">
        <v>5940</v>
      </c>
      <c r="AO329" s="65">
        <v>33311</v>
      </c>
      <c r="AQ329" s="66" t="s">
        <v>14558</v>
      </c>
      <c r="AR329" s="66">
        <v>156</v>
      </c>
      <c r="AS329" s="66">
        <v>632</v>
      </c>
    </row>
    <row r="330" spans="3:45" x14ac:dyDescent="0.25">
      <c r="C330" s="53" t="s">
        <v>3590</v>
      </c>
      <c r="D330" s="54" t="s">
        <v>4134</v>
      </c>
      <c r="E330" s="54" t="s">
        <v>25</v>
      </c>
      <c r="F330" s="53" t="s">
        <v>1616</v>
      </c>
      <c r="G330" s="1" t="s">
        <v>1616</v>
      </c>
      <c r="H330" s="27">
        <v>9106047997</v>
      </c>
      <c r="I330" s="1" t="s">
        <v>1616</v>
      </c>
      <c r="J330" s="55" t="s">
        <v>15213</v>
      </c>
      <c r="L330" s="57" t="s">
        <v>26</v>
      </c>
      <c r="M330" s="57" t="s">
        <v>1737</v>
      </c>
      <c r="N330" s="58" t="s">
        <v>1616</v>
      </c>
      <c r="O330" s="7" t="s">
        <v>3829</v>
      </c>
      <c r="S330" s="55" t="s">
        <v>15214</v>
      </c>
      <c r="V330" s="55" t="s">
        <v>15214</v>
      </c>
      <c r="Y330" s="7" t="s">
        <v>4059</v>
      </c>
      <c r="AB330" s="60">
        <v>5111</v>
      </c>
      <c r="AC330" s="60">
        <v>131</v>
      </c>
      <c r="AE330" s="61">
        <v>2</v>
      </c>
      <c r="AG330" s="7">
        <v>37720</v>
      </c>
      <c r="AH330" s="62">
        <v>75440</v>
      </c>
      <c r="AL330" s="64">
        <v>8</v>
      </c>
      <c r="AN330" s="61">
        <v>6035.2</v>
      </c>
      <c r="AO330" s="65">
        <v>33311</v>
      </c>
      <c r="AQ330" s="66" t="s">
        <v>14558</v>
      </c>
      <c r="AR330" s="66">
        <v>156</v>
      </c>
      <c r="AS330" s="66">
        <v>632</v>
      </c>
    </row>
    <row r="331" spans="3:45" x14ac:dyDescent="0.25">
      <c r="C331" s="53" t="s">
        <v>3590</v>
      </c>
      <c r="D331" s="54" t="s">
        <v>4134</v>
      </c>
      <c r="E331" s="54" t="s">
        <v>25</v>
      </c>
      <c r="F331" s="53" t="s">
        <v>1616</v>
      </c>
      <c r="G331" s="1" t="s">
        <v>1616</v>
      </c>
      <c r="H331" s="27">
        <v>9106047989</v>
      </c>
      <c r="I331" s="1" t="s">
        <v>1616</v>
      </c>
      <c r="J331" s="55" t="s">
        <v>15215</v>
      </c>
      <c r="L331" s="57" t="s">
        <v>26</v>
      </c>
      <c r="M331" s="57" t="s">
        <v>1641</v>
      </c>
      <c r="N331" s="58" t="s">
        <v>1616</v>
      </c>
      <c r="O331" s="7" t="s">
        <v>3754</v>
      </c>
      <c r="S331" s="55" t="s">
        <v>15216</v>
      </c>
      <c r="V331" s="55" t="s">
        <v>15216</v>
      </c>
      <c r="Y331" s="7" t="s">
        <v>4059</v>
      </c>
      <c r="AB331" s="60">
        <v>5111</v>
      </c>
      <c r="AC331" s="60">
        <v>131</v>
      </c>
      <c r="AE331" s="61">
        <v>1</v>
      </c>
      <c r="AG331" s="7">
        <v>37720</v>
      </c>
      <c r="AH331" s="62">
        <v>37720</v>
      </c>
      <c r="AL331" s="64">
        <v>8</v>
      </c>
      <c r="AN331" s="61">
        <v>3017.6</v>
      </c>
      <c r="AO331" s="65">
        <v>33311</v>
      </c>
      <c r="AQ331" s="66" t="s">
        <v>14558</v>
      </c>
      <c r="AR331" s="66">
        <v>156</v>
      </c>
      <c r="AS331" s="66">
        <v>632</v>
      </c>
    </row>
    <row r="332" spans="3:45" x14ac:dyDescent="0.25">
      <c r="C332" s="53" t="s">
        <v>3590</v>
      </c>
      <c r="D332" s="54" t="s">
        <v>4134</v>
      </c>
      <c r="E332" s="54" t="s">
        <v>25</v>
      </c>
      <c r="F332" s="53" t="s">
        <v>1616</v>
      </c>
      <c r="G332" s="1" t="s">
        <v>1616</v>
      </c>
      <c r="H332" s="27">
        <v>9106047996</v>
      </c>
      <c r="I332" s="1" t="s">
        <v>1616</v>
      </c>
      <c r="J332" s="55" t="s">
        <v>15217</v>
      </c>
      <c r="L332" s="57" t="s">
        <v>26</v>
      </c>
      <c r="M332" s="57" t="s">
        <v>1647</v>
      </c>
      <c r="N332" s="58" t="s">
        <v>1616</v>
      </c>
      <c r="O332" s="7" t="s">
        <v>3754</v>
      </c>
      <c r="S332" s="55" t="s">
        <v>15216</v>
      </c>
      <c r="V332" s="55" t="s">
        <v>15216</v>
      </c>
      <c r="Y332" s="7" t="s">
        <v>4007</v>
      </c>
      <c r="AB332" s="60">
        <v>5111</v>
      </c>
      <c r="AC332" s="60">
        <v>131</v>
      </c>
      <c r="AE332" s="61">
        <v>1</v>
      </c>
      <c r="AG332" s="7">
        <v>111058</v>
      </c>
      <c r="AH332" s="62">
        <v>111058</v>
      </c>
      <c r="AL332" s="64">
        <v>8</v>
      </c>
      <c r="AN332" s="61">
        <v>8884.64</v>
      </c>
      <c r="AO332" s="65">
        <v>33311</v>
      </c>
      <c r="AQ332" s="66" t="s">
        <v>14558</v>
      </c>
      <c r="AR332" s="66">
        <v>156</v>
      </c>
      <c r="AS332" s="66">
        <v>632</v>
      </c>
    </row>
    <row r="333" spans="3:45" x14ac:dyDescent="0.25">
      <c r="C333" s="53" t="s">
        <v>3590</v>
      </c>
      <c r="D333" s="54" t="s">
        <v>4134</v>
      </c>
      <c r="E333" s="54" t="s">
        <v>25</v>
      </c>
      <c r="F333" s="53" t="s">
        <v>1616</v>
      </c>
      <c r="G333" s="1" t="s">
        <v>1616</v>
      </c>
      <c r="H333" s="27">
        <v>9106048059</v>
      </c>
      <c r="I333" s="1" t="s">
        <v>1616</v>
      </c>
      <c r="J333" s="55" t="s">
        <v>15220</v>
      </c>
      <c r="L333" s="57" t="s">
        <v>26</v>
      </c>
      <c r="M333" s="57" t="s">
        <v>1809</v>
      </c>
      <c r="N333" s="58" t="s">
        <v>1616</v>
      </c>
      <c r="O333" s="7" t="s">
        <v>3819</v>
      </c>
      <c r="S333" s="55" t="s">
        <v>15221</v>
      </c>
      <c r="V333" s="55" t="s">
        <v>15221</v>
      </c>
      <c r="Y333" s="7" t="s">
        <v>4007</v>
      </c>
      <c r="AB333" s="60">
        <v>5111</v>
      </c>
      <c r="AC333" s="60">
        <v>131</v>
      </c>
      <c r="AE333" s="61">
        <v>1</v>
      </c>
      <c r="AG333" s="7">
        <v>111058</v>
      </c>
      <c r="AH333" s="62">
        <v>111058</v>
      </c>
      <c r="AL333" s="64">
        <v>8</v>
      </c>
      <c r="AN333" s="61">
        <v>8884.64</v>
      </c>
      <c r="AO333" s="65">
        <v>33311</v>
      </c>
      <c r="AQ333" s="66" t="s">
        <v>14558</v>
      </c>
      <c r="AR333" s="66">
        <v>156</v>
      </c>
      <c r="AS333" s="66">
        <v>632</v>
      </c>
    </row>
    <row r="334" spans="3:45" x14ac:dyDescent="0.25">
      <c r="C334" s="53" t="s">
        <v>3590</v>
      </c>
      <c r="D334" s="54" t="s">
        <v>4134</v>
      </c>
      <c r="E334" s="54" t="s">
        <v>25</v>
      </c>
      <c r="F334" s="53" t="s">
        <v>1616</v>
      </c>
      <c r="G334" s="1" t="s">
        <v>1616</v>
      </c>
      <c r="H334" s="27">
        <v>9106048051</v>
      </c>
      <c r="I334" s="1" t="s">
        <v>1616</v>
      </c>
      <c r="J334" s="55" t="s">
        <v>15222</v>
      </c>
      <c r="L334" s="57" t="s">
        <v>26</v>
      </c>
      <c r="M334" s="57" t="s">
        <v>2202</v>
      </c>
      <c r="N334" s="58" t="s">
        <v>1616</v>
      </c>
      <c r="O334" s="7" t="s">
        <v>3711</v>
      </c>
      <c r="S334" s="55" t="s">
        <v>15223</v>
      </c>
      <c r="V334" s="55" t="s">
        <v>15223</v>
      </c>
      <c r="Y334" s="7" t="s">
        <v>3999</v>
      </c>
      <c r="AB334" s="60">
        <v>5111</v>
      </c>
      <c r="AC334" s="60">
        <v>131</v>
      </c>
      <c r="AE334" s="61">
        <v>4</v>
      </c>
      <c r="AG334" s="7">
        <v>49500</v>
      </c>
      <c r="AH334" s="62">
        <v>198000</v>
      </c>
      <c r="AL334" s="64">
        <v>8</v>
      </c>
      <c r="AN334" s="61">
        <v>15840</v>
      </c>
      <c r="AO334" s="65">
        <v>33311</v>
      </c>
      <c r="AQ334" s="66" t="s">
        <v>14558</v>
      </c>
      <c r="AR334" s="66">
        <v>156</v>
      </c>
      <c r="AS334" s="66">
        <v>632</v>
      </c>
    </row>
    <row r="335" spans="3:45" x14ac:dyDescent="0.25">
      <c r="C335" s="53" t="s">
        <v>3590</v>
      </c>
      <c r="D335" s="54" t="s">
        <v>4134</v>
      </c>
      <c r="E335" s="54" t="s">
        <v>25</v>
      </c>
      <c r="F335" s="53" t="s">
        <v>1616</v>
      </c>
      <c r="G335" s="1" t="s">
        <v>1616</v>
      </c>
      <c r="H335" s="27">
        <v>9106048051</v>
      </c>
      <c r="I335" s="1" t="s">
        <v>1616</v>
      </c>
      <c r="J335" s="55" t="s">
        <v>15222</v>
      </c>
      <c r="L335" s="57" t="s">
        <v>26</v>
      </c>
      <c r="M335" s="57" t="s">
        <v>2202</v>
      </c>
      <c r="N335" s="58" t="s">
        <v>1616</v>
      </c>
      <c r="O335" s="7" t="s">
        <v>3711</v>
      </c>
      <c r="S335" s="55" t="s">
        <v>15223</v>
      </c>
      <c r="V335" s="55" t="s">
        <v>15223</v>
      </c>
      <c r="Y335" s="7" t="s">
        <v>4013</v>
      </c>
      <c r="AB335" s="60">
        <v>5111</v>
      </c>
      <c r="AC335" s="60">
        <v>131</v>
      </c>
      <c r="AE335" s="61">
        <v>4</v>
      </c>
      <c r="AG335" s="7">
        <v>50182</v>
      </c>
      <c r="AH335" s="62">
        <v>200728</v>
      </c>
      <c r="AL335" s="64">
        <v>8</v>
      </c>
      <c r="AN335" s="61">
        <v>16058.24</v>
      </c>
      <c r="AO335" s="65">
        <v>33311</v>
      </c>
      <c r="AQ335" s="66" t="s">
        <v>14558</v>
      </c>
      <c r="AR335" s="66">
        <v>156</v>
      </c>
      <c r="AS335" s="66">
        <v>632</v>
      </c>
    </row>
    <row r="336" spans="3:45" x14ac:dyDescent="0.25">
      <c r="C336" s="53" t="s">
        <v>3590</v>
      </c>
      <c r="D336" s="54" t="s">
        <v>4134</v>
      </c>
      <c r="E336" s="54" t="s">
        <v>25</v>
      </c>
      <c r="F336" s="53" t="s">
        <v>1616</v>
      </c>
      <c r="G336" s="1" t="s">
        <v>1616</v>
      </c>
      <c r="H336" s="27">
        <v>9106048167</v>
      </c>
      <c r="I336" s="1" t="s">
        <v>1616</v>
      </c>
      <c r="J336" s="55" t="s">
        <v>15226</v>
      </c>
      <c r="L336" s="57" t="s">
        <v>26</v>
      </c>
      <c r="M336" s="57" t="s">
        <v>2307</v>
      </c>
      <c r="N336" s="58" t="s">
        <v>1616</v>
      </c>
      <c r="O336" s="7" t="s">
        <v>3711</v>
      </c>
      <c r="S336" s="55" t="s">
        <v>15227</v>
      </c>
      <c r="V336" s="55" t="s">
        <v>15227</v>
      </c>
      <c r="Y336" s="7" t="s">
        <v>3967</v>
      </c>
      <c r="AB336" s="60">
        <v>5111</v>
      </c>
      <c r="AC336" s="60">
        <v>131</v>
      </c>
      <c r="AE336" s="61">
        <v>5</v>
      </c>
      <c r="AG336" s="7">
        <v>70950</v>
      </c>
      <c r="AH336" s="62">
        <v>354750</v>
      </c>
      <c r="AL336" s="64">
        <v>8</v>
      </c>
      <c r="AN336" s="61">
        <v>28380</v>
      </c>
      <c r="AO336" s="65">
        <v>33311</v>
      </c>
      <c r="AQ336" s="66" t="s">
        <v>14558</v>
      </c>
      <c r="AR336" s="66">
        <v>156</v>
      </c>
      <c r="AS336" s="66">
        <v>632</v>
      </c>
    </row>
    <row r="337" spans="3:45" x14ac:dyDescent="0.25">
      <c r="C337" s="53" t="s">
        <v>3590</v>
      </c>
      <c r="D337" s="54" t="s">
        <v>4134</v>
      </c>
      <c r="E337" s="54" t="s">
        <v>25</v>
      </c>
      <c r="F337" s="53" t="s">
        <v>1616</v>
      </c>
      <c r="G337" s="1" t="s">
        <v>1616</v>
      </c>
      <c r="H337" s="27">
        <v>9106048170</v>
      </c>
      <c r="I337" s="1" t="s">
        <v>1616</v>
      </c>
      <c r="J337" s="55" t="s">
        <v>15230</v>
      </c>
      <c r="L337" s="57" t="s">
        <v>26</v>
      </c>
      <c r="M337" s="57" t="s">
        <v>1800</v>
      </c>
      <c r="N337" s="58" t="s">
        <v>1616</v>
      </c>
      <c r="O337" s="7" t="s">
        <v>3829</v>
      </c>
      <c r="S337" s="55" t="s">
        <v>15231</v>
      </c>
      <c r="V337" s="55" t="s">
        <v>15231</v>
      </c>
      <c r="Y337" s="7" t="s">
        <v>4007</v>
      </c>
      <c r="AB337" s="60">
        <v>5111</v>
      </c>
      <c r="AC337" s="60">
        <v>131</v>
      </c>
      <c r="AE337" s="61">
        <v>1</v>
      </c>
      <c r="AG337" s="7">
        <v>111058</v>
      </c>
      <c r="AH337" s="62">
        <v>111058</v>
      </c>
      <c r="AL337" s="64">
        <v>8</v>
      </c>
      <c r="AN337" s="61">
        <v>8884.64</v>
      </c>
      <c r="AO337" s="65">
        <v>33311</v>
      </c>
      <c r="AQ337" s="66" t="s">
        <v>14558</v>
      </c>
      <c r="AR337" s="66">
        <v>156</v>
      </c>
      <c r="AS337" s="66">
        <v>632</v>
      </c>
    </row>
    <row r="338" spans="3:45" x14ac:dyDescent="0.25">
      <c r="C338" s="53" t="s">
        <v>3590</v>
      </c>
      <c r="D338" s="54" t="s">
        <v>4134</v>
      </c>
      <c r="E338" s="54" t="s">
        <v>25</v>
      </c>
      <c r="F338" s="53" t="s">
        <v>1616</v>
      </c>
      <c r="G338" s="1" t="s">
        <v>1616</v>
      </c>
      <c r="H338" s="27">
        <v>9106048250</v>
      </c>
      <c r="I338" s="1" t="s">
        <v>1616</v>
      </c>
      <c r="J338" s="55" t="s">
        <v>15234</v>
      </c>
      <c r="L338" s="57" t="s">
        <v>26</v>
      </c>
      <c r="M338" s="57" t="s">
        <v>2322</v>
      </c>
      <c r="N338" s="58" t="s">
        <v>1616</v>
      </c>
      <c r="O338" s="7" t="s">
        <v>3711</v>
      </c>
      <c r="S338" s="55" t="s">
        <v>15235</v>
      </c>
      <c r="V338" s="55" t="s">
        <v>15235</v>
      </c>
      <c r="Y338" s="7" t="s">
        <v>3967</v>
      </c>
      <c r="AB338" s="60">
        <v>5111</v>
      </c>
      <c r="AC338" s="60">
        <v>131</v>
      </c>
      <c r="AE338" s="61">
        <v>2</v>
      </c>
      <c r="AG338" s="7">
        <v>70950</v>
      </c>
      <c r="AH338" s="62">
        <v>141900</v>
      </c>
      <c r="AL338" s="64">
        <v>8</v>
      </c>
      <c r="AN338" s="61">
        <v>11352</v>
      </c>
      <c r="AO338" s="65">
        <v>33311</v>
      </c>
      <c r="AQ338" s="66" t="s">
        <v>14558</v>
      </c>
      <c r="AR338" s="66">
        <v>156</v>
      </c>
      <c r="AS338" s="66">
        <v>632</v>
      </c>
    </row>
    <row r="339" spans="3:45" x14ac:dyDescent="0.25">
      <c r="C339" s="53" t="s">
        <v>3590</v>
      </c>
      <c r="D339" s="54" t="s">
        <v>4134</v>
      </c>
      <c r="E339" s="54" t="s">
        <v>25</v>
      </c>
      <c r="F339" s="53" t="s">
        <v>1616</v>
      </c>
      <c r="G339" s="1" t="s">
        <v>1616</v>
      </c>
      <c r="H339" s="27">
        <v>9106048342</v>
      </c>
      <c r="I339" s="1" t="s">
        <v>1616</v>
      </c>
      <c r="J339" s="55" t="s">
        <v>15236</v>
      </c>
      <c r="L339" s="57" t="s">
        <v>26</v>
      </c>
      <c r="M339" s="57" t="s">
        <v>2319</v>
      </c>
      <c r="N339" s="58" t="s">
        <v>1616</v>
      </c>
      <c r="O339" s="7" t="s">
        <v>3727</v>
      </c>
      <c r="S339" s="55" t="s">
        <v>15237</v>
      </c>
      <c r="V339" s="55" t="s">
        <v>15237</v>
      </c>
      <c r="Y339" s="7" t="s">
        <v>4059</v>
      </c>
      <c r="AB339" s="60">
        <v>5111</v>
      </c>
      <c r="AC339" s="60">
        <v>131</v>
      </c>
      <c r="AE339" s="61">
        <v>1</v>
      </c>
      <c r="AG339" s="7">
        <v>37720</v>
      </c>
      <c r="AH339" s="62">
        <v>37720</v>
      </c>
      <c r="AL339" s="64">
        <v>8</v>
      </c>
      <c r="AN339" s="61">
        <v>3017.6</v>
      </c>
      <c r="AO339" s="65">
        <v>33311</v>
      </c>
      <c r="AQ339" s="66" t="s">
        <v>14558</v>
      </c>
      <c r="AR339" s="66">
        <v>156</v>
      </c>
      <c r="AS339" s="66">
        <v>632</v>
      </c>
    </row>
    <row r="340" spans="3:45" x14ac:dyDescent="0.25">
      <c r="C340" s="53" t="s">
        <v>3590</v>
      </c>
      <c r="D340" s="54" t="s">
        <v>4134</v>
      </c>
      <c r="E340" s="54" t="s">
        <v>25</v>
      </c>
      <c r="F340" s="53" t="s">
        <v>1616</v>
      </c>
      <c r="G340" s="1" t="s">
        <v>1616</v>
      </c>
      <c r="H340" s="27">
        <v>9106048377</v>
      </c>
      <c r="I340" s="1" t="s">
        <v>1616</v>
      </c>
      <c r="J340" s="55" t="s">
        <v>15238</v>
      </c>
      <c r="L340" s="57" t="s">
        <v>26</v>
      </c>
      <c r="M340" s="57" t="s">
        <v>2388</v>
      </c>
      <c r="N340" s="58" t="s">
        <v>1616</v>
      </c>
      <c r="O340" s="7" t="s">
        <v>3686</v>
      </c>
      <c r="S340" s="55" t="s">
        <v>15239</v>
      </c>
      <c r="V340" s="55" t="s">
        <v>15239</v>
      </c>
      <c r="Y340" s="7" t="s">
        <v>3949</v>
      </c>
      <c r="AB340" s="60">
        <v>5111</v>
      </c>
      <c r="AC340" s="60">
        <v>131</v>
      </c>
      <c r="AE340" s="61">
        <v>2</v>
      </c>
      <c r="AG340" s="7">
        <v>74250</v>
      </c>
      <c r="AH340" s="62">
        <v>148500</v>
      </c>
      <c r="AL340" s="64">
        <v>8</v>
      </c>
      <c r="AN340" s="61">
        <v>11880</v>
      </c>
      <c r="AO340" s="65">
        <v>33311</v>
      </c>
      <c r="AQ340" s="66" t="s">
        <v>14558</v>
      </c>
      <c r="AR340" s="66">
        <v>156</v>
      </c>
      <c r="AS340" s="66">
        <v>632</v>
      </c>
    </row>
    <row r="341" spans="3:45" x14ac:dyDescent="0.25">
      <c r="C341" s="53" t="s">
        <v>3590</v>
      </c>
      <c r="D341" s="54" t="s">
        <v>4134</v>
      </c>
      <c r="E341" s="54" t="s">
        <v>25</v>
      </c>
      <c r="F341" s="53" t="s">
        <v>1616</v>
      </c>
      <c r="G341" s="1" t="s">
        <v>1616</v>
      </c>
      <c r="H341" s="27">
        <v>9106048405</v>
      </c>
      <c r="I341" s="1" t="s">
        <v>1616</v>
      </c>
      <c r="J341" s="55" t="s">
        <v>15240</v>
      </c>
      <c r="L341" s="57" t="s">
        <v>26</v>
      </c>
      <c r="M341" s="57" t="s">
        <v>1701</v>
      </c>
      <c r="N341" s="58" t="s">
        <v>1616</v>
      </c>
      <c r="O341" s="7" t="s">
        <v>3627</v>
      </c>
      <c r="S341" s="55" t="s">
        <v>15241</v>
      </c>
      <c r="V341" s="55" t="s">
        <v>15241</v>
      </c>
      <c r="Y341" s="7" t="s">
        <v>3949</v>
      </c>
      <c r="AB341" s="60">
        <v>5111</v>
      </c>
      <c r="AC341" s="60">
        <v>131</v>
      </c>
      <c r="AE341" s="61">
        <v>1</v>
      </c>
      <c r="AG341" s="7">
        <v>74250</v>
      </c>
      <c r="AH341" s="62">
        <v>74250</v>
      </c>
      <c r="AL341" s="64">
        <v>8</v>
      </c>
      <c r="AN341" s="61">
        <v>5940</v>
      </c>
      <c r="AO341" s="65">
        <v>33311</v>
      </c>
      <c r="AQ341" s="66" t="s">
        <v>14558</v>
      </c>
      <c r="AR341" s="66">
        <v>156</v>
      </c>
      <c r="AS341" s="66">
        <v>632</v>
      </c>
    </row>
    <row r="342" spans="3:45" x14ac:dyDescent="0.25">
      <c r="C342" s="53" t="s">
        <v>3590</v>
      </c>
      <c r="D342" s="54" t="s">
        <v>4134</v>
      </c>
      <c r="E342" s="54" t="s">
        <v>25</v>
      </c>
      <c r="F342" s="53" t="s">
        <v>1616</v>
      </c>
      <c r="G342" s="1" t="s">
        <v>1616</v>
      </c>
      <c r="H342" s="27">
        <v>9106048405</v>
      </c>
      <c r="I342" s="1" t="s">
        <v>1616</v>
      </c>
      <c r="J342" s="55" t="s">
        <v>15240</v>
      </c>
      <c r="L342" s="57" t="s">
        <v>26</v>
      </c>
      <c r="M342" s="57" t="s">
        <v>1701</v>
      </c>
      <c r="N342" s="58" t="s">
        <v>1616</v>
      </c>
      <c r="O342" s="7" t="s">
        <v>3627</v>
      </c>
      <c r="S342" s="55" t="s">
        <v>15241</v>
      </c>
      <c r="V342" s="55" t="s">
        <v>15241</v>
      </c>
      <c r="Y342" s="7" t="s">
        <v>4059</v>
      </c>
      <c r="AB342" s="60">
        <v>5111</v>
      </c>
      <c r="AC342" s="60">
        <v>131</v>
      </c>
      <c r="AE342" s="61">
        <v>1</v>
      </c>
      <c r="AG342" s="7">
        <v>37720</v>
      </c>
      <c r="AH342" s="62">
        <v>37720</v>
      </c>
      <c r="AL342" s="64">
        <v>8</v>
      </c>
      <c r="AN342" s="61">
        <v>3017.6</v>
      </c>
      <c r="AO342" s="65">
        <v>33311</v>
      </c>
      <c r="AQ342" s="66" t="s">
        <v>14558</v>
      </c>
      <c r="AR342" s="66">
        <v>156</v>
      </c>
      <c r="AS342" s="66">
        <v>632</v>
      </c>
    </row>
    <row r="343" spans="3:45" x14ac:dyDescent="0.25">
      <c r="C343" s="53" t="s">
        <v>3590</v>
      </c>
      <c r="D343" s="54" t="s">
        <v>4134</v>
      </c>
      <c r="E343" s="54" t="s">
        <v>25</v>
      </c>
      <c r="F343" s="53" t="s">
        <v>1616</v>
      </c>
      <c r="G343" s="1" t="s">
        <v>1616</v>
      </c>
      <c r="H343" s="27">
        <v>9106048535</v>
      </c>
      <c r="I343" s="1" t="s">
        <v>1616</v>
      </c>
      <c r="J343" s="55" t="s">
        <v>15248</v>
      </c>
      <c r="L343" s="57" t="s">
        <v>26</v>
      </c>
      <c r="M343" s="57" t="s">
        <v>1680</v>
      </c>
      <c r="N343" s="58" t="s">
        <v>1616</v>
      </c>
      <c r="O343" s="7" t="s">
        <v>3627</v>
      </c>
      <c r="S343" s="55" t="s">
        <v>15249</v>
      </c>
      <c r="V343" s="55" t="s">
        <v>15249</v>
      </c>
      <c r="Y343" s="7" t="s">
        <v>3949</v>
      </c>
      <c r="AB343" s="60">
        <v>5111</v>
      </c>
      <c r="AC343" s="60">
        <v>131</v>
      </c>
      <c r="AE343" s="61">
        <v>3</v>
      </c>
      <c r="AG343" s="7">
        <v>74250</v>
      </c>
      <c r="AH343" s="62">
        <v>222750</v>
      </c>
      <c r="AL343" s="64">
        <v>8</v>
      </c>
      <c r="AN343" s="61">
        <v>17820</v>
      </c>
      <c r="AO343" s="65">
        <v>33311</v>
      </c>
      <c r="AQ343" s="66" t="s">
        <v>14558</v>
      </c>
      <c r="AR343" s="66">
        <v>156</v>
      </c>
      <c r="AS343" s="66">
        <v>632</v>
      </c>
    </row>
    <row r="344" spans="3:45" x14ac:dyDescent="0.25">
      <c r="C344" s="53" t="s">
        <v>3590</v>
      </c>
      <c r="D344" s="54" t="s">
        <v>4134</v>
      </c>
      <c r="E344" s="54" t="s">
        <v>25</v>
      </c>
      <c r="F344" s="53" t="s">
        <v>1616</v>
      </c>
      <c r="G344" s="1" t="s">
        <v>1616</v>
      </c>
      <c r="H344" s="27">
        <v>9106048630</v>
      </c>
      <c r="I344" s="1" t="s">
        <v>1616</v>
      </c>
      <c r="J344" s="55" t="s">
        <v>15252</v>
      </c>
      <c r="L344" s="57" t="s">
        <v>26</v>
      </c>
      <c r="M344" s="57" t="s">
        <v>1941</v>
      </c>
      <c r="N344" s="58" t="s">
        <v>1616</v>
      </c>
      <c r="O344" s="7" t="s">
        <v>3859</v>
      </c>
      <c r="S344" s="55" t="s">
        <v>15253</v>
      </c>
      <c r="V344" s="55" t="s">
        <v>15253</v>
      </c>
      <c r="Y344" s="7" t="s">
        <v>4059</v>
      </c>
      <c r="AB344" s="60">
        <v>5111</v>
      </c>
      <c r="AC344" s="60">
        <v>131</v>
      </c>
      <c r="AE344" s="61">
        <v>5</v>
      </c>
      <c r="AG344" s="7">
        <v>37720</v>
      </c>
      <c r="AH344" s="62">
        <v>188600</v>
      </c>
      <c r="AL344" s="64">
        <v>8</v>
      </c>
      <c r="AN344" s="61">
        <v>15088</v>
      </c>
      <c r="AO344" s="65">
        <v>33311</v>
      </c>
      <c r="AQ344" s="66" t="s">
        <v>14558</v>
      </c>
      <c r="AR344" s="66">
        <v>156</v>
      </c>
      <c r="AS344" s="66">
        <v>632</v>
      </c>
    </row>
    <row r="345" spans="3:45" x14ac:dyDescent="0.25">
      <c r="C345" s="53" t="s">
        <v>3590</v>
      </c>
      <c r="D345" s="54" t="s">
        <v>4134</v>
      </c>
      <c r="E345" s="54" t="s">
        <v>25</v>
      </c>
      <c r="F345" s="53" t="s">
        <v>1616</v>
      </c>
      <c r="G345" s="1" t="s">
        <v>1616</v>
      </c>
      <c r="H345" s="27">
        <v>9106048660</v>
      </c>
      <c r="I345" s="1" t="s">
        <v>1616</v>
      </c>
      <c r="J345" s="55" t="s">
        <v>15254</v>
      </c>
      <c r="L345" s="57" t="s">
        <v>26</v>
      </c>
      <c r="M345" s="57" t="s">
        <v>2301</v>
      </c>
      <c r="N345" s="58" t="s">
        <v>1616</v>
      </c>
      <c r="O345" s="7" t="s">
        <v>3779</v>
      </c>
      <c r="S345" s="55" t="s">
        <v>15255</v>
      </c>
      <c r="V345" s="55" t="s">
        <v>15255</v>
      </c>
      <c r="Y345" s="7" t="s">
        <v>4007</v>
      </c>
      <c r="AB345" s="60">
        <v>5111</v>
      </c>
      <c r="AC345" s="60">
        <v>131</v>
      </c>
      <c r="AE345" s="61">
        <v>2</v>
      </c>
      <c r="AG345" s="7">
        <v>111058</v>
      </c>
      <c r="AH345" s="62">
        <v>222116</v>
      </c>
      <c r="AL345" s="64">
        <v>8</v>
      </c>
      <c r="AN345" s="61">
        <v>17769.28</v>
      </c>
      <c r="AO345" s="65">
        <v>33311</v>
      </c>
      <c r="AQ345" s="66" t="s">
        <v>14558</v>
      </c>
      <c r="AR345" s="66">
        <v>156</v>
      </c>
      <c r="AS345" s="66">
        <v>632</v>
      </c>
    </row>
    <row r="346" spans="3:45" x14ac:dyDescent="0.25">
      <c r="C346" s="53" t="s">
        <v>3590</v>
      </c>
      <c r="D346" s="54" t="s">
        <v>4134</v>
      </c>
      <c r="E346" s="54" t="s">
        <v>25</v>
      </c>
      <c r="F346" s="53" t="s">
        <v>1616</v>
      </c>
      <c r="G346" s="1" t="s">
        <v>1616</v>
      </c>
      <c r="H346" s="27">
        <v>9106048746</v>
      </c>
      <c r="I346" s="1" t="s">
        <v>1616</v>
      </c>
      <c r="J346" s="55" t="s">
        <v>15258</v>
      </c>
      <c r="L346" s="57" t="s">
        <v>26</v>
      </c>
      <c r="M346" s="57" t="s">
        <v>1821</v>
      </c>
      <c r="N346" s="58" t="s">
        <v>1616</v>
      </c>
      <c r="O346" s="7" t="s">
        <v>14500</v>
      </c>
      <c r="S346" s="55" t="s">
        <v>15259</v>
      </c>
      <c r="V346" s="55" t="s">
        <v>15259</v>
      </c>
      <c r="Y346" s="7" t="s">
        <v>3967</v>
      </c>
      <c r="AB346" s="60">
        <v>5111</v>
      </c>
      <c r="AC346" s="60">
        <v>131</v>
      </c>
      <c r="AE346" s="61">
        <v>1</v>
      </c>
      <c r="AG346" s="7">
        <v>70950</v>
      </c>
      <c r="AH346" s="62">
        <v>70950</v>
      </c>
      <c r="AL346" s="64">
        <v>8</v>
      </c>
      <c r="AN346" s="61">
        <v>5676</v>
      </c>
      <c r="AO346" s="65">
        <v>33311</v>
      </c>
      <c r="AQ346" s="66" t="s">
        <v>14558</v>
      </c>
      <c r="AR346" s="66">
        <v>156</v>
      </c>
      <c r="AS346" s="66">
        <v>632</v>
      </c>
    </row>
    <row r="347" spans="3:45" x14ac:dyDescent="0.25">
      <c r="C347" s="53" t="s">
        <v>3590</v>
      </c>
      <c r="D347" s="54" t="s">
        <v>4134</v>
      </c>
      <c r="E347" s="54" t="s">
        <v>25</v>
      </c>
      <c r="F347" s="53" t="s">
        <v>1616</v>
      </c>
      <c r="G347" s="1" t="s">
        <v>1616</v>
      </c>
      <c r="H347" s="27">
        <v>9106048746</v>
      </c>
      <c r="I347" s="1" t="s">
        <v>1616</v>
      </c>
      <c r="J347" s="55" t="s">
        <v>15258</v>
      </c>
      <c r="L347" s="57" t="s">
        <v>26</v>
      </c>
      <c r="M347" s="57" t="s">
        <v>1821</v>
      </c>
      <c r="N347" s="58" t="s">
        <v>1616</v>
      </c>
      <c r="O347" s="7" t="s">
        <v>14500</v>
      </c>
      <c r="S347" s="55" t="s">
        <v>15259</v>
      </c>
      <c r="V347" s="55" t="s">
        <v>15259</v>
      </c>
      <c r="Y347" s="7" t="s">
        <v>4087</v>
      </c>
      <c r="AB347" s="60">
        <v>5111</v>
      </c>
      <c r="AC347" s="60">
        <v>131</v>
      </c>
      <c r="AE347" s="61">
        <v>1</v>
      </c>
      <c r="AG347" s="7">
        <v>45588</v>
      </c>
      <c r="AH347" s="62">
        <v>45588</v>
      </c>
      <c r="AL347" s="64">
        <v>8</v>
      </c>
      <c r="AN347" s="61">
        <v>3647.04</v>
      </c>
      <c r="AO347" s="65">
        <v>33311</v>
      </c>
      <c r="AQ347" s="66" t="s">
        <v>14558</v>
      </c>
      <c r="AR347" s="66">
        <v>156</v>
      </c>
      <c r="AS347" s="66">
        <v>632</v>
      </c>
    </row>
    <row r="348" spans="3:45" x14ac:dyDescent="0.25">
      <c r="C348" s="53" t="s">
        <v>3590</v>
      </c>
      <c r="D348" s="54" t="s">
        <v>4134</v>
      </c>
      <c r="E348" s="54" t="s">
        <v>25</v>
      </c>
      <c r="F348" s="53" t="s">
        <v>1616</v>
      </c>
      <c r="G348" s="1" t="s">
        <v>1616</v>
      </c>
      <c r="H348" s="27">
        <v>9106048781</v>
      </c>
      <c r="I348" s="1" t="s">
        <v>1616</v>
      </c>
      <c r="J348" s="55" t="s">
        <v>15260</v>
      </c>
      <c r="L348" s="57" t="s">
        <v>26</v>
      </c>
      <c r="M348" s="57" t="s">
        <v>2325</v>
      </c>
      <c r="N348" s="58" t="s">
        <v>1616</v>
      </c>
      <c r="O348" s="7" t="s">
        <v>3779</v>
      </c>
      <c r="S348" s="55" t="s">
        <v>15261</v>
      </c>
      <c r="V348" s="55" t="s">
        <v>15261</v>
      </c>
      <c r="Y348" s="7" t="s">
        <v>4007</v>
      </c>
      <c r="AB348" s="60">
        <v>5111</v>
      </c>
      <c r="AC348" s="60">
        <v>131</v>
      </c>
      <c r="AE348" s="61">
        <v>1</v>
      </c>
      <c r="AG348" s="7">
        <v>111058</v>
      </c>
      <c r="AH348" s="62">
        <v>111058</v>
      </c>
      <c r="AL348" s="64">
        <v>8</v>
      </c>
      <c r="AN348" s="61">
        <v>8884.64</v>
      </c>
      <c r="AO348" s="65">
        <v>33311</v>
      </c>
      <c r="AQ348" s="66" t="s">
        <v>14558</v>
      </c>
      <c r="AR348" s="66">
        <v>156</v>
      </c>
      <c r="AS348" s="66">
        <v>632</v>
      </c>
    </row>
    <row r="349" spans="3:45" x14ac:dyDescent="0.25">
      <c r="C349" s="53" t="s">
        <v>3590</v>
      </c>
      <c r="D349" s="54" t="s">
        <v>4134</v>
      </c>
      <c r="E349" s="54" t="s">
        <v>25</v>
      </c>
      <c r="F349" s="53" t="s">
        <v>1616</v>
      </c>
      <c r="G349" s="1" t="s">
        <v>1616</v>
      </c>
      <c r="H349" s="27">
        <v>9106048783</v>
      </c>
      <c r="I349" s="1" t="s">
        <v>1616</v>
      </c>
      <c r="J349" s="55" t="s">
        <v>15262</v>
      </c>
      <c r="L349" s="57" t="s">
        <v>26</v>
      </c>
      <c r="M349" s="57" t="s">
        <v>1944</v>
      </c>
      <c r="N349" s="58" t="s">
        <v>1616</v>
      </c>
      <c r="O349" s="7" t="s">
        <v>14501</v>
      </c>
      <c r="S349" s="55" t="s">
        <v>15263</v>
      </c>
      <c r="V349" s="55" t="s">
        <v>15263</v>
      </c>
      <c r="Y349" s="7" t="s">
        <v>4007</v>
      </c>
      <c r="AB349" s="60">
        <v>5111</v>
      </c>
      <c r="AC349" s="60">
        <v>131</v>
      </c>
      <c r="AE349" s="61">
        <v>3</v>
      </c>
      <c r="AG349" s="7">
        <v>111058</v>
      </c>
      <c r="AH349" s="62">
        <v>333174</v>
      </c>
      <c r="AL349" s="64">
        <v>8</v>
      </c>
      <c r="AN349" s="61">
        <v>26653.920000000002</v>
      </c>
      <c r="AO349" s="65">
        <v>33311</v>
      </c>
      <c r="AQ349" s="66" t="s">
        <v>14558</v>
      </c>
      <c r="AR349" s="66">
        <v>156</v>
      </c>
      <c r="AS349" s="66">
        <v>632</v>
      </c>
    </row>
    <row r="350" spans="3:45" x14ac:dyDescent="0.25">
      <c r="C350" s="53" t="s">
        <v>3590</v>
      </c>
      <c r="D350" s="54" t="s">
        <v>4134</v>
      </c>
      <c r="E350" s="54" t="s">
        <v>25</v>
      </c>
      <c r="F350" s="53" t="s">
        <v>1616</v>
      </c>
      <c r="G350" s="1" t="s">
        <v>1616</v>
      </c>
      <c r="H350" s="27">
        <v>9106048894</v>
      </c>
      <c r="I350" s="1" t="s">
        <v>1616</v>
      </c>
      <c r="J350" s="55" t="s">
        <v>15268</v>
      </c>
      <c r="L350" s="57" t="s">
        <v>26</v>
      </c>
      <c r="M350" s="57" t="s">
        <v>2376</v>
      </c>
      <c r="N350" s="58" t="s">
        <v>1616</v>
      </c>
      <c r="O350" s="7" t="s">
        <v>14502</v>
      </c>
      <c r="S350" s="55" t="s">
        <v>15269</v>
      </c>
      <c r="V350" s="55" t="s">
        <v>15269</v>
      </c>
      <c r="Y350" s="7" t="s">
        <v>4059</v>
      </c>
      <c r="AB350" s="60">
        <v>5111</v>
      </c>
      <c r="AC350" s="60">
        <v>131</v>
      </c>
      <c r="AE350" s="61">
        <v>2</v>
      </c>
      <c r="AG350" s="7">
        <v>37720</v>
      </c>
      <c r="AH350" s="62">
        <v>75440</v>
      </c>
      <c r="AL350" s="64">
        <v>8</v>
      </c>
      <c r="AN350" s="61">
        <v>6035.2</v>
      </c>
      <c r="AO350" s="65">
        <v>33311</v>
      </c>
      <c r="AQ350" s="66" t="s">
        <v>14558</v>
      </c>
      <c r="AR350" s="66">
        <v>156</v>
      </c>
      <c r="AS350" s="66">
        <v>632</v>
      </c>
    </row>
    <row r="351" spans="3:45" x14ac:dyDescent="0.25">
      <c r="C351" s="53" t="s">
        <v>3590</v>
      </c>
      <c r="D351" s="54" t="s">
        <v>4134</v>
      </c>
      <c r="E351" s="54" t="s">
        <v>25</v>
      </c>
      <c r="F351" s="53" t="s">
        <v>1616</v>
      </c>
      <c r="G351" s="1" t="s">
        <v>1616</v>
      </c>
      <c r="H351" s="27">
        <v>9106049038</v>
      </c>
      <c r="I351" s="1" t="s">
        <v>1616</v>
      </c>
      <c r="J351" s="55" t="s">
        <v>15272</v>
      </c>
      <c r="L351" s="57" t="s">
        <v>26</v>
      </c>
      <c r="M351" s="57" t="s">
        <v>2121</v>
      </c>
      <c r="N351" s="58" t="s">
        <v>1616</v>
      </c>
      <c r="O351" s="7" t="s">
        <v>9797</v>
      </c>
      <c r="S351" s="55" t="s">
        <v>15273</v>
      </c>
      <c r="V351" s="55" t="s">
        <v>15273</v>
      </c>
      <c r="Y351" s="7" t="s">
        <v>3949</v>
      </c>
      <c r="AB351" s="60">
        <v>5111</v>
      </c>
      <c r="AC351" s="60">
        <v>131</v>
      </c>
      <c r="AE351" s="61">
        <v>1</v>
      </c>
      <c r="AG351" s="7">
        <v>74250</v>
      </c>
      <c r="AH351" s="62">
        <v>74250</v>
      </c>
      <c r="AL351" s="64">
        <v>8</v>
      </c>
      <c r="AN351" s="61">
        <v>5940</v>
      </c>
      <c r="AO351" s="65">
        <v>33311</v>
      </c>
      <c r="AQ351" s="66" t="s">
        <v>14558</v>
      </c>
      <c r="AR351" s="66">
        <v>156</v>
      </c>
      <c r="AS351" s="66">
        <v>632</v>
      </c>
    </row>
    <row r="352" spans="3:45" x14ac:dyDescent="0.25">
      <c r="C352" s="53" t="s">
        <v>3590</v>
      </c>
      <c r="D352" s="54" t="s">
        <v>4134</v>
      </c>
      <c r="E352" s="54" t="s">
        <v>25</v>
      </c>
      <c r="F352" s="53" t="s">
        <v>1616</v>
      </c>
      <c r="G352" s="1" t="s">
        <v>1616</v>
      </c>
      <c r="H352" s="27">
        <v>9106049038</v>
      </c>
      <c r="I352" s="1" t="s">
        <v>1616</v>
      </c>
      <c r="J352" s="55" t="s">
        <v>15272</v>
      </c>
      <c r="L352" s="57" t="s">
        <v>26</v>
      </c>
      <c r="M352" s="57" t="s">
        <v>2121</v>
      </c>
      <c r="N352" s="58" t="s">
        <v>1616</v>
      </c>
      <c r="O352" s="7" t="s">
        <v>9797</v>
      </c>
      <c r="S352" s="55" t="s">
        <v>15273</v>
      </c>
      <c r="V352" s="55" t="s">
        <v>15273</v>
      </c>
      <c r="Y352" s="7" t="s">
        <v>4007</v>
      </c>
      <c r="AB352" s="60">
        <v>5111</v>
      </c>
      <c r="AC352" s="60">
        <v>131</v>
      </c>
      <c r="AE352" s="61">
        <v>3</v>
      </c>
      <c r="AG352" s="7">
        <v>111058</v>
      </c>
      <c r="AH352" s="62">
        <v>333174</v>
      </c>
      <c r="AL352" s="64">
        <v>8</v>
      </c>
      <c r="AN352" s="61">
        <v>26653.920000000002</v>
      </c>
      <c r="AO352" s="65">
        <v>33311</v>
      </c>
      <c r="AQ352" s="66" t="s">
        <v>14558</v>
      </c>
      <c r="AR352" s="66">
        <v>156</v>
      </c>
      <c r="AS352" s="66">
        <v>632</v>
      </c>
    </row>
    <row r="353" spans="3:45" x14ac:dyDescent="0.25">
      <c r="C353" s="53" t="s">
        <v>3590</v>
      </c>
      <c r="D353" s="54" t="s">
        <v>4134</v>
      </c>
      <c r="E353" s="54" t="s">
        <v>25</v>
      </c>
      <c r="F353" s="53" t="s">
        <v>1616</v>
      </c>
      <c r="G353" s="1" t="s">
        <v>1616</v>
      </c>
      <c r="H353" s="27">
        <v>9106049038</v>
      </c>
      <c r="I353" s="1" t="s">
        <v>1616</v>
      </c>
      <c r="J353" s="55" t="s">
        <v>15272</v>
      </c>
      <c r="L353" s="57" t="s">
        <v>26</v>
      </c>
      <c r="M353" s="57" t="s">
        <v>2121</v>
      </c>
      <c r="N353" s="58" t="s">
        <v>1616</v>
      </c>
      <c r="O353" s="7" t="s">
        <v>9797</v>
      </c>
      <c r="S353" s="55" t="s">
        <v>15273</v>
      </c>
      <c r="V353" s="55" t="s">
        <v>15273</v>
      </c>
      <c r="Y353" s="7" t="s">
        <v>4013</v>
      </c>
      <c r="AB353" s="60">
        <v>5111</v>
      </c>
      <c r="AC353" s="60">
        <v>131</v>
      </c>
      <c r="AE353" s="61">
        <v>2</v>
      </c>
      <c r="AG353" s="7">
        <v>50182</v>
      </c>
      <c r="AH353" s="62">
        <v>100364</v>
      </c>
      <c r="AL353" s="64">
        <v>8</v>
      </c>
      <c r="AN353" s="61">
        <v>8029.12</v>
      </c>
      <c r="AO353" s="65">
        <v>33311</v>
      </c>
      <c r="AQ353" s="66" t="s">
        <v>14558</v>
      </c>
      <c r="AR353" s="66">
        <v>156</v>
      </c>
      <c r="AS353" s="66">
        <v>632</v>
      </c>
    </row>
    <row r="354" spans="3:45" x14ac:dyDescent="0.25">
      <c r="C354" s="53" t="s">
        <v>3590</v>
      </c>
      <c r="D354" s="54" t="s">
        <v>4134</v>
      </c>
      <c r="E354" s="54" t="s">
        <v>25</v>
      </c>
      <c r="F354" s="53" t="s">
        <v>1616</v>
      </c>
      <c r="G354" s="1" t="s">
        <v>1616</v>
      </c>
      <c r="H354" s="27">
        <v>9106049038</v>
      </c>
      <c r="I354" s="1" t="s">
        <v>1616</v>
      </c>
      <c r="J354" s="55" t="s">
        <v>15272</v>
      </c>
      <c r="L354" s="57" t="s">
        <v>26</v>
      </c>
      <c r="M354" s="57" t="s">
        <v>2121</v>
      </c>
      <c r="N354" s="58" t="s">
        <v>1616</v>
      </c>
      <c r="O354" s="7" t="s">
        <v>9797</v>
      </c>
      <c r="S354" s="55" t="s">
        <v>15273</v>
      </c>
      <c r="V354" s="55" t="s">
        <v>15273</v>
      </c>
      <c r="Y354" s="7" t="s">
        <v>4059</v>
      </c>
      <c r="AB354" s="60">
        <v>5111</v>
      </c>
      <c r="AC354" s="60">
        <v>131</v>
      </c>
      <c r="AE354" s="61">
        <v>4</v>
      </c>
      <c r="AG354" s="7">
        <v>37720</v>
      </c>
      <c r="AH354" s="62">
        <v>150880</v>
      </c>
      <c r="AL354" s="64">
        <v>8</v>
      </c>
      <c r="AN354" s="61">
        <v>12070.4</v>
      </c>
      <c r="AO354" s="65">
        <v>33311</v>
      </c>
      <c r="AQ354" s="66" t="s">
        <v>14558</v>
      </c>
      <c r="AR354" s="66">
        <v>156</v>
      </c>
      <c r="AS354" s="66">
        <v>632</v>
      </c>
    </row>
    <row r="355" spans="3:45" x14ac:dyDescent="0.25">
      <c r="C355" s="53" t="s">
        <v>3590</v>
      </c>
      <c r="D355" s="54" t="s">
        <v>4134</v>
      </c>
      <c r="E355" s="54" t="s">
        <v>25</v>
      </c>
      <c r="F355" s="53" t="s">
        <v>1616</v>
      </c>
      <c r="G355" s="1" t="s">
        <v>1616</v>
      </c>
      <c r="H355" s="27">
        <v>9106049039</v>
      </c>
      <c r="I355" s="1" t="s">
        <v>1616</v>
      </c>
      <c r="J355" s="55" t="s">
        <v>15274</v>
      </c>
      <c r="L355" s="57" t="s">
        <v>26</v>
      </c>
      <c r="M355" s="57" t="s">
        <v>2130</v>
      </c>
      <c r="N355" s="58" t="s">
        <v>1616</v>
      </c>
      <c r="O355" s="7" t="s">
        <v>9797</v>
      </c>
      <c r="S355" s="55" t="s">
        <v>15273</v>
      </c>
      <c r="V355" s="55" t="s">
        <v>15273</v>
      </c>
      <c r="Y355" s="7" t="s">
        <v>4059</v>
      </c>
      <c r="AB355" s="60">
        <v>5111</v>
      </c>
      <c r="AC355" s="60">
        <v>131</v>
      </c>
      <c r="AE355" s="61">
        <v>1</v>
      </c>
      <c r="AG355" s="7">
        <v>37720</v>
      </c>
      <c r="AH355" s="62">
        <v>37720</v>
      </c>
      <c r="AL355" s="64">
        <v>8</v>
      </c>
      <c r="AN355" s="61">
        <v>3017.6</v>
      </c>
      <c r="AO355" s="65">
        <v>33311</v>
      </c>
      <c r="AQ355" s="66" t="s">
        <v>14558</v>
      </c>
      <c r="AR355" s="66">
        <v>156</v>
      </c>
      <c r="AS355" s="66">
        <v>632</v>
      </c>
    </row>
    <row r="356" spans="3:45" x14ac:dyDescent="0.25">
      <c r="C356" s="53" t="s">
        <v>3590</v>
      </c>
      <c r="D356" s="54" t="s">
        <v>4134</v>
      </c>
      <c r="E356" s="54" t="s">
        <v>25</v>
      </c>
      <c r="F356" s="53" t="s">
        <v>1616</v>
      </c>
      <c r="G356" s="1" t="s">
        <v>1616</v>
      </c>
      <c r="H356" s="27">
        <v>9106049039</v>
      </c>
      <c r="I356" s="1" t="s">
        <v>1616</v>
      </c>
      <c r="J356" s="55" t="s">
        <v>15274</v>
      </c>
      <c r="L356" s="57" t="s">
        <v>26</v>
      </c>
      <c r="M356" s="57" t="s">
        <v>2130</v>
      </c>
      <c r="N356" s="58" t="s">
        <v>1616</v>
      </c>
      <c r="O356" s="7" t="s">
        <v>9797</v>
      </c>
      <c r="S356" s="55" t="s">
        <v>15273</v>
      </c>
      <c r="V356" s="55" t="s">
        <v>15273</v>
      </c>
      <c r="Y356" s="7" t="s">
        <v>4013</v>
      </c>
      <c r="AB356" s="60">
        <v>5111</v>
      </c>
      <c r="AC356" s="60">
        <v>131</v>
      </c>
      <c r="AE356" s="61">
        <v>3</v>
      </c>
      <c r="AG356" s="7">
        <v>50182</v>
      </c>
      <c r="AH356" s="62">
        <v>150546</v>
      </c>
      <c r="AL356" s="64">
        <v>8</v>
      </c>
      <c r="AN356" s="61">
        <v>12043.68</v>
      </c>
      <c r="AO356" s="65">
        <v>33311</v>
      </c>
      <c r="AQ356" s="66" t="s">
        <v>14558</v>
      </c>
      <c r="AR356" s="66">
        <v>156</v>
      </c>
      <c r="AS356" s="66">
        <v>632</v>
      </c>
    </row>
    <row r="357" spans="3:45" x14ac:dyDescent="0.25">
      <c r="C357" s="53" t="s">
        <v>3590</v>
      </c>
      <c r="D357" s="54" t="s">
        <v>4134</v>
      </c>
      <c r="E357" s="54" t="s">
        <v>25</v>
      </c>
      <c r="F357" s="53" t="s">
        <v>1616</v>
      </c>
      <c r="G357" s="1" t="s">
        <v>1616</v>
      </c>
      <c r="H357" s="27">
        <v>9106049039</v>
      </c>
      <c r="I357" s="1" t="s">
        <v>1616</v>
      </c>
      <c r="J357" s="55" t="s">
        <v>15274</v>
      </c>
      <c r="L357" s="57" t="s">
        <v>26</v>
      </c>
      <c r="M357" s="57" t="s">
        <v>2130</v>
      </c>
      <c r="N357" s="58" t="s">
        <v>1616</v>
      </c>
      <c r="O357" s="7" t="s">
        <v>9797</v>
      </c>
      <c r="S357" s="55" t="s">
        <v>15273</v>
      </c>
      <c r="V357" s="55" t="s">
        <v>15273</v>
      </c>
      <c r="Y357" s="7" t="s">
        <v>3967</v>
      </c>
      <c r="AB357" s="60">
        <v>5111</v>
      </c>
      <c r="AC357" s="60">
        <v>131</v>
      </c>
      <c r="AE357" s="61">
        <v>3</v>
      </c>
      <c r="AG357" s="7">
        <v>70950</v>
      </c>
      <c r="AH357" s="62">
        <v>212850</v>
      </c>
      <c r="AL357" s="64">
        <v>8</v>
      </c>
      <c r="AN357" s="61">
        <v>17028</v>
      </c>
      <c r="AO357" s="65">
        <v>33311</v>
      </c>
      <c r="AQ357" s="66" t="s">
        <v>14558</v>
      </c>
      <c r="AR357" s="66">
        <v>156</v>
      </c>
      <c r="AS357" s="66">
        <v>632</v>
      </c>
    </row>
    <row r="358" spans="3:45" x14ac:dyDescent="0.25">
      <c r="C358" s="53" t="s">
        <v>3590</v>
      </c>
      <c r="D358" s="54" t="s">
        <v>4134</v>
      </c>
      <c r="E358" s="54" t="s">
        <v>25</v>
      </c>
      <c r="F358" s="53" t="s">
        <v>1616</v>
      </c>
      <c r="G358" s="1" t="s">
        <v>1616</v>
      </c>
      <c r="H358" s="27">
        <v>9106049070</v>
      </c>
      <c r="I358" s="1" t="s">
        <v>1616</v>
      </c>
      <c r="J358" s="55" t="s">
        <v>15275</v>
      </c>
      <c r="L358" s="57" t="s">
        <v>26</v>
      </c>
      <c r="M358" s="57" t="s">
        <v>2262</v>
      </c>
      <c r="N358" s="58" t="s">
        <v>1616</v>
      </c>
      <c r="O358" s="7" t="s">
        <v>11236</v>
      </c>
      <c r="S358" s="55" t="s">
        <v>15276</v>
      </c>
      <c r="V358" s="55" t="s">
        <v>15276</v>
      </c>
      <c r="Y358" s="7" t="s">
        <v>4010</v>
      </c>
      <c r="AB358" s="60">
        <v>5111</v>
      </c>
      <c r="AC358" s="60">
        <v>131</v>
      </c>
      <c r="AE358" s="61">
        <v>2</v>
      </c>
      <c r="AG358" s="7">
        <v>41328</v>
      </c>
      <c r="AH358" s="62">
        <v>82656</v>
      </c>
      <c r="AL358" s="64">
        <v>8</v>
      </c>
      <c r="AN358" s="61">
        <v>6612.4800000000005</v>
      </c>
      <c r="AO358" s="65">
        <v>33311</v>
      </c>
      <c r="AQ358" s="66" t="s">
        <v>14558</v>
      </c>
      <c r="AR358" s="66">
        <v>156</v>
      </c>
      <c r="AS358" s="66">
        <v>632</v>
      </c>
    </row>
    <row r="359" spans="3:45" x14ac:dyDescent="0.25">
      <c r="C359" s="53" t="s">
        <v>3590</v>
      </c>
      <c r="D359" s="54" t="s">
        <v>4134</v>
      </c>
      <c r="E359" s="54" t="s">
        <v>25</v>
      </c>
      <c r="F359" s="53" t="s">
        <v>1616</v>
      </c>
      <c r="G359" s="1" t="s">
        <v>1616</v>
      </c>
      <c r="H359" s="27">
        <v>9106049070</v>
      </c>
      <c r="I359" s="1" t="s">
        <v>1616</v>
      </c>
      <c r="J359" s="55" t="s">
        <v>15275</v>
      </c>
      <c r="L359" s="57" t="s">
        <v>26</v>
      </c>
      <c r="M359" s="57" t="s">
        <v>2262</v>
      </c>
      <c r="N359" s="58" t="s">
        <v>1616</v>
      </c>
      <c r="O359" s="7" t="s">
        <v>11236</v>
      </c>
      <c r="S359" s="55" t="s">
        <v>15276</v>
      </c>
      <c r="V359" s="55" t="s">
        <v>15276</v>
      </c>
      <c r="Y359" s="7" t="s">
        <v>4007</v>
      </c>
      <c r="AB359" s="60">
        <v>5111</v>
      </c>
      <c r="AC359" s="60">
        <v>131</v>
      </c>
      <c r="AE359" s="61">
        <v>2</v>
      </c>
      <c r="AG359" s="7">
        <v>111058</v>
      </c>
      <c r="AH359" s="62">
        <v>222116</v>
      </c>
      <c r="AL359" s="64">
        <v>8</v>
      </c>
      <c r="AN359" s="61">
        <v>17769.28</v>
      </c>
      <c r="AO359" s="65">
        <v>33311</v>
      </c>
      <c r="AQ359" s="66" t="s">
        <v>14558</v>
      </c>
      <c r="AR359" s="66">
        <v>156</v>
      </c>
      <c r="AS359" s="66">
        <v>632</v>
      </c>
    </row>
    <row r="360" spans="3:45" x14ac:dyDescent="0.25">
      <c r="C360" s="53" t="s">
        <v>3590</v>
      </c>
      <c r="D360" s="54" t="s">
        <v>4134</v>
      </c>
      <c r="E360" s="54" t="s">
        <v>25</v>
      </c>
      <c r="F360" s="53" t="s">
        <v>1616</v>
      </c>
      <c r="G360" s="1" t="s">
        <v>1616</v>
      </c>
      <c r="H360" s="27">
        <v>9106049061</v>
      </c>
      <c r="I360" s="1" t="s">
        <v>1616</v>
      </c>
      <c r="J360" s="55" t="s">
        <v>15277</v>
      </c>
      <c r="L360" s="57" t="s">
        <v>26</v>
      </c>
      <c r="M360" s="57" t="s">
        <v>2250</v>
      </c>
      <c r="N360" s="58" t="s">
        <v>1616</v>
      </c>
      <c r="O360" s="7" t="s">
        <v>9815</v>
      </c>
      <c r="S360" s="55" t="s">
        <v>15278</v>
      </c>
      <c r="V360" s="55" t="s">
        <v>15278</v>
      </c>
      <c r="Y360" s="7" t="s">
        <v>4007</v>
      </c>
      <c r="AB360" s="60">
        <v>5111</v>
      </c>
      <c r="AC360" s="60">
        <v>131</v>
      </c>
      <c r="AE360" s="61">
        <v>2</v>
      </c>
      <c r="AG360" s="7">
        <v>111058</v>
      </c>
      <c r="AH360" s="62">
        <v>222116</v>
      </c>
      <c r="AL360" s="64">
        <v>8</v>
      </c>
      <c r="AN360" s="61">
        <v>17769.28</v>
      </c>
      <c r="AO360" s="65">
        <v>33311</v>
      </c>
      <c r="AQ360" s="66" t="s">
        <v>14558</v>
      </c>
      <c r="AR360" s="66">
        <v>156</v>
      </c>
      <c r="AS360" s="66">
        <v>632</v>
      </c>
    </row>
    <row r="361" spans="3:45" x14ac:dyDescent="0.25">
      <c r="C361" s="53" t="s">
        <v>3590</v>
      </c>
      <c r="D361" s="54" t="s">
        <v>4134</v>
      </c>
      <c r="E361" s="54" t="s">
        <v>25</v>
      </c>
      <c r="F361" s="53" t="s">
        <v>1616</v>
      </c>
      <c r="G361" s="1" t="s">
        <v>1616</v>
      </c>
      <c r="H361" s="27">
        <v>9106049061</v>
      </c>
      <c r="I361" s="1" t="s">
        <v>1616</v>
      </c>
      <c r="J361" s="55" t="s">
        <v>15277</v>
      </c>
      <c r="L361" s="57" t="s">
        <v>26</v>
      </c>
      <c r="M361" s="57" t="s">
        <v>2250</v>
      </c>
      <c r="N361" s="58" t="s">
        <v>1616</v>
      </c>
      <c r="O361" s="7" t="s">
        <v>9815</v>
      </c>
      <c r="S361" s="55" t="s">
        <v>15278</v>
      </c>
      <c r="V361" s="55" t="s">
        <v>15278</v>
      </c>
      <c r="Y361" s="7" t="s">
        <v>4087</v>
      </c>
      <c r="AB361" s="60">
        <v>5111</v>
      </c>
      <c r="AC361" s="60">
        <v>131</v>
      </c>
      <c r="AE361" s="61">
        <v>1</v>
      </c>
      <c r="AG361" s="7">
        <v>45588</v>
      </c>
      <c r="AH361" s="62">
        <v>45588</v>
      </c>
      <c r="AL361" s="64">
        <v>8</v>
      </c>
      <c r="AN361" s="61">
        <v>3647.04</v>
      </c>
      <c r="AO361" s="65">
        <v>33311</v>
      </c>
      <c r="AQ361" s="66" t="s">
        <v>14558</v>
      </c>
      <c r="AR361" s="66">
        <v>156</v>
      </c>
      <c r="AS361" s="66">
        <v>632</v>
      </c>
    </row>
    <row r="362" spans="3:45" x14ac:dyDescent="0.25">
      <c r="C362" s="53" t="s">
        <v>3590</v>
      </c>
      <c r="D362" s="54" t="s">
        <v>4134</v>
      </c>
      <c r="E362" s="54" t="s">
        <v>25</v>
      </c>
      <c r="F362" s="53" t="s">
        <v>1616</v>
      </c>
      <c r="G362" s="1" t="s">
        <v>1616</v>
      </c>
      <c r="H362" s="27">
        <v>9106049061</v>
      </c>
      <c r="I362" s="1" t="s">
        <v>1616</v>
      </c>
      <c r="J362" s="55" t="s">
        <v>15277</v>
      </c>
      <c r="L362" s="57" t="s">
        <v>26</v>
      </c>
      <c r="M362" s="57" t="s">
        <v>2250</v>
      </c>
      <c r="N362" s="58" t="s">
        <v>1616</v>
      </c>
      <c r="O362" s="7" t="s">
        <v>9815</v>
      </c>
      <c r="S362" s="55" t="s">
        <v>15278</v>
      </c>
      <c r="V362" s="55" t="s">
        <v>15278</v>
      </c>
      <c r="Y362" s="7" t="s">
        <v>4013</v>
      </c>
      <c r="AB362" s="60">
        <v>5111</v>
      </c>
      <c r="AC362" s="60">
        <v>131</v>
      </c>
      <c r="AE362" s="61">
        <v>3</v>
      </c>
      <c r="AG362" s="7">
        <v>50182</v>
      </c>
      <c r="AH362" s="62">
        <v>150546</v>
      </c>
      <c r="AL362" s="64">
        <v>8</v>
      </c>
      <c r="AN362" s="61">
        <v>12043.68</v>
      </c>
      <c r="AO362" s="65">
        <v>33311</v>
      </c>
      <c r="AQ362" s="66" t="s">
        <v>14558</v>
      </c>
      <c r="AR362" s="66">
        <v>156</v>
      </c>
      <c r="AS362" s="66">
        <v>632</v>
      </c>
    </row>
    <row r="363" spans="3:45" x14ac:dyDescent="0.25">
      <c r="C363" s="53" t="s">
        <v>3590</v>
      </c>
      <c r="D363" s="54" t="s">
        <v>4134</v>
      </c>
      <c r="E363" s="54" t="s">
        <v>25</v>
      </c>
      <c r="F363" s="53" t="s">
        <v>1616</v>
      </c>
      <c r="G363" s="1" t="s">
        <v>1616</v>
      </c>
      <c r="H363" s="27">
        <v>9106049080</v>
      </c>
      <c r="I363" s="1" t="s">
        <v>1616</v>
      </c>
      <c r="J363" s="55" t="s">
        <v>15279</v>
      </c>
      <c r="L363" s="57" t="s">
        <v>26</v>
      </c>
      <c r="M363" s="57" t="s">
        <v>2328</v>
      </c>
      <c r="N363" s="58" t="s">
        <v>1616</v>
      </c>
      <c r="O363" s="7" t="s">
        <v>11594</v>
      </c>
      <c r="S363" s="55" t="s">
        <v>15280</v>
      </c>
      <c r="V363" s="55" t="s">
        <v>15280</v>
      </c>
      <c r="Y363" s="7" t="s">
        <v>4007</v>
      </c>
      <c r="AB363" s="60">
        <v>5111</v>
      </c>
      <c r="AC363" s="60">
        <v>131</v>
      </c>
      <c r="AE363" s="61">
        <v>3</v>
      </c>
      <c r="AG363" s="7">
        <v>111058</v>
      </c>
      <c r="AH363" s="62">
        <v>333174</v>
      </c>
      <c r="AL363" s="64">
        <v>8</v>
      </c>
      <c r="AN363" s="61">
        <v>26653.920000000002</v>
      </c>
      <c r="AO363" s="65">
        <v>33311</v>
      </c>
      <c r="AQ363" s="66" t="s">
        <v>14558</v>
      </c>
      <c r="AR363" s="66">
        <v>156</v>
      </c>
      <c r="AS363" s="66">
        <v>632</v>
      </c>
    </row>
    <row r="364" spans="3:45" x14ac:dyDescent="0.25">
      <c r="C364" s="53" t="s">
        <v>3590</v>
      </c>
      <c r="D364" s="54" t="s">
        <v>4134</v>
      </c>
      <c r="E364" s="54" t="s">
        <v>25</v>
      </c>
      <c r="F364" s="53" t="s">
        <v>1616</v>
      </c>
      <c r="G364" s="1" t="s">
        <v>1616</v>
      </c>
      <c r="H364" s="27">
        <v>9106049076</v>
      </c>
      <c r="I364" s="1" t="s">
        <v>1616</v>
      </c>
      <c r="J364" s="55" t="s">
        <v>15281</v>
      </c>
      <c r="L364" s="57" t="s">
        <v>26</v>
      </c>
      <c r="M364" s="57" t="s">
        <v>2271</v>
      </c>
      <c r="N364" s="58" t="s">
        <v>1616</v>
      </c>
      <c r="O364" s="7" t="s">
        <v>10413</v>
      </c>
      <c r="S364" s="55" t="s">
        <v>15282</v>
      </c>
      <c r="V364" s="55" t="s">
        <v>15282</v>
      </c>
      <c r="Y364" s="7" t="s">
        <v>4007</v>
      </c>
      <c r="AB364" s="60">
        <v>5111</v>
      </c>
      <c r="AC364" s="60">
        <v>131</v>
      </c>
      <c r="AE364" s="61">
        <v>2</v>
      </c>
      <c r="AG364" s="7">
        <v>111058</v>
      </c>
      <c r="AH364" s="62">
        <v>222116</v>
      </c>
      <c r="AL364" s="64">
        <v>8</v>
      </c>
      <c r="AN364" s="61">
        <v>17769.28</v>
      </c>
      <c r="AO364" s="65">
        <v>33311</v>
      </c>
      <c r="AQ364" s="66" t="s">
        <v>14558</v>
      </c>
      <c r="AR364" s="66">
        <v>156</v>
      </c>
      <c r="AS364" s="66">
        <v>632</v>
      </c>
    </row>
    <row r="365" spans="3:45" x14ac:dyDescent="0.25">
      <c r="C365" s="53" t="s">
        <v>3590</v>
      </c>
      <c r="D365" s="54" t="s">
        <v>4134</v>
      </c>
      <c r="E365" s="54" t="s">
        <v>25</v>
      </c>
      <c r="F365" s="53" t="s">
        <v>1616</v>
      </c>
      <c r="G365" s="1" t="s">
        <v>1616</v>
      </c>
      <c r="H365" s="27">
        <v>9106049124</v>
      </c>
      <c r="I365" s="1" t="s">
        <v>1616</v>
      </c>
      <c r="J365" s="55" t="s">
        <v>15285</v>
      </c>
      <c r="L365" s="57" t="s">
        <v>26</v>
      </c>
      <c r="M365" s="57" t="s">
        <v>2031</v>
      </c>
      <c r="N365" s="58" t="s">
        <v>1616</v>
      </c>
      <c r="O365" s="7" t="s">
        <v>3834</v>
      </c>
      <c r="S365" s="55" t="s">
        <v>15286</v>
      </c>
      <c r="V365" s="55" t="s">
        <v>15286</v>
      </c>
      <c r="Y365" s="7" t="s">
        <v>3999</v>
      </c>
      <c r="AB365" s="60">
        <v>5111</v>
      </c>
      <c r="AC365" s="60">
        <v>131</v>
      </c>
      <c r="AE365" s="61">
        <v>4</v>
      </c>
      <c r="AG365" s="7">
        <v>49500</v>
      </c>
      <c r="AH365" s="62">
        <v>198000</v>
      </c>
      <c r="AL365" s="64">
        <v>8</v>
      </c>
      <c r="AN365" s="61">
        <v>15840</v>
      </c>
      <c r="AO365" s="65">
        <v>33311</v>
      </c>
      <c r="AQ365" s="66" t="s">
        <v>14558</v>
      </c>
      <c r="AR365" s="66">
        <v>156</v>
      </c>
      <c r="AS365" s="66">
        <v>632</v>
      </c>
    </row>
    <row r="366" spans="3:45" x14ac:dyDescent="0.25">
      <c r="C366" s="53" t="s">
        <v>3590</v>
      </c>
      <c r="D366" s="54" t="s">
        <v>4134</v>
      </c>
      <c r="E366" s="54" t="s">
        <v>25</v>
      </c>
      <c r="F366" s="53" t="s">
        <v>1616</v>
      </c>
      <c r="G366" s="1" t="s">
        <v>1616</v>
      </c>
      <c r="H366" s="27">
        <v>9106049124</v>
      </c>
      <c r="I366" s="1" t="s">
        <v>1616</v>
      </c>
      <c r="J366" s="55" t="s">
        <v>15285</v>
      </c>
      <c r="L366" s="57" t="s">
        <v>26</v>
      </c>
      <c r="M366" s="57" t="s">
        <v>2031</v>
      </c>
      <c r="N366" s="58" t="s">
        <v>1616</v>
      </c>
      <c r="O366" s="7" t="s">
        <v>3834</v>
      </c>
      <c r="S366" s="55" t="s">
        <v>15286</v>
      </c>
      <c r="V366" s="55" t="s">
        <v>15286</v>
      </c>
      <c r="Y366" s="7" t="s">
        <v>4010</v>
      </c>
      <c r="AB366" s="60">
        <v>5111</v>
      </c>
      <c r="AC366" s="60">
        <v>131</v>
      </c>
      <c r="AE366" s="61">
        <v>4</v>
      </c>
      <c r="AG366" s="7">
        <v>41328</v>
      </c>
      <c r="AH366" s="62">
        <v>165312</v>
      </c>
      <c r="AL366" s="64">
        <v>8</v>
      </c>
      <c r="AN366" s="61">
        <v>13224.960000000001</v>
      </c>
      <c r="AO366" s="65">
        <v>33311</v>
      </c>
      <c r="AQ366" s="66" t="s">
        <v>14558</v>
      </c>
      <c r="AR366" s="66">
        <v>156</v>
      </c>
      <c r="AS366" s="66">
        <v>632</v>
      </c>
    </row>
    <row r="367" spans="3:45" x14ac:dyDescent="0.25">
      <c r="C367" s="53" t="s">
        <v>3590</v>
      </c>
      <c r="D367" s="54" t="s">
        <v>4134</v>
      </c>
      <c r="E367" s="54" t="s">
        <v>25</v>
      </c>
      <c r="F367" s="53" t="s">
        <v>1616</v>
      </c>
      <c r="G367" s="1" t="s">
        <v>1616</v>
      </c>
      <c r="H367" s="27">
        <v>9106049124</v>
      </c>
      <c r="I367" s="1" t="s">
        <v>1616</v>
      </c>
      <c r="J367" s="55" t="s">
        <v>15285</v>
      </c>
      <c r="L367" s="57" t="s">
        <v>26</v>
      </c>
      <c r="M367" s="57" t="s">
        <v>2031</v>
      </c>
      <c r="N367" s="58" t="s">
        <v>1616</v>
      </c>
      <c r="O367" s="7" t="s">
        <v>3834</v>
      </c>
      <c r="S367" s="55" t="s">
        <v>15286</v>
      </c>
      <c r="V367" s="55" t="s">
        <v>15286</v>
      </c>
      <c r="Y367" s="7" t="s">
        <v>3967</v>
      </c>
      <c r="AB367" s="60">
        <v>5111</v>
      </c>
      <c r="AC367" s="60">
        <v>131</v>
      </c>
      <c r="AE367" s="61">
        <v>8</v>
      </c>
      <c r="AG367" s="7">
        <v>70950</v>
      </c>
      <c r="AH367" s="62">
        <v>567600</v>
      </c>
      <c r="AL367" s="64">
        <v>8</v>
      </c>
      <c r="AN367" s="61">
        <v>45408</v>
      </c>
      <c r="AO367" s="65">
        <v>33311</v>
      </c>
      <c r="AQ367" s="66" t="s">
        <v>14558</v>
      </c>
      <c r="AR367" s="66">
        <v>156</v>
      </c>
      <c r="AS367" s="66">
        <v>632</v>
      </c>
    </row>
    <row r="368" spans="3:45" x14ac:dyDescent="0.25">
      <c r="C368" s="53" t="s">
        <v>3590</v>
      </c>
      <c r="D368" s="54" t="s">
        <v>4134</v>
      </c>
      <c r="E368" s="54" t="s">
        <v>25</v>
      </c>
      <c r="F368" s="53" t="s">
        <v>1616</v>
      </c>
      <c r="G368" s="1" t="s">
        <v>1616</v>
      </c>
      <c r="H368" s="27">
        <v>9106049086</v>
      </c>
      <c r="I368" s="1" t="s">
        <v>1616</v>
      </c>
      <c r="J368" s="55" t="s">
        <v>15287</v>
      </c>
      <c r="L368" s="57" t="s">
        <v>26</v>
      </c>
      <c r="M368" s="57" t="s">
        <v>1788</v>
      </c>
      <c r="N368" s="58" t="s">
        <v>1616</v>
      </c>
      <c r="O368" s="7" t="s">
        <v>3711</v>
      </c>
      <c r="S368" s="55" t="s">
        <v>15288</v>
      </c>
      <c r="V368" s="55" t="s">
        <v>15288</v>
      </c>
      <c r="Y368" s="7" t="s">
        <v>4007</v>
      </c>
      <c r="AB368" s="60">
        <v>5111</v>
      </c>
      <c r="AC368" s="60">
        <v>131</v>
      </c>
      <c r="AE368" s="61">
        <v>2</v>
      </c>
      <c r="AG368" s="7">
        <v>111058</v>
      </c>
      <c r="AH368" s="62">
        <v>222116</v>
      </c>
      <c r="AL368" s="64">
        <v>8</v>
      </c>
      <c r="AN368" s="61">
        <v>17769.28</v>
      </c>
      <c r="AO368" s="65">
        <v>33311</v>
      </c>
      <c r="AQ368" s="66" t="s">
        <v>14558</v>
      </c>
      <c r="AR368" s="66">
        <v>156</v>
      </c>
      <c r="AS368" s="66">
        <v>632</v>
      </c>
    </row>
    <row r="369" spans="3:45" x14ac:dyDescent="0.25">
      <c r="C369" s="53" t="s">
        <v>3590</v>
      </c>
      <c r="D369" s="54" t="s">
        <v>4134</v>
      </c>
      <c r="E369" s="54" t="s">
        <v>25</v>
      </c>
      <c r="F369" s="53" t="s">
        <v>1616</v>
      </c>
      <c r="G369" s="1" t="s">
        <v>1616</v>
      </c>
      <c r="H369" s="27">
        <v>9106049086</v>
      </c>
      <c r="I369" s="1" t="s">
        <v>1616</v>
      </c>
      <c r="J369" s="55" t="s">
        <v>15287</v>
      </c>
      <c r="L369" s="57" t="s">
        <v>26</v>
      </c>
      <c r="M369" s="57" t="s">
        <v>1788</v>
      </c>
      <c r="N369" s="58" t="s">
        <v>1616</v>
      </c>
      <c r="O369" s="7" t="s">
        <v>3711</v>
      </c>
      <c r="S369" s="55" t="s">
        <v>15288</v>
      </c>
      <c r="V369" s="55" t="s">
        <v>15288</v>
      </c>
      <c r="Y369" s="7" t="s">
        <v>3949</v>
      </c>
      <c r="AB369" s="60">
        <v>5111</v>
      </c>
      <c r="AC369" s="60">
        <v>131</v>
      </c>
      <c r="AE369" s="61">
        <v>3</v>
      </c>
      <c r="AG369" s="7">
        <v>74250</v>
      </c>
      <c r="AH369" s="62">
        <v>222750</v>
      </c>
      <c r="AL369" s="64">
        <v>8</v>
      </c>
      <c r="AN369" s="61">
        <v>17820</v>
      </c>
      <c r="AO369" s="65">
        <v>33311</v>
      </c>
      <c r="AQ369" s="66" t="s">
        <v>14558</v>
      </c>
      <c r="AR369" s="66">
        <v>156</v>
      </c>
      <c r="AS369" s="66">
        <v>632</v>
      </c>
    </row>
    <row r="370" spans="3:45" x14ac:dyDescent="0.25">
      <c r="C370" s="53" t="s">
        <v>3590</v>
      </c>
      <c r="D370" s="54" t="s">
        <v>4134</v>
      </c>
      <c r="E370" s="54" t="s">
        <v>25</v>
      </c>
      <c r="F370" s="53" t="s">
        <v>1616</v>
      </c>
      <c r="G370" s="1" t="s">
        <v>1616</v>
      </c>
      <c r="H370" s="27">
        <v>9106049167</v>
      </c>
      <c r="I370" s="1" t="s">
        <v>1616</v>
      </c>
      <c r="J370" s="55" t="s">
        <v>15289</v>
      </c>
      <c r="L370" s="57" t="s">
        <v>26</v>
      </c>
      <c r="M370" s="57" t="s">
        <v>2145</v>
      </c>
      <c r="N370" s="58" t="s">
        <v>1616</v>
      </c>
      <c r="O370" s="7" t="s">
        <v>3864</v>
      </c>
      <c r="S370" s="55" t="s">
        <v>15290</v>
      </c>
      <c r="V370" s="55" t="s">
        <v>15290</v>
      </c>
      <c r="Y370" s="7" t="s">
        <v>4087</v>
      </c>
      <c r="AB370" s="60">
        <v>5111</v>
      </c>
      <c r="AC370" s="60">
        <v>131</v>
      </c>
      <c r="AE370" s="61">
        <v>2</v>
      </c>
      <c r="AG370" s="7">
        <v>45588</v>
      </c>
      <c r="AH370" s="62">
        <v>91176</v>
      </c>
      <c r="AL370" s="64">
        <v>8</v>
      </c>
      <c r="AN370" s="61">
        <v>7294.08</v>
      </c>
      <c r="AO370" s="65">
        <v>33311</v>
      </c>
      <c r="AQ370" s="66" t="s">
        <v>14558</v>
      </c>
      <c r="AR370" s="66">
        <v>156</v>
      </c>
      <c r="AS370" s="66">
        <v>632</v>
      </c>
    </row>
    <row r="371" spans="3:45" x14ac:dyDescent="0.25">
      <c r="C371" s="53" t="s">
        <v>3590</v>
      </c>
      <c r="D371" s="54" t="s">
        <v>4134</v>
      </c>
      <c r="E371" s="54" t="s">
        <v>25</v>
      </c>
      <c r="F371" s="53" t="s">
        <v>1616</v>
      </c>
      <c r="G371" s="1" t="s">
        <v>1616</v>
      </c>
      <c r="H371" s="27">
        <v>9106049170</v>
      </c>
      <c r="I371" s="1" t="s">
        <v>1616</v>
      </c>
      <c r="J371" s="55" t="s">
        <v>15291</v>
      </c>
      <c r="L371" s="57" t="s">
        <v>26</v>
      </c>
      <c r="M371" s="57" t="s">
        <v>2148</v>
      </c>
      <c r="N371" s="58" t="s">
        <v>1616</v>
      </c>
      <c r="O371" s="7" t="s">
        <v>3864</v>
      </c>
      <c r="S371" s="55" t="s">
        <v>15290</v>
      </c>
      <c r="V371" s="55" t="s">
        <v>15290</v>
      </c>
      <c r="Y371" s="7" t="s">
        <v>3949</v>
      </c>
      <c r="AB371" s="60">
        <v>5111</v>
      </c>
      <c r="AC371" s="60">
        <v>131</v>
      </c>
      <c r="AE371" s="61">
        <v>2</v>
      </c>
      <c r="AG371" s="7">
        <v>74250</v>
      </c>
      <c r="AH371" s="62">
        <v>148500</v>
      </c>
      <c r="AL371" s="64">
        <v>8</v>
      </c>
      <c r="AN371" s="61">
        <v>11880</v>
      </c>
      <c r="AO371" s="65">
        <v>33311</v>
      </c>
      <c r="AQ371" s="66" t="s">
        <v>14558</v>
      </c>
      <c r="AR371" s="66">
        <v>156</v>
      </c>
      <c r="AS371" s="66">
        <v>632</v>
      </c>
    </row>
    <row r="372" spans="3:45" x14ac:dyDescent="0.25">
      <c r="C372" s="53" t="s">
        <v>3590</v>
      </c>
      <c r="D372" s="54" t="s">
        <v>4134</v>
      </c>
      <c r="E372" s="54" t="s">
        <v>25</v>
      </c>
      <c r="F372" s="53" t="s">
        <v>1616</v>
      </c>
      <c r="G372" s="1" t="s">
        <v>1616</v>
      </c>
      <c r="H372" s="27">
        <v>9106049170</v>
      </c>
      <c r="I372" s="1" t="s">
        <v>1616</v>
      </c>
      <c r="J372" s="55" t="s">
        <v>15291</v>
      </c>
      <c r="L372" s="57" t="s">
        <v>26</v>
      </c>
      <c r="M372" s="57" t="s">
        <v>2148</v>
      </c>
      <c r="N372" s="58" t="s">
        <v>1616</v>
      </c>
      <c r="O372" s="7" t="s">
        <v>3864</v>
      </c>
      <c r="S372" s="55" t="s">
        <v>15290</v>
      </c>
      <c r="V372" s="55" t="s">
        <v>15290</v>
      </c>
      <c r="Y372" s="7" t="s">
        <v>4013</v>
      </c>
      <c r="AB372" s="60">
        <v>5111</v>
      </c>
      <c r="AC372" s="60">
        <v>131</v>
      </c>
      <c r="AE372" s="61">
        <v>4</v>
      </c>
      <c r="AG372" s="7">
        <v>50182</v>
      </c>
      <c r="AH372" s="62">
        <v>200728</v>
      </c>
      <c r="AL372" s="64">
        <v>8</v>
      </c>
      <c r="AN372" s="61">
        <v>16058.24</v>
      </c>
      <c r="AO372" s="65">
        <v>33311</v>
      </c>
      <c r="AQ372" s="66" t="s">
        <v>14558</v>
      </c>
      <c r="AR372" s="66">
        <v>156</v>
      </c>
      <c r="AS372" s="66">
        <v>632</v>
      </c>
    </row>
    <row r="373" spans="3:45" x14ac:dyDescent="0.25">
      <c r="C373" s="53" t="s">
        <v>3590</v>
      </c>
      <c r="D373" s="54" t="s">
        <v>4134</v>
      </c>
      <c r="E373" s="54" t="s">
        <v>25</v>
      </c>
      <c r="F373" s="53" t="s">
        <v>1616</v>
      </c>
      <c r="G373" s="1" t="s">
        <v>1616</v>
      </c>
      <c r="H373" s="27">
        <v>9106049239</v>
      </c>
      <c r="I373" s="1" t="s">
        <v>1616</v>
      </c>
      <c r="J373" s="55" t="s">
        <v>15294</v>
      </c>
      <c r="L373" s="57" t="s">
        <v>26</v>
      </c>
      <c r="M373" s="57" t="s">
        <v>2238</v>
      </c>
      <c r="N373" s="58" t="s">
        <v>1616</v>
      </c>
      <c r="O373" s="7" t="s">
        <v>3686</v>
      </c>
      <c r="S373" s="55" t="s">
        <v>15295</v>
      </c>
      <c r="V373" s="55" t="s">
        <v>15295</v>
      </c>
      <c r="Y373" s="7" t="s">
        <v>4007</v>
      </c>
      <c r="AB373" s="60">
        <v>5111</v>
      </c>
      <c r="AC373" s="60">
        <v>131</v>
      </c>
      <c r="AE373" s="61">
        <v>3</v>
      </c>
      <c r="AG373" s="7">
        <v>111058</v>
      </c>
      <c r="AH373" s="62">
        <v>333174</v>
      </c>
      <c r="AL373" s="64">
        <v>8</v>
      </c>
      <c r="AN373" s="61">
        <v>26653.920000000002</v>
      </c>
      <c r="AO373" s="65">
        <v>33311</v>
      </c>
      <c r="AQ373" s="66" t="s">
        <v>14558</v>
      </c>
      <c r="AR373" s="66">
        <v>156</v>
      </c>
      <c r="AS373" s="66">
        <v>632</v>
      </c>
    </row>
    <row r="374" spans="3:45" x14ac:dyDescent="0.25">
      <c r="C374" s="53" t="s">
        <v>3590</v>
      </c>
      <c r="D374" s="54" t="s">
        <v>4134</v>
      </c>
      <c r="E374" s="54" t="s">
        <v>25</v>
      </c>
      <c r="F374" s="53" t="s">
        <v>1616</v>
      </c>
      <c r="G374" s="1" t="s">
        <v>1616</v>
      </c>
      <c r="H374" s="27">
        <v>9106049239</v>
      </c>
      <c r="I374" s="1" t="s">
        <v>1616</v>
      </c>
      <c r="J374" s="55" t="s">
        <v>15294</v>
      </c>
      <c r="L374" s="57" t="s">
        <v>26</v>
      </c>
      <c r="M374" s="57" t="s">
        <v>2238</v>
      </c>
      <c r="N374" s="58" t="s">
        <v>1616</v>
      </c>
      <c r="O374" s="7" t="s">
        <v>3686</v>
      </c>
      <c r="S374" s="55" t="s">
        <v>15295</v>
      </c>
      <c r="V374" s="55" t="s">
        <v>15295</v>
      </c>
      <c r="Y374" s="7" t="s">
        <v>4087</v>
      </c>
      <c r="AB374" s="60">
        <v>5111</v>
      </c>
      <c r="AC374" s="60">
        <v>131</v>
      </c>
      <c r="AE374" s="61">
        <v>6</v>
      </c>
      <c r="AG374" s="7">
        <v>45588</v>
      </c>
      <c r="AH374" s="62">
        <v>273528</v>
      </c>
      <c r="AL374" s="64">
        <v>8</v>
      </c>
      <c r="AN374" s="61">
        <v>21882.240000000002</v>
      </c>
      <c r="AO374" s="65">
        <v>33311</v>
      </c>
      <c r="AQ374" s="66" t="s">
        <v>14558</v>
      </c>
      <c r="AR374" s="66">
        <v>156</v>
      </c>
      <c r="AS374" s="66">
        <v>632</v>
      </c>
    </row>
    <row r="375" spans="3:45" x14ac:dyDescent="0.25">
      <c r="C375" s="53" t="s">
        <v>3590</v>
      </c>
      <c r="D375" s="54" t="s">
        <v>4134</v>
      </c>
      <c r="E375" s="54" t="s">
        <v>25</v>
      </c>
      <c r="F375" s="53" t="s">
        <v>1616</v>
      </c>
      <c r="G375" s="1" t="s">
        <v>1616</v>
      </c>
      <c r="H375" s="27">
        <v>9106049239</v>
      </c>
      <c r="I375" s="1" t="s">
        <v>1616</v>
      </c>
      <c r="J375" s="55" t="s">
        <v>15294</v>
      </c>
      <c r="L375" s="57" t="s">
        <v>26</v>
      </c>
      <c r="M375" s="57" t="s">
        <v>2238</v>
      </c>
      <c r="N375" s="58" t="s">
        <v>1616</v>
      </c>
      <c r="O375" s="7" t="s">
        <v>3686</v>
      </c>
      <c r="S375" s="55" t="s">
        <v>15295</v>
      </c>
      <c r="V375" s="55" t="s">
        <v>15295</v>
      </c>
      <c r="Y375" s="7" t="s">
        <v>3967</v>
      </c>
      <c r="AB375" s="60">
        <v>5111</v>
      </c>
      <c r="AC375" s="60">
        <v>131</v>
      </c>
      <c r="AE375" s="61">
        <v>4</v>
      </c>
      <c r="AG375" s="7">
        <v>70950</v>
      </c>
      <c r="AH375" s="62">
        <v>283800</v>
      </c>
      <c r="AL375" s="64">
        <v>8</v>
      </c>
      <c r="AN375" s="61">
        <v>22704</v>
      </c>
      <c r="AO375" s="65">
        <v>33311</v>
      </c>
      <c r="AQ375" s="66" t="s">
        <v>14558</v>
      </c>
      <c r="AR375" s="66">
        <v>156</v>
      </c>
      <c r="AS375" s="66">
        <v>632</v>
      </c>
    </row>
    <row r="376" spans="3:45" x14ac:dyDescent="0.25">
      <c r="C376" s="53" t="s">
        <v>3590</v>
      </c>
      <c r="D376" s="54" t="s">
        <v>4134</v>
      </c>
      <c r="E376" s="54" t="s">
        <v>25</v>
      </c>
      <c r="F376" s="53" t="s">
        <v>1616</v>
      </c>
      <c r="G376" s="1" t="s">
        <v>1616</v>
      </c>
      <c r="H376" s="27">
        <v>9106049239</v>
      </c>
      <c r="I376" s="1" t="s">
        <v>1616</v>
      </c>
      <c r="J376" s="55" t="s">
        <v>15294</v>
      </c>
      <c r="L376" s="57" t="s">
        <v>26</v>
      </c>
      <c r="M376" s="57" t="s">
        <v>2238</v>
      </c>
      <c r="N376" s="58" t="s">
        <v>1616</v>
      </c>
      <c r="O376" s="7" t="s">
        <v>3686</v>
      </c>
      <c r="S376" s="55" t="s">
        <v>15295</v>
      </c>
      <c r="V376" s="55" t="s">
        <v>15295</v>
      </c>
      <c r="Y376" s="7" t="s">
        <v>3949</v>
      </c>
      <c r="AB376" s="60">
        <v>5111</v>
      </c>
      <c r="AC376" s="60">
        <v>131</v>
      </c>
      <c r="AE376" s="61">
        <v>5</v>
      </c>
      <c r="AG376" s="7">
        <v>74250</v>
      </c>
      <c r="AH376" s="62">
        <v>371250</v>
      </c>
      <c r="AL376" s="64">
        <v>8</v>
      </c>
      <c r="AN376" s="61">
        <v>29700</v>
      </c>
      <c r="AO376" s="65">
        <v>33311</v>
      </c>
      <c r="AQ376" s="66" t="s">
        <v>14558</v>
      </c>
      <c r="AR376" s="66">
        <v>156</v>
      </c>
      <c r="AS376" s="66">
        <v>632</v>
      </c>
    </row>
    <row r="377" spans="3:45" x14ac:dyDescent="0.25">
      <c r="C377" s="53" t="s">
        <v>3590</v>
      </c>
      <c r="D377" s="54" t="s">
        <v>4134</v>
      </c>
      <c r="E377" s="54" t="s">
        <v>25</v>
      </c>
      <c r="F377" s="53" t="s">
        <v>1616</v>
      </c>
      <c r="G377" s="1" t="s">
        <v>1616</v>
      </c>
      <c r="H377" s="27">
        <v>9106049239</v>
      </c>
      <c r="I377" s="1" t="s">
        <v>1616</v>
      </c>
      <c r="J377" s="55" t="s">
        <v>15294</v>
      </c>
      <c r="L377" s="57" t="s">
        <v>26</v>
      </c>
      <c r="M377" s="57" t="s">
        <v>2238</v>
      </c>
      <c r="N377" s="58" t="s">
        <v>1616</v>
      </c>
      <c r="O377" s="7" t="s">
        <v>3686</v>
      </c>
      <c r="S377" s="55" t="s">
        <v>15295</v>
      </c>
      <c r="V377" s="55" t="s">
        <v>15295</v>
      </c>
      <c r="Y377" s="7" t="s">
        <v>4013</v>
      </c>
      <c r="AB377" s="60">
        <v>5111</v>
      </c>
      <c r="AC377" s="60">
        <v>131</v>
      </c>
      <c r="AE377" s="61">
        <v>3</v>
      </c>
      <c r="AG377" s="7">
        <v>50182</v>
      </c>
      <c r="AH377" s="62">
        <v>150546</v>
      </c>
      <c r="AL377" s="64">
        <v>8</v>
      </c>
      <c r="AN377" s="61">
        <v>12043.68</v>
      </c>
      <c r="AO377" s="65">
        <v>33311</v>
      </c>
      <c r="AQ377" s="66" t="s">
        <v>14558</v>
      </c>
      <c r="AR377" s="66">
        <v>156</v>
      </c>
      <c r="AS377" s="66">
        <v>632</v>
      </c>
    </row>
    <row r="378" spans="3:45" x14ac:dyDescent="0.25">
      <c r="C378" s="53" t="s">
        <v>3590</v>
      </c>
      <c r="D378" s="54" t="s">
        <v>4134</v>
      </c>
      <c r="E378" s="54" t="s">
        <v>25</v>
      </c>
      <c r="F378" s="53" t="s">
        <v>1616</v>
      </c>
      <c r="G378" s="1" t="s">
        <v>1616</v>
      </c>
      <c r="H378" s="27">
        <v>9106049239</v>
      </c>
      <c r="I378" s="1" t="s">
        <v>1616</v>
      </c>
      <c r="J378" s="55" t="s">
        <v>15294</v>
      </c>
      <c r="L378" s="57" t="s">
        <v>26</v>
      </c>
      <c r="M378" s="57" t="s">
        <v>2238</v>
      </c>
      <c r="N378" s="58" t="s">
        <v>1616</v>
      </c>
      <c r="O378" s="7" t="s">
        <v>3686</v>
      </c>
      <c r="S378" s="55" t="s">
        <v>15295</v>
      </c>
      <c r="V378" s="55" t="s">
        <v>15295</v>
      </c>
      <c r="Y378" s="7" t="s">
        <v>4007</v>
      </c>
      <c r="AB378" s="60">
        <v>5111</v>
      </c>
      <c r="AC378" s="60">
        <v>131</v>
      </c>
      <c r="AE378" s="61">
        <v>1</v>
      </c>
      <c r="AG378" s="7">
        <v>111058</v>
      </c>
      <c r="AH378" s="62">
        <v>111058</v>
      </c>
      <c r="AL378" s="64">
        <v>8</v>
      </c>
      <c r="AN378" s="61">
        <v>8884.64</v>
      </c>
      <c r="AO378" s="65">
        <v>33311</v>
      </c>
      <c r="AQ378" s="66" t="s">
        <v>14558</v>
      </c>
      <c r="AR378" s="66">
        <v>156</v>
      </c>
      <c r="AS378" s="66">
        <v>632</v>
      </c>
    </row>
    <row r="379" spans="3:45" x14ac:dyDescent="0.25">
      <c r="C379" s="53" t="s">
        <v>3590</v>
      </c>
      <c r="D379" s="54" t="s">
        <v>4134</v>
      </c>
      <c r="E379" s="54" t="s">
        <v>25</v>
      </c>
      <c r="F379" s="53" t="s">
        <v>1616</v>
      </c>
      <c r="G379" s="1" t="s">
        <v>1616</v>
      </c>
      <c r="H379" s="27">
        <v>9106049458</v>
      </c>
      <c r="I379" s="1" t="s">
        <v>1616</v>
      </c>
      <c r="J379" s="55" t="s">
        <v>15304</v>
      </c>
      <c r="L379" s="57" t="s">
        <v>26</v>
      </c>
      <c r="M379" s="57" t="s">
        <v>1881</v>
      </c>
      <c r="N379" s="58" t="s">
        <v>1616</v>
      </c>
      <c r="O379" s="7" t="s">
        <v>11373</v>
      </c>
      <c r="S379" s="55" t="s">
        <v>15305</v>
      </c>
      <c r="V379" s="55" t="s">
        <v>15305</v>
      </c>
      <c r="Y379" s="7" t="s">
        <v>4007</v>
      </c>
      <c r="AB379" s="60">
        <v>5111</v>
      </c>
      <c r="AC379" s="60">
        <v>131</v>
      </c>
      <c r="AE379" s="61">
        <v>2</v>
      </c>
      <c r="AG379" s="7">
        <v>111058</v>
      </c>
      <c r="AH379" s="62">
        <v>222116</v>
      </c>
      <c r="AL379" s="64">
        <v>8</v>
      </c>
      <c r="AN379" s="61">
        <v>17769.28</v>
      </c>
      <c r="AO379" s="65">
        <v>33311</v>
      </c>
      <c r="AQ379" s="66" t="s">
        <v>14558</v>
      </c>
      <c r="AR379" s="66">
        <v>156</v>
      </c>
      <c r="AS379" s="66">
        <v>632</v>
      </c>
    </row>
    <row r="380" spans="3:45" x14ac:dyDescent="0.25">
      <c r="C380" s="53" t="s">
        <v>3590</v>
      </c>
      <c r="D380" s="54" t="s">
        <v>4134</v>
      </c>
      <c r="E380" s="54" t="s">
        <v>25</v>
      </c>
      <c r="F380" s="53" t="s">
        <v>1616</v>
      </c>
      <c r="G380" s="1" t="s">
        <v>1616</v>
      </c>
      <c r="H380" s="27">
        <v>9106049458</v>
      </c>
      <c r="I380" s="1" t="s">
        <v>1616</v>
      </c>
      <c r="J380" s="55" t="s">
        <v>15304</v>
      </c>
      <c r="L380" s="57" t="s">
        <v>26</v>
      </c>
      <c r="M380" s="57" t="s">
        <v>1881</v>
      </c>
      <c r="N380" s="58" t="s">
        <v>1616</v>
      </c>
      <c r="O380" s="7" t="s">
        <v>11373</v>
      </c>
      <c r="S380" s="55" t="s">
        <v>15305</v>
      </c>
      <c r="V380" s="55" t="s">
        <v>15305</v>
      </c>
      <c r="Y380" s="7" t="s">
        <v>3952</v>
      </c>
      <c r="AB380" s="60">
        <v>5111</v>
      </c>
      <c r="AC380" s="60">
        <v>131</v>
      </c>
      <c r="AE380" s="61">
        <v>1</v>
      </c>
      <c r="AG380" s="7">
        <v>73431</v>
      </c>
      <c r="AH380" s="62">
        <v>73431</v>
      </c>
      <c r="AL380" s="64">
        <v>8</v>
      </c>
      <c r="AN380" s="61">
        <v>5874.4800000000005</v>
      </c>
      <c r="AO380" s="65">
        <v>33311</v>
      </c>
      <c r="AQ380" s="66" t="s">
        <v>14558</v>
      </c>
      <c r="AR380" s="66">
        <v>156</v>
      </c>
      <c r="AS380" s="66">
        <v>632</v>
      </c>
    </row>
    <row r="381" spans="3:45" x14ac:dyDescent="0.25">
      <c r="C381" s="53" t="s">
        <v>3590</v>
      </c>
      <c r="D381" s="54" t="s">
        <v>4134</v>
      </c>
      <c r="E381" s="54" t="s">
        <v>25</v>
      </c>
      <c r="F381" s="53" t="s">
        <v>1616</v>
      </c>
      <c r="G381" s="1" t="s">
        <v>1616</v>
      </c>
      <c r="H381" s="27">
        <v>9106049458</v>
      </c>
      <c r="I381" s="1" t="s">
        <v>1616</v>
      </c>
      <c r="J381" s="55" t="s">
        <v>15304</v>
      </c>
      <c r="L381" s="57" t="s">
        <v>26</v>
      </c>
      <c r="M381" s="57" t="s">
        <v>1881</v>
      </c>
      <c r="N381" s="58" t="s">
        <v>1616</v>
      </c>
      <c r="O381" s="7" t="s">
        <v>11373</v>
      </c>
      <c r="S381" s="55" t="s">
        <v>15305</v>
      </c>
      <c r="V381" s="55" t="s">
        <v>15305</v>
      </c>
      <c r="Y381" s="7" t="s">
        <v>3999</v>
      </c>
      <c r="AB381" s="60">
        <v>5111</v>
      </c>
      <c r="AC381" s="60">
        <v>131</v>
      </c>
      <c r="AE381" s="61">
        <v>1</v>
      </c>
      <c r="AG381" s="7">
        <v>49500</v>
      </c>
      <c r="AH381" s="62">
        <v>49500</v>
      </c>
      <c r="AL381" s="64">
        <v>8</v>
      </c>
      <c r="AN381" s="61">
        <v>3960</v>
      </c>
      <c r="AO381" s="65">
        <v>33311</v>
      </c>
      <c r="AQ381" s="66" t="s">
        <v>14558</v>
      </c>
      <c r="AR381" s="66">
        <v>156</v>
      </c>
      <c r="AS381" s="66">
        <v>632</v>
      </c>
    </row>
    <row r="382" spans="3:45" x14ac:dyDescent="0.25">
      <c r="C382" s="53" t="s">
        <v>3590</v>
      </c>
      <c r="D382" s="54" t="s">
        <v>4134</v>
      </c>
      <c r="E382" s="54" t="s">
        <v>25</v>
      </c>
      <c r="F382" s="53" t="s">
        <v>1616</v>
      </c>
      <c r="G382" s="1" t="s">
        <v>1616</v>
      </c>
      <c r="H382" s="27">
        <v>9106049458</v>
      </c>
      <c r="I382" s="1" t="s">
        <v>1616</v>
      </c>
      <c r="J382" s="55" t="s">
        <v>15304</v>
      </c>
      <c r="L382" s="57" t="s">
        <v>26</v>
      </c>
      <c r="M382" s="57" t="s">
        <v>1881</v>
      </c>
      <c r="N382" s="58" t="s">
        <v>1616</v>
      </c>
      <c r="O382" s="7" t="s">
        <v>11373</v>
      </c>
      <c r="S382" s="55" t="s">
        <v>15305</v>
      </c>
      <c r="V382" s="55" t="s">
        <v>15305</v>
      </c>
      <c r="Y382" s="7" t="s">
        <v>4010</v>
      </c>
      <c r="AB382" s="60">
        <v>5111</v>
      </c>
      <c r="AC382" s="60">
        <v>131</v>
      </c>
      <c r="AE382" s="61">
        <v>2</v>
      </c>
      <c r="AG382" s="7">
        <v>41328</v>
      </c>
      <c r="AH382" s="62">
        <v>82656</v>
      </c>
      <c r="AL382" s="64">
        <v>8</v>
      </c>
      <c r="AN382" s="61">
        <v>6612.4800000000005</v>
      </c>
      <c r="AO382" s="65">
        <v>33311</v>
      </c>
      <c r="AQ382" s="66" t="s">
        <v>14558</v>
      </c>
      <c r="AR382" s="66">
        <v>156</v>
      </c>
      <c r="AS382" s="66">
        <v>632</v>
      </c>
    </row>
    <row r="383" spans="3:45" x14ac:dyDescent="0.25">
      <c r="C383" s="53" t="s">
        <v>3590</v>
      </c>
      <c r="D383" s="54" t="s">
        <v>4134</v>
      </c>
      <c r="E383" s="54" t="s">
        <v>25</v>
      </c>
      <c r="F383" s="53" t="s">
        <v>1616</v>
      </c>
      <c r="G383" s="1" t="s">
        <v>1616</v>
      </c>
      <c r="H383" s="27">
        <v>9106049416</v>
      </c>
      <c r="I383" s="1" t="s">
        <v>1616</v>
      </c>
      <c r="J383" s="55" t="s">
        <v>15306</v>
      </c>
      <c r="L383" s="57" t="s">
        <v>26</v>
      </c>
      <c r="M383" s="57" t="s">
        <v>1956</v>
      </c>
      <c r="N383" s="58" t="s">
        <v>1616</v>
      </c>
      <c r="O383" s="7" t="s">
        <v>3737</v>
      </c>
      <c r="S383" s="55" t="s">
        <v>15307</v>
      </c>
      <c r="V383" s="55" t="s">
        <v>15307</v>
      </c>
      <c r="Y383" s="7" t="s">
        <v>4013</v>
      </c>
      <c r="AB383" s="60">
        <v>5111</v>
      </c>
      <c r="AC383" s="60">
        <v>131</v>
      </c>
      <c r="AE383" s="61">
        <v>1</v>
      </c>
      <c r="AG383" s="7">
        <v>50182</v>
      </c>
      <c r="AH383" s="62">
        <v>50182</v>
      </c>
      <c r="AL383" s="64">
        <v>8</v>
      </c>
      <c r="AN383" s="61">
        <v>4014.56</v>
      </c>
      <c r="AO383" s="65">
        <v>33311</v>
      </c>
      <c r="AQ383" s="66" t="s">
        <v>14558</v>
      </c>
      <c r="AR383" s="66">
        <v>156</v>
      </c>
      <c r="AS383" s="66">
        <v>632</v>
      </c>
    </row>
    <row r="384" spans="3:45" x14ac:dyDescent="0.25">
      <c r="C384" s="53" t="s">
        <v>3590</v>
      </c>
      <c r="D384" s="54" t="s">
        <v>4134</v>
      </c>
      <c r="E384" s="54" t="s">
        <v>25</v>
      </c>
      <c r="F384" s="53" t="s">
        <v>1616</v>
      </c>
      <c r="G384" s="1" t="s">
        <v>1616</v>
      </c>
      <c r="H384" s="27">
        <v>9106049569</v>
      </c>
      <c r="I384" s="1" t="s">
        <v>1616</v>
      </c>
      <c r="J384" s="55" t="s">
        <v>15314</v>
      </c>
      <c r="L384" s="57" t="s">
        <v>26</v>
      </c>
      <c r="M384" s="57" t="s">
        <v>2226</v>
      </c>
      <c r="N384" s="58" t="s">
        <v>1616</v>
      </c>
      <c r="O384" s="7" t="s">
        <v>14506</v>
      </c>
      <c r="S384" s="55" t="s">
        <v>15315</v>
      </c>
      <c r="V384" s="55" t="s">
        <v>15315</v>
      </c>
      <c r="Y384" s="7" t="s">
        <v>4007</v>
      </c>
      <c r="AB384" s="60">
        <v>5111</v>
      </c>
      <c r="AC384" s="60">
        <v>131</v>
      </c>
      <c r="AE384" s="61">
        <v>2</v>
      </c>
      <c r="AG384" s="7">
        <v>111058</v>
      </c>
      <c r="AH384" s="62">
        <v>222116</v>
      </c>
      <c r="AL384" s="64">
        <v>8</v>
      </c>
      <c r="AN384" s="61">
        <v>17769.28</v>
      </c>
      <c r="AO384" s="65">
        <v>33311</v>
      </c>
      <c r="AQ384" s="66" t="s">
        <v>14558</v>
      </c>
      <c r="AR384" s="66">
        <v>156</v>
      </c>
      <c r="AS384" s="66">
        <v>632</v>
      </c>
    </row>
    <row r="385" spans="3:45" x14ac:dyDescent="0.25">
      <c r="C385" s="53" t="s">
        <v>3590</v>
      </c>
      <c r="D385" s="54" t="s">
        <v>4134</v>
      </c>
      <c r="E385" s="54" t="s">
        <v>25</v>
      </c>
      <c r="F385" s="53" t="s">
        <v>1616</v>
      </c>
      <c r="G385" s="1" t="s">
        <v>1616</v>
      </c>
      <c r="H385" s="27">
        <v>9106049569</v>
      </c>
      <c r="I385" s="1" t="s">
        <v>1616</v>
      </c>
      <c r="J385" s="55" t="s">
        <v>15314</v>
      </c>
      <c r="L385" s="57" t="s">
        <v>26</v>
      </c>
      <c r="M385" s="57" t="s">
        <v>2226</v>
      </c>
      <c r="N385" s="58" t="s">
        <v>1616</v>
      </c>
      <c r="O385" s="7" t="s">
        <v>14506</v>
      </c>
      <c r="S385" s="55" t="s">
        <v>15315</v>
      </c>
      <c r="V385" s="55" t="s">
        <v>15315</v>
      </c>
      <c r="Y385" s="7" t="s">
        <v>4087</v>
      </c>
      <c r="AB385" s="60">
        <v>5111</v>
      </c>
      <c r="AC385" s="60">
        <v>131</v>
      </c>
      <c r="AE385" s="61">
        <v>1</v>
      </c>
      <c r="AG385" s="7">
        <v>45588</v>
      </c>
      <c r="AH385" s="62">
        <v>45588</v>
      </c>
      <c r="AL385" s="64">
        <v>8</v>
      </c>
      <c r="AN385" s="61">
        <v>3647.04</v>
      </c>
      <c r="AO385" s="65">
        <v>33311</v>
      </c>
      <c r="AQ385" s="66" t="s">
        <v>14558</v>
      </c>
      <c r="AR385" s="66">
        <v>156</v>
      </c>
      <c r="AS385" s="66">
        <v>632</v>
      </c>
    </row>
    <row r="386" spans="3:45" x14ac:dyDescent="0.25">
      <c r="C386" s="53" t="s">
        <v>3590</v>
      </c>
      <c r="D386" s="54" t="s">
        <v>4134</v>
      </c>
      <c r="E386" s="54" t="s">
        <v>25</v>
      </c>
      <c r="F386" s="53" t="s">
        <v>1616</v>
      </c>
      <c r="G386" s="1" t="s">
        <v>1616</v>
      </c>
      <c r="H386" s="27">
        <v>9106049574</v>
      </c>
      <c r="I386" s="1" t="s">
        <v>1616</v>
      </c>
      <c r="J386" s="55" t="s">
        <v>15316</v>
      </c>
      <c r="L386" s="57" t="s">
        <v>26</v>
      </c>
      <c r="M386" s="57" t="s">
        <v>1968</v>
      </c>
      <c r="N386" s="58" t="s">
        <v>1616</v>
      </c>
      <c r="O386" s="7" t="s">
        <v>3737</v>
      </c>
      <c r="S386" s="55" t="s">
        <v>15317</v>
      </c>
      <c r="V386" s="55" t="s">
        <v>15317</v>
      </c>
      <c r="Y386" s="7" t="s">
        <v>4059</v>
      </c>
      <c r="AB386" s="60">
        <v>5111</v>
      </c>
      <c r="AC386" s="60">
        <v>131</v>
      </c>
      <c r="AE386" s="61">
        <v>1</v>
      </c>
      <c r="AG386" s="7">
        <v>37720</v>
      </c>
      <c r="AH386" s="62">
        <v>37720</v>
      </c>
      <c r="AL386" s="64">
        <v>8</v>
      </c>
      <c r="AN386" s="61">
        <v>3017.6</v>
      </c>
      <c r="AO386" s="65">
        <v>33311</v>
      </c>
      <c r="AQ386" s="66" t="s">
        <v>14558</v>
      </c>
      <c r="AR386" s="66">
        <v>156</v>
      </c>
      <c r="AS386" s="66">
        <v>632</v>
      </c>
    </row>
    <row r="387" spans="3:45" x14ac:dyDescent="0.25">
      <c r="C387" s="53" t="s">
        <v>3590</v>
      </c>
      <c r="D387" s="54" t="s">
        <v>4134</v>
      </c>
      <c r="E387" s="54" t="s">
        <v>25</v>
      </c>
      <c r="F387" s="53" t="s">
        <v>1616</v>
      </c>
      <c r="G387" s="1" t="s">
        <v>1616</v>
      </c>
      <c r="H387" s="27">
        <v>9106049556</v>
      </c>
      <c r="I387" s="1" t="s">
        <v>1616</v>
      </c>
      <c r="J387" s="55" t="s">
        <v>15318</v>
      </c>
      <c r="L387" s="57" t="s">
        <v>26</v>
      </c>
      <c r="M387" s="57" t="s">
        <v>1695</v>
      </c>
      <c r="N387" s="58" t="s">
        <v>1616</v>
      </c>
      <c r="O387" s="7" t="s">
        <v>3754</v>
      </c>
      <c r="S387" s="55" t="s">
        <v>15319</v>
      </c>
      <c r="V387" s="55" t="s">
        <v>15319</v>
      </c>
      <c r="Y387" s="7" t="s">
        <v>3952</v>
      </c>
      <c r="AB387" s="60">
        <v>5111</v>
      </c>
      <c r="AC387" s="60">
        <v>131</v>
      </c>
      <c r="AE387" s="61">
        <v>1</v>
      </c>
      <c r="AG387" s="7">
        <v>73431</v>
      </c>
      <c r="AH387" s="62">
        <v>73431</v>
      </c>
      <c r="AL387" s="64">
        <v>8</v>
      </c>
      <c r="AN387" s="61">
        <v>5874.4800000000005</v>
      </c>
      <c r="AO387" s="65">
        <v>33311</v>
      </c>
      <c r="AQ387" s="66" t="s">
        <v>14558</v>
      </c>
      <c r="AR387" s="66">
        <v>156</v>
      </c>
      <c r="AS387" s="66">
        <v>632</v>
      </c>
    </row>
    <row r="388" spans="3:45" x14ac:dyDescent="0.25">
      <c r="C388" s="53" t="s">
        <v>3590</v>
      </c>
      <c r="D388" s="54" t="s">
        <v>4134</v>
      </c>
      <c r="E388" s="54" t="s">
        <v>25</v>
      </c>
      <c r="F388" s="53" t="s">
        <v>1616</v>
      </c>
      <c r="G388" s="1" t="s">
        <v>1616</v>
      </c>
      <c r="H388" s="27">
        <v>9106049658</v>
      </c>
      <c r="I388" s="1" t="s">
        <v>1616</v>
      </c>
      <c r="J388" s="55" t="s">
        <v>15324</v>
      </c>
      <c r="L388" s="57" t="s">
        <v>26</v>
      </c>
      <c r="M388" s="57" t="s">
        <v>2175</v>
      </c>
      <c r="N388" s="58" t="s">
        <v>1616</v>
      </c>
      <c r="O388" s="7" t="s">
        <v>3686</v>
      </c>
      <c r="S388" s="55" t="s">
        <v>15325</v>
      </c>
      <c r="V388" s="55" t="s">
        <v>15325</v>
      </c>
      <c r="Y388" s="7" t="s">
        <v>4007</v>
      </c>
      <c r="AB388" s="60">
        <v>5111</v>
      </c>
      <c r="AC388" s="60">
        <v>131</v>
      </c>
      <c r="AE388" s="61">
        <v>3</v>
      </c>
      <c r="AG388" s="7">
        <v>111058</v>
      </c>
      <c r="AH388" s="62">
        <v>333174</v>
      </c>
      <c r="AL388" s="64">
        <v>8</v>
      </c>
      <c r="AN388" s="61">
        <v>26653.920000000002</v>
      </c>
      <c r="AO388" s="65">
        <v>33311</v>
      </c>
      <c r="AQ388" s="66" t="s">
        <v>14558</v>
      </c>
      <c r="AR388" s="66">
        <v>156</v>
      </c>
      <c r="AS388" s="66">
        <v>632</v>
      </c>
    </row>
    <row r="389" spans="3:45" x14ac:dyDescent="0.25">
      <c r="C389" s="53" t="s">
        <v>3590</v>
      </c>
      <c r="D389" s="54" t="s">
        <v>4134</v>
      </c>
      <c r="E389" s="54" t="s">
        <v>25</v>
      </c>
      <c r="F389" s="53" t="s">
        <v>1616</v>
      </c>
      <c r="G389" s="1" t="s">
        <v>1616</v>
      </c>
      <c r="H389" s="27">
        <v>9106049731</v>
      </c>
      <c r="I389" s="1" t="s">
        <v>1616</v>
      </c>
      <c r="J389" s="55" t="s">
        <v>15330</v>
      </c>
      <c r="L389" s="57" t="s">
        <v>26</v>
      </c>
      <c r="M389" s="57" t="s">
        <v>1962</v>
      </c>
      <c r="N389" s="58" t="s">
        <v>1616</v>
      </c>
      <c r="O389" s="7" t="s">
        <v>3606</v>
      </c>
      <c r="S389" s="55" t="s">
        <v>15331</v>
      </c>
      <c r="V389" s="55" t="s">
        <v>15331</v>
      </c>
      <c r="Y389" s="7" t="s">
        <v>4007</v>
      </c>
      <c r="AB389" s="60">
        <v>5111</v>
      </c>
      <c r="AC389" s="60">
        <v>131</v>
      </c>
      <c r="AE389" s="61">
        <v>1</v>
      </c>
      <c r="AG389" s="7">
        <v>111058</v>
      </c>
      <c r="AH389" s="62">
        <v>111058</v>
      </c>
      <c r="AL389" s="64">
        <v>8</v>
      </c>
      <c r="AN389" s="61">
        <v>8884.64</v>
      </c>
      <c r="AO389" s="65">
        <v>33311</v>
      </c>
      <c r="AQ389" s="66" t="s">
        <v>14558</v>
      </c>
      <c r="AR389" s="66">
        <v>156</v>
      </c>
      <c r="AS389" s="66">
        <v>632</v>
      </c>
    </row>
    <row r="390" spans="3:45" x14ac:dyDescent="0.25">
      <c r="C390" s="53" t="s">
        <v>3590</v>
      </c>
      <c r="D390" s="54" t="s">
        <v>4134</v>
      </c>
      <c r="E390" s="54" t="s">
        <v>25</v>
      </c>
      <c r="F390" s="53" t="s">
        <v>1616</v>
      </c>
      <c r="G390" s="1" t="s">
        <v>1616</v>
      </c>
      <c r="H390" s="27">
        <v>9106049733</v>
      </c>
      <c r="I390" s="1" t="s">
        <v>1616</v>
      </c>
      <c r="J390" s="55" t="s">
        <v>15332</v>
      </c>
      <c r="L390" s="57" t="s">
        <v>26</v>
      </c>
      <c r="M390" s="57" t="s">
        <v>2361</v>
      </c>
      <c r="N390" s="58" t="s">
        <v>1616</v>
      </c>
      <c r="O390" s="7" t="s">
        <v>3612</v>
      </c>
      <c r="S390" s="55" t="s">
        <v>15333</v>
      </c>
      <c r="V390" s="55" t="s">
        <v>15333</v>
      </c>
      <c r="Y390" s="7" t="s">
        <v>4007</v>
      </c>
      <c r="AB390" s="60">
        <v>5111</v>
      </c>
      <c r="AC390" s="60">
        <v>131</v>
      </c>
      <c r="AE390" s="61">
        <v>1</v>
      </c>
      <c r="AG390" s="7">
        <v>111058</v>
      </c>
      <c r="AH390" s="62">
        <v>111058</v>
      </c>
      <c r="AL390" s="64">
        <v>8</v>
      </c>
      <c r="AN390" s="61">
        <v>8884.64</v>
      </c>
      <c r="AO390" s="65">
        <v>33311</v>
      </c>
      <c r="AQ390" s="66" t="s">
        <v>14558</v>
      </c>
      <c r="AR390" s="66">
        <v>156</v>
      </c>
      <c r="AS390" s="66">
        <v>632</v>
      </c>
    </row>
    <row r="391" spans="3:45" x14ac:dyDescent="0.25">
      <c r="C391" s="53" t="s">
        <v>3590</v>
      </c>
      <c r="D391" s="54" t="s">
        <v>4134</v>
      </c>
      <c r="E391" s="54" t="s">
        <v>25</v>
      </c>
      <c r="F391" s="53" t="s">
        <v>1616</v>
      </c>
      <c r="G391" s="1" t="s">
        <v>1616</v>
      </c>
      <c r="H391" s="27">
        <v>9106049859</v>
      </c>
      <c r="I391" s="1" t="s">
        <v>1616</v>
      </c>
      <c r="J391" s="55" t="s">
        <v>15336</v>
      </c>
      <c r="L391" s="57" t="s">
        <v>26</v>
      </c>
      <c r="M391" s="57" t="s">
        <v>2367</v>
      </c>
      <c r="N391" s="58" t="s">
        <v>1616</v>
      </c>
      <c r="O391" s="7" t="s">
        <v>14509</v>
      </c>
      <c r="S391" s="55" t="s">
        <v>15337</v>
      </c>
      <c r="V391" s="55" t="s">
        <v>15337</v>
      </c>
      <c r="Y391" s="7" t="s">
        <v>4059</v>
      </c>
      <c r="AB391" s="60">
        <v>5111</v>
      </c>
      <c r="AC391" s="60">
        <v>131</v>
      </c>
      <c r="AE391" s="61">
        <v>2</v>
      </c>
      <c r="AG391" s="7">
        <v>37720</v>
      </c>
      <c r="AH391" s="62">
        <v>75440</v>
      </c>
      <c r="AL391" s="64">
        <v>8</v>
      </c>
      <c r="AN391" s="61">
        <v>6035.2</v>
      </c>
      <c r="AO391" s="65">
        <v>33311</v>
      </c>
      <c r="AQ391" s="66" t="s">
        <v>14558</v>
      </c>
      <c r="AR391" s="66">
        <v>156</v>
      </c>
      <c r="AS391" s="66">
        <v>632</v>
      </c>
    </row>
    <row r="392" spans="3:45" x14ac:dyDescent="0.25">
      <c r="C392" s="53" t="s">
        <v>3590</v>
      </c>
      <c r="D392" s="54" t="s">
        <v>4134</v>
      </c>
      <c r="E392" s="54" t="s">
        <v>25</v>
      </c>
      <c r="F392" s="53" t="s">
        <v>1616</v>
      </c>
      <c r="G392" s="1" t="s">
        <v>1616</v>
      </c>
      <c r="H392" s="27">
        <v>9106049861</v>
      </c>
      <c r="I392" s="1" t="s">
        <v>1616</v>
      </c>
      <c r="J392" s="55" t="s">
        <v>15338</v>
      </c>
      <c r="L392" s="57" t="s">
        <v>26</v>
      </c>
      <c r="M392" s="57" t="s">
        <v>2358</v>
      </c>
      <c r="N392" s="58" t="s">
        <v>1616</v>
      </c>
      <c r="O392" s="7" t="s">
        <v>11531</v>
      </c>
      <c r="S392" s="55" t="s">
        <v>15339</v>
      </c>
      <c r="V392" s="55" t="s">
        <v>15339</v>
      </c>
      <c r="Y392" s="7" t="s">
        <v>4013</v>
      </c>
      <c r="AB392" s="60">
        <v>5111</v>
      </c>
      <c r="AC392" s="60">
        <v>131</v>
      </c>
      <c r="AE392" s="61">
        <v>1</v>
      </c>
      <c r="AG392" s="7">
        <v>50182</v>
      </c>
      <c r="AH392" s="62">
        <v>50182</v>
      </c>
      <c r="AL392" s="64">
        <v>8</v>
      </c>
      <c r="AN392" s="61">
        <v>4014.56</v>
      </c>
      <c r="AO392" s="65">
        <v>33311</v>
      </c>
      <c r="AQ392" s="66" t="s">
        <v>14558</v>
      </c>
      <c r="AR392" s="66">
        <v>156</v>
      </c>
      <c r="AS392" s="66">
        <v>632</v>
      </c>
    </row>
    <row r="393" spans="3:45" x14ac:dyDescent="0.25">
      <c r="C393" s="53" t="s">
        <v>3590</v>
      </c>
      <c r="D393" s="54" t="s">
        <v>4134</v>
      </c>
      <c r="E393" s="54" t="s">
        <v>25</v>
      </c>
      <c r="F393" s="53" t="s">
        <v>1616</v>
      </c>
      <c r="G393" s="1" t="s">
        <v>1616</v>
      </c>
      <c r="H393" s="27">
        <v>9106049898</v>
      </c>
      <c r="I393" s="1" t="s">
        <v>1616</v>
      </c>
      <c r="J393" s="55" t="s">
        <v>15340</v>
      </c>
      <c r="L393" s="57" t="s">
        <v>26</v>
      </c>
      <c r="M393" s="57" t="s">
        <v>1959</v>
      </c>
      <c r="N393" s="58" t="s">
        <v>1616</v>
      </c>
      <c r="O393" s="7" t="s">
        <v>3627</v>
      </c>
      <c r="S393" s="55" t="s">
        <v>15341</v>
      </c>
      <c r="V393" s="55" t="s">
        <v>15341</v>
      </c>
      <c r="Y393" s="7" t="s">
        <v>4007</v>
      </c>
      <c r="AB393" s="60">
        <v>5111</v>
      </c>
      <c r="AC393" s="60">
        <v>131</v>
      </c>
      <c r="AE393" s="61">
        <v>1</v>
      </c>
      <c r="AG393" s="7">
        <v>111058</v>
      </c>
      <c r="AH393" s="62">
        <v>111058</v>
      </c>
      <c r="AL393" s="64">
        <v>8</v>
      </c>
      <c r="AN393" s="61">
        <v>8884.64</v>
      </c>
      <c r="AO393" s="65">
        <v>33311</v>
      </c>
      <c r="AQ393" s="66" t="s">
        <v>14558</v>
      </c>
      <c r="AR393" s="66">
        <v>156</v>
      </c>
      <c r="AS393" s="66">
        <v>632</v>
      </c>
    </row>
    <row r="394" spans="3:45" x14ac:dyDescent="0.25">
      <c r="C394" s="53" t="s">
        <v>3590</v>
      </c>
      <c r="D394" s="54" t="s">
        <v>4134</v>
      </c>
      <c r="E394" s="54" t="s">
        <v>25</v>
      </c>
      <c r="F394" s="53" t="s">
        <v>1616</v>
      </c>
      <c r="G394" s="1" t="s">
        <v>1616</v>
      </c>
      <c r="H394" s="27">
        <v>9106050019</v>
      </c>
      <c r="I394" s="1" t="s">
        <v>1616</v>
      </c>
      <c r="J394" s="55" t="s">
        <v>15347</v>
      </c>
      <c r="L394" s="57" t="s">
        <v>26</v>
      </c>
      <c r="M394" s="57" t="s">
        <v>1635</v>
      </c>
      <c r="N394" s="58" t="s">
        <v>1616</v>
      </c>
      <c r="O394" s="7" t="s">
        <v>3727</v>
      </c>
      <c r="S394" s="55" t="s">
        <v>15348</v>
      </c>
      <c r="V394" s="55" t="s">
        <v>15348</v>
      </c>
      <c r="Y394" s="7" t="s">
        <v>4087</v>
      </c>
      <c r="AB394" s="60">
        <v>5111</v>
      </c>
      <c r="AC394" s="60">
        <v>131</v>
      </c>
      <c r="AE394" s="61">
        <v>6</v>
      </c>
      <c r="AG394" s="7">
        <v>45588</v>
      </c>
      <c r="AH394" s="62">
        <v>273528</v>
      </c>
      <c r="AL394" s="64">
        <v>8</v>
      </c>
      <c r="AN394" s="61">
        <v>21882.240000000002</v>
      </c>
      <c r="AO394" s="65">
        <v>33311</v>
      </c>
      <c r="AQ394" s="66" t="s">
        <v>14558</v>
      </c>
      <c r="AR394" s="66">
        <v>156</v>
      </c>
      <c r="AS394" s="66">
        <v>632</v>
      </c>
    </row>
    <row r="395" spans="3:45" x14ac:dyDescent="0.25">
      <c r="C395" s="53" t="s">
        <v>3590</v>
      </c>
      <c r="D395" s="54" t="s">
        <v>4134</v>
      </c>
      <c r="E395" s="54" t="s">
        <v>25</v>
      </c>
      <c r="F395" s="53" t="s">
        <v>1616</v>
      </c>
      <c r="G395" s="1" t="s">
        <v>1616</v>
      </c>
      <c r="H395" s="27">
        <v>9106050003</v>
      </c>
      <c r="I395" s="1" t="s">
        <v>1616</v>
      </c>
      <c r="J395" s="55" t="s">
        <v>15351</v>
      </c>
      <c r="L395" s="57" t="s">
        <v>26</v>
      </c>
      <c r="M395" s="57" t="s">
        <v>1887</v>
      </c>
      <c r="N395" s="58" t="s">
        <v>1616</v>
      </c>
      <c r="O395" s="7" t="s">
        <v>3686</v>
      </c>
      <c r="S395" s="55" t="s">
        <v>15352</v>
      </c>
      <c r="V395" s="55" t="s">
        <v>15352</v>
      </c>
      <c r="Y395" s="7" t="s">
        <v>4087</v>
      </c>
      <c r="AB395" s="60">
        <v>5111</v>
      </c>
      <c r="AC395" s="60">
        <v>131</v>
      </c>
      <c r="AE395" s="61">
        <v>1</v>
      </c>
      <c r="AG395" s="7">
        <v>45588</v>
      </c>
      <c r="AH395" s="62">
        <v>45588</v>
      </c>
      <c r="AL395" s="64">
        <v>8</v>
      </c>
      <c r="AN395" s="61">
        <v>3647.04</v>
      </c>
      <c r="AO395" s="65">
        <v>33311</v>
      </c>
      <c r="AQ395" s="66" t="s">
        <v>14558</v>
      </c>
      <c r="AR395" s="66">
        <v>156</v>
      </c>
      <c r="AS395" s="66">
        <v>632</v>
      </c>
    </row>
    <row r="396" spans="3:45" x14ac:dyDescent="0.25">
      <c r="C396" s="53" t="s">
        <v>3590</v>
      </c>
      <c r="D396" s="54" t="s">
        <v>4134</v>
      </c>
      <c r="E396" s="54" t="s">
        <v>25</v>
      </c>
      <c r="F396" s="53" t="s">
        <v>1616</v>
      </c>
      <c r="G396" s="1" t="s">
        <v>1616</v>
      </c>
      <c r="H396" s="27">
        <v>9106050003</v>
      </c>
      <c r="I396" s="1" t="s">
        <v>1616</v>
      </c>
      <c r="J396" s="55" t="s">
        <v>15351</v>
      </c>
      <c r="L396" s="57" t="s">
        <v>26</v>
      </c>
      <c r="M396" s="57" t="s">
        <v>1887</v>
      </c>
      <c r="N396" s="58" t="s">
        <v>1616</v>
      </c>
      <c r="O396" s="7" t="s">
        <v>3686</v>
      </c>
      <c r="S396" s="55" t="s">
        <v>15352</v>
      </c>
      <c r="V396" s="55" t="s">
        <v>15352</v>
      </c>
      <c r="Y396" s="7" t="s">
        <v>4059</v>
      </c>
      <c r="AB396" s="60">
        <v>5111</v>
      </c>
      <c r="AC396" s="60">
        <v>131</v>
      </c>
      <c r="AE396" s="61">
        <v>1</v>
      </c>
      <c r="AG396" s="7">
        <v>37720</v>
      </c>
      <c r="AH396" s="62">
        <v>37720</v>
      </c>
      <c r="AL396" s="64">
        <v>8</v>
      </c>
      <c r="AN396" s="61">
        <v>3017.6</v>
      </c>
      <c r="AO396" s="65">
        <v>33311</v>
      </c>
      <c r="AQ396" s="66" t="s">
        <v>14558</v>
      </c>
      <c r="AR396" s="66">
        <v>156</v>
      </c>
      <c r="AS396" s="66">
        <v>632</v>
      </c>
    </row>
    <row r="397" spans="3:45" x14ac:dyDescent="0.25">
      <c r="C397" s="53" t="s">
        <v>3590</v>
      </c>
      <c r="D397" s="54" t="s">
        <v>4134</v>
      </c>
      <c r="E397" s="54" t="s">
        <v>25</v>
      </c>
      <c r="F397" s="53" t="s">
        <v>1616</v>
      </c>
      <c r="G397" s="1" t="s">
        <v>1616</v>
      </c>
      <c r="H397" s="27">
        <v>9106050022</v>
      </c>
      <c r="I397" s="1" t="s">
        <v>1616</v>
      </c>
      <c r="J397" s="55" t="s">
        <v>15353</v>
      </c>
      <c r="L397" s="57" t="s">
        <v>26</v>
      </c>
      <c r="M397" s="57" t="s">
        <v>1650</v>
      </c>
      <c r="N397" s="58" t="s">
        <v>1616</v>
      </c>
      <c r="O397" s="7" t="s">
        <v>3727</v>
      </c>
      <c r="S397" s="55" t="s">
        <v>15348</v>
      </c>
      <c r="V397" s="55" t="s">
        <v>15348</v>
      </c>
      <c r="Y397" s="7" t="s">
        <v>3952</v>
      </c>
      <c r="AB397" s="60">
        <v>5111</v>
      </c>
      <c r="AC397" s="60">
        <v>131</v>
      </c>
      <c r="AE397" s="61">
        <v>2</v>
      </c>
      <c r="AG397" s="7">
        <v>73431</v>
      </c>
      <c r="AH397" s="62">
        <v>146862</v>
      </c>
      <c r="AL397" s="64">
        <v>8</v>
      </c>
      <c r="AN397" s="61">
        <v>11748.960000000001</v>
      </c>
      <c r="AO397" s="65">
        <v>33311</v>
      </c>
      <c r="AQ397" s="66" t="s">
        <v>14558</v>
      </c>
      <c r="AR397" s="66">
        <v>156</v>
      </c>
      <c r="AS397" s="66">
        <v>632</v>
      </c>
    </row>
    <row r="398" spans="3:45" x14ac:dyDescent="0.25">
      <c r="C398" s="53" t="s">
        <v>3590</v>
      </c>
      <c r="D398" s="54" t="s">
        <v>4134</v>
      </c>
      <c r="E398" s="54" t="s">
        <v>25</v>
      </c>
      <c r="F398" s="53" t="s">
        <v>1616</v>
      </c>
      <c r="G398" s="1" t="s">
        <v>1616</v>
      </c>
      <c r="H398" s="27">
        <v>9106050022</v>
      </c>
      <c r="I398" s="1" t="s">
        <v>1616</v>
      </c>
      <c r="J398" s="55" t="s">
        <v>15353</v>
      </c>
      <c r="L398" s="57" t="s">
        <v>26</v>
      </c>
      <c r="M398" s="57" t="s">
        <v>1650</v>
      </c>
      <c r="N398" s="58" t="s">
        <v>1616</v>
      </c>
      <c r="O398" s="7" t="s">
        <v>3727</v>
      </c>
      <c r="S398" s="55" t="s">
        <v>15348</v>
      </c>
      <c r="V398" s="55" t="s">
        <v>15348</v>
      </c>
      <c r="Y398" s="7" t="s">
        <v>4010</v>
      </c>
      <c r="AB398" s="60">
        <v>5111</v>
      </c>
      <c r="AC398" s="60">
        <v>131</v>
      </c>
      <c r="AE398" s="61">
        <v>2</v>
      </c>
      <c r="AG398" s="7">
        <v>41328</v>
      </c>
      <c r="AH398" s="62">
        <v>82656</v>
      </c>
      <c r="AL398" s="64">
        <v>8</v>
      </c>
      <c r="AN398" s="61">
        <v>6612.4800000000005</v>
      </c>
      <c r="AO398" s="65">
        <v>33311</v>
      </c>
      <c r="AQ398" s="66" t="s">
        <v>14558</v>
      </c>
      <c r="AR398" s="66">
        <v>156</v>
      </c>
      <c r="AS398" s="66">
        <v>632</v>
      </c>
    </row>
    <row r="399" spans="3:45" x14ac:dyDescent="0.25">
      <c r="C399" s="53" t="s">
        <v>3590</v>
      </c>
      <c r="D399" s="54" t="s">
        <v>4134</v>
      </c>
      <c r="E399" s="54" t="s">
        <v>25</v>
      </c>
      <c r="F399" s="53" t="s">
        <v>1616</v>
      </c>
      <c r="G399" s="1" t="s">
        <v>1616</v>
      </c>
      <c r="H399" s="27">
        <v>9106050058</v>
      </c>
      <c r="I399" s="1" t="s">
        <v>1616</v>
      </c>
      <c r="J399" s="55" t="s">
        <v>15358</v>
      </c>
      <c r="L399" s="57" t="s">
        <v>26</v>
      </c>
      <c r="M399" s="57" t="s">
        <v>2100</v>
      </c>
      <c r="N399" s="58" t="s">
        <v>1616</v>
      </c>
      <c r="O399" s="7" t="s">
        <v>3829</v>
      </c>
      <c r="S399" s="55" t="s">
        <v>15359</v>
      </c>
      <c r="V399" s="55" t="s">
        <v>15359</v>
      </c>
      <c r="Y399" s="7" t="s">
        <v>4087</v>
      </c>
      <c r="AB399" s="60">
        <v>5111</v>
      </c>
      <c r="AC399" s="60">
        <v>131</v>
      </c>
      <c r="AE399" s="61">
        <v>1</v>
      </c>
      <c r="AG399" s="7">
        <v>45588</v>
      </c>
      <c r="AH399" s="62">
        <v>45588</v>
      </c>
      <c r="AL399" s="64">
        <v>8</v>
      </c>
      <c r="AN399" s="61">
        <v>3647.04</v>
      </c>
      <c r="AO399" s="65">
        <v>33311</v>
      </c>
      <c r="AQ399" s="66" t="s">
        <v>14558</v>
      </c>
      <c r="AR399" s="66">
        <v>156</v>
      </c>
      <c r="AS399" s="66">
        <v>632</v>
      </c>
    </row>
    <row r="400" spans="3:45" x14ac:dyDescent="0.25">
      <c r="C400" s="53" t="s">
        <v>3590</v>
      </c>
      <c r="D400" s="54" t="s">
        <v>4134</v>
      </c>
      <c r="E400" s="54" t="s">
        <v>25</v>
      </c>
      <c r="F400" s="53" t="s">
        <v>1616</v>
      </c>
      <c r="G400" s="1" t="s">
        <v>1616</v>
      </c>
      <c r="H400" s="27">
        <v>9106050062</v>
      </c>
      <c r="I400" s="1" t="s">
        <v>1616</v>
      </c>
      <c r="J400" s="55" t="s">
        <v>15360</v>
      </c>
      <c r="L400" s="57" t="s">
        <v>26</v>
      </c>
      <c r="M400" s="57" t="s">
        <v>2082</v>
      </c>
      <c r="N400" s="58" t="s">
        <v>1616</v>
      </c>
      <c r="O400" s="7" t="s">
        <v>3627</v>
      </c>
      <c r="S400" s="55" t="s">
        <v>15361</v>
      </c>
      <c r="V400" s="55" t="s">
        <v>15361</v>
      </c>
      <c r="Y400" s="7" t="s">
        <v>3952</v>
      </c>
      <c r="AB400" s="60">
        <v>5111</v>
      </c>
      <c r="AC400" s="60">
        <v>131</v>
      </c>
      <c r="AE400" s="61">
        <v>2</v>
      </c>
      <c r="AG400" s="7">
        <v>73431</v>
      </c>
      <c r="AH400" s="62">
        <v>146862</v>
      </c>
      <c r="AL400" s="64">
        <v>8</v>
      </c>
      <c r="AN400" s="61">
        <v>11748.960000000001</v>
      </c>
      <c r="AO400" s="65">
        <v>33311</v>
      </c>
      <c r="AQ400" s="66" t="s">
        <v>14558</v>
      </c>
      <c r="AR400" s="66">
        <v>156</v>
      </c>
      <c r="AS400" s="66">
        <v>632</v>
      </c>
    </row>
    <row r="401" spans="3:45" x14ac:dyDescent="0.25">
      <c r="C401" s="53" t="s">
        <v>3590</v>
      </c>
      <c r="D401" s="54" t="s">
        <v>4134</v>
      </c>
      <c r="E401" s="54" t="s">
        <v>25</v>
      </c>
      <c r="F401" s="53" t="s">
        <v>1616</v>
      </c>
      <c r="G401" s="1" t="s">
        <v>1616</v>
      </c>
      <c r="H401" s="27">
        <v>9106050122</v>
      </c>
      <c r="I401" s="1" t="s">
        <v>1616</v>
      </c>
      <c r="J401" s="55" t="s">
        <v>15364</v>
      </c>
      <c r="L401" s="57" t="s">
        <v>26</v>
      </c>
      <c r="M401" s="57" t="s">
        <v>1668</v>
      </c>
      <c r="N401" s="58" t="s">
        <v>1616</v>
      </c>
      <c r="O401" s="7" t="s">
        <v>3727</v>
      </c>
      <c r="S401" s="55" t="s">
        <v>14594</v>
      </c>
      <c r="V401" s="55" t="s">
        <v>14594</v>
      </c>
      <c r="Y401" s="7" t="s">
        <v>4059</v>
      </c>
      <c r="AB401" s="60">
        <v>5111</v>
      </c>
      <c r="AC401" s="60">
        <v>131</v>
      </c>
      <c r="AE401" s="61">
        <v>4</v>
      </c>
      <c r="AG401" s="7">
        <v>37720</v>
      </c>
      <c r="AH401" s="62">
        <v>150880</v>
      </c>
      <c r="AL401" s="64">
        <v>8</v>
      </c>
      <c r="AN401" s="61">
        <v>12070.4</v>
      </c>
      <c r="AO401" s="65">
        <v>33311</v>
      </c>
      <c r="AQ401" s="66" t="s">
        <v>14558</v>
      </c>
      <c r="AR401" s="66">
        <v>156</v>
      </c>
      <c r="AS401" s="66">
        <v>632</v>
      </c>
    </row>
    <row r="402" spans="3:45" x14ac:dyDescent="0.25">
      <c r="C402" s="53" t="s">
        <v>3590</v>
      </c>
      <c r="D402" s="54" t="s">
        <v>4134</v>
      </c>
      <c r="E402" s="54" t="s">
        <v>25</v>
      </c>
      <c r="F402" s="53" t="s">
        <v>1616</v>
      </c>
      <c r="G402" s="1" t="s">
        <v>1616</v>
      </c>
      <c r="H402" s="27">
        <v>9106050142</v>
      </c>
      <c r="I402" s="1" t="s">
        <v>1616</v>
      </c>
      <c r="J402" s="55" t="s">
        <v>15365</v>
      </c>
      <c r="L402" s="57" t="s">
        <v>26</v>
      </c>
      <c r="M402" s="57" t="s">
        <v>1620</v>
      </c>
      <c r="N402" s="58" t="s">
        <v>1616</v>
      </c>
      <c r="O402" s="7" t="s">
        <v>12560</v>
      </c>
      <c r="S402" s="55" t="s">
        <v>15366</v>
      </c>
      <c r="V402" s="55" t="s">
        <v>15366</v>
      </c>
      <c r="Y402" s="7" t="s">
        <v>4013</v>
      </c>
      <c r="AB402" s="60">
        <v>5111</v>
      </c>
      <c r="AC402" s="60">
        <v>131</v>
      </c>
      <c r="AE402" s="61">
        <v>2</v>
      </c>
      <c r="AG402" s="7">
        <v>50182</v>
      </c>
      <c r="AH402" s="62">
        <v>100364</v>
      </c>
      <c r="AL402" s="64">
        <v>8</v>
      </c>
      <c r="AN402" s="61">
        <v>8029.12</v>
      </c>
      <c r="AO402" s="65">
        <v>33311</v>
      </c>
      <c r="AQ402" s="66" t="s">
        <v>14558</v>
      </c>
      <c r="AR402" s="66">
        <v>156</v>
      </c>
      <c r="AS402" s="66">
        <v>632</v>
      </c>
    </row>
    <row r="403" spans="3:45" x14ac:dyDescent="0.25">
      <c r="C403" s="53" t="s">
        <v>3590</v>
      </c>
      <c r="D403" s="54" t="s">
        <v>4134</v>
      </c>
      <c r="E403" s="54" t="s">
        <v>25</v>
      </c>
      <c r="F403" s="53" t="s">
        <v>1616</v>
      </c>
      <c r="G403" s="1" t="s">
        <v>1616</v>
      </c>
      <c r="H403" s="27">
        <v>9106050142</v>
      </c>
      <c r="I403" s="1" t="s">
        <v>1616</v>
      </c>
      <c r="J403" s="55" t="s">
        <v>15365</v>
      </c>
      <c r="L403" s="57" t="s">
        <v>26</v>
      </c>
      <c r="M403" s="57" t="s">
        <v>1620</v>
      </c>
      <c r="N403" s="58" t="s">
        <v>1616</v>
      </c>
      <c r="O403" s="7" t="s">
        <v>12560</v>
      </c>
      <c r="S403" s="55" t="s">
        <v>15366</v>
      </c>
      <c r="V403" s="55" t="s">
        <v>15366</v>
      </c>
      <c r="Y403" s="7" t="s">
        <v>4059</v>
      </c>
      <c r="AB403" s="60">
        <v>5111</v>
      </c>
      <c r="AC403" s="60">
        <v>131</v>
      </c>
      <c r="AE403" s="61">
        <v>2</v>
      </c>
      <c r="AG403" s="7">
        <v>37720</v>
      </c>
      <c r="AH403" s="62">
        <v>75440</v>
      </c>
      <c r="AL403" s="64">
        <v>8</v>
      </c>
      <c r="AN403" s="61">
        <v>6035.2</v>
      </c>
      <c r="AO403" s="65">
        <v>33311</v>
      </c>
      <c r="AQ403" s="66" t="s">
        <v>14558</v>
      </c>
      <c r="AR403" s="66">
        <v>156</v>
      </c>
      <c r="AS403" s="66">
        <v>632</v>
      </c>
    </row>
    <row r="404" spans="3:45" x14ac:dyDescent="0.25">
      <c r="C404" s="53" t="s">
        <v>3590</v>
      </c>
      <c r="D404" s="54" t="s">
        <v>4134</v>
      </c>
      <c r="E404" s="54" t="s">
        <v>25</v>
      </c>
      <c r="F404" s="53" t="s">
        <v>1616</v>
      </c>
      <c r="G404" s="1" t="s">
        <v>1616</v>
      </c>
      <c r="H404" s="27">
        <v>9106050248</v>
      </c>
      <c r="I404" s="1" t="s">
        <v>1616</v>
      </c>
      <c r="J404" s="55" t="s">
        <v>15367</v>
      </c>
      <c r="L404" s="57" t="s">
        <v>26</v>
      </c>
      <c r="M404" s="57" t="s">
        <v>2127</v>
      </c>
      <c r="N404" s="58" t="s">
        <v>1616</v>
      </c>
      <c r="O404" s="7" t="s">
        <v>3829</v>
      </c>
      <c r="S404" s="55" t="s">
        <v>15178</v>
      </c>
      <c r="V404" s="55" t="s">
        <v>15178</v>
      </c>
      <c r="Y404" s="7" t="s">
        <v>4059</v>
      </c>
      <c r="AB404" s="60">
        <v>5111</v>
      </c>
      <c r="AC404" s="60">
        <v>131</v>
      </c>
      <c r="AE404" s="61">
        <v>3</v>
      </c>
      <c r="AG404" s="7">
        <v>37720</v>
      </c>
      <c r="AH404" s="62">
        <v>113160</v>
      </c>
      <c r="AL404" s="64">
        <v>8</v>
      </c>
      <c r="AN404" s="61">
        <v>9052.8000000000011</v>
      </c>
      <c r="AO404" s="65">
        <v>33311</v>
      </c>
      <c r="AQ404" s="66" t="s">
        <v>14558</v>
      </c>
      <c r="AR404" s="66">
        <v>156</v>
      </c>
      <c r="AS404" s="66">
        <v>632</v>
      </c>
    </row>
    <row r="405" spans="3:45" x14ac:dyDescent="0.25">
      <c r="C405" s="53" t="s">
        <v>3590</v>
      </c>
      <c r="D405" s="54" t="s">
        <v>4134</v>
      </c>
      <c r="E405" s="54" t="s">
        <v>25</v>
      </c>
      <c r="F405" s="53" t="s">
        <v>1616</v>
      </c>
      <c r="G405" s="1" t="s">
        <v>1616</v>
      </c>
      <c r="H405" s="27">
        <v>9106050252</v>
      </c>
      <c r="I405" s="1" t="s">
        <v>1616</v>
      </c>
      <c r="J405" s="55" t="s">
        <v>15368</v>
      </c>
      <c r="L405" s="57" t="s">
        <v>26</v>
      </c>
      <c r="M405" s="57" t="s">
        <v>1950</v>
      </c>
      <c r="N405" s="58" t="s">
        <v>1616</v>
      </c>
      <c r="O405" s="7" t="s">
        <v>3859</v>
      </c>
      <c r="S405" s="55" t="s">
        <v>15369</v>
      </c>
      <c r="V405" s="55" t="s">
        <v>15369</v>
      </c>
      <c r="Y405" s="7" t="s">
        <v>4007</v>
      </c>
      <c r="AB405" s="60">
        <v>5111</v>
      </c>
      <c r="AC405" s="60">
        <v>131</v>
      </c>
      <c r="AE405" s="61">
        <v>2</v>
      </c>
      <c r="AG405" s="7">
        <v>111058</v>
      </c>
      <c r="AH405" s="62">
        <v>222116</v>
      </c>
      <c r="AL405" s="64">
        <v>8</v>
      </c>
      <c r="AN405" s="61">
        <v>17769.28</v>
      </c>
      <c r="AO405" s="65">
        <v>33311</v>
      </c>
      <c r="AQ405" s="66" t="s">
        <v>14558</v>
      </c>
      <c r="AR405" s="66">
        <v>156</v>
      </c>
      <c r="AS405" s="66">
        <v>632</v>
      </c>
    </row>
    <row r="406" spans="3:45" x14ac:dyDescent="0.25">
      <c r="C406" s="53" t="s">
        <v>3590</v>
      </c>
      <c r="D406" s="54" t="s">
        <v>4134</v>
      </c>
      <c r="E406" s="54" t="s">
        <v>25</v>
      </c>
      <c r="F406" s="53" t="s">
        <v>1616</v>
      </c>
      <c r="G406" s="1" t="s">
        <v>1616</v>
      </c>
      <c r="H406" s="27">
        <v>9106050252</v>
      </c>
      <c r="I406" s="1" t="s">
        <v>1616</v>
      </c>
      <c r="J406" s="55" t="s">
        <v>15368</v>
      </c>
      <c r="L406" s="57" t="s">
        <v>26</v>
      </c>
      <c r="M406" s="57" t="s">
        <v>1950</v>
      </c>
      <c r="N406" s="58" t="s">
        <v>1616</v>
      </c>
      <c r="O406" s="7" t="s">
        <v>3859</v>
      </c>
      <c r="S406" s="55" t="s">
        <v>15369</v>
      </c>
      <c r="V406" s="55" t="s">
        <v>15369</v>
      </c>
      <c r="Y406" s="7" t="s">
        <v>4013</v>
      </c>
      <c r="AB406" s="60">
        <v>5111</v>
      </c>
      <c r="AC406" s="60">
        <v>131</v>
      </c>
      <c r="AE406" s="61">
        <v>1</v>
      </c>
      <c r="AG406" s="7">
        <v>50182</v>
      </c>
      <c r="AH406" s="62">
        <v>50182</v>
      </c>
      <c r="AL406" s="64">
        <v>8</v>
      </c>
      <c r="AN406" s="61">
        <v>4014.56</v>
      </c>
      <c r="AO406" s="65">
        <v>33311</v>
      </c>
      <c r="AQ406" s="66" t="s">
        <v>14558</v>
      </c>
      <c r="AR406" s="66">
        <v>156</v>
      </c>
      <c r="AS406" s="66">
        <v>632</v>
      </c>
    </row>
    <row r="407" spans="3:45" x14ac:dyDescent="0.25">
      <c r="C407" s="53" t="s">
        <v>3590</v>
      </c>
      <c r="D407" s="54" t="s">
        <v>4134</v>
      </c>
      <c r="E407" s="54" t="s">
        <v>25</v>
      </c>
      <c r="F407" s="53" t="s">
        <v>1616</v>
      </c>
      <c r="G407" s="1" t="s">
        <v>1616</v>
      </c>
      <c r="H407" s="27">
        <v>9106050256</v>
      </c>
      <c r="I407" s="1" t="s">
        <v>1616</v>
      </c>
      <c r="J407" s="55" t="s">
        <v>15370</v>
      </c>
      <c r="L407" s="57" t="s">
        <v>26</v>
      </c>
      <c r="M407" s="57" t="s">
        <v>1980</v>
      </c>
      <c r="N407" s="58" t="s">
        <v>1616</v>
      </c>
      <c r="O407" s="7" t="s">
        <v>12652</v>
      </c>
      <c r="S407" s="55" t="s">
        <v>15371</v>
      </c>
      <c r="V407" s="55" t="s">
        <v>15371</v>
      </c>
      <c r="Y407" s="7" t="s">
        <v>4059</v>
      </c>
      <c r="AB407" s="60">
        <v>5111</v>
      </c>
      <c r="AC407" s="60">
        <v>131</v>
      </c>
      <c r="AE407" s="61">
        <v>2</v>
      </c>
      <c r="AG407" s="7">
        <v>37720</v>
      </c>
      <c r="AH407" s="62">
        <v>75440</v>
      </c>
      <c r="AL407" s="64">
        <v>8</v>
      </c>
      <c r="AN407" s="61">
        <v>6035.2</v>
      </c>
      <c r="AO407" s="65">
        <v>33311</v>
      </c>
      <c r="AQ407" s="66" t="s">
        <v>14558</v>
      </c>
      <c r="AR407" s="66">
        <v>156</v>
      </c>
      <c r="AS407" s="66">
        <v>632</v>
      </c>
    </row>
    <row r="408" spans="3:45" x14ac:dyDescent="0.25">
      <c r="C408" s="53" t="s">
        <v>3590</v>
      </c>
      <c r="D408" s="54" t="s">
        <v>4134</v>
      </c>
      <c r="E408" s="54" t="s">
        <v>25</v>
      </c>
      <c r="F408" s="53" t="s">
        <v>1616</v>
      </c>
      <c r="G408" s="1" t="s">
        <v>1616</v>
      </c>
      <c r="H408" s="27">
        <v>9106050289</v>
      </c>
      <c r="I408" s="1" t="s">
        <v>1616</v>
      </c>
      <c r="J408" s="55" t="s">
        <v>15372</v>
      </c>
      <c r="L408" s="57" t="s">
        <v>26</v>
      </c>
      <c r="M408" s="57" t="s">
        <v>1965</v>
      </c>
      <c r="N408" s="58" t="s">
        <v>1616</v>
      </c>
      <c r="O408" s="7" t="s">
        <v>3859</v>
      </c>
      <c r="S408" s="55" t="s">
        <v>15369</v>
      </c>
      <c r="V408" s="55" t="s">
        <v>15369</v>
      </c>
      <c r="Y408" s="7" t="s">
        <v>4007</v>
      </c>
      <c r="AB408" s="60">
        <v>5111</v>
      </c>
      <c r="AC408" s="60">
        <v>131</v>
      </c>
      <c r="AE408" s="61">
        <v>1</v>
      </c>
      <c r="AG408" s="7">
        <v>111058</v>
      </c>
      <c r="AH408" s="62">
        <v>111058</v>
      </c>
      <c r="AL408" s="64">
        <v>8</v>
      </c>
      <c r="AN408" s="61">
        <v>8884.64</v>
      </c>
      <c r="AO408" s="65">
        <v>33311</v>
      </c>
      <c r="AQ408" s="66" t="s">
        <v>14558</v>
      </c>
      <c r="AR408" s="66">
        <v>156</v>
      </c>
      <c r="AS408" s="66">
        <v>632</v>
      </c>
    </row>
    <row r="409" spans="3:45" x14ac:dyDescent="0.25">
      <c r="C409" s="53" t="s">
        <v>3590</v>
      </c>
      <c r="D409" s="54" t="s">
        <v>4134</v>
      </c>
      <c r="E409" s="54" t="s">
        <v>25</v>
      </c>
      <c r="F409" s="53" t="s">
        <v>1616</v>
      </c>
      <c r="G409" s="1" t="s">
        <v>1616</v>
      </c>
      <c r="H409" s="27">
        <v>9106050263</v>
      </c>
      <c r="I409" s="1" t="s">
        <v>1616</v>
      </c>
      <c r="J409" s="55" t="s">
        <v>15373</v>
      </c>
      <c r="L409" s="57" t="s">
        <v>26</v>
      </c>
      <c r="M409" s="57" t="s">
        <v>1983</v>
      </c>
      <c r="N409" s="58" t="s">
        <v>1616</v>
      </c>
      <c r="O409" s="7" t="s">
        <v>10717</v>
      </c>
      <c r="S409" s="55" t="s">
        <v>15374</v>
      </c>
      <c r="V409" s="55" t="s">
        <v>15374</v>
      </c>
      <c r="Y409" s="7" t="s">
        <v>4059</v>
      </c>
      <c r="AB409" s="60">
        <v>5111</v>
      </c>
      <c r="AC409" s="60">
        <v>131</v>
      </c>
      <c r="AE409" s="61">
        <v>1</v>
      </c>
      <c r="AG409" s="7">
        <v>37720</v>
      </c>
      <c r="AH409" s="62">
        <v>37720</v>
      </c>
      <c r="AL409" s="64">
        <v>8</v>
      </c>
      <c r="AN409" s="61">
        <v>3017.6</v>
      </c>
      <c r="AO409" s="65">
        <v>33311</v>
      </c>
      <c r="AQ409" s="66" t="s">
        <v>14558</v>
      </c>
      <c r="AR409" s="66">
        <v>156</v>
      </c>
      <c r="AS409" s="66">
        <v>632</v>
      </c>
    </row>
    <row r="410" spans="3:45" x14ac:dyDescent="0.25">
      <c r="C410" s="53" t="s">
        <v>3590</v>
      </c>
      <c r="D410" s="54" t="s">
        <v>4134</v>
      </c>
      <c r="E410" s="54" t="s">
        <v>25</v>
      </c>
      <c r="F410" s="53" t="s">
        <v>1616</v>
      </c>
      <c r="G410" s="1" t="s">
        <v>1616</v>
      </c>
      <c r="H410" s="27">
        <v>9106050397</v>
      </c>
      <c r="I410" s="1" t="s">
        <v>1616</v>
      </c>
      <c r="J410" s="55" t="s">
        <v>15375</v>
      </c>
      <c r="L410" s="57" t="s">
        <v>26</v>
      </c>
      <c r="M410" s="57" t="s">
        <v>2391</v>
      </c>
      <c r="N410" s="58" t="s">
        <v>1616</v>
      </c>
      <c r="O410" s="7" t="s">
        <v>3779</v>
      </c>
      <c r="S410" s="55" t="s">
        <v>15376</v>
      </c>
      <c r="V410" s="55" t="s">
        <v>15376</v>
      </c>
      <c r="Y410" s="7" t="s">
        <v>4007</v>
      </c>
      <c r="AB410" s="60">
        <v>5111</v>
      </c>
      <c r="AC410" s="60">
        <v>131</v>
      </c>
      <c r="AE410" s="61">
        <v>4</v>
      </c>
      <c r="AG410" s="7">
        <v>111058</v>
      </c>
      <c r="AH410" s="62">
        <v>444232</v>
      </c>
      <c r="AL410" s="64">
        <v>8</v>
      </c>
      <c r="AN410" s="61">
        <v>35538.559999999998</v>
      </c>
      <c r="AO410" s="65">
        <v>33311</v>
      </c>
      <c r="AQ410" s="66" t="s">
        <v>14558</v>
      </c>
      <c r="AR410" s="66">
        <v>156</v>
      </c>
      <c r="AS410" s="66">
        <v>632</v>
      </c>
    </row>
    <row r="411" spans="3:45" x14ac:dyDescent="0.25">
      <c r="C411" s="53" t="s">
        <v>3590</v>
      </c>
      <c r="D411" s="54" t="s">
        <v>4134</v>
      </c>
      <c r="E411" s="54" t="s">
        <v>25</v>
      </c>
      <c r="F411" s="53" t="s">
        <v>1616</v>
      </c>
      <c r="G411" s="1" t="s">
        <v>1616</v>
      </c>
      <c r="H411" s="27">
        <v>9106050386</v>
      </c>
      <c r="I411" s="1" t="s">
        <v>1616</v>
      </c>
      <c r="J411" s="55" t="s">
        <v>15377</v>
      </c>
      <c r="L411" s="57" t="s">
        <v>26</v>
      </c>
      <c r="M411" s="57" t="s">
        <v>2427</v>
      </c>
      <c r="N411" s="58" t="s">
        <v>1616</v>
      </c>
      <c r="O411" s="7" t="s">
        <v>14511</v>
      </c>
      <c r="S411" s="55" t="s">
        <v>15378</v>
      </c>
      <c r="V411" s="55" t="s">
        <v>15378</v>
      </c>
      <c r="Y411" s="7" t="s">
        <v>4007</v>
      </c>
      <c r="AB411" s="60">
        <v>5111</v>
      </c>
      <c r="AC411" s="60">
        <v>131</v>
      </c>
      <c r="AE411" s="61">
        <v>2</v>
      </c>
      <c r="AG411" s="7">
        <v>111058</v>
      </c>
      <c r="AH411" s="62">
        <v>222116</v>
      </c>
      <c r="AL411" s="64">
        <v>8</v>
      </c>
      <c r="AN411" s="61">
        <v>17769.28</v>
      </c>
      <c r="AO411" s="65">
        <v>33311</v>
      </c>
      <c r="AQ411" s="66" t="s">
        <v>14558</v>
      </c>
      <c r="AR411" s="66">
        <v>156</v>
      </c>
      <c r="AS411" s="66">
        <v>632</v>
      </c>
    </row>
    <row r="412" spans="3:45" x14ac:dyDescent="0.25">
      <c r="C412" s="53" t="s">
        <v>3590</v>
      </c>
      <c r="D412" s="54" t="s">
        <v>4134</v>
      </c>
      <c r="E412" s="54" t="s">
        <v>25</v>
      </c>
      <c r="F412" s="53" t="s">
        <v>1616</v>
      </c>
      <c r="G412" s="1" t="s">
        <v>1616</v>
      </c>
      <c r="H412" s="27">
        <v>9106050386</v>
      </c>
      <c r="I412" s="1" t="s">
        <v>1616</v>
      </c>
      <c r="J412" s="55" t="s">
        <v>15377</v>
      </c>
      <c r="L412" s="57" t="s">
        <v>26</v>
      </c>
      <c r="M412" s="57" t="s">
        <v>2427</v>
      </c>
      <c r="N412" s="58" t="s">
        <v>1616</v>
      </c>
      <c r="O412" s="7" t="s">
        <v>14511</v>
      </c>
      <c r="S412" s="55" t="s">
        <v>15378</v>
      </c>
      <c r="V412" s="55" t="s">
        <v>15378</v>
      </c>
      <c r="Y412" s="7" t="s">
        <v>4059</v>
      </c>
      <c r="AB412" s="60">
        <v>5111</v>
      </c>
      <c r="AC412" s="60">
        <v>131</v>
      </c>
      <c r="AE412" s="61">
        <v>1</v>
      </c>
      <c r="AG412" s="7">
        <v>37720</v>
      </c>
      <c r="AH412" s="62">
        <v>37720</v>
      </c>
      <c r="AL412" s="64">
        <v>8</v>
      </c>
      <c r="AN412" s="61">
        <v>3017.6</v>
      </c>
      <c r="AO412" s="65">
        <v>33311</v>
      </c>
      <c r="AQ412" s="66" t="s">
        <v>14558</v>
      </c>
      <c r="AR412" s="66">
        <v>156</v>
      </c>
      <c r="AS412" s="66">
        <v>632</v>
      </c>
    </row>
    <row r="413" spans="3:45" x14ac:dyDescent="0.25">
      <c r="C413" s="53" t="s">
        <v>3590</v>
      </c>
      <c r="D413" s="54" t="s">
        <v>4134</v>
      </c>
      <c r="E413" s="54" t="s">
        <v>25</v>
      </c>
      <c r="F413" s="53" t="s">
        <v>1616</v>
      </c>
      <c r="G413" s="1" t="s">
        <v>1616</v>
      </c>
      <c r="H413" s="27">
        <v>9106050406</v>
      </c>
      <c r="I413" s="1" t="s">
        <v>1616</v>
      </c>
      <c r="J413" s="55" t="s">
        <v>15379</v>
      </c>
      <c r="L413" s="57" t="s">
        <v>26</v>
      </c>
      <c r="M413" s="57" t="s">
        <v>1719</v>
      </c>
      <c r="N413" s="58" t="s">
        <v>1616</v>
      </c>
      <c r="O413" s="7" t="s">
        <v>3686</v>
      </c>
      <c r="S413" s="55" t="s">
        <v>15380</v>
      </c>
      <c r="V413" s="55" t="s">
        <v>15380</v>
      </c>
      <c r="Y413" s="7" t="s">
        <v>4013</v>
      </c>
      <c r="AB413" s="60">
        <v>5111</v>
      </c>
      <c r="AC413" s="60">
        <v>131</v>
      </c>
      <c r="AE413" s="61">
        <v>1</v>
      </c>
      <c r="AG413" s="7">
        <v>50182</v>
      </c>
      <c r="AH413" s="62">
        <v>50182</v>
      </c>
      <c r="AL413" s="64">
        <v>8</v>
      </c>
      <c r="AN413" s="61">
        <v>4014.56</v>
      </c>
      <c r="AO413" s="65">
        <v>33311</v>
      </c>
      <c r="AQ413" s="66" t="s">
        <v>14558</v>
      </c>
      <c r="AR413" s="66">
        <v>156</v>
      </c>
      <c r="AS413" s="66">
        <v>632</v>
      </c>
    </row>
    <row r="414" spans="3:45" x14ac:dyDescent="0.25">
      <c r="C414" s="53" t="s">
        <v>3590</v>
      </c>
      <c r="D414" s="54" t="s">
        <v>4134</v>
      </c>
      <c r="E414" s="54" t="s">
        <v>25</v>
      </c>
      <c r="F414" s="53" t="s">
        <v>1616</v>
      </c>
      <c r="G414" s="1" t="s">
        <v>1616</v>
      </c>
      <c r="H414" s="27">
        <v>9106050406</v>
      </c>
      <c r="I414" s="1" t="s">
        <v>1616</v>
      </c>
      <c r="J414" s="55" t="s">
        <v>15379</v>
      </c>
      <c r="L414" s="57" t="s">
        <v>26</v>
      </c>
      <c r="M414" s="57" t="s">
        <v>1719</v>
      </c>
      <c r="N414" s="58" t="s">
        <v>1616</v>
      </c>
      <c r="O414" s="7" t="s">
        <v>3686</v>
      </c>
      <c r="S414" s="55" t="s">
        <v>15380</v>
      </c>
      <c r="V414" s="55" t="s">
        <v>15380</v>
      </c>
      <c r="Y414" s="7" t="s">
        <v>4059</v>
      </c>
      <c r="AB414" s="60">
        <v>5111</v>
      </c>
      <c r="AC414" s="60">
        <v>131</v>
      </c>
      <c r="AE414" s="61">
        <v>2</v>
      </c>
      <c r="AG414" s="7">
        <v>37720</v>
      </c>
      <c r="AH414" s="62">
        <v>75440</v>
      </c>
      <c r="AL414" s="64">
        <v>8</v>
      </c>
      <c r="AN414" s="61">
        <v>6035.2</v>
      </c>
      <c r="AO414" s="65">
        <v>33311</v>
      </c>
      <c r="AQ414" s="66" t="s">
        <v>14558</v>
      </c>
      <c r="AR414" s="66">
        <v>156</v>
      </c>
      <c r="AS414" s="66">
        <v>632</v>
      </c>
    </row>
    <row r="415" spans="3:45" x14ac:dyDescent="0.25">
      <c r="C415" s="53" t="s">
        <v>3590</v>
      </c>
      <c r="D415" s="54" t="s">
        <v>4134</v>
      </c>
      <c r="E415" s="54" t="s">
        <v>25</v>
      </c>
      <c r="F415" s="53" t="s">
        <v>1616</v>
      </c>
      <c r="G415" s="1" t="s">
        <v>1616</v>
      </c>
      <c r="H415" s="27">
        <v>9106050406</v>
      </c>
      <c r="I415" s="1" t="s">
        <v>1616</v>
      </c>
      <c r="J415" s="55" t="s">
        <v>15379</v>
      </c>
      <c r="L415" s="57" t="s">
        <v>26</v>
      </c>
      <c r="M415" s="57" t="s">
        <v>1719</v>
      </c>
      <c r="N415" s="58" t="s">
        <v>1616</v>
      </c>
      <c r="O415" s="7" t="s">
        <v>3686</v>
      </c>
      <c r="S415" s="55" t="s">
        <v>15380</v>
      </c>
      <c r="V415" s="55" t="s">
        <v>15380</v>
      </c>
      <c r="Y415" s="7" t="s">
        <v>4087</v>
      </c>
      <c r="AB415" s="60">
        <v>5111</v>
      </c>
      <c r="AC415" s="60">
        <v>131</v>
      </c>
      <c r="AE415" s="61">
        <v>4</v>
      </c>
      <c r="AG415" s="7">
        <v>45588</v>
      </c>
      <c r="AH415" s="62">
        <v>182352</v>
      </c>
      <c r="AL415" s="64">
        <v>8</v>
      </c>
      <c r="AN415" s="61">
        <v>14588.16</v>
      </c>
      <c r="AO415" s="65">
        <v>33311</v>
      </c>
      <c r="AQ415" s="66" t="s">
        <v>14558</v>
      </c>
      <c r="AR415" s="66">
        <v>156</v>
      </c>
      <c r="AS415" s="66">
        <v>632</v>
      </c>
    </row>
    <row r="416" spans="3:45" x14ac:dyDescent="0.25">
      <c r="C416" s="53" t="s">
        <v>3590</v>
      </c>
      <c r="D416" s="54" t="s">
        <v>4134</v>
      </c>
      <c r="E416" s="54" t="s">
        <v>25</v>
      </c>
      <c r="F416" s="53" t="s">
        <v>1616</v>
      </c>
      <c r="G416" s="1" t="s">
        <v>1616</v>
      </c>
      <c r="H416" s="27">
        <v>9106050467</v>
      </c>
      <c r="I416" s="1" t="s">
        <v>1616</v>
      </c>
      <c r="J416" s="55" t="s">
        <v>15381</v>
      </c>
      <c r="L416" s="57" t="s">
        <v>26</v>
      </c>
      <c r="M416" s="57" t="s">
        <v>1692</v>
      </c>
      <c r="N416" s="58" t="s">
        <v>1616</v>
      </c>
      <c r="O416" s="7" t="s">
        <v>3754</v>
      </c>
      <c r="S416" s="55" t="s">
        <v>15382</v>
      </c>
      <c r="V416" s="55" t="s">
        <v>15382</v>
      </c>
      <c r="Y416" s="7" t="s">
        <v>3952</v>
      </c>
      <c r="AB416" s="60">
        <v>5111</v>
      </c>
      <c r="AC416" s="60">
        <v>131</v>
      </c>
      <c r="AE416" s="61">
        <v>3</v>
      </c>
      <c r="AG416" s="7">
        <v>73431</v>
      </c>
      <c r="AH416" s="62">
        <v>220293</v>
      </c>
      <c r="AL416" s="64">
        <v>8</v>
      </c>
      <c r="AN416" s="61">
        <v>17623.439999999999</v>
      </c>
      <c r="AO416" s="65">
        <v>33311</v>
      </c>
      <c r="AQ416" s="66" t="s">
        <v>14558</v>
      </c>
      <c r="AR416" s="66">
        <v>156</v>
      </c>
      <c r="AS416" s="66">
        <v>632</v>
      </c>
    </row>
    <row r="417" spans="3:45" x14ac:dyDescent="0.25">
      <c r="C417" s="53" t="s">
        <v>3590</v>
      </c>
      <c r="D417" s="54" t="s">
        <v>4134</v>
      </c>
      <c r="E417" s="54" t="s">
        <v>25</v>
      </c>
      <c r="F417" s="53" t="s">
        <v>1616</v>
      </c>
      <c r="G417" s="1" t="s">
        <v>1616</v>
      </c>
      <c r="H417" s="27">
        <v>9106050550</v>
      </c>
      <c r="I417" s="1" t="s">
        <v>1616</v>
      </c>
      <c r="J417" s="55" t="s">
        <v>15385</v>
      </c>
      <c r="L417" s="57" t="s">
        <v>26</v>
      </c>
      <c r="M417" s="57" t="s">
        <v>2046</v>
      </c>
      <c r="N417" s="58" t="s">
        <v>1616</v>
      </c>
      <c r="O417" s="7" t="s">
        <v>10294</v>
      </c>
      <c r="S417" s="55" t="s">
        <v>14926</v>
      </c>
      <c r="V417" s="55" t="s">
        <v>14926</v>
      </c>
      <c r="Y417" s="7" t="s">
        <v>4007</v>
      </c>
      <c r="AB417" s="60">
        <v>5111</v>
      </c>
      <c r="AC417" s="60">
        <v>131</v>
      </c>
      <c r="AE417" s="61">
        <v>2</v>
      </c>
      <c r="AG417" s="7">
        <v>111058</v>
      </c>
      <c r="AH417" s="62">
        <v>222116</v>
      </c>
      <c r="AL417" s="64">
        <v>8</v>
      </c>
      <c r="AN417" s="61">
        <v>17769.28</v>
      </c>
      <c r="AO417" s="65">
        <v>33311</v>
      </c>
      <c r="AQ417" s="66" t="s">
        <v>14558</v>
      </c>
      <c r="AR417" s="66">
        <v>156</v>
      </c>
      <c r="AS417" s="66">
        <v>632</v>
      </c>
    </row>
    <row r="418" spans="3:45" x14ac:dyDescent="0.25">
      <c r="C418" s="53" t="s">
        <v>3590</v>
      </c>
      <c r="D418" s="54" t="s">
        <v>4134</v>
      </c>
      <c r="E418" s="54" t="s">
        <v>25</v>
      </c>
      <c r="F418" s="53" t="s">
        <v>1616</v>
      </c>
      <c r="G418" s="1" t="s">
        <v>1616</v>
      </c>
      <c r="H418" s="27">
        <v>9106050550</v>
      </c>
      <c r="I418" s="1" t="s">
        <v>1616</v>
      </c>
      <c r="J418" s="55" t="s">
        <v>15385</v>
      </c>
      <c r="L418" s="57" t="s">
        <v>26</v>
      </c>
      <c r="M418" s="57" t="s">
        <v>2046</v>
      </c>
      <c r="N418" s="58" t="s">
        <v>1616</v>
      </c>
      <c r="O418" s="7" t="s">
        <v>10294</v>
      </c>
      <c r="S418" s="55" t="s">
        <v>14926</v>
      </c>
      <c r="V418" s="55" t="s">
        <v>14926</v>
      </c>
      <c r="Y418" s="7" t="s">
        <v>3967</v>
      </c>
      <c r="AB418" s="60">
        <v>5111</v>
      </c>
      <c r="AC418" s="60">
        <v>131</v>
      </c>
      <c r="AE418" s="61">
        <v>1</v>
      </c>
      <c r="AG418" s="7">
        <v>70950</v>
      </c>
      <c r="AH418" s="62">
        <v>70950</v>
      </c>
      <c r="AL418" s="64">
        <v>8</v>
      </c>
      <c r="AN418" s="61">
        <v>5676</v>
      </c>
      <c r="AO418" s="65">
        <v>33311</v>
      </c>
      <c r="AQ418" s="66" t="s">
        <v>14558</v>
      </c>
      <c r="AR418" s="66">
        <v>156</v>
      </c>
      <c r="AS418" s="66">
        <v>632</v>
      </c>
    </row>
    <row r="419" spans="3:45" x14ac:dyDescent="0.25">
      <c r="C419" s="53" t="s">
        <v>3590</v>
      </c>
      <c r="D419" s="54" t="s">
        <v>4134</v>
      </c>
      <c r="E419" s="54" t="s">
        <v>25</v>
      </c>
      <c r="F419" s="53" t="s">
        <v>1616</v>
      </c>
      <c r="G419" s="1" t="s">
        <v>1616</v>
      </c>
      <c r="H419" s="27">
        <v>9106050601</v>
      </c>
      <c r="I419" s="1" t="s">
        <v>1616</v>
      </c>
      <c r="J419" s="55" t="s">
        <v>15390</v>
      </c>
      <c r="L419" s="57" t="s">
        <v>26</v>
      </c>
      <c r="M419" s="57" t="s">
        <v>2178</v>
      </c>
      <c r="N419" s="58" t="s">
        <v>1616</v>
      </c>
      <c r="O419" s="7" t="s">
        <v>14512</v>
      </c>
      <c r="S419" s="55" t="s">
        <v>15391</v>
      </c>
      <c r="V419" s="55" t="s">
        <v>15391</v>
      </c>
      <c r="Y419" s="7" t="s">
        <v>4007</v>
      </c>
      <c r="AB419" s="60">
        <v>5111</v>
      </c>
      <c r="AC419" s="60">
        <v>131</v>
      </c>
      <c r="AE419" s="61">
        <v>2</v>
      </c>
      <c r="AG419" s="7">
        <v>111058</v>
      </c>
      <c r="AH419" s="62">
        <v>222116</v>
      </c>
      <c r="AL419" s="64">
        <v>8</v>
      </c>
      <c r="AN419" s="61">
        <v>17769.28</v>
      </c>
      <c r="AO419" s="65">
        <v>33311</v>
      </c>
      <c r="AQ419" s="66" t="s">
        <v>14558</v>
      </c>
      <c r="AR419" s="66">
        <v>156</v>
      </c>
      <c r="AS419" s="66">
        <v>632</v>
      </c>
    </row>
    <row r="420" spans="3:45" x14ac:dyDescent="0.25">
      <c r="C420" s="53" t="s">
        <v>3590</v>
      </c>
      <c r="D420" s="54" t="s">
        <v>4134</v>
      </c>
      <c r="E420" s="54" t="s">
        <v>25</v>
      </c>
      <c r="F420" s="53" t="s">
        <v>1616</v>
      </c>
      <c r="G420" s="1" t="s">
        <v>1616</v>
      </c>
      <c r="H420" s="27">
        <v>9106050703</v>
      </c>
      <c r="I420" s="1" t="s">
        <v>1616</v>
      </c>
      <c r="J420" s="55" t="s">
        <v>15394</v>
      </c>
      <c r="L420" s="57" t="s">
        <v>26</v>
      </c>
      <c r="M420" s="57" t="s">
        <v>2313</v>
      </c>
      <c r="N420" s="58" t="s">
        <v>1616</v>
      </c>
      <c r="O420" s="7" t="s">
        <v>3627</v>
      </c>
      <c r="S420" s="55" t="s">
        <v>15395</v>
      </c>
      <c r="V420" s="55" t="s">
        <v>15395</v>
      </c>
      <c r="Y420" s="7" t="s">
        <v>3949</v>
      </c>
      <c r="AB420" s="60">
        <v>5111</v>
      </c>
      <c r="AC420" s="60">
        <v>131</v>
      </c>
      <c r="AE420" s="61">
        <v>1</v>
      </c>
      <c r="AG420" s="7">
        <v>74250</v>
      </c>
      <c r="AH420" s="62">
        <v>74250</v>
      </c>
      <c r="AL420" s="64">
        <v>8</v>
      </c>
      <c r="AN420" s="61">
        <v>5940</v>
      </c>
      <c r="AO420" s="65">
        <v>33311</v>
      </c>
      <c r="AQ420" s="66" t="s">
        <v>14558</v>
      </c>
      <c r="AR420" s="66">
        <v>156</v>
      </c>
      <c r="AS420" s="66">
        <v>632</v>
      </c>
    </row>
    <row r="421" spans="3:45" x14ac:dyDescent="0.25">
      <c r="C421" s="53" t="s">
        <v>3590</v>
      </c>
      <c r="D421" s="54" t="s">
        <v>4134</v>
      </c>
      <c r="E421" s="54" t="s">
        <v>25</v>
      </c>
      <c r="F421" s="53" t="s">
        <v>1616</v>
      </c>
      <c r="G421" s="1" t="s">
        <v>1616</v>
      </c>
      <c r="H421" s="27">
        <v>9106050703</v>
      </c>
      <c r="I421" s="1" t="s">
        <v>1616</v>
      </c>
      <c r="J421" s="55" t="s">
        <v>15394</v>
      </c>
      <c r="L421" s="57" t="s">
        <v>26</v>
      </c>
      <c r="M421" s="57" t="s">
        <v>2313</v>
      </c>
      <c r="N421" s="58" t="s">
        <v>1616</v>
      </c>
      <c r="O421" s="7" t="s">
        <v>3627</v>
      </c>
      <c r="S421" s="55" t="s">
        <v>15395</v>
      </c>
      <c r="V421" s="55" t="s">
        <v>15395</v>
      </c>
      <c r="Y421" s="7" t="s">
        <v>4013</v>
      </c>
      <c r="AB421" s="60">
        <v>5111</v>
      </c>
      <c r="AC421" s="60">
        <v>131</v>
      </c>
      <c r="AE421" s="61">
        <v>3</v>
      </c>
      <c r="AG421" s="7">
        <v>50182</v>
      </c>
      <c r="AH421" s="62">
        <v>150546</v>
      </c>
      <c r="AL421" s="64">
        <v>8</v>
      </c>
      <c r="AN421" s="61">
        <v>12043.68</v>
      </c>
      <c r="AO421" s="65">
        <v>33311</v>
      </c>
      <c r="AQ421" s="66" t="s">
        <v>14558</v>
      </c>
      <c r="AR421" s="66">
        <v>156</v>
      </c>
      <c r="AS421" s="66">
        <v>632</v>
      </c>
    </row>
    <row r="422" spans="3:45" x14ac:dyDescent="0.25">
      <c r="C422" s="53" t="s">
        <v>3590</v>
      </c>
      <c r="D422" s="54" t="s">
        <v>4134</v>
      </c>
      <c r="E422" s="54" t="s">
        <v>25</v>
      </c>
      <c r="F422" s="53" t="s">
        <v>1616</v>
      </c>
      <c r="G422" s="1" t="s">
        <v>1616</v>
      </c>
      <c r="H422" s="27">
        <v>9106050703</v>
      </c>
      <c r="I422" s="1" t="s">
        <v>1616</v>
      </c>
      <c r="J422" s="55" t="s">
        <v>15394</v>
      </c>
      <c r="L422" s="57" t="s">
        <v>26</v>
      </c>
      <c r="M422" s="57" t="s">
        <v>2313</v>
      </c>
      <c r="N422" s="58" t="s">
        <v>1616</v>
      </c>
      <c r="O422" s="7" t="s">
        <v>3627</v>
      </c>
      <c r="S422" s="55" t="s">
        <v>15395</v>
      </c>
      <c r="V422" s="55" t="s">
        <v>15395</v>
      </c>
      <c r="Y422" s="7" t="s">
        <v>4059</v>
      </c>
      <c r="AB422" s="60">
        <v>5111</v>
      </c>
      <c r="AC422" s="60">
        <v>131</v>
      </c>
      <c r="AE422" s="61">
        <v>3</v>
      </c>
      <c r="AG422" s="7">
        <v>37720</v>
      </c>
      <c r="AH422" s="62">
        <v>113160</v>
      </c>
      <c r="AL422" s="64">
        <v>8</v>
      </c>
      <c r="AN422" s="61">
        <v>9052.8000000000011</v>
      </c>
      <c r="AO422" s="65">
        <v>33311</v>
      </c>
      <c r="AQ422" s="66" t="s">
        <v>14558</v>
      </c>
      <c r="AR422" s="66">
        <v>156</v>
      </c>
      <c r="AS422" s="66">
        <v>632</v>
      </c>
    </row>
    <row r="423" spans="3:45" x14ac:dyDescent="0.25">
      <c r="C423" s="53" t="s">
        <v>3590</v>
      </c>
      <c r="D423" s="54" t="s">
        <v>4134</v>
      </c>
      <c r="E423" s="54" t="s">
        <v>25</v>
      </c>
      <c r="F423" s="53" t="s">
        <v>1616</v>
      </c>
      <c r="G423" s="1" t="s">
        <v>1616</v>
      </c>
      <c r="H423" s="27">
        <v>9106050804</v>
      </c>
      <c r="I423" s="1" t="s">
        <v>1616</v>
      </c>
      <c r="J423" s="55" t="s">
        <v>15400</v>
      </c>
      <c r="L423" s="57" t="s">
        <v>26</v>
      </c>
      <c r="M423" s="57" t="s">
        <v>1923</v>
      </c>
      <c r="N423" s="58" t="s">
        <v>1616</v>
      </c>
      <c r="O423" s="7" t="s">
        <v>3686</v>
      </c>
      <c r="S423" s="55" t="s">
        <v>15401</v>
      </c>
      <c r="V423" s="55" t="s">
        <v>15401</v>
      </c>
      <c r="Y423" s="7" t="s">
        <v>3949</v>
      </c>
      <c r="AB423" s="60">
        <v>5111</v>
      </c>
      <c r="AC423" s="60">
        <v>131</v>
      </c>
      <c r="AE423" s="61">
        <v>6</v>
      </c>
      <c r="AG423" s="7">
        <v>74250</v>
      </c>
      <c r="AH423" s="62">
        <v>445500</v>
      </c>
      <c r="AL423" s="64">
        <v>8</v>
      </c>
      <c r="AN423" s="61">
        <v>35640</v>
      </c>
      <c r="AO423" s="65">
        <v>33311</v>
      </c>
      <c r="AQ423" s="66" t="s">
        <v>14558</v>
      </c>
      <c r="AR423" s="66">
        <v>156</v>
      </c>
      <c r="AS423" s="66">
        <v>632</v>
      </c>
    </row>
    <row r="424" spans="3:45" x14ac:dyDescent="0.25">
      <c r="C424" s="53" t="s">
        <v>3590</v>
      </c>
      <c r="D424" s="54" t="s">
        <v>4134</v>
      </c>
      <c r="E424" s="54" t="s">
        <v>25</v>
      </c>
      <c r="F424" s="53" t="s">
        <v>1616</v>
      </c>
      <c r="G424" s="1" t="s">
        <v>1616</v>
      </c>
      <c r="H424" s="27">
        <v>9106050846</v>
      </c>
      <c r="I424" s="1" t="s">
        <v>1616</v>
      </c>
      <c r="J424" s="55" t="s">
        <v>15402</v>
      </c>
      <c r="L424" s="57" t="s">
        <v>26</v>
      </c>
      <c r="M424" s="57" t="s">
        <v>1875</v>
      </c>
      <c r="N424" s="58" t="s">
        <v>1616</v>
      </c>
      <c r="O424" s="7" t="s">
        <v>3686</v>
      </c>
      <c r="S424" s="55" t="s">
        <v>15401</v>
      </c>
      <c r="V424" s="55" t="s">
        <v>15401</v>
      </c>
      <c r="Y424" s="7" t="s">
        <v>3967</v>
      </c>
      <c r="AB424" s="60">
        <v>5111</v>
      </c>
      <c r="AC424" s="60">
        <v>131</v>
      </c>
      <c r="AE424" s="61">
        <v>10</v>
      </c>
      <c r="AG424" s="7">
        <v>70950</v>
      </c>
      <c r="AH424" s="62">
        <v>709500</v>
      </c>
      <c r="AL424" s="64">
        <v>8</v>
      </c>
      <c r="AN424" s="61">
        <v>56760</v>
      </c>
      <c r="AO424" s="65">
        <v>33311</v>
      </c>
      <c r="AQ424" s="66" t="s">
        <v>14558</v>
      </c>
      <c r="AR424" s="66">
        <v>156</v>
      </c>
      <c r="AS424" s="66">
        <v>632</v>
      </c>
    </row>
    <row r="425" spans="3:45" x14ac:dyDescent="0.25">
      <c r="C425" s="53" t="s">
        <v>3590</v>
      </c>
      <c r="D425" s="54" t="s">
        <v>4134</v>
      </c>
      <c r="E425" s="54" t="s">
        <v>25</v>
      </c>
      <c r="F425" s="53" t="s">
        <v>1616</v>
      </c>
      <c r="G425" s="1" t="s">
        <v>1616</v>
      </c>
      <c r="H425" s="27">
        <v>9106050938</v>
      </c>
      <c r="I425" s="1" t="s">
        <v>1616</v>
      </c>
      <c r="J425" s="55" t="s">
        <v>15405</v>
      </c>
      <c r="L425" s="57" t="s">
        <v>26</v>
      </c>
      <c r="M425" s="57" t="s">
        <v>1902</v>
      </c>
      <c r="N425" s="58" t="s">
        <v>1616</v>
      </c>
      <c r="O425" s="7" t="s">
        <v>3686</v>
      </c>
      <c r="S425" s="55" t="s">
        <v>15406</v>
      </c>
      <c r="V425" s="55" t="s">
        <v>15406</v>
      </c>
      <c r="Y425" s="7" t="s">
        <v>4007</v>
      </c>
      <c r="AB425" s="60">
        <v>5111</v>
      </c>
      <c r="AC425" s="60">
        <v>131</v>
      </c>
      <c r="AE425" s="61">
        <v>1</v>
      </c>
      <c r="AG425" s="7">
        <v>111058</v>
      </c>
      <c r="AH425" s="62">
        <v>111058</v>
      </c>
      <c r="AL425" s="64">
        <v>8</v>
      </c>
      <c r="AN425" s="61">
        <v>8884.64</v>
      </c>
      <c r="AO425" s="65">
        <v>33311</v>
      </c>
      <c r="AQ425" s="66" t="s">
        <v>14558</v>
      </c>
      <c r="AR425" s="66">
        <v>156</v>
      </c>
      <c r="AS425" s="66">
        <v>632</v>
      </c>
    </row>
    <row r="426" spans="3:45" x14ac:dyDescent="0.25">
      <c r="C426" s="53" t="s">
        <v>3590</v>
      </c>
      <c r="D426" s="54" t="s">
        <v>4134</v>
      </c>
      <c r="E426" s="54" t="s">
        <v>25</v>
      </c>
      <c r="F426" s="53" t="s">
        <v>1616</v>
      </c>
      <c r="G426" s="1" t="s">
        <v>1616</v>
      </c>
      <c r="H426" s="27">
        <v>9106050965</v>
      </c>
      <c r="I426" s="1" t="s">
        <v>1616</v>
      </c>
      <c r="J426" s="55" t="s">
        <v>15407</v>
      </c>
      <c r="L426" s="57" t="s">
        <v>26</v>
      </c>
      <c r="M426" s="57" t="s">
        <v>1896</v>
      </c>
      <c r="N426" s="58" t="s">
        <v>1616</v>
      </c>
      <c r="O426" s="7" t="s">
        <v>3686</v>
      </c>
      <c r="S426" s="55" t="s">
        <v>15408</v>
      </c>
      <c r="V426" s="55" t="s">
        <v>15408</v>
      </c>
      <c r="Y426" s="7" t="s">
        <v>4013</v>
      </c>
      <c r="AB426" s="60">
        <v>5111</v>
      </c>
      <c r="AC426" s="60">
        <v>131</v>
      </c>
      <c r="AE426" s="61">
        <v>1</v>
      </c>
      <c r="AG426" s="7">
        <v>50182</v>
      </c>
      <c r="AH426" s="62">
        <v>50182</v>
      </c>
      <c r="AL426" s="64">
        <v>8</v>
      </c>
      <c r="AN426" s="61">
        <v>4014.56</v>
      </c>
      <c r="AO426" s="65">
        <v>33311</v>
      </c>
      <c r="AQ426" s="66" t="s">
        <v>14558</v>
      </c>
      <c r="AR426" s="66">
        <v>156</v>
      </c>
      <c r="AS426" s="66">
        <v>632</v>
      </c>
    </row>
    <row r="427" spans="3:45" x14ac:dyDescent="0.25">
      <c r="C427" s="53" t="s">
        <v>3590</v>
      </c>
      <c r="D427" s="54" t="s">
        <v>4134</v>
      </c>
      <c r="E427" s="54" t="s">
        <v>25</v>
      </c>
      <c r="F427" s="53" t="s">
        <v>1616</v>
      </c>
      <c r="G427" s="1" t="s">
        <v>1616</v>
      </c>
      <c r="H427" s="27">
        <v>9106051050</v>
      </c>
      <c r="I427" s="1" t="s">
        <v>1616</v>
      </c>
      <c r="J427" s="55" t="s">
        <v>15409</v>
      </c>
      <c r="L427" s="57" t="s">
        <v>26</v>
      </c>
      <c r="M427" s="57" t="s">
        <v>2097</v>
      </c>
      <c r="N427" s="58" t="s">
        <v>1616</v>
      </c>
      <c r="O427" s="7" t="s">
        <v>3711</v>
      </c>
      <c r="S427" s="55" t="s">
        <v>15410</v>
      </c>
      <c r="V427" s="55" t="s">
        <v>15410</v>
      </c>
      <c r="Y427" s="7" t="s">
        <v>4007</v>
      </c>
      <c r="AB427" s="60">
        <v>5111</v>
      </c>
      <c r="AC427" s="60">
        <v>131</v>
      </c>
      <c r="AE427" s="61">
        <v>2</v>
      </c>
      <c r="AG427" s="7">
        <v>111058</v>
      </c>
      <c r="AH427" s="62">
        <v>222116</v>
      </c>
      <c r="AL427" s="64">
        <v>8</v>
      </c>
      <c r="AN427" s="61">
        <v>17769.28</v>
      </c>
      <c r="AO427" s="65">
        <v>33311</v>
      </c>
      <c r="AQ427" s="66" t="s">
        <v>14558</v>
      </c>
      <c r="AR427" s="66">
        <v>156</v>
      </c>
      <c r="AS427" s="66">
        <v>632</v>
      </c>
    </row>
    <row r="428" spans="3:45" x14ac:dyDescent="0.25">
      <c r="C428" s="53" t="s">
        <v>3590</v>
      </c>
      <c r="D428" s="54" t="s">
        <v>4134</v>
      </c>
      <c r="E428" s="54" t="s">
        <v>25</v>
      </c>
      <c r="F428" s="53" t="s">
        <v>1616</v>
      </c>
      <c r="G428" s="1" t="s">
        <v>1616</v>
      </c>
      <c r="H428" s="27">
        <v>9106051078</v>
      </c>
      <c r="I428" s="1" t="s">
        <v>1616</v>
      </c>
      <c r="J428" s="55" t="s">
        <v>15411</v>
      </c>
      <c r="L428" s="57" t="s">
        <v>26</v>
      </c>
      <c r="M428" s="57" t="s">
        <v>1998</v>
      </c>
      <c r="N428" s="58" t="s">
        <v>1616</v>
      </c>
      <c r="O428" s="7" t="s">
        <v>3621</v>
      </c>
      <c r="S428" s="55" t="s">
        <v>15412</v>
      </c>
      <c r="V428" s="55" t="s">
        <v>15412</v>
      </c>
      <c r="Y428" s="7" t="s">
        <v>3952</v>
      </c>
      <c r="AB428" s="60">
        <v>5111</v>
      </c>
      <c r="AC428" s="60">
        <v>131</v>
      </c>
      <c r="AE428" s="61">
        <v>1</v>
      </c>
      <c r="AG428" s="7">
        <v>73431</v>
      </c>
      <c r="AH428" s="62">
        <v>73431</v>
      </c>
      <c r="AL428" s="64">
        <v>8</v>
      </c>
      <c r="AN428" s="61">
        <v>5874.4800000000005</v>
      </c>
      <c r="AO428" s="65">
        <v>33311</v>
      </c>
      <c r="AQ428" s="66" t="s">
        <v>14558</v>
      </c>
      <c r="AR428" s="66">
        <v>156</v>
      </c>
      <c r="AS428" s="66">
        <v>632</v>
      </c>
    </row>
    <row r="429" spans="3:45" x14ac:dyDescent="0.25">
      <c r="C429" s="53" t="s">
        <v>3590</v>
      </c>
      <c r="D429" s="54" t="s">
        <v>4134</v>
      </c>
      <c r="E429" s="54" t="s">
        <v>25</v>
      </c>
      <c r="F429" s="53" t="s">
        <v>1616</v>
      </c>
      <c r="G429" s="1" t="s">
        <v>1616</v>
      </c>
      <c r="H429" s="27">
        <v>9106051087</v>
      </c>
      <c r="I429" s="1" t="s">
        <v>1616</v>
      </c>
      <c r="J429" s="55" t="s">
        <v>15413</v>
      </c>
      <c r="L429" s="57" t="s">
        <v>26</v>
      </c>
      <c r="M429" s="57" t="s">
        <v>1731</v>
      </c>
      <c r="N429" s="58" t="s">
        <v>1616</v>
      </c>
      <c r="O429" s="7" t="s">
        <v>12098</v>
      </c>
      <c r="S429" s="55" t="s">
        <v>15414</v>
      </c>
      <c r="V429" s="55" t="s">
        <v>15414</v>
      </c>
      <c r="Y429" s="7" t="s">
        <v>4007</v>
      </c>
      <c r="AB429" s="60">
        <v>5111</v>
      </c>
      <c r="AC429" s="60">
        <v>131</v>
      </c>
      <c r="AE429" s="61">
        <v>2</v>
      </c>
      <c r="AG429" s="7">
        <v>111058</v>
      </c>
      <c r="AH429" s="62">
        <v>222116</v>
      </c>
      <c r="AL429" s="64">
        <v>8</v>
      </c>
      <c r="AN429" s="61">
        <v>17769.28</v>
      </c>
      <c r="AO429" s="65">
        <v>33311</v>
      </c>
      <c r="AQ429" s="66" t="s">
        <v>14558</v>
      </c>
      <c r="AR429" s="66">
        <v>156</v>
      </c>
      <c r="AS429" s="66">
        <v>632</v>
      </c>
    </row>
    <row r="430" spans="3:45" x14ac:dyDescent="0.25">
      <c r="C430" s="53" t="s">
        <v>3590</v>
      </c>
      <c r="D430" s="54" t="s">
        <v>4134</v>
      </c>
      <c r="E430" s="54" t="s">
        <v>25</v>
      </c>
      <c r="F430" s="53" t="s">
        <v>2442</v>
      </c>
      <c r="G430" s="1" t="s">
        <v>2442</v>
      </c>
      <c r="H430" s="27">
        <v>9106051071</v>
      </c>
      <c r="I430" s="1" t="s">
        <v>2442</v>
      </c>
      <c r="J430" s="55" t="s">
        <v>15415</v>
      </c>
      <c r="L430" s="57" t="s">
        <v>26</v>
      </c>
      <c r="M430" s="57" t="s">
        <v>3192</v>
      </c>
      <c r="N430" s="58" t="s">
        <v>2442</v>
      </c>
      <c r="O430" s="7" t="s">
        <v>3627</v>
      </c>
      <c r="S430" s="55" t="s">
        <v>14759</v>
      </c>
      <c r="V430" s="55" t="s">
        <v>14759</v>
      </c>
      <c r="Y430" s="7" t="s">
        <v>3949</v>
      </c>
      <c r="AB430" s="60">
        <v>5111</v>
      </c>
      <c r="AC430" s="60">
        <v>131</v>
      </c>
      <c r="AE430" s="61">
        <v>3</v>
      </c>
      <c r="AG430" s="7">
        <v>74250</v>
      </c>
      <c r="AH430" s="62">
        <v>222750</v>
      </c>
      <c r="AL430" s="64">
        <v>8</v>
      </c>
      <c r="AN430" s="61">
        <v>17820</v>
      </c>
      <c r="AO430" s="65">
        <v>33311</v>
      </c>
      <c r="AQ430" s="66" t="s">
        <v>14558</v>
      </c>
      <c r="AR430" s="66">
        <v>156</v>
      </c>
      <c r="AS430" s="66">
        <v>632</v>
      </c>
    </row>
    <row r="431" spans="3:45" x14ac:dyDescent="0.25">
      <c r="C431" s="53" t="s">
        <v>3590</v>
      </c>
      <c r="D431" s="54" t="s">
        <v>4134</v>
      </c>
      <c r="E431" s="54" t="s">
        <v>25</v>
      </c>
      <c r="F431" s="53" t="s">
        <v>1616</v>
      </c>
      <c r="G431" s="1" t="s">
        <v>1616</v>
      </c>
      <c r="H431" s="27">
        <v>9106051074</v>
      </c>
      <c r="I431" s="1" t="s">
        <v>1616</v>
      </c>
      <c r="J431" s="55" t="s">
        <v>15416</v>
      </c>
      <c r="L431" s="57" t="s">
        <v>26</v>
      </c>
      <c r="M431" s="57" t="s">
        <v>2055</v>
      </c>
      <c r="N431" s="58" t="s">
        <v>1616</v>
      </c>
      <c r="O431" s="7" t="s">
        <v>3686</v>
      </c>
      <c r="S431" s="55" t="s">
        <v>15417</v>
      </c>
      <c r="V431" s="55" t="s">
        <v>15417</v>
      </c>
      <c r="Y431" s="7" t="s">
        <v>4007</v>
      </c>
      <c r="AB431" s="60">
        <v>5111</v>
      </c>
      <c r="AC431" s="60">
        <v>131</v>
      </c>
      <c r="AE431" s="61">
        <v>1</v>
      </c>
      <c r="AG431" s="7">
        <v>111058</v>
      </c>
      <c r="AH431" s="62">
        <v>111058</v>
      </c>
      <c r="AL431" s="64">
        <v>8</v>
      </c>
      <c r="AN431" s="61">
        <v>8884.64</v>
      </c>
      <c r="AO431" s="65">
        <v>33311</v>
      </c>
      <c r="AQ431" s="66" t="s">
        <v>14558</v>
      </c>
      <c r="AR431" s="66">
        <v>156</v>
      </c>
      <c r="AS431" s="66">
        <v>632</v>
      </c>
    </row>
    <row r="432" spans="3:45" x14ac:dyDescent="0.25">
      <c r="C432" s="53" t="s">
        <v>3590</v>
      </c>
      <c r="D432" s="54" t="s">
        <v>4134</v>
      </c>
      <c r="E432" s="54" t="s">
        <v>25</v>
      </c>
      <c r="F432" s="53" t="s">
        <v>1616</v>
      </c>
      <c r="G432" s="1" t="s">
        <v>1616</v>
      </c>
      <c r="H432" s="27">
        <v>9106051114</v>
      </c>
      <c r="I432" s="1" t="s">
        <v>1616</v>
      </c>
      <c r="J432" s="55" t="s">
        <v>15418</v>
      </c>
      <c r="L432" s="57" t="s">
        <v>26</v>
      </c>
      <c r="M432" s="57" t="s">
        <v>1656</v>
      </c>
      <c r="N432" s="58" t="s">
        <v>1616</v>
      </c>
      <c r="O432" s="7" t="s">
        <v>3627</v>
      </c>
      <c r="S432" s="55" t="s">
        <v>15419</v>
      </c>
      <c r="V432" s="55" t="s">
        <v>15419</v>
      </c>
      <c r="Y432" s="7" t="s">
        <v>4087</v>
      </c>
      <c r="AB432" s="60">
        <v>5111</v>
      </c>
      <c r="AC432" s="60">
        <v>131</v>
      </c>
      <c r="AE432" s="61">
        <v>1</v>
      </c>
      <c r="AG432" s="7">
        <v>45588</v>
      </c>
      <c r="AH432" s="62">
        <v>45588</v>
      </c>
      <c r="AL432" s="64">
        <v>8</v>
      </c>
      <c r="AN432" s="61">
        <v>3647.04</v>
      </c>
      <c r="AO432" s="65">
        <v>33311</v>
      </c>
      <c r="AQ432" s="66" t="s">
        <v>14558</v>
      </c>
      <c r="AR432" s="66">
        <v>156</v>
      </c>
      <c r="AS432" s="66">
        <v>632</v>
      </c>
    </row>
    <row r="433" spans="3:45" x14ac:dyDescent="0.25">
      <c r="C433" s="53" t="s">
        <v>3590</v>
      </c>
      <c r="D433" s="54" t="s">
        <v>4134</v>
      </c>
      <c r="E433" s="54" t="s">
        <v>25</v>
      </c>
      <c r="F433" s="53" t="s">
        <v>1616</v>
      </c>
      <c r="G433" s="1" t="s">
        <v>1616</v>
      </c>
      <c r="H433" s="27">
        <v>9106051155</v>
      </c>
      <c r="I433" s="1" t="s">
        <v>1616</v>
      </c>
      <c r="J433" s="55" t="s">
        <v>15420</v>
      </c>
      <c r="L433" s="57" t="s">
        <v>26</v>
      </c>
      <c r="M433" s="57" t="s">
        <v>2109</v>
      </c>
      <c r="N433" s="58" t="s">
        <v>1616</v>
      </c>
      <c r="O433" s="7" t="s">
        <v>3686</v>
      </c>
      <c r="S433" s="55" t="s">
        <v>15417</v>
      </c>
      <c r="V433" s="55" t="s">
        <v>15417</v>
      </c>
      <c r="Y433" s="7" t="s">
        <v>3949</v>
      </c>
      <c r="AB433" s="60">
        <v>5111</v>
      </c>
      <c r="AC433" s="60">
        <v>131</v>
      </c>
      <c r="AE433" s="61">
        <v>1</v>
      </c>
      <c r="AG433" s="7">
        <v>74250</v>
      </c>
      <c r="AH433" s="62">
        <v>74250</v>
      </c>
      <c r="AL433" s="64">
        <v>8</v>
      </c>
      <c r="AN433" s="61">
        <v>5940</v>
      </c>
      <c r="AO433" s="65">
        <v>33311</v>
      </c>
      <c r="AQ433" s="66" t="s">
        <v>14558</v>
      </c>
      <c r="AR433" s="66">
        <v>156</v>
      </c>
      <c r="AS433" s="66">
        <v>632</v>
      </c>
    </row>
    <row r="434" spans="3:45" x14ac:dyDescent="0.25">
      <c r="C434" s="53" t="s">
        <v>3590</v>
      </c>
      <c r="D434" s="54" t="s">
        <v>4134</v>
      </c>
      <c r="E434" s="54" t="s">
        <v>25</v>
      </c>
      <c r="F434" s="53" t="s">
        <v>1616</v>
      </c>
      <c r="G434" s="1" t="s">
        <v>1616</v>
      </c>
      <c r="H434" s="27">
        <v>9106051155</v>
      </c>
      <c r="I434" s="1" t="s">
        <v>1616</v>
      </c>
      <c r="J434" s="55" t="s">
        <v>15420</v>
      </c>
      <c r="L434" s="57" t="s">
        <v>26</v>
      </c>
      <c r="M434" s="57" t="s">
        <v>2109</v>
      </c>
      <c r="N434" s="58" t="s">
        <v>1616</v>
      </c>
      <c r="O434" s="7" t="s">
        <v>3686</v>
      </c>
      <c r="S434" s="55" t="s">
        <v>15417</v>
      </c>
      <c r="V434" s="55" t="s">
        <v>15417</v>
      </c>
      <c r="Y434" s="7" t="s">
        <v>3967</v>
      </c>
      <c r="AB434" s="60">
        <v>5111</v>
      </c>
      <c r="AC434" s="60">
        <v>131</v>
      </c>
      <c r="AE434" s="61">
        <v>1</v>
      </c>
      <c r="AG434" s="7">
        <v>70950</v>
      </c>
      <c r="AH434" s="62">
        <v>70950</v>
      </c>
      <c r="AL434" s="64">
        <v>8</v>
      </c>
      <c r="AN434" s="61">
        <v>5676</v>
      </c>
      <c r="AO434" s="65">
        <v>33311</v>
      </c>
      <c r="AQ434" s="66" t="s">
        <v>14558</v>
      </c>
      <c r="AR434" s="66">
        <v>156</v>
      </c>
      <c r="AS434" s="66">
        <v>632</v>
      </c>
    </row>
    <row r="435" spans="3:45" x14ac:dyDescent="0.25">
      <c r="C435" s="53" t="s">
        <v>3590</v>
      </c>
      <c r="D435" s="54" t="s">
        <v>4134</v>
      </c>
      <c r="E435" s="54" t="s">
        <v>25</v>
      </c>
      <c r="F435" s="53" t="s">
        <v>1616</v>
      </c>
      <c r="G435" s="1" t="s">
        <v>1616</v>
      </c>
      <c r="H435" s="27">
        <v>9106051170</v>
      </c>
      <c r="I435" s="1" t="s">
        <v>1616</v>
      </c>
      <c r="J435" s="55" t="s">
        <v>15421</v>
      </c>
      <c r="L435" s="57" t="s">
        <v>26</v>
      </c>
      <c r="M435" s="57" t="s">
        <v>1845</v>
      </c>
      <c r="N435" s="58" t="s">
        <v>1616</v>
      </c>
      <c r="O435" s="7" t="s">
        <v>10652</v>
      </c>
      <c r="S435" s="55" t="s">
        <v>15422</v>
      </c>
      <c r="V435" s="55" t="s">
        <v>15422</v>
      </c>
      <c r="Y435" s="7" t="s">
        <v>4059</v>
      </c>
      <c r="AB435" s="60">
        <v>5111</v>
      </c>
      <c r="AC435" s="60">
        <v>131</v>
      </c>
      <c r="AE435" s="61">
        <v>6</v>
      </c>
      <c r="AG435" s="7">
        <v>37720</v>
      </c>
      <c r="AH435" s="62">
        <v>226320</v>
      </c>
      <c r="AL435" s="64">
        <v>8</v>
      </c>
      <c r="AN435" s="61">
        <v>18105.600000000002</v>
      </c>
      <c r="AO435" s="65">
        <v>33311</v>
      </c>
      <c r="AQ435" s="66" t="s">
        <v>14558</v>
      </c>
      <c r="AR435" s="66">
        <v>156</v>
      </c>
      <c r="AS435" s="66">
        <v>632</v>
      </c>
    </row>
    <row r="436" spans="3:45" x14ac:dyDescent="0.25">
      <c r="C436" s="53" t="s">
        <v>3590</v>
      </c>
      <c r="D436" s="54" t="s">
        <v>4134</v>
      </c>
      <c r="E436" s="54" t="s">
        <v>25</v>
      </c>
      <c r="F436" s="53" t="s">
        <v>1616</v>
      </c>
      <c r="G436" s="1" t="s">
        <v>1616</v>
      </c>
      <c r="H436" s="27">
        <v>9106051173</v>
      </c>
      <c r="I436" s="1" t="s">
        <v>1616</v>
      </c>
      <c r="J436" s="55" t="s">
        <v>15423</v>
      </c>
      <c r="L436" s="57" t="s">
        <v>26</v>
      </c>
      <c r="M436" s="57" t="s">
        <v>1839</v>
      </c>
      <c r="N436" s="58" t="s">
        <v>1616</v>
      </c>
      <c r="O436" s="7" t="s">
        <v>10652</v>
      </c>
      <c r="S436" s="55" t="s">
        <v>15422</v>
      </c>
      <c r="V436" s="55" t="s">
        <v>15422</v>
      </c>
      <c r="Y436" s="7" t="s">
        <v>4059</v>
      </c>
      <c r="AB436" s="60">
        <v>5111</v>
      </c>
      <c r="AC436" s="60">
        <v>131</v>
      </c>
      <c r="AE436" s="61">
        <v>1</v>
      </c>
      <c r="AG436" s="7">
        <v>37720</v>
      </c>
      <c r="AH436" s="62">
        <v>37720</v>
      </c>
      <c r="AL436" s="64">
        <v>8</v>
      </c>
      <c r="AN436" s="61">
        <v>3017.6</v>
      </c>
      <c r="AO436" s="65">
        <v>33311</v>
      </c>
      <c r="AQ436" s="66" t="s">
        <v>14558</v>
      </c>
      <c r="AR436" s="66">
        <v>156</v>
      </c>
      <c r="AS436" s="66">
        <v>632</v>
      </c>
    </row>
    <row r="437" spans="3:45" x14ac:dyDescent="0.25">
      <c r="C437" s="53" t="s">
        <v>3590</v>
      </c>
      <c r="D437" s="54" t="s">
        <v>4134</v>
      </c>
      <c r="E437" s="54" t="s">
        <v>25</v>
      </c>
      <c r="F437" s="53" t="s">
        <v>1616</v>
      </c>
      <c r="G437" s="1" t="s">
        <v>1616</v>
      </c>
      <c r="H437" s="27">
        <v>9106051173</v>
      </c>
      <c r="I437" s="1" t="s">
        <v>1616</v>
      </c>
      <c r="J437" s="55" t="s">
        <v>15423</v>
      </c>
      <c r="L437" s="57" t="s">
        <v>26</v>
      </c>
      <c r="M437" s="57" t="s">
        <v>1839</v>
      </c>
      <c r="N437" s="58" t="s">
        <v>1616</v>
      </c>
      <c r="O437" s="7" t="s">
        <v>10652</v>
      </c>
      <c r="S437" s="55" t="s">
        <v>15422</v>
      </c>
      <c r="V437" s="55" t="s">
        <v>15422</v>
      </c>
      <c r="Y437" s="7" t="s">
        <v>4013</v>
      </c>
      <c r="AB437" s="60">
        <v>5111</v>
      </c>
      <c r="AC437" s="60">
        <v>131</v>
      </c>
      <c r="AE437" s="61">
        <v>3</v>
      </c>
      <c r="AG437" s="7">
        <v>50182</v>
      </c>
      <c r="AH437" s="62">
        <v>150546</v>
      </c>
      <c r="AL437" s="64">
        <v>8</v>
      </c>
      <c r="AN437" s="61">
        <v>12043.68</v>
      </c>
      <c r="AO437" s="65">
        <v>33311</v>
      </c>
      <c r="AQ437" s="66" t="s">
        <v>14558</v>
      </c>
      <c r="AR437" s="66">
        <v>156</v>
      </c>
      <c r="AS437" s="66">
        <v>632</v>
      </c>
    </row>
    <row r="438" spans="3:45" x14ac:dyDescent="0.25">
      <c r="C438" s="53" t="s">
        <v>3590</v>
      </c>
      <c r="D438" s="54" t="s">
        <v>4134</v>
      </c>
      <c r="E438" s="54" t="s">
        <v>25</v>
      </c>
      <c r="F438" s="53" t="s">
        <v>1616</v>
      </c>
      <c r="G438" s="1" t="s">
        <v>1616</v>
      </c>
      <c r="H438" s="27">
        <v>9106051183</v>
      </c>
      <c r="I438" s="1" t="s">
        <v>1616</v>
      </c>
      <c r="J438" s="55" t="s">
        <v>15424</v>
      </c>
      <c r="L438" s="57" t="s">
        <v>26</v>
      </c>
      <c r="M438" s="57" t="s">
        <v>1932</v>
      </c>
      <c r="N438" s="58" t="s">
        <v>1616</v>
      </c>
      <c r="O438" s="7" t="s">
        <v>12269</v>
      </c>
      <c r="S438" s="55" t="s">
        <v>15425</v>
      </c>
      <c r="V438" s="55" t="s">
        <v>15425</v>
      </c>
      <c r="Y438" s="7" t="s">
        <v>3999</v>
      </c>
      <c r="AB438" s="60">
        <v>5111</v>
      </c>
      <c r="AC438" s="60">
        <v>131</v>
      </c>
      <c r="AE438" s="61">
        <v>1</v>
      </c>
      <c r="AG438" s="7">
        <v>49500</v>
      </c>
      <c r="AH438" s="62">
        <v>49500</v>
      </c>
      <c r="AL438" s="64">
        <v>8</v>
      </c>
      <c r="AN438" s="61">
        <v>3960</v>
      </c>
      <c r="AO438" s="65">
        <v>33311</v>
      </c>
      <c r="AQ438" s="66" t="s">
        <v>14558</v>
      </c>
      <c r="AR438" s="66">
        <v>156</v>
      </c>
      <c r="AS438" s="66">
        <v>632</v>
      </c>
    </row>
    <row r="439" spans="3:45" x14ac:dyDescent="0.25">
      <c r="C439" s="53" t="s">
        <v>3590</v>
      </c>
      <c r="D439" s="54" t="s">
        <v>4134</v>
      </c>
      <c r="E439" s="54" t="s">
        <v>25</v>
      </c>
      <c r="F439" s="53" t="s">
        <v>1616</v>
      </c>
      <c r="G439" s="1" t="s">
        <v>1616</v>
      </c>
      <c r="H439" s="27">
        <v>9106051183</v>
      </c>
      <c r="I439" s="1" t="s">
        <v>1616</v>
      </c>
      <c r="J439" s="55" t="s">
        <v>15424</v>
      </c>
      <c r="L439" s="57" t="s">
        <v>26</v>
      </c>
      <c r="M439" s="57" t="s">
        <v>1932</v>
      </c>
      <c r="N439" s="58" t="s">
        <v>1616</v>
      </c>
      <c r="O439" s="7" t="s">
        <v>12269</v>
      </c>
      <c r="S439" s="55" t="s">
        <v>15425</v>
      </c>
      <c r="V439" s="55" t="s">
        <v>15425</v>
      </c>
      <c r="Y439" s="7" t="s">
        <v>3949</v>
      </c>
      <c r="AB439" s="60">
        <v>5111</v>
      </c>
      <c r="AC439" s="60">
        <v>131</v>
      </c>
      <c r="AE439" s="61">
        <v>2</v>
      </c>
      <c r="AG439" s="7">
        <v>74250</v>
      </c>
      <c r="AH439" s="62">
        <v>148500</v>
      </c>
      <c r="AL439" s="64">
        <v>8</v>
      </c>
      <c r="AN439" s="61">
        <v>11880</v>
      </c>
      <c r="AO439" s="65">
        <v>33311</v>
      </c>
      <c r="AQ439" s="66" t="s">
        <v>14558</v>
      </c>
      <c r="AR439" s="66">
        <v>156</v>
      </c>
      <c r="AS439" s="66">
        <v>632</v>
      </c>
    </row>
    <row r="440" spans="3:45" x14ac:dyDescent="0.25">
      <c r="C440" s="53" t="s">
        <v>3590</v>
      </c>
      <c r="D440" s="54" t="s">
        <v>4134</v>
      </c>
      <c r="E440" s="54" t="s">
        <v>25</v>
      </c>
      <c r="F440" s="53" t="s">
        <v>1616</v>
      </c>
      <c r="G440" s="1" t="s">
        <v>1616</v>
      </c>
      <c r="H440" s="27">
        <v>9106051183</v>
      </c>
      <c r="I440" s="1" t="s">
        <v>1616</v>
      </c>
      <c r="J440" s="55" t="s">
        <v>15424</v>
      </c>
      <c r="L440" s="57" t="s">
        <v>26</v>
      </c>
      <c r="M440" s="57" t="s">
        <v>1932</v>
      </c>
      <c r="N440" s="58" t="s">
        <v>1616</v>
      </c>
      <c r="O440" s="7" t="s">
        <v>12269</v>
      </c>
      <c r="S440" s="55" t="s">
        <v>15425</v>
      </c>
      <c r="V440" s="55" t="s">
        <v>15425</v>
      </c>
      <c r="Y440" s="7" t="s">
        <v>3952</v>
      </c>
      <c r="AB440" s="60">
        <v>5111</v>
      </c>
      <c r="AC440" s="60">
        <v>131</v>
      </c>
      <c r="AE440" s="61">
        <v>2</v>
      </c>
      <c r="AG440" s="7">
        <v>73431</v>
      </c>
      <c r="AH440" s="62">
        <v>146862</v>
      </c>
      <c r="AL440" s="64">
        <v>8</v>
      </c>
      <c r="AN440" s="61">
        <v>11748.960000000001</v>
      </c>
      <c r="AO440" s="65">
        <v>33311</v>
      </c>
      <c r="AQ440" s="66" t="s">
        <v>14558</v>
      </c>
      <c r="AR440" s="66">
        <v>156</v>
      </c>
      <c r="AS440" s="66">
        <v>632</v>
      </c>
    </row>
    <row r="441" spans="3:45" x14ac:dyDescent="0.25">
      <c r="C441" s="53" t="s">
        <v>3590</v>
      </c>
      <c r="D441" s="54" t="s">
        <v>4134</v>
      </c>
      <c r="E441" s="54" t="s">
        <v>25</v>
      </c>
      <c r="F441" s="53" t="s">
        <v>1616</v>
      </c>
      <c r="G441" s="1" t="s">
        <v>1616</v>
      </c>
      <c r="H441" s="27">
        <v>9106051238</v>
      </c>
      <c r="I441" s="1" t="s">
        <v>1616</v>
      </c>
      <c r="J441" s="55" t="s">
        <v>15428</v>
      </c>
      <c r="L441" s="57" t="s">
        <v>26</v>
      </c>
      <c r="M441" s="57" t="s">
        <v>1707</v>
      </c>
      <c r="N441" s="58" t="s">
        <v>1616</v>
      </c>
      <c r="O441" s="7" t="s">
        <v>3779</v>
      </c>
      <c r="S441" s="55" t="s">
        <v>15429</v>
      </c>
      <c r="V441" s="55" t="s">
        <v>15429</v>
      </c>
      <c r="Y441" s="7" t="s">
        <v>4013</v>
      </c>
      <c r="AB441" s="60">
        <v>5111</v>
      </c>
      <c r="AC441" s="60">
        <v>131</v>
      </c>
      <c r="AE441" s="61">
        <v>1</v>
      </c>
      <c r="AG441" s="7">
        <v>50182</v>
      </c>
      <c r="AH441" s="62">
        <v>50182</v>
      </c>
      <c r="AL441" s="64">
        <v>8</v>
      </c>
      <c r="AN441" s="61">
        <v>4014.56</v>
      </c>
      <c r="AO441" s="65">
        <v>33311</v>
      </c>
      <c r="AQ441" s="66" t="s">
        <v>14558</v>
      </c>
      <c r="AR441" s="66">
        <v>156</v>
      </c>
      <c r="AS441" s="66">
        <v>632</v>
      </c>
    </row>
    <row r="442" spans="3:45" x14ac:dyDescent="0.25">
      <c r="C442" s="53" t="s">
        <v>3590</v>
      </c>
      <c r="D442" s="54" t="s">
        <v>4134</v>
      </c>
      <c r="E442" s="54" t="s">
        <v>25</v>
      </c>
      <c r="F442" s="53" t="s">
        <v>1616</v>
      </c>
      <c r="G442" s="1" t="s">
        <v>1616</v>
      </c>
      <c r="H442" s="27">
        <v>9106051222</v>
      </c>
      <c r="I442" s="1" t="s">
        <v>1616</v>
      </c>
      <c r="J442" s="55" t="s">
        <v>15430</v>
      </c>
      <c r="L442" s="57" t="s">
        <v>26</v>
      </c>
      <c r="M442" s="57" t="s">
        <v>2106</v>
      </c>
      <c r="N442" s="58" t="s">
        <v>1616</v>
      </c>
      <c r="O442" s="7" t="s">
        <v>3686</v>
      </c>
      <c r="S442" s="55" t="s">
        <v>15431</v>
      </c>
      <c r="V442" s="55" t="s">
        <v>15431</v>
      </c>
      <c r="Y442" s="7" t="s">
        <v>4059</v>
      </c>
      <c r="AB442" s="60">
        <v>5111</v>
      </c>
      <c r="AC442" s="60">
        <v>131</v>
      </c>
      <c r="AE442" s="61">
        <v>3</v>
      </c>
      <c r="AG442" s="7">
        <v>37720</v>
      </c>
      <c r="AH442" s="62">
        <v>113160</v>
      </c>
      <c r="AL442" s="64">
        <v>8</v>
      </c>
      <c r="AN442" s="61">
        <v>9052.8000000000011</v>
      </c>
      <c r="AO442" s="65">
        <v>33311</v>
      </c>
      <c r="AQ442" s="66" t="s">
        <v>14558</v>
      </c>
      <c r="AR442" s="66">
        <v>156</v>
      </c>
      <c r="AS442" s="66">
        <v>632</v>
      </c>
    </row>
    <row r="443" spans="3:45" x14ac:dyDescent="0.25">
      <c r="C443" s="53" t="s">
        <v>3590</v>
      </c>
      <c r="D443" s="54" t="s">
        <v>4134</v>
      </c>
      <c r="E443" s="54" t="s">
        <v>25</v>
      </c>
      <c r="F443" s="53" t="s">
        <v>1616</v>
      </c>
      <c r="G443" s="1" t="s">
        <v>1616</v>
      </c>
      <c r="H443" s="27">
        <v>9106051241</v>
      </c>
      <c r="I443" s="1" t="s">
        <v>1616</v>
      </c>
      <c r="J443" s="55" t="s">
        <v>15432</v>
      </c>
      <c r="L443" s="57" t="s">
        <v>26</v>
      </c>
      <c r="M443" s="57" t="s">
        <v>2058</v>
      </c>
      <c r="N443" s="58" t="s">
        <v>1616</v>
      </c>
      <c r="O443" s="7" t="s">
        <v>12269</v>
      </c>
      <c r="S443" s="55" t="s">
        <v>15425</v>
      </c>
      <c r="V443" s="55" t="s">
        <v>15425</v>
      </c>
      <c r="Y443" s="7" t="s">
        <v>3952</v>
      </c>
      <c r="AB443" s="60">
        <v>5111</v>
      </c>
      <c r="AC443" s="60">
        <v>131</v>
      </c>
      <c r="AE443" s="61">
        <v>1</v>
      </c>
      <c r="AG443" s="7">
        <v>73431</v>
      </c>
      <c r="AH443" s="62">
        <v>73431</v>
      </c>
      <c r="AL443" s="64">
        <v>8</v>
      </c>
      <c r="AN443" s="61">
        <v>5874.4800000000005</v>
      </c>
      <c r="AO443" s="65">
        <v>33311</v>
      </c>
      <c r="AQ443" s="66" t="s">
        <v>14558</v>
      </c>
      <c r="AR443" s="66">
        <v>156</v>
      </c>
      <c r="AS443" s="66">
        <v>632</v>
      </c>
    </row>
    <row r="444" spans="3:45" x14ac:dyDescent="0.25">
      <c r="C444" s="53" t="s">
        <v>3590</v>
      </c>
      <c r="D444" s="54" t="s">
        <v>4134</v>
      </c>
      <c r="E444" s="54" t="s">
        <v>25</v>
      </c>
      <c r="F444" s="53" t="s">
        <v>1616</v>
      </c>
      <c r="G444" s="1" t="s">
        <v>1616</v>
      </c>
      <c r="H444" s="27">
        <v>9106051289</v>
      </c>
      <c r="I444" s="1" t="s">
        <v>1616</v>
      </c>
      <c r="J444" s="55" t="s">
        <v>15433</v>
      </c>
      <c r="L444" s="57" t="s">
        <v>26</v>
      </c>
      <c r="M444" s="57" t="s">
        <v>2292</v>
      </c>
      <c r="N444" s="58" t="s">
        <v>1616</v>
      </c>
      <c r="O444" s="7" t="s">
        <v>11407</v>
      </c>
      <c r="S444" s="55" t="s">
        <v>15434</v>
      </c>
      <c r="V444" s="55" t="s">
        <v>15434</v>
      </c>
      <c r="Y444" s="7" t="s">
        <v>3949</v>
      </c>
      <c r="AB444" s="60">
        <v>5111</v>
      </c>
      <c r="AC444" s="60">
        <v>131</v>
      </c>
      <c r="AE444" s="61">
        <v>2</v>
      </c>
      <c r="AG444" s="7">
        <v>74250</v>
      </c>
      <c r="AH444" s="62">
        <v>148500</v>
      </c>
      <c r="AL444" s="64">
        <v>8</v>
      </c>
      <c r="AN444" s="61">
        <v>11880</v>
      </c>
      <c r="AO444" s="65">
        <v>33311</v>
      </c>
      <c r="AQ444" s="66" t="s">
        <v>14558</v>
      </c>
      <c r="AR444" s="66">
        <v>156</v>
      </c>
      <c r="AS444" s="66">
        <v>632</v>
      </c>
    </row>
    <row r="445" spans="3:45" x14ac:dyDescent="0.25">
      <c r="C445" s="53" t="s">
        <v>3590</v>
      </c>
      <c r="D445" s="54" t="s">
        <v>4134</v>
      </c>
      <c r="E445" s="54" t="s">
        <v>25</v>
      </c>
      <c r="F445" s="53" t="s">
        <v>1616</v>
      </c>
      <c r="G445" s="1" t="s">
        <v>1616</v>
      </c>
      <c r="H445" s="27">
        <v>9106051273</v>
      </c>
      <c r="I445" s="1" t="s">
        <v>1616</v>
      </c>
      <c r="J445" s="55" t="s">
        <v>15435</v>
      </c>
      <c r="L445" s="57" t="s">
        <v>26</v>
      </c>
      <c r="M445" s="57" t="s">
        <v>2154</v>
      </c>
      <c r="N445" s="58" t="s">
        <v>1616</v>
      </c>
      <c r="O445" s="7" t="s">
        <v>10766</v>
      </c>
      <c r="S445" s="55" t="s">
        <v>15436</v>
      </c>
      <c r="V445" s="55" t="s">
        <v>15436</v>
      </c>
      <c r="Y445" s="7" t="s">
        <v>4059</v>
      </c>
      <c r="AB445" s="60">
        <v>5111</v>
      </c>
      <c r="AC445" s="60">
        <v>131</v>
      </c>
      <c r="AE445" s="61">
        <v>1</v>
      </c>
      <c r="AG445" s="7">
        <v>37720</v>
      </c>
      <c r="AH445" s="62">
        <v>37720</v>
      </c>
      <c r="AL445" s="64">
        <v>8</v>
      </c>
      <c r="AN445" s="61">
        <v>3017.6</v>
      </c>
      <c r="AO445" s="65">
        <v>33311</v>
      </c>
      <c r="AQ445" s="66" t="s">
        <v>14558</v>
      </c>
      <c r="AR445" s="66">
        <v>156</v>
      </c>
      <c r="AS445" s="66">
        <v>632</v>
      </c>
    </row>
    <row r="446" spans="3:45" x14ac:dyDescent="0.25">
      <c r="C446" s="53" t="s">
        <v>3590</v>
      </c>
      <c r="D446" s="54" t="s">
        <v>4134</v>
      </c>
      <c r="E446" s="54" t="s">
        <v>25</v>
      </c>
      <c r="F446" s="53" t="s">
        <v>1616</v>
      </c>
      <c r="G446" s="1" t="s">
        <v>1616</v>
      </c>
      <c r="H446" s="27">
        <v>9106051253</v>
      </c>
      <c r="I446" s="1" t="s">
        <v>1616</v>
      </c>
      <c r="J446" s="55" t="s">
        <v>15437</v>
      </c>
      <c r="L446" s="57" t="s">
        <v>26</v>
      </c>
      <c r="M446" s="57" t="s">
        <v>2052</v>
      </c>
      <c r="N446" s="58" t="s">
        <v>1616</v>
      </c>
      <c r="O446" s="7" t="s">
        <v>12229</v>
      </c>
      <c r="S446" s="55" t="s">
        <v>15438</v>
      </c>
      <c r="V446" s="55" t="s">
        <v>15438</v>
      </c>
      <c r="Y446" s="7" t="s">
        <v>4007</v>
      </c>
      <c r="AB446" s="60">
        <v>5111</v>
      </c>
      <c r="AC446" s="60">
        <v>131</v>
      </c>
      <c r="AE446" s="61">
        <v>1</v>
      </c>
      <c r="AG446" s="7">
        <v>111058</v>
      </c>
      <c r="AH446" s="62">
        <v>111058</v>
      </c>
      <c r="AL446" s="64">
        <v>8</v>
      </c>
      <c r="AN446" s="61">
        <v>8884.64</v>
      </c>
      <c r="AO446" s="65">
        <v>33311</v>
      </c>
      <c r="AQ446" s="66" t="s">
        <v>14558</v>
      </c>
      <c r="AR446" s="66">
        <v>156</v>
      </c>
      <c r="AS446" s="66">
        <v>632</v>
      </c>
    </row>
    <row r="447" spans="3:45" x14ac:dyDescent="0.25">
      <c r="C447" s="53" t="s">
        <v>3590</v>
      </c>
      <c r="D447" s="54" t="s">
        <v>4134</v>
      </c>
      <c r="E447" s="54" t="s">
        <v>25</v>
      </c>
      <c r="F447" s="53" t="s">
        <v>1616</v>
      </c>
      <c r="G447" s="1" t="s">
        <v>1616</v>
      </c>
      <c r="H447" s="27">
        <v>9106051255</v>
      </c>
      <c r="I447" s="1" t="s">
        <v>1616</v>
      </c>
      <c r="J447" s="55" t="s">
        <v>15439</v>
      </c>
      <c r="L447" s="57" t="s">
        <v>26</v>
      </c>
      <c r="M447" s="57" t="s">
        <v>2103</v>
      </c>
      <c r="N447" s="58" t="s">
        <v>1616</v>
      </c>
      <c r="O447" s="7" t="s">
        <v>12229</v>
      </c>
      <c r="S447" s="55" t="s">
        <v>15438</v>
      </c>
      <c r="V447" s="55" t="s">
        <v>15438</v>
      </c>
      <c r="Y447" s="7" t="s">
        <v>4013</v>
      </c>
      <c r="AB447" s="60">
        <v>5111</v>
      </c>
      <c r="AC447" s="60">
        <v>131</v>
      </c>
      <c r="AE447" s="61">
        <v>1</v>
      </c>
      <c r="AG447" s="7">
        <v>50182</v>
      </c>
      <c r="AH447" s="62">
        <v>50182</v>
      </c>
      <c r="AL447" s="64">
        <v>8</v>
      </c>
      <c r="AN447" s="61">
        <v>4014.56</v>
      </c>
      <c r="AO447" s="65">
        <v>33311</v>
      </c>
      <c r="AQ447" s="66" t="s">
        <v>14558</v>
      </c>
      <c r="AR447" s="66">
        <v>156</v>
      </c>
      <c r="AS447" s="66">
        <v>632</v>
      </c>
    </row>
    <row r="448" spans="3:45" x14ac:dyDescent="0.25">
      <c r="C448" s="53" t="s">
        <v>3590</v>
      </c>
      <c r="D448" s="54" t="s">
        <v>4134</v>
      </c>
      <c r="E448" s="54" t="s">
        <v>25</v>
      </c>
      <c r="F448" s="53" t="s">
        <v>1616</v>
      </c>
      <c r="G448" s="1" t="s">
        <v>1616</v>
      </c>
      <c r="H448" s="27">
        <v>9106051320</v>
      </c>
      <c r="I448" s="1" t="s">
        <v>1616</v>
      </c>
      <c r="J448" s="55" t="s">
        <v>15442</v>
      </c>
      <c r="L448" s="57" t="s">
        <v>26</v>
      </c>
      <c r="M448" s="57" t="s">
        <v>1716</v>
      </c>
      <c r="N448" s="58" t="s">
        <v>1616</v>
      </c>
      <c r="O448" s="7" t="s">
        <v>3727</v>
      </c>
      <c r="S448" s="55" t="s">
        <v>15443</v>
      </c>
      <c r="V448" s="55" t="s">
        <v>15443</v>
      </c>
      <c r="Y448" s="7" t="s">
        <v>4059</v>
      </c>
      <c r="AB448" s="60">
        <v>5111</v>
      </c>
      <c r="AC448" s="60">
        <v>131</v>
      </c>
      <c r="AE448" s="61">
        <v>2</v>
      </c>
      <c r="AG448" s="7">
        <v>37720</v>
      </c>
      <c r="AH448" s="62">
        <v>75440</v>
      </c>
      <c r="AL448" s="64">
        <v>8</v>
      </c>
      <c r="AN448" s="61">
        <v>6035.2</v>
      </c>
      <c r="AO448" s="65">
        <v>33311</v>
      </c>
      <c r="AQ448" s="66" t="s">
        <v>14558</v>
      </c>
      <c r="AR448" s="66">
        <v>156</v>
      </c>
      <c r="AS448" s="66">
        <v>632</v>
      </c>
    </row>
    <row r="449" spans="3:45" x14ac:dyDescent="0.25">
      <c r="C449" s="53" t="s">
        <v>3590</v>
      </c>
      <c r="D449" s="54" t="s">
        <v>4134</v>
      </c>
      <c r="E449" s="54" t="s">
        <v>25</v>
      </c>
      <c r="F449" s="53" t="s">
        <v>1616</v>
      </c>
      <c r="G449" s="1" t="s">
        <v>1616</v>
      </c>
      <c r="H449" s="27">
        <v>9106051368</v>
      </c>
      <c r="I449" s="1" t="s">
        <v>1616</v>
      </c>
      <c r="J449" s="55" t="s">
        <v>15444</v>
      </c>
      <c r="L449" s="57" t="s">
        <v>26</v>
      </c>
      <c r="M449" s="57" t="s">
        <v>1743</v>
      </c>
      <c r="N449" s="58" t="s">
        <v>1616</v>
      </c>
      <c r="O449" s="7" t="s">
        <v>9848</v>
      </c>
      <c r="S449" s="55" t="s">
        <v>15445</v>
      </c>
      <c r="V449" s="55" t="s">
        <v>15445</v>
      </c>
      <c r="Y449" s="7" t="s">
        <v>4007</v>
      </c>
      <c r="AB449" s="60">
        <v>5111</v>
      </c>
      <c r="AC449" s="60">
        <v>131</v>
      </c>
      <c r="AE449" s="61">
        <v>1</v>
      </c>
      <c r="AG449" s="7">
        <v>111058</v>
      </c>
      <c r="AH449" s="62">
        <v>111058</v>
      </c>
      <c r="AL449" s="64">
        <v>8</v>
      </c>
      <c r="AN449" s="61">
        <v>8884.64</v>
      </c>
      <c r="AO449" s="65">
        <v>33311</v>
      </c>
      <c r="AQ449" s="66" t="s">
        <v>14558</v>
      </c>
      <c r="AR449" s="66">
        <v>156</v>
      </c>
      <c r="AS449" s="66">
        <v>632</v>
      </c>
    </row>
    <row r="450" spans="3:45" x14ac:dyDescent="0.25">
      <c r="C450" s="53" t="s">
        <v>3590</v>
      </c>
      <c r="D450" s="54" t="s">
        <v>4134</v>
      </c>
      <c r="E450" s="54" t="s">
        <v>25</v>
      </c>
      <c r="F450" s="53" t="s">
        <v>1616</v>
      </c>
      <c r="G450" s="1" t="s">
        <v>1616</v>
      </c>
      <c r="H450" s="27">
        <v>9106051315</v>
      </c>
      <c r="I450" s="1" t="s">
        <v>1616</v>
      </c>
      <c r="J450" s="55" t="s">
        <v>15446</v>
      </c>
      <c r="L450" s="57" t="s">
        <v>26</v>
      </c>
      <c r="M450" s="57" t="s">
        <v>2343</v>
      </c>
      <c r="N450" s="58" t="s">
        <v>1616</v>
      </c>
      <c r="O450" s="7" t="s">
        <v>14513</v>
      </c>
      <c r="S450" s="55" t="s">
        <v>15447</v>
      </c>
      <c r="V450" s="55" t="s">
        <v>15447</v>
      </c>
      <c r="Y450" s="7" t="s">
        <v>4013</v>
      </c>
      <c r="AB450" s="60">
        <v>5111</v>
      </c>
      <c r="AC450" s="60">
        <v>131</v>
      </c>
      <c r="AE450" s="61">
        <v>2</v>
      </c>
      <c r="AG450" s="7">
        <v>50182</v>
      </c>
      <c r="AH450" s="62">
        <v>100364</v>
      </c>
      <c r="AL450" s="64">
        <v>8</v>
      </c>
      <c r="AN450" s="61">
        <v>8029.12</v>
      </c>
      <c r="AO450" s="65">
        <v>33311</v>
      </c>
      <c r="AQ450" s="66" t="s">
        <v>14558</v>
      </c>
      <c r="AR450" s="66">
        <v>156</v>
      </c>
      <c r="AS450" s="66">
        <v>632</v>
      </c>
    </row>
    <row r="451" spans="3:45" x14ac:dyDescent="0.25">
      <c r="C451" s="53" t="s">
        <v>3590</v>
      </c>
      <c r="D451" s="54" t="s">
        <v>4134</v>
      </c>
      <c r="E451" s="54" t="s">
        <v>25</v>
      </c>
      <c r="F451" s="53" t="s">
        <v>1616</v>
      </c>
      <c r="G451" s="1" t="s">
        <v>1616</v>
      </c>
      <c r="H451" s="27">
        <v>9106051315</v>
      </c>
      <c r="I451" s="1" t="s">
        <v>1616</v>
      </c>
      <c r="J451" s="55" t="s">
        <v>15446</v>
      </c>
      <c r="L451" s="57" t="s">
        <v>26</v>
      </c>
      <c r="M451" s="57" t="s">
        <v>2343</v>
      </c>
      <c r="N451" s="58" t="s">
        <v>1616</v>
      </c>
      <c r="O451" s="7" t="s">
        <v>14513</v>
      </c>
      <c r="S451" s="55" t="s">
        <v>15447</v>
      </c>
      <c r="V451" s="55" t="s">
        <v>15447</v>
      </c>
      <c r="Y451" s="7" t="s">
        <v>4087</v>
      </c>
      <c r="AB451" s="60">
        <v>5111</v>
      </c>
      <c r="AC451" s="60">
        <v>131</v>
      </c>
      <c r="AE451" s="61">
        <v>2</v>
      </c>
      <c r="AG451" s="7">
        <v>45588</v>
      </c>
      <c r="AH451" s="62">
        <v>91176</v>
      </c>
      <c r="AL451" s="64">
        <v>8</v>
      </c>
      <c r="AN451" s="61">
        <v>7294.08</v>
      </c>
      <c r="AO451" s="65">
        <v>33311</v>
      </c>
      <c r="AQ451" s="66" t="s">
        <v>14558</v>
      </c>
      <c r="AR451" s="66">
        <v>156</v>
      </c>
      <c r="AS451" s="66">
        <v>632</v>
      </c>
    </row>
    <row r="452" spans="3:45" x14ac:dyDescent="0.25">
      <c r="C452" s="53" t="s">
        <v>3590</v>
      </c>
      <c r="D452" s="54" t="s">
        <v>4134</v>
      </c>
      <c r="E452" s="54" t="s">
        <v>25</v>
      </c>
      <c r="F452" s="53" t="s">
        <v>1616</v>
      </c>
      <c r="G452" s="1" t="s">
        <v>1616</v>
      </c>
      <c r="H452" s="27">
        <v>9106051389</v>
      </c>
      <c r="I452" s="1" t="s">
        <v>1616</v>
      </c>
      <c r="J452" s="55" t="s">
        <v>15448</v>
      </c>
      <c r="L452" s="57" t="s">
        <v>26</v>
      </c>
      <c r="M452" s="57" t="s">
        <v>1770</v>
      </c>
      <c r="N452" s="58" t="s">
        <v>1616</v>
      </c>
      <c r="O452" s="7" t="s">
        <v>14513</v>
      </c>
      <c r="S452" s="55" t="s">
        <v>15447</v>
      </c>
      <c r="V452" s="55" t="s">
        <v>15447</v>
      </c>
      <c r="Y452" s="7" t="s">
        <v>4007</v>
      </c>
      <c r="AB452" s="60">
        <v>5111</v>
      </c>
      <c r="AC452" s="60">
        <v>131</v>
      </c>
      <c r="AE452" s="61">
        <v>1</v>
      </c>
      <c r="AG452" s="7">
        <v>111058</v>
      </c>
      <c r="AH452" s="62">
        <v>111058</v>
      </c>
      <c r="AL452" s="64">
        <v>8</v>
      </c>
      <c r="AN452" s="61">
        <v>8884.64</v>
      </c>
      <c r="AO452" s="65">
        <v>33311</v>
      </c>
      <c r="AQ452" s="66" t="s">
        <v>14558</v>
      </c>
      <c r="AR452" s="66">
        <v>156</v>
      </c>
      <c r="AS452" s="66">
        <v>632</v>
      </c>
    </row>
    <row r="453" spans="3:45" x14ac:dyDescent="0.25">
      <c r="C453" s="53" t="s">
        <v>3590</v>
      </c>
      <c r="D453" s="54" t="s">
        <v>4134</v>
      </c>
      <c r="E453" s="54" t="s">
        <v>25</v>
      </c>
      <c r="F453" s="53" t="s">
        <v>1616</v>
      </c>
      <c r="G453" s="1" t="s">
        <v>1616</v>
      </c>
      <c r="H453" s="27">
        <v>9106051412</v>
      </c>
      <c r="I453" s="1" t="s">
        <v>1616</v>
      </c>
      <c r="J453" s="55" t="s">
        <v>15449</v>
      </c>
      <c r="L453" s="57" t="s">
        <v>26</v>
      </c>
      <c r="M453" s="57" t="s">
        <v>1644</v>
      </c>
      <c r="N453" s="58" t="s">
        <v>1616</v>
      </c>
      <c r="O453" s="7" t="s">
        <v>3627</v>
      </c>
      <c r="S453" s="55" t="s">
        <v>15450</v>
      </c>
      <c r="V453" s="55" t="s">
        <v>15450</v>
      </c>
      <c r="Y453" s="7" t="s">
        <v>3952</v>
      </c>
      <c r="AB453" s="60">
        <v>5111</v>
      </c>
      <c r="AC453" s="60">
        <v>131</v>
      </c>
      <c r="AE453" s="61">
        <v>1</v>
      </c>
      <c r="AG453" s="7">
        <v>73431</v>
      </c>
      <c r="AH453" s="62">
        <v>73431</v>
      </c>
      <c r="AL453" s="64">
        <v>8</v>
      </c>
      <c r="AN453" s="61">
        <v>5874.4800000000005</v>
      </c>
      <c r="AO453" s="65">
        <v>33311</v>
      </c>
      <c r="AQ453" s="66" t="s">
        <v>14558</v>
      </c>
      <c r="AR453" s="66">
        <v>156</v>
      </c>
      <c r="AS453" s="66">
        <v>632</v>
      </c>
    </row>
    <row r="454" spans="3:45" x14ac:dyDescent="0.25">
      <c r="C454" s="53" t="s">
        <v>3590</v>
      </c>
      <c r="D454" s="54" t="s">
        <v>4134</v>
      </c>
      <c r="E454" s="54" t="s">
        <v>25</v>
      </c>
      <c r="F454" s="53" t="s">
        <v>1616</v>
      </c>
      <c r="G454" s="1" t="s">
        <v>1616</v>
      </c>
      <c r="H454" s="27">
        <v>9106051478</v>
      </c>
      <c r="I454" s="1" t="s">
        <v>1616</v>
      </c>
      <c r="J454" s="55" t="s">
        <v>15453</v>
      </c>
      <c r="L454" s="57" t="s">
        <v>26</v>
      </c>
      <c r="M454" s="57" t="s">
        <v>2007</v>
      </c>
      <c r="N454" s="58" t="s">
        <v>1616</v>
      </c>
      <c r="O454" s="7" t="s">
        <v>10448</v>
      </c>
      <c r="S454" s="55" t="s">
        <v>15454</v>
      </c>
      <c r="V454" s="55" t="s">
        <v>15454</v>
      </c>
      <c r="Y454" s="7" t="s">
        <v>4007</v>
      </c>
      <c r="AB454" s="60">
        <v>5111</v>
      </c>
      <c r="AC454" s="60">
        <v>131</v>
      </c>
      <c r="AE454" s="61">
        <v>2</v>
      </c>
      <c r="AG454" s="7">
        <v>111058</v>
      </c>
      <c r="AH454" s="62">
        <v>222116</v>
      </c>
      <c r="AL454" s="64">
        <v>8</v>
      </c>
      <c r="AN454" s="61">
        <v>17769.28</v>
      </c>
      <c r="AO454" s="65">
        <v>33311</v>
      </c>
      <c r="AQ454" s="66" t="s">
        <v>14558</v>
      </c>
      <c r="AR454" s="66">
        <v>156</v>
      </c>
      <c r="AS454" s="66">
        <v>632</v>
      </c>
    </row>
    <row r="455" spans="3:45" x14ac:dyDescent="0.25">
      <c r="C455" s="53" t="s">
        <v>3590</v>
      </c>
      <c r="D455" s="54" t="s">
        <v>4134</v>
      </c>
      <c r="E455" s="54" t="s">
        <v>25</v>
      </c>
      <c r="F455" s="53" t="s">
        <v>1616</v>
      </c>
      <c r="G455" s="1" t="s">
        <v>1616</v>
      </c>
      <c r="H455" s="27">
        <v>9106051500</v>
      </c>
      <c r="I455" s="1" t="s">
        <v>1616</v>
      </c>
      <c r="J455" s="55" t="s">
        <v>15455</v>
      </c>
      <c r="L455" s="57" t="s">
        <v>26</v>
      </c>
      <c r="M455" s="57" t="s">
        <v>1758</v>
      </c>
      <c r="N455" s="58" t="s">
        <v>1616</v>
      </c>
      <c r="O455" s="7" t="s">
        <v>3779</v>
      </c>
      <c r="S455" s="55" t="s">
        <v>15456</v>
      </c>
      <c r="V455" s="55" t="s">
        <v>15456</v>
      </c>
      <c r="Y455" s="7" t="s">
        <v>4059</v>
      </c>
      <c r="AB455" s="60">
        <v>5111</v>
      </c>
      <c r="AC455" s="60">
        <v>131</v>
      </c>
      <c r="AE455" s="61">
        <v>5</v>
      </c>
      <c r="AG455" s="7">
        <v>37720</v>
      </c>
      <c r="AH455" s="62">
        <v>188600</v>
      </c>
      <c r="AL455" s="64">
        <v>8</v>
      </c>
      <c r="AN455" s="61">
        <v>15088</v>
      </c>
      <c r="AO455" s="65">
        <v>33311</v>
      </c>
      <c r="AQ455" s="66" t="s">
        <v>14558</v>
      </c>
      <c r="AR455" s="66">
        <v>156</v>
      </c>
      <c r="AS455" s="66">
        <v>632</v>
      </c>
    </row>
    <row r="456" spans="3:45" x14ac:dyDescent="0.25">
      <c r="C456" s="53" t="s">
        <v>3590</v>
      </c>
      <c r="D456" s="54" t="s">
        <v>4134</v>
      </c>
      <c r="E456" s="54" t="s">
        <v>25</v>
      </c>
      <c r="F456" s="53" t="s">
        <v>1616</v>
      </c>
      <c r="G456" s="1" t="s">
        <v>1616</v>
      </c>
      <c r="H456" s="27">
        <v>9106051510</v>
      </c>
      <c r="I456" s="1" t="s">
        <v>1616</v>
      </c>
      <c r="J456" s="55" t="s">
        <v>15457</v>
      </c>
      <c r="L456" s="57" t="s">
        <v>26</v>
      </c>
      <c r="M456" s="57" t="s">
        <v>2172</v>
      </c>
      <c r="N456" s="58" t="s">
        <v>1616</v>
      </c>
      <c r="O456" s="7" t="s">
        <v>11800</v>
      </c>
      <c r="S456" s="55" t="s">
        <v>15458</v>
      </c>
      <c r="V456" s="55" t="s">
        <v>15458</v>
      </c>
      <c r="Y456" s="7" t="s">
        <v>4007</v>
      </c>
      <c r="AB456" s="60">
        <v>5111</v>
      </c>
      <c r="AC456" s="60">
        <v>131</v>
      </c>
      <c r="AE456" s="61">
        <v>2</v>
      </c>
      <c r="AG456" s="7">
        <v>111058</v>
      </c>
      <c r="AH456" s="62">
        <v>222116</v>
      </c>
      <c r="AL456" s="64">
        <v>8</v>
      </c>
      <c r="AN456" s="61">
        <v>17769.28</v>
      </c>
      <c r="AO456" s="65">
        <v>33311</v>
      </c>
      <c r="AQ456" s="66" t="s">
        <v>14558</v>
      </c>
      <c r="AR456" s="66">
        <v>156</v>
      </c>
      <c r="AS456" s="66">
        <v>632</v>
      </c>
    </row>
    <row r="457" spans="3:45" x14ac:dyDescent="0.25">
      <c r="C457" s="53" t="s">
        <v>3590</v>
      </c>
      <c r="D457" s="54" t="s">
        <v>4134</v>
      </c>
      <c r="E457" s="54" t="s">
        <v>25</v>
      </c>
      <c r="F457" s="53" t="s">
        <v>1616</v>
      </c>
      <c r="G457" s="1" t="s">
        <v>1616</v>
      </c>
      <c r="H457" s="27">
        <v>9106051510</v>
      </c>
      <c r="I457" s="1" t="s">
        <v>1616</v>
      </c>
      <c r="J457" s="55" t="s">
        <v>15457</v>
      </c>
      <c r="L457" s="57" t="s">
        <v>26</v>
      </c>
      <c r="M457" s="57" t="s">
        <v>2172</v>
      </c>
      <c r="N457" s="58" t="s">
        <v>1616</v>
      </c>
      <c r="O457" s="7" t="s">
        <v>11800</v>
      </c>
      <c r="S457" s="55" t="s">
        <v>15458</v>
      </c>
      <c r="V457" s="55" t="s">
        <v>15458</v>
      </c>
      <c r="Y457" s="7" t="s">
        <v>4059</v>
      </c>
      <c r="AB457" s="60">
        <v>5111</v>
      </c>
      <c r="AC457" s="60">
        <v>131</v>
      </c>
      <c r="AE457" s="61">
        <v>2</v>
      </c>
      <c r="AG457" s="7">
        <v>37720</v>
      </c>
      <c r="AH457" s="62">
        <v>75440</v>
      </c>
      <c r="AL457" s="64">
        <v>8</v>
      </c>
      <c r="AN457" s="61">
        <v>6035.2</v>
      </c>
      <c r="AO457" s="65">
        <v>33311</v>
      </c>
      <c r="AQ457" s="66" t="s">
        <v>14558</v>
      </c>
      <c r="AR457" s="66">
        <v>156</v>
      </c>
      <c r="AS457" s="66">
        <v>632</v>
      </c>
    </row>
    <row r="458" spans="3:45" x14ac:dyDescent="0.25">
      <c r="C458" s="53" t="s">
        <v>3590</v>
      </c>
      <c r="D458" s="54" t="s">
        <v>4134</v>
      </c>
      <c r="E458" s="54" t="s">
        <v>25</v>
      </c>
      <c r="F458" s="53" t="s">
        <v>1616</v>
      </c>
      <c r="G458" s="1" t="s">
        <v>1616</v>
      </c>
      <c r="H458" s="27">
        <v>9106051587</v>
      </c>
      <c r="I458" s="1" t="s">
        <v>1616</v>
      </c>
      <c r="J458" s="55" t="s">
        <v>15461</v>
      </c>
      <c r="L458" s="57" t="s">
        <v>26</v>
      </c>
      <c r="M458" s="57" t="s">
        <v>1617</v>
      </c>
      <c r="N458" s="58" t="s">
        <v>1616</v>
      </c>
      <c r="O458" s="7" t="s">
        <v>3819</v>
      </c>
      <c r="S458" s="55" t="s">
        <v>15462</v>
      </c>
      <c r="V458" s="55" t="s">
        <v>15462</v>
      </c>
      <c r="Y458" s="7" t="s">
        <v>4007</v>
      </c>
      <c r="AB458" s="60">
        <v>5111</v>
      </c>
      <c r="AC458" s="60">
        <v>131</v>
      </c>
      <c r="AE458" s="61">
        <v>2</v>
      </c>
      <c r="AG458" s="7">
        <v>111058</v>
      </c>
      <c r="AH458" s="62">
        <v>222116</v>
      </c>
      <c r="AL458" s="64">
        <v>8</v>
      </c>
      <c r="AN458" s="61">
        <v>17769.28</v>
      </c>
      <c r="AO458" s="65">
        <v>33311</v>
      </c>
      <c r="AQ458" s="66" t="s">
        <v>14558</v>
      </c>
      <c r="AR458" s="66">
        <v>156</v>
      </c>
      <c r="AS458" s="66">
        <v>632</v>
      </c>
    </row>
    <row r="459" spans="3:45" x14ac:dyDescent="0.25">
      <c r="C459" s="53" t="s">
        <v>3590</v>
      </c>
      <c r="D459" s="54" t="s">
        <v>4134</v>
      </c>
      <c r="E459" s="54" t="s">
        <v>25</v>
      </c>
      <c r="F459" s="53" t="s">
        <v>1616</v>
      </c>
      <c r="G459" s="1" t="s">
        <v>1616</v>
      </c>
      <c r="H459" s="27">
        <v>9106051697</v>
      </c>
      <c r="I459" s="1" t="s">
        <v>1616</v>
      </c>
      <c r="J459" s="55" t="s">
        <v>15468</v>
      </c>
      <c r="L459" s="57" t="s">
        <v>26</v>
      </c>
      <c r="M459" s="57" t="s">
        <v>1713</v>
      </c>
      <c r="N459" s="58" t="s">
        <v>1616</v>
      </c>
      <c r="O459" s="7" t="s">
        <v>3829</v>
      </c>
      <c r="S459" s="55" t="s">
        <v>15469</v>
      </c>
      <c r="V459" s="55" t="s">
        <v>15469</v>
      </c>
      <c r="Y459" s="7" t="s">
        <v>4013</v>
      </c>
      <c r="AB459" s="60">
        <v>5111</v>
      </c>
      <c r="AC459" s="60">
        <v>131</v>
      </c>
      <c r="AE459" s="61">
        <v>1</v>
      </c>
      <c r="AG459" s="7">
        <v>50182</v>
      </c>
      <c r="AH459" s="62">
        <v>50182</v>
      </c>
      <c r="AL459" s="64">
        <v>8</v>
      </c>
      <c r="AN459" s="61">
        <v>4014.56</v>
      </c>
      <c r="AO459" s="65">
        <v>33311</v>
      </c>
      <c r="AQ459" s="66" t="s">
        <v>14558</v>
      </c>
      <c r="AR459" s="66">
        <v>156</v>
      </c>
      <c r="AS459" s="66">
        <v>632</v>
      </c>
    </row>
    <row r="460" spans="3:45" x14ac:dyDescent="0.25">
      <c r="C460" s="53" t="s">
        <v>3590</v>
      </c>
      <c r="D460" s="54" t="s">
        <v>4134</v>
      </c>
      <c r="E460" s="54" t="s">
        <v>25</v>
      </c>
      <c r="F460" s="53" t="s">
        <v>1616</v>
      </c>
      <c r="G460" s="1" t="s">
        <v>1616</v>
      </c>
      <c r="H460" s="27">
        <v>9106051727</v>
      </c>
      <c r="I460" s="1" t="s">
        <v>1616</v>
      </c>
      <c r="J460" s="55" t="s">
        <v>15470</v>
      </c>
      <c r="L460" s="57" t="s">
        <v>26</v>
      </c>
      <c r="M460" s="57" t="s">
        <v>1710</v>
      </c>
      <c r="N460" s="58" t="s">
        <v>1616</v>
      </c>
      <c r="O460" s="7" t="s">
        <v>3803</v>
      </c>
      <c r="S460" s="55" t="s">
        <v>15471</v>
      </c>
      <c r="V460" s="55" t="s">
        <v>15471</v>
      </c>
      <c r="Y460" s="7" t="s">
        <v>4007</v>
      </c>
      <c r="AB460" s="60">
        <v>5111</v>
      </c>
      <c r="AC460" s="60">
        <v>131</v>
      </c>
      <c r="AE460" s="61">
        <v>1</v>
      </c>
      <c r="AG460" s="7">
        <v>111058</v>
      </c>
      <c r="AH460" s="62">
        <v>111058</v>
      </c>
      <c r="AL460" s="64">
        <v>8</v>
      </c>
      <c r="AN460" s="61">
        <v>8884.64</v>
      </c>
      <c r="AO460" s="65">
        <v>33311</v>
      </c>
      <c r="AQ460" s="66" t="s">
        <v>14558</v>
      </c>
      <c r="AR460" s="66">
        <v>156</v>
      </c>
      <c r="AS460" s="66">
        <v>632</v>
      </c>
    </row>
    <row r="461" spans="3:45" x14ac:dyDescent="0.25">
      <c r="C461" s="53" t="s">
        <v>3590</v>
      </c>
      <c r="D461" s="54" t="s">
        <v>4134</v>
      </c>
      <c r="E461" s="54" t="s">
        <v>25</v>
      </c>
      <c r="F461" s="53" t="s">
        <v>1616</v>
      </c>
      <c r="G461" s="1" t="s">
        <v>1616</v>
      </c>
      <c r="H461" s="27">
        <v>9106051780</v>
      </c>
      <c r="I461" s="1" t="s">
        <v>1616</v>
      </c>
      <c r="J461" s="55" t="s">
        <v>15476</v>
      </c>
      <c r="L461" s="57" t="s">
        <v>26</v>
      </c>
      <c r="M461" s="57" t="s">
        <v>1773</v>
      </c>
      <c r="N461" s="58" t="s">
        <v>1616</v>
      </c>
      <c r="O461" s="7" t="s">
        <v>3627</v>
      </c>
      <c r="S461" s="55" t="s">
        <v>15477</v>
      </c>
      <c r="V461" s="55" t="s">
        <v>15477</v>
      </c>
      <c r="Y461" s="7" t="s">
        <v>4007</v>
      </c>
      <c r="AB461" s="60">
        <v>5111</v>
      </c>
      <c r="AC461" s="60">
        <v>131</v>
      </c>
      <c r="AE461" s="61">
        <v>2</v>
      </c>
      <c r="AG461" s="7">
        <v>111058</v>
      </c>
      <c r="AH461" s="62">
        <v>222116</v>
      </c>
      <c r="AL461" s="64">
        <v>8</v>
      </c>
      <c r="AN461" s="61">
        <v>17769.28</v>
      </c>
      <c r="AO461" s="65">
        <v>33311</v>
      </c>
      <c r="AQ461" s="66" t="s">
        <v>14558</v>
      </c>
      <c r="AR461" s="66">
        <v>156</v>
      </c>
      <c r="AS461" s="66">
        <v>632</v>
      </c>
    </row>
    <row r="462" spans="3:45" x14ac:dyDescent="0.25">
      <c r="C462" s="53" t="s">
        <v>3590</v>
      </c>
      <c r="D462" s="54" t="s">
        <v>4134</v>
      </c>
      <c r="E462" s="54" t="s">
        <v>25</v>
      </c>
      <c r="F462" s="53" t="s">
        <v>1616</v>
      </c>
      <c r="G462" s="1" t="s">
        <v>1616</v>
      </c>
      <c r="H462" s="27">
        <v>9106051837</v>
      </c>
      <c r="I462" s="1" t="s">
        <v>1616</v>
      </c>
      <c r="J462" s="55" t="s">
        <v>15482</v>
      </c>
      <c r="L462" s="57" t="s">
        <v>26</v>
      </c>
      <c r="M462" s="57" t="s">
        <v>1785</v>
      </c>
      <c r="N462" s="58" t="s">
        <v>1616</v>
      </c>
      <c r="O462" s="7" t="s">
        <v>3627</v>
      </c>
      <c r="S462" s="55" t="s">
        <v>15477</v>
      </c>
      <c r="V462" s="55" t="s">
        <v>15477</v>
      </c>
      <c r="Y462" s="7" t="s">
        <v>4059</v>
      </c>
      <c r="AB462" s="60">
        <v>5111</v>
      </c>
      <c r="AC462" s="60">
        <v>131</v>
      </c>
      <c r="AE462" s="61">
        <v>3</v>
      </c>
      <c r="AG462" s="7">
        <v>37720</v>
      </c>
      <c r="AH462" s="62">
        <v>113160</v>
      </c>
      <c r="AL462" s="64">
        <v>8</v>
      </c>
      <c r="AN462" s="61">
        <v>9052.8000000000011</v>
      </c>
      <c r="AO462" s="65">
        <v>33311</v>
      </c>
      <c r="AQ462" s="66" t="s">
        <v>14558</v>
      </c>
      <c r="AR462" s="66">
        <v>156</v>
      </c>
      <c r="AS462" s="66">
        <v>632</v>
      </c>
    </row>
    <row r="463" spans="3:45" x14ac:dyDescent="0.25">
      <c r="C463" s="53" t="s">
        <v>3590</v>
      </c>
      <c r="D463" s="54" t="s">
        <v>4134</v>
      </c>
      <c r="E463" s="54" t="s">
        <v>25</v>
      </c>
      <c r="F463" s="53" t="s">
        <v>1616</v>
      </c>
      <c r="G463" s="1" t="s">
        <v>1616</v>
      </c>
      <c r="H463" s="27">
        <v>9106051867</v>
      </c>
      <c r="I463" s="1" t="s">
        <v>1616</v>
      </c>
      <c r="J463" s="55" t="s">
        <v>15485</v>
      </c>
      <c r="L463" s="57" t="s">
        <v>26</v>
      </c>
      <c r="M463" s="57" t="s">
        <v>2268</v>
      </c>
      <c r="N463" s="58" t="s">
        <v>1616</v>
      </c>
      <c r="O463" s="7" t="s">
        <v>3606</v>
      </c>
      <c r="S463" s="55" t="s">
        <v>15486</v>
      </c>
      <c r="V463" s="55" t="s">
        <v>15486</v>
      </c>
      <c r="Y463" s="7" t="s">
        <v>3949</v>
      </c>
      <c r="AB463" s="60">
        <v>5111</v>
      </c>
      <c r="AC463" s="60">
        <v>131</v>
      </c>
      <c r="AE463" s="61">
        <v>3</v>
      </c>
      <c r="AG463" s="7">
        <v>74250</v>
      </c>
      <c r="AH463" s="62">
        <v>222750</v>
      </c>
      <c r="AL463" s="64">
        <v>8</v>
      </c>
      <c r="AN463" s="61">
        <v>17820</v>
      </c>
      <c r="AO463" s="65">
        <v>33311</v>
      </c>
      <c r="AQ463" s="66" t="s">
        <v>14558</v>
      </c>
      <c r="AR463" s="66">
        <v>156</v>
      </c>
      <c r="AS463" s="66">
        <v>632</v>
      </c>
    </row>
    <row r="464" spans="3:45" x14ac:dyDescent="0.25">
      <c r="C464" s="53" t="s">
        <v>3590</v>
      </c>
      <c r="D464" s="54" t="s">
        <v>4134</v>
      </c>
      <c r="E464" s="54" t="s">
        <v>25</v>
      </c>
      <c r="F464" s="53" t="s">
        <v>1616</v>
      </c>
      <c r="G464" s="1" t="s">
        <v>1616</v>
      </c>
      <c r="H464" s="27">
        <v>9106051881</v>
      </c>
      <c r="I464" s="1" t="s">
        <v>1616</v>
      </c>
      <c r="J464" s="55" t="s">
        <v>15487</v>
      </c>
      <c r="L464" s="57" t="s">
        <v>26</v>
      </c>
      <c r="M464" s="57" t="s">
        <v>1698</v>
      </c>
      <c r="N464" s="58" t="s">
        <v>1616</v>
      </c>
      <c r="O464" s="7" t="s">
        <v>14515</v>
      </c>
      <c r="S464" s="55" t="s">
        <v>15488</v>
      </c>
      <c r="V464" s="55" t="s">
        <v>15488</v>
      </c>
      <c r="Y464" s="7" t="s">
        <v>4059</v>
      </c>
      <c r="AB464" s="60">
        <v>5111</v>
      </c>
      <c r="AC464" s="60">
        <v>131</v>
      </c>
      <c r="AE464" s="61">
        <v>1</v>
      </c>
      <c r="AG464" s="7">
        <v>37720</v>
      </c>
      <c r="AH464" s="62">
        <v>37720</v>
      </c>
      <c r="AL464" s="64">
        <v>8</v>
      </c>
      <c r="AN464" s="61">
        <v>3017.6</v>
      </c>
      <c r="AO464" s="65">
        <v>33311</v>
      </c>
      <c r="AQ464" s="66" t="s">
        <v>14558</v>
      </c>
      <c r="AR464" s="66">
        <v>156</v>
      </c>
      <c r="AS464" s="66">
        <v>632</v>
      </c>
    </row>
    <row r="465" spans="3:45" x14ac:dyDescent="0.25">
      <c r="C465" s="53" t="s">
        <v>3590</v>
      </c>
      <c r="D465" s="54" t="s">
        <v>4134</v>
      </c>
      <c r="E465" s="54" t="s">
        <v>25</v>
      </c>
      <c r="F465" s="53" t="s">
        <v>1616</v>
      </c>
      <c r="G465" s="1" t="s">
        <v>1616</v>
      </c>
      <c r="H465" s="27">
        <v>9106051853</v>
      </c>
      <c r="I465" s="1" t="s">
        <v>1616</v>
      </c>
      <c r="J465" s="55" t="s">
        <v>15489</v>
      </c>
      <c r="L465" s="57" t="s">
        <v>26</v>
      </c>
      <c r="M465" s="57" t="s">
        <v>2406</v>
      </c>
      <c r="N465" s="58" t="s">
        <v>1616</v>
      </c>
      <c r="O465" s="7" t="s">
        <v>3686</v>
      </c>
      <c r="S465" s="55" t="s">
        <v>15490</v>
      </c>
      <c r="V465" s="55" t="s">
        <v>15490</v>
      </c>
      <c r="Y465" s="7" t="s">
        <v>4059</v>
      </c>
      <c r="AB465" s="60">
        <v>5111</v>
      </c>
      <c r="AC465" s="60">
        <v>131</v>
      </c>
      <c r="AE465" s="61">
        <v>4</v>
      </c>
      <c r="AG465" s="7">
        <v>37720</v>
      </c>
      <c r="AH465" s="62">
        <v>150880</v>
      </c>
      <c r="AL465" s="64">
        <v>8</v>
      </c>
      <c r="AN465" s="61">
        <v>12070.4</v>
      </c>
      <c r="AO465" s="65">
        <v>33311</v>
      </c>
      <c r="AQ465" s="66" t="s">
        <v>14558</v>
      </c>
      <c r="AR465" s="66">
        <v>156</v>
      </c>
      <c r="AS465" s="66">
        <v>632</v>
      </c>
    </row>
    <row r="466" spans="3:45" x14ac:dyDescent="0.25">
      <c r="C466" s="53" t="s">
        <v>3590</v>
      </c>
      <c r="D466" s="54" t="s">
        <v>4134</v>
      </c>
      <c r="E466" s="54" t="s">
        <v>25</v>
      </c>
      <c r="F466" s="53" t="s">
        <v>1616</v>
      </c>
      <c r="G466" s="1" t="s">
        <v>1616</v>
      </c>
      <c r="H466" s="27">
        <v>9106051936</v>
      </c>
      <c r="I466" s="1" t="s">
        <v>1616</v>
      </c>
      <c r="J466" s="55" t="s">
        <v>15491</v>
      </c>
      <c r="L466" s="57" t="s">
        <v>26</v>
      </c>
      <c r="M466" s="57" t="s">
        <v>1815</v>
      </c>
      <c r="N466" s="58" t="s">
        <v>1616</v>
      </c>
      <c r="O466" s="7" t="s">
        <v>3779</v>
      </c>
      <c r="S466" s="55" t="s">
        <v>15492</v>
      </c>
      <c r="V466" s="55" t="s">
        <v>15492</v>
      </c>
      <c r="Y466" s="7" t="s">
        <v>4010</v>
      </c>
      <c r="AB466" s="60">
        <v>5111</v>
      </c>
      <c r="AC466" s="60">
        <v>131</v>
      </c>
      <c r="AE466" s="61">
        <v>4</v>
      </c>
      <c r="AG466" s="7">
        <v>41328</v>
      </c>
      <c r="AH466" s="62">
        <v>165312</v>
      </c>
      <c r="AL466" s="64">
        <v>8</v>
      </c>
      <c r="AN466" s="61">
        <v>13224.960000000001</v>
      </c>
      <c r="AO466" s="65">
        <v>33311</v>
      </c>
      <c r="AQ466" s="66" t="s">
        <v>14558</v>
      </c>
      <c r="AR466" s="66">
        <v>156</v>
      </c>
      <c r="AS466" s="66">
        <v>632</v>
      </c>
    </row>
    <row r="467" spans="3:45" x14ac:dyDescent="0.25">
      <c r="C467" s="53" t="s">
        <v>3590</v>
      </c>
      <c r="D467" s="54" t="s">
        <v>4134</v>
      </c>
      <c r="E467" s="54" t="s">
        <v>25</v>
      </c>
      <c r="F467" s="53" t="s">
        <v>1616</v>
      </c>
      <c r="G467" s="1" t="s">
        <v>1616</v>
      </c>
      <c r="H467" s="27">
        <v>9106052018</v>
      </c>
      <c r="I467" s="1" t="s">
        <v>1616</v>
      </c>
      <c r="J467" s="55" t="s">
        <v>15499</v>
      </c>
      <c r="L467" s="57" t="s">
        <v>26</v>
      </c>
      <c r="M467" s="57" t="s">
        <v>2430</v>
      </c>
      <c r="N467" s="58" t="s">
        <v>1616</v>
      </c>
      <c r="O467" s="7" t="s">
        <v>3686</v>
      </c>
      <c r="S467" s="55" t="s">
        <v>15500</v>
      </c>
      <c r="V467" s="55" t="s">
        <v>15500</v>
      </c>
      <c r="Y467" s="7" t="s">
        <v>3949</v>
      </c>
      <c r="AB467" s="60">
        <v>5111</v>
      </c>
      <c r="AC467" s="60">
        <v>131</v>
      </c>
      <c r="AE467" s="61">
        <v>1</v>
      </c>
      <c r="AG467" s="7">
        <v>74250</v>
      </c>
      <c r="AH467" s="62">
        <v>74250</v>
      </c>
      <c r="AL467" s="64">
        <v>8</v>
      </c>
      <c r="AN467" s="61">
        <v>5940</v>
      </c>
      <c r="AO467" s="65">
        <v>33311</v>
      </c>
      <c r="AQ467" s="66" t="s">
        <v>14558</v>
      </c>
      <c r="AR467" s="66">
        <v>156</v>
      </c>
      <c r="AS467" s="66">
        <v>632</v>
      </c>
    </row>
    <row r="468" spans="3:45" x14ac:dyDescent="0.25">
      <c r="C468" s="53" t="s">
        <v>3590</v>
      </c>
      <c r="D468" s="54" t="s">
        <v>4134</v>
      </c>
      <c r="E468" s="54" t="s">
        <v>25</v>
      </c>
      <c r="F468" s="53" t="s">
        <v>1616</v>
      </c>
      <c r="G468" s="1" t="s">
        <v>1616</v>
      </c>
      <c r="H468" s="27">
        <v>9106052018</v>
      </c>
      <c r="I468" s="1" t="s">
        <v>1616</v>
      </c>
      <c r="J468" s="55" t="s">
        <v>15499</v>
      </c>
      <c r="L468" s="57" t="s">
        <v>26</v>
      </c>
      <c r="M468" s="57" t="s">
        <v>2430</v>
      </c>
      <c r="N468" s="58" t="s">
        <v>1616</v>
      </c>
      <c r="O468" s="7" t="s">
        <v>3686</v>
      </c>
      <c r="S468" s="55" t="s">
        <v>15500</v>
      </c>
      <c r="V468" s="55" t="s">
        <v>15500</v>
      </c>
      <c r="Y468" s="7" t="s">
        <v>4059</v>
      </c>
      <c r="AB468" s="60">
        <v>5111</v>
      </c>
      <c r="AC468" s="60">
        <v>131</v>
      </c>
      <c r="AE468" s="61">
        <v>2</v>
      </c>
      <c r="AG468" s="7">
        <v>37720</v>
      </c>
      <c r="AH468" s="62">
        <v>75440</v>
      </c>
      <c r="AL468" s="64">
        <v>8</v>
      </c>
      <c r="AN468" s="61">
        <v>6035.2</v>
      </c>
      <c r="AO468" s="65">
        <v>33311</v>
      </c>
      <c r="AQ468" s="66" t="s">
        <v>14558</v>
      </c>
      <c r="AR468" s="66">
        <v>156</v>
      </c>
      <c r="AS468" s="66">
        <v>632</v>
      </c>
    </row>
    <row r="469" spans="3:45" x14ac:dyDescent="0.25">
      <c r="C469" s="53" t="s">
        <v>3590</v>
      </c>
      <c r="D469" s="54" t="s">
        <v>4134</v>
      </c>
      <c r="E469" s="54" t="s">
        <v>25</v>
      </c>
      <c r="F469" s="53" t="s">
        <v>1616</v>
      </c>
      <c r="G469" s="1" t="s">
        <v>1616</v>
      </c>
      <c r="H469" s="27">
        <v>9106052018</v>
      </c>
      <c r="I469" s="1" t="s">
        <v>1616</v>
      </c>
      <c r="J469" s="55" t="s">
        <v>15499</v>
      </c>
      <c r="L469" s="57" t="s">
        <v>26</v>
      </c>
      <c r="M469" s="57" t="s">
        <v>2430</v>
      </c>
      <c r="N469" s="58" t="s">
        <v>1616</v>
      </c>
      <c r="O469" s="7" t="s">
        <v>3686</v>
      </c>
      <c r="S469" s="55" t="s">
        <v>15500</v>
      </c>
      <c r="V469" s="55" t="s">
        <v>15500</v>
      </c>
      <c r="Y469" s="7" t="s">
        <v>4013</v>
      </c>
      <c r="AB469" s="60">
        <v>5111</v>
      </c>
      <c r="AC469" s="60">
        <v>131</v>
      </c>
      <c r="AE469" s="61">
        <v>1</v>
      </c>
      <c r="AG469" s="7">
        <v>50182</v>
      </c>
      <c r="AH469" s="62">
        <v>50182</v>
      </c>
      <c r="AL469" s="64">
        <v>8</v>
      </c>
      <c r="AN469" s="61">
        <v>4014.56</v>
      </c>
      <c r="AO469" s="65">
        <v>33311</v>
      </c>
      <c r="AQ469" s="66" t="s">
        <v>14558</v>
      </c>
      <c r="AR469" s="66">
        <v>156</v>
      </c>
      <c r="AS469" s="66">
        <v>632</v>
      </c>
    </row>
    <row r="470" spans="3:45" x14ac:dyDescent="0.25">
      <c r="C470" s="53" t="s">
        <v>3590</v>
      </c>
      <c r="D470" s="54" t="s">
        <v>4134</v>
      </c>
      <c r="E470" s="54" t="s">
        <v>25</v>
      </c>
      <c r="F470" s="53" t="s">
        <v>1616</v>
      </c>
      <c r="G470" s="1" t="s">
        <v>1616</v>
      </c>
      <c r="H470" s="27">
        <v>9106051984</v>
      </c>
      <c r="I470" s="1" t="s">
        <v>1616</v>
      </c>
      <c r="J470" s="55" t="s">
        <v>15501</v>
      </c>
      <c r="L470" s="57" t="s">
        <v>26</v>
      </c>
      <c r="M470" s="57" t="s">
        <v>1836</v>
      </c>
      <c r="N470" s="58" t="s">
        <v>1616</v>
      </c>
      <c r="O470" s="7" t="s">
        <v>12223</v>
      </c>
      <c r="S470" s="55" t="s">
        <v>15502</v>
      </c>
      <c r="V470" s="55" t="s">
        <v>15502</v>
      </c>
      <c r="Y470" s="7" t="s">
        <v>4059</v>
      </c>
      <c r="AB470" s="60">
        <v>5111</v>
      </c>
      <c r="AC470" s="60">
        <v>131</v>
      </c>
      <c r="AE470" s="61">
        <v>2</v>
      </c>
      <c r="AG470" s="7">
        <v>37720</v>
      </c>
      <c r="AH470" s="62">
        <v>75440</v>
      </c>
      <c r="AL470" s="64">
        <v>8</v>
      </c>
      <c r="AN470" s="61">
        <v>6035.2</v>
      </c>
      <c r="AO470" s="65">
        <v>33311</v>
      </c>
      <c r="AQ470" s="66" t="s">
        <v>14558</v>
      </c>
      <c r="AR470" s="66">
        <v>156</v>
      </c>
      <c r="AS470" s="66">
        <v>632</v>
      </c>
    </row>
    <row r="471" spans="3:45" x14ac:dyDescent="0.25">
      <c r="C471" s="53" t="s">
        <v>3590</v>
      </c>
      <c r="D471" s="54" t="s">
        <v>4134</v>
      </c>
      <c r="E471" s="54" t="s">
        <v>25</v>
      </c>
      <c r="F471" s="53" t="s">
        <v>1616</v>
      </c>
      <c r="G471" s="1" t="s">
        <v>1616</v>
      </c>
      <c r="H471" s="27">
        <v>9106052002</v>
      </c>
      <c r="I471" s="1" t="s">
        <v>1616</v>
      </c>
      <c r="J471" s="55" t="s">
        <v>15504</v>
      </c>
      <c r="L471" s="57" t="s">
        <v>26</v>
      </c>
      <c r="M471" s="57" t="s">
        <v>1818</v>
      </c>
      <c r="N471" s="58" t="s">
        <v>1616</v>
      </c>
      <c r="O471" s="7" t="s">
        <v>3779</v>
      </c>
      <c r="S471" s="55" t="s">
        <v>15492</v>
      </c>
      <c r="V471" s="55" t="s">
        <v>15492</v>
      </c>
      <c r="Y471" s="7" t="s">
        <v>4007</v>
      </c>
      <c r="AB471" s="60">
        <v>5111</v>
      </c>
      <c r="AC471" s="60">
        <v>131</v>
      </c>
      <c r="AE471" s="61">
        <v>1</v>
      </c>
      <c r="AG471" s="7">
        <v>111058</v>
      </c>
      <c r="AH471" s="62">
        <v>111058</v>
      </c>
      <c r="AL471" s="64">
        <v>8</v>
      </c>
      <c r="AN471" s="61">
        <v>8884.64</v>
      </c>
      <c r="AO471" s="65">
        <v>33311</v>
      </c>
      <c r="AQ471" s="66" t="s">
        <v>14558</v>
      </c>
      <c r="AR471" s="66">
        <v>156</v>
      </c>
      <c r="AS471" s="66">
        <v>632</v>
      </c>
    </row>
    <row r="472" spans="3:45" x14ac:dyDescent="0.25">
      <c r="C472" s="53" t="s">
        <v>3590</v>
      </c>
      <c r="D472" s="54" t="s">
        <v>4134</v>
      </c>
      <c r="E472" s="54" t="s">
        <v>25</v>
      </c>
      <c r="F472" s="53" t="s">
        <v>1616</v>
      </c>
      <c r="G472" s="1" t="s">
        <v>1616</v>
      </c>
      <c r="H472" s="27">
        <v>9106052087</v>
      </c>
      <c r="I472" s="1" t="s">
        <v>1616</v>
      </c>
      <c r="J472" s="55" t="s">
        <v>15507</v>
      </c>
      <c r="L472" s="57" t="s">
        <v>26</v>
      </c>
      <c r="M472" s="57" t="s">
        <v>2073</v>
      </c>
      <c r="N472" s="58" t="s">
        <v>1616</v>
      </c>
      <c r="O472" s="7" t="s">
        <v>3859</v>
      </c>
      <c r="S472" s="55" t="s">
        <v>15508</v>
      </c>
      <c r="V472" s="55" t="s">
        <v>15508</v>
      </c>
      <c r="Y472" s="7" t="s">
        <v>4007</v>
      </c>
      <c r="AB472" s="60">
        <v>5111</v>
      </c>
      <c r="AC472" s="60">
        <v>131</v>
      </c>
      <c r="AE472" s="61">
        <v>1</v>
      </c>
      <c r="AG472" s="7">
        <v>111058</v>
      </c>
      <c r="AH472" s="62">
        <v>111058</v>
      </c>
      <c r="AL472" s="64">
        <v>8</v>
      </c>
      <c r="AN472" s="61">
        <v>8884.64</v>
      </c>
      <c r="AO472" s="65">
        <v>33311</v>
      </c>
      <c r="AQ472" s="66" t="s">
        <v>14558</v>
      </c>
      <c r="AR472" s="66">
        <v>156</v>
      </c>
      <c r="AS472" s="66">
        <v>632</v>
      </c>
    </row>
    <row r="473" spans="3:45" x14ac:dyDescent="0.25">
      <c r="C473" s="53" t="s">
        <v>3590</v>
      </c>
      <c r="D473" s="54" t="s">
        <v>4134</v>
      </c>
      <c r="E473" s="54" t="s">
        <v>25</v>
      </c>
      <c r="F473" s="53" t="s">
        <v>1616</v>
      </c>
      <c r="G473" s="1" t="s">
        <v>1616</v>
      </c>
      <c r="H473" s="27">
        <v>9106052092</v>
      </c>
      <c r="I473" s="1" t="s">
        <v>1616</v>
      </c>
      <c r="J473" s="55" t="s">
        <v>15509</v>
      </c>
      <c r="L473" s="57" t="s">
        <v>26</v>
      </c>
      <c r="M473" s="57" t="s">
        <v>2001</v>
      </c>
      <c r="N473" s="58" t="s">
        <v>1616</v>
      </c>
      <c r="O473" s="7" t="s">
        <v>14516</v>
      </c>
      <c r="S473" s="55" t="s">
        <v>15510</v>
      </c>
      <c r="V473" s="55" t="s">
        <v>15510</v>
      </c>
      <c r="Y473" s="7" t="s">
        <v>4007</v>
      </c>
      <c r="AB473" s="60">
        <v>5111</v>
      </c>
      <c r="AC473" s="60">
        <v>131</v>
      </c>
      <c r="AE473" s="61">
        <v>4</v>
      </c>
      <c r="AG473" s="7">
        <v>111058</v>
      </c>
      <c r="AH473" s="62">
        <v>444232</v>
      </c>
      <c r="AL473" s="64">
        <v>8</v>
      </c>
      <c r="AN473" s="61">
        <v>35538.559999999998</v>
      </c>
      <c r="AO473" s="65">
        <v>33311</v>
      </c>
      <c r="AQ473" s="66" t="s">
        <v>14558</v>
      </c>
      <c r="AR473" s="66">
        <v>156</v>
      </c>
      <c r="AS473" s="66">
        <v>632</v>
      </c>
    </row>
    <row r="474" spans="3:45" x14ac:dyDescent="0.25">
      <c r="C474" s="53" t="s">
        <v>3590</v>
      </c>
      <c r="D474" s="54" t="s">
        <v>4134</v>
      </c>
      <c r="E474" s="54" t="s">
        <v>25</v>
      </c>
      <c r="F474" s="53" t="s">
        <v>1616</v>
      </c>
      <c r="G474" s="1" t="s">
        <v>1616</v>
      </c>
      <c r="H474" s="27">
        <v>9106052072</v>
      </c>
      <c r="I474" s="1" t="s">
        <v>1616</v>
      </c>
      <c r="J474" s="55" t="s">
        <v>15511</v>
      </c>
      <c r="L474" s="57" t="s">
        <v>26</v>
      </c>
      <c r="M474" s="57" t="s">
        <v>2394</v>
      </c>
      <c r="N474" s="58" t="s">
        <v>1616</v>
      </c>
      <c r="O474" s="7" t="s">
        <v>3686</v>
      </c>
      <c r="S474" s="55" t="s">
        <v>15512</v>
      </c>
      <c r="V474" s="55" t="s">
        <v>15512</v>
      </c>
      <c r="Y474" s="7" t="s">
        <v>4007</v>
      </c>
      <c r="AB474" s="60">
        <v>5111</v>
      </c>
      <c r="AC474" s="60">
        <v>131</v>
      </c>
      <c r="AE474" s="61">
        <v>2</v>
      </c>
      <c r="AG474" s="7">
        <v>111058</v>
      </c>
      <c r="AH474" s="62">
        <v>222116</v>
      </c>
      <c r="AL474" s="64">
        <v>8</v>
      </c>
      <c r="AN474" s="61">
        <v>17769.28</v>
      </c>
      <c r="AO474" s="65">
        <v>33311</v>
      </c>
      <c r="AQ474" s="66" t="s">
        <v>14558</v>
      </c>
      <c r="AR474" s="66">
        <v>156</v>
      </c>
      <c r="AS474" s="66">
        <v>632</v>
      </c>
    </row>
    <row r="475" spans="3:45" x14ac:dyDescent="0.25">
      <c r="C475" s="53" t="s">
        <v>3590</v>
      </c>
      <c r="D475" s="54" t="s">
        <v>4134</v>
      </c>
      <c r="E475" s="54" t="s">
        <v>25</v>
      </c>
      <c r="F475" s="53" t="s">
        <v>1616</v>
      </c>
      <c r="G475" s="1" t="s">
        <v>1616</v>
      </c>
      <c r="H475" s="27">
        <v>9106052194</v>
      </c>
      <c r="I475" s="1" t="s">
        <v>1616</v>
      </c>
      <c r="J475" s="55" t="s">
        <v>15515</v>
      </c>
      <c r="L475" s="57" t="s">
        <v>26</v>
      </c>
      <c r="M475" s="57" t="s">
        <v>1995</v>
      </c>
      <c r="N475" s="58" t="s">
        <v>1616</v>
      </c>
      <c r="O475" s="7" t="s">
        <v>3686</v>
      </c>
      <c r="S475" s="55" t="s">
        <v>15512</v>
      </c>
      <c r="V475" s="55" t="s">
        <v>15512</v>
      </c>
      <c r="Y475" s="7" t="s">
        <v>4010</v>
      </c>
      <c r="AB475" s="60">
        <v>5111</v>
      </c>
      <c r="AC475" s="60">
        <v>131</v>
      </c>
      <c r="AE475" s="61">
        <v>1</v>
      </c>
      <c r="AG475" s="7">
        <v>41328</v>
      </c>
      <c r="AH475" s="62">
        <v>41328</v>
      </c>
      <c r="AL475" s="64">
        <v>8</v>
      </c>
      <c r="AN475" s="61">
        <v>3306.2400000000002</v>
      </c>
      <c r="AO475" s="65">
        <v>33311</v>
      </c>
      <c r="AQ475" s="66" t="s">
        <v>14558</v>
      </c>
      <c r="AR475" s="66">
        <v>156</v>
      </c>
      <c r="AS475" s="66">
        <v>632</v>
      </c>
    </row>
    <row r="476" spans="3:45" x14ac:dyDescent="0.25">
      <c r="C476" s="53" t="s">
        <v>3590</v>
      </c>
      <c r="D476" s="54" t="s">
        <v>4134</v>
      </c>
      <c r="E476" s="54" t="s">
        <v>25</v>
      </c>
      <c r="F476" s="53" t="s">
        <v>1616</v>
      </c>
      <c r="G476" s="1" t="s">
        <v>1616</v>
      </c>
      <c r="H476" s="27">
        <v>9106052265</v>
      </c>
      <c r="I476" s="1" t="s">
        <v>1616</v>
      </c>
      <c r="J476" s="55" t="s">
        <v>15527</v>
      </c>
      <c r="L476" s="57" t="s">
        <v>26</v>
      </c>
      <c r="M476" s="57" t="s">
        <v>1782</v>
      </c>
      <c r="N476" s="58" t="s">
        <v>1616</v>
      </c>
      <c r="O476" s="7" t="s">
        <v>3727</v>
      </c>
      <c r="S476" s="55" t="s">
        <v>15528</v>
      </c>
      <c r="V476" s="55" t="s">
        <v>15528</v>
      </c>
      <c r="Y476" s="7" t="s">
        <v>4087</v>
      </c>
      <c r="AB476" s="60">
        <v>5111</v>
      </c>
      <c r="AC476" s="60">
        <v>131</v>
      </c>
      <c r="AE476" s="61">
        <v>1</v>
      </c>
      <c r="AG476" s="7">
        <v>45588</v>
      </c>
      <c r="AH476" s="62">
        <v>45588</v>
      </c>
      <c r="AL476" s="64">
        <v>8</v>
      </c>
      <c r="AN476" s="61">
        <v>3647.04</v>
      </c>
      <c r="AO476" s="65">
        <v>33311</v>
      </c>
      <c r="AQ476" s="66" t="s">
        <v>14558</v>
      </c>
      <c r="AR476" s="66">
        <v>156</v>
      </c>
      <c r="AS476" s="66">
        <v>632</v>
      </c>
    </row>
    <row r="477" spans="3:45" x14ac:dyDescent="0.25">
      <c r="C477" s="53" t="s">
        <v>3590</v>
      </c>
      <c r="D477" s="54" t="s">
        <v>4134</v>
      </c>
      <c r="E477" s="54" t="s">
        <v>25</v>
      </c>
      <c r="F477" s="53" t="s">
        <v>1616</v>
      </c>
      <c r="G477" s="1" t="s">
        <v>1616</v>
      </c>
      <c r="H477" s="27">
        <v>9106052370</v>
      </c>
      <c r="I477" s="1" t="s">
        <v>1616</v>
      </c>
      <c r="J477" s="55" t="s">
        <v>15531</v>
      </c>
      <c r="L477" s="57" t="s">
        <v>26</v>
      </c>
      <c r="M477" s="57" t="s">
        <v>1671</v>
      </c>
      <c r="N477" s="58" t="s">
        <v>1616</v>
      </c>
      <c r="O477" s="7" t="s">
        <v>3864</v>
      </c>
      <c r="S477" s="55" t="s">
        <v>15532</v>
      </c>
      <c r="V477" s="55" t="s">
        <v>15532</v>
      </c>
      <c r="Y477" s="7" t="s">
        <v>3949</v>
      </c>
      <c r="AB477" s="60">
        <v>5111</v>
      </c>
      <c r="AC477" s="60">
        <v>131</v>
      </c>
      <c r="AE477" s="61">
        <v>1</v>
      </c>
      <c r="AG477" s="7">
        <v>74250</v>
      </c>
      <c r="AH477" s="62">
        <v>74250</v>
      </c>
      <c r="AL477" s="64">
        <v>8</v>
      </c>
      <c r="AN477" s="61">
        <v>5940</v>
      </c>
      <c r="AO477" s="65">
        <v>33311</v>
      </c>
      <c r="AQ477" s="66" t="s">
        <v>14558</v>
      </c>
      <c r="AR477" s="66">
        <v>156</v>
      </c>
      <c r="AS477" s="66">
        <v>632</v>
      </c>
    </row>
    <row r="478" spans="3:45" x14ac:dyDescent="0.25">
      <c r="C478" s="53" t="s">
        <v>3590</v>
      </c>
      <c r="D478" s="54" t="s">
        <v>4134</v>
      </c>
      <c r="E478" s="54" t="s">
        <v>25</v>
      </c>
      <c r="F478" s="53" t="s">
        <v>1616</v>
      </c>
      <c r="G478" s="1" t="s">
        <v>1616</v>
      </c>
      <c r="H478" s="27">
        <v>9106052363</v>
      </c>
      <c r="I478" s="1" t="s">
        <v>1616</v>
      </c>
      <c r="J478" s="55" t="s">
        <v>15533</v>
      </c>
      <c r="L478" s="57" t="s">
        <v>26</v>
      </c>
      <c r="M478" s="57" t="s">
        <v>1833</v>
      </c>
      <c r="N478" s="58" t="s">
        <v>1616</v>
      </c>
      <c r="O478" s="7" t="s">
        <v>12660</v>
      </c>
      <c r="S478" s="55" t="s">
        <v>15534</v>
      </c>
      <c r="V478" s="55" t="s">
        <v>15534</v>
      </c>
      <c r="Y478" s="7" t="s">
        <v>4007</v>
      </c>
      <c r="AB478" s="60">
        <v>5111</v>
      </c>
      <c r="AC478" s="60">
        <v>131</v>
      </c>
      <c r="AE478" s="61">
        <v>1</v>
      </c>
      <c r="AG478" s="7">
        <v>111058</v>
      </c>
      <c r="AH478" s="62">
        <v>111058</v>
      </c>
      <c r="AL478" s="64">
        <v>8</v>
      </c>
      <c r="AN478" s="61">
        <v>8884.64</v>
      </c>
      <c r="AO478" s="65">
        <v>33311</v>
      </c>
      <c r="AQ478" s="66" t="s">
        <v>14558</v>
      </c>
      <c r="AR478" s="66">
        <v>156</v>
      </c>
      <c r="AS478" s="66">
        <v>632</v>
      </c>
    </row>
    <row r="479" spans="3:45" x14ac:dyDescent="0.25">
      <c r="C479" s="53" t="s">
        <v>3590</v>
      </c>
      <c r="D479" s="54" t="s">
        <v>4134</v>
      </c>
      <c r="E479" s="54" t="s">
        <v>25</v>
      </c>
      <c r="F479" s="53" t="s">
        <v>1616</v>
      </c>
      <c r="G479" s="1" t="s">
        <v>1616</v>
      </c>
      <c r="H479" s="27">
        <v>9106052444</v>
      </c>
      <c r="I479" s="1" t="s">
        <v>1616</v>
      </c>
      <c r="J479" s="55" t="s">
        <v>15539</v>
      </c>
      <c r="L479" s="57" t="s">
        <v>26</v>
      </c>
      <c r="M479" s="57" t="s">
        <v>2208</v>
      </c>
      <c r="N479" s="58" t="s">
        <v>1616</v>
      </c>
      <c r="O479" s="7" t="s">
        <v>3686</v>
      </c>
      <c r="S479" s="55" t="s">
        <v>15540</v>
      </c>
      <c r="V479" s="55" t="s">
        <v>15540</v>
      </c>
      <c r="Y479" s="7" t="s">
        <v>4059</v>
      </c>
      <c r="AB479" s="60">
        <v>5111</v>
      </c>
      <c r="AC479" s="60">
        <v>131</v>
      </c>
      <c r="AE479" s="61">
        <v>8</v>
      </c>
      <c r="AG479" s="7">
        <v>37720</v>
      </c>
      <c r="AH479" s="62">
        <v>301760</v>
      </c>
      <c r="AL479" s="64">
        <v>8</v>
      </c>
      <c r="AN479" s="61">
        <v>24140.799999999999</v>
      </c>
      <c r="AO479" s="65">
        <v>33311</v>
      </c>
      <c r="AQ479" s="66" t="s">
        <v>14558</v>
      </c>
      <c r="AR479" s="66">
        <v>156</v>
      </c>
      <c r="AS479" s="66">
        <v>632</v>
      </c>
    </row>
    <row r="480" spans="3:45" x14ac:dyDescent="0.25">
      <c r="C480" s="53" t="s">
        <v>3590</v>
      </c>
      <c r="D480" s="54" t="s">
        <v>4134</v>
      </c>
      <c r="E480" s="54" t="s">
        <v>25</v>
      </c>
      <c r="F480" s="53" t="s">
        <v>1616</v>
      </c>
      <c r="G480" s="1" t="s">
        <v>1616</v>
      </c>
      <c r="H480" s="27">
        <v>9106052444</v>
      </c>
      <c r="I480" s="1" t="s">
        <v>1616</v>
      </c>
      <c r="J480" s="55" t="s">
        <v>15539</v>
      </c>
      <c r="L480" s="57" t="s">
        <v>26</v>
      </c>
      <c r="M480" s="57" t="s">
        <v>2208</v>
      </c>
      <c r="N480" s="58" t="s">
        <v>1616</v>
      </c>
      <c r="O480" s="7" t="s">
        <v>3686</v>
      </c>
      <c r="S480" s="55" t="s">
        <v>15540</v>
      </c>
      <c r="V480" s="55" t="s">
        <v>15540</v>
      </c>
      <c r="Y480" s="7" t="s">
        <v>4010</v>
      </c>
      <c r="AB480" s="60">
        <v>5111</v>
      </c>
      <c r="AC480" s="60">
        <v>131</v>
      </c>
      <c r="AE480" s="61">
        <v>5</v>
      </c>
      <c r="AG480" s="7">
        <v>41328</v>
      </c>
      <c r="AH480" s="62">
        <v>206640</v>
      </c>
      <c r="AL480" s="64">
        <v>8</v>
      </c>
      <c r="AN480" s="61">
        <v>16531.2</v>
      </c>
      <c r="AO480" s="65">
        <v>33311</v>
      </c>
      <c r="AQ480" s="66" t="s">
        <v>14558</v>
      </c>
      <c r="AR480" s="66">
        <v>156</v>
      </c>
      <c r="AS480" s="66">
        <v>632</v>
      </c>
    </row>
    <row r="481" spans="3:45" x14ac:dyDescent="0.25">
      <c r="C481" s="53" t="s">
        <v>3590</v>
      </c>
      <c r="D481" s="54" t="s">
        <v>4134</v>
      </c>
      <c r="E481" s="54" t="s">
        <v>25</v>
      </c>
      <c r="F481" s="53" t="s">
        <v>1616</v>
      </c>
      <c r="G481" s="1" t="s">
        <v>1616</v>
      </c>
      <c r="H481" s="27">
        <v>9106052473</v>
      </c>
      <c r="I481" s="1" t="s">
        <v>1616</v>
      </c>
      <c r="J481" s="55" t="s">
        <v>15541</v>
      </c>
      <c r="L481" s="57" t="s">
        <v>26</v>
      </c>
      <c r="M481" s="57" t="s">
        <v>2037</v>
      </c>
      <c r="N481" s="58" t="s">
        <v>1616</v>
      </c>
      <c r="O481" s="7" t="s">
        <v>3829</v>
      </c>
      <c r="S481" s="55" t="s">
        <v>15120</v>
      </c>
      <c r="V481" s="55" t="s">
        <v>15120</v>
      </c>
      <c r="Y481" s="7" t="s">
        <v>4010</v>
      </c>
      <c r="AB481" s="60">
        <v>5111</v>
      </c>
      <c r="AC481" s="60">
        <v>131</v>
      </c>
      <c r="AE481" s="61">
        <v>1</v>
      </c>
      <c r="AG481" s="7">
        <v>41328</v>
      </c>
      <c r="AH481" s="62">
        <v>41328</v>
      </c>
      <c r="AL481" s="64">
        <v>8</v>
      </c>
      <c r="AN481" s="61">
        <v>3306.2400000000002</v>
      </c>
      <c r="AO481" s="65">
        <v>33311</v>
      </c>
      <c r="AQ481" s="66" t="s">
        <v>14558</v>
      </c>
      <c r="AR481" s="66">
        <v>156</v>
      </c>
      <c r="AS481" s="66">
        <v>632</v>
      </c>
    </row>
    <row r="482" spans="3:45" x14ac:dyDescent="0.25">
      <c r="C482" s="53" t="s">
        <v>3590</v>
      </c>
      <c r="D482" s="54" t="s">
        <v>4134</v>
      </c>
      <c r="E482" s="54" t="s">
        <v>25</v>
      </c>
      <c r="F482" s="53" t="s">
        <v>1616</v>
      </c>
      <c r="G482" s="1" t="s">
        <v>1616</v>
      </c>
      <c r="H482" s="27">
        <v>9106052498</v>
      </c>
      <c r="I482" s="1" t="s">
        <v>1616</v>
      </c>
      <c r="J482" s="55" t="s">
        <v>15542</v>
      </c>
      <c r="L482" s="57" t="s">
        <v>26</v>
      </c>
      <c r="M482" s="57" t="s">
        <v>2085</v>
      </c>
      <c r="N482" s="58" t="s">
        <v>1616</v>
      </c>
      <c r="O482" s="7" t="s">
        <v>3829</v>
      </c>
      <c r="S482" s="55" t="s">
        <v>15120</v>
      </c>
      <c r="V482" s="55" t="s">
        <v>15120</v>
      </c>
      <c r="Y482" s="7" t="s">
        <v>4013</v>
      </c>
      <c r="AB482" s="60">
        <v>5111</v>
      </c>
      <c r="AC482" s="60">
        <v>131</v>
      </c>
      <c r="AE482" s="61">
        <v>2</v>
      </c>
      <c r="AG482" s="7">
        <v>50182</v>
      </c>
      <c r="AH482" s="62">
        <v>100364</v>
      </c>
      <c r="AL482" s="64">
        <v>8</v>
      </c>
      <c r="AN482" s="61">
        <v>8029.12</v>
      </c>
      <c r="AO482" s="65">
        <v>33311</v>
      </c>
      <c r="AQ482" s="66" t="s">
        <v>14558</v>
      </c>
      <c r="AR482" s="66">
        <v>156</v>
      </c>
      <c r="AS482" s="66">
        <v>632</v>
      </c>
    </row>
    <row r="483" spans="3:45" x14ac:dyDescent="0.25">
      <c r="C483" s="53" t="s">
        <v>3590</v>
      </c>
      <c r="D483" s="54" t="s">
        <v>4134</v>
      </c>
      <c r="E483" s="54" t="s">
        <v>25</v>
      </c>
      <c r="F483" s="53" t="s">
        <v>1616</v>
      </c>
      <c r="G483" s="1" t="s">
        <v>1616</v>
      </c>
      <c r="H483" s="27">
        <v>9106052446</v>
      </c>
      <c r="I483" s="1" t="s">
        <v>1616</v>
      </c>
      <c r="J483" s="55" t="s">
        <v>15543</v>
      </c>
      <c r="L483" s="57" t="s">
        <v>26</v>
      </c>
      <c r="M483" s="57" t="s">
        <v>2229</v>
      </c>
      <c r="N483" s="58" t="s">
        <v>1616</v>
      </c>
      <c r="O483" s="7" t="s">
        <v>3686</v>
      </c>
      <c r="S483" s="55" t="s">
        <v>15544</v>
      </c>
      <c r="V483" s="55" t="s">
        <v>15544</v>
      </c>
      <c r="Y483" s="7" t="s">
        <v>4007</v>
      </c>
      <c r="AB483" s="60">
        <v>5111</v>
      </c>
      <c r="AC483" s="60">
        <v>131</v>
      </c>
      <c r="AE483" s="61">
        <v>1</v>
      </c>
      <c r="AG483" s="7">
        <v>111058</v>
      </c>
      <c r="AH483" s="62">
        <v>111058</v>
      </c>
      <c r="AL483" s="64">
        <v>8</v>
      </c>
      <c r="AN483" s="61">
        <v>8884.64</v>
      </c>
      <c r="AO483" s="65">
        <v>33311</v>
      </c>
      <c r="AQ483" s="66" t="s">
        <v>14558</v>
      </c>
      <c r="AR483" s="66">
        <v>156</v>
      </c>
      <c r="AS483" s="66">
        <v>632</v>
      </c>
    </row>
    <row r="484" spans="3:45" x14ac:dyDescent="0.25">
      <c r="C484" s="53" t="s">
        <v>3590</v>
      </c>
      <c r="D484" s="54" t="s">
        <v>4134</v>
      </c>
      <c r="E484" s="54" t="s">
        <v>25</v>
      </c>
      <c r="F484" s="53" t="s">
        <v>1616</v>
      </c>
      <c r="G484" s="1" t="s">
        <v>1616</v>
      </c>
      <c r="H484" s="27">
        <v>9106052514</v>
      </c>
      <c r="I484" s="1" t="s">
        <v>1616</v>
      </c>
      <c r="J484" s="55" t="s">
        <v>15545</v>
      </c>
      <c r="L484" s="57" t="s">
        <v>26</v>
      </c>
      <c r="M484" s="57" t="s">
        <v>2304</v>
      </c>
      <c r="N484" s="58" t="s">
        <v>1616</v>
      </c>
      <c r="O484" s="7" t="s">
        <v>3686</v>
      </c>
      <c r="S484" s="55" t="s">
        <v>15546</v>
      </c>
      <c r="V484" s="55" t="s">
        <v>15546</v>
      </c>
      <c r="Y484" s="7" t="s">
        <v>3952</v>
      </c>
      <c r="AB484" s="60">
        <v>5111</v>
      </c>
      <c r="AC484" s="60">
        <v>131</v>
      </c>
      <c r="AE484" s="61">
        <v>2</v>
      </c>
      <c r="AG484" s="7">
        <v>73431</v>
      </c>
      <c r="AH484" s="62">
        <v>146862</v>
      </c>
      <c r="AL484" s="64">
        <v>8</v>
      </c>
      <c r="AN484" s="61">
        <v>11748.960000000001</v>
      </c>
      <c r="AO484" s="65">
        <v>33311</v>
      </c>
      <c r="AQ484" s="66" t="s">
        <v>14558</v>
      </c>
      <c r="AR484" s="66">
        <v>156</v>
      </c>
      <c r="AS484" s="66">
        <v>632</v>
      </c>
    </row>
    <row r="485" spans="3:45" x14ac:dyDescent="0.25">
      <c r="C485" s="53" t="s">
        <v>3590</v>
      </c>
      <c r="D485" s="54" t="s">
        <v>4134</v>
      </c>
      <c r="E485" s="54" t="s">
        <v>25</v>
      </c>
      <c r="F485" s="53" t="s">
        <v>1616</v>
      </c>
      <c r="G485" s="1" t="s">
        <v>1616</v>
      </c>
      <c r="H485" s="27">
        <v>9106052526</v>
      </c>
      <c r="I485" s="1" t="s">
        <v>1616</v>
      </c>
      <c r="J485" s="55" t="s">
        <v>15547</v>
      </c>
      <c r="L485" s="57" t="s">
        <v>26</v>
      </c>
      <c r="M485" s="57" t="s">
        <v>2142</v>
      </c>
      <c r="N485" s="58" t="s">
        <v>1616</v>
      </c>
      <c r="O485" s="7" t="s">
        <v>12428</v>
      </c>
      <c r="S485" s="55" t="s">
        <v>15548</v>
      </c>
      <c r="V485" s="55" t="s">
        <v>15548</v>
      </c>
      <c r="Y485" s="7" t="s">
        <v>4007</v>
      </c>
      <c r="AB485" s="60">
        <v>5111</v>
      </c>
      <c r="AC485" s="60">
        <v>131</v>
      </c>
      <c r="AE485" s="61">
        <v>1</v>
      </c>
      <c r="AG485" s="7">
        <v>111058</v>
      </c>
      <c r="AH485" s="62">
        <v>111058</v>
      </c>
      <c r="AL485" s="64">
        <v>8</v>
      </c>
      <c r="AN485" s="61">
        <v>8884.64</v>
      </c>
      <c r="AO485" s="65">
        <v>33311</v>
      </c>
      <c r="AQ485" s="66" t="s">
        <v>14558</v>
      </c>
      <c r="AR485" s="66">
        <v>156</v>
      </c>
      <c r="AS485" s="66">
        <v>632</v>
      </c>
    </row>
    <row r="486" spans="3:45" x14ac:dyDescent="0.25">
      <c r="C486" s="53" t="s">
        <v>3590</v>
      </c>
      <c r="D486" s="54" t="s">
        <v>4134</v>
      </c>
      <c r="E486" s="54" t="s">
        <v>25</v>
      </c>
      <c r="F486" s="53" t="s">
        <v>1616</v>
      </c>
      <c r="G486" s="1" t="s">
        <v>1616</v>
      </c>
      <c r="H486" s="27">
        <v>9106052560</v>
      </c>
      <c r="I486" s="1" t="s">
        <v>1616</v>
      </c>
      <c r="J486" s="55" t="s">
        <v>15549</v>
      </c>
      <c r="L486" s="57" t="s">
        <v>26</v>
      </c>
      <c r="M486" s="57" t="s">
        <v>2409</v>
      </c>
      <c r="N486" s="58" t="s">
        <v>1616</v>
      </c>
      <c r="O486" s="7" t="s">
        <v>3686</v>
      </c>
      <c r="S486" s="55" t="s">
        <v>15546</v>
      </c>
      <c r="V486" s="55" t="s">
        <v>15546</v>
      </c>
      <c r="Y486" s="7" t="s">
        <v>4059</v>
      </c>
      <c r="AB486" s="60">
        <v>5111</v>
      </c>
      <c r="AC486" s="60">
        <v>131</v>
      </c>
      <c r="AE486" s="61">
        <v>4</v>
      </c>
      <c r="AG486" s="7">
        <v>37720</v>
      </c>
      <c r="AH486" s="62">
        <v>150880</v>
      </c>
      <c r="AL486" s="64">
        <v>8</v>
      </c>
      <c r="AN486" s="61">
        <v>12070.4</v>
      </c>
      <c r="AO486" s="65">
        <v>33311</v>
      </c>
      <c r="AQ486" s="66" t="s">
        <v>14558</v>
      </c>
      <c r="AR486" s="66">
        <v>156</v>
      </c>
      <c r="AS486" s="66">
        <v>632</v>
      </c>
    </row>
    <row r="487" spans="3:45" x14ac:dyDescent="0.25">
      <c r="C487" s="53" t="s">
        <v>3590</v>
      </c>
      <c r="D487" s="54" t="s">
        <v>4134</v>
      </c>
      <c r="E487" s="54" t="s">
        <v>25</v>
      </c>
      <c r="F487" s="53" t="s">
        <v>1616</v>
      </c>
      <c r="G487" s="1" t="s">
        <v>1616</v>
      </c>
      <c r="H487" s="27">
        <v>9106052587</v>
      </c>
      <c r="I487" s="1" t="s">
        <v>1616</v>
      </c>
      <c r="J487" s="55" t="s">
        <v>15552</v>
      </c>
      <c r="L487" s="57" t="s">
        <v>26</v>
      </c>
      <c r="M487" s="57" t="s">
        <v>2439</v>
      </c>
      <c r="N487" s="58" t="s">
        <v>1616</v>
      </c>
      <c r="O487" s="7" t="s">
        <v>3686</v>
      </c>
      <c r="S487" s="55" t="s">
        <v>15546</v>
      </c>
      <c r="V487" s="55" t="s">
        <v>15546</v>
      </c>
      <c r="Y487" s="7" t="s">
        <v>4010</v>
      </c>
      <c r="AB487" s="60">
        <v>5111</v>
      </c>
      <c r="AC487" s="60">
        <v>131</v>
      </c>
      <c r="AE487" s="61">
        <v>2</v>
      </c>
      <c r="AG487" s="7">
        <v>41328</v>
      </c>
      <c r="AH487" s="62">
        <v>82656</v>
      </c>
      <c r="AL487" s="64">
        <v>8</v>
      </c>
      <c r="AN487" s="61">
        <v>6612.4800000000005</v>
      </c>
      <c r="AO487" s="65">
        <v>33311</v>
      </c>
      <c r="AQ487" s="66" t="s">
        <v>14558</v>
      </c>
      <c r="AR487" s="66">
        <v>156</v>
      </c>
      <c r="AS487" s="66">
        <v>632</v>
      </c>
    </row>
    <row r="488" spans="3:45" x14ac:dyDescent="0.25">
      <c r="C488" s="53" t="s">
        <v>3590</v>
      </c>
      <c r="D488" s="54" t="s">
        <v>4134</v>
      </c>
      <c r="E488" s="54" t="s">
        <v>25</v>
      </c>
      <c r="F488" s="53" t="s">
        <v>1616</v>
      </c>
      <c r="G488" s="1" t="s">
        <v>1616</v>
      </c>
      <c r="H488" s="27">
        <v>9106052587</v>
      </c>
      <c r="I488" s="1" t="s">
        <v>1616</v>
      </c>
      <c r="J488" s="55" t="s">
        <v>15552</v>
      </c>
      <c r="L488" s="57" t="s">
        <v>26</v>
      </c>
      <c r="M488" s="57" t="s">
        <v>2439</v>
      </c>
      <c r="N488" s="58" t="s">
        <v>1616</v>
      </c>
      <c r="O488" s="7" t="s">
        <v>3686</v>
      </c>
      <c r="S488" s="55" t="s">
        <v>15546</v>
      </c>
      <c r="V488" s="55" t="s">
        <v>15546</v>
      </c>
      <c r="Y488" s="7" t="s">
        <v>3999</v>
      </c>
      <c r="AB488" s="60">
        <v>5111</v>
      </c>
      <c r="AC488" s="60">
        <v>131</v>
      </c>
      <c r="AE488" s="61">
        <v>2</v>
      </c>
      <c r="AG488" s="7">
        <v>49500</v>
      </c>
      <c r="AH488" s="62">
        <v>99000</v>
      </c>
      <c r="AL488" s="64">
        <v>8</v>
      </c>
      <c r="AN488" s="61">
        <v>7920</v>
      </c>
      <c r="AO488" s="65">
        <v>33311</v>
      </c>
      <c r="AQ488" s="66" t="s">
        <v>14558</v>
      </c>
      <c r="AR488" s="66">
        <v>156</v>
      </c>
      <c r="AS488" s="66">
        <v>632</v>
      </c>
    </row>
    <row r="489" spans="3:45" x14ac:dyDescent="0.25">
      <c r="C489" s="53" t="s">
        <v>3590</v>
      </c>
      <c r="D489" s="54" t="s">
        <v>4134</v>
      </c>
      <c r="E489" s="54" t="s">
        <v>25</v>
      </c>
      <c r="F489" s="53" t="s">
        <v>1616</v>
      </c>
      <c r="G489" s="1" t="s">
        <v>1616</v>
      </c>
      <c r="H489" s="27">
        <v>9106052573</v>
      </c>
      <c r="I489" s="1" t="s">
        <v>1616</v>
      </c>
      <c r="J489" s="55" t="s">
        <v>15555</v>
      </c>
      <c r="L489" s="57" t="s">
        <v>26</v>
      </c>
      <c r="M489" s="57" t="s">
        <v>2424</v>
      </c>
      <c r="N489" s="58" t="s">
        <v>1616</v>
      </c>
      <c r="O489" s="7" t="s">
        <v>3686</v>
      </c>
      <c r="S489" s="55" t="s">
        <v>15556</v>
      </c>
      <c r="V489" s="55" t="s">
        <v>15556</v>
      </c>
      <c r="Y489" s="7" t="s">
        <v>4007</v>
      </c>
      <c r="AB489" s="60">
        <v>5111</v>
      </c>
      <c r="AC489" s="60">
        <v>131</v>
      </c>
      <c r="AE489" s="61">
        <v>2</v>
      </c>
      <c r="AG489" s="7">
        <v>111058</v>
      </c>
      <c r="AH489" s="62">
        <v>222116</v>
      </c>
      <c r="AL489" s="64">
        <v>8</v>
      </c>
      <c r="AN489" s="61">
        <v>17769.28</v>
      </c>
      <c r="AO489" s="65">
        <v>33311</v>
      </c>
      <c r="AQ489" s="66" t="s">
        <v>14558</v>
      </c>
      <c r="AR489" s="66">
        <v>156</v>
      </c>
      <c r="AS489" s="66">
        <v>632</v>
      </c>
    </row>
    <row r="490" spans="3:45" x14ac:dyDescent="0.25">
      <c r="C490" s="53" t="s">
        <v>3590</v>
      </c>
      <c r="D490" s="54" t="s">
        <v>4134</v>
      </c>
      <c r="E490" s="54" t="s">
        <v>25</v>
      </c>
      <c r="F490" s="53" t="s">
        <v>1616</v>
      </c>
      <c r="G490" s="1" t="s">
        <v>1616</v>
      </c>
      <c r="H490" s="27">
        <v>9106052668</v>
      </c>
      <c r="I490" s="1" t="s">
        <v>1616</v>
      </c>
      <c r="J490" s="55" t="s">
        <v>15563</v>
      </c>
      <c r="L490" s="57" t="s">
        <v>26</v>
      </c>
      <c r="M490" s="57" t="s">
        <v>1851</v>
      </c>
      <c r="N490" s="58" t="s">
        <v>1616</v>
      </c>
      <c r="O490" s="7" t="s">
        <v>3779</v>
      </c>
      <c r="S490" s="55" t="s">
        <v>15564</v>
      </c>
      <c r="V490" s="55" t="s">
        <v>15564</v>
      </c>
      <c r="Y490" s="7" t="s">
        <v>4007</v>
      </c>
      <c r="AB490" s="60">
        <v>5111</v>
      </c>
      <c r="AC490" s="60">
        <v>131</v>
      </c>
      <c r="AE490" s="61">
        <v>1</v>
      </c>
      <c r="AG490" s="7">
        <v>111058</v>
      </c>
      <c r="AH490" s="62">
        <v>111058</v>
      </c>
      <c r="AL490" s="64">
        <v>8</v>
      </c>
      <c r="AN490" s="61">
        <v>8884.64</v>
      </c>
      <c r="AO490" s="65">
        <v>33311</v>
      </c>
      <c r="AQ490" s="66" t="s">
        <v>14558</v>
      </c>
      <c r="AR490" s="66">
        <v>156</v>
      </c>
      <c r="AS490" s="66">
        <v>632</v>
      </c>
    </row>
    <row r="491" spans="3:45" x14ac:dyDescent="0.25">
      <c r="C491" s="53" t="s">
        <v>3590</v>
      </c>
      <c r="D491" s="54" t="s">
        <v>4134</v>
      </c>
      <c r="E491" s="54" t="s">
        <v>25</v>
      </c>
      <c r="F491" s="53" t="s">
        <v>1616</v>
      </c>
      <c r="G491" s="1" t="s">
        <v>1616</v>
      </c>
      <c r="H491" s="27">
        <v>9106052669</v>
      </c>
      <c r="I491" s="1" t="s">
        <v>1616</v>
      </c>
      <c r="J491" s="55" t="s">
        <v>15565</v>
      </c>
      <c r="L491" s="57" t="s">
        <v>26</v>
      </c>
      <c r="M491" s="57" t="s">
        <v>1854</v>
      </c>
      <c r="N491" s="58" t="s">
        <v>1616</v>
      </c>
      <c r="O491" s="7" t="s">
        <v>3779</v>
      </c>
      <c r="S491" s="55" t="s">
        <v>15564</v>
      </c>
      <c r="V491" s="55" t="s">
        <v>15564</v>
      </c>
      <c r="Y491" s="7" t="s">
        <v>4007</v>
      </c>
      <c r="AB491" s="60">
        <v>5111</v>
      </c>
      <c r="AC491" s="60">
        <v>131</v>
      </c>
      <c r="AE491" s="61">
        <v>3</v>
      </c>
      <c r="AG491" s="7">
        <v>111058</v>
      </c>
      <c r="AH491" s="62">
        <v>333174</v>
      </c>
      <c r="AL491" s="64">
        <v>8</v>
      </c>
      <c r="AN491" s="61">
        <v>26653.920000000002</v>
      </c>
      <c r="AO491" s="65">
        <v>33311</v>
      </c>
      <c r="AQ491" s="66" t="s">
        <v>14558</v>
      </c>
      <c r="AR491" s="66">
        <v>156</v>
      </c>
      <c r="AS491" s="66">
        <v>632</v>
      </c>
    </row>
    <row r="492" spans="3:45" x14ac:dyDescent="0.25">
      <c r="C492" s="53" t="s">
        <v>3590</v>
      </c>
      <c r="D492" s="54" t="s">
        <v>4134</v>
      </c>
      <c r="E492" s="54" t="s">
        <v>25</v>
      </c>
      <c r="F492" s="53" t="s">
        <v>1616</v>
      </c>
      <c r="G492" s="1" t="s">
        <v>1616</v>
      </c>
      <c r="H492" s="27">
        <v>9106052698</v>
      </c>
      <c r="I492" s="1" t="s">
        <v>1616</v>
      </c>
      <c r="J492" s="55" t="s">
        <v>15566</v>
      </c>
      <c r="L492" s="57" t="s">
        <v>26</v>
      </c>
      <c r="M492" s="57" t="s">
        <v>1812</v>
      </c>
      <c r="N492" s="58" t="s">
        <v>1616</v>
      </c>
      <c r="O492" s="7" t="s">
        <v>3732</v>
      </c>
      <c r="S492" s="55" t="s">
        <v>15567</v>
      </c>
      <c r="V492" s="55" t="s">
        <v>15567</v>
      </c>
      <c r="Y492" s="7" t="s">
        <v>4059</v>
      </c>
      <c r="AB492" s="60">
        <v>5111</v>
      </c>
      <c r="AC492" s="60">
        <v>131</v>
      </c>
      <c r="AE492" s="61">
        <v>3</v>
      </c>
      <c r="AG492" s="7">
        <v>37720</v>
      </c>
      <c r="AH492" s="62">
        <v>113160</v>
      </c>
      <c r="AL492" s="64">
        <v>8</v>
      </c>
      <c r="AN492" s="61">
        <v>9052.8000000000011</v>
      </c>
      <c r="AO492" s="65">
        <v>33311</v>
      </c>
      <c r="AQ492" s="66" t="s">
        <v>14558</v>
      </c>
      <c r="AR492" s="66">
        <v>156</v>
      </c>
      <c r="AS492" s="66">
        <v>632</v>
      </c>
    </row>
    <row r="493" spans="3:45" x14ac:dyDescent="0.25">
      <c r="C493" s="53" t="s">
        <v>3590</v>
      </c>
      <c r="D493" s="54" t="s">
        <v>4134</v>
      </c>
      <c r="E493" s="54" t="s">
        <v>25</v>
      </c>
      <c r="F493" s="53" t="s">
        <v>2442</v>
      </c>
      <c r="G493" s="1" t="s">
        <v>2442</v>
      </c>
      <c r="H493" s="27">
        <v>9106052769</v>
      </c>
      <c r="I493" s="1" t="s">
        <v>2442</v>
      </c>
      <c r="J493" s="55" t="s">
        <v>15570</v>
      </c>
      <c r="L493" s="57" t="s">
        <v>26</v>
      </c>
      <c r="M493" s="57" t="s">
        <v>2682</v>
      </c>
      <c r="N493" s="58" t="s">
        <v>2442</v>
      </c>
      <c r="O493" s="7" t="s">
        <v>3737</v>
      </c>
      <c r="S493" s="55" t="s">
        <v>15571</v>
      </c>
      <c r="V493" s="55" t="s">
        <v>15571</v>
      </c>
      <c r="Y493" s="7" t="s">
        <v>3949</v>
      </c>
      <c r="AB493" s="60">
        <v>5111</v>
      </c>
      <c r="AC493" s="60">
        <v>131</v>
      </c>
      <c r="AE493" s="61">
        <v>2</v>
      </c>
      <c r="AG493" s="7">
        <v>74250</v>
      </c>
      <c r="AH493" s="62">
        <v>148500</v>
      </c>
      <c r="AL493" s="64">
        <v>8</v>
      </c>
      <c r="AN493" s="61">
        <v>11880</v>
      </c>
      <c r="AO493" s="65">
        <v>33311</v>
      </c>
      <c r="AQ493" s="66" t="s">
        <v>14558</v>
      </c>
      <c r="AR493" s="66">
        <v>156</v>
      </c>
      <c r="AS493" s="66">
        <v>632</v>
      </c>
    </row>
    <row r="494" spans="3:45" x14ac:dyDescent="0.25">
      <c r="C494" s="53" t="s">
        <v>3590</v>
      </c>
      <c r="D494" s="54" t="s">
        <v>4134</v>
      </c>
      <c r="E494" s="54" t="s">
        <v>25</v>
      </c>
      <c r="F494" s="53" t="s">
        <v>2442</v>
      </c>
      <c r="G494" s="1" t="s">
        <v>2442</v>
      </c>
      <c r="H494" s="27">
        <v>9106052775</v>
      </c>
      <c r="I494" s="1" t="s">
        <v>2442</v>
      </c>
      <c r="J494" s="55" t="s">
        <v>15572</v>
      </c>
      <c r="L494" s="57" t="s">
        <v>26</v>
      </c>
      <c r="M494" s="57" t="s">
        <v>3102</v>
      </c>
      <c r="N494" s="58" t="s">
        <v>2442</v>
      </c>
      <c r="O494" s="7" t="s">
        <v>3627</v>
      </c>
      <c r="S494" s="55" t="s">
        <v>15573</v>
      </c>
      <c r="V494" s="55" t="s">
        <v>15573</v>
      </c>
      <c r="Y494" s="7" t="s">
        <v>4087</v>
      </c>
      <c r="AB494" s="60">
        <v>5111</v>
      </c>
      <c r="AC494" s="60">
        <v>131</v>
      </c>
      <c r="AE494" s="61">
        <v>5</v>
      </c>
      <c r="AG494" s="7">
        <v>45588</v>
      </c>
      <c r="AH494" s="62">
        <v>227940</v>
      </c>
      <c r="AL494" s="64">
        <v>8</v>
      </c>
      <c r="AN494" s="61">
        <v>18235.2</v>
      </c>
      <c r="AO494" s="65">
        <v>33311</v>
      </c>
      <c r="AQ494" s="66" t="s">
        <v>14558</v>
      </c>
      <c r="AR494" s="66">
        <v>156</v>
      </c>
      <c r="AS494" s="66">
        <v>632</v>
      </c>
    </row>
    <row r="495" spans="3:45" x14ac:dyDescent="0.25">
      <c r="C495" s="53" t="s">
        <v>3590</v>
      </c>
      <c r="D495" s="54" t="s">
        <v>4134</v>
      </c>
      <c r="E495" s="54" t="s">
        <v>25</v>
      </c>
      <c r="F495" s="53" t="s">
        <v>2442</v>
      </c>
      <c r="G495" s="1" t="s">
        <v>2442</v>
      </c>
      <c r="H495" s="27">
        <v>9106052811</v>
      </c>
      <c r="I495" s="1" t="s">
        <v>2442</v>
      </c>
      <c r="J495" s="55" t="s">
        <v>15574</v>
      </c>
      <c r="L495" s="57" t="s">
        <v>26</v>
      </c>
      <c r="M495" s="57" t="s">
        <v>3042</v>
      </c>
      <c r="N495" s="58" t="s">
        <v>2442</v>
      </c>
      <c r="O495" s="7" t="s">
        <v>3627</v>
      </c>
      <c r="S495" s="55" t="s">
        <v>14628</v>
      </c>
      <c r="V495" s="55" t="s">
        <v>14628</v>
      </c>
      <c r="Y495" s="7" t="s">
        <v>4013</v>
      </c>
      <c r="AB495" s="60">
        <v>5111</v>
      </c>
      <c r="AC495" s="60">
        <v>131</v>
      </c>
      <c r="AE495" s="61">
        <v>2</v>
      </c>
      <c r="AG495" s="7">
        <v>50182</v>
      </c>
      <c r="AH495" s="62">
        <v>100364</v>
      </c>
      <c r="AL495" s="64">
        <v>8</v>
      </c>
      <c r="AN495" s="61">
        <v>8029.12</v>
      </c>
      <c r="AO495" s="65">
        <v>33311</v>
      </c>
      <c r="AQ495" s="66" t="s">
        <v>14558</v>
      </c>
      <c r="AR495" s="66">
        <v>156</v>
      </c>
      <c r="AS495" s="66">
        <v>632</v>
      </c>
    </row>
    <row r="496" spans="3:45" x14ac:dyDescent="0.25">
      <c r="C496" s="53" t="s">
        <v>3590</v>
      </c>
      <c r="D496" s="54" t="s">
        <v>4134</v>
      </c>
      <c r="E496" s="54" t="s">
        <v>25</v>
      </c>
      <c r="F496" s="53" t="s">
        <v>2442</v>
      </c>
      <c r="G496" s="1" t="s">
        <v>2442</v>
      </c>
      <c r="H496" s="27">
        <v>9106052949</v>
      </c>
      <c r="I496" s="1" t="s">
        <v>2442</v>
      </c>
      <c r="J496" s="55" t="s">
        <v>15581</v>
      </c>
      <c r="L496" s="57" t="s">
        <v>26</v>
      </c>
      <c r="M496" s="57" t="s">
        <v>2778</v>
      </c>
      <c r="N496" s="58" t="s">
        <v>2442</v>
      </c>
      <c r="O496" s="7" t="s">
        <v>3829</v>
      </c>
      <c r="S496" s="55" t="s">
        <v>15582</v>
      </c>
      <c r="V496" s="55" t="s">
        <v>15582</v>
      </c>
      <c r="Y496" s="7" t="s">
        <v>4007</v>
      </c>
      <c r="AB496" s="60">
        <v>5111</v>
      </c>
      <c r="AC496" s="60">
        <v>131</v>
      </c>
      <c r="AE496" s="61">
        <v>1</v>
      </c>
      <c r="AG496" s="7">
        <v>111058</v>
      </c>
      <c r="AH496" s="62">
        <v>111058</v>
      </c>
      <c r="AL496" s="64">
        <v>8</v>
      </c>
      <c r="AN496" s="61">
        <v>8884.64</v>
      </c>
      <c r="AO496" s="65">
        <v>33311</v>
      </c>
      <c r="AQ496" s="66" t="s">
        <v>14558</v>
      </c>
      <c r="AR496" s="66">
        <v>156</v>
      </c>
      <c r="AS496" s="66">
        <v>632</v>
      </c>
    </row>
    <row r="497" spans="3:45" x14ac:dyDescent="0.25">
      <c r="C497" s="53" t="s">
        <v>3590</v>
      </c>
      <c r="D497" s="54" t="s">
        <v>4134</v>
      </c>
      <c r="E497" s="54" t="s">
        <v>25</v>
      </c>
      <c r="F497" s="53" t="s">
        <v>2442</v>
      </c>
      <c r="G497" s="1" t="s">
        <v>2442</v>
      </c>
      <c r="H497" s="27">
        <v>9106053042</v>
      </c>
      <c r="I497" s="1" t="s">
        <v>2442</v>
      </c>
      <c r="J497" s="55" t="s">
        <v>15583</v>
      </c>
      <c r="L497" s="57" t="s">
        <v>26</v>
      </c>
      <c r="M497" s="57" t="s">
        <v>2533</v>
      </c>
      <c r="N497" s="58" t="s">
        <v>2442</v>
      </c>
      <c r="O497" s="7" t="s">
        <v>12851</v>
      </c>
      <c r="S497" s="55" t="s">
        <v>15584</v>
      </c>
      <c r="V497" s="55" t="s">
        <v>15584</v>
      </c>
      <c r="Y497" s="7" t="s">
        <v>3967</v>
      </c>
      <c r="AB497" s="60">
        <v>5111</v>
      </c>
      <c r="AC497" s="60">
        <v>131</v>
      </c>
      <c r="AE497" s="61">
        <v>2</v>
      </c>
      <c r="AG497" s="7">
        <v>70950</v>
      </c>
      <c r="AH497" s="62">
        <v>141900</v>
      </c>
      <c r="AL497" s="64">
        <v>8</v>
      </c>
      <c r="AN497" s="61">
        <v>11352</v>
      </c>
      <c r="AO497" s="65">
        <v>33311</v>
      </c>
      <c r="AQ497" s="66" t="s">
        <v>14558</v>
      </c>
      <c r="AR497" s="66">
        <v>156</v>
      </c>
      <c r="AS497" s="66">
        <v>632</v>
      </c>
    </row>
    <row r="498" spans="3:45" x14ac:dyDescent="0.25">
      <c r="C498" s="53" t="s">
        <v>3590</v>
      </c>
      <c r="D498" s="54" t="s">
        <v>4134</v>
      </c>
      <c r="E498" s="54" t="s">
        <v>25</v>
      </c>
      <c r="F498" s="53" t="s">
        <v>2442</v>
      </c>
      <c r="G498" s="1" t="s">
        <v>2442</v>
      </c>
      <c r="H498" s="27">
        <v>9106053042</v>
      </c>
      <c r="I498" s="1" t="s">
        <v>2442</v>
      </c>
      <c r="J498" s="55" t="s">
        <v>15583</v>
      </c>
      <c r="L498" s="57" t="s">
        <v>26</v>
      </c>
      <c r="M498" s="57" t="s">
        <v>2533</v>
      </c>
      <c r="N498" s="58" t="s">
        <v>2442</v>
      </c>
      <c r="O498" s="7" t="s">
        <v>12851</v>
      </c>
      <c r="S498" s="55" t="s">
        <v>15584</v>
      </c>
      <c r="V498" s="55" t="s">
        <v>15584</v>
      </c>
      <c r="Y498" s="7" t="s">
        <v>4059</v>
      </c>
      <c r="AB498" s="60">
        <v>5111</v>
      </c>
      <c r="AC498" s="60">
        <v>131</v>
      </c>
      <c r="AE498" s="61">
        <v>1</v>
      </c>
      <c r="AG498" s="7">
        <v>37720</v>
      </c>
      <c r="AH498" s="62">
        <v>37720</v>
      </c>
      <c r="AL498" s="64">
        <v>8</v>
      </c>
      <c r="AN498" s="61">
        <v>3017.6</v>
      </c>
      <c r="AO498" s="65">
        <v>33311</v>
      </c>
      <c r="AQ498" s="66" t="s">
        <v>14558</v>
      </c>
      <c r="AR498" s="66">
        <v>156</v>
      </c>
      <c r="AS498" s="66">
        <v>632</v>
      </c>
    </row>
    <row r="499" spans="3:45" x14ac:dyDescent="0.25">
      <c r="C499" s="53" t="s">
        <v>3590</v>
      </c>
      <c r="D499" s="54" t="s">
        <v>4134</v>
      </c>
      <c r="E499" s="54" t="s">
        <v>25</v>
      </c>
      <c r="F499" s="53" t="s">
        <v>2442</v>
      </c>
      <c r="G499" s="1" t="s">
        <v>2442</v>
      </c>
      <c r="H499" s="27">
        <v>9106053042</v>
      </c>
      <c r="I499" s="1" t="s">
        <v>2442</v>
      </c>
      <c r="J499" s="55" t="s">
        <v>15583</v>
      </c>
      <c r="L499" s="57" t="s">
        <v>26</v>
      </c>
      <c r="M499" s="57" t="s">
        <v>2533</v>
      </c>
      <c r="N499" s="58" t="s">
        <v>2442</v>
      </c>
      <c r="O499" s="7" t="s">
        <v>12851</v>
      </c>
      <c r="S499" s="55" t="s">
        <v>15584</v>
      </c>
      <c r="V499" s="55" t="s">
        <v>15584</v>
      </c>
      <c r="Y499" s="7" t="s">
        <v>4007</v>
      </c>
      <c r="AB499" s="60">
        <v>5111</v>
      </c>
      <c r="AC499" s="60">
        <v>131</v>
      </c>
      <c r="AE499" s="61">
        <v>3</v>
      </c>
      <c r="AG499" s="7">
        <v>111058</v>
      </c>
      <c r="AH499" s="62">
        <v>333174</v>
      </c>
      <c r="AL499" s="64">
        <v>8</v>
      </c>
      <c r="AN499" s="61">
        <v>26653.920000000002</v>
      </c>
      <c r="AO499" s="65">
        <v>33311</v>
      </c>
      <c r="AQ499" s="66" t="s">
        <v>14558</v>
      </c>
      <c r="AR499" s="66">
        <v>156</v>
      </c>
      <c r="AS499" s="66">
        <v>632</v>
      </c>
    </row>
    <row r="500" spans="3:45" x14ac:dyDescent="0.25">
      <c r="C500" s="53" t="s">
        <v>3590</v>
      </c>
      <c r="D500" s="54" t="s">
        <v>4134</v>
      </c>
      <c r="E500" s="54" t="s">
        <v>25</v>
      </c>
      <c r="F500" s="53" t="s">
        <v>2442</v>
      </c>
      <c r="G500" s="1" t="s">
        <v>2442</v>
      </c>
      <c r="H500" s="27">
        <v>9106053044</v>
      </c>
      <c r="I500" s="1" t="s">
        <v>2442</v>
      </c>
      <c r="J500" s="55" t="s">
        <v>15585</v>
      </c>
      <c r="L500" s="57" t="s">
        <v>26</v>
      </c>
      <c r="M500" s="57" t="s">
        <v>2530</v>
      </c>
      <c r="N500" s="58" t="s">
        <v>2442</v>
      </c>
      <c r="O500" s="7" t="s">
        <v>14517</v>
      </c>
      <c r="S500" s="55" t="s">
        <v>15586</v>
      </c>
      <c r="V500" s="55" t="s">
        <v>15586</v>
      </c>
      <c r="Y500" s="7" t="s">
        <v>4007</v>
      </c>
      <c r="AB500" s="60">
        <v>5111</v>
      </c>
      <c r="AC500" s="60">
        <v>131</v>
      </c>
      <c r="AE500" s="61">
        <v>1</v>
      </c>
      <c r="AG500" s="7">
        <v>111058</v>
      </c>
      <c r="AH500" s="62">
        <v>111058</v>
      </c>
      <c r="AL500" s="64">
        <v>8</v>
      </c>
      <c r="AN500" s="61">
        <v>8884.64</v>
      </c>
      <c r="AO500" s="65">
        <v>33311</v>
      </c>
      <c r="AQ500" s="66" t="s">
        <v>14558</v>
      </c>
      <c r="AR500" s="66">
        <v>156</v>
      </c>
      <c r="AS500" s="66">
        <v>632</v>
      </c>
    </row>
    <row r="501" spans="3:45" x14ac:dyDescent="0.25">
      <c r="C501" s="53" t="s">
        <v>3590</v>
      </c>
      <c r="D501" s="54" t="s">
        <v>4134</v>
      </c>
      <c r="E501" s="54" t="s">
        <v>25</v>
      </c>
      <c r="F501" s="53" t="s">
        <v>2442</v>
      </c>
      <c r="G501" s="1" t="s">
        <v>2442</v>
      </c>
      <c r="H501" s="27">
        <v>9106053105</v>
      </c>
      <c r="I501" s="1" t="s">
        <v>2442</v>
      </c>
      <c r="J501" s="55" t="s">
        <v>15587</v>
      </c>
      <c r="L501" s="57" t="s">
        <v>26</v>
      </c>
      <c r="M501" s="57" t="s">
        <v>2506</v>
      </c>
      <c r="N501" s="58" t="s">
        <v>2442</v>
      </c>
      <c r="O501" s="7" t="s">
        <v>3829</v>
      </c>
      <c r="S501" s="55" t="s">
        <v>15588</v>
      </c>
      <c r="V501" s="55" t="s">
        <v>15588</v>
      </c>
      <c r="Y501" s="7" t="s">
        <v>4007</v>
      </c>
      <c r="AB501" s="60">
        <v>5111</v>
      </c>
      <c r="AC501" s="60">
        <v>131</v>
      </c>
      <c r="AE501" s="61">
        <v>3</v>
      </c>
      <c r="AG501" s="7">
        <v>111058</v>
      </c>
      <c r="AH501" s="62">
        <v>333174</v>
      </c>
      <c r="AL501" s="64">
        <v>8</v>
      </c>
      <c r="AN501" s="61">
        <v>26653.920000000002</v>
      </c>
      <c r="AO501" s="65">
        <v>33311</v>
      </c>
      <c r="AQ501" s="66" t="s">
        <v>14558</v>
      </c>
      <c r="AR501" s="66">
        <v>156</v>
      </c>
      <c r="AS501" s="66">
        <v>632</v>
      </c>
    </row>
    <row r="502" spans="3:45" x14ac:dyDescent="0.25">
      <c r="C502" s="53" t="s">
        <v>3590</v>
      </c>
      <c r="D502" s="54" t="s">
        <v>4134</v>
      </c>
      <c r="E502" s="54" t="s">
        <v>25</v>
      </c>
      <c r="F502" s="53" t="s">
        <v>2442</v>
      </c>
      <c r="G502" s="1" t="s">
        <v>2442</v>
      </c>
      <c r="H502" s="27">
        <v>9106053139</v>
      </c>
      <c r="I502" s="1" t="s">
        <v>2442</v>
      </c>
      <c r="J502" s="55" t="s">
        <v>15589</v>
      </c>
      <c r="L502" s="57" t="s">
        <v>26</v>
      </c>
      <c r="M502" s="57" t="s">
        <v>2841</v>
      </c>
      <c r="N502" s="58" t="s">
        <v>2442</v>
      </c>
      <c r="O502" s="7" t="s">
        <v>3919</v>
      </c>
      <c r="S502" s="55" t="s">
        <v>15590</v>
      </c>
      <c r="V502" s="55" t="s">
        <v>15590</v>
      </c>
      <c r="Y502" s="7" t="s">
        <v>4007</v>
      </c>
      <c r="AB502" s="60">
        <v>5111</v>
      </c>
      <c r="AC502" s="60">
        <v>131</v>
      </c>
      <c r="AE502" s="61">
        <v>1</v>
      </c>
      <c r="AG502" s="7">
        <v>111058</v>
      </c>
      <c r="AH502" s="62">
        <v>111058</v>
      </c>
      <c r="AL502" s="64">
        <v>8</v>
      </c>
      <c r="AN502" s="61">
        <v>8884.64</v>
      </c>
      <c r="AO502" s="65">
        <v>33311</v>
      </c>
      <c r="AQ502" s="66" t="s">
        <v>14558</v>
      </c>
      <c r="AR502" s="66">
        <v>156</v>
      </c>
      <c r="AS502" s="66">
        <v>632</v>
      </c>
    </row>
    <row r="503" spans="3:45" x14ac:dyDescent="0.25">
      <c r="C503" s="53" t="s">
        <v>3590</v>
      </c>
      <c r="D503" s="54" t="s">
        <v>4134</v>
      </c>
      <c r="E503" s="54" t="s">
        <v>25</v>
      </c>
      <c r="F503" s="53" t="s">
        <v>2442</v>
      </c>
      <c r="G503" s="1" t="s">
        <v>2442</v>
      </c>
      <c r="H503" s="27">
        <v>9106053136</v>
      </c>
      <c r="I503" s="1" t="s">
        <v>2442</v>
      </c>
      <c r="J503" s="55" t="s">
        <v>15591</v>
      </c>
      <c r="L503" s="57" t="s">
        <v>26</v>
      </c>
      <c r="M503" s="57" t="s">
        <v>3018</v>
      </c>
      <c r="N503" s="58" t="s">
        <v>2442</v>
      </c>
      <c r="O503" s="7" t="s">
        <v>3754</v>
      </c>
      <c r="S503" s="55" t="s">
        <v>15592</v>
      </c>
      <c r="V503" s="55" t="s">
        <v>15592</v>
      </c>
      <c r="Y503" s="7" t="s">
        <v>4087</v>
      </c>
      <c r="AB503" s="60">
        <v>5111</v>
      </c>
      <c r="AC503" s="60">
        <v>131</v>
      </c>
      <c r="AE503" s="61">
        <v>5</v>
      </c>
      <c r="AG503" s="7">
        <v>45588</v>
      </c>
      <c r="AH503" s="62">
        <v>227940</v>
      </c>
      <c r="AL503" s="64">
        <v>8</v>
      </c>
      <c r="AN503" s="61">
        <v>18235.2</v>
      </c>
      <c r="AO503" s="65">
        <v>33311</v>
      </c>
      <c r="AQ503" s="66" t="s">
        <v>14558</v>
      </c>
      <c r="AR503" s="66">
        <v>156</v>
      </c>
      <c r="AS503" s="66">
        <v>632</v>
      </c>
    </row>
    <row r="504" spans="3:45" x14ac:dyDescent="0.25">
      <c r="C504" s="53" t="s">
        <v>3590</v>
      </c>
      <c r="D504" s="54" t="s">
        <v>4134</v>
      </c>
      <c r="E504" s="54" t="s">
        <v>25</v>
      </c>
      <c r="F504" s="53" t="s">
        <v>2442</v>
      </c>
      <c r="G504" s="1" t="s">
        <v>2442</v>
      </c>
      <c r="H504" s="27">
        <v>9106053231</v>
      </c>
      <c r="I504" s="1" t="s">
        <v>2442</v>
      </c>
      <c r="J504" s="55" t="s">
        <v>15593</v>
      </c>
      <c r="L504" s="57" t="s">
        <v>26</v>
      </c>
      <c r="M504" s="57" t="s">
        <v>2784</v>
      </c>
      <c r="N504" s="58" t="s">
        <v>2442</v>
      </c>
      <c r="O504" s="7" t="s">
        <v>14518</v>
      </c>
      <c r="S504" s="55" t="s">
        <v>15594</v>
      </c>
      <c r="V504" s="55" t="s">
        <v>15594</v>
      </c>
      <c r="Y504" s="7" t="s">
        <v>4059</v>
      </c>
      <c r="AB504" s="60">
        <v>5111</v>
      </c>
      <c r="AC504" s="60">
        <v>131</v>
      </c>
      <c r="AE504" s="61">
        <v>1</v>
      </c>
      <c r="AG504" s="7">
        <v>37720</v>
      </c>
      <c r="AH504" s="62">
        <v>37720</v>
      </c>
      <c r="AL504" s="64">
        <v>8</v>
      </c>
      <c r="AN504" s="61">
        <v>3017.6</v>
      </c>
      <c r="AO504" s="65">
        <v>33311</v>
      </c>
      <c r="AQ504" s="66" t="s">
        <v>14558</v>
      </c>
      <c r="AR504" s="66">
        <v>156</v>
      </c>
      <c r="AS504" s="66">
        <v>632</v>
      </c>
    </row>
    <row r="505" spans="3:45" x14ac:dyDescent="0.25">
      <c r="C505" s="53" t="s">
        <v>3590</v>
      </c>
      <c r="D505" s="54" t="s">
        <v>4134</v>
      </c>
      <c r="E505" s="54" t="s">
        <v>25</v>
      </c>
      <c r="F505" s="53" t="s">
        <v>2442</v>
      </c>
      <c r="G505" s="1" t="s">
        <v>2442</v>
      </c>
      <c r="H505" s="27">
        <v>9106053231</v>
      </c>
      <c r="I505" s="1" t="s">
        <v>2442</v>
      </c>
      <c r="J505" s="55" t="s">
        <v>15593</v>
      </c>
      <c r="L505" s="57" t="s">
        <v>26</v>
      </c>
      <c r="M505" s="57" t="s">
        <v>2784</v>
      </c>
      <c r="N505" s="58" t="s">
        <v>2442</v>
      </c>
      <c r="O505" s="7" t="s">
        <v>14518</v>
      </c>
      <c r="S505" s="55" t="s">
        <v>15594</v>
      </c>
      <c r="V505" s="55" t="s">
        <v>15594</v>
      </c>
      <c r="Y505" s="7" t="s">
        <v>4007</v>
      </c>
      <c r="AB505" s="60">
        <v>5111</v>
      </c>
      <c r="AC505" s="60">
        <v>131</v>
      </c>
      <c r="AE505" s="61">
        <v>3</v>
      </c>
      <c r="AG505" s="7">
        <v>111058</v>
      </c>
      <c r="AH505" s="62">
        <v>333174</v>
      </c>
      <c r="AL505" s="64">
        <v>8</v>
      </c>
      <c r="AN505" s="61">
        <v>26653.920000000002</v>
      </c>
      <c r="AO505" s="65">
        <v>33311</v>
      </c>
      <c r="AQ505" s="66" t="s">
        <v>14558</v>
      </c>
      <c r="AR505" s="66">
        <v>156</v>
      </c>
      <c r="AS505" s="66">
        <v>632</v>
      </c>
    </row>
    <row r="506" spans="3:45" x14ac:dyDescent="0.25">
      <c r="C506" s="53" t="s">
        <v>3590</v>
      </c>
      <c r="D506" s="54" t="s">
        <v>4134</v>
      </c>
      <c r="E506" s="54" t="s">
        <v>25</v>
      </c>
      <c r="F506" s="53" t="s">
        <v>2442</v>
      </c>
      <c r="G506" s="1" t="s">
        <v>2442</v>
      </c>
      <c r="H506" s="27">
        <v>9106053271</v>
      </c>
      <c r="I506" s="1" t="s">
        <v>2442</v>
      </c>
      <c r="J506" s="55" t="s">
        <v>15597</v>
      </c>
      <c r="L506" s="57" t="s">
        <v>26</v>
      </c>
      <c r="M506" s="57" t="s">
        <v>3066</v>
      </c>
      <c r="N506" s="58" t="s">
        <v>2442</v>
      </c>
      <c r="O506" s="7" t="s">
        <v>3829</v>
      </c>
      <c r="S506" s="55" t="s">
        <v>15588</v>
      </c>
      <c r="V506" s="55" t="s">
        <v>15588</v>
      </c>
      <c r="Y506" s="7" t="s">
        <v>4059</v>
      </c>
      <c r="AB506" s="60">
        <v>5111</v>
      </c>
      <c r="AC506" s="60">
        <v>131</v>
      </c>
      <c r="AE506" s="61">
        <v>1</v>
      </c>
      <c r="AG506" s="7">
        <v>37720</v>
      </c>
      <c r="AH506" s="62">
        <v>37720</v>
      </c>
      <c r="AL506" s="64">
        <v>8</v>
      </c>
      <c r="AN506" s="61">
        <v>3017.6</v>
      </c>
      <c r="AO506" s="65">
        <v>33311</v>
      </c>
      <c r="AQ506" s="66" t="s">
        <v>14558</v>
      </c>
      <c r="AR506" s="66">
        <v>156</v>
      </c>
      <c r="AS506" s="66">
        <v>632</v>
      </c>
    </row>
    <row r="507" spans="3:45" x14ac:dyDescent="0.25">
      <c r="C507" s="53" t="s">
        <v>3590</v>
      </c>
      <c r="D507" s="54" t="s">
        <v>4134</v>
      </c>
      <c r="E507" s="54" t="s">
        <v>25</v>
      </c>
      <c r="F507" s="53" t="s">
        <v>2442</v>
      </c>
      <c r="G507" s="1" t="s">
        <v>2442</v>
      </c>
      <c r="H507" s="27">
        <v>9106053439</v>
      </c>
      <c r="I507" s="1" t="s">
        <v>2442</v>
      </c>
      <c r="J507" s="55" t="s">
        <v>15603</v>
      </c>
      <c r="L507" s="57" t="s">
        <v>26</v>
      </c>
      <c r="M507" s="57" t="s">
        <v>2859</v>
      </c>
      <c r="N507" s="58" t="s">
        <v>2442</v>
      </c>
      <c r="O507" s="7" t="s">
        <v>14519</v>
      </c>
      <c r="S507" s="55" t="s">
        <v>15604</v>
      </c>
      <c r="V507" s="55" t="s">
        <v>15604</v>
      </c>
      <c r="Y507" s="7" t="s">
        <v>4013</v>
      </c>
      <c r="AB507" s="60">
        <v>5111</v>
      </c>
      <c r="AC507" s="60">
        <v>131</v>
      </c>
      <c r="AE507" s="61">
        <v>2</v>
      </c>
      <c r="AG507" s="7">
        <v>50182</v>
      </c>
      <c r="AH507" s="62">
        <v>100364</v>
      </c>
      <c r="AL507" s="64">
        <v>8</v>
      </c>
      <c r="AN507" s="61">
        <v>8029.12</v>
      </c>
      <c r="AO507" s="65">
        <v>33311</v>
      </c>
      <c r="AQ507" s="66" t="s">
        <v>14558</v>
      </c>
      <c r="AR507" s="66">
        <v>156</v>
      </c>
      <c r="AS507" s="66">
        <v>632</v>
      </c>
    </row>
    <row r="508" spans="3:45" x14ac:dyDescent="0.25">
      <c r="C508" s="53" t="s">
        <v>3590</v>
      </c>
      <c r="D508" s="54" t="s">
        <v>4134</v>
      </c>
      <c r="E508" s="54" t="s">
        <v>25</v>
      </c>
      <c r="F508" s="53" t="s">
        <v>2442</v>
      </c>
      <c r="G508" s="1" t="s">
        <v>2442</v>
      </c>
      <c r="H508" s="27">
        <v>9106053520</v>
      </c>
      <c r="I508" s="1" t="s">
        <v>2442</v>
      </c>
      <c r="J508" s="55" t="s">
        <v>15607</v>
      </c>
      <c r="L508" s="57" t="s">
        <v>26</v>
      </c>
      <c r="M508" s="57" t="s">
        <v>2527</v>
      </c>
      <c r="N508" s="58" t="s">
        <v>2442</v>
      </c>
      <c r="O508" s="7" t="s">
        <v>10517</v>
      </c>
      <c r="S508" s="55" t="s">
        <v>15608</v>
      </c>
      <c r="V508" s="55" t="s">
        <v>15608</v>
      </c>
      <c r="Y508" s="7" t="s">
        <v>4059</v>
      </c>
      <c r="AB508" s="60">
        <v>5111</v>
      </c>
      <c r="AC508" s="60">
        <v>131</v>
      </c>
      <c r="AE508" s="61">
        <v>2</v>
      </c>
      <c r="AG508" s="7">
        <v>37720</v>
      </c>
      <c r="AH508" s="62">
        <v>75440</v>
      </c>
      <c r="AL508" s="64">
        <v>8</v>
      </c>
      <c r="AN508" s="61">
        <v>6035.2</v>
      </c>
      <c r="AO508" s="65">
        <v>33311</v>
      </c>
      <c r="AQ508" s="66" t="s">
        <v>14558</v>
      </c>
      <c r="AR508" s="66">
        <v>156</v>
      </c>
      <c r="AS508" s="66">
        <v>632</v>
      </c>
    </row>
    <row r="509" spans="3:45" x14ac:dyDescent="0.25">
      <c r="C509" s="53" t="s">
        <v>3590</v>
      </c>
      <c r="D509" s="54" t="s">
        <v>4134</v>
      </c>
      <c r="E509" s="54" t="s">
        <v>25</v>
      </c>
      <c r="F509" s="53" t="s">
        <v>2442</v>
      </c>
      <c r="G509" s="1" t="s">
        <v>2442</v>
      </c>
      <c r="H509" s="27">
        <v>9106053599</v>
      </c>
      <c r="I509" s="1" t="s">
        <v>2442</v>
      </c>
      <c r="J509" s="55" t="s">
        <v>15611</v>
      </c>
      <c r="L509" s="57" t="s">
        <v>26</v>
      </c>
      <c r="M509" s="57" t="s">
        <v>3003</v>
      </c>
      <c r="N509" s="58" t="s">
        <v>2442</v>
      </c>
      <c r="O509" s="7" t="s">
        <v>3727</v>
      </c>
      <c r="S509" s="55" t="s">
        <v>15612</v>
      </c>
      <c r="V509" s="55" t="s">
        <v>15612</v>
      </c>
      <c r="Y509" s="7" t="s">
        <v>4007</v>
      </c>
      <c r="AB509" s="60">
        <v>5111</v>
      </c>
      <c r="AC509" s="60">
        <v>131</v>
      </c>
      <c r="AE509" s="61">
        <v>2</v>
      </c>
      <c r="AG509" s="7">
        <v>111058</v>
      </c>
      <c r="AH509" s="62">
        <v>222116</v>
      </c>
      <c r="AL509" s="64">
        <v>8</v>
      </c>
      <c r="AN509" s="61">
        <v>17769.28</v>
      </c>
      <c r="AO509" s="65">
        <v>33311</v>
      </c>
      <c r="AQ509" s="66" t="s">
        <v>14558</v>
      </c>
      <c r="AR509" s="66">
        <v>156</v>
      </c>
      <c r="AS509" s="66">
        <v>632</v>
      </c>
    </row>
    <row r="510" spans="3:45" x14ac:dyDescent="0.25">
      <c r="C510" s="53" t="s">
        <v>3590</v>
      </c>
      <c r="D510" s="54" t="s">
        <v>4134</v>
      </c>
      <c r="E510" s="54" t="s">
        <v>25</v>
      </c>
      <c r="F510" s="53" t="s">
        <v>2442</v>
      </c>
      <c r="G510" s="1" t="s">
        <v>2442</v>
      </c>
      <c r="H510" s="27">
        <v>9106053545</v>
      </c>
      <c r="I510" s="1" t="s">
        <v>2442</v>
      </c>
      <c r="J510" s="55" t="s">
        <v>15613</v>
      </c>
      <c r="L510" s="57" t="s">
        <v>26</v>
      </c>
      <c r="M510" s="57" t="s">
        <v>2488</v>
      </c>
      <c r="N510" s="58" t="s">
        <v>2442</v>
      </c>
      <c r="O510" s="7" t="s">
        <v>14520</v>
      </c>
      <c r="S510" s="55" t="s">
        <v>15614</v>
      </c>
      <c r="V510" s="55" t="s">
        <v>15614</v>
      </c>
      <c r="Y510" s="7" t="s">
        <v>4007</v>
      </c>
      <c r="AB510" s="60">
        <v>5111</v>
      </c>
      <c r="AC510" s="60">
        <v>131</v>
      </c>
      <c r="AE510" s="61">
        <v>2</v>
      </c>
      <c r="AG510" s="7">
        <v>111058</v>
      </c>
      <c r="AH510" s="62">
        <v>222116</v>
      </c>
      <c r="AL510" s="64">
        <v>8</v>
      </c>
      <c r="AN510" s="61">
        <v>17769.28</v>
      </c>
      <c r="AO510" s="65">
        <v>33311</v>
      </c>
      <c r="AQ510" s="66" t="s">
        <v>14558</v>
      </c>
      <c r="AR510" s="66">
        <v>156</v>
      </c>
      <c r="AS510" s="66">
        <v>632</v>
      </c>
    </row>
    <row r="511" spans="3:45" x14ac:dyDescent="0.25">
      <c r="C511" s="53" t="s">
        <v>3590</v>
      </c>
      <c r="D511" s="54" t="s">
        <v>4134</v>
      </c>
      <c r="E511" s="54" t="s">
        <v>25</v>
      </c>
      <c r="F511" s="53" t="s">
        <v>2442</v>
      </c>
      <c r="G511" s="1" t="s">
        <v>2442</v>
      </c>
      <c r="H511" s="27">
        <v>9106053545</v>
      </c>
      <c r="I511" s="1" t="s">
        <v>2442</v>
      </c>
      <c r="J511" s="55" t="s">
        <v>15613</v>
      </c>
      <c r="L511" s="57" t="s">
        <v>26</v>
      </c>
      <c r="M511" s="57" t="s">
        <v>2488</v>
      </c>
      <c r="N511" s="58" t="s">
        <v>2442</v>
      </c>
      <c r="O511" s="7" t="s">
        <v>14520</v>
      </c>
      <c r="S511" s="55" t="s">
        <v>15614</v>
      </c>
      <c r="V511" s="55" t="s">
        <v>15614</v>
      </c>
      <c r="Y511" s="7" t="s">
        <v>3967</v>
      </c>
      <c r="AB511" s="60">
        <v>5111</v>
      </c>
      <c r="AC511" s="60">
        <v>131</v>
      </c>
      <c r="AE511" s="61">
        <v>1</v>
      </c>
      <c r="AG511" s="7">
        <v>70950</v>
      </c>
      <c r="AH511" s="62">
        <v>70950</v>
      </c>
      <c r="AL511" s="64">
        <v>8</v>
      </c>
      <c r="AN511" s="61">
        <v>5676</v>
      </c>
      <c r="AO511" s="65">
        <v>33311</v>
      </c>
      <c r="AQ511" s="66" t="s">
        <v>14558</v>
      </c>
      <c r="AR511" s="66">
        <v>156</v>
      </c>
      <c r="AS511" s="66">
        <v>632</v>
      </c>
    </row>
    <row r="512" spans="3:45" x14ac:dyDescent="0.25">
      <c r="C512" s="53" t="s">
        <v>3590</v>
      </c>
      <c r="D512" s="54" t="s">
        <v>4134</v>
      </c>
      <c r="E512" s="54" t="s">
        <v>25</v>
      </c>
      <c r="F512" s="53" t="s">
        <v>2442</v>
      </c>
      <c r="G512" s="1" t="s">
        <v>2442</v>
      </c>
      <c r="H512" s="27">
        <v>9106053545</v>
      </c>
      <c r="I512" s="1" t="s">
        <v>2442</v>
      </c>
      <c r="J512" s="55" t="s">
        <v>15613</v>
      </c>
      <c r="L512" s="57" t="s">
        <v>26</v>
      </c>
      <c r="M512" s="57" t="s">
        <v>2488</v>
      </c>
      <c r="N512" s="58" t="s">
        <v>2442</v>
      </c>
      <c r="O512" s="7" t="s">
        <v>14520</v>
      </c>
      <c r="S512" s="55" t="s">
        <v>15614</v>
      </c>
      <c r="V512" s="55" t="s">
        <v>15614</v>
      </c>
      <c r="Y512" s="7" t="s">
        <v>4013</v>
      </c>
      <c r="AB512" s="60">
        <v>5111</v>
      </c>
      <c r="AC512" s="60">
        <v>131</v>
      </c>
      <c r="AE512" s="61">
        <v>2</v>
      </c>
      <c r="AG512" s="7">
        <v>50182</v>
      </c>
      <c r="AH512" s="62">
        <v>100364</v>
      </c>
      <c r="AL512" s="64">
        <v>8</v>
      </c>
      <c r="AN512" s="61">
        <v>8029.12</v>
      </c>
      <c r="AO512" s="65">
        <v>33311</v>
      </c>
      <c r="AQ512" s="66" t="s">
        <v>14558</v>
      </c>
      <c r="AR512" s="66">
        <v>156</v>
      </c>
      <c r="AS512" s="66">
        <v>632</v>
      </c>
    </row>
    <row r="513" spans="3:45" x14ac:dyDescent="0.25">
      <c r="C513" s="53" t="s">
        <v>3590</v>
      </c>
      <c r="D513" s="54" t="s">
        <v>4134</v>
      </c>
      <c r="E513" s="54" t="s">
        <v>25</v>
      </c>
      <c r="F513" s="53" t="s">
        <v>2442</v>
      </c>
      <c r="G513" s="1" t="s">
        <v>2442</v>
      </c>
      <c r="H513" s="27">
        <v>9106053545</v>
      </c>
      <c r="I513" s="1" t="s">
        <v>2442</v>
      </c>
      <c r="J513" s="55" t="s">
        <v>15613</v>
      </c>
      <c r="L513" s="57" t="s">
        <v>26</v>
      </c>
      <c r="M513" s="57" t="s">
        <v>2488</v>
      </c>
      <c r="N513" s="58" t="s">
        <v>2442</v>
      </c>
      <c r="O513" s="7" t="s">
        <v>14520</v>
      </c>
      <c r="S513" s="55" t="s">
        <v>15614</v>
      </c>
      <c r="V513" s="55" t="s">
        <v>15614</v>
      </c>
      <c r="Y513" s="7" t="s">
        <v>4087</v>
      </c>
      <c r="AB513" s="60">
        <v>5111</v>
      </c>
      <c r="AC513" s="60">
        <v>131</v>
      </c>
      <c r="AE513" s="61">
        <v>1</v>
      </c>
      <c r="AG513" s="7">
        <v>45588</v>
      </c>
      <c r="AH513" s="62">
        <v>45588</v>
      </c>
      <c r="AL513" s="64">
        <v>8</v>
      </c>
      <c r="AN513" s="61">
        <v>3647.04</v>
      </c>
      <c r="AO513" s="65">
        <v>33311</v>
      </c>
      <c r="AQ513" s="66" t="s">
        <v>14558</v>
      </c>
      <c r="AR513" s="66">
        <v>156</v>
      </c>
      <c r="AS513" s="66">
        <v>632</v>
      </c>
    </row>
    <row r="514" spans="3:45" x14ac:dyDescent="0.25">
      <c r="C514" s="53" t="s">
        <v>3590</v>
      </c>
      <c r="D514" s="54" t="s">
        <v>4134</v>
      </c>
      <c r="E514" s="54" t="s">
        <v>25</v>
      </c>
      <c r="F514" s="53" t="s">
        <v>2442</v>
      </c>
      <c r="G514" s="1" t="s">
        <v>2442</v>
      </c>
      <c r="H514" s="27">
        <v>9106053566</v>
      </c>
      <c r="I514" s="1" t="s">
        <v>2442</v>
      </c>
      <c r="J514" s="55" t="s">
        <v>15615</v>
      </c>
      <c r="L514" s="57" t="s">
        <v>26</v>
      </c>
      <c r="M514" s="57" t="s">
        <v>3123</v>
      </c>
      <c r="N514" s="58" t="s">
        <v>2442</v>
      </c>
      <c r="O514" s="7" t="s">
        <v>12408</v>
      </c>
      <c r="S514" s="55" t="s">
        <v>15616</v>
      </c>
      <c r="V514" s="55" t="s">
        <v>15616</v>
      </c>
      <c r="Y514" s="7" t="s">
        <v>4007</v>
      </c>
      <c r="AB514" s="60">
        <v>5111</v>
      </c>
      <c r="AC514" s="60">
        <v>131</v>
      </c>
      <c r="AE514" s="61">
        <v>1</v>
      </c>
      <c r="AG514" s="7">
        <v>111058</v>
      </c>
      <c r="AH514" s="62">
        <v>111058</v>
      </c>
      <c r="AL514" s="64">
        <v>8</v>
      </c>
      <c r="AN514" s="61">
        <v>8884.64</v>
      </c>
      <c r="AO514" s="65">
        <v>33311</v>
      </c>
      <c r="AQ514" s="66" t="s">
        <v>14558</v>
      </c>
      <c r="AR514" s="66">
        <v>156</v>
      </c>
      <c r="AS514" s="66">
        <v>632</v>
      </c>
    </row>
    <row r="515" spans="3:45" x14ac:dyDescent="0.25">
      <c r="C515" s="53" t="s">
        <v>3590</v>
      </c>
      <c r="D515" s="54" t="s">
        <v>4134</v>
      </c>
      <c r="E515" s="54" t="s">
        <v>25</v>
      </c>
      <c r="F515" s="53" t="s">
        <v>2442</v>
      </c>
      <c r="G515" s="1" t="s">
        <v>2442</v>
      </c>
      <c r="H515" s="27">
        <v>9106053566</v>
      </c>
      <c r="I515" s="1" t="s">
        <v>2442</v>
      </c>
      <c r="J515" s="55" t="s">
        <v>15615</v>
      </c>
      <c r="L515" s="57" t="s">
        <v>26</v>
      </c>
      <c r="M515" s="57" t="s">
        <v>3123</v>
      </c>
      <c r="N515" s="58" t="s">
        <v>2442</v>
      </c>
      <c r="O515" s="7" t="s">
        <v>12408</v>
      </c>
      <c r="S515" s="55" t="s">
        <v>15616</v>
      </c>
      <c r="V515" s="55" t="s">
        <v>15616</v>
      </c>
      <c r="Y515" s="7" t="s">
        <v>4013</v>
      </c>
      <c r="AB515" s="60">
        <v>5111</v>
      </c>
      <c r="AC515" s="60">
        <v>131</v>
      </c>
      <c r="AE515" s="61">
        <v>1</v>
      </c>
      <c r="AG515" s="7">
        <v>50182</v>
      </c>
      <c r="AH515" s="62">
        <v>50182</v>
      </c>
      <c r="AL515" s="64">
        <v>8</v>
      </c>
      <c r="AN515" s="61">
        <v>4014.56</v>
      </c>
      <c r="AO515" s="65">
        <v>33311</v>
      </c>
      <c r="AQ515" s="66" t="s">
        <v>14558</v>
      </c>
      <c r="AR515" s="66">
        <v>156</v>
      </c>
      <c r="AS515" s="66">
        <v>632</v>
      </c>
    </row>
    <row r="516" spans="3:45" x14ac:dyDescent="0.25">
      <c r="C516" s="53" t="s">
        <v>3590</v>
      </c>
      <c r="D516" s="54" t="s">
        <v>4134</v>
      </c>
      <c r="E516" s="54" t="s">
        <v>25</v>
      </c>
      <c r="F516" s="53" t="s">
        <v>2442</v>
      </c>
      <c r="G516" s="1" t="s">
        <v>2442</v>
      </c>
      <c r="H516" s="27">
        <v>9106053736</v>
      </c>
      <c r="I516" s="1" t="s">
        <v>2442</v>
      </c>
      <c r="J516" s="55" t="s">
        <v>15621</v>
      </c>
      <c r="L516" s="57" t="s">
        <v>26</v>
      </c>
      <c r="M516" s="57" t="s">
        <v>2979</v>
      </c>
      <c r="N516" s="58" t="s">
        <v>2442</v>
      </c>
      <c r="O516" s="7" t="s">
        <v>3606</v>
      </c>
      <c r="S516" s="55" t="s">
        <v>15622</v>
      </c>
      <c r="V516" s="55" t="s">
        <v>15622</v>
      </c>
      <c r="Y516" s="7" t="s">
        <v>4059</v>
      </c>
      <c r="AB516" s="60">
        <v>5111</v>
      </c>
      <c r="AC516" s="60">
        <v>131</v>
      </c>
      <c r="AE516" s="61">
        <v>1</v>
      </c>
      <c r="AG516" s="7">
        <v>37720</v>
      </c>
      <c r="AH516" s="62">
        <v>37720</v>
      </c>
      <c r="AL516" s="64">
        <v>8</v>
      </c>
      <c r="AN516" s="61">
        <v>3017.6</v>
      </c>
      <c r="AO516" s="65">
        <v>33311</v>
      </c>
      <c r="AQ516" s="66" t="s">
        <v>14558</v>
      </c>
      <c r="AR516" s="66">
        <v>156</v>
      </c>
      <c r="AS516" s="66">
        <v>632</v>
      </c>
    </row>
    <row r="517" spans="3:45" x14ac:dyDescent="0.25">
      <c r="C517" s="53" t="s">
        <v>3590</v>
      </c>
      <c r="D517" s="54" t="s">
        <v>4134</v>
      </c>
      <c r="E517" s="54" t="s">
        <v>25</v>
      </c>
      <c r="F517" s="53" t="s">
        <v>2442</v>
      </c>
      <c r="G517" s="1" t="s">
        <v>2442</v>
      </c>
      <c r="H517" s="27">
        <v>9106053749</v>
      </c>
      <c r="I517" s="1" t="s">
        <v>2442</v>
      </c>
      <c r="J517" s="55" t="s">
        <v>15623</v>
      </c>
      <c r="L517" s="57" t="s">
        <v>26</v>
      </c>
      <c r="M517" s="57" t="s">
        <v>2628</v>
      </c>
      <c r="N517" s="58" t="s">
        <v>2442</v>
      </c>
      <c r="O517" s="7" t="s">
        <v>14521</v>
      </c>
      <c r="S517" s="55" t="s">
        <v>15624</v>
      </c>
      <c r="V517" s="55" t="s">
        <v>15624</v>
      </c>
      <c r="Y517" s="7" t="s">
        <v>4007</v>
      </c>
      <c r="AB517" s="60">
        <v>5111</v>
      </c>
      <c r="AC517" s="60">
        <v>131</v>
      </c>
      <c r="AE517" s="61">
        <v>3</v>
      </c>
      <c r="AG517" s="7">
        <v>111058</v>
      </c>
      <c r="AH517" s="62">
        <v>333174</v>
      </c>
      <c r="AL517" s="64">
        <v>8</v>
      </c>
      <c r="AN517" s="61">
        <v>26653.920000000002</v>
      </c>
      <c r="AO517" s="65">
        <v>33311</v>
      </c>
      <c r="AQ517" s="66" t="s">
        <v>14558</v>
      </c>
      <c r="AR517" s="66">
        <v>156</v>
      </c>
      <c r="AS517" s="66">
        <v>632</v>
      </c>
    </row>
    <row r="518" spans="3:45" x14ac:dyDescent="0.25">
      <c r="C518" s="53" t="s">
        <v>3590</v>
      </c>
      <c r="D518" s="54" t="s">
        <v>4134</v>
      </c>
      <c r="E518" s="54" t="s">
        <v>25</v>
      </c>
      <c r="F518" s="53" t="s">
        <v>2442</v>
      </c>
      <c r="G518" s="1" t="s">
        <v>2442</v>
      </c>
      <c r="H518" s="27">
        <v>9106053782</v>
      </c>
      <c r="I518" s="1" t="s">
        <v>2442</v>
      </c>
      <c r="J518" s="55" t="s">
        <v>15625</v>
      </c>
      <c r="L518" s="57" t="s">
        <v>26</v>
      </c>
      <c r="M518" s="57" t="s">
        <v>2470</v>
      </c>
      <c r="N518" s="58" t="s">
        <v>2442</v>
      </c>
      <c r="O518" s="7" t="s">
        <v>9985</v>
      </c>
      <c r="S518" s="55" t="s">
        <v>15626</v>
      </c>
      <c r="V518" s="55" t="s">
        <v>15626</v>
      </c>
      <c r="Y518" s="7" t="s">
        <v>4013</v>
      </c>
      <c r="AB518" s="60">
        <v>5111</v>
      </c>
      <c r="AC518" s="60">
        <v>131</v>
      </c>
      <c r="AE518" s="61">
        <v>2</v>
      </c>
      <c r="AG518" s="7">
        <v>50182</v>
      </c>
      <c r="AH518" s="62">
        <v>100364</v>
      </c>
      <c r="AL518" s="64">
        <v>8</v>
      </c>
      <c r="AN518" s="61">
        <v>8029.12</v>
      </c>
      <c r="AO518" s="65">
        <v>33311</v>
      </c>
      <c r="AQ518" s="66" t="s">
        <v>14558</v>
      </c>
      <c r="AR518" s="66">
        <v>156</v>
      </c>
      <c r="AS518" s="66">
        <v>632</v>
      </c>
    </row>
    <row r="519" spans="3:45" x14ac:dyDescent="0.25">
      <c r="C519" s="53" t="s">
        <v>3590</v>
      </c>
      <c r="D519" s="54" t="s">
        <v>4134</v>
      </c>
      <c r="E519" s="54" t="s">
        <v>25</v>
      </c>
      <c r="F519" s="53" t="s">
        <v>2442</v>
      </c>
      <c r="G519" s="1" t="s">
        <v>2442</v>
      </c>
      <c r="H519" s="27">
        <v>9106053782</v>
      </c>
      <c r="I519" s="1" t="s">
        <v>2442</v>
      </c>
      <c r="J519" s="55" t="s">
        <v>15625</v>
      </c>
      <c r="L519" s="57" t="s">
        <v>26</v>
      </c>
      <c r="M519" s="57" t="s">
        <v>2470</v>
      </c>
      <c r="N519" s="58" t="s">
        <v>2442</v>
      </c>
      <c r="O519" s="7" t="s">
        <v>9985</v>
      </c>
      <c r="S519" s="55" t="s">
        <v>15626</v>
      </c>
      <c r="V519" s="55" t="s">
        <v>15626</v>
      </c>
      <c r="Y519" s="7" t="s">
        <v>4007</v>
      </c>
      <c r="AB519" s="60">
        <v>5111</v>
      </c>
      <c r="AC519" s="60">
        <v>131</v>
      </c>
      <c r="AE519" s="61">
        <v>2</v>
      </c>
      <c r="AG519" s="7">
        <v>111058</v>
      </c>
      <c r="AH519" s="62">
        <v>222116</v>
      </c>
      <c r="AL519" s="64">
        <v>8</v>
      </c>
      <c r="AN519" s="61">
        <v>17769.28</v>
      </c>
      <c r="AO519" s="65">
        <v>33311</v>
      </c>
      <c r="AQ519" s="66" t="s">
        <v>14558</v>
      </c>
      <c r="AR519" s="66">
        <v>156</v>
      </c>
      <c r="AS519" s="66">
        <v>632</v>
      </c>
    </row>
    <row r="520" spans="3:45" x14ac:dyDescent="0.25">
      <c r="C520" s="53" t="s">
        <v>3590</v>
      </c>
      <c r="D520" s="54" t="s">
        <v>4134</v>
      </c>
      <c r="E520" s="54" t="s">
        <v>25</v>
      </c>
      <c r="F520" s="53" t="s">
        <v>2442</v>
      </c>
      <c r="G520" s="1" t="s">
        <v>2442</v>
      </c>
      <c r="H520" s="27">
        <v>9106053799</v>
      </c>
      <c r="I520" s="1" t="s">
        <v>2442</v>
      </c>
      <c r="J520" s="55" t="s">
        <v>15629</v>
      </c>
      <c r="L520" s="57" t="s">
        <v>26</v>
      </c>
      <c r="M520" s="57" t="s">
        <v>3156</v>
      </c>
      <c r="N520" s="58" t="s">
        <v>2442</v>
      </c>
      <c r="O520" s="7" t="s">
        <v>10034</v>
      </c>
      <c r="S520" s="55" t="s">
        <v>15146</v>
      </c>
      <c r="V520" s="55" t="s">
        <v>15146</v>
      </c>
      <c r="Y520" s="7" t="s">
        <v>3952</v>
      </c>
      <c r="AB520" s="60">
        <v>5111</v>
      </c>
      <c r="AC520" s="60">
        <v>131</v>
      </c>
      <c r="AE520" s="61">
        <v>1</v>
      </c>
      <c r="AG520" s="7">
        <v>73431</v>
      </c>
      <c r="AH520" s="62">
        <v>73431</v>
      </c>
      <c r="AL520" s="64">
        <v>8</v>
      </c>
      <c r="AN520" s="61">
        <v>5874.4800000000005</v>
      </c>
      <c r="AO520" s="65">
        <v>33311</v>
      </c>
      <c r="AQ520" s="66" t="s">
        <v>14558</v>
      </c>
      <c r="AR520" s="66">
        <v>156</v>
      </c>
      <c r="AS520" s="66">
        <v>632</v>
      </c>
    </row>
    <row r="521" spans="3:45" x14ac:dyDescent="0.25">
      <c r="C521" s="53" t="s">
        <v>3590</v>
      </c>
      <c r="D521" s="54" t="s">
        <v>4134</v>
      </c>
      <c r="E521" s="54" t="s">
        <v>25</v>
      </c>
      <c r="F521" s="53" t="s">
        <v>2442</v>
      </c>
      <c r="G521" s="1" t="s">
        <v>2442</v>
      </c>
      <c r="H521" s="27">
        <v>9106053799</v>
      </c>
      <c r="I521" s="1" t="s">
        <v>2442</v>
      </c>
      <c r="J521" s="55" t="s">
        <v>15629</v>
      </c>
      <c r="L521" s="57" t="s">
        <v>26</v>
      </c>
      <c r="M521" s="57" t="s">
        <v>3156</v>
      </c>
      <c r="N521" s="58" t="s">
        <v>2442</v>
      </c>
      <c r="O521" s="7" t="s">
        <v>10034</v>
      </c>
      <c r="S521" s="55" t="s">
        <v>15146</v>
      </c>
      <c r="V521" s="55" t="s">
        <v>15146</v>
      </c>
      <c r="Y521" s="7" t="s">
        <v>4007</v>
      </c>
      <c r="AB521" s="60">
        <v>5111</v>
      </c>
      <c r="AC521" s="60">
        <v>131</v>
      </c>
      <c r="AE521" s="61">
        <v>1</v>
      </c>
      <c r="AG521" s="7">
        <v>111058</v>
      </c>
      <c r="AH521" s="62">
        <v>111058</v>
      </c>
      <c r="AL521" s="64">
        <v>8</v>
      </c>
      <c r="AN521" s="61">
        <v>8884.64</v>
      </c>
      <c r="AO521" s="65">
        <v>33311</v>
      </c>
      <c r="AQ521" s="66" t="s">
        <v>14558</v>
      </c>
      <c r="AR521" s="66">
        <v>156</v>
      </c>
      <c r="AS521" s="66">
        <v>632</v>
      </c>
    </row>
    <row r="522" spans="3:45" x14ac:dyDescent="0.25">
      <c r="C522" s="53" t="s">
        <v>3590</v>
      </c>
      <c r="D522" s="54" t="s">
        <v>4134</v>
      </c>
      <c r="E522" s="54" t="s">
        <v>25</v>
      </c>
      <c r="F522" s="53" t="s">
        <v>2442</v>
      </c>
      <c r="G522" s="1" t="s">
        <v>2442</v>
      </c>
      <c r="H522" s="27">
        <v>9106053911</v>
      </c>
      <c r="I522" s="1" t="s">
        <v>2442</v>
      </c>
      <c r="J522" s="55" t="s">
        <v>15638</v>
      </c>
      <c r="L522" s="57" t="s">
        <v>26</v>
      </c>
      <c r="M522" s="57" t="s">
        <v>2766</v>
      </c>
      <c r="N522" s="58" t="s">
        <v>2442</v>
      </c>
      <c r="O522" s="7" t="s">
        <v>14524</v>
      </c>
      <c r="S522" s="55" t="s">
        <v>15639</v>
      </c>
      <c r="V522" s="55" t="s">
        <v>15639</v>
      </c>
      <c r="Y522" s="7" t="s">
        <v>4007</v>
      </c>
      <c r="AB522" s="60">
        <v>5111</v>
      </c>
      <c r="AC522" s="60">
        <v>131</v>
      </c>
      <c r="AE522" s="61">
        <v>1</v>
      </c>
      <c r="AG522" s="7">
        <v>111058</v>
      </c>
      <c r="AH522" s="62">
        <v>111058</v>
      </c>
      <c r="AL522" s="64">
        <v>8</v>
      </c>
      <c r="AN522" s="61">
        <v>8884.64</v>
      </c>
      <c r="AO522" s="65">
        <v>33311</v>
      </c>
      <c r="AQ522" s="66" t="s">
        <v>14558</v>
      </c>
      <c r="AR522" s="66">
        <v>156</v>
      </c>
      <c r="AS522" s="66">
        <v>632</v>
      </c>
    </row>
    <row r="523" spans="3:45" x14ac:dyDescent="0.25">
      <c r="C523" s="53" t="s">
        <v>3590</v>
      </c>
      <c r="D523" s="54" t="s">
        <v>4134</v>
      </c>
      <c r="E523" s="54" t="s">
        <v>25</v>
      </c>
      <c r="F523" s="53" t="s">
        <v>2442</v>
      </c>
      <c r="G523" s="1" t="s">
        <v>2442</v>
      </c>
      <c r="H523" s="27">
        <v>9106053911</v>
      </c>
      <c r="I523" s="1" t="s">
        <v>2442</v>
      </c>
      <c r="J523" s="55" t="s">
        <v>15638</v>
      </c>
      <c r="L523" s="57" t="s">
        <v>26</v>
      </c>
      <c r="M523" s="57" t="s">
        <v>2766</v>
      </c>
      <c r="N523" s="58" t="s">
        <v>2442</v>
      </c>
      <c r="O523" s="7" t="s">
        <v>14524</v>
      </c>
      <c r="S523" s="55" t="s">
        <v>15639</v>
      </c>
      <c r="V523" s="55" t="s">
        <v>15639</v>
      </c>
      <c r="Y523" s="7" t="s">
        <v>4013</v>
      </c>
      <c r="AB523" s="60">
        <v>5111</v>
      </c>
      <c r="AC523" s="60">
        <v>131</v>
      </c>
      <c r="AE523" s="61">
        <v>1</v>
      </c>
      <c r="AG523" s="7">
        <v>50182</v>
      </c>
      <c r="AH523" s="62">
        <v>50182</v>
      </c>
      <c r="AL523" s="64">
        <v>8</v>
      </c>
      <c r="AN523" s="61">
        <v>4014.56</v>
      </c>
      <c r="AO523" s="65">
        <v>33311</v>
      </c>
      <c r="AQ523" s="66" t="s">
        <v>14558</v>
      </c>
      <c r="AR523" s="66">
        <v>156</v>
      </c>
      <c r="AS523" s="66">
        <v>632</v>
      </c>
    </row>
    <row r="524" spans="3:45" x14ac:dyDescent="0.25">
      <c r="C524" s="53" t="s">
        <v>3590</v>
      </c>
      <c r="D524" s="54" t="s">
        <v>4134</v>
      </c>
      <c r="E524" s="54" t="s">
        <v>25</v>
      </c>
      <c r="F524" s="53" t="s">
        <v>2442</v>
      </c>
      <c r="G524" s="1" t="s">
        <v>2442</v>
      </c>
      <c r="H524" s="27">
        <v>9106053911</v>
      </c>
      <c r="I524" s="1" t="s">
        <v>2442</v>
      </c>
      <c r="J524" s="55" t="s">
        <v>15638</v>
      </c>
      <c r="L524" s="57" t="s">
        <v>26</v>
      </c>
      <c r="M524" s="57" t="s">
        <v>2766</v>
      </c>
      <c r="N524" s="58" t="s">
        <v>2442</v>
      </c>
      <c r="O524" s="7" t="s">
        <v>14524</v>
      </c>
      <c r="S524" s="55" t="s">
        <v>15639</v>
      </c>
      <c r="V524" s="55" t="s">
        <v>15639</v>
      </c>
      <c r="Y524" s="7" t="s">
        <v>3967</v>
      </c>
      <c r="AB524" s="60">
        <v>5111</v>
      </c>
      <c r="AC524" s="60">
        <v>131</v>
      </c>
      <c r="AE524" s="61">
        <v>1</v>
      </c>
      <c r="AG524" s="7">
        <v>70950</v>
      </c>
      <c r="AH524" s="62">
        <v>70950</v>
      </c>
      <c r="AL524" s="64">
        <v>8</v>
      </c>
      <c r="AN524" s="61">
        <v>5676</v>
      </c>
      <c r="AO524" s="65">
        <v>33311</v>
      </c>
      <c r="AQ524" s="66" t="s">
        <v>14558</v>
      </c>
      <c r="AR524" s="66">
        <v>156</v>
      </c>
      <c r="AS524" s="66">
        <v>632</v>
      </c>
    </row>
    <row r="525" spans="3:45" x14ac:dyDescent="0.25">
      <c r="C525" s="53" t="s">
        <v>3590</v>
      </c>
      <c r="D525" s="54" t="s">
        <v>4134</v>
      </c>
      <c r="E525" s="54" t="s">
        <v>25</v>
      </c>
      <c r="F525" s="53" t="s">
        <v>2442</v>
      </c>
      <c r="G525" s="1" t="s">
        <v>2442</v>
      </c>
      <c r="H525" s="27">
        <v>9106053918</v>
      </c>
      <c r="I525" s="1" t="s">
        <v>2442</v>
      </c>
      <c r="J525" s="55" t="s">
        <v>15640</v>
      </c>
      <c r="L525" s="57" t="s">
        <v>26</v>
      </c>
      <c r="M525" s="57" t="s">
        <v>2760</v>
      </c>
      <c r="N525" s="58" t="s">
        <v>2442</v>
      </c>
      <c r="O525" s="7" t="s">
        <v>13132</v>
      </c>
      <c r="S525" s="55" t="s">
        <v>15641</v>
      </c>
      <c r="V525" s="55" t="s">
        <v>15641</v>
      </c>
      <c r="Y525" s="7" t="s">
        <v>3952</v>
      </c>
      <c r="AB525" s="60">
        <v>5111</v>
      </c>
      <c r="AC525" s="60">
        <v>131</v>
      </c>
      <c r="AE525" s="61">
        <v>1</v>
      </c>
      <c r="AG525" s="7">
        <v>73431</v>
      </c>
      <c r="AH525" s="62">
        <v>73431</v>
      </c>
      <c r="AL525" s="64">
        <v>8</v>
      </c>
      <c r="AN525" s="61">
        <v>5874.4800000000005</v>
      </c>
      <c r="AO525" s="65">
        <v>33311</v>
      </c>
      <c r="AQ525" s="66" t="s">
        <v>14558</v>
      </c>
      <c r="AR525" s="66">
        <v>156</v>
      </c>
      <c r="AS525" s="66">
        <v>632</v>
      </c>
    </row>
    <row r="526" spans="3:45" x14ac:dyDescent="0.25">
      <c r="C526" s="53" t="s">
        <v>3590</v>
      </c>
      <c r="D526" s="54" t="s">
        <v>4134</v>
      </c>
      <c r="E526" s="54" t="s">
        <v>25</v>
      </c>
      <c r="F526" s="53" t="s">
        <v>2442</v>
      </c>
      <c r="G526" s="1" t="s">
        <v>2442</v>
      </c>
      <c r="H526" s="27">
        <v>9106053918</v>
      </c>
      <c r="I526" s="1" t="s">
        <v>2442</v>
      </c>
      <c r="J526" s="55" t="s">
        <v>15640</v>
      </c>
      <c r="L526" s="57" t="s">
        <v>26</v>
      </c>
      <c r="M526" s="57" t="s">
        <v>2760</v>
      </c>
      <c r="N526" s="58" t="s">
        <v>2442</v>
      </c>
      <c r="O526" s="7" t="s">
        <v>13132</v>
      </c>
      <c r="S526" s="55" t="s">
        <v>15641</v>
      </c>
      <c r="V526" s="55" t="s">
        <v>15641</v>
      </c>
      <c r="Y526" s="7" t="s">
        <v>4007</v>
      </c>
      <c r="AB526" s="60">
        <v>5111</v>
      </c>
      <c r="AC526" s="60">
        <v>131</v>
      </c>
      <c r="AE526" s="61">
        <v>2</v>
      </c>
      <c r="AG526" s="7">
        <v>111058</v>
      </c>
      <c r="AH526" s="62">
        <v>222116</v>
      </c>
      <c r="AL526" s="64">
        <v>8</v>
      </c>
      <c r="AN526" s="61">
        <v>17769.28</v>
      </c>
      <c r="AO526" s="65">
        <v>33311</v>
      </c>
      <c r="AQ526" s="66" t="s">
        <v>14558</v>
      </c>
      <c r="AR526" s="66">
        <v>156</v>
      </c>
      <c r="AS526" s="66">
        <v>632</v>
      </c>
    </row>
    <row r="527" spans="3:45" x14ac:dyDescent="0.25">
      <c r="C527" s="53" t="s">
        <v>3590</v>
      </c>
      <c r="D527" s="54" t="s">
        <v>4134</v>
      </c>
      <c r="E527" s="54" t="s">
        <v>25</v>
      </c>
      <c r="F527" s="53" t="s">
        <v>2442</v>
      </c>
      <c r="G527" s="1" t="s">
        <v>2442</v>
      </c>
      <c r="H527" s="27">
        <v>9106053918</v>
      </c>
      <c r="I527" s="1" t="s">
        <v>2442</v>
      </c>
      <c r="J527" s="55" t="s">
        <v>15640</v>
      </c>
      <c r="L527" s="57" t="s">
        <v>26</v>
      </c>
      <c r="M527" s="57" t="s">
        <v>2760</v>
      </c>
      <c r="N527" s="58" t="s">
        <v>2442</v>
      </c>
      <c r="O527" s="7" t="s">
        <v>13132</v>
      </c>
      <c r="S527" s="55" t="s">
        <v>15641</v>
      </c>
      <c r="V527" s="55" t="s">
        <v>15641</v>
      </c>
      <c r="Y527" s="7" t="s">
        <v>4059</v>
      </c>
      <c r="AB527" s="60">
        <v>5111</v>
      </c>
      <c r="AC527" s="60">
        <v>131</v>
      </c>
      <c r="AE527" s="61">
        <v>2</v>
      </c>
      <c r="AG527" s="7">
        <v>37720</v>
      </c>
      <c r="AH527" s="62">
        <v>75440</v>
      </c>
      <c r="AL527" s="64">
        <v>8</v>
      </c>
      <c r="AN527" s="61">
        <v>6035.2</v>
      </c>
      <c r="AO527" s="65">
        <v>33311</v>
      </c>
      <c r="AQ527" s="66" t="s">
        <v>14558</v>
      </c>
      <c r="AR527" s="66">
        <v>156</v>
      </c>
      <c r="AS527" s="66">
        <v>632</v>
      </c>
    </row>
    <row r="528" spans="3:45" x14ac:dyDescent="0.25">
      <c r="C528" s="53" t="s">
        <v>3590</v>
      </c>
      <c r="D528" s="54" t="s">
        <v>4134</v>
      </c>
      <c r="E528" s="54" t="s">
        <v>25</v>
      </c>
      <c r="F528" s="53" t="s">
        <v>2442</v>
      </c>
      <c r="G528" s="1" t="s">
        <v>2442</v>
      </c>
      <c r="H528" s="27">
        <v>9106053931</v>
      </c>
      <c r="I528" s="1" t="s">
        <v>2442</v>
      </c>
      <c r="J528" s="55" t="s">
        <v>15642</v>
      </c>
      <c r="L528" s="57" t="s">
        <v>26</v>
      </c>
      <c r="M528" s="57" t="s">
        <v>1629</v>
      </c>
      <c r="N528" s="58" t="s">
        <v>2442</v>
      </c>
      <c r="O528" s="7" t="s">
        <v>3612</v>
      </c>
      <c r="S528" s="55" t="s">
        <v>15643</v>
      </c>
      <c r="V528" s="55" t="s">
        <v>15643</v>
      </c>
      <c r="Y528" s="7" t="s">
        <v>4059</v>
      </c>
      <c r="AB528" s="60">
        <v>5111</v>
      </c>
      <c r="AC528" s="60">
        <v>131</v>
      </c>
      <c r="AE528" s="61">
        <v>2</v>
      </c>
      <c r="AG528" s="7">
        <v>37720</v>
      </c>
      <c r="AH528" s="62">
        <v>75440</v>
      </c>
      <c r="AL528" s="64">
        <v>8</v>
      </c>
      <c r="AN528" s="61">
        <v>6035.2</v>
      </c>
      <c r="AO528" s="65">
        <v>33311</v>
      </c>
      <c r="AQ528" s="66" t="s">
        <v>14558</v>
      </c>
      <c r="AR528" s="66">
        <v>156</v>
      </c>
      <c r="AS528" s="66">
        <v>632</v>
      </c>
    </row>
    <row r="529" spans="3:45" x14ac:dyDescent="0.25">
      <c r="C529" s="53" t="s">
        <v>3590</v>
      </c>
      <c r="D529" s="54" t="s">
        <v>4134</v>
      </c>
      <c r="E529" s="54" t="s">
        <v>25</v>
      </c>
      <c r="F529" s="53" t="s">
        <v>2442</v>
      </c>
      <c r="G529" s="1" t="s">
        <v>2442</v>
      </c>
      <c r="H529" s="27">
        <v>9106053984</v>
      </c>
      <c r="I529" s="1" t="s">
        <v>2442</v>
      </c>
      <c r="J529" s="55" t="s">
        <v>15644</v>
      </c>
      <c r="L529" s="57" t="s">
        <v>26</v>
      </c>
      <c r="M529" s="57" t="s">
        <v>2568</v>
      </c>
      <c r="N529" s="58" t="s">
        <v>2442</v>
      </c>
      <c r="O529" s="7" t="s">
        <v>11590</v>
      </c>
      <c r="S529" s="55" t="s">
        <v>15645</v>
      </c>
      <c r="V529" s="55" t="s">
        <v>15645</v>
      </c>
      <c r="Y529" s="7" t="s">
        <v>4059</v>
      </c>
      <c r="AB529" s="60">
        <v>5111</v>
      </c>
      <c r="AC529" s="60">
        <v>131</v>
      </c>
      <c r="AE529" s="61">
        <v>1</v>
      </c>
      <c r="AG529" s="7">
        <v>37720</v>
      </c>
      <c r="AH529" s="62">
        <v>37720</v>
      </c>
      <c r="AL529" s="64">
        <v>8</v>
      </c>
      <c r="AN529" s="61">
        <v>3017.6</v>
      </c>
      <c r="AO529" s="65">
        <v>33311</v>
      </c>
      <c r="AQ529" s="66" t="s">
        <v>14558</v>
      </c>
      <c r="AR529" s="66">
        <v>156</v>
      </c>
      <c r="AS529" s="66">
        <v>632</v>
      </c>
    </row>
    <row r="530" spans="3:45" x14ac:dyDescent="0.25">
      <c r="C530" s="53" t="s">
        <v>3590</v>
      </c>
      <c r="D530" s="54" t="s">
        <v>4134</v>
      </c>
      <c r="E530" s="54" t="s">
        <v>25</v>
      </c>
      <c r="F530" s="53" t="s">
        <v>2442</v>
      </c>
      <c r="G530" s="1" t="s">
        <v>2442</v>
      </c>
      <c r="H530" s="27">
        <v>9106054069</v>
      </c>
      <c r="I530" s="1" t="s">
        <v>2442</v>
      </c>
      <c r="J530" s="55" t="s">
        <v>15649</v>
      </c>
      <c r="L530" s="57" t="s">
        <v>26</v>
      </c>
      <c r="M530" s="57" t="s">
        <v>2649</v>
      </c>
      <c r="N530" s="58" t="s">
        <v>2442</v>
      </c>
      <c r="O530" s="7" t="s">
        <v>3829</v>
      </c>
      <c r="S530" s="55" t="s">
        <v>15184</v>
      </c>
      <c r="V530" s="55" t="s">
        <v>15184</v>
      </c>
      <c r="Y530" s="7" t="s">
        <v>3967</v>
      </c>
      <c r="AB530" s="60">
        <v>5111</v>
      </c>
      <c r="AC530" s="60">
        <v>131</v>
      </c>
      <c r="AE530" s="61">
        <v>1</v>
      </c>
      <c r="AG530" s="7">
        <v>70950</v>
      </c>
      <c r="AH530" s="62">
        <v>70950</v>
      </c>
      <c r="AL530" s="64">
        <v>8</v>
      </c>
      <c r="AN530" s="61">
        <v>5676</v>
      </c>
      <c r="AO530" s="65">
        <v>33311</v>
      </c>
      <c r="AQ530" s="66" t="s">
        <v>14558</v>
      </c>
      <c r="AR530" s="66">
        <v>156</v>
      </c>
      <c r="AS530" s="66">
        <v>632</v>
      </c>
    </row>
    <row r="531" spans="3:45" x14ac:dyDescent="0.25">
      <c r="C531" s="53" t="s">
        <v>3590</v>
      </c>
      <c r="D531" s="54" t="s">
        <v>4134</v>
      </c>
      <c r="E531" s="54" t="s">
        <v>25</v>
      </c>
      <c r="F531" s="53" t="s">
        <v>2442</v>
      </c>
      <c r="G531" s="1" t="s">
        <v>2442</v>
      </c>
      <c r="H531" s="27">
        <v>9106054097</v>
      </c>
      <c r="I531" s="1" t="s">
        <v>2442</v>
      </c>
      <c r="J531" s="55" t="s">
        <v>15650</v>
      </c>
      <c r="L531" s="57" t="s">
        <v>26</v>
      </c>
      <c r="M531" s="57" t="s">
        <v>3006</v>
      </c>
      <c r="N531" s="58" t="s">
        <v>2442</v>
      </c>
      <c r="O531" s="7" t="s">
        <v>12779</v>
      </c>
      <c r="S531" s="55" t="s">
        <v>15651</v>
      </c>
      <c r="V531" s="55" t="s">
        <v>15651</v>
      </c>
      <c r="Y531" s="7" t="s">
        <v>3952</v>
      </c>
      <c r="AB531" s="60">
        <v>5111</v>
      </c>
      <c r="AC531" s="60">
        <v>131</v>
      </c>
      <c r="AE531" s="61">
        <v>3</v>
      </c>
      <c r="AG531" s="7">
        <v>73431</v>
      </c>
      <c r="AH531" s="62">
        <v>220293</v>
      </c>
      <c r="AL531" s="64">
        <v>8</v>
      </c>
      <c r="AN531" s="61">
        <v>17623.439999999999</v>
      </c>
      <c r="AO531" s="65">
        <v>33311</v>
      </c>
      <c r="AQ531" s="66" t="s">
        <v>14558</v>
      </c>
      <c r="AR531" s="66">
        <v>156</v>
      </c>
      <c r="AS531" s="66">
        <v>632</v>
      </c>
    </row>
    <row r="532" spans="3:45" x14ac:dyDescent="0.25">
      <c r="C532" s="53" t="s">
        <v>3590</v>
      </c>
      <c r="D532" s="54" t="s">
        <v>4134</v>
      </c>
      <c r="E532" s="54" t="s">
        <v>25</v>
      </c>
      <c r="F532" s="53" t="s">
        <v>2442</v>
      </c>
      <c r="G532" s="1" t="s">
        <v>2442</v>
      </c>
      <c r="H532" s="27">
        <v>9106054159</v>
      </c>
      <c r="I532" s="1" t="s">
        <v>2442</v>
      </c>
      <c r="J532" s="55" t="s">
        <v>15656</v>
      </c>
      <c r="L532" s="57" t="s">
        <v>26</v>
      </c>
      <c r="M532" s="57" t="s">
        <v>2916</v>
      </c>
      <c r="N532" s="58" t="s">
        <v>2442</v>
      </c>
      <c r="O532" s="7" t="s">
        <v>3686</v>
      </c>
      <c r="S532" s="55" t="s">
        <v>15657</v>
      </c>
      <c r="V532" s="55" t="s">
        <v>15657</v>
      </c>
      <c r="Y532" s="7" t="s">
        <v>4007</v>
      </c>
      <c r="AB532" s="60">
        <v>5111</v>
      </c>
      <c r="AC532" s="60">
        <v>131</v>
      </c>
      <c r="AE532" s="61">
        <v>1</v>
      </c>
      <c r="AG532" s="7">
        <v>111058</v>
      </c>
      <c r="AH532" s="62">
        <v>111058</v>
      </c>
      <c r="AL532" s="64">
        <v>8</v>
      </c>
      <c r="AN532" s="61">
        <v>8884.64</v>
      </c>
      <c r="AO532" s="65">
        <v>33311</v>
      </c>
      <c r="AQ532" s="66" t="s">
        <v>14558</v>
      </c>
      <c r="AR532" s="66">
        <v>156</v>
      </c>
      <c r="AS532" s="66">
        <v>632</v>
      </c>
    </row>
    <row r="533" spans="3:45" x14ac:dyDescent="0.25">
      <c r="C533" s="53" t="s">
        <v>3590</v>
      </c>
      <c r="D533" s="54" t="s">
        <v>4134</v>
      </c>
      <c r="E533" s="54" t="s">
        <v>25</v>
      </c>
      <c r="F533" s="53" t="s">
        <v>2442</v>
      </c>
      <c r="G533" s="1" t="s">
        <v>2442</v>
      </c>
      <c r="H533" s="27">
        <v>9106054154</v>
      </c>
      <c r="I533" s="1" t="s">
        <v>2442</v>
      </c>
      <c r="J533" s="55" t="s">
        <v>15660</v>
      </c>
      <c r="L533" s="57" t="s">
        <v>26</v>
      </c>
      <c r="M533" s="57" t="s">
        <v>2862</v>
      </c>
      <c r="N533" s="58" t="s">
        <v>2442</v>
      </c>
      <c r="O533" s="7" t="s">
        <v>11958</v>
      </c>
      <c r="S533" s="55" t="s">
        <v>15661</v>
      </c>
      <c r="V533" s="55" t="s">
        <v>15661</v>
      </c>
      <c r="Y533" s="7" t="s">
        <v>4007</v>
      </c>
      <c r="AB533" s="60">
        <v>5111</v>
      </c>
      <c r="AC533" s="60">
        <v>131</v>
      </c>
      <c r="AE533" s="61">
        <v>1</v>
      </c>
      <c r="AG533" s="7">
        <v>111058</v>
      </c>
      <c r="AH533" s="62">
        <v>111058</v>
      </c>
      <c r="AL533" s="64">
        <v>8</v>
      </c>
      <c r="AN533" s="61">
        <v>8884.64</v>
      </c>
      <c r="AO533" s="65">
        <v>33311</v>
      </c>
      <c r="AQ533" s="66" t="s">
        <v>14558</v>
      </c>
      <c r="AR533" s="66">
        <v>156</v>
      </c>
      <c r="AS533" s="66">
        <v>632</v>
      </c>
    </row>
    <row r="534" spans="3:45" x14ac:dyDescent="0.25">
      <c r="C534" s="53" t="s">
        <v>3590</v>
      </c>
      <c r="D534" s="54" t="s">
        <v>4134</v>
      </c>
      <c r="E534" s="54" t="s">
        <v>25</v>
      </c>
      <c r="F534" s="53" t="s">
        <v>2442</v>
      </c>
      <c r="G534" s="1" t="s">
        <v>2442</v>
      </c>
      <c r="H534" s="27">
        <v>9106054209</v>
      </c>
      <c r="I534" s="1" t="s">
        <v>2442</v>
      </c>
      <c r="J534" s="55" t="s">
        <v>15662</v>
      </c>
      <c r="L534" s="57" t="s">
        <v>26</v>
      </c>
      <c r="M534" s="57" t="s">
        <v>2640</v>
      </c>
      <c r="N534" s="58" t="s">
        <v>2442</v>
      </c>
      <c r="O534" s="7" t="s">
        <v>14526</v>
      </c>
      <c r="S534" s="55" t="s">
        <v>15663</v>
      </c>
      <c r="V534" s="55" t="s">
        <v>15663</v>
      </c>
      <c r="Y534" s="7" t="s">
        <v>3967</v>
      </c>
      <c r="AB534" s="60">
        <v>5111</v>
      </c>
      <c r="AC534" s="60">
        <v>131</v>
      </c>
      <c r="AE534" s="61">
        <v>1</v>
      </c>
      <c r="AG534" s="7">
        <v>70950</v>
      </c>
      <c r="AH534" s="62">
        <v>70950</v>
      </c>
      <c r="AL534" s="64">
        <v>8</v>
      </c>
      <c r="AN534" s="61">
        <v>5676</v>
      </c>
      <c r="AO534" s="65">
        <v>33311</v>
      </c>
      <c r="AQ534" s="66" t="s">
        <v>14558</v>
      </c>
      <c r="AR534" s="66">
        <v>156</v>
      </c>
      <c r="AS534" s="66">
        <v>632</v>
      </c>
    </row>
    <row r="535" spans="3:45" x14ac:dyDescent="0.25">
      <c r="C535" s="53" t="s">
        <v>3590</v>
      </c>
      <c r="D535" s="54" t="s">
        <v>4134</v>
      </c>
      <c r="E535" s="54" t="s">
        <v>25</v>
      </c>
      <c r="F535" s="53" t="s">
        <v>2442</v>
      </c>
      <c r="G535" s="1" t="s">
        <v>2442</v>
      </c>
      <c r="H535" s="27">
        <v>9106054209</v>
      </c>
      <c r="I535" s="1" t="s">
        <v>2442</v>
      </c>
      <c r="J535" s="55" t="s">
        <v>15662</v>
      </c>
      <c r="L535" s="57" t="s">
        <v>26</v>
      </c>
      <c r="M535" s="57" t="s">
        <v>2640</v>
      </c>
      <c r="N535" s="58" t="s">
        <v>2442</v>
      </c>
      <c r="O535" s="7" t="s">
        <v>14526</v>
      </c>
      <c r="S535" s="55" t="s">
        <v>15663</v>
      </c>
      <c r="V535" s="55" t="s">
        <v>15663</v>
      </c>
      <c r="Y535" s="7" t="s">
        <v>4007</v>
      </c>
      <c r="AB535" s="60">
        <v>5111</v>
      </c>
      <c r="AC535" s="60">
        <v>131</v>
      </c>
      <c r="AE535" s="61">
        <v>5</v>
      </c>
      <c r="AG535" s="7">
        <v>111058</v>
      </c>
      <c r="AH535" s="62">
        <v>555290</v>
      </c>
      <c r="AL535" s="64">
        <v>8</v>
      </c>
      <c r="AN535" s="61">
        <v>44423.200000000004</v>
      </c>
      <c r="AO535" s="65">
        <v>33311</v>
      </c>
      <c r="AQ535" s="66" t="s">
        <v>14558</v>
      </c>
      <c r="AR535" s="66">
        <v>156</v>
      </c>
      <c r="AS535" s="66">
        <v>632</v>
      </c>
    </row>
    <row r="536" spans="3:45" x14ac:dyDescent="0.25">
      <c r="C536" s="53" t="s">
        <v>3590</v>
      </c>
      <c r="D536" s="54" t="s">
        <v>4134</v>
      </c>
      <c r="E536" s="54" t="s">
        <v>25</v>
      </c>
      <c r="F536" s="53" t="s">
        <v>2442</v>
      </c>
      <c r="G536" s="1" t="s">
        <v>2442</v>
      </c>
      <c r="H536" s="27">
        <v>9106054185</v>
      </c>
      <c r="I536" s="1" t="s">
        <v>2442</v>
      </c>
      <c r="J536" s="55" t="s">
        <v>15668</v>
      </c>
      <c r="L536" s="57" t="s">
        <v>26</v>
      </c>
      <c r="M536" s="57" t="s">
        <v>2679</v>
      </c>
      <c r="N536" s="58" t="s">
        <v>2442</v>
      </c>
      <c r="O536" s="7" t="s">
        <v>10313</v>
      </c>
      <c r="S536" s="55" t="s">
        <v>15669</v>
      </c>
      <c r="V536" s="55" t="s">
        <v>15669</v>
      </c>
      <c r="Y536" s="7" t="s">
        <v>4007</v>
      </c>
      <c r="AB536" s="60">
        <v>5111</v>
      </c>
      <c r="AC536" s="60">
        <v>131</v>
      </c>
      <c r="AE536" s="61">
        <v>1</v>
      </c>
      <c r="AG536" s="7">
        <v>111058</v>
      </c>
      <c r="AH536" s="62">
        <v>111058</v>
      </c>
      <c r="AL536" s="64">
        <v>8</v>
      </c>
      <c r="AN536" s="61">
        <v>8884.64</v>
      </c>
      <c r="AO536" s="65">
        <v>33311</v>
      </c>
      <c r="AQ536" s="66" t="s">
        <v>14558</v>
      </c>
      <c r="AR536" s="66">
        <v>156</v>
      </c>
      <c r="AS536" s="66">
        <v>632</v>
      </c>
    </row>
    <row r="537" spans="3:45" x14ac:dyDescent="0.25">
      <c r="C537" s="53" t="s">
        <v>3590</v>
      </c>
      <c r="D537" s="54" t="s">
        <v>4134</v>
      </c>
      <c r="E537" s="54" t="s">
        <v>25</v>
      </c>
      <c r="F537" s="53" t="s">
        <v>2442</v>
      </c>
      <c r="G537" s="1" t="s">
        <v>2442</v>
      </c>
      <c r="H537" s="27">
        <v>9106054299</v>
      </c>
      <c r="I537" s="1" t="s">
        <v>2442</v>
      </c>
      <c r="J537" s="55" t="s">
        <v>15672</v>
      </c>
      <c r="L537" s="57" t="s">
        <v>26</v>
      </c>
      <c r="M537" s="57" t="s">
        <v>3189</v>
      </c>
      <c r="N537" s="58" t="s">
        <v>2442</v>
      </c>
      <c r="O537" s="7" t="s">
        <v>11904</v>
      </c>
      <c r="S537" s="55" t="s">
        <v>14941</v>
      </c>
      <c r="V537" s="55" t="s">
        <v>14941</v>
      </c>
      <c r="Y537" s="7" t="s">
        <v>4059</v>
      </c>
      <c r="AB537" s="60">
        <v>5111</v>
      </c>
      <c r="AC537" s="60">
        <v>131</v>
      </c>
      <c r="AE537" s="61">
        <v>1</v>
      </c>
      <c r="AG537" s="7">
        <v>37720</v>
      </c>
      <c r="AH537" s="62">
        <v>37720</v>
      </c>
      <c r="AL537" s="64">
        <v>8</v>
      </c>
      <c r="AN537" s="61">
        <v>3017.6</v>
      </c>
      <c r="AO537" s="65">
        <v>33311</v>
      </c>
      <c r="AQ537" s="66" t="s">
        <v>14558</v>
      </c>
      <c r="AR537" s="66">
        <v>156</v>
      </c>
      <c r="AS537" s="66">
        <v>632</v>
      </c>
    </row>
    <row r="538" spans="3:45" x14ac:dyDescent="0.25">
      <c r="C538" s="53" t="s">
        <v>3590</v>
      </c>
      <c r="D538" s="54" t="s">
        <v>4134</v>
      </c>
      <c r="E538" s="54" t="s">
        <v>25</v>
      </c>
      <c r="F538" s="53" t="s">
        <v>2442</v>
      </c>
      <c r="G538" s="1" t="s">
        <v>2442</v>
      </c>
      <c r="H538" s="27">
        <v>9106054299</v>
      </c>
      <c r="I538" s="1" t="s">
        <v>2442</v>
      </c>
      <c r="J538" s="55" t="s">
        <v>15672</v>
      </c>
      <c r="L538" s="57" t="s">
        <v>26</v>
      </c>
      <c r="M538" s="57" t="s">
        <v>3189</v>
      </c>
      <c r="N538" s="58" t="s">
        <v>2442</v>
      </c>
      <c r="O538" s="7" t="s">
        <v>11904</v>
      </c>
      <c r="S538" s="55" t="s">
        <v>14941</v>
      </c>
      <c r="V538" s="55" t="s">
        <v>14941</v>
      </c>
      <c r="Y538" s="7" t="s">
        <v>3949</v>
      </c>
      <c r="AB538" s="60">
        <v>5111</v>
      </c>
      <c r="AC538" s="60">
        <v>131</v>
      </c>
      <c r="AE538" s="61">
        <v>1</v>
      </c>
      <c r="AG538" s="7">
        <v>74250</v>
      </c>
      <c r="AH538" s="62">
        <v>74250</v>
      </c>
      <c r="AL538" s="64">
        <v>8</v>
      </c>
      <c r="AN538" s="61">
        <v>5940</v>
      </c>
      <c r="AO538" s="65">
        <v>33311</v>
      </c>
      <c r="AQ538" s="66" t="s">
        <v>14558</v>
      </c>
      <c r="AR538" s="66">
        <v>156</v>
      </c>
      <c r="AS538" s="66">
        <v>632</v>
      </c>
    </row>
    <row r="539" spans="3:45" x14ac:dyDescent="0.25">
      <c r="C539" s="53" t="s">
        <v>3590</v>
      </c>
      <c r="D539" s="54" t="s">
        <v>4134</v>
      </c>
      <c r="E539" s="54" t="s">
        <v>25</v>
      </c>
      <c r="F539" s="53" t="s">
        <v>2442</v>
      </c>
      <c r="G539" s="1" t="s">
        <v>2442</v>
      </c>
      <c r="H539" s="27">
        <v>9106054307</v>
      </c>
      <c r="I539" s="1" t="s">
        <v>2442</v>
      </c>
      <c r="J539" s="55" t="s">
        <v>15673</v>
      </c>
      <c r="L539" s="57" t="s">
        <v>26</v>
      </c>
      <c r="M539" s="57" t="s">
        <v>3162</v>
      </c>
      <c r="N539" s="58" t="s">
        <v>2442</v>
      </c>
      <c r="O539" s="7" t="s">
        <v>13136</v>
      </c>
      <c r="S539" s="55" t="s">
        <v>15674</v>
      </c>
      <c r="V539" s="55" t="s">
        <v>15674</v>
      </c>
      <c r="Y539" s="7" t="s">
        <v>4013</v>
      </c>
      <c r="AB539" s="60">
        <v>5111</v>
      </c>
      <c r="AC539" s="60">
        <v>131</v>
      </c>
      <c r="AE539" s="61">
        <v>1</v>
      </c>
      <c r="AG539" s="7">
        <v>50182</v>
      </c>
      <c r="AH539" s="62">
        <v>50182</v>
      </c>
      <c r="AL539" s="64">
        <v>8</v>
      </c>
      <c r="AN539" s="61">
        <v>4014.56</v>
      </c>
      <c r="AO539" s="65">
        <v>33311</v>
      </c>
      <c r="AQ539" s="66" t="s">
        <v>14558</v>
      </c>
      <c r="AR539" s="66">
        <v>156</v>
      </c>
      <c r="AS539" s="66">
        <v>632</v>
      </c>
    </row>
    <row r="540" spans="3:45" x14ac:dyDescent="0.25">
      <c r="C540" s="53" t="s">
        <v>3590</v>
      </c>
      <c r="D540" s="54" t="s">
        <v>4134</v>
      </c>
      <c r="E540" s="54" t="s">
        <v>25</v>
      </c>
      <c r="F540" s="53" t="s">
        <v>2442</v>
      </c>
      <c r="G540" s="1" t="s">
        <v>2442</v>
      </c>
      <c r="H540" s="27">
        <v>9106054307</v>
      </c>
      <c r="I540" s="1" t="s">
        <v>2442</v>
      </c>
      <c r="J540" s="55" t="s">
        <v>15673</v>
      </c>
      <c r="L540" s="57" t="s">
        <v>26</v>
      </c>
      <c r="M540" s="57" t="s">
        <v>3162</v>
      </c>
      <c r="N540" s="58" t="s">
        <v>2442</v>
      </c>
      <c r="O540" s="7" t="s">
        <v>13136</v>
      </c>
      <c r="S540" s="55" t="s">
        <v>15674</v>
      </c>
      <c r="V540" s="55" t="s">
        <v>15674</v>
      </c>
      <c r="Y540" s="7" t="s">
        <v>3999</v>
      </c>
      <c r="AB540" s="60">
        <v>5111</v>
      </c>
      <c r="AC540" s="60">
        <v>131</v>
      </c>
      <c r="AE540" s="61">
        <v>1</v>
      </c>
      <c r="AG540" s="7">
        <v>49500</v>
      </c>
      <c r="AH540" s="62">
        <v>49500</v>
      </c>
      <c r="AL540" s="64">
        <v>8</v>
      </c>
      <c r="AN540" s="61">
        <v>3960</v>
      </c>
      <c r="AO540" s="65">
        <v>33311</v>
      </c>
      <c r="AQ540" s="66" t="s">
        <v>14558</v>
      </c>
      <c r="AR540" s="66">
        <v>156</v>
      </c>
      <c r="AS540" s="66">
        <v>632</v>
      </c>
    </row>
    <row r="541" spans="3:45" x14ac:dyDescent="0.25">
      <c r="C541" s="53" t="s">
        <v>3590</v>
      </c>
      <c r="D541" s="54" t="s">
        <v>4134</v>
      </c>
      <c r="E541" s="54" t="s">
        <v>25</v>
      </c>
      <c r="F541" s="53" t="s">
        <v>2442</v>
      </c>
      <c r="G541" s="1" t="s">
        <v>2442</v>
      </c>
      <c r="H541" s="27">
        <v>9106054421</v>
      </c>
      <c r="I541" s="1" t="s">
        <v>2442</v>
      </c>
      <c r="J541" s="55" t="s">
        <v>15681</v>
      </c>
      <c r="L541" s="57" t="s">
        <v>26</v>
      </c>
      <c r="M541" s="57" t="s">
        <v>2503</v>
      </c>
      <c r="N541" s="58" t="s">
        <v>2442</v>
      </c>
      <c r="O541" s="7" t="s">
        <v>3627</v>
      </c>
      <c r="S541" s="55" t="s">
        <v>15682</v>
      </c>
      <c r="V541" s="55" t="s">
        <v>15682</v>
      </c>
      <c r="Y541" s="7" t="s">
        <v>3952</v>
      </c>
      <c r="AB541" s="60">
        <v>5111</v>
      </c>
      <c r="AC541" s="60">
        <v>131</v>
      </c>
      <c r="AE541" s="61">
        <v>5</v>
      </c>
      <c r="AG541" s="7">
        <v>73431</v>
      </c>
      <c r="AH541" s="62">
        <v>367155</v>
      </c>
      <c r="AL541" s="64">
        <v>8</v>
      </c>
      <c r="AN541" s="61">
        <v>29372.400000000001</v>
      </c>
      <c r="AO541" s="65">
        <v>33311</v>
      </c>
      <c r="AQ541" s="66" t="s">
        <v>14558</v>
      </c>
      <c r="AR541" s="66">
        <v>156</v>
      </c>
      <c r="AS541" s="66">
        <v>632</v>
      </c>
    </row>
    <row r="542" spans="3:45" x14ac:dyDescent="0.25">
      <c r="C542" s="53" t="s">
        <v>3590</v>
      </c>
      <c r="D542" s="54" t="s">
        <v>4134</v>
      </c>
      <c r="E542" s="54" t="s">
        <v>25</v>
      </c>
      <c r="F542" s="53" t="s">
        <v>2442</v>
      </c>
      <c r="G542" s="1" t="s">
        <v>2442</v>
      </c>
      <c r="H542" s="27">
        <v>9106054422</v>
      </c>
      <c r="I542" s="1" t="s">
        <v>2442</v>
      </c>
      <c r="J542" s="55" t="s">
        <v>15683</v>
      </c>
      <c r="L542" s="57" t="s">
        <v>26</v>
      </c>
      <c r="M542" s="57" t="s">
        <v>2509</v>
      </c>
      <c r="N542" s="58" t="s">
        <v>2442</v>
      </c>
      <c r="O542" s="7" t="s">
        <v>3627</v>
      </c>
      <c r="S542" s="55" t="s">
        <v>15682</v>
      </c>
      <c r="V542" s="55" t="s">
        <v>15682</v>
      </c>
      <c r="Y542" s="7" t="s">
        <v>3967</v>
      </c>
      <c r="AB542" s="60">
        <v>5111</v>
      </c>
      <c r="AC542" s="60">
        <v>131</v>
      </c>
      <c r="AE542" s="61">
        <v>1</v>
      </c>
      <c r="AG542" s="7">
        <v>70950</v>
      </c>
      <c r="AH542" s="62">
        <v>70950</v>
      </c>
      <c r="AL542" s="64">
        <v>8</v>
      </c>
      <c r="AN542" s="61">
        <v>5676</v>
      </c>
      <c r="AO542" s="65">
        <v>33311</v>
      </c>
      <c r="AQ542" s="66" t="s">
        <v>14558</v>
      </c>
      <c r="AR542" s="66">
        <v>156</v>
      </c>
      <c r="AS542" s="66">
        <v>632</v>
      </c>
    </row>
    <row r="543" spans="3:45" x14ac:dyDescent="0.25">
      <c r="C543" s="53" t="s">
        <v>3590</v>
      </c>
      <c r="D543" s="54" t="s">
        <v>4134</v>
      </c>
      <c r="E543" s="54" t="s">
        <v>25</v>
      </c>
      <c r="F543" s="53" t="s">
        <v>2442</v>
      </c>
      <c r="G543" s="1" t="s">
        <v>2442</v>
      </c>
      <c r="H543" s="27">
        <v>9106054422</v>
      </c>
      <c r="I543" s="1" t="s">
        <v>2442</v>
      </c>
      <c r="J543" s="55" t="s">
        <v>15683</v>
      </c>
      <c r="L543" s="57" t="s">
        <v>26</v>
      </c>
      <c r="M543" s="57" t="s">
        <v>2509</v>
      </c>
      <c r="N543" s="58" t="s">
        <v>2442</v>
      </c>
      <c r="O543" s="7" t="s">
        <v>3627</v>
      </c>
      <c r="S543" s="55" t="s">
        <v>15682</v>
      </c>
      <c r="V543" s="55" t="s">
        <v>15682</v>
      </c>
      <c r="Y543" s="7" t="s">
        <v>4087</v>
      </c>
      <c r="AB543" s="60">
        <v>5111</v>
      </c>
      <c r="AC543" s="60">
        <v>131</v>
      </c>
      <c r="AE543" s="61">
        <v>3</v>
      </c>
      <c r="AG543" s="7">
        <v>45588</v>
      </c>
      <c r="AH543" s="62">
        <v>136764</v>
      </c>
      <c r="AL543" s="64">
        <v>8</v>
      </c>
      <c r="AN543" s="61">
        <v>10941.12</v>
      </c>
      <c r="AO543" s="65">
        <v>33311</v>
      </c>
      <c r="AQ543" s="66" t="s">
        <v>14558</v>
      </c>
      <c r="AR543" s="66">
        <v>156</v>
      </c>
      <c r="AS543" s="66">
        <v>632</v>
      </c>
    </row>
    <row r="544" spans="3:45" x14ac:dyDescent="0.25">
      <c r="C544" s="53" t="s">
        <v>3590</v>
      </c>
      <c r="D544" s="54" t="s">
        <v>4134</v>
      </c>
      <c r="E544" s="54" t="s">
        <v>25</v>
      </c>
      <c r="F544" s="53" t="s">
        <v>2442</v>
      </c>
      <c r="G544" s="1" t="s">
        <v>2442</v>
      </c>
      <c r="H544" s="27">
        <v>9106054482</v>
      </c>
      <c r="I544" s="1" t="s">
        <v>2442</v>
      </c>
      <c r="J544" s="55" t="s">
        <v>15688</v>
      </c>
      <c r="L544" s="57" t="s">
        <v>26</v>
      </c>
      <c r="M544" s="57" t="s">
        <v>2646</v>
      </c>
      <c r="N544" s="58" t="s">
        <v>2442</v>
      </c>
      <c r="O544" s="7" t="s">
        <v>14529</v>
      </c>
      <c r="S544" s="55" t="s">
        <v>15689</v>
      </c>
      <c r="V544" s="55" t="s">
        <v>15689</v>
      </c>
      <c r="Y544" s="7" t="s">
        <v>4059</v>
      </c>
      <c r="AB544" s="60">
        <v>5111</v>
      </c>
      <c r="AC544" s="60">
        <v>131</v>
      </c>
      <c r="AE544" s="61">
        <v>1</v>
      </c>
      <c r="AG544" s="7">
        <v>37720</v>
      </c>
      <c r="AH544" s="62">
        <v>37720</v>
      </c>
      <c r="AL544" s="64">
        <v>8</v>
      </c>
      <c r="AN544" s="61">
        <v>3017.6</v>
      </c>
      <c r="AO544" s="65">
        <v>33311</v>
      </c>
      <c r="AQ544" s="66" t="s">
        <v>14558</v>
      </c>
      <c r="AR544" s="66">
        <v>156</v>
      </c>
      <c r="AS544" s="66">
        <v>632</v>
      </c>
    </row>
    <row r="545" spans="3:45" x14ac:dyDescent="0.25">
      <c r="C545" s="53" t="s">
        <v>3590</v>
      </c>
      <c r="D545" s="54" t="s">
        <v>4134</v>
      </c>
      <c r="E545" s="54" t="s">
        <v>25</v>
      </c>
      <c r="F545" s="53" t="s">
        <v>2442</v>
      </c>
      <c r="G545" s="1" t="s">
        <v>2442</v>
      </c>
      <c r="H545" s="27">
        <v>9106054483</v>
      </c>
      <c r="I545" s="1" t="s">
        <v>2442</v>
      </c>
      <c r="J545" s="55" t="s">
        <v>15690</v>
      </c>
      <c r="L545" s="57" t="s">
        <v>26</v>
      </c>
      <c r="M545" s="57" t="s">
        <v>3090</v>
      </c>
      <c r="N545" s="58" t="s">
        <v>2442</v>
      </c>
      <c r="O545" s="7" t="s">
        <v>3890</v>
      </c>
      <c r="S545" s="55" t="s">
        <v>15691</v>
      </c>
      <c r="V545" s="55" t="s">
        <v>15691</v>
      </c>
      <c r="Y545" s="7" t="s">
        <v>4007</v>
      </c>
      <c r="AB545" s="60">
        <v>5111</v>
      </c>
      <c r="AC545" s="60">
        <v>131</v>
      </c>
      <c r="AE545" s="61">
        <v>1</v>
      </c>
      <c r="AG545" s="7">
        <v>111058</v>
      </c>
      <c r="AH545" s="62">
        <v>111058</v>
      </c>
      <c r="AL545" s="64">
        <v>8</v>
      </c>
      <c r="AN545" s="61">
        <v>8884.64</v>
      </c>
      <c r="AO545" s="65">
        <v>33311</v>
      </c>
      <c r="AQ545" s="66" t="s">
        <v>14558</v>
      </c>
      <c r="AR545" s="66">
        <v>156</v>
      </c>
      <c r="AS545" s="66">
        <v>632</v>
      </c>
    </row>
    <row r="546" spans="3:45" x14ac:dyDescent="0.25">
      <c r="C546" s="53" t="s">
        <v>3590</v>
      </c>
      <c r="D546" s="54" t="s">
        <v>4134</v>
      </c>
      <c r="E546" s="54" t="s">
        <v>25</v>
      </c>
      <c r="F546" s="53" t="s">
        <v>2442</v>
      </c>
      <c r="G546" s="1" t="s">
        <v>2442</v>
      </c>
      <c r="H546" s="27">
        <v>9106054531</v>
      </c>
      <c r="I546" s="1" t="s">
        <v>2442</v>
      </c>
      <c r="J546" s="55" t="s">
        <v>15694</v>
      </c>
      <c r="L546" s="57" t="s">
        <v>26</v>
      </c>
      <c r="M546" s="57" t="s">
        <v>2452</v>
      </c>
      <c r="N546" s="58" t="s">
        <v>2442</v>
      </c>
      <c r="O546" s="7" t="s">
        <v>10455</v>
      </c>
      <c r="S546" s="55" t="s">
        <v>15695</v>
      </c>
      <c r="V546" s="55" t="s">
        <v>15695</v>
      </c>
      <c r="Y546" s="7" t="s">
        <v>4013</v>
      </c>
      <c r="AB546" s="60">
        <v>5111</v>
      </c>
      <c r="AC546" s="60">
        <v>131</v>
      </c>
      <c r="AE546" s="61">
        <v>4</v>
      </c>
      <c r="AG546" s="7">
        <v>50182</v>
      </c>
      <c r="AH546" s="62">
        <v>200728</v>
      </c>
      <c r="AL546" s="64">
        <v>8</v>
      </c>
      <c r="AN546" s="61">
        <v>16058.24</v>
      </c>
      <c r="AO546" s="65">
        <v>33311</v>
      </c>
      <c r="AQ546" s="66" t="s">
        <v>14558</v>
      </c>
      <c r="AR546" s="66">
        <v>156</v>
      </c>
      <c r="AS546" s="66">
        <v>632</v>
      </c>
    </row>
    <row r="547" spans="3:45" x14ac:dyDescent="0.25">
      <c r="C547" s="53" t="s">
        <v>3590</v>
      </c>
      <c r="D547" s="54" t="s">
        <v>4134</v>
      </c>
      <c r="E547" s="54" t="s">
        <v>25</v>
      </c>
      <c r="F547" s="53" t="s">
        <v>2442</v>
      </c>
      <c r="G547" s="1" t="s">
        <v>2442</v>
      </c>
      <c r="H547" s="27">
        <v>9106054526</v>
      </c>
      <c r="I547" s="1" t="s">
        <v>2442</v>
      </c>
      <c r="J547" s="55" t="s">
        <v>15696</v>
      </c>
      <c r="L547" s="57" t="s">
        <v>26</v>
      </c>
      <c r="M547" s="57" t="s">
        <v>2521</v>
      </c>
      <c r="N547" s="58" t="s">
        <v>2442</v>
      </c>
      <c r="O547" s="7" t="s">
        <v>10559</v>
      </c>
      <c r="S547" s="55" t="s">
        <v>15697</v>
      </c>
      <c r="V547" s="55" t="s">
        <v>15697</v>
      </c>
      <c r="Y547" s="7" t="s">
        <v>3952</v>
      </c>
      <c r="AB547" s="60">
        <v>5111</v>
      </c>
      <c r="AC547" s="60">
        <v>131</v>
      </c>
      <c r="AE547" s="61">
        <v>3</v>
      </c>
      <c r="AG547" s="7">
        <v>73431</v>
      </c>
      <c r="AH547" s="62">
        <v>220293</v>
      </c>
      <c r="AL547" s="64">
        <v>8</v>
      </c>
      <c r="AN547" s="61">
        <v>17623.439999999999</v>
      </c>
      <c r="AO547" s="65">
        <v>33311</v>
      </c>
      <c r="AQ547" s="66" t="s">
        <v>14558</v>
      </c>
      <c r="AR547" s="66">
        <v>156</v>
      </c>
      <c r="AS547" s="66">
        <v>632</v>
      </c>
    </row>
    <row r="548" spans="3:45" x14ac:dyDescent="0.25">
      <c r="C548" s="53" t="s">
        <v>3590</v>
      </c>
      <c r="D548" s="54" t="s">
        <v>4134</v>
      </c>
      <c r="E548" s="54" t="s">
        <v>25</v>
      </c>
      <c r="F548" s="53" t="s">
        <v>2442</v>
      </c>
      <c r="G548" s="1" t="s">
        <v>2442</v>
      </c>
      <c r="H548" s="27">
        <v>9106054526</v>
      </c>
      <c r="I548" s="1" t="s">
        <v>2442</v>
      </c>
      <c r="J548" s="55" t="s">
        <v>15696</v>
      </c>
      <c r="L548" s="57" t="s">
        <v>26</v>
      </c>
      <c r="M548" s="57" t="s">
        <v>2521</v>
      </c>
      <c r="N548" s="58" t="s">
        <v>2442</v>
      </c>
      <c r="O548" s="7" t="s">
        <v>10559</v>
      </c>
      <c r="S548" s="55" t="s">
        <v>15697</v>
      </c>
      <c r="V548" s="55" t="s">
        <v>15697</v>
      </c>
      <c r="Y548" s="7" t="s">
        <v>4007</v>
      </c>
      <c r="AB548" s="60">
        <v>5111</v>
      </c>
      <c r="AC548" s="60">
        <v>131</v>
      </c>
      <c r="AE548" s="61">
        <v>4</v>
      </c>
      <c r="AG548" s="7">
        <v>111058</v>
      </c>
      <c r="AH548" s="62">
        <v>444232</v>
      </c>
      <c r="AL548" s="64">
        <v>8</v>
      </c>
      <c r="AN548" s="61">
        <v>35538.559999999998</v>
      </c>
      <c r="AO548" s="65">
        <v>33311</v>
      </c>
      <c r="AQ548" s="66" t="s">
        <v>14558</v>
      </c>
      <c r="AR548" s="66">
        <v>156</v>
      </c>
      <c r="AS548" s="66">
        <v>632</v>
      </c>
    </row>
    <row r="549" spans="3:45" x14ac:dyDescent="0.25">
      <c r="C549" s="53" t="s">
        <v>3590</v>
      </c>
      <c r="D549" s="54" t="s">
        <v>4134</v>
      </c>
      <c r="E549" s="54" t="s">
        <v>25</v>
      </c>
      <c r="F549" s="53" t="s">
        <v>2442</v>
      </c>
      <c r="G549" s="1" t="s">
        <v>2442</v>
      </c>
      <c r="H549" s="27">
        <v>9106054526</v>
      </c>
      <c r="I549" s="1" t="s">
        <v>2442</v>
      </c>
      <c r="J549" s="55" t="s">
        <v>15696</v>
      </c>
      <c r="L549" s="57" t="s">
        <v>26</v>
      </c>
      <c r="M549" s="57" t="s">
        <v>2521</v>
      </c>
      <c r="N549" s="58" t="s">
        <v>2442</v>
      </c>
      <c r="O549" s="7" t="s">
        <v>10559</v>
      </c>
      <c r="S549" s="55" t="s">
        <v>15697</v>
      </c>
      <c r="V549" s="55" t="s">
        <v>15697</v>
      </c>
      <c r="Y549" s="7" t="s">
        <v>4013</v>
      </c>
      <c r="AB549" s="60">
        <v>5111</v>
      </c>
      <c r="AC549" s="60">
        <v>131</v>
      </c>
      <c r="AE549" s="61">
        <v>3</v>
      </c>
      <c r="AG549" s="7">
        <v>50182</v>
      </c>
      <c r="AH549" s="62">
        <v>150546</v>
      </c>
      <c r="AL549" s="64">
        <v>8</v>
      </c>
      <c r="AN549" s="61">
        <v>12043.68</v>
      </c>
      <c r="AO549" s="65">
        <v>33311</v>
      </c>
      <c r="AQ549" s="66" t="s">
        <v>14558</v>
      </c>
      <c r="AR549" s="66">
        <v>156</v>
      </c>
      <c r="AS549" s="66">
        <v>632</v>
      </c>
    </row>
    <row r="550" spans="3:45" x14ac:dyDescent="0.25">
      <c r="C550" s="53" t="s">
        <v>3590</v>
      </c>
      <c r="D550" s="54" t="s">
        <v>4134</v>
      </c>
      <c r="E550" s="54" t="s">
        <v>25</v>
      </c>
      <c r="F550" s="53" t="s">
        <v>2442</v>
      </c>
      <c r="G550" s="1" t="s">
        <v>2442</v>
      </c>
      <c r="H550" s="27">
        <v>9106054526</v>
      </c>
      <c r="I550" s="1" t="s">
        <v>2442</v>
      </c>
      <c r="J550" s="55" t="s">
        <v>15696</v>
      </c>
      <c r="L550" s="57" t="s">
        <v>26</v>
      </c>
      <c r="M550" s="57" t="s">
        <v>2521</v>
      </c>
      <c r="N550" s="58" t="s">
        <v>2442</v>
      </c>
      <c r="O550" s="7" t="s">
        <v>10559</v>
      </c>
      <c r="S550" s="55" t="s">
        <v>15697</v>
      </c>
      <c r="V550" s="55" t="s">
        <v>15697</v>
      </c>
      <c r="Y550" s="7" t="s">
        <v>4059</v>
      </c>
      <c r="AB550" s="60">
        <v>5111</v>
      </c>
      <c r="AC550" s="60">
        <v>131</v>
      </c>
      <c r="AE550" s="61">
        <v>3</v>
      </c>
      <c r="AG550" s="7">
        <v>37720</v>
      </c>
      <c r="AH550" s="62">
        <v>113160</v>
      </c>
      <c r="AL550" s="64">
        <v>8</v>
      </c>
      <c r="AN550" s="61">
        <v>9052.8000000000011</v>
      </c>
      <c r="AO550" s="65">
        <v>33311</v>
      </c>
      <c r="AQ550" s="66" t="s">
        <v>14558</v>
      </c>
      <c r="AR550" s="66">
        <v>156</v>
      </c>
      <c r="AS550" s="66">
        <v>632</v>
      </c>
    </row>
    <row r="551" spans="3:45" x14ac:dyDescent="0.25">
      <c r="C551" s="53" t="s">
        <v>3590</v>
      </c>
      <c r="D551" s="54" t="s">
        <v>4134</v>
      </c>
      <c r="E551" s="54" t="s">
        <v>25</v>
      </c>
      <c r="F551" s="53" t="s">
        <v>2442</v>
      </c>
      <c r="G551" s="1" t="s">
        <v>2442</v>
      </c>
      <c r="H551" s="27">
        <v>9106054573</v>
      </c>
      <c r="I551" s="1" t="s">
        <v>2442</v>
      </c>
      <c r="J551" s="55" t="s">
        <v>15700</v>
      </c>
      <c r="L551" s="57" t="s">
        <v>26</v>
      </c>
      <c r="M551" s="57" t="s">
        <v>3228</v>
      </c>
      <c r="N551" s="58" t="s">
        <v>2442</v>
      </c>
      <c r="O551" s="7" t="s">
        <v>3627</v>
      </c>
      <c r="S551" s="55" t="s">
        <v>15701</v>
      </c>
      <c r="V551" s="55" t="s">
        <v>15701</v>
      </c>
      <c r="Y551" s="7" t="s">
        <v>4007</v>
      </c>
      <c r="AB551" s="60">
        <v>5111</v>
      </c>
      <c r="AC551" s="60">
        <v>131</v>
      </c>
      <c r="AE551" s="61">
        <v>6</v>
      </c>
      <c r="AG551" s="7">
        <v>111058</v>
      </c>
      <c r="AH551" s="62">
        <v>666348</v>
      </c>
      <c r="AL551" s="64">
        <v>8</v>
      </c>
      <c r="AN551" s="61">
        <v>53307.840000000004</v>
      </c>
      <c r="AO551" s="65">
        <v>33311</v>
      </c>
      <c r="AQ551" s="66" t="s">
        <v>14558</v>
      </c>
      <c r="AR551" s="66">
        <v>156</v>
      </c>
      <c r="AS551" s="66">
        <v>632</v>
      </c>
    </row>
    <row r="552" spans="3:45" x14ac:dyDescent="0.25">
      <c r="C552" s="53" t="s">
        <v>3590</v>
      </c>
      <c r="D552" s="54" t="s">
        <v>4134</v>
      </c>
      <c r="E552" s="54" t="s">
        <v>25</v>
      </c>
      <c r="F552" s="53" t="s">
        <v>2442</v>
      </c>
      <c r="G552" s="1" t="s">
        <v>2442</v>
      </c>
      <c r="H552" s="27">
        <v>9106054592</v>
      </c>
      <c r="I552" s="1" t="s">
        <v>2442</v>
      </c>
      <c r="J552" s="55" t="s">
        <v>15705</v>
      </c>
      <c r="L552" s="57" t="s">
        <v>26</v>
      </c>
      <c r="M552" s="57" t="s">
        <v>3081</v>
      </c>
      <c r="N552" s="58" t="s">
        <v>2442</v>
      </c>
      <c r="O552" s="7" t="s">
        <v>14530</v>
      </c>
      <c r="S552" s="55" t="s">
        <v>15706</v>
      </c>
      <c r="V552" s="55" t="s">
        <v>15706</v>
      </c>
      <c r="Y552" s="7" t="s">
        <v>4007</v>
      </c>
      <c r="AB552" s="60">
        <v>5111</v>
      </c>
      <c r="AC552" s="60">
        <v>131</v>
      </c>
      <c r="AE552" s="61">
        <v>2</v>
      </c>
      <c r="AG552" s="7">
        <v>111058</v>
      </c>
      <c r="AH552" s="62">
        <v>222116</v>
      </c>
      <c r="AL552" s="64">
        <v>8</v>
      </c>
      <c r="AN552" s="61">
        <v>17769.28</v>
      </c>
      <c r="AO552" s="65">
        <v>33311</v>
      </c>
      <c r="AQ552" s="66" t="s">
        <v>14558</v>
      </c>
      <c r="AR552" s="66">
        <v>156</v>
      </c>
      <c r="AS552" s="66">
        <v>632</v>
      </c>
    </row>
    <row r="553" spans="3:45" x14ac:dyDescent="0.25">
      <c r="C553" s="53" t="s">
        <v>3590</v>
      </c>
      <c r="D553" s="54" t="s">
        <v>4134</v>
      </c>
      <c r="E553" s="54" t="s">
        <v>25</v>
      </c>
      <c r="F553" s="53" t="s">
        <v>2442</v>
      </c>
      <c r="G553" s="1" t="s">
        <v>2442</v>
      </c>
      <c r="H553" s="27">
        <v>9106054662</v>
      </c>
      <c r="I553" s="1" t="s">
        <v>2442</v>
      </c>
      <c r="J553" s="55" t="s">
        <v>15707</v>
      </c>
      <c r="L553" s="57" t="s">
        <v>26</v>
      </c>
      <c r="M553" s="57" t="s">
        <v>2826</v>
      </c>
      <c r="N553" s="58" t="s">
        <v>2442</v>
      </c>
      <c r="O553" s="7" t="s">
        <v>10675</v>
      </c>
      <c r="S553" s="55" t="s">
        <v>15708</v>
      </c>
      <c r="V553" s="55" t="s">
        <v>15708</v>
      </c>
      <c r="Y553" s="7" t="s">
        <v>4059</v>
      </c>
      <c r="AB553" s="60">
        <v>5111</v>
      </c>
      <c r="AC553" s="60">
        <v>131</v>
      </c>
      <c r="AE553" s="61">
        <v>2</v>
      </c>
      <c r="AG553" s="7">
        <v>37720</v>
      </c>
      <c r="AH553" s="62">
        <v>75440</v>
      </c>
      <c r="AL553" s="64">
        <v>8</v>
      </c>
      <c r="AN553" s="61">
        <v>6035.2</v>
      </c>
      <c r="AO553" s="65">
        <v>33311</v>
      </c>
      <c r="AQ553" s="66" t="s">
        <v>14558</v>
      </c>
      <c r="AR553" s="66">
        <v>156</v>
      </c>
      <c r="AS553" s="66">
        <v>632</v>
      </c>
    </row>
    <row r="554" spans="3:45" x14ac:dyDescent="0.25">
      <c r="C554" s="53" t="s">
        <v>3590</v>
      </c>
      <c r="D554" s="54" t="s">
        <v>4134</v>
      </c>
      <c r="E554" s="54" t="s">
        <v>25</v>
      </c>
      <c r="F554" s="53" t="s">
        <v>2442</v>
      </c>
      <c r="G554" s="1" t="s">
        <v>2442</v>
      </c>
      <c r="H554" s="27">
        <v>9106054663</v>
      </c>
      <c r="I554" s="1" t="s">
        <v>2442</v>
      </c>
      <c r="J554" s="55" t="s">
        <v>15709</v>
      </c>
      <c r="L554" s="57" t="s">
        <v>26</v>
      </c>
      <c r="M554" s="57" t="s">
        <v>2823</v>
      </c>
      <c r="N554" s="58" t="s">
        <v>2442</v>
      </c>
      <c r="O554" s="7" t="s">
        <v>10947</v>
      </c>
      <c r="S554" s="55" t="s">
        <v>15710</v>
      </c>
      <c r="V554" s="55" t="s">
        <v>15710</v>
      </c>
      <c r="Y554" s="7" t="s">
        <v>3949</v>
      </c>
      <c r="AB554" s="60">
        <v>5111</v>
      </c>
      <c r="AC554" s="60">
        <v>131</v>
      </c>
      <c r="AE554" s="61">
        <v>2</v>
      </c>
      <c r="AG554" s="7">
        <v>74250</v>
      </c>
      <c r="AH554" s="62">
        <v>148500</v>
      </c>
      <c r="AL554" s="64">
        <v>8</v>
      </c>
      <c r="AN554" s="61">
        <v>11880</v>
      </c>
      <c r="AO554" s="65">
        <v>33311</v>
      </c>
      <c r="AQ554" s="66" t="s">
        <v>14558</v>
      </c>
      <c r="AR554" s="66">
        <v>156</v>
      </c>
      <c r="AS554" s="66">
        <v>632</v>
      </c>
    </row>
    <row r="555" spans="3:45" x14ac:dyDescent="0.25">
      <c r="C555" s="53" t="s">
        <v>3590</v>
      </c>
      <c r="D555" s="54" t="s">
        <v>4134</v>
      </c>
      <c r="E555" s="54" t="s">
        <v>25</v>
      </c>
      <c r="F555" s="53" t="s">
        <v>2442</v>
      </c>
      <c r="G555" s="1" t="s">
        <v>2442</v>
      </c>
      <c r="H555" s="27">
        <v>9106054849</v>
      </c>
      <c r="I555" s="1" t="s">
        <v>2442</v>
      </c>
      <c r="J555" s="55" t="s">
        <v>15719</v>
      </c>
      <c r="L555" s="57" t="s">
        <v>26</v>
      </c>
      <c r="M555" s="57" t="s">
        <v>2515</v>
      </c>
      <c r="N555" s="58" t="s">
        <v>2442</v>
      </c>
      <c r="O555" s="7" t="s">
        <v>3819</v>
      </c>
      <c r="S555" s="55" t="s">
        <v>15720</v>
      </c>
      <c r="V555" s="55" t="s">
        <v>15720</v>
      </c>
      <c r="Y555" s="7" t="s">
        <v>4007</v>
      </c>
      <c r="AB555" s="60">
        <v>5111</v>
      </c>
      <c r="AC555" s="60">
        <v>131</v>
      </c>
      <c r="AE555" s="61">
        <v>3</v>
      </c>
      <c r="AG555" s="7">
        <v>111058</v>
      </c>
      <c r="AH555" s="62">
        <v>333174</v>
      </c>
      <c r="AL555" s="64">
        <v>8</v>
      </c>
      <c r="AN555" s="61">
        <v>26653.920000000002</v>
      </c>
      <c r="AO555" s="65">
        <v>33311</v>
      </c>
      <c r="AQ555" s="66" t="s">
        <v>14558</v>
      </c>
      <c r="AR555" s="66">
        <v>156</v>
      </c>
      <c r="AS555" s="66">
        <v>632</v>
      </c>
    </row>
    <row r="556" spans="3:45" x14ac:dyDescent="0.25">
      <c r="C556" s="53" t="s">
        <v>3590</v>
      </c>
      <c r="D556" s="54" t="s">
        <v>4134</v>
      </c>
      <c r="E556" s="54" t="s">
        <v>25</v>
      </c>
      <c r="F556" s="53" t="s">
        <v>2442</v>
      </c>
      <c r="G556" s="1" t="s">
        <v>2442</v>
      </c>
      <c r="H556" s="27">
        <v>9106054932</v>
      </c>
      <c r="I556" s="1" t="s">
        <v>2442</v>
      </c>
      <c r="J556" s="55" t="s">
        <v>15723</v>
      </c>
      <c r="L556" s="57" t="s">
        <v>26</v>
      </c>
      <c r="M556" s="57" t="s">
        <v>2700</v>
      </c>
      <c r="N556" s="58" t="s">
        <v>2442</v>
      </c>
      <c r="O556" s="7" t="s">
        <v>14532</v>
      </c>
      <c r="S556" s="55" t="s">
        <v>15724</v>
      </c>
      <c r="V556" s="55" t="s">
        <v>15724</v>
      </c>
      <c r="Y556" s="7" t="s">
        <v>4007</v>
      </c>
      <c r="AB556" s="60">
        <v>5111</v>
      </c>
      <c r="AC556" s="60">
        <v>131</v>
      </c>
      <c r="AE556" s="61">
        <v>1</v>
      </c>
      <c r="AG556" s="7">
        <v>111058</v>
      </c>
      <c r="AH556" s="62">
        <v>111058</v>
      </c>
      <c r="AL556" s="64">
        <v>8</v>
      </c>
      <c r="AN556" s="61">
        <v>8884.64</v>
      </c>
      <c r="AO556" s="65">
        <v>33311</v>
      </c>
      <c r="AQ556" s="66" t="s">
        <v>14558</v>
      </c>
      <c r="AR556" s="66">
        <v>156</v>
      </c>
      <c r="AS556" s="66">
        <v>632</v>
      </c>
    </row>
    <row r="557" spans="3:45" x14ac:dyDescent="0.25">
      <c r="C557" s="53" t="s">
        <v>3590</v>
      </c>
      <c r="D557" s="54" t="s">
        <v>4134</v>
      </c>
      <c r="E557" s="54" t="s">
        <v>25</v>
      </c>
      <c r="F557" s="53" t="s">
        <v>2442</v>
      </c>
      <c r="G557" s="1" t="s">
        <v>2442</v>
      </c>
      <c r="H557" s="27">
        <v>9106054933</v>
      </c>
      <c r="I557" s="1" t="s">
        <v>2442</v>
      </c>
      <c r="J557" s="55" t="s">
        <v>15725</v>
      </c>
      <c r="L557" s="57" t="s">
        <v>26</v>
      </c>
      <c r="M557" s="57" t="s">
        <v>3138</v>
      </c>
      <c r="N557" s="58" t="s">
        <v>2442</v>
      </c>
      <c r="O557" s="7" t="s">
        <v>3627</v>
      </c>
      <c r="S557" s="55" t="s">
        <v>15726</v>
      </c>
      <c r="V557" s="55" t="s">
        <v>15726</v>
      </c>
      <c r="Y557" s="7" t="s">
        <v>4087</v>
      </c>
      <c r="AB557" s="60">
        <v>5111</v>
      </c>
      <c r="AC557" s="60">
        <v>131</v>
      </c>
      <c r="AE557" s="61">
        <v>8</v>
      </c>
      <c r="AG557" s="7">
        <v>45588</v>
      </c>
      <c r="AH557" s="62">
        <v>364704</v>
      </c>
      <c r="AL557" s="64">
        <v>8</v>
      </c>
      <c r="AN557" s="61">
        <v>29176.32</v>
      </c>
      <c r="AO557" s="65">
        <v>33311</v>
      </c>
      <c r="AQ557" s="66" t="s">
        <v>14558</v>
      </c>
      <c r="AR557" s="66">
        <v>156</v>
      </c>
      <c r="AS557" s="66">
        <v>632</v>
      </c>
    </row>
    <row r="558" spans="3:45" x14ac:dyDescent="0.25">
      <c r="C558" s="53" t="s">
        <v>3590</v>
      </c>
      <c r="D558" s="54" t="s">
        <v>4134</v>
      </c>
      <c r="E558" s="54" t="s">
        <v>25</v>
      </c>
      <c r="F558" s="53" t="s">
        <v>2442</v>
      </c>
      <c r="G558" s="1" t="s">
        <v>2442</v>
      </c>
      <c r="H558" s="27">
        <v>9106054939</v>
      </c>
      <c r="I558" s="1" t="s">
        <v>2442</v>
      </c>
      <c r="J558" s="55" t="s">
        <v>15727</v>
      </c>
      <c r="L558" s="57" t="s">
        <v>26</v>
      </c>
      <c r="M558" s="57" t="s">
        <v>2925</v>
      </c>
      <c r="N558" s="58" t="s">
        <v>2442</v>
      </c>
      <c r="O558" s="7" t="s">
        <v>3784</v>
      </c>
      <c r="S558" s="55" t="s">
        <v>15728</v>
      </c>
      <c r="V558" s="55" t="s">
        <v>15728</v>
      </c>
      <c r="Y558" s="7" t="s">
        <v>4010</v>
      </c>
      <c r="AB558" s="60">
        <v>5111</v>
      </c>
      <c r="AC558" s="60">
        <v>131</v>
      </c>
      <c r="AE558" s="61">
        <v>1</v>
      </c>
      <c r="AG558" s="7">
        <v>41328</v>
      </c>
      <c r="AH558" s="62">
        <v>41328</v>
      </c>
      <c r="AL558" s="64">
        <v>8</v>
      </c>
      <c r="AN558" s="61">
        <v>3306.2400000000002</v>
      </c>
      <c r="AO558" s="65">
        <v>33311</v>
      </c>
      <c r="AQ558" s="66" t="s">
        <v>14558</v>
      </c>
      <c r="AR558" s="66">
        <v>156</v>
      </c>
      <c r="AS558" s="66">
        <v>632</v>
      </c>
    </row>
    <row r="559" spans="3:45" x14ac:dyDescent="0.25">
      <c r="C559" s="53" t="s">
        <v>3590</v>
      </c>
      <c r="D559" s="54" t="s">
        <v>4134</v>
      </c>
      <c r="E559" s="54" t="s">
        <v>25</v>
      </c>
      <c r="F559" s="53" t="s">
        <v>2442</v>
      </c>
      <c r="G559" s="1" t="s">
        <v>2442</v>
      </c>
      <c r="H559" s="27">
        <v>9106054939</v>
      </c>
      <c r="I559" s="1" t="s">
        <v>2442</v>
      </c>
      <c r="J559" s="55" t="s">
        <v>15727</v>
      </c>
      <c r="L559" s="57" t="s">
        <v>26</v>
      </c>
      <c r="M559" s="57" t="s">
        <v>2925</v>
      </c>
      <c r="N559" s="58" t="s">
        <v>2442</v>
      </c>
      <c r="O559" s="7" t="s">
        <v>3784</v>
      </c>
      <c r="S559" s="55" t="s">
        <v>15728</v>
      </c>
      <c r="V559" s="55" t="s">
        <v>15728</v>
      </c>
      <c r="Y559" s="7" t="s">
        <v>3999</v>
      </c>
      <c r="AB559" s="60">
        <v>5111</v>
      </c>
      <c r="AC559" s="60">
        <v>131</v>
      </c>
      <c r="AE559" s="61">
        <v>1</v>
      </c>
      <c r="AG559" s="7">
        <v>49500</v>
      </c>
      <c r="AH559" s="62">
        <v>49500</v>
      </c>
      <c r="AL559" s="64">
        <v>8</v>
      </c>
      <c r="AN559" s="61">
        <v>3960</v>
      </c>
      <c r="AO559" s="65">
        <v>33311</v>
      </c>
      <c r="AQ559" s="66" t="s">
        <v>14558</v>
      </c>
      <c r="AR559" s="66">
        <v>156</v>
      </c>
      <c r="AS559" s="66">
        <v>632</v>
      </c>
    </row>
    <row r="560" spans="3:45" x14ac:dyDescent="0.25">
      <c r="C560" s="53" t="s">
        <v>3590</v>
      </c>
      <c r="D560" s="54" t="s">
        <v>4134</v>
      </c>
      <c r="E560" s="54" t="s">
        <v>25</v>
      </c>
      <c r="F560" s="53" t="s">
        <v>2442</v>
      </c>
      <c r="G560" s="1" t="s">
        <v>2442</v>
      </c>
      <c r="H560" s="27">
        <v>9106054980</v>
      </c>
      <c r="I560" s="1" t="s">
        <v>2442</v>
      </c>
      <c r="J560" s="55" t="s">
        <v>15731</v>
      </c>
      <c r="L560" s="57" t="s">
        <v>26</v>
      </c>
      <c r="M560" s="57" t="s">
        <v>2619</v>
      </c>
      <c r="N560" s="58" t="s">
        <v>2442</v>
      </c>
      <c r="O560" s="7" t="s">
        <v>11407</v>
      </c>
      <c r="S560" s="55" t="s">
        <v>15434</v>
      </c>
      <c r="V560" s="55" t="s">
        <v>15434</v>
      </c>
      <c r="Y560" s="7" t="s">
        <v>4059</v>
      </c>
      <c r="AB560" s="60">
        <v>5111</v>
      </c>
      <c r="AC560" s="60">
        <v>131</v>
      </c>
      <c r="AE560" s="61">
        <v>2</v>
      </c>
      <c r="AG560" s="7">
        <v>37720</v>
      </c>
      <c r="AH560" s="62">
        <v>75440</v>
      </c>
      <c r="AL560" s="64">
        <v>8</v>
      </c>
      <c r="AN560" s="61">
        <v>6035.2</v>
      </c>
      <c r="AO560" s="65">
        <v>33311</v>
      </c>
      <c r="AQ560" s="66" t="s">
        <v>14558</v>
      </c>
      <c r="AR560" s="66">
        <v>156</v>
      </c>
      <c r="AS560" s="66">
        <v>632</v>
      </c>
    </row>
    <row r="561" spans="3:45" x14ac:dyDescent="0.25">
      <c r="C561" s="53" t="s">
        <v>3590</v>
      </c>
      <c r="D561" s="54" t="s">
        <v>4134</v>
      </c>
      <c r="E561" s="54" t="s">
        <v>25</v>
      </c>
      <c r="F561" s="53" t="s">
        <v>2442</v>
      </c>
      <c r="G561" s="1" t="s">
        <v>2442</v>
      </c>
      <c r="H561" s="27">
        <v>9106054982</v>
      </c>
      <c r="I561" s="1" t="s">
        <v>2442</v>
      </c>
      <c r="J561" s="55" t="s">
        <v>15732</v>
      </c>
      <c r="L561" s="57" t="s">
        <v>26</v>
      </c>
      <c r="M561" s="57" t="s">
        <v>2607</v>
      </c>
      <c r="N561" s="58" t="s">
        <v>2442</v>
      </c>
      <c r="O561" s="7" t="s">
        <v>13042</v>
      </c>
      <c r="S561" s="55" t="s">
        <v>15733</v>
      </c>
      <c r="V561" s="55" t="s">
        <v>15733</v>
      </c>
      <c r="Y561" s="7" t="s">
        <v>4007</v>
      </c>
      <c r="AB561" s="60">
        <v>5111</v>
      </c>
      <c r="AC561" s="60">
        <v>131</v>
      </c>
      <c r="AE561" s="61">
        <v>1</v>
      </c>
      <c r="AG561" s="7">
        <v>111058</v>
      </c>
      <c r="AH561" s="62">
        <v>111058</v>
      </c>
      <c r="AL561" s="64">
        <v>8</v>
      </c>
      <c r="AN561" s="61">
        <v>8884.64</v>
      </c>
      <c r="AO561" s="65">
        <v>33311</v>
      </c>
      <c r="AQ561" s="66" t="s">
        <v>14558</v>
      </c>
      <c r="AR561" s="66">
        <v>156</v>
      </c>
      <c r="AS561" s="66">
        <v>632</v>
      </c>
    </row>
    <row r="562" spans="3:45" x14ac:dyDescent="0.25">
      <c r="C562" s="53" t="s">
        <v>3590</v>
      </c>
      <c r="D562" s="54" t="s">
        <v>4134</v>
      </c>
      <c r="E562" s="54" t="s">
        <v>25</v>
      </c>
      <c r="F562" s="53" t="s">
        <v>2442</v>
      </c>
      <c r="G562" s="1" t="s">
        <v>2442</v>
      </c>
      <c r="H562" s="27">
        <v>9106054964</v>
      </c>
      <c r="I562" s="1" t="s">
        <v>2442</v>
      </c>
      <c r="J562" s="55" t="s">
        <v>15734</v>
      </c>
      <c r="L562" s="57" t="s">
        <v>26</v>
      </c>
      <c r="M562" s="57" t="s">
        <v>2928</v>
      </c>
      <c r="N562" s="58" t="s">
        <v>2442</v>
      </c>
      <c r="O562" s="7" t="s">
        <v>3784</v>
      </c>
      <c r="S562" s="55" t="s">
        <v>15728</v>
      </c>
      <c r="V562" s="55" t="s">
        <v>15728</v>
      </c>
      <c r="Y562" s="7" t="s">
        <v>4007</v>
      </c>
      <c r="AB562" s="60">
        <v>5111</v>
      </c>
      <c r="AC562" s="60">
        <v>131</v>
      </c>
      <c r="AE562" s="61">
        <v>2</v>
      </c>
      <c r="AG562" s="7">
        <v>111058</v>
      </c>
      <c r="AH562" s="62">
        <v>222116</v>
      </c>
      <c r="AL562" s="64">
        <v>8</v>
      </c>
      <c r="AN562" s="61">
        <v>17769.28</v>
      </c>
      <c r="AO562" s="65">
        <v>33311</v>
      </c>
      <c r="AQ562" s="66" t="s">
        <v>14558</v>
      </c>
      <c r="AR562" s="66">
        <v>156</v>
      </c>
      <c r="AS562" s="66">
        <v>632</v>
      </c>
    </row>
    <row r="563" spans="3:45" x14ac:dyDescent="0.25">
      <c r="C563" s="53" t="s">
        <v>3590</v>
      </c>
      <c r="D563" s="54" t="s">
        <v>4134</v>
      </c>
      <c r="E563" s="54" t="s">
        <v>25</v>
      </c>
      <c r="F563" s="53" t="s">
        <v>2442</v>
      </c>
      <c r="G563" s="1" t="s">
        <v>2442</v>
      </c>
      <c r="H563" s="27">
        <v>9106055040</v>
      </c>
      <c r="I563" s="1" t="s">
        <v>2442</v>
      </c>
      <c r="J563" s="55" t="s">
        <v>15737</v>
      </c>
      <c r="L563" s="57" t="s">
        <v>26</v>
      </c>
      <c r="M563" s="57" t="s">
        <v>2940</v>
      </c>
      <c r="N563" s="58" t="s">
        <v>2442</v>
      </c>
      <c r="O563" s="7" t="s">
        <v>3779</v>
      </c>
      <c r="S563" s="55" t="s">
        <v>15738</v>
      </c>
      <c r="V563" s="55" t="s">
        <v>15738</v>
      </c>
      <c r="Y563" s="7" t="s">
        <v>3949</v>
      </c>
      <c r="AB563" s="60">
        <v>5111</v>
      </c>
      <c r="AC563" s="60">
        <v>131</v>
      </c>
      <c r="AE563" s="61">
        <v>3</v>
      </c>
      <c r="AG563" s="7">
        <v>74250</v>
      </c>
      <c r="AH563" s="62">
        <v>222750</v>
      </c>
      <c r="AL563" s="64">
        <v>8</v>
      </c>
      <c r="AN563" s="61">
        <v>17820</v>
      </c>
      <c r="AO563" s="65">
        <v>33311</v>
      </c>
      <c r="AQ563" s="66" t="s">
        <v>14558</v>
      </c>
      <c r="AR563" s="66">
        <v>156</v>
      </c>
      <c r="AS563" s="66">
        <v>632</v>
      </c>
    </row>
    <row r="564" spans="3:45" x14ac:dyDescent="0.25">
      <c r="C564" s="53" t="s">
        <v>3590</v>
      </c>
      <c r="D564" s="54" t="s">
        <v>4134</v>
      </c>
      <c r="E564" s="54" t="s">
        <v>25</v>
      </c>
      <c r="F564" s="53" t="s">
        <v>2442</v>
      </c>
      <c r="G564" s="1" t="s">
        <v>2442</v>
      </c>
      <c r="H564" s="27">
        <v>9106055040</v>
      </c>
      <c r="I564" s="1" t="s">
        <v>2442</v>
      </c>
      <c r="J564" s="55" t="s">
        <v>15737</v>
      </c>
      <c r="L564" s="57" t="s">
        <v>26</v>
      </c>
      <c r="M564" s="57" t="s">
        <v>2940</v>
      </c>
      <c r="N564" s="58" t="s">
        <v>2442</v>
      </c>
      <c r="O564" s="7" t="s">
        <v>3779</v>
      </c>
      <c r="S564" s="55" t="s">
        <v>15738</v>
      </c>
      <c r="V564" s="55" t="s">
        <v>15738</v>
      </c>
      <c r="Y564" s="7" t="s">
        <v>4059</v>
      </c>
      <c r="AB564" s="60">
        <v>5111</v>
      </c>
      <c r="AC564" s="60">
        <v>131</v>
      </c>
      <c r="AE564" s="61">
        <v>1</v>
      </c>
      <c r="AG564" s="7">
        <v>37720</v>
      </c>
      <c r="AH564" s="62">
        <v>37720</v>
      </c>
      <c r="AL564" s="64">
        <v>8</v>
      </c>
      <c r="AN564" s="61">
        <v>3017.6</v>
      </c>
      <c r="AO564" s="65">
        <v>33311</v>
      </c>
      <c r="AQ564" s="66" t="s">
        <v>14558</v>
      </c>
      <c r="AR564" s="66">
        <v>156</v>
      </c>
      <c r="AS564" s="66">
        <v>632</v>
      </c>
    </row>
    <row r="565" spans="3:45" x14ac:dyDescent="0.25">
      <c r="C565" s="53" t="s">
        <v>3590</v>
      </c>
      <c r="D565" s="54" t="s">
        <v>4134</v>
      </c>
      <c r="E565" s="54" t="s">
        <v>25</v>
      </c>
      <c r="F565" s="53" t="s">
        <v>2442</v>
      </c>
      <c r="G565" s="1" t="s">
        <v>2442</v>
      </c>
      <c r="H565" s="27">
        <v>9106055116</v>
      </c>
      <c r="I565" s="1" t="s">
        <v>2442</v>
      </c>
      <c r="J565" s="55" t="s">
        <v>15739</v>
      </c>
      <c r="L565" s="57" t="s">
        <v>26</v>
      </c>
      <c r="M565" s="57" t="s">
        <v>3039</v>
      </c>
      <c r="N565" s="58" t="s">
        <v>2442</v>
      </c>
      <c r="O565" s="7" t="s">
        <v>13158</v>
      </c>
      <c r="S565" s="55" t="s">
        <v>15740</v>
      </c>
      <c r="V565" s="55" t="s">
        <v>15740</v>
      </c>
      <c r="Y565" s="7" t="s">
        <v>3949</v>
      </c>
      <c r="AB565" s="60">
        <v>5111</v>
      </c>
      <c r="AC565" s="60">
        <v>131</v>
      </c>
      <c r="AE565" s="61">
        <v>1</v>
      </c>
      <c r="AG565" s="7">
        <v>74250</v>
      </c>
      <c r="AH565" s="62">
        <v>74250</v>
      </c>
      <c r="AL565" s="64">
        <v>8</v>
      </c>
      <c r="AN565" s="61">
        <v>5940</v>
      </c>
      <c r="AO565" s="65">
        <v>33311</v>
      </c>
      <c r="AQ565" s="66" t="s">
        <v>14558</v>
      </c>
      <c r="AR565" s="66">
        <v>156</v>
      </c>
      <c r="AS565" s="66">
        <v>632</v>
      </c>
    </row>
    <row r="566" spans="3:45" x14ac:dyDescent="0.25">
      <c r="C566" s="53" t="s">
        <v>3590</v>
      </c>
      <c r="D566" s="54" t="s">
        <v>4134</v>
      </c>
      <c r="E566" s="54" t="s">
        <v>25</v>
      </c>
      <c r="F566" s="53" t="s">
        <v>2442</v>
      </c>
      <c r="G566" s="1" t="s">
        <v>2442</v>
      </c>
      <c r="H566" s="27">
        <v>9106055152</v>
      </c>
      <c r="I566" s="1" t="s">
        <v>2442</v>
      </c>
      <c r="J566" s="55" t="s">
        <v>15743</v>
      </c>
      <c r="L566" s="57" t="s">
        <v>26</v>
      </c>
      <c r="M566" s="57" t="s">
        <v>2919</v>
      </c>
      <c r="N566" s="58" t="s">
        <v>2442</v>
      </c>
      <c r="O566" s="7" t="s">
        <v>11071</v>
      </c>
      <c r="S566" s="55" t="s">
        <v>15744</v>
      </c>
      <c r="V566" s="55" t="s">
        <v>15744</v>
      </c>
      <c r="Y566" s="7" t="s">
        <v>3967</v>
      </c>
      <c r="AB566" s="60">
        <v>5111</v>
      </c>
      <c r="AC566" s="60">
        <v>131</v>
      </c>
      <c r="AE566" s="61">
        <v>1</v>
      </c>
      <c r="AG566" s="7">
        <v>70950</v>
      </c>
      <c r="AH566" s="62">
        <v>70950</v>
      </c>
      <c r="AL566" s="64">
        <v>8</v>
      </c>
      <c r="AN566" s="61">
        <v>5676</v>
      </c>
      <c r="AO566" s="65">
        <v>33311</v>
      </c>
      <c r="AQ566" s="66" t="s">
        <v>14558</v>
      </c>
      <c r="AR566" s="66">
        <v>156</v>
      </c>
      <c r="AS566" s="66">
        <v>632</v>
      </c>
    </row>
    <row r="567" spans="3:45" x14ac:dyDescent="0.25">
      <c r="C567" s="53" t="s">
        <v>3590</v>
      </c>
      <c r="D567" s="54" t="s">
        <v>4134</v>
      </c>
      <c r="E567" s="54" t="s">
        <v>25</v>
      </c>
      <c r="F567" s="53" t="s">
        <v>2442</v>
      </c>
      <c r="G567" s="1" t="s">
        <v>2442</v>
      </c>
      <c r="H567" s="27">
        <v>9106055152</v>
      </c>
      <c r="I567" s="1" t="s">
        <v>2442</v>
      </c>
      <c r="J567" s="55" t="s">
        <v>15743</v>
      </c>
      <c r="L567" s="57" t="s">
        <v>26</v>
      </c>
      <c r="M567" s="57" t="s">
        <v>2919</v>
      </c>
      <c r="N567" s="58" t="s">
        <v>2442</v>
      </c>
      <c r="O567" s="7" t="s">
        <v>11071</v>
      </c>
      <c r="S567" s="55" t="s">
        <v>15744</v>
      </c>
      <c r="V567" s="55" t="s">
        <v>15744</v>
      </c>
      <c r="Y567" s="7" t="s">
        <v>4013</v>
      </c>
      <c r="AB567" s="60">
        <v>5111</v>
      </c>
      <c r="AC567" s="60">
        <v>131</v>
      </c>
      <c r="AE567" s="61">
        <v>1</v>
      </c>
      <c r="AG567" s="7">
        <v>50182</v>
      </c>
      <c r="AH567" s="62">
        <v>50182</v>
      </c>
      <c r="AL567" s="64">
        <v>8</v>
      </c>
      <c r="AN567" s="61">
        <v>4014.56</v>
      </c>
      <c r="AO567" s="65">
        <v>33311</v>
      </c>
      <c r="AQ567" s="66" t="s">
        <v>14558</v>
      </c>
      <c r="AR567" s="66">
        <v>156</v>
      </c>
      <c r="AS567" s="66">
        <v>632</v>
      </c>
    </row>
    <row r="568" spans="3:45" x14ac:dyDescent="0.25">
      <c r="C568" s="53" t="s">
        <v>3590</v>
      </c>
      <c r="D568" s="54" t="s">
        <v>4134</v>
      </c>
      <c r="E568" s="54" t="s">
        <v>25</v>
      </c>
      <c r="F568" s="53" t="s">
        <v>2442</v>
      </c>
      <c r="G568" s="1" t="s">
        <v>2442</v>
      </c>
      <c r="H568" s="27">
        <v>9106055171</v>
      </c>
      <c r="I568" s="1" t="s">
        <v>2442</v>
      </c>
      <c r="J568" s="55" t="s">
        <v>15745</v>
      </c>
      <c r="L568" s="57" t="s">
        <v>26</v>
      </c>
      <c r="M568" s="57" t="s">
        <v>3072</v>
      </c>
      <c r="N568" s="58" t="s">
        <v>2442</v>
      </c>
      <c r="O568" s="7" t="s">
        <v>3627</v>
      </c>
      <c r="S568" s="55" t="s">
        <v>15746</v>
      </c>
      <c r="V568" s="55" t="s">
        <v>15746</v>
      </c>
      <c r="Y568" s="7" t="s">
        <v>3949</v>
      </c>
      <c r="AB568" s="60">
        <v>5111</v>
      </c>
      <c r="AC568" s="60">
        <v>131</v>
      </c>
      <c r="AE568" s="61">
        <v>3</v>
      </c>
      <c r="AG568" s="7">
        <v>74250</v>
      </c>
      <c r="AH568" s="62">
        <v>222750</v>
      </c>
      <c r="AL568" s="64">
        <v>8</v>
      </c>
      <c r="AN568" s="61">
        <v>17820</v>
      </c>
      <c r="AO568" s="65">
        <v>33311</v>
      </c>
      <c r="AQ568" s="66" t="s">
        <v>14558</v>
      </c>
      <c r="AR568" s="66">
        <v>156</v>
      </c>
      <c r="AS568" s="66">
        <v>632</v>
      </c>
    </row>
    <row r="569" spans="3:45" x14ac:dyDescent="0.25">
      <c r="C569" s="53" t="s">
        <v>3590</v>
      </c>
      <c r="D569" s="54" t="s">
        <v>4134</v>
      </c>
      <c r="E569" s="54" t="s">
        <v>25</v>
      </c>
      <c r="F569" s="53" t="s">
        <v>2442</v>
      </c>
      <c r="G569" s="1" t="s">
        <v>2442</v>
      </c>
      <c r="H569" s="27">
        <v>9106055171</v>
      </c>
      <c r="I569" s="1" t="s">
        <v>2442</v>
      </c>
      <c r="J569" s="55" t="s">
        <v>15745</v>
      </c>
      <c r="L569" s="57" t="s">
        <v>26</v>
      </c>
      <c r="M569" s="57" t="s">
        <v>3072</v>
      </c>
      <c r="N569" s="58" t="s">
        <v>2442</v>
      </c>
      <c r="O569" s="7" t="s">
        <v>3627</v>
      </c>
      <c r="S569" s="55" t="s">
        <v>15746</v>
      </c>
      <c r="V569" s="55" t="s">
        <v>15746</v>
      </c>
      <c r="Y569" s="7" t="s">
        <v>4007</v>
      </c>
      <c r="AB569" s="60">
        <v>5111</v>
      </c>
      <c r="AC569" s="60">
        <v>131</v>
      </c>
      <c r="AE569" s="61">
        <v>1</v>
      </c>
      <c r="AG569" s="7">
        <v>111058</v>
      </c>
      <c r="AH569" s="62">
        <v>111058</v>
      </c>
      <c r="AL569" s="64">
        <v>8</v>
      </c>
      <c r="AN569" s="61">
        <v>8884.64</v>
      </c>
      <c r="AO569" s="65">
        <v>33311</v>
      </c>
      <c r="AQ569" s="66" t="s">
        <v>14558</v>
      </c>
      <c r="AR569" s="66">
        <v>156</v>
      </c>
      <c r="AS569" s="66">
        <v>632</v>
      </c>
    </row>
    <row r="570" spans="3:45" x14ac:dyDescent="0.25">
      <c r="C570" s="53" t="s">
        <v>3590</v>
      </c>
      <c r="D570" s="54" t="s">
        <v>4134</v>
      </c>
      <c r="E570" s="54" t="s">
        <v>25</v>
      </c>
      <c r="F570" s="53" t="s">
        <v>2442</v>
      </c>
      <c r="G570" s="1" t="s">
        <v>2442</v>
      </c>
      <c r="H570" s="27">
        <v>9106055174</v>
      </c>
      <c r="I570" s="1" t="s">
        <v>2442</v>
      </c>
      <c r="J570" s="55" t="s">
        <v>15749</v>
      </c>
      <c r="L570" s="57" t="s">
        <v>26</v>
      </c>
      <c r="M570" s="57" t="s">
        <v>2889</v>
      </c>
      <c r="N570" s="58" t="s">
        <v>2442</v>
      </c>
      <c r="O570" s="7" t="s">
        <v>11071</v>
      </c>
      <c r="S570" s="55" t="s">
        <v>15744</v>
      </c>
      <c r="V570" s="55" t="s">
        <v>15744</v>
      </c>
      <c r="Y570" s="7" t="s">
        <v>4059</v>
      </c>
      <c r="AB570" s="60">
        <v>5111</v>
      </c>
      <c r="AC570" s="60">
        <v>131</v>
      </c>
      <c r="AE570" s="61">
        <v>2</v>
      </c>
      <c r="AG570" s="7">
        <v>37720</v>
      </c>
      <c r="AH570" s="62">
        <v>75440</v>
      </c>
      <c r="AL570" s="64">
        <v>8</v>
      </c>
      <c r="AN570" s="61">
        <v>6035.2</v>
      </c>
      <c r="AO570" s="65">
        <v>33311</v>
      </c>
      <c r="AQ570" s="66" t="s">
        <v>14558</v>
      </c>
      <c r="AR570" s="66">
        <v>156</v>
      </c>
      <c r="AS570" s="66">
        <v>632</v>
      </c>
    </row>
    <row r="571" spans="3:45" x14ac:dyDescent="0.25">
      <c r="C571" s="53" t="s">
        <v>3590</v>
      </c>
      <c r="D571" s="54" t="s">
        <v>4134</v>
      </c>
      <c r="E571" s="54" t="s">
        <v>25</v>
      </c>
      <c r="F571" s="53" t="s">
        <v>2442</v>
      </c>
      <c r="G571" s="1" t="s">
        <v>2442</v>
      </c>
      <c r="H571" s="27">
        <v>9106055243</v>
      </c>
      <c r="I571" s="1" t="s">
        <v>2442</v>
      </c>
      <c r="J571" s="55" t="s">
        <v>15754</v>
      </c>
      <c r="L571" s="57" t="s">
        <v>26</v>
      </c>
      <c r="M571" s="57" t="s">
        <v>2685</v>
      </c>
      <c r="N571" s="58" t="s">
        <v>2442</v>
      </c>
      <c r="O571" s="7" t="s">
        <v>3829</v>
      </c>
      <c r="S571" s="55" t="s">
        <v>15755</v>
      </c>
      <c r="V571" s="55" t="s">
        <v>15755</v>
      </c>
      <c r="Y571" s="7" t="s">
        <v>3967</v>
      </c>
      <c r="AB571" s="60">
        <v>5111</v>
      </c>
      <c r="AC571" s="60">
        <v>131</v>
      </c>
      <c r="AE571" s="61">
        <v>4</v>
      </c>
      <c r="AG571" s="7">
        <v>70950</v>
      </c>
      <c r="AH571" s="62">
        <v>283800</v>
      </c>
      <c r="AL571" s="64">
        <v>8</v>
      </c>
      <c r="AN571" s="61">
        <v>22704</v>
      </c>
      <c r="AO571" s="65">
        <v>33311</v>
      </c>
      <c r="AQ571" s="66" t="s">
        <v>14558</v>
      </c>
      <c r="AR571" s="66">
        <v>156</v>
      </c>
      <c r="AS571" s="66">
        <v>632</v>
      </c>
    </row>
    <row r="572" spans="3:45" x14ac:dyDescent="0.25">
      <c r="C572" s="53" t="s">
        <v>3590</v>
      </c>
      <c r="D572" s="54" t="s">
        <v>4134</v>
      </c>
      <c r="E572" s="54" t="s">
        <v>25</v>
      </c>
      <c r="F572" s="53" t="s">
        <v>2442</v>
      </c>
      <c r="G572" s="1" t="s">
        <v>2442</v>
      </c>
      <c r="H572" s="27">
        <v>9106055225</v>
      </c>
      <c r="I572" s="1" t="s">
        <v>2442</v>
      </c>
      <c r="J572" s="55" t="s">
        <v>15756</v>
      </c>
      <c r="L572" s="57" t="s">
        <v>26</v>
      </c>
      <c r="M572" s="57" t="s">
        <v>2518</v>
      </c>
      <c r="N572" s="58" t="s">
        <v>2442</v>
      </c>
      <c r="O572" s="7" t="s">
        <v>3737</v>
      </c>
      <c r="S572" s="55" t="s">
        <v>15757</v>
      </c>
      <c r="V572" s="55" t="s">
        <v>15757</v>
      </c>
      <c r="Y572" s="7" t="s">
        <v>4007</v>
      </c>
      <c r="AB572" s="60">
        <v>5111</v>
      </c>
      <c r="AC572" s="60">
        <v>131</v>
      </c>
      <c r="AE572" s="61">
        <v>1</v>
      </c>
      <c r="AG572" s="7">
        <v>111058</v>
      </c>
      <c r="AH572" s="62">
        <v>111058</v>
      </c>
      <c r="AL572" s="64">
        <v>8</v>
      </c>
      <c r="AN572" s="61">
        <v>8884.64</v>
      </c>
      <c r="AO572" s="65">
        <v>33311</v>
      </c>
      <c r="AQ572" s="66" t="s">
        <v>14558</v>
      </c>
      <c r="AR572" s="66">
        <v>156</v>
      </c>
      <c r="AS572" s="66">
        <v>632</v>
      </c>
    </row>
    <row r="573" spans="3:45" x14ac:dyDescent="0.25">
      <c r="C573" s="53" t="s">
        <v>3590</v>
      </c>
      <c r="D573" s="54" t="s">
        <v>4134</v>
      </c>
      <c r="E573" s="54" t="s">
        <v>25</v>
      </c>
      <c r="F573" s="53" t="s">
        <v>2442</v>
      </c>
      <c r="G573" s="1" t="s">
        <v>2442</v>
      </c>
      <c r="H573" s="27">
        <v>9106055286</v>
      </c>
      <c r="I573" s="1" t="s">
        <v>2442</v>
      </c>
      <c r="J573" s="55" t="s">
        <v>15758</v>
      </c>
      <c r="L573" s="57" t="s">
        <v>26</v>
      </c>
      <c r="M573" s="57" t="s">
        <v>3054</v>
      </c>
      <c r="N573" s="58" t="s">
        <v>2442</v>
      </c>
      <c r="O573" s="7" t="s">
        <v>3627</v>
      </c>
      <c r="S573" s="55" t="s">
        <v>15759</v>
      </c>
      <c r="V573" s="55" t="s">
        <v>15759</v>
      </c>
      <c r="Y573" s="7" t="s">
        <v>4007</v>
      </c>
      <c r="AB573" s="60">
        <v>5111</v>
      </c>
      <c r="AC573" s="60">
        <v>131</v>
      </c>
      <c r="AE573" s="61">
        <v>1</v>
      </c>
      <c r="AG573" s="7">
        <v>111058</v>
      </c>
      <c r="AH573" s="62">
        <v>111058</v>
      </c>
      <c r="AL573" s="64">
        <v>8</v>
      </c>
      <c r="AN573" s="61">
        <v>8884.64</v>
      </c>
      <c r="AO573" s="65">
        <v>33311</v>
      </c>
      <c r="AQ573" s="66" t="s">
        <v>14558</v>
      </c>
      <c r="AR573" s="66">
        <v>156</v>
      </c>
      <c r="AS573" s="66">
        <v>632</v>
      </c>
    </row>
    <row r="574" spans="3:45" x14ac:dyDescent="0.25">
      <c r="C574" s="53" t="s">
        <v>3590</v>
      </c>
      <c r="D574" s="54" t="s">
        <v>4134</v>
      </c>
      <c r="E574" s="54" t="s">
        <v>25</v>
      </c>
      <c r="F574" s="53" t="s">
        <v>2442</v>
      </c>
      <c r="G574" s="1" t="s">
        <v>2442</v>
      </c>
      <c r="H574" s="27">
        <v>9106055329</v>
      </c>
      <c r="I574" s="1" t="s">
        <v>2442</v>
      </c>
      <c r="J574" s="55" t="s">
        <v>15760</v>
      </c>
      <c r="L574" s="57" t="s">
        <v>26</v>
      </c>
      <c r="M574" s="57" t="s">
        <v>3183</v>
      </c>
      <c r="N574" s="58" t="s">
        <v>2442</v>
      </c>
      <c r="O574" s="7" t="s">
        <v>10655</v>
      </c>
      <c r="S574" s="55" t="s">
        <v>15761</v>
      </c>
      <c r="V574" s="55" t="s">
        <v>15761</v>
      </c>
      <c r="Y574" s="7" t="s">
        <v>3952</v>
      </c>
      <c r="AB574" s="60">
        <v>5111</v>
      </c>
      <c r="AC574" s="60">
        <v>131</v>
      </c>
      <c r="AE574" s="61">
        <v>1</v>
      </c>
      <c r="AG574" s="7">
        <v>73431</v>
      </c>
      <c r="AH574" s="62">
        <v>73431</v>
      </c>
      <c r="AL574" s="64">
        <v>8</v>
      </c>
      <c r="AN574" s="61">
        <v>5874.4800000000005</v>
      </c>
      <c r="AO574" s="65">
        <v>33311</v>
      </c>
      <c r="AQ574" s="66" t="s">
        <v>14558</v>
      </c>
      <c r="AR574" s="66">
        <v>156</v>
      </c>
      <c r="AS574" s="66">
        <v>632</v>
      </c>
    </row>
    <row r="575" spans="3:45" x14ac:dyDescent="0.25">
      <c r="C575" s="53" t="s">
        <v>3590</v>
      </c>
      <c r="D575" s="54" t="s">
        <v>4134</v>
      </c>
      <c r="E575" s="54" t="s">
        <v>25</v>
      </c>
      <c r="F575" s="53" t="s">
        <v>2442</v>
      </c>
      <c r="G575" s="1" t="s">
        <v>2442</v>
      </c>
      <c r="H575" s="27">
        <v>9106055329</v>
      </c>
      <c r="I575" s="1" t="s">
        <v>2442</v>
      </c>
      <c r="J575" s="55" t="s">
        <v>15760</v>
      </c>
      <c r="L575" s="57" t="s">
        <v>26</v>
      </c>
      <c r="M575" s="57" t="s">
        <v>3183</v>
      </c>
      <c r="N575" s="58" t="s">
        <v>2442</v>
      </c>
      <c r="O575" s="7" t="s">
        <v>10655</v>
      </c>
      <c r="S575" s="55" t="s">
        <v>15761</v>
      </c>
      <c r="V575" s="55" t="s">
        <v>15761</v>
      </c>
      <c r="Y575" s="7" t="s">
        <v>4007</v>
      </c>
      <c r="AB575" s="60">
        <v>5111</v>
      </c>
      <c r="AC575" s="60">
        <v>131</v>
      </c>
      <c r="AE575" s="61">
        <v>1</v>
      </c>
      <c r="AG575" s="7">
        <v>111058</v>
      </c>
      <c r="AH575" s="62">
        <v>111058</v>
      </c>
      <c r="AL575" s="64">
        <v>8</v>
      </c>
      <c r="AN575" s="61">
        <v>8884.64</v>
      </c>
      <c r="AO575" s="65">
        <v>33311</v>
      </c>
      <c r="AQ575" s="66" t="s">
        <v>14558</v>
      </c>
      <c r="AR575" s="66">
        <v>156</v>
      </c>
      <c r="AS575" s="66">
        <v>632</v>
      </c>
    </row>
    <row r="576" spans="3:45" x14ac:dyDescent="0.25">
      <c r="C576" s="53" t="s">
        <v>3590</v>
      </c>
      <c r="D576" s="54" t="s">
        <v>4134</v>
      </c>
      <c r="E576" s="54" t="s">
        <v>25</v>
      </c>
      <c r="F576" s="53" t="s">
        <v>2442</v>
      </c>
      <c r="G576" s="1" t="s">
        <v>2442</v>
      </c>
      <c r="H576" s="27">
        <v>9106055361</v>
      </c>
      <c r="I576" s="1" t="s">
        <v>2442</v>
      </c>
      <c r="J576" s="55" t="s">
        <v>15762</v>
      </c>
      <c r="L576" s="57" t="s">
        <v>26</v>
      </c>
      <c r="M576" s="57" t="s">
        <v>2775</v>
      </c>
      <c r="N576" s="58" t="s">
        <v>2442</v>
      </c>
      <c r="O576" s="7" t="s">
        <v>3759</v>
      </c>
      <c r="S576" s="55" t="s">
        <v>15763</v>
      </c>
      <c r="V576" s="55" t="s">
        <v>15763</v>
      </c>
      <c r="Y576" s="7" t="s">
        <v>4087</v>
      </c>
      <c r="AB576" s="60">
        <v>5111</v>
      </c>
      <c r="AC576" s="60">
        <v>131</v>
      </c>
      <c r="AE576" s="61">
        <v>1</v>
      </c>
      <c r="AG576" s="7">
        <v>45588</v>
      </c>
      <c r="AH576" s="62">
        <v>45588</v>
      </c>
      <c r="AL576" s="64">
        <v>8</v>
      </c>
      <c r="AN576" s="61">
        <v>3647.04</v>
      </c>
      <c r="AO576" s="65">
        <v>33311</v>
      </c>
      <c r="AQ576" s="66" t="s">
        <v>14558</v>
      </c>
      <c r="AR576" s="66">
        <v>156</v>
      </c>
      <c r="AS576" s="66">
        <v>632</v>
      </c>
    </row>
    <row r="577" spans="3:45" x14ac:dyDescent="0.25">
      <c r="C577" s="53" t="s">
        <v>3590</v>
      </c>
      <c r="D577" s="54" t="s">
        <v>4134</v>
      </c>
      <c r="E577" s="54" t="s">
        <v>25</v>
      </c>
      <c r="F577" s="53" t="s">
        <v>2442</v>
      </c>
      <c r="G577" s="1" t="s">
        <v>2442</v>
      </c>
      <c r="H577" s="27">
        <v>9106055398</v>
      </c>
      <c r="I577" s="1" t="s">
        <v>2442</v>
      </c>
      <c r="J577" s="55" t="s">
        <v>15764</v>
      </c>
      <c r="L577" s="57" t="s">
        <v>26</v>
      </c>
      <c r="M577" s="57" t="s">
        <v>2877</v>
      </c>
      <c r="N577" s="58" t="s">
        <v>2442</v>
      </c>
      <c r="O577" s="7" t="s">
        <v>3727</v>
      </c>
      <c r="S577" s="55" t="s">
        <v>15765</v>
      </c>
      <c r="V577" s="55" t="s">
        <v>15765</v>
      </c>
      <c r="Y577" s="7" t="s">
        <v>4007</v>
      </c>
      <c r="AB577" s="60">
        <v>5111</v>
      </c>
      <c r="AC577" s="60">
        <v>131</v>
      </c>
      <c r="AE577" s="61">
        <v>1</v>
      </c>
      <c r="AG577" s="7">
        <v>111058</v>
      </c>
      <c r="AH577" s="62">
        <v>111058</v>
      </c>
      <c r="AL577" s="64">
        <v>8</v>
      </c>
      <c r="AN577" s="61">
        <v>8884.64</v>
      </c>
      <c r="AO577" s="65">
        <v>33311</v>
      </c>
      <c r="AQ577" s="66" t="s">
        <v>14558</v>
      </c>
      <c r="AR577" s="66">
        <v>156</v>
      </c>
      <c r="AS577" s="66">
        <v>632</v>
      </c>
    </row>
    <row r="578" spans="3:45" x14ac:dyDescent="0.25">
      <c r="C578" s="53" t="s">
        <v>3590</v>
      </c>
      <c r="D578" s="54" t="s">
        <v>4134</v>
      </c>
      <c r="E578" s="54" t="s">
        <v>25</v>
      </c>
      <c r="F578" s="53" t="s">
        <v>2442</v>
      </c>
      <c r="G578" s="1" t="s">
        <v>2442</v>
      </c>
      <c r="H578" s="27">
        <v>9106055457</v>
      </c>
      <c r="I578" s="1" t="s">
        <v>2442</v>
      </c>
      <c r="J578" s="55" t="s">
        <v>15766</v>
      </c>
      <c r="L578" s="57" t="s">
        <v>26</v>
      </c>
      <c r="M578" s="57" t="s">
        <v>2895</v>
      </c>
      <c r="N578" s="58" t="s">
        <v>2442</v>
      </c>
      <c r="O578" s="7" t="s">
        <v>10706</v>
      </c>
      <c r="S578" s="55" t="s">
        <v>15767</v>
      </c>
      <c r="V578" s="55" t="s">
        <v>15767</v>
      </c>
      <c r="Y578" s="7" t="s">
        <v>4007</v>
      </c>
      <c r="AB578" s="60">
        <v>5111</v>
      </c>
      <c r="AC578" s="60">
        <v>131</v>
      </c>
      <c r="AE578" s="61">
        <v>2</v>
      </c>
      <c r="AG578" s="7">
        <v>111058</v>
      </c>
      <c r="AH578" s="62">
        <v>222116</v>
      </c>
      <c r="AL578" s="64">
        <v>8</v>
      </c>
      <c r="AN578" s="61">
        <v>17769.28</v>
      </c>
      <c r="AO578" s="65">
        <v>33311</v>
      </c>
      <c r="AQ578" s="66" t="s">
        <v>14558</v>
      </c>
      <c r="AR578" s="66">
        <v>156</v>
      </c>
      <c r="AS578" s="66">
        <v>632</v>
      </c>
    </row>
    <row r="579" spans="3:45" x14ac:dyDescent="0.25">
      <c r="C579" s="53" t="s">
        <v>3590</v>
      </c>
      <c r="D579" s="54" t="s">
        <v>4134</v>
      </c>
      <c r="E579" s="54" t="s">
        <v>25</v>
      </c>
      <c r="F579" s="53" t="s">
        <v>2442</v>
      </c>
      <c r="G579" s="1" t="s">
        <v>2442</v>
      </c>
      <c r="H579" s="27">
        <v>9106055459</v>
      </c>
      <c r="I579" s="1" t="s">
        <v>2442</v>
      </c>
      <c r="J579" s="55" t="s">
        <v>15768</v>
      </c>
      <c r="L579" s="57" t="s">
        <v>26</v>
      </c>
      <c r="M579" s="57" t="s">
        <v>2838</v>
      </c>
      <c r="N579" s="58" t="s">
        <v>2442</v>
      </c>
      <c r="O579" s="7" t="s">
        <v>3711</v>
      </c>
      <c r="S579" s="55" t="s">
        <v>15769</v>
      </c>
      <c r="V579" s="55" t="s">
        <v>15769</v>
      </c>
      <c r="Y579" s="7" t="s">
        <v>4087</v>
      </c>
      <c r="AB579" s="60">
        <v>5111</v>
      </c>
      <c r="AC579" s="60">
        <v>131</v>
      </c>
      <c r="AE579" s="61">
        <v>1</v>
      </c>
      <c r="AG579" s="7">
        <v>45588</v>
      </c>
      <c r="AH579" s="62">
        <v>45588</v>
      </c>
      <c r="AL579" s="64">
        <v>8</v>
      </c>
      <c r="AN579" s="61">
        <v>3647.04</v>
      </c>
      <c r="AO579" s="65">
        <v>33311</v>
      </c>
      <c r="AQ579" s="66" t="s">
        <v>14558</v>
      </c>
      <c r="AR579" s="66">
        <v>156</v>
      </c>
      <c r="AS579" s="66">
        <v>632</v>
      </c>
    </row>
    <row r="580" spans="3:45" x14ac:dyDescent="0.25">
      <c r="C580" s="53" t="s">
        <v>3590</v>
      </c>
      <c r="D580" s="54" t="s">
        <v>4134</v>
      </c>
      <c r="E580" s="54" t="s">
        <v>25</v>
      </c>
      <c r="F580" s="53" t="s">
        <v>2442</v>
      </c>
      <c r="G580" s="1" t="s">
        <v>2442</v>
      </c>
      <c r="H580" s="27">
        <v>9106055404</v>
      </c>
      <c r="I580" s="1" t="s">
        <v>2442</v>
      </c>
      <c r="J580" s="55" t="s">
        <v>15770</v>
      </c>
      <c r="L580" s="57" t="s">
        <v>26</v>
      </c>
      <c r="M580" s="57" t="s">
        <v>2847</v>
      </c>
      <c r="N580" s="58" t="s">
        <v>2442</v>
      </c>
      <c r="O580" s="7" t="s">
        <v>3711</v>
      </c>
      <c r="S580" s="55" t="s">
        <v>15771</v>
      </c>
      <c r="V580" s="55" t="s">
        <v>15771</v>
      </c>
      <c r="Y580" s="7" t="s">
        <v>4007</v>
      </c>
      <c r="AB580" s="60">
        <v>5111</v>
      </c>
      <c r="AC580" s="60">
        <v>131</v>
      </c>
      <c r="AE580" s="61">
        <v>4</v>
      </c>
      <c r="AG580" s="7">
        <v>111058</v>
      </c>
      <c r="AH580" s="62">
        <v>444232</v>
      </c>
      <c r="AL580" s="64">
        <v>8</v>
      </c>
      <c r="AN580" s="61">
        <v>35538.559999999998</v>
      </c>
      <c r="AO580" s="65">
        <v>33311</v>
      </c>
      <c r="AQ580" s="66" t="s">
        <v>14558</v>
      </c>
      <c r="AR580" s="66">
        <v>156</v>
      </c>
      <c r="AS580" s="66">
        <v>632</v>
      </c>
    </row>
    <row r="581" spans="3:45" x14ac:dyDescent="0.25">
      <c r="C581" s="53" t="s">
        <v>3590</v>
      </c>
      <c r="D581" s="54" t="s">
        <v>4134</v>
      </c>
      <c r="E581" s="54" t="s">
        <v>25</v>
      </c>
      <c r="F581" s="53" t="s">
        <v>2442</v>
      </c>
      <c r="G581" s="1" t="s">
        <v>2442</v>
      </c>
      <c r="H581" s="27">
        <v>9106055479</v>
      </c>
      <c r="I581" s="1" t="s">
        <v>2442</v>
      </c>
      <c r="J581" s="55" t="s">
        <v>15772</v>
      </c>
      <c r="L581" s="57" t="s">
        <v>26</v>
      </c>
      <c r="M581" s="57" t="s">
        <v>2757</v>
      </c>
      <c r="N581" s="58" t="s">
        <v>2442</v>
      </c>
      <c r="O581" s="7" t="s">
        <v>3686</v>
      </c>
      <c r="S581" s="55" t="s">
        <v>15773</v>
      </c>
      <c r="V581" s="55" t="s">
        <v>15773</v>
      </c>
      <c r="Y581" s="7" t="s">
        <v>3952</v>
      </c>
      <c r="AB581" s="60">
        <v>5111</v>
      </c>
      <c r="AC581" s="60">
        <v>131</v>
      </c>
      <c r="AE581" s="61">
        <v>1</v>
      </c>
      <c r="AG581" s="7">
        <v>73431</v>
      </c>
      <c r="AH581" s="62">
        <v>73431</v>
      </c>
      <c r="AL581" s="64">
        <v>8</v>
      </c>
      <c r="AN581" s="61">
        <v>5874.4800000000005</v>
      </c>
      <c r="AO581" s="65">
        <v>33311</v>
      </c>
      <c r="AQ581" s="66" t="s">
        <v>14558</v>
      </c>
      <c r="AR581" s="66">
        <v>156</v>
      </c>
      <c r="AS581" s="66">
        <v>632</v>
      </c>
    </row>
    <row r="582" spans="3:45" x14ac:dyDescent="0.25">
      <c r="C582" s="53" t="s">
        <v>3590</v>
      </c>
      <c r="D582" s="54" t="s">
        <v>4134</v>
      </c>
      <c r="E582" s="54" t="s">
        <v>25</v>
      </c>
      <c r="F582" s="53" t="s">
        <v>2442</v>
      </c>
      <c r="G582" s="1" t="s">
        <v>2442</v>
      </c>
      <c r="H582" s="27">
        <v>9106055561</v>
      </c>
      <c r="I582" s="1" t="s">
        <v>2442</v>
      </c>
      <c r="J582" s="55" t="s">
        <v>15776</v>
      </c>
      <c r="L582" s="57" t="s">
        <v>26</v>
      </c>
      <c r="M582" s="57" t="s">
        <v>2745</v>
      </c>
      <c r="N582" s="58" t="s">
        <v>2442</v>
      </c>
      <c r="O582" s="7" t="s">
        <v>3686</v>
      </c>
      <c r="S582" s="55" t="s">
        <v>15777</v>
      </c>
      <c r="V582" s="55" t="s">
        <v>15777</v>
      </c>
      <c r="Y582" s="7" t="s">
        <v>4007</v>
      </c>
      <c r="AB582" s="60">
        <v>5111</v>
      </c>
      <c r="AC582" s="60">
        <v>131</v>
      </c>
      <c r="AE582" s="61">
        <v>1</v>
      </c>
      <c r="AG582" s="7">
        <v>111058</v>
      </c>
      <c r="AH582" s="62">
        <v>111058</v>
      </c>
      <c r="AL582" s="64">
        <v>8</v>
      </c>
      <c r="AN582" s="61">
        <v>8884.64</v>
      </c>
      <c r="AO582" s="65">
        <v>33311</v>
      </c>
      <c r="AQ582" s="66" t="s">
        <v>14558</v>
      </c>
      <c r="AR582" s="66">
        <v>156</v>
      </c>
      <c r="AS582" s="66">
        <v>632</v>
      </c>
    </row>
    <row r="583" spans="3:45" x14ac:dyDescent="0.25">
      <c r="C583" s="53" t="s">
        <v>3590</v>
      </c>
      <c r="D583" s="54" t="s">
        <v>4134</v>
      </c>
      <c r="E583" s="54" t="s">
        <v>25</v>
      </c>
      <c r="F583" s="53" t="s">
        <v>2442</v>
      </c>
      <c r="G583" s="1" t="s">
        <v>2442</v>
      </c>
      <c r="H583" s="27">
        <v>9106055567</v>
      </c>
      <c r="I583" s="1" t="s">
        <v>2442</v>
      </c>
      <c r="J583" s="55" t="s">
        <v>15778</v>
      </c>
      <c r="L583" s="57" t="s">
        <v>26</v>
      </c>
      <c r="M583" s="57" t="s">
        <v>2661</v>
      </c>
      <c r="N583" s="58" t="s">
        <v>2442</v>
      </c>
      <c r="O583" s="7" t="s">
        <v>3686</v>
      </c>
      <c r="S583" s="55" t="s">
        <v>15779</v>
      </c>
      <c r="V583" s="55" t="s">
        <v>15779</v>
      </c>
      <c r="Y583" s="7" t="s">
        <v>3949</v>
      </c>
      <c r="AB583" s="60">
        <v>5111</v>
      </c>
      <c r="AC583" s="60">
        <v>131</v>
      </c>
      <c r="AE583" s="61">
        <v>4</v>
      </c>
      <c r="AG583" s="7">
        <v>74250</v>
      </c>
      <c r="AH583" s="62">
        <v>297000</v>
      </c>
      <c r="AL583" s="64">
        <v>8</v>
      </c>
      <c r="AN583" s="61">
        <v>23760</v>
      </c>
      <c r="AO583" s="65">
        <v>33311</v>
      </c>
      <c r="AQ583" s="66" t="s">
        <v>14558</v>
      </c>
      <c r="AR583" s="66">
        <v>156</v>
      </c>
      <c r="AS583" s="66">
        <v>632</v>
      </c>
    </row>
    <row r="584" spans="3:45" x14ac:dyDescent="0.25">
      <c r="C584" s="53" t="s">
        <v>3590</v>
      </c>
      <c r="D584" s="54" t="s">
        <v>4134</v>
      </c>
      <c r="E584" s="54" t="s">
        <v>25</v>
      </c>
      <c r="F584" s="53" t="s">
        <v>2442</v>
      </c>
      <c r="G584" s="1" t="s">
        <v>2442</v>
      </c>
      <c r="H584" s="27">
        <v>9106055647</v>
      </c>
      <c r="I584" s="1" t="s">
        <v>2442</v>
      </c>
      <c r="J584" s="55" t="s">
        <v>15782</v>
      </c>
      <c r="L584" s="57" t="s">
        <v>26</v>
      </c>
      <c r="M584" s="57" t="s">
        <v>2931</v>
      </c>
      <c r="N584" s="58" t="s">
        <v>2442</v>
      </c>
      <c r="O584" s="7" t="s">
        <v>3627</v>
      </c>
      <c r="S584" s="55" t="s">
        <v>15783</v>
      </c>
      <c r="V584" s="55" t="s">
        <v>15783</v>
      </c>
      <c r="Y584" s="7" t="s">
        <v>4007</v>
      </c>
      <c r="AB584" s="60">
        <v>5111</v>
      </c>
      <c r="AC584" s="60">
        <v>131</v>
      </c>
      <c r="AE584" s="61">
        <v>2</v>
      </c>
      <c r="AG584" s="7">
        <v>111058</v>
      </c>
      <c r="AH584" s="62">
        <v>222116</v>
      </c>
      <c r="AL584" s="64">
        <v>8</v>
      </c>
      <c r="AN584" s="61">
        <v>17769.28</v>
      </c>
      <c r="AO584" s="65">
        <v>33311</v>
      </c>
      <c r="AQ584" s="66" t="s">
        <v>14558</v>
      </c>
      <c r="AR584" s="66">
        <v>156</v>
      </c>
      <c r="AS584" s="66">
        <v>632</v>
      </c>
    </row>
    <row r="585" spans="3:45" x14ac:dyDescent="0.25">
      <c r="C585" s="53" t="s">
        <v>3590</v>
      </c>
      <c r="D585" s="54" t="s">
        <v>4134</v>
      </c>
      <c r="E585" s="54" t="s">
        <v>25</v>
      </c>
      <c r="F585" s="53" t="s">
        <v>2442</v>
      </c>
      <c r="G585" s="1" t="s">
        <v>2442</v>
      </c>
      <c r="H585" s="27">
        <v>9106055679</v>
      </c>
      <c r="I585" s="1" t="s">
        <v>2442</v>
      </c>
      <c r="J585" s="55" t="s">
        <v>15786</v>
      </c>
      <c r="L585" s="57" t="s">
        <v>26</v>
      </c>
      <c r="M585" s="57" t="s">
        <v>2853</v>
      </c>
      <c r="N585" s="58" t="s">
        <v>2442</v>
      </c>
      <c r="O585" s="7" t="s">
        <v>3784</v>
      </c>
      <c r="S585" s="55" t="s">
        <v>15787</v>
      </c>
      <c r="V585" s="55" t="s">
        <v>15787</v>
      </c>
      <c r="Y585" s="7" t="s">
        <v>4007</v>
      </c>
      <c r="AB585" s="60">
        <v>5111</v>
      </c>
      <c r="AC585" s="60">
        <v>131</v>
      </c>
      <c r="AE585" s="61">
        <v>4</v>
      </c>
      <c r="AG585" s="7">
        <v>111058</v>
      </c>
      <c r="AH585" s="62">
        <v>444232</v>
      </c>
      <c r="AL585" s="64">
        <v>8</v>
      </c>
      <c r="AN585" s="61">
        <v>35538.559999999998</v>
      </c>
      <c r="AO585" s="65">
        <v>33311</v>
      </c>
      <c r="AQ585" s="66" t="s">
        <v>14558</v>
      </c>
      <c r="AR585" s="66">
        <v>156</v>
      </c>
      <c r="AS585" s="66">
        <v>632</v>
      </c>
    </row>
    <row r="586" spans="3:45" x14ac:dyDescent="0.25">
      <c r="C586" s="53" t="s">
        <v>3590</v>
      </c>
      <c r="D586" s="54" t="s">
        <v>4134</v>
      </c>
      <c r="E586" s="54" t="s">
        <v>25</v>
      </c>
      <c r="F586" s="53" t="s">
        <v>2442</v>
      </c>
      <c r="G586" s="1" t="s">
        <v>2442</v>
      </c>
      <c r="H586" s="27">
        <v>9106055679</v>
      </c>
      <c r="I586" s="1" t="s">
        <v>2442</v>
      </c>
      <c r="J586" s="55" t="s">
        <v>15786</v>
      </c>
      <c r="L586" s="57" t="s">
        <v>26</v>
      </c>
      <c r="M586" s="57" t="s">
        <v>2853</v>
      </c>
      <c r="N586" s="58" t="s">
        <v>2442</v>
      </c>
      <c r="O586" s="7" t="s">
        <v>3784</v>
      </c>
      <c r="S586" s="55" t="s">
        <v>15787</v>
      </c>
      <c r="V586" s="55" t="s">
        <v>15787</v>
      </c>
      <c r="Y586" s="7" t="s">
        <v>3967</v>
      </c>
      <c r="AB586" s="60">
        <v>5111</v>
      </c>
      <c r="AC586" s="60">
        <v>131</v>
      </c>
      <c r="AE586" s="61">
        <v>4</v>
      </c>
      <c r="AG586" s="7">
        <v>70950</v>
      </c>
      <c r="AH586" s="62">
        <v>283800</v>
      </c>
      <c r="AL586" s="64">
        <v>8</v>
      </c>
      <c r="AN586" s="61">
        <v>22704</v>
      </c>
      <c r="AO586" s="65">
        <v>33311</v>
      </c>
      <c r="AQ586" s="66" t="s">
        <v>14558</v>
      </c>
      <c r="AR586" s="66">
        <v>156</v>
      </c>
      <c r="AS586" s="66">
        <v>632</v>
      </c>
    </row>
    <row r="587" spans="3:45" x14ac:dyDescent="0.25">
      <c r="C587" s="53" t="s">
        <v>3590</v>
      </c>
      <c r="D587" s="54" t="s">
        <v>4134</v>
      </c>
      <c r="E587" s="54" t="s">
        <v>25</v>
      </c>
      <c r="F587" s="53" t="s">
        <v>2442</v>
      </c>
      <c r="G587" s="1" t="s">
        <v>2442</v>
      </c>
      <c r="H587" s="27">
        <v>9106055794</v>
      </c>
      <c r="I587" s="1" t="s">
        <v>2442</v>
      </c>
      <c r="J587" s="55" t="s">
        <v>15788</v>
      </c>
      <c r="L587" s="57" t="s">
        <v>26</v>
      </c>
      <c r="M587" s="57" t="s">
        <v>2796</v>
      </c>
      <c r="N587" s="58" t="s">
        <v>2442</v>
      </c>
      <c r="O587" s="7" t="s">
        <v>11712</v>
      </c>
      <c r="S587" s="55" t="s">
        <v>15789</v>
      </c>
      <c r="V587" s="55" t="s">
        <v>15789</v>
      </c>
      <c r="Y587" s="7" t="s">
        <v>4059</v>
      </c>
      <c r="AB587" s="60">
        <v>5111</v>
      </c>
      <c r="AC587" s="60">
        <v>131</v>
      </c>
      <c r="AE587" s="61">
        <v>2</v>
      </c>
      <c r="AG587" s="7">
        <v>37720</v>
      </c>
      <c r="AH587" s="62">
        <v>75440</v>
      </c>
      <c r="AL587" s="64">
        <v>8</v>
      </c>
      <c r="AN587" s="61">
        <v>6035.2</v>
      </c>
      <c r="AO587" s="65">
        <v>33311</v>
      </c>
      <c r="AQ587" s="66" t="s">
        <v>14558</v>
      </c>
      <c r="AR587" s="66">
        <v>156</v>
      </c>
      <c r="AS587" s="66">
        <v>632</v>
      </c>
    </row>
    <row r="588" spans="3:45" x14ac:dyDescent="0.25">
      <c r="C588" s="53" t="s">
        <v>3590</v>
      </c>
      <c r="D588" s="54" t="s">
        <v>4134</v>
      </c>
      <c r="E588" s="54" t="s">
        <v>25</v>
      </c>
      <c r="F588" s="53" t="s">
        <v>2442</v>
      </c>
      <c r="G588" s="1" t="s">
        <v>2442</v>
      </c>
      <c r="H588" s="27">
        <v>9106055794</v>
      </c>
      <c r="I588" s="1" t="s">
        <v>2442</v>
      </c>
      <c r="J588" s="55" t="s">
        <v>15788</v>
      </c>
      <c r="L588" s="57" t="s">
        <v>26</v>
      </c>
      <c r="M588" s="57" t="s">
        <v>2796</v>
      </c>
      <c r="N588" s="58" t="s">
        <v>2442</v>
      </c>
      <c r="O588" s="7" t="s">
        <v>11712</v>
      </c>
      <c r="S588" s="55" t="s">
        <v>15789</v>
      </c>
      <c r="V588" s="55" t="s">
        <v>15789</v>
      </c>
      <c r="Y588" s="7" t="s">
        <v>4013</v>
      </c>
      <c r="AB588" s="60">
        <v>5111</v>
      </c>
      <c r="AC588" s="60">
        <v>131</v>
      </c>
      <c r="AE588" s="61">
        <v>3</v>
      </c>
      <c r="AG588" s="7">
        <v>50182</v>
      </c>
      <c r="AH588" s="62">
        <v>150546</v>
      </c>
      <c r="AL588" s="64">
        <v>8</v>
      </c>
      <c r="AN588" s="61">
        <v>12043.68</v>
      </c>
      <c r="AO588" s="65">
        <v>33311</v>
      </c>
      <c r="AQ588" s="66" t="s">
        <v>14558</v>
      </c>
      <c r="AR588" s="66">
        <v>156</v>
      </c>
      <c r="AS588" s="66">
        <v>632</v>
      </c>
    </row>
    <row r="589" spans="3:45" x14ac:dyDescent="0.25">
      <c r="C589" s="53" t="s">
        <v>3590</v>
      </c>
      <c r="D589" s="54" t="s">
        <v>4134</v>
      </c>
      <c r="E589" s="54" t="s">
        <v>25</v>
      </c>
      <c r="F589" s="53" t="s">
        <v>2442</v>
      </c>
      <c r="G589" s="1" t="s">
        <v>2442</v>
      </c>
      <c r="H589" s="27">
        <v>9106055794</v>
      </c>
      <c r="I589" s="1" t="s">
        <v>2442</v>
      </c>
      <c r="J589" s="55" t="s">
        <v>15788</v>
      </c>
      <c r="L589" s="57" t="s">
        <v>26</v>
      </c>
      <c r="M589" s="57" t="s">
        <v>2796</v>
      </c>
      <c r="N589" s="58" t="s">
        <v>2442</v>
      </c>
      <c r="O589" s="7" t="s">
        <v>11712</v>
      </c>
      <c r="S589" s="55" t="s">
        <v>15789</v>
      </c>
      <c r="V589" s="55" t="s">
        <v>15789</v>
      </c>
      <c r="Y589" s="7" t="s">
        <v>3952</v>
      </c>
      <c r="AB589" s="60">
        <v>5111</v>
      </c>
      <c r="AC589" s="60">
        <v>131</v>
      </c>
      <c r="AE589" s="61">
        <v>1</v>
      </c>
      <c r="AG589" s="7">
        <v>73431</v>
      </c>
      <c r="AH589" s="62">
        <v>73431</v>
      </c>
      <c r="AL589" s="64">
        <v>8</v>
      </c>
      <c r="AN589" s="61">
        <v>5874.4800000000005</v>
      </c>
      <c r="AO589" s="65">
        <v>33311</v>
      </c>
      <c r="AQ589" s="66" t="s">
        <v>14558</v>
      </c>
      <c r="AR589" s="66">
        <v>156</v>
      </c>
      <c r="AS589" s="66">
        <v>632</v>
      </c>
    </row>
    <row r="590" spans="3:45" x14ac:dyDescent="0.25">
      <c r="C590" s="53" t="s">
        <v>3590</v>
      </c>
      <c r="D590" s="54" t="s">
        <v>4134</v>
      </c>
      <c r="E590" s="54" t="s">
        <v>25</v>
      </c>
      <c r="F590" s="53" t="s">
        <v>2442</v>
      </c>
      <c r="G590" s="1" t="s">
        <v>2442</v>
      </c>
      <c r="H590" s="27">
        <v>9106055840</v>
      </c>
      <c r="I590" s="1" t="s">
        <v>2442</v>
      </c>
      <c r="J590" s="55" t="s">
        <v>15790</v>
      </c>
      <c r="L590" s="57" t="s">
        <v>26</v>
      </c>
      <c r="M590" s="57" t="s">
        <v>2634</v>
      </c>
      <c r="N590" s="58" t="s">
        <v>2442</v>
      </c>
      <c r="O590" s="7" t="s">
        <v>3686</v>
      </c>
      <c r="S590" s="55" t="s">
        <v>15791</v>
      </c>
      <c r="V590" s="55" t="s">
        <v>15791</v>
      </c>
      <c r="Y590" s="7" t="s">
        <v>4007</v>
      </c>
      <c r="AB590" s="60">
        <v>5111</v>
      </c>
      <c r="AC590" s="60">
        <v>131</v>
      </c>
      <c r="AE590" s="61">
        <v>1</v>
      </c>
      <c r="AG590" s="7">
        <v>111058</v>
      </c>
      <c r="AH590" s="62">
        <v>111058</v>
      </c>
      <c r="AL590" s="64">
        <v>8</v>
      </c>
      <c r="AN590" s="61">
        <v>8884.64</v>
      </c>
      <c r="AO590" s="65">
        <v>33311</v>
      </c>
      <c r="AQ590" s="66" t="s">
        <v>14558</v>
      </c>
      <c r="AR590" s="66">
        <v>156</v>
      </c>
      <c r="AS590" s="66">
        <v>632</v>
      </c>
    </row>
    <row r="591" spans="3:45" x14ac:dyDescent="0.25">
      <c r="C591" s="53" t="s">
        <v>3590</v>
      </c>
      <c r="D591" s="54" t="s">
        <v>4134</v>
      </c>
      <c r="E591" s="54" t="s">
        <v>25</v>
      </c>
      <c r="F591" s="53" t="s">
        <v>2442</v>
      </c>
      <c r="G591" s="1" t="s">
        <v>2442</v>
      </c>
      <c r="H591" s="27">
        <v>9106055765</v>
      </c>
      <c r="I591" s="1" t="s">
        <v>2442</v>
      </c>
      <c r="J591" s="55" t="s">
        <v>15792</v>
      </c>
      <c r="L591" s="57" t="s">
        <v>26</v>
      </c>
      <c r="M591" s="57" t="s">
        <v>2865</v>
      </c>
      <c r="N591" s="58" t="s">
        <v>2442</v>
      </c>
      <c r="O591" s="7" t="s">
        <v>14534</v>
      </c>
      <c r="S591" s="55" t="s">
        <v>15793</v>
      </c>
      <c r="V591" s="55" t="s">
        <v>15793</v>
      </c>
      <c r="Y591" s="7" t="s">
        <v>4013</v>
      </c>
      <c r="AB591" s="60">
        <v>5111</v>
      </c>
      <c r="AC591" s="60">
        <v>131</v>
      </c>
      <c r="AE591" s="61">
        <v>1</v>
      </c>
      <c r="AG591" s="7">
        <v>50182</v>
      </c>
      <c r="AH591" s="62">
        <v>50182</v>
      </c>
      <c r="AL591" s="64">
        <v>8</v>
      </c>
      <c r="AN591" s="61">
        <v>4014.56</v>
      </c>
      <c r="AO591" s="65">
        <v>33311</v>
      </c>
      <c r="AQ591" s="66" t="s">
        <v>14558</v>
      </c>
      <c r="AR591" s="66">
        <v>156</v>
      </c>
      <c r="AS591" s="66">
        <v>632</v>
      </c>
    </row>
    <row r="592" spans="3:45" x14ac:dyDescent="0.25">
      <c r="C592" s="53" t="s">
        <v>3590</v>
      </c>
      <c r="D592" s="54" t="s">
        <v>4134</v>
      </c>
      <c r="E592" s="54" t="s">
        <v>25</v>
      </c>
      <c r="F592" s="53" t="s">
        <v>2442</v>
      </c>
      <c r="G592" s="1" t="s">
        <v>2442</v>
      </c>
      <c r="H592" s="27">
        <v>9106055765</v>
      </c>
      <c r="I592" s="1" t="s">
        <v>2442</v>
      </c>
      <c r="J592" s="55" t="s">
        <v>15792</v>
      </c>
      <c r="L592" s="57" t="s">
        <v>26</v>
      </c>
      <c r="M592" s="57" t="s">
        <v>2865</v>
      </c>
      <c r="N592" s="58" t="s">
        <v>2442</v>
      </c>
      <c r="O592" s="7" t="s">
        <v>14534</v>
      </c>
      <c r="S592" s="55" t="s">
        <v>15793</v>
      </c>
      <c r="V592" s="55" t="s">
        <v>15793</v>
      </c>
      <c r="Y592" s="7" t="s">
        <v>4059</v>
      </c>
      <c r="AB592" s="60">
        <v>5111</v>
      </c>
      <c r="AC592" s="60">
        <v>131</v>
      </c>
      <c r="AE592" s="61">
        <v>1</v>
      </c>
      <c r="AG592" s="7">
        <v>37720</v>
      </c>
      <c r="AH592" s="62">
        <v>37720</v>
      </c>
      <c r="AL592" s="64">
        <v>8</v>
      </c>
      <c r="AN592" s="61">
        <v>3017.6</v>
      </c>
      <c r="AO592" s="65">
        <v>33311</v>
      </c>
      <c r="AQ592" s="66" t="s">
        <v>14558</v>
      </c>
      <c r="AR592" s="66">
        <v>156</v>
      </c>
      <c r="AS592" s="66">
        <v>632</v>
      </c>
    </row>
    <row r="593" spans="3:45" x14ac:dyDescent="0.25">
      <c r="C593" s="53" t="s">
        <v>3590</v>
      </c>
      <c r="D593" s="54" t="s">
        <v>4134</v>
      </c>
      <c r="E593" s="54" t="s">
        <v>25</v>
      </c>
      <c r="F593" s="53" t="s">
        <v>2442</v>
      </c>
      <c r="G593" s="1" t="s">
        <v>2442</v>
      </c>
      <c r="H593" s="27">
        <v>9106055888</v>
      </c>
      <c r="I593" s="1" t="s">
        <v>2442</v>
      </c>
      <c r="J593" s="55" t="s">
        <v>15796</v>
      </c>
      <c r="L593" s="57" t="s">
        <v>26</v>
      </c>
      <c r="M593" s="57" t="s">
        <v>3105</v>
      </c>
      <c r="N593" s="58" t="s">
        <v>2442</v>
      </c>
      <c r="O593" s="7" t="s">
        <v>3686</v>
      </c>
      <c r="S593" s="55" t="s">
        <v>15791</v>
      </c>
      <c r="V593" s="55" t="s">
        <v>15791</v>
      </c>
      <c r="Y593" s="7" t="s">
        <v>3967</v>
      </c>
      <c r="AB593" s="60">
        <v>5111</v>
      </c>
      <c r="AC593" s="60">
        <v>131</v>
      </c>
      <c r="AE593" s="61">
        <v>1</v>
      </c>
      <c r="AG593" s="7">
        <v>70950</v>
      </c>
      <c r="AH593" s="62">
        <v>70950</v>
      </c>
      <c r="AL593" s="64">
        <v>8</v>
      </c>
      <c r="AN593" s="61">
        <v>5676</v>
      </c>
      <c r="AO593" s="65">
        <v>33311</v>
      </c>
      <c r="AQ593" s="66" t="s">
        <v>14558</v>
      </c>
      <c r="AR593" s="66">
        <v>156</v>
      </c>
      <c r="AS593" s="66">
        <v>632</v>
      </c>
    </row>
    <row r="594" spans="3:45" x14ac:dyDescent="0.25">
      <c r="C594" s="53" t="s">
        <v>3590</v>
      </c>
      <c r="D594" s="54" t="s">
        <v>4134</v>
      </c>
      <c r="E594" s="54" t="s">
        <v>25</v>
      </c>
      <c r="F594" s="53" t="s">
        <v>2442</v>
      </c>
      <c r="G594" s="1" t="s">
        <v>2442</v>
      </c>
      <c r="H594" s="27">
        <v>9106055949</v>
      </c>
      <c r="I594" s="1" t="s">
        <v>2442</v>
      </c>
      <c r="J594" s="55" t="s">
        <v>15797</v>
      </c>
      <c r="L594" s="57" t="s">
        <v>26</v>
      </c>
      <c r="M594" s="57" t="s">
        <v>2697</v>
      </c>
      <c r="N594" s="58" t="s">
        <v>2442</v>
      </c>
      <c r="O594" s="7" t="s">
        <v>3711</v>
      </c>
      <c r="S594" s="55" t="s">
        <v>15798</v>
      </c>
      <c r="V594" s="55" t="s">
        <v>15798</v>
      </c>
      <c r="Y594" s="7" t="s">
        <v>4007</v>
      </c>
      <c r="AB594" s="60">
        <v>5111</v>
      </c>
      <c r="AC594" s="60">
        <v>131</v>
      </c>
      <c r="AE594" s="61">
        <v>1</v>
      </c>
      <c r="AG594" s="7">
        <v>111058</v>
      </c>
      <c r="AH594" s="62">
        <v>111058</v>
      </c>
      <c r="AL594" s="64">
        <v>8</v>
      </c>
      <c r="AN594" s="61">
        <v>8884.64</v>
      </c>
      <c r="AO594" s="65">
        <v>33311</v>
      </c>
      <c r="AQ594" s="66" t="s">
        <v>14558</v>
      </c>
      <c r="AR594" s="66">
        <v>156</v>
      </c>
      <c r="AS594" s="66">
        <v>632</v>
      </c>
    </row>
    <row r="595" spans="3:45" x14ac:dyDescent="0.25">
      <c r="C595" s="53" t="s">
        <v>3590</v>
      </c>
      <c r="D595" s="54" t="s">
        <v>4134</v>
      </c>
      <c r="E595" s="54" t="s">
        <v>25</v>
      </c>
      <c r="F595" s="53" t="s">
        <v>2442</v>
      </c>
      <c r="G595" s="1" t="s">
        <v>2442</v>
      </c>
      <c r="H595" s="27">
        <v>9106055968</v>
      </c>
      <c r="I595" s="1" t="s">
        <v>2442</v>
      </c>
      <c r="J595" s="55" t="s">
        <v>15799</v>
      </c>
      <c r="L595" s="57" t="s">
        <v>26</v>
      </c>
      <c r="M595" s="57" t="s">
        <v>3021</v>
      </c>
      <c r="N595" s="58" t="s">
        <v>2442</v>
      </c>
      <c r="O595" s="7" t="s">
        <v>3686</v>
      </c>
      <c r="S595" s="55" t="s">
        <v>14592</v>
      </c>
      <c r="V595" s="55" t="s">
        <v>14592</v>
      </c>
      <c r="Y595" s="7" t="s">
        <v>3949</v>
      </c>
      <c r="AB595" s="60">
        <v>5111</v>
      </c>
      <c r="AC595" s="60">
        <v>131</v>
      </c>
      <c r="AE595" s="61">
        <v>2</v>
      </c>
      <c r="AG595" s="7">
        <v>74250</v>
      </c>
      <c r="AH595" s="62">
        <v>148500</v>
      </c>
      <c r="AL595" s="64">
        <v>8</v>
      </c>
      <c r="AN595" s="61">
        <v>11880</v>
      </c>
      <c r="AO595" s="65">
        <v>33311</v>
      </c>
      <c r="AQ595" s="66" t="s">
        <v>14558</v>
      </c>
      <c r="AR595" s="66">
        <v>156</v>
      </c>
      <c r="AS595" s="66">
        <v>632</v>
      </c>
    </row>
    <row r="596" spans="3:45" x14ac:dyDescent="0.25">
      <c r="C596" s="53" t="s">
        <v>3590</v>
      </c>
      <c r="D596" s="54" t="s">
        <v>4134</v>
      </c>
      <c r="E596" s="54" t="s">
        <v>25</v>
      </c>
      <c r="F596" s="53" t="s">
        <v>2442</v>
      </c>
      <c r="G596" s="1" t="s">
        <v>2442</v>
      </c>
      <c r="H596" s="27">
        <v>9106055974</v>
      </c>
      <c r="I596" s="1" t="s">
        <v>2442</v>
      </c>
      <c r="J596" s="55" t="s">
        <v>15800</v>
      </c>
      <c r="L596" s="57" t="s">
        <v>26</v>
      </c>
      <c r="M596" s="57" t="s">
        <v>2997</v>
      </c>
      <c r="N596" s="58" t="s">
        <v>2442</v>
      </c>
      <c r="O596" s="7" t="s">
        <v>14535</v>
      </c>
      <c r="S596" s="55" t="s">
        <v>15801</v>
      </c>
      <c r="V596" s="55" t="s">
        <v>15801</v>
      </c>
      <c r="Y596" s="7" t="s">
        <v>3952</v>
      </c>
      <c r="AB596" s="60">
        <v>5111</v>
      </c>
      <c r="AC596" s="60">
        <v>131</v>
      </c>
      <c r="AE596" s="61">
        <v>1</v>
      </c>
      <c r="AG596" s="7">
        <v>73431</v>
      </c>
      <c r="AH596" s="62">
        <v>73431</v>
      </c>
      <c r="AL596" s="64">
        <v>8</v>
      </c>
      <c r="AN596" s="61">
        <v>5874.4800000000005</v>
      </c>
      <c r="AO596" s="65">
        <v>33311</v>
      </c>
      <c r="AQ596" s="66" t="s">
        <v>14558</v>
      </c>
      <c r="AR596" s="66">
        <v>156</v>
      </c>
      <c r="AS596" s="66">
        <v>632</v>
      </c>
    </row>
    <row r="597" spans="3:45" x14ac:dyDescent="0.25">
      <c r="C597" s="53" t="s">
        <v>3590</v>
      </c>
      <c r="D597" s="54" t="s">
        <v>4134</v>
      </c>
      <c r="E597" s="54" t="s">
        <v>25</v>
      </c>
      <c r="F597" s="53" t="s">
        <v>2442</v>
      </c>
      <c r="G597" s="1" t="s">
        <v>2442</v>
      </c>
      <c r="H597" s="27">
        <v>9106055964</v>
      </c>
      <c r="I597" s="1" t="s">
        <v>2442</v>
      </c>
      <c r="J597" s="55" t="s">
        <v>15802</v>
      </c>
      <c r="L597" s="57" t="s">
        <v>26</v>
      </c>
      <c r="M597" s="57" t="s">
        <v>2497</v>
      </c>
      <c r="N597" s="58" t="s">
        <v>2442</v>
      </c>
      <c r="O597" s="7" t="s">
        <v>3859</v>
      </c>
      <c r="S597" s="55" t="s">
        <v>15803</v>
      </c>
      <c r="V597" s="55" t="s">
        <v>15803</v>
      </c>
      <c r="Y597" s="7" t="s">
        <v>4059</v>
      </c>
      <c r="AB597" s="60">
        <v>5111</v>
      </c>
      <c r="AC597" s="60">
        <v>131</v>
      </c>
      <c r="AE597" s="61">
        <v>4</v>
      </c>
      <c r="AG597" s="7">
        <v>37720</v>
      </c>
      <c r="AH597" s="62">
        <v>150880</v>
      </c>
      <c r="AL597" s="64">
        <v>8</v>
      </c>
      <c r="AN597" s="61">
        <v>12070.4</v>
      </c>
      <c r="AO597" s="65">
        <v>33311</v>
      </c>
      <c r="AQ597" s="66" t="s">
        <v>14558</v>
      </c>
      <c r="AR597" s="66">
        <v>156</v>
      </c>
      <c r="AS597" s="66">
        <v>632</v>
      </c>
    </row>
    <row r="598" spans="3:45" x14ac:dyDescent="0.25">
      <c r="C598" s="53" t="s">
        <v>3590</v>
      </c>
      <c r="D598" s="54" t="s">
        <v>4134</v>
      </c>
      <c r="E598" s="54" t="s">
        <v>25</v>
      </c>
      <c r="F598" s="53" t="s">
        <v>2442</v>
      </c>
      <c r="G598" s="1" t="s">
        <v>2442</v>
      </c>
      <c r="H598" s="27">
        <v>9106055964</v>
      </c>
      <c r="I598" s="1" t="s">
        <v>2442</v>
      </c>
      <c r="J598" s="55" t="s">
        <v>15802</v>
      </c>
      <c r="L598" s="57" t="s">
        <v>26</v>
      </c>
      <c r="M598" s="57" t="s">
        <v>2497</v>
      </c>
      <c r="N598" s="58" t="s">
        <v>2442</v>
      </c>
      <c r="O598" s="7" t="s">
        <v>3859</v>
      </c>
      <c r="S598" s="55" t="s">
        <v>15803</v>
      </c>
      <c r="V598" s="55" t="s">
        <v>15803</v>
      </c>
      <c r="Y598" s="7" t="s">
        <v>3967</v>
      </c>
      <c r="AB598" s="60">
        <v>5111</v>
      </c>
      <c r="AC598" s="60">
        <v>131</v>
      </c>
      <c r="AE598" s="61">
        <v>2</v>
      </c>
      <c r="AG598" s="7">
        <v>70950</v>
      </c>
      <c r="AH598" s="62">
        <v>141900</v>
      </c>
      <c r="AL598" s="64">
        <v>8</v>
      </c>
      <c r="AN598" s="61">
        <v>11352</v>
      </c>
      <c r="AO598" s="65">
        <v>33311</v>
      </c>
      <c r="AQ598" s="66" t="s">
        <v>14558</v>
      </c>
      <c r="AR598" s="66">
        <v>156</v>
      </c>
      <c r="AS598" s="66">
        <v>632</v>
      </c>
    </row>
    <row r="599" spans="3:45" x14ac:dyDescent="0.25">
      <c r="C599" s="53" t="s">
        <v>3590</v>
      </c>
      <c r="D599" s="54" t="s">
        <v>4134</v>
      </c>
      <c r="E599" s="54" t="s">
        <v>25</v>
      </c>
      <c r="F599" s="53" t="s">
        <v>2442</v>
      </c>
      <c r="G599" s="1" t="s">
        <v>2442</v>
      </c>
      <c r="H599" s="27">
        <v>9106055964</v>
      </c>
      <c r="I599" s="1" t="s">
        <v>2442</v>
      </c>
      <c r="J599" s="55" t="s">
        <v>15802</v>
      </c>
      <c r="L599" s="57" t="s">
        <v>26</v>
      </c>
      <c r="M599" s="57" t="s">
        <v>2497</v>
      </c>
      <c r="N599" s="58" t="s">
        <v>2442</v>
      </c>
      <c r="O599" s="7" t="s">
        <v>3859</v>
      </c>
      <c r="S599" s="55" t="s">
        <v>15803</v>
      </c>
      <c r="V599" s="55" t="s">
        <v>15803</v>
      </c>
      <c r="Y599" s="7" t="s">
        <v>4007</v>
      </c>
      <c r="AB599" s="60">
        <v>5111</v>
      </c>
      <c r="AC599" s="60">
        <v>131</v>
      </c>
      <c r="AE599" s="61">
        <v>4</v>
      </c>
      <c r="AG599" s="7">
        <v>111058</v>
      </c>
      <c r="AH599" s="62">
        <v>444232</v>
      </c>
      <c r="AL599" s="64">
        <v>8</v>
      </c>
      <c r="AN599" s="61">
        <v>35538.559999999998</v>
      </c>
      <c r="AO599" s="65">
        <v>33311</v>
      </c>
      <c r="AQ599" s="66" t="s">
        <v>14558</v>
      </c>
      <c r="AR599" s="66">
        <v>156</v>
      </c>
      <c r="AS599" s="66">
        <v>632</v>
      </c>
    </row>
    <row r="600" spans="3:45" x14ac:dyDescent="0.25">
      <c r="C600" s="53" t="s">
        <v>3590</v>
      </c>
      <c r="D600" s="54" t="s">
        <v>4134</v>
      </c>
      <c r="E600" s="54" t="s">
        <v>25</v>
      </c>
      <c r="F600" s="53" t="s">
        <v>2442</v>
      </c>
      <c r="G600" s="1" t="s">
        <v>2442</v>
      </c>
      <c r="H600" s="27">
        <v>9106055965</v>
      </c>
      <c r="I600" s="1" t="s">
        <v>2442</v>
      </c>
      <c r="J600" s="55" t="s">
        <v>15804</v>
      </c>
      <c r="L600" s="57" t="s">
        <v>26</v>
      </c>
      <c r="M600" s="57" t="s">
        <v>3063</v>
      </c>
      <c r="N600" s="58" t="s">
        <v>2442</v>
      </c>
      <c r="O600" s="7" t="s">
        <v>3686</v>
      </c>
      <c r="S600" s="55" t="s">
        <v>15805</v>
      </c>
      <c r="V600" s="55" t="s">
        <v>15805</v>
      </c>
      <c r="Y600" s="7" t="s">
        <v>4059</v>
      </c>
      <c r="AB600" s="60">
        <v>5111</v>
      </c>
      <c r="AC600" s="60">
        <v>131</v>
      </c>
      <c r="AE600" s="61">
        <v>1</v>
      </c>
      <c r="AG600" s="7">
        <v>37720</v>
      </c>
      <c r="AH600" s="62">
        <v>37720</v>
      </c>
      <c r="AL600" s="64">
        <v>8</v>
      </c>
      <c r="AN600" s="61">
        <v>3017.6</v>
      </c>
      <c r="AO600" s="65">
        <v>33311</v>
      </c>
      <c r="AQ600" s="66" t="s">
        <v>14558</v>
      </c>
      <c r="AR600" s="66">
        <v>156</v>
      </c>
      <c r="AS600" s="66">
        <v>632</v>
      </c>
    </row>
    <row r="601" spans="3:45" x14ac:dyDescent="0.25">
      <c r="C601" s="53" t="s">
        <v>3590</v>
      </c>
      <c r="D601" s="54" t="s">
        <v>4134</v>
      </c>
      <c r="E601" s="54" t="s">
        <v>25</v>
      </c>
      <c r="F601" s="53" t="s">
        <v>2442</v>
      </c>
      <c r="G601" s="1" t="s">
        <v>2442</v>
      </c>
      <c r="H601" s="27">
        <v>9106055990</v>
      </c>
      <c r="I601" s="1" t="s">
        <v>2442</v>
      </c>
      <c r="J601" s="55" t="s">
        <v>15806</v>
      </c>
      <c r="L601" s="57" t="s">
        <v>26</v>
      </c>
      <c r="M601" s="57" t="s">
        <v>2964</v>
      </c>
      <c r="N601" s="58" t="s">
        <v>2442</v>
      </c>
      <c r="O601" s="7" t="s">
        <v>3864</v>
      </c>
      <c r="S601" s="55" t="s">
        <v>15807</v>
      </c>
      <c r="V601" s="55" t="s">
        <v>15807</v>
      </c>
      <c r="Y601" s="7" t="s">
        <v>4007</v>
      </c>
      <c r="AB601" s="60">
        <v>5111</v>
      </c>
      <c r="AC601" s="60">
        <v>131</v>
      </c>
      <c r="AE601" s="61">
        <v>2</v>
      </c>
      <c r="AG601" s="7">
        <v>111058</v>
      </c>
      <c r="AH601" s="62">
        <v>222116</v>
      </c>
      <c r="AL601" s="64">
        <v>8</v>
      </c>
      <c r="AN601" s="61">
        <v>17769.28</v>
      </c>
      <c r="AO601" s="65">
        <v>33311</v>
      </c>
      <c r="AQ601" s="66" t="s">
        <v>14558</v>
      </c>
      <c r="AR601" s="66">
        <v>156</v>
      </c>
      <c r="AS601" s="66">
        <v>632</v>
      </c>
    </row>
    <row r="602" spans="3:45" x14ac:dyDescent="0.25">
      <c r="C602" s="53" t="s">
        <v>3590</v>
      </c>
      <c r="D602" s="54" t="s">
        <v>4134</v>
      </c>
      <c r="E602" s="54" t="s">
        <v>25</v>
      </c>
      <c r="F602" s="53" t="s">
        <v>2442</v>
      </c>
      <c r="G602" s="1" t="s">
        <v>2442</v>
      </c>
      <c r="H602" s="27">
        <v>9106055990</v>
      </c>
      <c r="I602" s="1" t="s">
        <v>2442</v>
      </c>
      <c r="J602" s="55" t="s">
        <v>15806</v>
      </c>
      <c r="L602" s="57" t="s">
        <v>26</v>
      </c>
      <c r="M602" s="57" t="s">
        <v>2964</v>
      </c>
      <c r="N602" s="58" t="s">
        <v>2442</v>
      </c>
      <c r="O602" s="7" t="s">
        <v>3864</v>
      </c>
      <c r="S602" s="55" t="s">
        <v>15807</v>
      </c>
      <c r="V602" s="55" t="s">
        <v>15807</v>
      </c>
      <c r="Y602" s="7" t="s">
        <v>4013</v>
      </c>
      <c r="AB602" s="60">
        <v>5111</v>
      </c>
      <c r="AC602" s="60">
        <v>131</v>
      </c>
      <c r="AE602" s="61">
        <v>3</v>
      </c>
      <c r="AG602" s="7">
        <v>50182</v>
      </c>
      <c r="AH602" s="62">
        <v>150546</v>
      </c>
      <c r="AL602" s="64">
        <v>8</v>
      </c>
      <c r="AN602" s="61">
        <v>12043.68</v>
      </c>
      <c r="AO602" s="65">
        <v>33311</v>
      </c>
      <c r="AQ602" s="66" t="s">
        <v>14558</v>
      </c>
      <c r="AR602" s="66">
        <v>156</v>
      </c>
      <c r="AS602" s="66">
        <v>632</v>
      </c>
    </row>
    <row r="603" spans="3:45" x14ac:dyDescent="0.25">
      <c r="C603" s="53" t="s">
        <v>3590</v>
      </c>
      <c r="D603" s="54" t="s">
        <v>4134</v>
      </c>
      <c r="E603" s="54" t="s">
        <v>25</v>
      </c>
      <c r="F603" s="53" t="s">
        <v>2442</v>
      </c>
      <c r="G603" s="1" t="s">
        <v>2442</v>
      </c>
      <c r="H603" s="27">
        <v>9106056012</v>
      </c>
      <c r="I603" s="1" t="s">
        <v>2442</v>
      </c>
      <c r="J603" s="55" t="s">
        <v>15808</v>
      </c>
      <c r="L603" s="57" t="s">
        <v>26</v>
      </c>
      <c r="M603" s="57" t="s">
        <v>3012</v>
      </c>
      <c r="N603" s="58" t="s">
        <v>2442</v>
      </c>
      <c r="O603" s="7" t="s">
        <v>14536</v>
      </c>
      <c r="S603" s="55" t="s">
        <v>15809</v>
      </c>
      <c r="V603" s="55" t="s">
        <v>15809</v>
      </c>
      <c r="Y603" s="7" t="s">
        <v>3952</v>
      </c>
      <c r="AB603" s="60">
        <v>5111</v>
      </c>
      <c r="AC603" s="60">
        <v>131</v>
      </c>
      <c r="AE603" s="61">
        <v>6</v>
      </c>
      <c r="AG603" s="7">
        <v>73431</v>
      </c>
      <c r="AH603" s="62">
        <v>440586</v>
      </c>
      <c r="AL603" s="64">
        <v>8</v>
      </c>
      <c r="AN603" s="61">
        <v>35246.879999999997</v>
      </c>
      <c r="AO603" s="65">
        <v>33311</v>
      </c>
      <c r="AQ603" s="66" t="s">
        <v>14558</v>
      </c>
      <c r="AR603" s="66">
        <v>156</v>
      </c>
      <c r="AS603" s="66">
        <v>632</v>
      </c>
    </row>
    <row r="604" spans="3:45" x14ac:dyDescent="0.25">
      <c r="C604" s="53" t="s">
        <v>3590</v>
      </c>
      <c r="D604" s="54" t="s">
        <v>4134</v>
      </c>
      <c r="E604" s="54" t="s">
        <v>25</v>
      </c>
      <c r="F604" s="53" t="s">
        <v>2442</v>
      </c>
      <c r="G604" s="1" t="s">
        <v>2442</v>
      </c>
      <c r="H604" s="27">
        <v>9106056012</v>
      </c>
      <c r="I604" s="1" t="s">
        <v>2442</v>
      </c>
      <c r="J604" s="55" t="s">
        <v>15808</v>
      </c>
      <c r="L604" s="57" t="s">
        <v>26</v>
      </c>
      <c r="M604" s="57" t="s">
        <v>3012</v>
      </c>
      <c r="N604" s="58" t="s">
        <v>2442</v>
      </c>
      <c r="O604" s="7" t="s">
        <v>14536</v>
      </c>
      <c r="S604" s="55" t="s">
        <v>15809</v>
      </c>
      <c r="V604" s="55" t="s">
        <v>15809</v>
      </c>
      <c r="Y604" s="7" t="s">
        <v>4087</v>
      </c>
      <c r="AB604" s="60">
        <v>5111</v>
      </c>
      <c r="AC604" s="60">
        <v>131</v>
      </c>
      <c r="AE604" s="61">
        <v>4</v>
      </c>
      <c r="AG604" s="7">
        <v>45588</v>
      </c>
      <c r="AH604" s="62">
        <v>182352</v>
      </c>
      <c r="AL604" s="64">
        <v>8</v>
      </c>
      <c r="AN604" s="61">
        <v>14588.16</v>
      </c>
      <c r="AO604" s="65">
        <v>33311</v>
      </c>
      <c r="AQ604" s="66" t="s">
        <v>14558</v>
      </c>
      <c r="AR604" s="66">
        <v>156</v>
      </c>
      <c r="AS604" s="66">
        <v>632</v>
      </c>
    </row>
    <row r="605" spans="3:45" x14ac:dyDescent="0.25">
      <c r="C605" s="53" t="s">
        <v>3590</v>
      </c>
      <c r="D605" s="54" t="s">
        <v>4134</v>
      </c>
      <c r="E605" s="54" t="s">
        <v>25</v>
      </c>
      <c r="F605" s="53" t="s">
        <v>2442</v>
      </c>
      <c r="G605" s="1" t="s">
        <v>2442</v>
      </c>
      <c r="H605" s="27">
        <v>9106056012</v>
      </c>
      <c r="I605" s="1" t="s">
        <v>2442</v>
      </c>
      <c r="J605" s="55" t="s">
        <v>15808</v>
      </c>
      <c r="L605" s="57" t="s">
        <v>26</v>
      </c>
      <c r="M605" s="57" t="s">
        <v>3012</v>
      </c>
      <c r="N605" s="58" t="s">
        <v>2442</v>
      </c>
      <c r="O605" s="7" t="s">
        <v>14536</v>
      </c>
      <c r="S605" s="55" t="s">
        <v>15809</v>
      </c>
      <c r="V605" s="55" t="s">
        <v>15809</v>
      </c>
      <c r="Y605" s="7" t="s">
        <v>4013</v>
      </c>
      <c r="AB605" s="60">
        <v>5111</v>
      </c>
      <c r="AC605" s="60">
        <v>131</v>
      </c>
      <c r="AE605" s="61">
        <v>3</v>
      </c>
      <c r="AG605" s="7">
        <v>50182</v>
      </c>
      <c r="AH605" s="62">
        <v>150546</v>
      </c>
      <c r="AL605" s="64">
        <v>8</v>
      </c>
      <c r="AN605" s="61">
        <v>12043.68</v>
      </c>
      <c r="AO605" s="65">
        <v>33311</v>
      </c>
      <c r="AQ605" s="66" t="s">
        <v>14558</v>
      </c>
      <c r="AR605" s="66">
        <v>156</v>
      </c>
      <c r="AS605" s="66">
        <v>632</v>
      </c>
    </row>
    <row r="606" spans="3:45" x14ac:dyDescent="0.25">
      <c r="C606" s="53" t="s">
        <v>3590</v>
      </c>
      <c r="D606" s="54" t="s">
        <v>4134</v>
      </c>
      <c r="E606" s="54" t="s">
        <v>25</v>
      </c>
      <c r="F606" s="53" t="s">
        <v>2442</v>
      </c>
      <c r="G606" s="1" t="s">
        <v>2442</v>
      </c>
      <c r="H606" s="27">
        <v>9106056051</v>
      </c>
      <c r="I606" s="1" t="s">
        <v>2442</v>
      </c>
      <c r="J606" s="55" t="s">
        <v>15812</v>
      </c>
      <c r="L606" s="57" t="s">
        <v>26</v>
      </c>
      <c r="M606" s="57" t="s">
        <v>3009</v>
      </c>
      <c r="N606" s="58" t="s">
        <v>2442</v>
      </c>
      <c r="O606" s="7" t="s">
        <v>11622</v>
      </c>
      <c r="S606" s="55" t="s">
        <v>15813</v>
      </c>
      <c r="V606" s="55" t="s">
        <v>15813</v>
      </c>
      <c r="Y606" s="7" t="s">
        <v>3967</v>
      </c>
      <c r="AB606" s="60">
        <v>5111</v>
      </c>
      <c r="AC606" s="60">
        <v>131</v>
      </c>
      <c r="AE606" s="61">
        <v>2</v>
      </c>
      <c r="AG606" s="7">
        <v>70950</v>
      </c>
      <c r="AH606" s="62">
        <v>141900</v>
      </c>
      <c r="AL606" s="64">
        <v>8</v>
      </c>
      <c r="AN606" s="61">
        <v>11352</v>
      </c>
      <c r="AO606" s="65">
        <v>33311</v>
      </c>
      <c r="AQ606" s="66" t="s">
        <v>14558</v>
      </c>
      <c r="AR606" s="66">
        <v>156</v>
      </c>
      <c r="AS606" s="66">
        <v>632</v>
      </c>
    </row>
    <row r="607" spans="3:45" x14ac:dyDescent="0.25">
      <c r="C607" s="53" t="s">
        <v>3590</v>
      </c>
      <c r="D607" s="54" t="s">
        <v>4134</v>
      </c>
      <c r="E607" s="54" t="s">
        <v>25</v>
      </c>
      <c r="F607" s="53" t="s">
        <v>2442</v>
      </c>
      <c r="G607" s="1" t="s">
        <v>2442</v>
      </c>
      <c r="H607" s="27">
        <v>9106056051</v>
      </c>
      <c r="I607" s="1" t="s">
        <v>2442</v>
      </c>
      <c r="J607" s="55" t="s">
        <v>15812</v>
      </c>
      <c r="L607" s="57" t="s">
        <v>26</v>
      </c>
      <c r="M607" s="57" t="s">
        <v>3009</v>
      </c>
      <c r="N607" s="58" t="s">
        <v>2442</v>
      </c>
      <c r="O607" s="7" t="s">
        <v>11622</v>
      </c>
      <c r="S607" s="55" t="s">
        <v>15813</v>
      </c>
      <c r="V607" s="55" t="s">
        <v>15813</v>
      </c>
      <c r="Y607" s="7" t="s">
        <v>4013</v>
      </c>
      <c r="AB607" s="60">
        <v>5111</v>
      </c>
      <c r="AC607" s="60">
        <v>131</v>
      </c>
      <c r="AE607" s="61">
        <v>1</v>
      </c>
      <c r="AG607" s="7">
        <v>50182</v>
      </c>
      <c r="AH607" s="62">
        <v>50182</v>
      </c>
      <c r="AL607" s="64">
        <v>8</v>
      </c>
      <c r="AN607" s="61">
        <v>4014.56</v>
      </c>
      <c r="AO607" s="65">
        <v>33311</v>
      </c>
      <c r="AQ607" s="66" t="s">
        <v>14558</v>
      </c>
      <c r="AR607" s="66">
        <v>156</v>
      </c>
      <c r="AS607" s="66">
        <v>632</v>
      </c>
    </row>
    <row r="608" spans="3:45" x14ac:dyDescent="0.25">
      <c r="C608" s="53" t="s">
        <v>3590</v>
      </c>
      <c r="D608" s="54" t="s">
        <v>4134</v>
      </c>
      <c r="E608" s="54" t="s">
        <v>25</v>
      </c>
      <c r="F608" s="53" t="s">
        <v>2442</v>
      </c>
      <c r="G608" s="1" t="s">
        <v>2442</v>
      </c>
      <c r="H608" s="27">
        <v>9106056052</v>
      </c>
      <c r="I608" s="1" t="s">
        <v>2442</v>
      </c>
      <c r="J608" s="55" t="s">
        <v>15814</v>
      </c>
      <c r="L608" s="57" t="s">
        <v>26</v>
      </c>
      <c r="M608" s="57" t="s">
        <v>2910</v>
      </c>
      <c r="N608" s="58" t="s">
        <v>2442</v>
      </c>
      <c r="O608" s="7" t="s">
        <v>3606</v>
      </c>
      <c r="S608" s="55" t="s">
        <v>15815</v>
      </c>
      <c r="V608" s="55" t="s">
        <v>15815</v>
      </c>
      <c r="Y608" s="7" t="s">
        <v>4013</v>
      </c>
      <c r="AB608" s="60">
        <v>5111</v>
      </c>
      <c r="AC608" s="60">
        <v>131</v>
      </c>
      <c r="AE608" s="61">
        <v>5</v>
      </c>
      <c r="AG608" s="7">
        <v>50182</v>
      </c>
      <c r="AH608" s="62">
        <v>250910</v>
      </c>
      <c r="AL608" s="64">
        <v>8</v>
      </c>
      <c r="AN608" s="61">
        <v>20072.8</v>
      </c>
      <c r="AO608" s="65">
        <v>33311</v>
      </c>
      <c r="AQ608" s="66" t="s">
        <v>14558</v>
      </c>
      <c r="AR608" s="66">
        <v>156</v>
      </c>
      <c r="AS608" s="66">
        <v>632</v>
      </c>
    </row>
    <row r="609" spans="3:45" x14ac:dyDescent="0.25">
      <c r="C609" s="53" t="s">
        <v>3590</v>
      </c>
      <c r="D609" s="54" t="s">
        <v>4134</v>
      </c>
      <c r="E609" s="54" t="s">
        <v>25</v>
      </c>
      <c r="F609" s="53" t="s">
        <v>2442</v>
      </c>
      <c r="G609" s="1" t="s">
        <v>2442</v>
      </c>
      <c r="H609" s="27">
        <v>9106056025</v>
      </c>
      <c r="I609" s="1" t="s">
        <v>2442</v>
      </c>
      <c r="J609" s="55" t="s">
        <v>15816</v>
      </c>
      <c r="L609" s="57" t="s">
        <v>26</v>
      </c>
      <c r="M609" s="57" t="s">
        <v>2449</v>
      </c>
      <c r="N609" s="58" t="s">
        <v>2442</v>
      </c>
      <c r="O609" s="7" t="s">
        <v>3737</v>
      </c>
      <c r="S609" s="55" t="s">
        <v>15817</v>
      </c>
      <c r="V609" s="55" t="s">
        <v>15817</v>
      </c>
      <c r="Y609" s="7" t="s">
        <v>3967</v>
      </c>
      <c r="AB609" s="60">
        <v>5111</v>
      </c>
      <c r="AC609" s="60">
        <v>131</v>
      </c>
      <c r="AE609" s="61">
        <v>1</v>
      </c>
      <c r="AG609" s="7">
        <v>70950</v>
      </c>
      <c r="AH609" s="62">
        <v>70950</v>
      </c>
      <c r="AL609" s="64">
        <v>8</v>
      </c>
      <c r="AN609" s="61">
        <v>5676</v>
      </c>
      <c r="AO609" s="65">
        <v>33311</v>
      </c>
      <c r="AQ609" s="66" t="s">
        <v>14558</v>
      </c>
      <c r="AR609" s="66">
        <v>156</v>
      </c>
      <c r="AS609" s="66">
        <v>632</v>
      </c>
    </row>
    <row r="610" spans="3:45" x14ac:dyDescent="0.25">
      <c r="C610" s="53" t="s">
        <v>3590</v>
      </c>
      <c r="D610" s="54" t="s">
        <v>4134</v>
      </c>
      <c r="E610" s="54" t="s">
        <v>25</v>
      </c>
      <c r="F610" s="53" t="s">
        <v>2442</v>
      </c>
      <c r="G610" s="1" t="s">
        <v>2442</v>
      </c>
      <c r="H610" s="27">
        <v>9106056025</v>
      </c>
      <c r="I610" s="1" t="s">
        <v>2442</v>
      </c>
      <c r="J610" s="55" t="s">
        <v>15816</v>
      </c>
      <c r="L610" s="57" t="s">
        <v>26</v>
      </c>
      <c r="M610" s="57" t="s">
        <v>2449</v>
      </c>
      <c r="N610" s="58" t="s">
        <v>2442</v>
      </c>
      <c r="O610" s="7" t="s">
        <v>3737</v>
      </c>
      <c r="S610" s="55" t="s">
        <v>15817</v>
      </c>
      <c r="V610" s="55" t="s">
        <v>15817</v>
      </c>
      <c r="Y610" s="7" t="s">
        <v>4007</v>
      </c>
      <c r="AB610" s="60">
        <v>5111</v>
      </c>
      <c r="AC610" s="60">
        <v>131</v>
      </c>
      <c r="AE610" s="61">
        <v>2</v>
      </c>
      <c r="AG610" s="7">
        <v>111058</v>
      </c>
      <c r="AH610" s="62">
        <v>222116</v>
      </c>
      <c r="AL610" s="64">
        <v>8</v>
      </c>
      <c r="AN610" s="61">
        <v>17769.28</v>
      </c>
      <c r="AO610" s="65">
        <v>33311</v>
      </c>
      <c r="AQ610" s="66" t="s">
        <v>14558</v>
      </c>
      <c r="AR610" s="66">
        <v>156</v>
      </c>
      <c r="AS610" s="66">
        <v>632</v>
      </c>
    </row>
    <row r="611" spans="3:45" x14ac:dyDescent="0.25">
      <c r="C611" s="53" t="s">
        <v>3590</v>
      </c>
      <c r="D611" s="54" t="s">
        <v>4134</v>
      </c>
      <c r="E611" s="54" t="s">
        <v>25</v>
      </c>
      <c r="F611" s="53" t="s">
        <v>2442</v>
      </c>
      <c r="G611" s="1" t="s">
        <v>2442</v>
      </c>
      <c r="H611" s="27">
        <v>9106056110</v>
      </c>
      <c r="I611" s="1" t="s">
        <v>2442</v>
      </c>
      <c r="J611" s="55" t="s">
        <v>15818</v>
      </c>
      <c r="L611" s="57" t="s">
        <v>26</v>
      </c>
      <c r="M611" s="57" t="s">
        <v>2637</v>
      </c>
      <c r="N611" s="58" t="s">
        <v>2442</v>
      </c>
      <c r="O611" s="7" t="s">
        <v>3711</v>
      </c>
      <c r="S611" s="55" t="s">
        <v>15819</v>
      </c>
      <c r="V611" s="55" t="s">
        <v>15819</v>
      </c>
      <c r="Y611" s="7" t="s">
        <v>4007</v>
      </c>
      <c r="AB611" s="60">
        <v>5111</v>
      </c>
      <c r="AC611" s="60">
        <v>131</v>
      </c>
      <c r="AE611" s="61">
        <v>5</v>
      </c>
      <c r="AG611" s="7">
        <v>111058</v>
      </c>
      <c r="AH611" s="62">
        <v>555290</v>
      </c>
      <c r="AL611" s="64">
        <v>8</v>
      </c>
      <c r="AN611" s="61">
        <v>44423.200000000004</v>
      </c>
      <c r="AO611" s="65">
        <v>33311</v>
      </c>
      <c r="AQ611" s="66" t="s">
        <v>14558</v>
      </c>
      <c r="AR611" s="66">
        <v>156</v>
      </c>
      <c r="AS611" s="66">
        <v>632</v>
      </c>
    </row>
    <row r="612" spans="3:45" x14ac:dyDescent="0.25">
      <c r="C612" s="53" t="s">
        <v>3590</v>
      </c>
      <c r="D612" s="54" t="s">
        <v>4134</v>
      </c>
      <c r="E612" s="54" t="s">
        <v>25</v>
      </c>
      <c r="F612" s="53" t="s">
        <v>2442</v>
      </c>
      <c r="G612" s="1" t="s">
        <v>2442</v>
      </c>
      <c r="H612" s="27">
        <v>9106056096</v>
      </c>
      <c r="I612" s="1" t="s">
        <v>2442</v>
      </c>
      <c r="J612" s="55" t="s">
        <v>15820</v>
      </c>
      <c r="L612" s="57" t="s">
        <v>26</v>
      </c>
      <c r="M612" s="57" t="s">
        <v>2988</v>
      </c>
      <c r="N612" s="58" t="s">
        <v>2442</v>
      </c>
      <c r="O612" s="7" t="s">
        <v>3686</v>
      </c>
      <c r="S612" s="55" t="s">
        <v>14592</v>
      </c>
      <c r="V612" s="55" t="s">
        <v>14592</v>
      </c>
      <c r="Y612" s="7" t="s">
        <v>4087</v>
      </c>
      <c r="AB612" s="60">
        <v>5111</v>
      </c>
      <c r="AC612" s="60">
        <v>131</v>
      </c>
      <c r="AE612" s="61">
        <v>1</v>
      </c>
      <c r="AG612" s="7">
        <v>45588</v>
      </c>
      <c r="AH612" s="62">
        <v>45588</v>
      </c>
      <c r="AL612" s="64">
        <v>8</v>
      </c>
      <c r="AN612" s="61">
        <v>3647.04</v>
      </c>
      <c r="AO612" s="65">
        <v>33311</v>
      </c>
      <c r="AQ612" s="66" t="s">
        <v>14558</v>
      </c>
      <c r="AR612" s="66">
        <v>156</v>
      </c>
      <c r="AS612" s="66">
        <v>632</v>
      </c>
    </row>
    <row r="613" spans="3:45" x14ac:dyDescent="0.25">
      <c r="C613" s="53" t="s">
        <v>3590</v>
      </c>
      <c r="D613" s="54" t="s">
        <v>4134</v>
      </c>
      <c r="E613" s="54" t="s">
        <v>25</v>
      </c>
      <c r="F613" s="53" t="s">
        <v>2442</v>
      </c>
      <c r="G613" s="1" t="s">
        <v>2442</v>
      </c>
      <c r="H613" s="27">
        <v>9106056099</v>
      </c>
      <c r="I613" s="1" t="s">
        <v>2442</v>
      </c>
      <c r="J613" s="55" t="s">
        <v>15821</v>
      </c>
      <c r="L613" s="57" t="s">
        <v>26</v>
      </c>
      <c r="M613" s="57" t="s">
        <v>2736</v>
      </c>
      <c r="N613" s="58" t="s">
        <v>2442</v>
      </c>
      <c r="O613" s="7" t="s">
        <v>10643</v>
      </c>
      <c r="S613" s="55" t="s">
        <v>15822</v>
      </c>
      <c r="V613" s="55" t="s">
        <v>15822</v>
      </c>
      <c r="Y613" s="7" t="s">
        <v>3952</v>
      </c>
      <c r="AB613" s="60">
        <v>5111</v>
      </c>
      <c r="AC613" s="60">
        <v>131</v>
      </c>
      <c r="AE613" s="61">
        <v>1</v>
      </c>
      <c r="AG613" s="7">
        <v>73431</v>
      </c>
      <c r="AH613" s="62">
        <v>73431</v>
      </c>
      <c r="AL613" s="64">
        <v>8</v>
      </c>
      <c r="AN613" s="61">
        <v>5874.4800000000005</v>
      </c>
      <c r="AO613" s="65">
        <v>33311</v>
      </c>
      <c r="AQ613" s="66" t="s">
        <v>14558</v>
      </c>
      <c r="AR613" s="66">
        <v>156</v>
      </c>
      <c r="AS613" s="66">
        <v>632</v>
      </c>
    </row>
    <row r="614" spans="3:45" x14ac:dyDescent="0.25">
      <c r="C614" s="53" t="s">
        <v>3590</v>
      </c>
      <c r="D614" s="54" t="s">
        <v>4134</v>
      </c>
      <c r="E614" s="54" t="s">
        <v>25</v>
      </c>
      <c r="F614" s="53" t="s">
        <v>2442</v>
      </c>
      <c r="G614" s="1" t="s">
        <v>2442</v>
      </c>
      <c r="H614" s="27">
        <v>9106056099</v>
      </c>
      <c r="I614" s="1" t="s">
        <v>2442</v>
      </c>
      <c r="J614" s="55" t="s">
        <v>15821</v>
      </c>
      <c r="L614" s="57" t="s">
        <v>26</v>
      </c>
      <c r="M614" s="57" t="s">
        <v>2736</v>
      </c>
      <c r="N614" s="58" t="s">
        <v>2442</v>
      </c>
      <c r="O614" s="7" t="s">
        <v>10643</v>
      </c>
      <c r="S614" s="55" t="s">
        <v>15822</v>
      </c>
      <c r="V614" s="55" t="s">
        <v>15822</v>
      </c>
      <c r="Y614" s="7" t="s">
        <v>4007</v>
      </c>
      <c r="AB614" s="60">
        <v>5111</v>
      </c>
      <c r="AC614" s="60">
        <v>131</v>
      </c>
      <c r="AE614" s="61">
        <v>1</v>
      </c>
      <c r="AG614" s="7">
        <v>111058</v>
      </c>
      <c r="AH614" s="62">
        <v>111058</v>
      </c>
      <c r="AL614" s="64">
        <v>8</v>
      </c>
      <c r="AN614" s="61">
        <v>8884.64</v>
      </c>
      <c r="AO614" s="65">
        <v>33311</v>
      </c>
      <c r="AQ614" s="66" t="s">
        <v>14558</v>
      </c>
      <c r="AR614" s="66">
        <v>156</v>
      </c>
      <c r="AS614" s="66">
        <v>632</v>
      </c>
    </row>
    <row r="615" spans="3:45" x14ac:dyDescent="0.25">
      <c r="C615" s="53" t="s">
        <v>3590</v>
      </c>
      <c r="D615" s="54" t="s">
        <v>4134</v>
      </c>
      <c r="E615" s="54" t="s">
        <v>25</v>
      </c>
      <c r="F615" s="53" t="s">
        <v>2442</v>
      </c>
      <c r="G615" s="1" t="s">
        <v>2442</v>
      </c>
      <c r="H615" s="27">
        <v>9106056099</v>
      </c>
      <c r="I615" s="1" t="s">
        <v>2442</v>
      </c>
      <c r="J615" s="55" t="s">
        <v>15821</v>
      </c>
      <c r="L615" s="57" t="s">
        <v>26</v>
      </c>
      <c r="M615" s="57" t="s">
        <v>2736</v>
      </c>
      <c r="N615" s="58" t="s">
        <v>2442</v>
      </c>
      <c r="O615" s="7" t="s">
        <v>10643</v>
      </c>
      <c r="S615" s="55" t="s">
        <v>15822</v>
      </c>
      <c r="V615" s="55" t="s">
        <v>15822</v>
      </c>
      <c r="Y615" s="7" t="s">
        <v>3949</v>
      </c>
      <c r="AB615" s="60">
        <v>5111</v>
      </c>
      <c r="AC615" s="60">
        <v>131</v>
      </c>
      <c r="AE615" s="61">
        <v>1</v>
      </c>
      <c r="AG615" s="7">
        <v>74250</v>
      </c>
      <c r="AH615" s="62">
        <v>74250</v>
      </c>
      <c r="AL615" s="64">
        <v>8</v>
      </c>
      <c r="AN615" s="61">
        <v>5940</v>
      </c>
      <c r="AO615" s="65">
        <v>33311</v>
      </c>
      <c r="AQ615" s="66" t="s">
        <v>14558</v>
      </c>
      <c r="AR615" s="66">
        <v>156</v>
      </c>
      <c r="AS615" s="66">
        <v>632</v>
      </c>
    </row>
    <row r="616" spans="3:45" x14ac:dyDescent="0.25">
      <c r="C616" s="53" t="s">
        <v>3590</v>
      </c>
      <c r="D616" s="54" t="s">
        <v>4134</v>
      </c>
      <c r="E616" s="54" t="s">
        <v>25</v>
      </c>
      <c r="F616" s="53" t="s">
        <v>2442</v>
      </c>
      <c r="G616" s="1" t="s">
        <v>2442</v>
      </c>
      <c r="H616" s="27">
        <v>9106056100</v>
      </c>
      <c r="I616" s="1" t="s">
        <v>2442</v>
      </c>
      <c r="J616" s="55" t="s">
        <v>15823</v>
      </c>
      <c r="L616" s="57" t="s">
        <v>26</v>
      </c>
      <c r="M616" s="57" t="s">
        <v>2880</v>
      </c>
      <c r="N616" s="58" t="s">
        <v>2442</v>
      </c>
      <c r="O616" s="7" t="s">
        <v>3606</v>
      </c>
      <c r="S616" s="55" t="s">
        <v>15824</v>
      </c>
      <c r="V616" s="55" t="s">
        <v>15824</v>
      </c>
      <c r="Y616" s="7" t="s">
        <v>4013</v>
      </c>
      <c r="AB616" s="60">
        <v>5111</v>
      </c>
      <c r="AC616" s="60">
        <v>131</v>
      </c>
      <c r="AE616" s="61">
        <v>2</v>
      </c>
      <c r="AG616" s="7">
        <v>50182</v>
      </c>
      <c r="AH616" s="62">
        <v>100364</v>
      </c>
      <c r="AL616" s="64">
        <v>8</v>
      </c>
      <c r="AN616" s="61">
        <v>8029.12</v>
      </c>
      <c r="AO616" s="65">
        <v>33311</v>
      </c>
      <c r="AQ616" s="66" t="s">
        <v>14558</v>
      </c>
      <c r="AR616" s="66">
        <v>156</v>
      </c>
      <c r="AS616" s="66">
        <v>632</v>
      </c>
    </row>
    <row r="617" spans="3:45" x14ac:dyDescent="0.25">
      <c r="C617" s="53" t="s">
        <v>3590</v>
      </c>
      <c r="D617" s="54" t="s">
        <v>4134</v>
      </c>
      <c r="E617" s="54" t="s">
        <v>25</v>
      </c>
      <c r="F617" s="53" t="s">
        <v>2442</v>
      </c>
      <c r="G617" s="1" t="s">
        <v>2442</v>
      </c>
      <c r="H617" s="27">
        <v>9106056101</v>
      </c>
      <c r="I617" s="1" t="s">
        <v>2442</v>
      </c>
      <c r="J617" s="55" t="s">
        <v>15825</v>
      </c>
      <c r="L617" s="57" t="s">
        <v>26</v>
      </c>
      <c r="M617" s="57" t="s">
        <v>2673</v>
      </c>
      <c r="N617" s="58" t="s">
        <v>2442</v>
      </c>
      <c r="O617" s="7" t="s">
        <v>14537</v>
      </c>
      <c r="S617" s="55" t="s">
        <v>15826</v>
      </c>
      <c r="V617" s="55" t="s">
        <v>15826</v>
      </c>
      <c r="Y617" s="7" t="s">
        <v>4013</v>
      </c>
      <c r="AB617" s="60">
        <v>5111</v>
      </c>
      <c r="AC617" s="60">
        <v>131</v>
      </c>
      <c r="AE617" s="61">
        <v>1</v>
      </c>
      <c r="AG617" s="7">
        <v>50182</v>
      </c>
      <c r="AH617" s="62">
        <v>50182</v>
      </c>
      <c r="AL617" s="64">
        <v>8</v>
      </c>
      <c r="AN617" s="61">
        <v>4014.56</v>
      </c>
      <c r="AO617" s="65">
        <v>33311</v>
      </c>
      <c r="AQ617" s="66" t="s">
        <v>14558</v>
      </c>
      <c r="AR617" s="66">
        <v>156</v>
      </c>
      <c r="AS617" s="66">
        <v>632</v>
      </c>
    </row>
    <row r="618" spans="3:45" x14ac:dyDescent="0.25">
      <c r="C618" s="53" t="s">
        <v>3590</v>
      </c>
      <c r="D618" s="54" t="s">
        <v>4134</v>
      </c>
      <c r="E618" s="54" t="s">
        <v>25</v>
      </c>
      <c r="F618" s="53" t="s">
        <v>2442</v>
      </c>
      <c r="G618" s="1" t="s">
        <v>2442</v>
      </c>
      <c r="H618" s="27">
        <v>9106056101</v>
      </c>
      <c r="I618" s="1" t="s">
        <v>2442</v>
      </c>
      <c r="J618" s="55" t="s">
        <v>15825</v>
      </c>
      <c r="L618" s="57" t="s">
        <v>26</v>
      </c>
      <c r="M618" s="57" t="s">
        <v>2673</v>
      </c>
      <c r="N618" s="58" t="s">
        <v>2442</v>
      </c>
      <c r="O618" s="7" t="s">
        <v>14537</v>
      </c>
      <c r="S618" s="55" t="s">
        <v>15826</v>
      </c>
      <c r="V618" s="55" t="s">
        <v>15826</v>
      </c>
      <c r="Y618" s="7" t="s">
        <v>4059</v>
      </c>
      <c r="AB618" s="60">
        <v>5111</v>
      </c>
      <c r="AC618" s="60">
        <v>131</v>
      </c>
      <c r="AE618" s="61">
        <v>2</v>
      </c>
      <c r="AG618" s="7">
        <v>37720</v>
      </c>
      <c r="AH618" s="62">
        <v>75440</v>
      </c>
      <c r="AL618" s="64">
        <v>8</v>
      </c>
      <c r="AN618" s="61">
        <v>6035.2</v>
      </c>
      <c r="AO618" s="65">
        <v>33311</v>
      </c>
      <c r="AQ618" s="66" t="s">
        <v>14558</v>
      </c>
      <c r="AR618" s="66">
        <v>156</v>
      </c>
      <c r="AS618" s="66">
        <v>632</v>
      </c>
    </row>
    <row r="619" spans="3:45" x14ac:dyDescent="0.25">
      <c r="C619" s="53" t="s">
        <v>3590</v>
      </c>
      <c r="D619" s="54" t="s">
        <v>4134</v>
      </c>
      <c r="E619" s="54" t="s">
        <v>25</v>
      </c>
      <c r="F619" s="53" t="s">
        <v>2442</v>
      </c>
      <c r="G619" s="1" t="s">
        <v>2442</v>
      </c>
      <c r="H619" s="27">
        <v>9106056102</v>
      </c>
      <c r="I619" s="1" t="s">
        <v>2442</v>
      </c>
      <c r="J619" s="55" t="s">
        <v>15827</v>
      </c>
      <c r="L619" s="57" t="s">
        <v>26</v>
      </c>
      <c r="M619" s="57" t="s">
        <v>2664</v>
      </c>
      <c r="N619" s="58" t="s">
        <v>2442</v>
      </c>
      <c r="O619" s="7" t="s">
        <v>10643</v>
      </c>
      <c r="S619" s="55" t="s">
        <v>15822</v>
      </c>
      <c r="V619" s="55" t="s">
        <v>15822</v>
      </c>
      <c r="Y619" s="7" t="s">
        <v>3952</v>
      </c>
      <c r="AB619" s="60">
        <v>5111</v>
      </c>
      <c r="AC619" s="60">
        <v>131</v>
      </c>
      <c r="AE619" s="61">
        <v>6</v>
      </c>
      <c r="AG619" s="7">
        <v>73431</v>
      </c>
      <c r="AH619" s="62">
        <v>440586</v>
      </c>
      <c r="AL619" s="64">
        <v>8</v>
      </c>
      <c r="AN619" s="61">
        <v>35246.879999999997</v>
      </c>
      <c r="AO619" s="65">
        <v>33311</v>
      </c>
      <c r="AQ619" s="66" t="s">
        <v>14558</v>
      </c>
      <c r="AR619" s="66">
        <v>156</v>
      </c>
      <c r="AS619" s="66">
        <v>632</v>
      </c>
    </row>
    <row r="620" spans="3:45" x14ac:dyDescent="0.25">
      <c r="C620" s="53" t="s">
        <v>3590</v>
      </c>
      <c r="D620" s="54" t="s">
        <v>4134</v>
      </c>
      <c r="E620" s="54" t="s">
        <v>25</v>
      </c>
      <c r="F620" s="53" t="s">
        <v>2442</v>
      </c>
      <c r="G620" s="1" t="s">
        <v>2442</v>
      </c>
      <c r="H620" s="27">
        <v>9106056065</v>
      </c>
      <c r="I620" s="1" t="s">
        <v>2442</v>
      </c>
      <c r="J620" s="55" t="s">
        <v>15828</v>
      </c>
      <c r="L620" s="57" t="s">
        <v>26</v>
      </c>
      <c r="M620" s="57" t="s">
        <v>3114</v>
      </c>
      <c r="N620" s="58" t="s">
        <v>2442</v>
      </c>
      <c r="O620" s="7" t="s">
        <v>3612</v>
      </c>
      <c r="S620" s="55" t="s">
        <v>15829</v>
      </c>
      <c r="V620" s="55" t="s">
        <v>15829</v>
      </c>
      <c r="Y620" s="7" t="s">
        <v>4013</v>
      </c>
      <c r="AB620" s="60">
        <v>5111</v>
      </c>
      <c r="AC620" s="60">
        <v>131</v>
      </c>
      <c r="AE620" s="61">
        <v>3</v>
      </c>
      <c r="AG620" s="7">
        <v>50182</v>
      </c>
      <c r="AH620" s="62">
        <v>150546</v>
      </c>
      <c r="AL620" s="64">
        <v>8</v>
      </c>
      <c r="AN620" s="61">
        <v>12043.68</v>
      </c>
      <c r="AO620" s="65">
        <v>33311</v>
      </c>
      <c r="AQ620" s="66" t="s">
        <v>14558</v>
      </c>
      <c r="AR620" s="66">
        <v>156</v>
      </c>
      <c r="AS620" s="66">
        <v>632</v>
      </c>
    </row>
    <row r="621" spans="3:45" x14ac:dyDescent="0.25">
      <c r="C621" s="53" t="s">
        <v>3590</v>
      </c>
      <c r="D621" s="54" t="s">
        <v>4134</v>
      </c>
      <c r="E621" s="54" t="s">
        <v>25</v>
      </c>
      <c r="F621" s="53" t="s">
        <v>2442</v>
      </c>
      <c r="G621" s="1" t="s">
        <v>2442</v>
      </c>
      <c r="H621" s="27">
        <v>9106056065</v>
      </c>
      <c r="I621" s="1" t="s">
        <v>2442</v>
      </c>
      <c r="J621" s="55" t="s">
        <v>15828</v>
      </c>
      <c r="L621" s="57" t="s">
        <v>26</v>
      </c>
      <c r="M621" s="57" t="s">
        <v>3114</v>
      </c>
      <c r="N621" s="58" t="s">
        <v>2442</v>
      </c>
      <c r="O621" s="7" t="s">
        <v>3612</v>
      </c>
      <c r="S621" s="55" t="s">
        <v>15829</v>
      </c>
      <c r="V621" s="55" t="s">
        <v>15829</v>
      </c>
      <c r="Y621" s="7" t="s">
        <v>3952</v>
      </c>
      <c r="AB621" s="60">
        <v>5111</v>
      </c>
      <c r="AC621" s="60">
        <v>131</v>
      </c>
      <c r="AE621" s="61">
        <v>3</v>
      </c>
      <c r="AG621" s="7">
        <v>73431</v>
      </c>
      <c r="AH621" s="62">
        <v>220293</v>
      </c>
      <c r="AL621" s="64">
        <v>8</v>
      </c>
      <c r="AN621" s="61">
        <v>17623.439999999999</v>
      </c>
      <c r="AO621" s="65">
        <v>33311</v>
      </c>
      <c r="AQ621" s="66" t="s">
        <v>14558</v>
      </c>
      <c r="AR621" s="66">
        <v>156</v>
      </c>
      <c r="AS621" s="66">
        <v>632</v>
      </c>
    </row>
    <row r="622" spans="3:45" x14ac:dyDescent="0.25">
      <c r="C622" s="53" t="s">
        <v>3590</v>
      </c>
      <c r="D622" s="54" t="s">
        <v>4134</v>
      </c>
      <c r="E622" s="54" t="s">
        <v>25</v>
      </c>
      <c r="F622" s="53" t="s">
        <v>2442</v>
      </c>
      <c r="G622" s="1" t="s">
        <v>2442</v>
      </c>
      <c r="H622" s="27">
        <v>9106056187</v>
      </c>
      <c r="I622" s="1" t="s">
        <v>2442</v>
      </c>
      <c r="J622" s="55" t="s">
        <v>15830</v>
      </c>
      <c r="L622" s="57" t="s">
        <v>26</v>
      </c>
      <c r="M622" s="57" t="s">
        <v>3186</v>
      </c>
      <c r="N622" s="58" t="s">
        <v>2442</v>
      </c>
      <c r="O622" s="7" t="s">
        <v>10064</v>
      </c>
      <c r="S622" s="55" t="s">
        <v>15831</v>
      </c>
      <c r="V622" s="55" t="s">
        <v>15831</v>
      </c>
      <c r="Y622" s="7" t="s">
        <v>3967</v>
      </c>
      <c r="AB622" s="60">
        <v>5111</v>
      </c>
      <c r="AC622" s="60">
        <v>131</v>
      </c>
      <c r="AE622" s="61">
        <v>1</v>
      </c>
      <c r="AG622" s="7">
        <v>70950</v>
      </c>
      <c r="AH622" s="62">
        <v>70950</v>
      </c>
      <c r="AL622" s="64">
        <v>8</v>
      </c>
      <c r="AN622" s="61">
        <v>5676</v>
      </c>
      <c r="AO622" s="65">
        <v>33311</v>
      </c>
      <c r="AQ622" s="66" t="s">
        <v>14558</v>
      </c>
      <c r="AR622" s="66">
        <v>156</v>
      </c>
      <c r="AS622" s="66">
        <v>632</v>
      </c>
    </row>
    <row r="623" spans="3:45" x14ac:dyDescent="0.25">
      <c r="C623" s="53" t="s">
        <v>3590</v>
      </c>
      <c r="D623" s="54" t="s">
        <v>4134</v>
      </c>
      <c r="E623" s="54" t="s">
        <v>25</v>
      </c>
      <c r="F623" s="53" t="s">
        <v>2442</v>
      </c>
      <c r="G623" s="1" t="s">
        <v>2442</v>
      </c>
      <c r="H623" s="27">
        <v>9106056160</v>
      </c>
      <c r="I623" s="1" t="s">
        <v>2442</v>
      </c>
      <c r="J623" s="55" t="s">
        <v>15832</v>
      </c>
      <c r="L623" s="57" t="s">
        <v>26</v>
      </c>
      <c r="M623" s="57" t="s">
        <v>2703</v>
      </c>
      <c r="N623" s="58" t="s">
        <v>2442</v>
      </c>
      <c r="O623" s="7" t="s">
        <v>3759</v>
      </c>
      <c r="S623" s="55" t="s">
        <v>15763</v>
      </c>
      <c r="V623" s="55" t="s">
        <v>15763</v>
      </c>
      <c r="Y623" s="7" t="s">
        <v>4087</v>
      </c>
      <c r="AB623" s="60">
        <v>5111</v>
      </c>
      <c r="AC623" s="60">
        <v>131</v>
      </c>
      <c r="AE623" s="61">
        <v>1</v>
      </c>
      <c r="AG623" s="7">
        <v>45588</v>
      </c>
      <c r="AH623" s="62">
        <v>45588</v>
      </c>
      <c r="AL623" s="64">
        <v>8</v>
      </c>
      <c r="AN623" s="61">
        <v>3647.04</v>
      </c>
      <c r="AO623" s="65">
        <v>33311</v>
      </c>
      <c r="AQ623" s="66" t="s">
        <v>14558</v>
      </c>
      <c r="AR623" s="66">
        <v>156</v>
      </c>
      <c r="AS623" s="66">
        <v>632</v>
      </c>
    </row>
    <row r="624" spans="3:45" x14ac:dyDescent="0.25">
      <c r="C624" s="53" t="s">
        <v>3590</v>
      </c>
      <c r="D624" s="54" t="s">
        <v>4134</v>
      </c>
      <c r="E624" s="54" t="s">
        <v>25</v>
      </c>
      <c r="F624" s="53" t="s">
        <v>2442</v>
      </c>
      <c r="G624" s="1" t="s">
        <v>2442</v>
      </c>
      <c r="H624" s="27">
        <v>9106056249</v>
      </c>
      <c r="I624" s="1" t="s">
        <v>2442</v>
      </c>
      <c r="J624" s="55" t="s">
        <v>15835</v>
      </c>
      <c r="L624" s="57" t="s">
        <v>26</v>
      </c>
      <c r="M624" s="57" t="s">
        <v>3000</v>
      </c>
      <c r="N624" s="58" t="s">
        <v>2442</v>
      </c>
      <c r="O624" s="7" t="s">
        <v>3819</v>
      </c>
      <c r="S624" s="55" t="s">
        <v>15836</v>
      </c>
      <c r="V624" s="55" t="s">
        <v>15836</v>
      </c>
      <c r="Y624" s="7" t="s">
        <v>3967</v>
      </c>
      <c r="AB624" s="60">
        <v>5111</v>
      </c>
      <c r="AC624" s="60">
        <v>131</v>
      </c>
      <c r="AE624" s="61">
        <v>1</v>
      </c>
      <c r="AG624" s="7">
        <v>70950</v>
      </c>
      <c r="AH624" s="62">
        <v>70950</v>
      </c>
      <c r="AL624" s="64">
        <v>8</v>
      </c>
      <c r="AN624" s="61">
        <v>5676</v>
      </c>
      <c r="AO624" s="65">
        <v>33311</v>
      </c>
      <c r="AQ624" s="66" t="s">
        <v>14558</v>
      </c>
      <c r="AR624" s="66">
        <v>156</v>
      </c>
      <c r="AS624" s="66">
        <v>632</v>
      </c>
    </row>
    <row r="625" spans="3:45" x14ac:dyDescent="0.25">
      <c r="C625" s="53" t="s">
        <v>3590</v>
      </c>
      <c r="D625" s="54" t="s">
        <v>4134</v>
      </c>
      <c r="E625" s="54" t="s">
        <v>25</v>
      </c>
      <c r="F625" s="53" t="s">
        <v>2442</v>
      </c>
      <c r="G625" s="1" t="s">
        <v>2442</v>
      </c>
      <c r="H625" s="27">
        <v>9106056225</v>
      </c>
      <c r="I625" s="1" t="s">
        <v>2442</v>
      </c>
      <c r="J625" s="55" t="s">
        <v>15837</v>
      </c>
      <c r="L625" s="57" t="s">
        <v>26</v>
      </c>
      <c r="M625" s="57" t="s">
        <v>3093</v>
      </c>
      <c r="N625" s="58" t="s">
        <v>2442</v>
      </c>
      <c r="O625" s="7" t="s">
        <v>11984</v>
      </c>
      <c r="S625" s="55" t="s">
        <v>15838</v>
      </c>
      <c r="V625" s="55" t="s">
        <v>15838</v>
      </c>
      <c r="Y625" s="7" t="s">
        <v>4087</v>
      </c>
      <c r="AB625" s="60">
        <v>5111</v>
      </c>
      <c r="AC625" s="60">
        <v>131</v>
      </c>
      <c r="AE625" s="61">
        <v>1</v>
      </c>
      <c r="AG625" s="7">
        <v>45588</v>
      </c>
      <c r="AH625" s="62">
        <v>45588</v>
      </c>
      <c r="AL625" s="64">
        <v>8</v>
      </c>
      <c r="AN625" s="61">
        <v>3647.04</v>
      </c>
      <c r="AO625" s="65">
        <v>33311</v>
      </c>
      <c r="AQ625" s="66" t="s">
        <v>14558</v>
      </c>
      <c r="AR625" s="66">
        <v>156</v>
      </c>
      <c r="AS625" s="66">
        <v>632</v>
      </c>
    </row>
    <row r="626" spans="3:45" x14ac:dyDescent="0.25">
      <c r="C626" s="53" t="s">
        <v>3590</v>
      </c>
      <c r="D626" s="54" t="s">
        <v>4134</v>
      </c>
      <c r="E626" s="54" t="s">
        <v>25</v>
      </c>
      <c r="F626" s="53" t="s">
        <v>2442</v>
      </c>
      <c r="G626" s="1" t="s">
        <v>2442</v>
      </c>
      <c r="H626" s="27">
        <v>9106056226</v>
      </c>
      <c r="I626" s="1" t="s">
        <v>2442</v>
      </c>
      <c r="J626" s="55" t="s">
        <v>15839</v>
      </c>
      <c r="L626" s="57" t="s">
        <v>26</v>
      </c>
      <c r="M626" s="57" t="s">
        <v>3096</v>
      </c>
      <c r="N626" s="58" t="s">
        <v>2442</v>
      </c>
      <c r="O626" s="7" t="s">
        <v>11166</v>
      </c>
      <c r="S626" s="55" t="s">
        <v>15840</v>
      </c>
      <c r="V626" s="55" t="s">
        <v>15840</v>
      </c>
      <c r="Y626" s="7" t="s">
        <v>4007</v>
      </c>
      <c r="AB626" s="60">
        <v>5111</v>
      </c>
      <c r="AC626" s="60">
        <v>131</v>
      </c>
      <c r="AE626" s="61">
        <v>1</v>
      </c>
      <c r="AG626" s="7">
        <v>111058</v>
      </c>
      <c r="AH626" s="62">
        <v>111058</v>
      </c>
      <c r="AL626" s="64">
        <v>8</v>
      </c>
      <c r="AN626" s="61">
        <v>8884.64</v>
      </c>
      <c r="AO626" s="65">
        <v>33311</v>
      </c>
      <c r="AQ626" s="66" t="s">
        <v>14558</v>
      </c>
      <c r="AR626" s="66">
        <v>156</v>
      </c>
      <c r="AS626" s="66">
        <v>632</v>
      </c>
    </row>
    <row r="627" spans="3:45" x14ac:dyDescent="0.25">
      <c r="C627" s="53" t="s">
        <v>3590</v>
      </c>
      <c r="D627" s="54" t="s">
        <v>4134</v>
      </c>
      <c r="E627" s="54" t="s">
        <v>25</v>
      </c>
      <c r="F627" s="53" t="s">
        <v>2442</v>
      </c>
      <c r="G627" s="1" t="s">
        <v>2442</v>
      </c>
      <c r="H627" s="27">
        <v>9106056226</v>
      </c>
      <c r="I627" s="1" t="s">
        <v>2442</v>
      </c>
      <c r="J627" s="55" t="s">
        <v>15839</v>
      </c>
      <c r="L627" s="57" t="s">
        <v>26</v>
      </c>
      <c r="M627" s="57" t="s">
        <v>3096</v>
      </c>
      <c r="N627" s="58" t="s">
        <v>2442</v>
      </c>
      <c r="O627" s="7" t="s">
        <v>11166</v>
      </c>
      <c r="S627" s="55" t="s">
        <v>15840</v>
      </c>
      <c r="V627" s="55" t="s">
        <v>15840</v>
      </c>
      <c r="Y627" s="7" t="s">
        <v>4059</v>
      </c>
      <c r="AB627" s="60">
        <v>5111</v>
      </c>
      <c r="AC627" s="60">
        <v>131</v>
      </c>
      <c r="AE627" s="61">
        <v>2</v>
      </c>
      <c r="AG627" s="7">
        <v>37720</v>
      </c>
      <c r="AH627" s="62">
        <v>75440</v>
      </c>
      <c r="AL627" s="64">
        <v>8</v>
      </c>
      <c r="AN627" s="61">
        <v>6035.2</v>
      </c>
      <c r="AO627" s="65">
        <v>33311</v>
      </c>
      <c r="AQ627" s="66" t="s">
        <v>14558</v>
      </c>
      <c r="AR627" s="66">
        <v>156</v>
      </c>
      <c r="AS627" s="66">
        <v>632</v>
      </c>
    </row>
    <row r="628" spans="3:45" x14ac:dyDescent="0.25">
      <c r="C628" s="53" t="s">
        <v>3590</v>
      </c>
      <c r="D628" s="54" t="s">
        <v>4134</v>
      </c>
      <c r="E628" s="54" t="s">
        <v>25</v>
      </c>
      <c r="F628" s="53" t="s">
        <v>2442</v>
      </c>
      <c r="G628" s="1" t="s">
        <v>2442</v>
      </c>
      <c r="H628" s="27">
        <v>9106056226</v>
      </c>
      <c r="I628" s="1" t="s">
        <v>2442</v>
      </c>
      <c r="J628" s="55" t="s">
        <v>15839</v>
      </c>
      <c r="L628" s="57" t="s">
        <v>26</v>
      </c>
      <c r="M628" s="57" t="s">
        <v>3096</v>
      </c>
      <c r="N628" s="58" t="s">
        <v>2442</v>
      </c>
      <c r="O628" s="7" t="s">
        <v>11166</v>
      </c>
      <c r="S628" s="55" t="s">
        <v>15840</v>
      </c>
      <c r="V628" s="55" t="s">
        <v>15840</v>
      </c>
      <c r="Y628" s="7" t="s">
        <v>3949</v>
      </c>
      <c r="AB628" s="60">
        <v>5111</v>
      </c>
      <c r="AC628" s="60">
        <v>131</v>
      </c>
      <c r="AE628" s="61">
        <v>1</v>
      </c>
      <c r="AG628" s="7">
        <v>74250</v>
      </c>
      <c r="AH628" s="62">
        <v>74250</v>
      </c>
      <c r="AL628" s="64">
        <v>8</v>
      </c>
      <c r="AN628" s="61">
        <v>5940</v>
      </c>
      <c r="AO628" s="65">
        <v>33311</v>
      </c>
      <c r="AQ628" s="66" t="s">
        <v>14558</v>
      </c>
      <c r="AR628" s="66">
        <v>156</v>
      </c>
      <c r="AS628" s="66">
        <v>632</v>
      </c>
    </row>
    <row r="629" spans="3:45" x14ac:dyDescent="0.25">
      <c r="C629" s="53" t="s">
        <v>3590</v>
      </c>
      <c r="D629" s="54" t="s">
        <v>4134</v>
      </c>
      <c r="E629" s="54" t="s">
        <v>25</v>
      </c>
      <c r="F629" s="53" t="s">
        <v>2442</v>
      </c>
      <c r="G629" s="1" t="s">
        <v>2442</v>
      </c>
      <c r="H629" s="27">
        <v>9106056196</v>
      </c>
      <c r="I629" s="1" t="s">
        <v>2442</v>
      </c>
      <c r="J629" s="55" t="s">
        <v>15841</v>
      </c>
      <c r="L629" s="57" t="s">
        <v>26</v>
      </c>
      <c r="M629" s="57" t="s">
        <v>2850</v>
      </c>
      <c r="N629" s="58" t="s">
        <v>2442</v>
      </c>
      <c r="O629" s="7" t="s">
        <v>3727</v>
      </c>
      <c r="S629" s="55" t="s">
        <v>15443</v>
      </c>
      <c r="V629" s="55" t="s">
        <v>15443</v>
      </c>
      <c r="Y629" s="7" t="s">
        <v>4087</v>
      </c>
      <c r="AB629" s="60">
        <v>5111</v>
      </c>
      <c r="AC629" s="60">
        <v>131</v>
      </c>
      <c r="AE629" s="61">
        <v>4</v>
      </c>
      <c r="AG629" s="7">
        <v>45588</v>
      </c>
      <c r="AH629" s="62">
        <v>182352</v>
      </c>
      <c r="AL629" s="64">
        <v>8</v>
      </c>
      <c r="AN629" s="61">
        <v>14588.16</v>
      </c>
      <c r="AO629" s="65">
        <v>33311</v>
      </c>
      <c r="AQ629" s="66" t="s">
        <v>14558</v>
      </c>
      <c r="AR629" s="66">
        <v>156</v>
      </c>
      <c r="AS629" s="66">
        <v>632</v>
      </c>
    </row>
    <row r="630" spans="3:45" x14ac:dyDescent="0.25">
      <c r="C630" s="53" t="s">
        <v>3590</v>
      </c>
      <c r="D630" s="54" t="s">
        <v>4134</v>
      </c>
      <c r="E630" s="54" t="s">
        <v>25</v>
      </c>
      <c r="F630" s="53" t="s">
        <v>2442</v>
      </c>
      <c r="G630" s="1" t="s">
        <v>2442</v>
      </c>
      <c r="H630" s="27">
        <v>9106056267</v>
      </c>
      <c r="I630" s="1" t="s">
        <v>2442</v>
      </c>
      <c r="J630" s="55" t="s">
        <v>15842</v>
      </c>
      <c r="L630" s="57" t="s">
        <v>26</v>
      </c>
      <c r="M630" s="57" t="s">
        <v>2991</v>
      </c>
      <c r="N630" s="58" t="s">
        <v>2442</v>
      </c>
      <c r="O630" s="7" t="s">
        <v>10427</v>
      </c>
      <c r="S630" s="55" t="s">
        <v>14677</v>
      </c>
      <c r="V630" s="55" t="s">
        <v>14677</v>
      </c>
      <c r="Y630" s="7" t="s">
        <v>4013</v>
      </c>
      <c r="AB630" s="60">
        <v>5111</v>
      </c>
      <c r="AC630" s="60">
        <v>131</v>
      </c>
      <c r="AE630" s="61">
        <v>3</v>
      </c>
      <c r="AG630" s="7">
        <v>50182</v>
      </c>
      <c r="AH630" s="62">
        <v>150546</v>
      </c>
      <c r="AL630" s="64">
        <v>8</v>
      </c>
      <c r="AN630" s="61">
        <v>12043.68</v>
      </c>
      <c r="AO630" s="65">
        <v>33311</v>
      </c>
      <c r="AQ630" s="66" t="s">
        <v>14558</v>
      </c>
      <c r="AR630" s="66">
        <v>156</v>
      </c>
      <c r="AS630" s="66">
        <v>632</v>
      </c>
    </row>
    <row r="631" spans="3:45" x14ac:dyDescent="0.25">
      <c r="C631" s="53" t="s">
        <v>3590</v>
      </c>
      <c r="D631" s="54" t="s">
        <v>4134</v>
      </c>
      <c r="E631" s="54" t="s">
        <v>25</v>
      </c>
      <c r="F631" s="53" t="s">
        <v>2442</v>
      </c>
      <c r="G631" s="1" t="s">
        <v>2442</v>
      </c>
      <c r="H631" s="27">
        <v>9106056267</v>
      </c>
      <c r="I631" s="1" t="s">
        <v>2442</v>
      </c>
      <c r="J631" s="55" t="s">
        <v>15842</v>
      </c>
      <c r="L631" s="57" t="s">
        <v>26</v>
      </c>
      <c r="M631" s="57" t="s">
        <v>2991</v>
      </c>
      <c r="N631" s="58" t="s">
        <v>2442</v>
      </c>
      <c r="O631" s="7" t="s">
        <v>10427</v>
      </c>
      <c r="S631" s="55" t="s">
        <v>14677</v>
      </c>
      <c r="V631" s="55" t="s">
        <v>14677</v>
      </c>
      <c r="Y631" s="7" t="s">
        <v>4010</v>
      </c>
      <c r="AB631" s="60">
        <v>5111</v>
      </c>
      <c r="AC631" s="60">
        <v>131</v>
      </c>
      <c r="AE631" s="61">
        <v>3</v>
      </c>
      <c r="AG631" s="7">
        <v>41328</v>
      </c>
      <c r="AH631" s="62">
        <v>123984</v>
      </c>
      <c r="AL631" s="64">
        <v>8</v>
      </c>
      <c r="AN631" s="61">
        <v>9918.7199999999993</v>
      </c>
      <c r="AO631" s="65">
        <v>33311</v>
      </c>
      <c r="AQ631" s="66" t="s">
        <v>14558</v>
      </c>
      <c r="AR631" s="66">
        <v>156</v>
      </c>
      <c r="AS631" s="66">
        <v>632</v>
      </c>
    </row>
    <row r="632" spans="3:45" x14ac:dyDescent="0.25">
      <c r="C632" s="53" t="s">
        <v>3590</v>
      </c>
      <c r="D632" s="54" t="s">
        <v>4134</v>
      </c>
      <c r="E632" s="54" t="s">
        <v>25</v>
      </c>
      <c r="F632" s="53" t="s">
        <v>2442</v>
      </c>
      <c r="G632" s="1" t="s">
        <v>2442</v>
      </c>
      <c r="H632" s="27">
        <v>9106056271</v>
      </c>
      <c r="I632" s="1" t="s">
        <v>2442</v>
      </c>
      <c r="J632" s="55" t="s">
        <v>15843</v>
      </c>
      <c r="L632" s="57" t="s">
        <v>26</v>
      </c>
      <c r="M632" s="57" t="s">
        <v>2631</v>
      </c>
      <c r="N632" s="58" t="s">
        <v>2442</v>
      </c>
      <c r="O632" s="7" t="s">
        <v>3711</v>
      </c>
      <c r="S632" s="55" t="s">
        <v>15819</v>
      </c>
      <c r="V632" s="55" t="s">
        <v>15819</v>
      </c>
      <c r="Y632" s="7" t="s">
        <v>3999</v>
      </c>
      <c r="AB632" s="60">
        <v>5111</v>
      </c>
      <c r="AC632" s="60">
        <v>131</v>
      </c>
      <c r="AE632" s="61">
        <v>5</v>
      </c>
      <c r="AG632" s="7">
        <v>49500</v>
      </c>
      <c r="AH632" s="62">
        <v>247500</v>
      </c>
      <c r="AL632" s="64">
        <v>8</v>
      </c>
      <c r="AN632" s="61">
        <v>19800</v>
      </c>
      <c r="AO632" s="65">
        <v>33311</v>
      </c>
      <c r="AQ632" s="66" t="s">
        <v>14558</v>
      </c>
      <c r="AR632" s="66">
        <v>156</v>
      </c>
      <c r="AS632" s="66">
        <v>632</v>
      </c>
    </row>
    <row r="633" spans="3:45" x14ac:dyDescent="0.25">
      <c r="C633" s="53" t="s">
        <v>3590</v>
      </c>
      <c r="D633" s="54" t="s">
        <v>4134</v>
      </c>
      <c r="E633" s="54" t="s">
        <v>25</v>
      </c>
      <c r="F633" s="53" t="s">
        <v>2442</v>
      </c>
      <c r="G633" s="1" t="s">
        <v>2442</v>
      </c>
      <c r="H633" s="27">
        <v>9106056280</v>
      </c>
      <c r="I633" s="1" t="s">
        <v>2442</v>
      </c>
      <c r="J633" s="55" t="s">
        <v>15844</v>
      </c>
      <c r="L633" s="57" t="s">
        <v>26</v>
      </c>
      <c r="M633" s="57" t="s">
        <v>2949</v>
      </c>
      <c r="N633" s="58" t="s">
        <v>2442</v>
      </c>
      <c r="O633" s="7" t="s">
        <v>10652</v>
      </c>
      <c r="S633" s="55" t="s">
        <v>15422</v>
      </c>
      <c r="V633" s="55" t="s">
        <v>15422</v>
      </c>
      <c r="Y633" s="7" t="s">
        <v>3952</v>
      </c>
      <c r="AB633" s="60">
        <v>5111</v>
      </c>
      <c r="AC633" s="60">
        <v>131</v>
      </c>
      <c r="AE633" s="61">
        <v>1</v>
      </c>
      <c r="AG633" s="7">
        <v>73431</v>
      </c>
      <c r="AH633" s="62">
        <v>73431</v>
      </c>
      <c r="AL633" s="64">
        <v>8</v>
      </c>
      <c r="AN633" s="61">
        <v>5874.4800000000005</v>
      </c>
      <c r="AO633" s="65">
        <v>33311</v>
      </c>
      <c r="AQ633" s="66" t="s">
        <v>14558</v>
      </c>
      <c r="AR633" s="66">
        <v>156</v>
      </c>
      <c r="AS633" s="66">
        <v>632</v>
      </c>
    </row>
    <row r="634" spans="3:45" x14ac:dyDescent="0.25">
      <c r="C634" s="53" t="s">
        <v>3590</v>
      </c>
      <c r="D634" s="54" t="s">
        <v>4134</v>
      </c>
      <c r="E634" s="54" t="s">
        <v>25</v>
      </c>
      <c r="F634" s="53" t="s">
        <v>2442</v>
      </c>
      <c r="G634" s="1" t="s">
        <v>2442</v>
      </c>
      <c r="H634" s="27">
        <v>9106056398</v>
      </c>
      <c r="I634" s="1" t="s">
        <v>2442</v>
      </c>
      <c r="J634" s="55" t="s">
        <v>15851</v>
      </c>
      <c r="L634" s="57" t="s">
        <v>26</v>
      </c>
      <c r="M634" s="57" t="s">
        <v>2730</v>
      </c>
      <c r="N634" s="58" t="s">
        <v>2442</v>
      </c>
      <c r="O634" s="7" t="s">
        <v>3829</v>
      </c>
      <c r="S634" s="55" t="s">
        <v>15852</v>
      </c>
      <c r="V634" s="55" t="s">
        <v>15852</v>
      </c>
      <c r="Y634" s="7" t="s">
        <v>4059</v>
      </c>
      <c r="AB634" s="60">
        <v>5111</v>
      </c>
      <c r="AC634" s="60">
        <v>131</v>
      </c>
      <c r="AE634" s="61">
        <v>1</v>
      </c>
      <c r="AG634" s="7">
        <v>37720</v>
      </c>
      <c r="AH634" s="62">
        <v>37720</v>
      </c>
      <c r="AL634" s="64">
        <v>8</v>
      </c>
      <c r="AN634" s="61">
        <v>3017.6</v>
      </c>
      <c r="AO634" s="65">
        <v>33311</v>
      </c>
      <c r="AQ634" s="66" t="s">
        <v>14558</v>
      </c>
      <c r="AR634" s="66">
        <v>156</v>
      </c>
      <c r="AS634" s="66">
        <v>632</v>
      </c>
    </row>
    <row r="635" spans="3:45" x14ac:dyDescent="0.25">
      <c r="C635" s="53" t="s">
        <v>3590</v>
      </c>
      <c r="D635" s="54" t="s">
        <v>4134</v>
      </c>
      <c r="E635" s="54" t="s">
        <v>25</v>
      </c>
      <c r="F635" s="53" t="s">
        <v>2442</v>
      </c>
      <c r="G635" s="1" t="s">
        <v>2442</v>
      </c>
      <c r="H635" s="27">
        <v>9106056428</v>
      </c>
      <c r="I635" s="1" t="s">
        <v>2442</v>
      </c>
      <c r="J635" s="55" t="s">
        <v>15855</v>
      </c>
      <c r="L635" s="57" t="s">
        <v>26</v>
      </c>
      <c r="M635" s="57" t="s">
        <v>2898</v>
      </c>
      <c r="N635" s="58" t="s">
        <v>2442</v>
      </c>
      <c r="O635" s="7" t="s">
        <v>3686</v>
      </c>
      <c r="S635" s="55" t="s">
        <v>15856</v>
      </c>
      <c r="V635" s="55" t="s">
        <v>15856</v>
      </c>
      <c r="Y635" s="7" t="s">
        <v>3999</v>
      </c>
      <c r="AB635" s="60">
        <v>5111</v>
      </c>
      <c r="AC635" s="60">
        <v>131</v>
      </c>
      <c r="AE635" s="61">
        <v>2</v>
      </c>
      <c r="AG635" s="7">
        <v>49500</v>
      </c>
      <c r="AH635" s="62">
        <v>99000</v>
      </c>
      <c r="AL635" s="64">
        <v>8</v>
      </c>
      <c r="AN635" s="61">
        <v>7920</v>
      </c>
      <c r="AO635" s="65">
        <v>33311</v>
      </c>
      <c r="AQ635" s="66" t="s">
        <v>14558</v>
      </c>
      <c r="AR635" s="66">
        <v>156</v>
      </c>
      <c r="AS635" s="66">
        <v>632</v>
      </c>
    </row>
    <row r="636" spans="3:45" x14ac:dyDescent="0.25">
      <c r="C636" s="53" t="s">
        <v>3590</v>
      </c>
      <c r="D636" s="54" t="s">
        <v>4134</v>
      </c>
      <c r="E636" s="54" t="s">
        <v>25</v>
      </c>
      <c r="F636" s="53" t="s">
        <v>2442</v>
      </c>
      <c r="G636" s="1" t="s">
        <v>2442</v>
      </c>
      <c r="H636" s="27">
        <v>9106056428</v>
      </c>
      <c r="I636" s="1" t="s">
        <v>2442</v>
      </c>
      <c r="J636" s="55" t="s">
        <v>15855</v>
      </c>
      <c r="L636" s="57" t="s">
        <v>26</v>
      </c>
      <c r="M636" s="57" t="s">
        <v>2898</v>
      </c>
      <c r="N636" s="58" t="s">
        <v>2442</v>
      </c>
      <c r="O636" s="7" t="s">
        <v>3686</v>
      </c>
      <c r="S636" s="55" t="s">
        <v>15856</v>
      </c>
      <c r="V636" s="55" t="s">
        <v>15856</v>
      </c>
      <c r="Y636" s="7" t="s">
        <v>4010</v>
      </c>
      <c r="AB636" s="60">
        <v>5111</v>
      </c>
      <c r="AC636" s="60">
        <v>131</v>
      </c>
      <c r="AE636" s="61">
        <v>1</v>
      </c>
      <c r="AG636" s="7">
        <v>41328</v>
      </c>
      <c r="AH636" s="62">
        <v>41328</v>
      </c>
      <c r="AL636" s="64">
        <v>8</v>
      </c>
      <c r="AN636" s="61">
        <v>3306.2400000000002</v>
      </c>
      <c r="AO636" s="65">
        <v>33311</v>
      </c>
      <c r="AQ636" s="66" t="s">
        <v>14558</v>
      </c>
      <c r="AR636" s="66">
        <v>156</v>
      </c>
      <c r="AS636" s="66">
        <v>632</v>
      </c>
    </row>
    <row r="637" spans="3:45" x14ac:dyDescent="0.25">
      <c r="C637" s="53" t="s">
        <v>3590</v>
      </c>
      <c r="D637" s="54" t="s">
        <v>4134</v>
      </c>
      <c r="E637" s="54" t="s">
        <v>25</v>
      </c>
      <c r="F637" s="53" t="s">
        <v>2442</v>
      </c>
      <c r="G637" s="1" t="s">
        <v>2442</v>
      </c>
      <c r="H637" s="27">
        <v>9106056414</v>
      </c>
      <c r="I637" s="1" t="s">
        <v>2442</v>
      </c>
      <c r="J637" s="55" t="s">
        <v>15859</v>
      </c>
      <c r="L637" s="57" t="s">
        <v>26</v>
      </c>
      <c r="M637" s="57" t="s">
        <v>3216</v>
      </c>
      <c r="N637" s="58" t="s">
        <v>2442</v>
      </c>
      <c r="O637" s="7" t="s">
        <v>11710</v>
      </c>
      <c r="S637" s="55" t="s">
        <v>15860</v>
      </c>
      <c r="V637" s="55" t="s">
        <v>15860</v>
      </c>
      <c r="Y637" s="7" t="s">
        <v>4059</v>
      </c>
      <c r="AB637" s="60">
        <v>5111</v>
      </c>
      <c r="AC637" s="60">
        <v>131</v>
      </c>
      <c r="AE637" s="61">
        <v>1</v>
      </c>
      <c r="AG637" s="7">
        <v>37720</v>
      </c>
      <c r="AH637" s="62">
        <v>37720</v>
      </c>
      <c r="AL637" s="64">
        <v>8</v>
      </c>
      <c r="AN637" s="61">
        <v>3017.6</v>
      </c>
      <c r="AO637" s="65">
        <v>33311</v>
      </c>
      <c r="AQ637" s="66" t="s">
        <v>14558</v>
      </c>
      <c r="AR637" s="66">
        <v>156</v>
      </c>
      <c r="AS637" s="66">
        <v>632</v>
      </c>
    </row>
    <row r="638" spans="3:45" x14ac:dyDescent="0.25">
      <c r="C638" s="53" t="s">
        <v>3590</v>
      </c>
      <c r="D638" s="54" t="s">
        <v>4134</v>
      </c>
      <c r="E638" s="54" t="s">
        <v>25</v>
      </c>
      <c r="F638" s="53" t="s">
        <v>2442</v>
      </c>
      <c r="G638" s="1" t="s">
        <v>2442</v>
      </c>
      <c r="H638" s="27">
        <v>9106056489</v>
      </c>
      <c r="I638" s="1" t="s">
        <v>2442</v>
      </c>
      <c r="J638" s="55" t="s">
        <v>15862</v>
      </c>
      <c r="L638" s="57" t="s">
        <v>26</v>
      </c>
      <c r="M638" s="57" t="s">
        <v>2494</v>
      </c>
      <c r="N638" s="58" t="s">
        <v>2442</v>
      </c>
      <c r="O638" s="7" t="s">
        <v>3859</v>
      </c>
      <c r="S638" s="55" t="s">
        <v>15863</v>
      </c>
      <c r="V638" s="55" t="s">
        <v>15863</v>
      </c>
      <c r="Y638" s="7" t="s">
        <v>4007</v>
      </c>
      <c r="AB638" s="60">
        <v>5111</v>
      </c>
      <c r="AC638" s="60">
        <v>131</v>
      </c>
      <c r="AE638" s="61">
        <v>1</v>
      </c>
      <c r="AG638" s="7">
        <v>111058</v>
      </c>
      <c r="AH638" s="62">
        <v>111058</v>
      </c>
      <c r="AL638" s="64">
        <v>8</v>
      </c>
      <c r="AN638" s="61">
        <v>8884.64</v>
      </c>
      <c r="AO638" s="65">
        <v>33311</v>
      </c>
      <c r="AQ638" s="66" t="s">
        <v>14558</v>
      </c>
      <c r="AR638" s="66">
        <v>156</v>
      </c>
      <c r="AS638" s="66">
        <v>632</v>
      </c>
    </row>
    <row r="639" spans="3:45" x14ac:dyDescent="0.25">
      <c r="C639" s="53" t="s">
        <v>3590</v>
      </c>
      <c r="D639" s="54" t="s">
        <v>4134</v>
      </c>
      <c r="E639" s="54" t="s">
        <v>25</v>
      </c>
      <c r="F639" s="53" t="s">
        <v>2442</v>
      </c>
      <c r="G639" s="1" t="s">
        <v>2442</v>
      </c>
      <c r="H639" s="27">
        <v>9106056507</v>
      </c>
      <c r="I639" s="1" t="s">
        <v>2442</v>
      </c>
      <c r="J639" s="55" t="s">
        <v>15864</v>
      </c>
      <c r="L639" s="57" t="s">
        <v>26</v>
      </c>
      <c r="M639" s="57" t="s">
        <v>3036</v>
      </c>
      <c r="N639" s="58" t="s">
        <v>2442</v>
      </c>
      <c r="O639" s="7" t="s">
        <v>11844</v>
      </c>
      <c r="S639" s="55" t="s">
        <v>15865</v>
      </c>
      <c r="V639" s="55" t="s">
        <v>15865</v>
      </c>
      <c r="Y639" s="7" t="s">
        <v>3967</v>
      </c>
      <c r="AB639" s="60">
        <v>5111</v>
      </c>
      <c r="AC639" s="60">
        <v>131</v>
      </c>
      <c r="AE639" s="61">
        <v>1</v>
      </c>
      <c r="AG639" s="7">
        <v>70950</v>
      </c>
      <c r="AH639" s="62">
        <v>70950</v>
      </c>
      <c r="AL639" s="64">
        <v>8</v>
      </c>
      <c r="AN639" s="61">
        <v>5676</v>
      </c>
      <c r="AO639" s="65">
        <v>33311</v>
      </c>
      <c r="AQ639" s="66" t="s">
        <v>14558</v>
      </c>
      <c r="AR639" s="66">
        <v>156</v>
      </c>
      <c r="AS639" s="66">
        <v>632</v>
      </c>
    </row>
    <row r="640" spans="3:45" x14ac:dyDescent="0.25">
      <c r="C640" s="53" t="s">
        <v>3590</v>
      </c>
      <c r="D640" s="54" t="s">
        <v>4134</v>
      </c>
      <c r="E640" s="54" t="s">
        <v>25</v>
      </c>
      <c r="F640" s="53" t="s">
        <v>2442</v>
      </c>
      <c r="G640" s="1" t="s">
        <v>2442</v>
      </c>
      <c r="H640" s="27">
        <v>9106056557</v>
      </c>
      <c r="I640" s="1" t="s">
        <v>2442</v>
      </c>
      <c r="J640" s="55" t="s">
        <v>15866</v>
      </c>
      <c r="L640" s="57" t="s">
        <v>26</v>
      </c>
      <c r="M640" s="57" t="s">
        <v>2952</v>
      </c>
      <c r="N640" s="58" t="s">
        <v>2442</v>
      </c>
      <c r="O640" s="7" t="s">
        <v>3864</v>
      </c>
      <c r="S640" s="55" t="s">
        <v>15867</v>
      </c>
      <c r="V640" s="55" t="s">
        <v>15867</v>
      </c>
      <c r="Y640" s="7" t="s">
        <v>4007</v>
      </c>
      <c r="AB640" s="60">
        <v>5111</v>
      </c>
      <c r="AC640" s="60">
        <v>131</v>
      </c>
      <c r="AE640" s="61">
        <v>1</v>
      </c>
      <c r="AG640" s="7">
        <v>111058</v>
      </c>
      <c r="AH640" s="62">
        <v>111058</v>
      </c>
      <c r="AL640" s="64">
        <v>8</v>
      </c>
      <c r="AN640" s="61">
        <v>8884.64</v>
      </c>
      <c r="AO640" s="65">
        <v>33311</v>
      </c>
      <c r="AQ640" s="66" t="s">
        <v>14558</v>
      </c>
      <c r="AR640" s="66">
        <v>156</v>
      </c>
      <c r="AS640" s="66">
        <v>632</v>
      </c>
    </row>
    <row r="641" spans="3:45" x14ac:dyDescent="0.25">
      <c r="C641" s="53" t="s">
        <v>3590</v>
      </c>
      <c r="D641" s="54" t="s">
        <v>4134</v>
      </c>
      <c r="E641" s="54" t="s">
        <v>25</v>
      </c>
      <c r="F641" s="53" t="s">
        <v>2442</v>
      </c>
      <c r="G641" s="1" t="s">
        <v>2442</v>
      </c>
      <c r="H641" s="27">
        <v>9106056557</v>
      </c>
      <c r="I641" s="1" t="s">
        <v>2442</v>
      </c>
      <c r="J641" s="55" t="s">
        <v>15866</v>
      </c>
      <c r="L641" s="57" t="s">
        <v>26</v>
      </c>
      <c r="M641" s="57" t="s">
        <v>2952</v>
      </c>
      <c r="N641" s="58" t="s">
        <v>2442</v>
      </c>
      <c r="O641" s="7" t="s">
        <v>3864</v>
      </c>
      <c r="S641" s="55" t="s">
        <v>15867</v>
      </c>
      <c r="V641" s="55" t="s">
        <v>15867</v>
      </c>
      <c r="Y641" s="7" t="s">
        <v>4087</v>
      </c>
      <c r="AB641" s="60">
        <v>5111</v>
      </c>
      <c r="AC641" s="60">
        <v>131</v>
      </c>
      <c r="AE641" s="61">
        <v>3</v>
      </c>
      <c r="AG641" s="7">
        <v>45588</v>
      </c>
      <c r="AH641" s="62">
        <v>136764</v>
      </c>
      <c r="AL641" s="64">
        <v>8</v>
      </c>
      <c r="AN641" s="61">
        <v>10941.12</v>
      </c>
      <c r="AO641" s="65">
        <v>33311</v>
      </c>
      <c r="AQ641" s="66" t="s">
        <v>14558</v>
      </c>
      <c r="AR641" s="66">
        <v>156</v>
      </c>
      <c r="AS641" s="66">
        <v>632</v>
      </c>
    </row>
    <row r="642" spans="3:45" x14ac:dyDescent="0.25">
      <c r="C642" s="53" t="s">
        <v>3590</v>
      </c>
      <c r="D642" s="54" t="s">
        <v>4134</v>
      </c>
      <c r="E642" s="54" t="s">
        <v>25</v>
      </c>
      <c r="F642" s="53" t="s">
        <v>2442</v>
      </c>
      <c r="G642" s="1" t="s">
        <v>2442</v>
      </c>
      <c r="H642" s="27">
        <v>9106056557</v>
      </c>
      <c r="I642" s="1" t="s">
        <v>2442</v>
      </c>
      <c r="J642" s="55" t="s">
        <v>15866</v>
      </c>
      <c r="L642" s="57" t="s">
        <v>26</v>
      </c>
      <c r="M642" s="57" t="s">
        <v>2952</v>
      </c>
      <c r="N642" s="58" t="s">
        <v>2442</v>
      </c>
      <c r="O642" s="7" t="s">
        <v>3864</v>
      </c>
      <c r="S642" s="55" t="s">
        <v>15867</v>
      </c>
      <c r="V642" s="55" t="s">
        <v>15867</v>
      </c>
      <c r="Y642" s="7" t="s">
        <v>3967</v>
      </c>
      <c r="AB642" s="60">
        <v>5111</v>
      </c>
      <c r="AC642" s="60">
        <v>131</v>
      </c>
      <c r="AE642" s="61">
        <v>4</v>
      </c>
      <c r="AG642" s="7">
        <v>70950</v>
      </c>
      <c r="AH642" s="62">
        <v>283800</v>
      </c>
      <c r="AL642" s="64">
        <v>8</v>
      </c>
      <c r="AN642" s="61">
        <v>22704</v>
      </c>
      <c r="AO642" s="65">
        <v>33311</v>
      </c>
      <c r="AQ642" s="66" t="s">
        <v>14558</v>
      </c>
      <c r="AR642" s="66">
        <v>156</v>
      </c>
      <c r="AS642" s="66">
        <v>632</v>
      </c>
    </row>
    <row r="643" spans="3:45" x14ac:dyDescent="0.25">
      <c r="C643" s="53" t="s">
        <v>3590</v>
      </c>
      <c r="D643" s="54" t="s">
        <v>4134</v>
      </c>
      <c r="E643" s="54" t="s">
        <v>25</v>
      </c>
      <c r="F643" s="53" t="s">
        <v>2442</v>
      </c>
      <c r="G643" s="1" t="s">
        <v>2442</v>
      </c>
      <c r="H643" s="27">
        <v>9106056557</v>
      </c>
      <c r="I643" s="1" t="s">
        <v>2442</v>
      </c>
      <c r="J643" s="55" t="s">
        <v>15866</v>
      </c>
      <c r="L643" s="57" t="s">
        <v>26</v>
      </c>
      <c r="M643" s="57" t="s">
        <v>2952</v>
      </c>
      <c r="N643" s="58" t="s">
        <v>2442</v>
      </c>
      <c r="O643" s="7" t="s">
        <v>3864</v>
      </c>
      <c r="S643" s="55" t="s">
        <v>15867</v>
      </c>
      <c r="V643" s="55" t="s">
        <v>15867</v>
      </c>
      <c r="Y643" s="7" t="s">
        <v>4013</v>
      </c>
      <c r="AB643" s="60">
        <v>5111</v>
      </c>
      <c r="AC643" s="60">
        <v>131</v>
      </c>
      <c r="AE643" s="61">
        <v>2</v>
      </c>
      <c r="AG643" s="7">
        <v>50182</v>
      </c>
      <c r="AH643" s="62">
        <v>100364</v>
      </c>
      <c r="AL643" s="64">
        <v>8</v>
      </c>
      <c r="AN643" s="61">
        <v>8029.12</v>
      </c>
      <c r="AO643" s="65">
        <v>33311</v>
      </c>
      <c r="AQ643" s="66" t="s">
        <v>14558</v>
      </c>
      <c r="AR643" s="66">
        <v>156</v>
      </c>
      <c r="AS643" s="66">
        <v>632</v>
      </c>
    </row>
    <row r="644" spans="3:45" x14ac:dyDescent="0.25">
      <c r="C644" s="53" t="s">
        <v>3590</v>
      </c>
      <c r="D644" s="54" t="s">
        <v>4134</v>
      </c>
      <c r="E644" s="54" t="s">
        <v>25</v>
      </c>
      <c r="F644" s="53" t="s">
        <v>2442</v>
      </c>
      <c r="G644" s="1" t="s">
        <v>2442</v>
      </c>
      <c r="H644" s="27">
        <v>9106056554</v>
      </c>
      <c r="I644" s="1" t="s">
        <v>2442</v>
      </c>
      <c r="J644" s="55" t="s">
        <v>15868</v>
      </c>
      <c r="L644" s="57" t="s">
        <v>26</v>
      </c>
      <c r="M644" s="57" t="s">
        <v>2904</v>
      </c>
      <c r="N644" s="58" t="s">
        <v>2442</v>
      </c>
      <c r="O644" s="7" t="s">
        <v>12671</v>
      </c>
      <c r="S644" s="55" t="s">
        <v>15869</v>
      </c>
      <c r="V644" s="55" t="s">
        <v>15869</v>
      </c>
      <c r="Y644" s="7" t="s">
        <v>4007</v>
      </c>
      <c r="AB644" s="60">
        <v>5111</v>
      </c>
      <c r="AC644" s="60">
        <v>131</v>
      </c>
      <c r="AE644" s="61">
        <v>1</v>
      </c>
      <c r="AG644" s="7">
        <v>111058</v>
      </c>
      <c r="AH644" s="62">
        <v>111058</v>
      </c>
      <c r="AL644" s="64">
        <v>8</v>
      </c>
      <c r="AN644" s="61">
        <v>8884.64</v>
      </c>
      <c r="AO644" s="65">
        <v>33311</v>
      </c>
      <c r="AQ644" s="66" t="s">
        <v>14558</v>
      </c>
      <c r="AR644" s="66">
        <v>156</v>
      </c>
      <c r="AS644" s="66">
        <v>632</v>
      </c>
    </row>
    <row r="645" spans="3:45" x14ac:dyDescent="0.25">
      <c r="C645" s="53" t="s">
        <v>3590</v>
      </c>
      <c r="D645" s="54" t="s">
        <v>4134</v>
      </c>
      <c r="E645" s="54" t="s">
        <v>25</v>
      </c>
      <c r="F645" s="53" t="s">
        <v>2442</v>
      </c>
      <c r="G645" s="1" t="s">
        <v>2442</v>
      </c>
      <c r="H645" s="27">
        <v>9106056582</v>
      </c>
      <c r="I645" s="1" t="s">
        <v>2442</v>
      </c>
      <c r="J645" s="55" t="s">
        <v>15872</v>
      </c>
      <c r="L645" s="57" t="s">
        <v>26</v>
      </c>
      <c r="M645" s="57" t="s">
        <v>2748</v>
      </c>
      <c r="N645" s="58" t="s">
        <v>2442</v>
      </c>
      <c r="O645" s="7" t="s">
        <v>3864</v>
      </c>
      <c r="S645" s="55" t="s">
        <v>15873</v>
      </c>
      <c r="V645" s="55" t="s">
        <v>15873</v>
      </c>
      <c r="Y645" s="7" t="s">
        <v>4007</v>
      </c>
      <c r="AB645" s="60">
        <v>5111</v>
      </c>
      <c r="AC645" s="60">
        <v>131</v>
      </c>
      <c r="AE645" s="61">
        <v>1</v>
      </c>
      <c r="AG645" s="7">
        <v>111058</v>
      </c>
      <c r="AH645" s="62">
        <v>111058</v>
      </c>
      <c r="AL645" s="64">
        <v>8</v>
      </c>
      <c r="AN645" s="61">
        <v>8884.64</v>
      </c>
      <c r="AO645" s="65">
        <v>33311</v>
      </c>
      <c r="AQ645" s="66" t="s">
        <v>14558</v>
      </c>
      <c r="AR645" s="66">
        <v>156</v>
      </c>
      <c r="AS645" s="66">
        <v>632</v>
      </c>
    </row>
    <row r="646" spans="3:45" x14ac:dyDescent="0.25">
      <c r="C646" s="53" t="s">
        <v>3590</v>
      </c>
      <c r="D646" s="54" t="s">
        <v>4134</v>
      </c>
      <c r="E646" s="54" t="s">
        <v>25</v>
      </c>
      <c r="F646" s="53" t="s">
        <v>2442</v>
      </c>
      <c r="G646" s="1" t="s">
        <v>2442</v>
      </c>
      <c r="H646" s="27">
        <v>9106056555</v>
      </c>
      <c r="I646" s="1" t="s">
        <v>2442</v>
      </c>
      <c r="J646" s="55" t="s">
        <v>15874</v>
      </c>
      <c r="L646" s="57" t="s">
        <v>26</v>
      </c>
      <c r="M646" s="57" t="s">
        <v>2907</v>
      </c>
      <c r="N646" s="58" t="s">
        <v>2442</v>
      </c>
      <c r="O646" s="7" t="s">
        <v>14539</v>
      </c>
      <c r="S646" s="55" t="s">
        <v>15875</v>
      </c>
      <c r="V646" s="55" t="s">
        <v>15875</v>
      </c>
      <c r="Y646" s="7" t="s">
        <v>4007</v>
      </c>
      <c r="AB646" s="60">
        <v>5111</v>
      </c>
      <c r="AC646" s="60">
        <v>131</v>
      </c>
      <c r="AE646" s="61">
        <v>1</v>
      </c>
      <c r="AG646" s="7">
        <v>111058</v>
      </c>
      <c r="AH646" s="62">
        <v>111058</v>
      </c>
      <c r="AL646" s="64">
        <v>8</v>
      </c>
      <c r="AN646" s="61">
        <v>8884.64</v>
      </c>
      <c r="AO646" s="65">
        <v>33311</v>
      </c>
      <c r="AQ646" s="66" t="s">
        <v>14558</v>
      </c>
      <c r="AR646" s="66">
        <v>156</v>
      </c>
      <c r="AS646" s="66">
        <v>632</v>
      </c>
    </row>
    <row r="647" spans="3:45" x14ac:dyDescent="0.25">
      <c r="C647" s="53" t="s">
        <v>3590</v>
      </c>
      <c r="D647" s="54" t="s">
        <v>4134</v>
      </c>
      <c r="E647" s="54" t="s">
        <v>25</v>
      </c>
      <c r="F647" s="53" t="s">
        <v>2442</v>
      </c>
      <c r="G647" s="1" t="s">
        <v>2442</v>
      </c>
      <c r="H647" s="27">
        <v>9106056614</v>
      </c>
      <c r="I647" s="1" t="s">
        <v>2442</v>
      </c>
      <c r="J647" s="55" t="s">
        <v>15876</v>
      </c>
      <c r="L647" s="57" t="s">
        <v>26</v>
      </c>
      <c r="M647" s="57" t="s">
        <v>2739</v>
      </c>
      <c r="N647" s="58" t="s">
        <v>2442</v>
      </c>
      <c r="O647" s="7" t="s">
        <v>9812</v>
      </c>
      <c r="S647" s="55" t="s">
        <v>15877</v>
      </c>
      <c r="V647" s="55" t="s">
        <v>15877</v>
      </c>
      <c r="Y647" s="7" t="s">
        <v>3952</v>
      </c>
      <c r="AB647" s="60">
        <v>5111</v>
      </c>
      <c r="AC647" s="60">
        <v>131</v>
      </c>
      <c r="AE647" s="61">
        <v>1</v>
      </c>
      <c r="AG647" s="7">
        <v>73431</v>
      </c>
      <c r="AH647" s="62">
        <v>73431</v>
      </c>
      <c r="AL647" s="64">
        <v>8</v>
      </c>
      <c r="AN647" s="61">
        <v>5874.4800000000005</v>
      </c>
      <c r="AO647" s="65">
        <v>33311</v>
      </c>
      <c r="AQ647" s="66" t="s">
        <v>14558</v>
      </c>
      <c r="AR647" s="66">
        <v>156</v>
      </c>
      <c r="AS647" s="66">
        <v>632</v>
      </c>
    </row>
    <row r="648" spans="3:45" x14ac:dyDescent="0.25">
      <c r="C648" s="53" t="s">
        <v>3590</v>
      </c>
      <c r="D648" s="54" t="s">
        <v>4134</v>
      </c>
      <c r="E648" s="54" t="s">
        <v>25</v>
      </c>
      <c r="F648" s="53" t="s">
        <v>2442</v>
      </c>
      <c r="G648" s="1" t="s">
        <v>2442</v>
      </c>
      <c r="H648" s="27">
        <v>9106056614</v>
      </c>
      <c r="I648" s="1" t="s">
        <v>2442</v>
      </c>
      <c r="J648" s="55" t="s">
        <v>15876</v>
      </c>
      <c r="L648" s="57" t="s">
        <v>26</v>
      </c>
      <c r="M648" s="57" t="s">
        <v>2739</v>
      </c>
      <c r="N648" s="58" t="s">
        <v>2442</v>
      </c>
      <c r="O648" s="7" t="s">
        <v>9812</v>
      </c>
      <c r="S648" s="55" t="s">
        <v>15877</v>
      </c>
      <c r="V648" s="55" t="s">
        <v>15877</v>
      </c>
      <c r="Y648" s="7" t="s">
        <v>4007</v>
      </c>
      <c r="AB648" s="60">
        <v>5111</v>
      </c>
      <c r="AC648" s="60">
        <v>131</v>
      </c>
      <c r="AE648" s="61">
        <v>1</v>
      </c>
      <c r="AG648" s="7">
        <v>111058</v>
      </c>
      <c r="AH648" s="62">
        <v>111058</v>
      </c>
      <c r="AL648" s="64">
        <v>8</v>
      </c>
      <c r="AN648" s="61">
        <v>8884.64</v>
      </c>
      <c r="AO648" s="65">
        <v>33311</v>
      </c>
      <c r="AQ648" s="66" t="s">
        <v>14558</v>
      </c>
      <c r="AR648" s="66">
        <v>156</v>
      </c>
      <c r="AS648" s="66">
        <v>632</v>
      </c>
    </row>
    <row r="649" spans="3:45" x14ac:dyDescent="0.25">
      <c r="C649" s="53" t="s">
        <v>3590</v>
      </c>
      <c r="D649" s="54" t="s">
        <v>4134</v>
      </c>
      <c r="E649" s="54" t="s">
        <v>25</v>
      </c>
      <c r="F649" s="53" t="s">
        <v>2442</v>
      </c>
      <c r="G649" s="1" t="s">
        <v>2442</v>
      </c>
      <c r="H649" s="27">
        <v>9106056614</v>
      </c>
      <c r="I649" s="1" t="s">
        <v>2442</v>
      </c>
      <c r="J649" s="55" t="s">
        <v>15876</v>
      </c>
      <c r="L649" s="57" t="s">
        <v>26</v>
      </c>
      <c r="M649" s="57" t="s">
        <v>2739</v>
      </c>
      <c r="N649" s="58" t="s">
        <v>2442</v>
      </c>
      <c r="O649" s="7" t="s">
        <v>9812</v>
      </c>
      <c r="S649" s="55" t="s">
        <v>15877</v>
      </c>
      <c r="V649" s="55" t="s">
        <v>15877</v>
      </c>
      <c r="Y649" s="7" t="s">
        <v>4087</v>
      </c>
      <c r="AB649" s="60">
        <v>5111</v>
      </c>
      <c r="AC649" s="60">
        <v>131</v>
      </c>
      <c r="AE649" s="61">
        <v>1</v>
      </c>
      <c r="AG649" s="7">
        <v>45588</v>
      </c>
      <c r="AH649" s="62">
        <v>45588</v>
      </c>
      <c r="AL649" s="64">
        <v>8</v>
      </c>
      <c r="AN649" s="61">
        <v>3647.04</v>
      </c>
      <c r="AO649" s="65">
        <v>33311</v>
      </c>
      <c r="AQ649" s="66" t="s">
        <v>14558</v>
      </c>
      <c r="AR649" s="66">
        <v>156</v>
      </c>
      <c r="AS649" s="66">
        <v>632</v>
      </c>
    </row>
    <row r="650" spans="3:45" x14ac:dyDescent="0.25">
      <c r="C650" s="53" t="s">
        <v>3590</v>
      </c>
      <c r="D650" s="54" t="s">
        <v>4134</v>
      </c>
      <c r="E650" s="54" t="s">
        <v>25</v>
      </c>
      <c r="F650" s="53" t="s">
        <v>2442</v>
      </c>
      <c r="G650" s="1" t="s">
        <v>2442</v>
      </c>
      <c r="H650" s="27">
        <v>9106056614</v>
      </c>
      <c r="I650" s="1" t="s">
        <v>2442</v>
      </c>
      <c r="J650" s="55" t="s">
        <v>15876</v>
      </c>
      <c r="L650" s="57" t="s">
        <v>26</v>
      </c>
      <c r="M650" s="57" t="s">
        <v>2739</v>
      </c>
      <c r="N650" s="58" t="s">
        <v>2442</v>
      </c>
      <c r="O650" s="7" t="s">
        <v>9812</v>
      </c>
      <c r="S650" s="55" t="s">
        <v>15877</v>
      </c>
      <c r="V650" s="55" t="s">
        <v>15877</v>
      </c>
      <c r="Y650" s="7" t="s">
        <v>3967</v>
      </c>
      <c r="AB650" s="60">
        <v>5111</v>
      </c>
      <c r="AC650" s="60">
        <v>131</v>
      </c>
      <c r="AE650" s="61">
        <v>2</v>
      </c>
      <c r="AG650" s="7">
        <v>70950</v>
      </c>
      <c r="AH650" s="62">
        <v>141900</v>
      </c>
      <c r="AL650" s="64">
        <v>8</v>
      </c>
      <c r="AN650" s="61">
        <v>11352</v>
      </c>
      <c r="AO650" s="65">
        <v>33311</v>
      </c>
      <c r="AQ650" s="66" t="s">
        <v>14558</v>
      </c>
      <c r="AR650" s="66">
        <v>156</v>
      </c>
      <c r="AS650" s="66">
        <v>632</v>
      </c>
    </row>
    <row r="651" spans="3:45" x14ac:dyDescent="0.25">
      <c r="C651" s="53" t="s">
        <v>3590</v>
      </c>
      <c r="D651" s="54" t="s">
        <v>4134</v>
      </c>
      <c r="E651" s="54" t="s">
        <v>25</v>
      </c>
      <c r="F651" s="53" t="s">
        <v>2442</v>
      </c>
      <c r="G651" s="1" t="s">
        <v>2442</v>
      </c>
      <c r="H651" s="27">
        <v>9106056614</v>
      </c>
      <c r="I651" s="1" t="s">
        <v>2442</v>
      </c>
      <c r="J651" s="55" t="s">
        <v>15876</v>
      </c>
      <c r="L651" s="57" t="s">
        <v>26</v>
      </c>
      <c r="M651" s="57" t="s">
        <v>2739</v>
      </c>
      <c r="N651" s="58" t="s">
        <v>2442</v>
      </c>
      <c r="O651" s="7" t="s">
        <v>9812</v>
      </c>
      <c r="S651" s="55" t="s">
        <v>15877</v>
      </c>
      <c r="V651" s="55" t="s">
        <v>15877</v>
      </c>
      <c r="Y651" s="7" t="s">
        <v>3949</v>
      </c>
      <c r="AB651" s="60">
        <v>5111</v>
      </c>
      <c r="AC651" s="60">
        <v>131</v>
      </c>
      <c r="AE651" s="61">
        <v>3</v>
      </c>
      <c r="AG651" s="7">
        <v>74250</v>
      </c>
      <c r="AH651" s="62">
        <v>222750</v>
      </c>
      <c r="AL651" s="64">
        <v>8</v>
      </c>
      <c r="AN651" s="61">
        <v>17820</v>
      </c>
      <c r="AO651" s="65">
        <v>33311</v>
      </c>
      <c r="AQ651" s="66" t="s">
        <v>14558</v>
      </c>
      <c r="AR651" s="66">
        <v>156</v>
      </c>
      <c r="AS651" s="66">
        <v>632</v>
      </c>
    </row>
    <row r="652" spans="3:45" x14ac:dyDescent="0.25">
      <c r="C652" s="53" t="s">
        <v>3590</v>
      </c>
      <c r="D652" s="54" t="s">
        <v>4134</v>
      </c>
      <c r="E652" s="54" t="s">
        <v>25</v>
      </c>
      <c r="F652" s="53" t="s">
        <v>2442</v>
      </c>
      <c r="G652" s="1" t="s">
        <v>2442</v>
      </c>
      <c r="H652" s="27">
        <v>9106056639</v>
      </c>
      <c r="I652" s="1" t="s">
        <v>2442</v>
      </c>
      <c r="J652" s="55" t="s">
        <v>15878</v>
      </c>
      <c r="L652" s="57" t="s">
        <v>26</v>
      </c>
      <c r="M652" s="57" t="s">
        <v>2583</v>
      </c>
      <c r="N652" s="58" t="s">
        <v>2442</v>
      </c>
      <c r="O652" s="7" t="s">
        <v>3829</v>
      </c>
      <c r="S652" s="55" t="s">
        <v>15879</v>
      </c>
      <c r="V652" s="55" t="s">
        <v>15879</v>
      </c>
      <c r="Y652" s="7" t="s">
        <v>4059</v>
      </c>
      <c r="AB652" s="60">
        <v>5111</v>
      </c>
      <c r="AC652" s="60">
        <v>131</v>
      </c>
      <c r="AE652" s="61">
        <v>1</v>
      </c>
      <c r="AG652" s="7">
        <v>37720</v>
      </c>
      <c r="AH652" s="62">
        <v>37720</v>
      </c>
      <c r="AL652" s="64">
        <v>8</v>
      </c>
      <c r="AN652" s="61">
        <v>3017.6</v>
      </c>
      <c r="AO652" s="65">
        <v>33311</v>
      </c>
      <c r="AQ652" s="66" t="s">
        <v>14558</v>
      </c>
      <c r="AR652" s="66">
        <v>156</v>
      </c>
      <c r="AS652" s="66">
        <v>632</v>
      </c>
    </row>
    <row r="653" spans="3:45" x14ac:dyDescent="0.25">
      <c r="C653" s="53" t="s">
        <v>3590</v>
      </c>
      <c r="D653" s="54" t="s">
        <v>4134</v>
      </c>
      <c r="E653" s="54" t="s">
        <v>25</v>
      </c>
      <c r="F653" s="53" t="s">
        <v>2442</v>
      </c>
      <c r="G653" s="1" t="s">
        <v>2442</v>
      </c>
      <c r="H653" s="27">
        <v>9106056656</v>
      </c>
      <c r="I653" s="1" t="s">
        <v>2442</v>
      </c>
      <c r="J653" s="55" t="s">
        <v>15880</v>
      </c>
      <c r="L653" s="57" t="s">
        <v>26</v>
      </c>
      <c r="M653" s="57" t="s">
        <v>2610</v>
      </c>
      <c r="N653" s="58" t="s">
        <v>2442</v>
      </c>
      <c r="O653" s="7" t="s">
        <v>11164</v>
      </c>
      <c r="S653" s="55" t="s">
        <v>15881</v>
      </c>
      <c r="V653" s="55" t="s">
        <v>15881</v>
      </c>
      <c r="Y653" s="7" t="s">
        <v>4007</v>
      </c>
      <c r="AB653" s="60">
        <v>5111</v>
      </c>
      <c r="AC653" s="60">
        <v>131</v>
      </c>
      <c r="AE653" s="61">
        <v>3</v>
      </c>
      <c r="AG653" s="7">
        <v>111058</v>
      </c>
      <c r="AH653" s="62">
        <v>333174</v>
      </c>
      <c r="AL653" s="64">
        <v>8</v>
      </c>
      <c r="AN653" s="61">
        <v>26653.920000000002</v>
      </c>
      <c r="AO653" s="65">
        <v>33311</v>
      </c>
      <c r="AQ653" s="66" t="s">
        <v>14558</v>
      </c>
      <c r="AR653" s="66">
        <v>156</v>
      </c>
      <c r="AS653" s="66">
        <v>632</v>
      </c>
    </row>
    <row r="654" spans="3:45" x14ac:dyDescent="0.25">
      <c r="C654" s="53" t="s">
        <v>3590</v>
      </c>
      <c r="D654" s="54" t="s">
        <v>4134</v>
      </c>
      <c r="E654" s="54" t="s">
        <v>25</v>
      </c>
      <c r="F654" s="53" t="s">
        <v>2442</v>
      </c>
      <c r="G654" s="1" t="s">
        <v>2442</v>
      </c>
      <c r="H654" s="27">
        <v>9106056662</v>
      </c>
      <c r="I654" s="1" t="s">
        <v>2442</v>
      </c>
      <c r="J654" s="55" t="s">
        <v>15884</v>
      </c>
      <c r="L654" s="57" t="s">
        <v>26</v>
      </c>
      <c r="M654" s="57" t="s">
        <v>2547</v>
      </c>
      <c r="N654" s="58" t="s">
        <v>2442</v>
      </c>
      <c r="O654" s="7" t="s">
        <v>14540</v>
      </c>
      <c r="S654" s="55" t="s">
        <v>15885</v>
      </c>
      <c r="V654" s="55" t="s">
        <v>15885</v>
      </c>
      <c r="Y654" s="7" t="s">
        <v>4059</v>
      </c>
      <c r="AB654" s="60">
        <v>5111</v>
      </c>
      <c r="AC654" s="60">
        <v>131</v>
      </c>
      <c r="AE654" s="61">
        <v>4</v>
      </c>
      <c r="AG654" s="7">
        <v>37720</v>
      </c>
      <c r="AH654" s="62">
        <v>150880</v>
      </c>
      <c r="AL654" s="64">
        <v>8</v>
      </c>
      <c r="AN654" s="61">
        <v>12070.4</v>
      </c>
      <c r="AO654" s="65">
        <v>33311</v>
      </c>
      <c r="AQ654" s="66" t="s">
        <v>14558</v>
      </c>
      <c r="AR654" s="66">
        <v>156</v>
      </c>
      <c r="AS654" s="66">
        <v>632</v>
      </c>
    </row>
    <row r="655" spans="3:45" x14ac:dyDescent="0.25">
      <c r="C655" s="53" t="s">
        <v>3590</v>
      </c>
      <c r="D655" s="54" t="s">
        <v>4134</v>
      </c>
      <c r="E655" s="54" t="s">
        <v>25</v>
      </c>
      <c r="F655" s="53" t="s">
        <v>2442</v>
      </c>
      <c r="G655" s="1" t="s">
        <v>2442</v>
      </c>
      <c r="H655" s="27">
        <v>9106056662</v>
      </c>
      <c r="I655" s="1" t="s">
        <v>2442</v>
      </c>
      <c r="J655" s="55" t="s">
        <v>15884</v>
      </c>
      <c r="L655" s="57" t="s">
        <v>26</v>
      </c>
      <c r="M655" s="57" t="s">
        <v>2547</v>
      </c>
      <c r="N655" s="58" t="s">
        <v>2442</v>
      </c>
      <c r="O655" s="7" t="s">
        <v>14540</v>
      </c>
      <c r="S655" s="55" t="s">
        <v>15885</v>
      </c>
      <c r="V655" s="55" t="s">
        <v>15885</v>
      </c>
      <c r="Y655" s="7" t="s">
        <v>4013</v>
      </c>
      <c r="AB655" s="60">
        <v>5111</v>
      </c>
      <c r="AC655" s="60">
        <v>131</v>
      </c>
      <c r="AE655" s="61">
        <v>1</v>
      </c>
      <c r="AG655" s="7">
        <v>50182</v>
      </c>
      <c r="AH655" s="62">
        <v>50182</v>
      </c>
      <c r="AL655" s="64">
        <v>8</v>
      </c>
      <c r="AN655" s="61">
        <v>4014.56</v>
      </c>
      <c r="AO655" s="65">
        <v>33311</v>
      </c>
      <c r="AQ655" s="66" t="s">
        <v>14558</v>
      </c>
      <c r="AR655" s="66">
        <v>156</v>
      </c>
      <c r="AS655" s="66">
        <v>632</v>
      </c>
    </row>
    <row r="656" spans="3:45" x14ac:dyDescent="0.25">
      <c r="C656" s="53" t="s">
        <v>3590</v>
      </c>
      <c r="D656" s="54" t="s">
        <v>4134</v>
      </c>
      <c r="E656" s="54" t="s">
        <v>25</v>
      </c>
      <c r="F656" s="53" t="s">
        <v>2442</v>
      </c>
      <c r="G656" s="1" t="s">
        <v>2442</v>
      </c>
      <c r="H656" s="27">
        <v>9106056662</v>
      </c>
      <c r="I656" s="1" t="s">
        <v>2442</v>
      </c>
      <c r="J656" s="55" t="s">
        <v>15884</v>
      </c>
      <c r="L656" s="57" t="s">
        <v>26</v>
      </c>
      <c r="M656" s="57" t="s">
        <v>2547</v>
      </c>
      <c r="N656" s="58" t="s">
        <v>2442</v>
      </c>
      <c r="O656" s="7" t="s">
        <v>14540</v>
      </c>
      <c r="S656" s="55" t="s">
        <v>15885</v>
      </c>
      <c r="V656" s="55" t="s">
        <v>15885</v>
      </c>
      <c r="Y656" s="7" t="s">
        <v>4087</v>
      </c>
      <c r="AB656" s="60">
        <v>5111</v>
      </c>
      <c r="AC656" s="60">
        <v>131</v>
      </c>
      <c r="AE656" s="61">
        <v>1</v>
      </c>
      <c r="AG656" s="7">
        <v>45588</v>
      </c>
      <c r="AH656" s="62">
        <v>45588</v>
      </c>
      <c r="AL656" s="64">
        <v>8</v>
      </c>
      <c r="AN656" s="61">
        <v>3647.04</v>
      </c>
      <c r="AO656" s="65">
        <v>33311</v>
      </c>
      <c r="AQ656" s="66" t="s">
        <v>14558</v>
      </c>
      <c r="AR656" s="66">
        <v>156</v>
      </c>
      <c r="AS656" s="66">
        <v>632</v>
      </c>
    </row>
    <row r="657" spans="3:45" x14ac:dyDescent="0.25">
      <c r="C657" s="53" t="s">
        <v>3590</v>
      </c>
      <c r="D657" s="54" t="s">
        <v>4134</v>
      </c>
      <c r="E657" s="54" t="s">
        <v>25</v>
      </c>
      <c r="F657" s="53" t="s">
        <v>2442</v>
      </c>
      <c r="G657" s="1" t="s">
        <v>2442</v>
      </c>
      <c r="H657" s="27">
        <v>9106056662</v>
      </c>
      <c r="I657" s="1" t="s">
        <v>2442</v>
      </c>
      <c r="J657" s="55" t="s">
        <v>15884</v>
      </c>
      <c r="L657" s="57" t="s">
        <v>26</v>
      </c>
      <c r="M657" s="57" t="s">
        <v>2547</v>
      </c>
      <c r="N657" s="58" t="s">
        <v>2442</v>
      </c>
      <c r="O657" s="7" t="s">
        <v>14540</v>
      </c>
      <c r="S657" s="55" t="s">
        <v>15885</v>
      </c>
      <c r="V657" s="55" t="s">
        <v>15885</v>
      </c>
      <c r="Y657" s="7" t="s">
        <v>3952</v>
      </c>
      <c r="AB657" s="60">
        <v>5111</v>
      </c>
      <c r="AC657" s="60">
        <v>131</v>
      </c>
      <c r="AE657" s="61">
        <v>2</v>
      </c>
      <c r="AG657" s="7">
        <v>73431</v>
      </c>
      <c r="AH657" s="62">
        <v>146862</v>
      </c>
      <c r="AL657" s="64">
        <v>8</v>
      </c>
      <c r="AN657" s="61">
        <v>11748.960000000001</v>
      </c>
      <c r="AO657" s="65">
        <v>33311</v>
      </c>
      <c r="AQ657" s="66" t="s">
        <v>14558</v>
      </c>
      <c r="AR657" s="66">
        <v>156</v>
      </c>
      <c r="AS657" s="66">
        <v>632</v>
      </c>
    </row>
    <row r="658" spans="3:45" x14ac:dyDescent="0.25">
      <c r="C658" s="53" t="s">
        <v>3590</v>
      </c>
      <c r="D658" s="54" t="s">
        <v>4134</v>
      </c>
      <c r="E658" s="54" t="s">
        <v>25</v>
      </c>
      <c r="F658" s="53" t="s">
        <v>2442</v>
      </c>
      <c r="G658" s="1" t="s">
        <v>2442</v>
      </c>
      <c r="H658" s="27">
        <v>9106056704</v>
      </c>
      <c r="I658" s="1" t="s">
        <v>2442</v>
      </c>
      <c r="J658" s="55" t="s">
        <v>15886</v>
      </c>
      <c r="L658" s="57" t="s">
        <v>26</v>
      </c>
      <c r="M658" s="57" t="s">
        <v>2670</v>
      </c>
      <c r="N658" s="58" t="s">
        <v>2442</v>
      </c>
      <c r="O658" s="7" t="s">
        <v>3829</v>
      </c>
      <c r="S658" s="55" t="s">
        <v>15879</v>
      </c>
      <c r="V658" s="55" t="s">
        <v>15879</v>
      </c>
      <c r="Y658" s="7" t="s">
        <v>4013</v>
      </c>
      <c r="AB658" s="60">
        <v>5111</v>
      </c>
      <c r="AC658" s="60">
        <v>131</v>
      </c>
      <c r="AE658" s="61">
        <v>1</v>
      </c>
      <c r="AG658" s="7">
        <v>50182</v>
      </c>
      <c r="AH658" s="62">
        <v>50182</v>
      </c>
      <c r="AL658" s="64">
        <v>8</v>
      </c>
      <c r="AN658" s="61">
        <v>4014.56</v>
      </c>
      <c r="AO658" s="65">
        <v>33311</v>
      </c>
      <c r="AQ658" s="66" t="s">
        <v>14558</v>
      </c>
      <c r="AR658" s="66">
        <v>156</v>
      </c>
      <c r="AS658" s="66">
        <v>632</v>
      </c>
    </row>
    <row r="659" spans="3:45" x14ac:dyDescent="0.25">
      <c r="C659" s="53" t="s">
        <v>3590</v>
      </c>
      <c r="D659" s="54" t="s">
        <v>4134</v>
      </c>
      <c r="E659" s="54" t="s">
        <v>25</v>
      </c>
      <c r="F659" s="53" t="s">
        <v>2442</v>
      </c>
      <c r="G659" s="1" t="s">
        <v>2442</v>
      </c>
      <c r="H659" s="27">
        <v>9106056717</v>
      </c>
      <c r="I659" s="1" t="s">
        <v>2442</v>
      </c>
      <c r="J659" s="55" t="s">
        <v>15887</v>
      </c>
      <c r="L659" s="57" t="s">
        <v>26</v>
      </c>
      <c r="M659" s="57" t="s">
        <v>3222</v>
      </c>
      <c r="N659" s="58" t="s">
        <v>2442</v>
      </c>
      <c r="O659" s="7" t="s">
        <v>9570</v>
      </c>
      <c r="S659" s="55" t="s">
        <v>15888</v>
      </c>
      <c r="V659" s="55" t="s">
        <v>15888</v>
      </c>
      <c r="Y659" s="7" t="s">
        <v>3967</v>
      </c>
      <c r="AB659" s="60">
        <v>5111</v>
      </c>
      <c r="AC659" s="60">
        <v>131</v>
      </c>
      <c r="AE659" s="61">
        <v>2</v>
      </c>
      <c r="AG659" s="7">
        <v>70950</v>
      </c>
      <c r="AH659" s="62">
        <v>141900</v>
      </c>
      <c r="AL659" s="64">
        <v>8</v>
      </c>
      <c r="AN659" s="61">
        <v>11352</v>
      </c>
      <c r="AO659" s="65">
        <v>33311</v>
      </c>
      <c r="AQ659" s="66" t="s">
        <v>14558</v>
      </c>
      <c r="AR659" s="66">
        <v>156</v>
      </c>
      <c r="AS659" s="66">
        <v>632</v>
      </c>
    </row>
    <row r="660" spans="3:45" x14ac:dyDescent="0.25">
      <c r="C660" s="53" t="s">
        <v>3590</v>
      </c>
      <c r="D660" s="54" t="s">
        <v>4134</v>
      </c>
      <c r="E660" s="54" t="s">
        <v>25</v>
      </c>
      <c r="F660" s="53" t="s">
        <v>2442</v>
      </c>
      <c r="G660" s="1" t="s">
        <v>2442</v>
      </c>
      <c r="H660" s="27">
        <v>9106056717</v>
      </c>
      <c r="I660" s="1" t="s">
        <v>2442</v>
      </c>
      <c r="J660" s="55" t="s">
        <v>15887</v>
      </c>
      <c r="L660" s="57" t="s">
        <v>26</v>
      </c>
      <c r="M660" s="57" t="s">
        <v>3222</v>
      </c>
      <c r="N660" s="58" t="s">
        <v>2442</v>
      </c>
      <c r="O660" s="7" t="s">
        <v>9570</v>
      </c>
      <c r="S660" s="55" t="s">
        <v>15888</v>
      </c>
      <c r="V660" s="55" t="s">
        <v>15888</v>
      </c>
      <c r="Y660" s="7" t="s">
        <v>4059</v>
      </c>
      <c r="AB660" s="60">
        <v>5111</v>
      </c>
      <c r="AC660" s="60">
        <v>131</v>
      </c>
      <c r="AE660" s="61">
        <v>1</v>
      </c>
      <c r="AG660" s="7">
        <v>37720</v>
      </c>
      <c r="AH660" s="62">
        <v>37720</v>
      </c>
      <c r="AL660" s="64">
        <v>8</v>
      </c>
      <c r="AN660" s="61">
        <v>3017.6</v>
      </c>
      <c r="AO660" s="65">
        <v>33311</v>
      </c>
      <c r="AQ660" s="66" t="s">
        <v>14558</v>
      </c>
      <c r="AR660" s="66">
        <v>156</v>
      </c>
      <c r="AS660" s="66">
        <v>632</v>
      </c>
    </row>
    <row r="661" spans="3:45" x14ac:dyDescent="0.25">
      <c r="C661" s="53" t="s">
        <v>3590</v>
      </c>
      <c r="D661" s="54" t="s">
        <v>4134</v>
      </c>
      <c r="E661" s="54" t="s">
        <v>25</v>
      </c>
      <c r="F661" s="53" t="s">
        <v>2442</v>
      </c>
      <c r="G661" s="1" t="s">
        <v>2442</v>
      </c>
      <c r="H661" s="27">
        <v>9106056731</v>
      </c>
      <c r="I661" s="1" t="s">
        <v>2442</v>
      </c>
      <c r="J661" s="55" t="s">
        <v>15889</v>
      </c>
      <c r="L661" s="57" t="s">
        <v>26</v>
      </c>
      <c r="M661" s="57" t="s">
        <v>3126</v>
      </c>
      <c r="N661" s="58" t="s">
        <v>2442</v>
      </c>
      <c r="O661" s="7" t="s">
        <v>14541</v>
      </c>
      <c r="S661" s="55" t="s">
        <v>15890</v>
      </c>
      <c r="V661" s="55" t="s">
        <v>15890</v>
      </c>
      <c r="Y661" s="7" t="s">
        <v>4007</v>
      </c>
      <c r="AB661" s="60">
        <v>5111</v>
      </c>
      <c r="AC661" s="60">
        <v>131</v>
      </c>
      <c r="AE661" s="61">
        <v>4</v>
      </c>
      <c r="AG661" s="7">
        <v>111058</v>
      </c>
      <c r="AH661" s="62">
        <v>444232</v>
      </c>
      <c r="AL661" s="64">
        <v>8</v>
      </c>
      <c r="AN661" s="61">
        <v>35538.559999999998</v>
      </c>
      <c r="AO661" s="65">
        <v>33311</v>
      </c>
      <c r="AQ661" s="66" t="s">
        <v>14558</v>
      </c>
      <c r="AR661" s="66">
        <v>156</v>
      </c>
      <c r="AS661" s="66">
        <v>632</v>
      </c>
    </row>
    <row r="662" spans="3:45" x14ac:dyDescent="0.25">
      <c r="C662" s="53" t="s">
        <v>3590</v>
      </c>
      <c r="D662" s="54" t="s">
        <v>4134</v>
      </c>
      <c r="E662" s="54" t="s">
        <v>25</v>
      </c>
      <c r="F662" s="53" t="s">
        <v>2442</v>
      </c>
      <c r="G662" s="1" t="s">
        <v>2442</v>
      </c>
      <c r="H662" s="27">
        <v>9106056731</v>
      </c>
      <c r="I662" s="1" t="s">
        <v>2442</v>
      </c>
      <c r="J662" s="55" t="s">
        <v>15889</v>
      </c>
      <c r="L662" s="57" t="s">
        <v>26</v>
      </c>
      <c r="M662" s="57" t="s">
        <v>3126</v>
      </c>
      <c r="N662" s="58" t="s">
        <v>2442</v>
      </c>
      <c r="O662" s="7" t="s">
        <v>14541</v>
      </c>
      <c r="S662" s="55" t="s">
        <v>15890</v>
      </c>
      <c r="V662" s="55" t="s">
        <v>15890</v>
      </c>
      <c r="Y662" s="7" t="s">
        <v>4013</v>
      </c>
      <c r="AB662" s="60">
        <v>5111</v>
      </c>
      <c r="AC662" s="60">
        <v>131</v>
      </c>
      <c r="AE662" s="61">
        <v>1</v>
      </c>
      <c r="AG662" s="7">
        <v>50182</v>
      </c>
      <c r="AH662" s="62">
        <v>50182</v>
      </c>
      <c r="AL662" s="64">
        <v>8</v>
      </c>
      <c r="AN662" s="61">
        <v>4014.56</v>
      </c>
      <c r="AO662" s="65">
        <v>33311</v>
      </c>
      <c r="AQ662" s="66" t="s">
        <v>14558</v>
      </c>
      <c r="AR662" s="66">
        <v>156</v>
      </c>
      <c r="AS662" s="66">
        <v>632</v>
      </c>
    </row>
    <row r="663" spans="3:45" x14ac:dyDescent="0.25">
      <c r="C663" s="53" t="s">
        <v>3590</v>
      </c>
      <c r="D663" s="54" t="s">
        <v>4134</v>
      </c>
      <c r="E663" s="54" t="s">
        <v>25</v>
      </c>
      <c r="F663" s="53" t="s">
        <v>2442</v>
      </c>
      <c r="G663" s="1" t="s">
        <v>2442</v>
      </c>
      <c r="H663" s="27">
        <v>9106056746</v>
      </c>
      <c r="I663" s="1" t="s">
        <v>2442</v>
      </c>
      <c r="J663" s="55" t="s">
        <v>15891</v>
      </c>
      <c r="L663" s="57" t="s">
        <v>26</v>
      </c>
      <c r="M663" s="57" t="s">
        <v>3144</v>
      </c>
      <c r="N663" s="58" t="s">
        <v>2442</v>
      </c>
      <c r="O663" s="7" t="s">
        <v>3593</v>
      </c>
      <c r="S663" s="55" t="s">
        <v>15892</v>
      </c>
      <c r="V663" s="55" t="s">
        <v>15892</v>
      </c>
      <c r="Y663" s="7" t="s">
        <v>3949</v>
      </c>
      <c r="AB663" s="60">
        <v>5111</v>
      </c>
      <c r="AC663" s="60">
        <v>131</v>
      </c>
      <c r="AE663" s="61">
        <v>7</v>
      </c>
      <c r="AG663" s="7">
        <v>74250</v>
      </c>
      <c r="AH663" s="62">
        <v>519750</v>
      </c>
      <c r="AL663" s="64">
        <v>8</v>
      </c>
      <c r="AN663" s="61">
        <v>41580</v>
      </c>
      <c r="AO663" s="65">
        <v>33311</v>
      </c>
      <c r="AQ663" s="66" t="s">
        <v>14558</v>
      </c>
      <c r="AR663" s="66">
        <v>156</v>
      </c>
      <c r="AS663" s="66">
        <v>632</v>
      </c>
    </row>
    <row r="664" spans="3:45" x14ac:dyDescent="0.25">
      <c r="C664" s="53" t="s">
        <v>3590</v>
      </c>
      <c r="D664" s="54" t="s">
        <v>4134</v>
      </c>
      <c r="E664" s="54" t="s">
        <v>25</v>
      </c>
      <c r="F664" s="53" t="s">
        <v>2442</v>
      </c>
      <c r="G664" s="1" t="s">
        <v>2442</v>
      </c>
      <c r="H664" s="27">
        <v>9106056746</v>
      </c>
      <c r="I664" s="1" t="s">
        <v>2442</v>
      </c>
      <c r="J664" s="55" t="s">
        <v>15891</v>
      </c>
      <c r="L664" s="57" t="s">
        <v>26</v>
      </c>
      <c r="M664" s="57" t="s">
        <v>3144</v>
      </c>
      <c r="N664" s="58" t="s">
        <v>2442</v>
      </c>
      <c r="O664" s="7" t="s">
        <v>3593</v>
      </c>
      <c r="S664" s="55" t="s">
        <v>15892</v>
      </c>
      <c r="V664" s="55" t="s">
        <v>15892</v>
      </c>
      <c r="Y664" s="7" t="s">
        <v>4059</v>
      </c>
      <c r="AB664" s="60">
        <v>5111</v>
      </c>
      <c r="AC664" s="60">
        <v>131</v>
      </c>
      <c r="AE664" s="61">
        <v>2</v>
      </c>
      <c r="AG664" s="7">
        <v>37720</v>
      </c>
      <c r="AH664" s="62">
        <v>75440</v>
      </c>
      <c r="AL664" s="64">
        <v>8</v>
      </c>
      <c r="AN664" s="61">
        <v>6035.2</v>
      </c>
      <c r="AO664" s="65">
        <v>33311</v>
      </c>
      <c r="AQ664" s="66" t="s">
        <v>14558</v>
      </c>
      <c r="AR664" s="66">
        <v>156</v>
      </c>
      <c r="AS664" s="66">
        <v>632</v>
      </c>
    </row>
    <row r="665" spans="3:45" x14ac:dyDescent="0.25">
      <c r="C665" s="53" t="s">
        <v>3590</v>
      </c>
      <c r="D665" s="54" t="s">
        <v>4134</v>
      </c>
      <c r="E665" s="54" t="s">
        <v>25</v>
      </c>
      <c r="F665" s="53" t="s">
        <v>2442</v>
      </c>
      <c r="G665" s="1" t="s">
        <v>2442</v>
      </c>
      <c r="H665" s="27">
        <v>9106056746</v>
      </c>
      <c r="I665" s="1" t="s">
        <v>2442</v>
      </c>
      <c r="J665" s="55" t="s">
        <v>15891</v>
      </c>
      <c r="L665" s="57" t="s">
        <v>26</v>
      </c>
      <c r="M665" s="57" t="s">
        <v>3144</v>
      </c>
      <c r="N665" s="58" t="s">
        <v>2442</v>
      </c>
      <c r="O665" s="7" t="s">
        <v>3593</v>
      </c>
      <c r="S665" s="55" t="s">
        <v>15892</v>
      </c>
      <c r="V665" s="55" t="s">
        <v>15892</v>
      </c>
      <c r="Y665" s="7" t="s">
        <v>4013</v>
      </c>
      <c r="AB665" s="60">
        <v>5111</v>
      </c>
      <c r="AC665" s="60">
        <v>131</v>
      </c>
      <c r="AE665" s="61">
        <v>1</v>
      </c>
      <c r="AG665" s="7">
        <v>50182</v>
      </c>
      <c r="AH665" s="62">
        <v>50182</v>
      </c>
      <c r="AL665" s="64">
        <v>8</v>
      </c>
      <c r="AN665" s="61">
        <v>4014.56</v>
      </c>
      <c r="AO665" s="65">
        <v>33311</v>
      </c>
      <c r="AQ665" s="66" t="s">
        <v>14558</v>
      </c>
      <c r="AR665" s="66">
        <v>156</v>
      </c>
      <c r="AS665" s="66">
        <v>632</v>
      </c>
    </row>
    <row r="666" spans="3:45" x14ac:dyDescent="0.25">
      <c r="C666" s="53" t="s">
        <v>3590</v>
      </c>
      <c r="D666" s="54" t="s">
        <v>4134</v>
      </c>
      <c r="E666" s="54" t="s">
        <v>25</v>
      </c>
      <c r="F666" s="53" t="s">
        <v>2442</v>
      </c>
      <c r="G666" s="1" t="s">
        <v>2442</v>
      </c>
      <c r="H666" s="27">
        <v>9106056756</v>
      </c>
      <c r="I666" s="1" t="s">
        <v>2442</v>
      </c>
      <c r="J666" s="55" t="s">
        <v>15893</v>
      </c>
      <c r="L666" s="57" t="s">
        <v>26</v>
      </c>
      <c r="M666" s="57" t="s">
        <v>3069</v>
      </c>
      <c r="N666" s="58" t="s">
        <v>2442</v>
      </c>
      <c r="O666" s="7" t="s">
        <v>10914</v>
      </c>
      <c r="S666" s="55" t="s">
        <v>15894</v>
      </c>
      <c r="V666" s="55" t="s">
        <v>15894</v>
      </c>
      <c r="Y666" s="7" t="s">
        <v>3949</v>
      </c>
      <c r="AB666" s="60">
        <v>5111</v>
      </c>
      <c r="AC666" s="60">
        <v>131</v>
      </c>
      <c r="AE666" s="61">
        <v>1</v>
      </c>
      <c r="AG666" s="7">
        <v>74250</v>
      </c>
      <c r="AH666" s="62">
        <v>74250</v>
      </c>
      <c r="AL666" s="64">
        <v>8</v>
      </c>
      <c r="AN666" s="61">
        <v>5940</v>
      </c>
      <c r="AO666" s="65">
        <v>33311</v>
      </c>
      <c r="AQ666" s="66" t="s">
        <v>14558</v>
      </c>
      <c r="AR666" s="66">
        <v>156</v>
      </c>
      <c r="AS666" s="66">
        <v>632</v>
      </c>
    </row>
    <row r="667" spans="3:45" x14ac:dyDescent="0.25">
      <c r="C667" s="53" t="s">
        <v>3590</v>
      </c>
      <c r="D667" s="54" t="s">
        <v>4134</v>
      </c>
      <c r="E667" s="54" t="s">
        <v>25</v>
      </c>
      <c r="F667" s="53" t="s">
        <v>2442</v>
      </c>
      <c r="G667" s="1" t="s">
        <v>2442</v>
      </c>
      <c r="H667" s="27">
        <v>9106056798</v>
      </c>
      <c r="I667" s="1" t="s">
        <v>2442</v>
      </c>
      <c r="J667" s="55" t="s">
        <v>15895</v>
      </c>
      <c r="L667" s="57" t="s">
        <v>26</v>
      </c>
      <c r="M667" s="57" t="s">
        <v>3132</v>
      </c>
      <c r="N667" s="58" t="s">
        <v>2442</v>
      </c>
      <c r="O667" s="7" t="s">
        <v>3593</v>
      </c>
      <c r="S667" s="55" t="s">
        <v>15896</v>
      </c>
      <c r="V667" s="55" t="s">
        <v>15896</v>
      </c>
      <c r="Y667" s="7" t="s">
        <v>4059</v>
      </c>
      <c r="AB667" s="60">
        <v>5111</v>
      </c>
      <c r="AC667" s="60">
        <v>131</v>
      </c>
      <c r="AE667" s="61">
        <v>3</v>
      </c>
      <c r="AG667" s="7">
        <v>37720</v>
      </c>
      <c r="AH667" s="62">
        <v>113160</v>
      </c>
      <c r="AL667" s="64">
        <v>8</v>
      </c>
      <c r="AN667" s="61">
        <v>9052.8000000000011</v>
      </c>
      <c r="AO667" s="65">
        <v>33311</v>
      </c>
      <c r="AQ667" s="66" t="s">
        <v>14558</v>
      </c>
      <c r="AR667" s="66">
        <v>156</v>
      </c>
      <c r="AS667" s="66">
        <v>632</v>
      </c>
    </row>
    <row r="668" spans="3:45" x14ac:dyDescent="0.25">
      <c r="C668" s="53" t="s">
        <v>3590</v>
      </c>
      <c r="D668" s="54" t="s">
        <v>4134</v>
      </c>
      <c r="E668" s="54" t="s">
        <v>25</v>
      </c>
      <c r="F668" s="53" t="s">
        <v>2442</v>
      </c>
      <c r="G668" s="1" t="s">
        <v>2442</v>
      </c>
      <c r="H668" s="27">
        <v>9106056798</v>
      </c>
      <c r="I668" s="1" t="s">
        <v>2442</v>
      </c>
      <c r="J668" s="55" t="s">
        <v>15895</v>
      </c>
      <c r="L668" s="57" t="s">
        <v>26</v>
      </c>
      <c r="M668" s="57" t="s">
        <v>3132</v>
      </c>
      <c r="N668" s="58" t="s">
        <v>2442</v>
      </c>
      <c r="O668" s="7" t="s">
        <v>3593</v>
      </c>
      <c r="S668" s="55" t="s">
        <v>15896</v>
      </c>
      <c r="V668" s="55" t="s">
        <v>15896</v>
      </c>
      <c r="Y668" s="7" t="s">
        <v>3949</v>
      </c>
      <c r="AB668" s="60">
        <v>5111</v>
      </c>
      <c r="AC668" s="60">
        <v>131</v>
      </c>
      <c r="AE668" s="61">
        <v>2</v>
      </c>
      <c r="AG668" s="7">
        <v>74250</v>
      </c>
      <c r="AH668" s="62">
        <v>148500</v>
      </c>
      <c r="AL668" s="64">
        <v>8</v>
      </c>
      <c r="AN668" s="61">
        <v>11880</v>
      </c>
      <c r="AO668" s="65">
        <v>33311</v>
      </c>
      <c r="AQ668" s="66" t="s">
        <v>14558</v>
      </c>
      <c r="AR668" s="66">
        <v>156</v>
      </c>
      <c r="AS668" s="66">
        <v>632</v>
      </c>
    </row>
    <row r="669" spans="3:45" x14ac:dyDescent="0.25">
      <c r="C669" s="53" t="s">
        <v>3590</v>
      </c>
      <c r="D669" s="54" t="s">
        <v>4134</v>
      </c>
      <c r="E669" s="54" t="s">
        <v>25</v>
      </c>
      <c r="F669" s="53" t="s">
        <v>2442</v>
      </c>
      <c r="G669" s="1" t="s">
        <v>2442</v>
      </c>
      <c r="H669" s="27">
        <v>9106056818</v>
      </c>
      <c r="I669" s="1" t="s">
        <v>2442</v>
      </c>
      <c r="J669" s="55" t="s">
        <v>15897</v>
      </c>
      <c r="L669" s="57" t="s">
        <v>26</v>
      </c>
      <c r="M669" s="57" t="s">
        <v>2802</v>
      </c>
      <c r="N669" s="58" t="s">
        <v>2442</v>
      </c>
      <c r="O669" s="7" t="s">
        <v>3686</v>
      </c>
      <c r="S669" s="55" t="s">
        <v>15898</v>
      </c>
      <c r="V669" s="55" t="s">
        <v>15898</v>
      </c>
      <c r="Y669" s="7" t="s">
        <v>4007</v>
      </c>
      <c r="AB669" s="60">
        <v>5111</v>
      </c>
      <c r="AC669" s="60">
        <v>131</v>
      </c>
      <c r="AE669" s="61">
        <v>1</v>
      </c>
      <c r="AG669" s="7">
        <v>111058</v>
      </c>
      <c r="AH669" s="62">
        <v>111058</v>
      </c>
      <c r="AL669" s="64">
        <v>8</v>
      </c>
      <c r="AN669" s="61">
        <v>8884.64</v>
      </c>
      <c r="AO669" s="65">
        <v>33311</v>
      </c>
      <c r="AQ669" s="66" t="s">
        <v>14558</v>
      </c>
      <c r="AR669" s="66">
        <v>156</v>
      </c>
      <c r="AS669" s="66">
        <v>632</v>
      </c>
    </row>
    <row r="670" spans="3:45" x14ac:dyDescent="0.25">
      <c r="C670" s="53" t="s">
        <v>3590</v>
      </c>
      <c r="D670" s="54" t="s">
        <v>4134</v>
      </c>
      <c r="E670" s="54" t="s">
        <v>25</v>
      </c>
      <c r="F670" s="53" t="s">
        <v>2442</v>
      </c>
      <c r="G670" s="1" t="s">
        <v>2442</v>
      </c>
      <c r="H670" s="27">
        <v>9106056820</v>
      </c>
      <c r="I670" s="1" t="s">
        <v>2442</v>
      </c>
      <c r="J670" s="55" t="s">
        <v>15899</v>
      </c>
      <c r="L670" s="57" t="s">
        <v>26</v>
      </c>
      <c r="M670" s="57" t="s">
        <v>2922</v>
      </c>
      <c r="N670" s="58" t="s">
        <v>2442</v>
      </c>
      <c r="O670" s="7" t="s">
        <v>13088</v>
      </c>
      <c r="S670" s="55" t="s">
        <v>15900</v>
      </c>
      <c r="V670" s="55" t="s">
        <v>15900</v>
      </c>
      <c r="Y670" s="7" t="s">
        <v>4007</v>
      </c>
      <c r="AB670" s="60">
        <v>5111</v>
      </c>
      <c r="AC670" s="60">
        <v>131</v>
      </c>
      <c r="AE670" s="61">
        <v>1</v>
      </c>
      <c r="AG670" s="7">
        <v>111058</v>
      </c>
      <c r="AH670" s="62">
        <v>111058</v>
      </c>
      <c r="AL670" s="64">
        <v>8</v>
      </c>
      <c r="AN670" s="61">
        <v>8884.64</v>
      </c>
      <c r="AO670" s="65">
        <v>33311</v>
      </c>
      <c r="AQ670" s="66" t="s">
        <v>14558</v>
      </c>
      <c r="AR670" s="66">
        <v>156</v>
      </c>
      <c r="AS670" s="66">
        <v>632</v>
      </c>
    </row>
    <row r="671" spans="3:45" x14ac:dyDescent="0.25">
      <c r="C671" s="53" t="s">
        <v>3590</v>
      </c>
      <c r="D671" s="54" t="s">
        <v>4134</v>
      </c>
      <c r="E671" s="54" t="s">
        <v>25</v>
      </c>
      <c r="F671" s="53" t="s">
        <v>2442</v>
      </c>
      <c r="G671" s="1" t="s">
        <v>2442</v>
      </c>
      <c r="H671" s="27">
        <v>9106056904</v>
      </c>
      <c r="I671" s="1" t="s">
        <v>2442</v>
      </c>
      <c r="J671" s="55" t="s">
        <v>15901</v>
      </c>
      <c r="L671" s="57" t="s">
        <v>26</v>
      </c>
      <c r="M671" s="57" t="s">
        <v>2829</v>
      </c>
      <c r="N671" s="58" t="s">
        <v>2442</v>
      </c>
      <c r="O671" s="7" t="s">
        <v>3784</v>
      </c>
      <c r="S671" s="55" t="s">
        <v>15902</v>
      </c>
      <c r="V671" s="55" t="s">
        <v>15902</v>
      </c>
      <c r="Y671" s="7" t="s">
        <v>4007</v>
      </c>
      <c r="AB671" s="60">
        <v>5111</v>
      </c>
      <c r="AC671" s="60">
        <v>131</v>
      </c>
      <c r="AE671" s="61">
        <v>5</v>
      </c>
      <c r="AG671" s="7">
        <v>111058</v>
      </c>
      <c r="AH671" s="62">
        <v>555290</v>
      </c>
      <c r="AL671" s="64">
        <v>8</v>
      </c>
      <c r="AN671" s="61">
        <v>44423.200000000004</v>
      </c>
      <c r="AO671" s="65">
        <v>33311</v>
      </c>
      <c r="AQ671" s="66" t="s">
        <v>14558</v>
      </c>
      <c r="AR671" s="66">
        <v>156</v>
      </c>
      <c r="AS671" s="66">
        <v>632</v>
      </c>
    </row>
    <row r="672" spans="3:45" x14ac:dyDescent="0.25">
      <c r="C672" s="53" t="s">
        <v>3590</v>
      </c>
      <c r="D672" s="54" t="s">
        <v>4134</v>
      </c>
      <c r="E672" s="54" t="s">
        <v>25</v>
      </c>
      <c r="F672" s="53" t="s">
        <v>2442</v>
      </c>
      <c r="G672" s="1" t="s">
        <v>2442</v>
      </c>
      <c r="H672" s="27">
        <v>9106056997</v>
      </c>
      <c r="I672" s="1" t="s">
        <v>2442</v>
      </c>
      <c r="J672" s="55" t="s">
        <v>15903</v>
      </c>
      <c r="L672" s="57" t="s">
        <v>26</v>
      </c>
      <c r="M672" s="57" t="s">
        <v>3078</v>
      </c>
      <c r="N672" s="58" t="s">
        <v>2442</v>
      </c>
      <c r="O672" s="7" t="s">
        <v>3612</v>
      </c>
      <c r="S672" s="55" t="s">
        <v>15904</v>
      </c>
      <c r="V672" s="55" t="s">
        <v>15904</v>
      </c>
      <c r="Y672" s="7" t="s">
        <v>4087</v>
      </c>
      <c r="AB672" s="60">
        <v>5111</v>
      </c>
      <c r="AC672" s="60">
        <v>131</v>
      </c>
      <c r="AE672" s="61">
        <v>3</v>
      </c>
      <c r="AG672" s="7">
        <v>45588</v>
      </c>
      <c r="AH672" s="62">
        <v>136764</v>
      </c>
      <c r="AL672" s="64">
        <v>8</v>
      </c>
      <c r="AN672" s="61">
        <v>10941.12</v>
      </c>
      <c r="AO672" s="65">
        <v>33311</v>
      </c>
      <c r="AQ672" s="66" t="s">
        <v>14558</v>
      </c>
      <c r="AR672" s="66">
        <v>156</v>
      </c>
      <c r="AS672" s="66">
        <v>632</v>
      </c>
    </row>
    <row r="673" spans="3:45" x14ac:dyDescent="0.25">
      <c r="C673" s="53" t="s">
        <v>3590</v>
      </c>
      <c r="D673" s="54" t="s">
        <v>4134</v>
      </c>
      <c r="E673" s="54" t="s">
        <v>25</v>
      </c>
      <c r="F673" s="53" t="s">
        <v>2442</v>
      </c>
      <c r="G673" s="1" t="s">
        <v>2442</v>
      </c>
      <c r="H673" s="27">
        <v>9106057001</v>
      </c>
      <c r="I673" s="1" t="s">
        <v>2442</v>
      </c>
      <c r="J673" s="55" t="s">
        <v>15905</v>
      </c>
      <c r="L673" s="57" t="s">
        <v>26</v>
      </c>
      <c r="M673" s="57" t="s">
        <v>3219</v>
      </c>
      <c r="N673" s="58" t="s">
        <v>2442</v>
      </c>
      <c r="O673" s="7" t="s">
        <v>3686</v>
      </c>
      <c r="S673" s="55" t="s">
        <v>15906</v>
      </c>
      <c r="V673" s="55" t="s">
        <v>15906</v>
      </c>
      <c r="Y673" s="7" t="s">
        <v>4007</v>
      </c>
      <c r="AB673" s="60">
        <v>5111</v>
      </c>
      <c r="AC673" s="60">
        <v>131</v>
      </c>
      <c r="AE673" s="61">
        <v>2</v>
      </c>
      <c r="AG673" s="7">
        <v>111058</v>
      </c>
      <c r="AH673" s="62">
        <v>222116</v>
      </c>
      <c r="AL673" s="64">
        <v>8</v>
      </c>
      <c r="AN673" s="61">
        <v>17769.28</v>
      </c>
      <c r="AO673" s="65">
        <v>33311</v>
      </c>
      <c r="AQ673" s="66" t="s">
        <v>14558</v>
      </c>
      <c r="AR673" s="66">
        <v>156</v>
      </c>
      <c r="AS673" s="66">
        <v>632</v>
      </c>
    </row>
    <row r="674" spans="3:45" x14ac:dyDescent="0.25">
      <c r="C674" s="53" t="s">
        <v>3590</v>
      </c>
      <c r="D674" s="54" t="s">
        <v>4134</v>
      </c>
      <c r="E674" s="54" t="s">
        <v>25</v>
      </c>
      <c r="F674" s="53" t="s">
        <v>2442</v>
      </c>
      <c r="G674" s="1" t="s">
        <v>2442</v>
      </c>
      <c r="H674" s="27">
        <v>9106057006</v>
      </c>
      <c r="I674" s="1" t="s">
        <v>2442</v>
      </c>
      <c r="J674" s="55" t="s">
        <v>15909</v>
      </c>
      <c r="L674" s="57" t="s">
        <v>26</v>
      </c>
      <c r="M674" s="57" t="s">
        <v>3165</v>
      </c>
      <c r="N674" s="58" t="s">
        <v>2442</v>
      </c>
      <c r="O674" s="7" t="s">
        <v>3627</v>
      </c>
      <c r="S674" s="55" t="s">
        <v>15910</v>
      </c>
      <c r="V674" s="55" t="s">
        <v>15910</v>
      </c>
      <c r="Y674" s="7" t="s">
        <v>3967</v>
      </c>
      <c r="AB674" s="60">
        <v>5111</v>
      </c>
      <c r="AC674" s="60">
        <v>131</v>
      </c>
      <c r="AE674" s="61">
        <v>3</v>
      </c>
      <c r="AG674" s="7">
        <v>70950</v>
      </c>
      <c r="AH674" s="62">
        <v>212850</v>
      </c>
      <c r="AL674" s="64">
        <v>8</v>
      </c>
      <c r="AN674" s="61">
        <v>17028</v>
      </c>
      <c r="AO674" s="65">
        <v>33311</v>
      </c>
      <c r="AQ674" s="66" t="s">
        <v>14558</v>
      </c>
      <c r="AR674" s="66">
        <v>156</v>
      </c>
      <c r="AS674" s="66">
        <v>632</v>
      </c>
    </row>
    <row r="675" spans="3:45" x14ac:dyDescent="0.25">
      <c r="C675" s="53" t="s">
        <v>3590</v>
      </c>
      <c r="D675" s="54" t="s">
        <v>4134</v>
      </c>
      <c r="E675" s="54" t="s">
        <v>25</v>
      </c>
      <c r="F675" s="53" t="s">
        <v>2442</v>
      </c>
      <c r="G675" s="1" t="s">
        <v>2442</v>
      </c>
      <c r="H675" s="27">
        <v>9106057083</v>
      </c>
      <c r="I675" s="1" t="s">
        <v>2442</v>
      </c>
      <c r="J675" s="55" t="s">
        <v>15913</v>
      </c>
      <c r="L675" s="57" t="s">
        <v>26</v>
      </c>
      <c r="M675" s="57" t="s">
        <v>3213</v>
      </c>
      <c r="N675" s="58" t="s">
        <v>2442</v>
      </c>
      <c r="O675" s="7" t="s">
        <v>3859</v>
      </c>
      <c r="S675" s="55" t="s">
        <v>15914</v>
      </c>
      <c r="V675" s="55" t="s">
        <v>15914</v>
      </c>
      <c r="Y675" s="7" t="s">
        <v>3949</v>
      </c>
      <c r="AB675" s="60">
        <v>5111</v>
      </c>
      <c r="AC675" s="60">
        <v>131</v>
      </c>
      <c r="AE675" s="61">
        <v>1</v>
      </c>
      <c r="AG675" s="7">
        <v>74250</v>
      </c>
      <c r="AH675" s="62">
        <v>74250</v>
      </c>
      <c r="AL675" s="64">
        <v>8</v>
      </c>
      <c r="AN675" s="61">
        <v>5940</v>
      </c>
      <c r="AO675" s="65">
        <v>33311</v>
      </c>
      <c r="AQ675" s="66" t="s">
        <v>14558</v>
      </c>
      <c r="AR675" s="66">
        <v>156</v>
      </c>
      <c r="AS675" s="66">
        <v>632</v>
      </c>
    </row>
    <row r="676" spans="3:45" x14ac:dyDescent="0.25">
      <c r="C676" s="53" t="s">
        <v>3590</v>
      </c>
      <c r="D676" s="54" t="s">
        <v>4134</v>
      </c>
      <c r="E676" s="54" t="s">
        <v>25</v>
      </c>
      <c r="F676" s="53" t="s">
        <v>2442</v>
      </c>
      <c r="G676" s="1" t="s">
        <v>2442</v>
      </c>
      <c r="H676" s="27">
        <v>9106057106</v>
      </c>
      <c r="I676" s="1" t="s">
        <v>2442</v>
      </c>
      <c r="J676" s="55" t="s">
        <v>15915</v>
      </c>
      <c r="L676" s="57" t="s">
        <v>26</v>
      </c>
      <c r="M676" s="57" t="s">
        <v>3210</v>
      </c>
      <c r="N676" s="58" t="s">
        <v>2442</v>
      </c>
      <c r="O676" s="7" t="s">
        <v>3711</v>
      </c>
      <c r="S676" s="55" t="s">
        <v>15916</v>
      </c>
      <c r="V676" s="55" t="s">
        <v>15916</v>
      </c>
      <c r="Y676" s="7" t="s">
        <v>4013</v>
      </c>
      <c r="AB676" s="60">
        <v>5111</v>
      </c>
      <c r="AC676" s="60">
        <v>131</v>
      </c>
      <c r="AE676" s="61">
        <v>1</v>
      </c>
      <c r="AG676" s="7">
        <v>50182</v>
      </c>
      <c r="AH676" s="62">
        <v>50182</v>
      </c>
      <c r="AL676" s="64">
        <v>8</v>
      </c>
      <c r="AN676" s="61">
        <v>4014.56</v>
      </c>
      <c r="AO676" s="65">
        <v>33311</v>
      </c>
      <c r="AQ676" s="66" t="s">
        <v>14558</v>
      </c>
      <c r="AR676" s="66">
        <v>156</v>
      </c>
      <c r="AS676" s="66">
        <v>632</v>
      </c>
    </row>
    <row r="677" spans="3:45" x14ac:dyDescent="0.25">
      <c r="C677" s="53" t="s">
        <v>3590</v>
      </c>
      <c r="D677" s="54" t="s">
        <v>4134</v>
      </c>
      <c r="E677" s="54" t="s">
        <v>25</v>
      </c>
      <c r="F677" s="53" t="s">
        <v>3237</v>
      </c>
      <c r="G677" s="1" t="s">
        <v>3237</v>
      </c>
      <c r="H677" s="27">
        <v>9106057131</v>
      </c>
      <c r="I677" s="1" t="s">
        <v>3237</v>
      </c>
      <c r="J677" s="55" t="s">
        <v>15917</v>
      </c>
      <c r="L677" s="57" t="s">
        <v>26</v>
      </c>
      <c r="M677" s="57" t="s">
        <v>3292</v>
      </c>
      <c r="N677" s="58" t="s">
        <v>3237</v>
      </c>
      <c r="O677" s="7" t="s">
        <v>3829</v>
      </c>
      <c r="S677" s="55" t="s">
        <v>15918</v>
      </c>
      <c r="V677" s="55" t="s">
        <v>15918</v>
      </c>
      <c r="Y677" s="7" t="s">
        <v>4059</v>
      </c>
      <c r="AB677" s="60">
        <v>5111</v>
      </c>
      <c r="AC677" s="60">
        <v>131</v>
      </c>
      <c r="AE677" s="61">
        <v>1</v>
      </c>
      <c r="AG677" s="7">
        <v>37720</v>
      </c>
      <c r="AH677" s="62">
        <v>37720</v>
      </c>
      <c r="AL677" s="64">
        <v>8</v>
      </c>
      <c r="AN677" s="61">
        <v>3017.6</v>
      </c>
      <c r="AO677" s="65">
        <v>33311</v>
      </c>
      <c r="AQ677" s="66" t="s">
        <v>14558</v>
      </c>
      <c r="AR677" s="66">
        <v>156</v>
      </c>
      <c r="AS677" s="66">
        <v>632</v>
      </c>
    </row>
    <row r="678" spans="3:45" x14ac:dyDescent="0.25">
      <c r="C678" s="53" t="s">
        <v>3590</v>
      </c>
      <c r="D678" s="54" t="s">
        <v>4134</v>
      </c>
      <c r="E678" s="54" t="s">
        <v>25</v>
      </c>
      <c r="F678" s="53" t="s">
        <v>3237</v>
      </c>
      <c r="G678" s="1" t="s">
        <v>3237</v>
      </c>
      <c r="H678" s="27">
        <v>9106057164</v>
      </c>
      <c r="I678" s="1" t="s">
        <v>3237</v>
      </c>
      <c r="J678" s="55" t="s">
        <v>15919</v>
      </c>
      <c r="L678" s="57" t="s">
        <v>26</v>
      </c>
      <c r="M678" s="57" t="s">
        <v>3475</v>
      </c>
      <c r="N678" s="58" t="s">
        <v>3237</v>
      </c>
      <c r="O678" s="7" t="s">
        <v>3606</v>
      </c>
      <c r="S678" s="55" t="s">
        <v>15920</v>
      </c>
      <c r="V678" s="55" t="s">
        <v>15920</v>
      </c>
      <c r="Y678" s="7" t="s">
        <v>4007</v>
      </c>
      <c r="AB678" s="60">
        <v>5111</v>
      </c>
      <c r="AC678" s="60">
        <v>131</v>
      </c>
      <c r="AE678" s="61">
        <v>2</v>
      </c>
      <c r="AG678" s="7">
        <v>111058</v>
      </c>
      <c r="AH678" s="62">
        <v>222116</v>
      </c>
      <c r="AL678" s="64">
        <v>8</v>
      </c>
      <c r="AN678" s="61">
        <v>17769.28</v>
      </c>
      <c r="AO678" s="65">
        <v>33311</v>
      </c>
      <c r="AQ678" s="66" t="s">
        <v>14558</v>
      </c>
      <c r="AR678" s="66">
        <v>156</v>
      </c>
      <c r="AS678" s="66">
        <v>632</v>
      </c>
    </row>
    <row r="679" spans="3:45" x14ac:dyDescent="0.25">
      <c r="C679" s="53" t="s">
        <v>3590</v>
      </c>
      <c r="D679" s="54" t="s">
        <v>4134</v>
      </c>
      <c r="E679" s="54" t="s">
        <v>25</v>
      </c>
      <c r="F679" s="53" t="s">
        <v>3237</v>
      </c>
      <c r="G679" s="1" t="s">
        <v>3237</v>
      </c>
      <c r="H679" s="27">
        <v>9106057184</v>
      </c>
      <c r="I679" s="1" t="s">
        <v>3237</v>
      </c>
      <c r="J679" s="55" t="s">
        <v>15921</v>
      </c>
      <c r="L679" s="57" t="s">
        <v>26</v>
      </c>
      <c r="M679" s="57" t="s">
        <v>3295</v>
      </c>
      <c r="N679" s="58" t="s">
        <v>3237</v>
      </c>
      <c r="O679" s="7" t="s">
        <v>10552</v>
      </c>
      <c r="S679" s="55" t="s">
        <v>15922</v>
      </c>
      <c r="V679" s="55" t="s">
        <v>15922</v>
      </c>
      <c r="Y679" s="7" t="s">
        <v>4059</v>
      </c>
      <c r="AB679" s="60">
        <v>5111</v>
      </c>
      <c r="AC679" s="60">
        <v>131</v>
      </c>
      <c r="AE679" s="61">
        <v>3</v>
      </c>
      <c r="AG679" s="7">
        <v>37720</v>
      </c>
      <c r="AH679" s="62">
        <v>113160</v>
      </c>
      <c r="AL679" s="64">
        <v>8</v>
      </c>
      <c r="AN679" s="61">
        <v>9052.8000000000011</v>
      </c>
      <c r="AO679" s="65">
        <v>33311</v>
      </c>
      <c r="AQ679" s="66" t="s">
        <v>14558</v>
      </c>
      <c r="AR679" s="66">
        <v>156</v>
      </c>
      <c r="AS679" s="66">
        <v>632</v>
      </c>
    </row>
    <row r="680" spans="3:45" x14ac:dyDescent="0.25">
      <c r="C680" s="53" t="s">
        <v>3590</v>
      </c>
      <c r="D680" s="54" t="s">
        <v>4134</v>
      </c>
      <c r="E680" s="54" t="s">
        <v>25</v>
      </c>
      <c r="F680" s="53" t="s">
        <v>3237</v>
      </c>
      <c r="G680" s="1" t="s">
        <v>3237</v>
      </c>
      <c r="H680" s="27">
        <v>9106057310</v>
      </c>
      <c r="I680" s="1" t="s">
        <v>3237</v>
      </c>
      <c r="J680" s="55" t="s">
        <v>15928</v>
      </c>
      <c r="L680" s="57" t="s">
        <v>26</v>
      </c>
      <c r="M680" s="57" t="s">
        <v>3451</v>
      </c>
      <c r="N680" s="58" t="s">
        <v>3237</v>
      </c>
      <c r="O680" s="7" t="s">
        <v>14475</v>
      </c>
      <c r="S680" s="55" t="s">
        <v>14807</v>
      </c>
      <c r="V680" s="55" t="s">
        <v>14807</v>
      </c>
      <c r="Y680" s="7" t="s">
        <v>4007</v>
      </c>
      <c r="AB680" s="60">
        <v>5111</v>
      </c>
      <c r="AC680" s="60">
        <v>131</v>
      </c>
      <c r="AE680" s="61">
        <v>1</v>
      </c>
      <c r="AG680" s="7">
        <v>111058</v>
      </c>
      <c r="AH680" s="62">
        <v>111058</v>
      </c>
      <c r="AL680" s="64">
        <v>8</v>
      </c>
      <c r="AN680" s="61">
        <v>8884.64</v>
      </c>
      <c r="AO680" s="65">
        <v>33311</v>
      </c>
      <c r="AQ680" s="66" t="s">
        <v>14558</v>
      </c>
      <c r="AR680" s="66">
        <v>156</v>
      </c>
      <c r="AS680" s="66">
        <v>632</v>
      </c>
    </row>
    <row r="681" spans="3:45" x14ac:dyDescent="0.25">
      <c r="C681" s="53" t="s">
        <v>3590</v>
      </c>
      <c r="D681" s="54" t="s">
        <v>4134</v>
      </c>
      <c r="E681" s="54" t="s">
        <v>25</v>
      </c>
      <c r="F681" s="53" t="s">
        <v>3237</v>
      </c>
      <c r="G681" s="1" t="s">
        <v>3237</v>
      </c>
      <c r="H681" s="27">
        <v>9106057320</v>
      </c>
      <c r="I681" s="1" t="s">
        <v>3237</v>
      </c>
      <c r="J681" s="55" t="s">
        <v>15929</v>
      </c>
      <c r="L681" s="57" t="s">
        <v>26</v>
      </c>
      <c r="M681" s="57" t="s">
        <v>3394</v>
      </c>
      <c r="N681" s="58" t="s">
        <v>3237</v>
      </c>
      <c r="O681" s="7" t="s">
        <v>3593</v>
      </c>
      <c r="S681" s="55" t="s">
        <v>15195</v>
      </c>
      <c r="V681" s="55" t="s">
        <v>15195</v>
      </c>
      <c r="Y681" s="7" t="s">
        <v>3999</v>
      </c>
      <c r="AB681" s="60">
        <v>5111</v>
      </c>
      <c r="AC681" s="60">
        <v>131</v>
      </c>
      <c r="AE681" s="61">
        <v>1</v>
      </c>
      <c r="AG681" s="7">
        <v>49500</v>
      </c>
      <c r="AH681" s="62">
        <v>49500</v>
      </c>
      <c r="AL681" s="64">
        <v>8</v>
      </c>
      <c r="AN681" s="61">
        <v>3960</v>
      </c>
      <c r="AO681" s="65">
        <v>33311</v>
      </c>
      <c r="AQ681" s="66" t="s">
        <v>14558</v>
      </c>
      <c r="AR681" s="66">
        <v>156</v>
      </c>
      <c r="AS681" s="66">
        <v>632</v>
      </c>
    </row>
    <row r="682" spans="3:45" x14ac:dyDescent="0.25">
      <c r="C682" s="53" t="s">
        <v>3590</v>
      </c>
      <c r="D682" s="54" t="s">
        <v>4134</v>
      </c>
      <c r="E682" s="54" t="s">
        <v>25</v>
      </c>
      <c r="F682" s="53" t="s">
        <v>3237</v>
      </c>
      <c r="G682" s="1" t="s">
        <v>3237</v>
      </c>
      <c r="H682" s="27">
        <v>9106057320</v>
      </c>
      <c r="I682" s="1" t="s">
        <v>3237</v>
      </c>
      <c r="J682" s="55" t="s">
        <v>15929</v>
      </c>
      <c r="L682" s="57" t="s">
        <v>26</v>
      </c>
      <c r="M682" s="57" t="s">
        <v>3394</v>
      </c>
      <c r="N682" s="58" t="s">
        <v>3237</v>
      </c>
      <c r="O682" s="7" t="s">
        <v>3593</v>
      </c>
      <c r="S682" s="55" t="s">
        <v>15195</v>
      </c>
      <c r="V682" s="55" t="s">
        <v>15195</v>
      </c>
      <c r="Y682" s="7" t="s">
        <v>4010</v>
      </c>
      <c r="AB682" s="60">
        <v>5111</v>
      </c>
      <c r="AC682" s="60">
        <v>131</v>
      </c>
      <c r="AE682" s="61">
        <v>1</v>
      </c>
      <c r="AG682" s="7">
        <v>41328</v>
      </c>
      <c r="AH682" s="62">
        <v>41328</v>
      </c>
      <c r="AL682" s="64">
        <v>8</v>
      </c>
      <c r="AN682" s="61">
        <v>3306.2400000000002</v>
      </c>
      <c r="AO682" s="65">
        <v>33311</v>
      </c>
      <c r="AQ682" s="66" t="s">
        <v>14558</v>
      </c>
      <c r="AR682" s="66">
        <v>156</v>
      </c>
      <c r="AS682" s="66">
        <v>632</v>
      </c>
    </row>
    <row r="683" spans="3:45" x14ac:dyDescent="0.25">
      <c r="C683" s="53" t="s">
        <v>3590</v>
      </c>
      <c r="D683" s="54" t="s">
        <v>4134</v>
      </c>
      <c r="E683" s="54" t="s">
        <v>25</v>
      </c>
      <c r="F683" s="53" t="s">
        <v>3237</v>
      </c>
      <c r="G683" s="1" t="s">
        <v>3237</v>
      </c>
      <c r="H683" s="27">
        <v>9106057325</v>
      </c>
      <c r="I683" s="1" t="s">
        <v>3237</v>
      </c>
      <c r="J683" s="55" t="s">
        <v>15932</v>
      </c>
      <c r="L683" s="57" t="s">
        <v>26</v>
      </c>
      <c r="M683" s="57" t="s">
        <v>3478</v>
      </c>
      <c r="N683" s="58" t="s">
        <v>3237</v>
      </c>
      <c r="O683" s="7" t="s">
        <v>3606</v>
      </c>
      <c r="S683" s="55" t="s">
        <v>15486</v>
      </c>
      <c r="V683" s="55" t="s">
        <v>15486</v>
      </c>
      <c r="Y683" s="7" t="s">
        <v>4087</v>
      </c>
      <c r="AB683" s="60">
        <v>5111</v>
      </c>
      <c r="AC683" s="60">
        <v>131</v>
      </c>
      <c r="AE683" s="61">
        <v>3</v>
      </c>
      <c r="AG683" s="7">
        <v>45588</v>
      </c>
      <c r="AH683" s="62">
        <v>136764</v>
      </c>
      <c r="AL683" s="64">
        <v>8</v>
      </c>
      <c r="AN683" s="61">
        <v>10941.12</v>
      </c>
      <c r="AO683" s="65">
        <v>33311</v>
      </c>
      <c r="AQ683" s="66" t="s">
        <v>14558</v>
      </c>
      <c r="AR683" s="66">
        <v>156</v>
      </c>
      <c r="AS683" s="66">
        <v>632</v>
      </c>
    </row>
    <row r="684" spans="3:45" x14ac:dyDescent="0.25">
      <c r="C684" s="53" t="s">
        <v>3590</v>
      </c>
      <c r="D684" s="54" t="s">
        <v>4134</v>
      </c>
      <c r="E684" s="54" t="s">
        <v>25</v>
      </c>
      <c r="F684" s="53" t="s">
        <v>3237</v>
      </c>
      <c r="G684" s="1" t="s">
        <v>3237</v>
      </c>
      <c r="H684" s="27">
        <v>9106057381</v>
      </c>
      <c r="I684" s="1" t="s">
        <v>3237</v>
      </c>
      <c r="J684" s="55" t="s">
        <v>15933</v>
      </c>
      <c r="L684" s="57" t="s">
        <v>26</v>
      </c>
      <c r="M684" s="57" t="s">
        <v>3532</v>
      </c>
      <c r="N684" s="58" t="s">
        <v>3237</v>
      </c>
      <c r="O684" s="7" t="s">
        <v>3784</v>
      </c>
      <c r="S684" s="55" t="s">
        <v>15934</v>
      </c>
      <c r="V684" s="55" t="s">
        <v>15934</v>
      </c>
      <c r="Y684" s="7" t="s">
        <v>4087</v>
      </c>
      <c r="AB684" s="60">
        <v>5111</v>
      </c>
      <c r="AC684" s="60">
        <v>131</v>
      </c>
      <c r="AE684" s="61">
        <v>2</v>
      </c>
      <c r="AG684" s="7">
        <v>45588</v>
      </c>
      <c r="AH684" s="62">
        <v>91176</v>
      </c>
      <c r="AL684" s="64">
        <v>8</v>
      </c>
      <c r="AN684" s="61">
        <v>7294.08</v>
      </c>
      <c r="AO684" s="65">
        <v>33311</v>
      </c>
      <c r="AQ684" s="66" t="s">
        <v>14558</v>
      </c>
      <c r="AR684" s="66">
        <v>156</v>
      </c>
      <c r="AS684" s="66">
        <v>632</v>
      </c>
    </row>
    <row r="685" spans="3:45" x14ac:dyDescent="0.25">
      <c r="C685" s="53" t="s">
        <v>3590</v>
      </c>
      <c r="D685" s="54" t="s">
        <v>4134</v>
      </c>
      <c r="E685" s="54" t="s">
        <v>25</v>
      </c>
      <c r="F685" s="53" t="s">
        <v>3237</v>
      </c>
      <c r="G685" s="1" t="s">
        <v>3237</v>
      </c>
      <c r="H685" s="27">
        <v>9106057381</v>
      </c>
      <c r="I685" s="1" t="s">
        <v>3237</v>
      </c>
      <c r="J685" s="55" t="s">
        <v>15933</v>
      </c>
      <c r="L685" s="57" t="s">
        <v>26</v>
      </c>
      <c r="M685" s="57" t="s">
        <v>3532</v>
      </c>
      <c r="N685" s="58" t="s">
        <v>3237</v>
      </c>
      <c r="O685" s="7" t="s">
        <v>3784</v>
      </c>
      <c r="S685" s="55" t="s">
        <v>15934</v>
      </c>
      <c r="V685" s="55" t="s">
        <v>15934</v>
      </c>
      <c r="Y685" s="7" t="s">
        <v>3999</v>
      </c>
      <c r="AB685" s="60">
        <v>5111</v>
      </c>
      <c r="AC685" s="60">
        <v>131</v>
      </c>
      <c r="AE685" s="61">
        <v>2</v>
      </c>
      <c r="AG685" s="7">
        <v>49500</v>
      </c>
      <c r="AH685" s="62">
        <v>99000</v>
      </c>
      <c r="AL685" s="64">
        <v>8</v>
      </c>
      <c r="AN685" s="61">
        <v>7920</v>
      </c>
      <c r="AO685" s="65">
        <v>33311</v>
      </c>
      <c r="AQ685" s="66" t="s">
        <v>14558</v>
      </c>
      <c r="AR685" s="66">
        <v>156</v>
      </c>
      <c r="AS685" s="66">
        <v>632</v>
      </c>
    </row>
    <row r="686" spans="3:45" x14ac:dyDescent="0.25">
      <c r="C686" s="53" t="s">
        <v>3590</v>
      </c>
      <c r="D686" s="54" t="s">
        <v>4134</v>
      </c>
      <c r="E686" s="54" t="s">
        <v>25</v>
      </c>
      <c r="F686" s="53" t="s">
        <v>3237</v>
      </c>
      <c r="G686" s="1" t="s">
        <v>3237</v>
      </c>
      <c r="H686" s="27">
        <v>9106057381</v>
      </c>
      <c r="I686" s="1" t="s">
        <v>3237</v>
      </c>
      <c r="J686" s="55" t="s">
        <v>15933</v>
      </c>
      <c r="L686" s="57" t="s">
        <v>26</v>
      </c>
      <c r="M686" s="57" t="s">
        <v>3532</v>
      </c>
      <c r="N686" s="58" t="s">
        <v>3237</v>
      </c>
      <c r="O686" s="7" t="s">
        <v>3784</v>
      </c>
      <c r="S686" s="55" t="s">
        <v>15934</v>
      </c>
      <c r="V686" s="55" t="s">
        <v>15934</v>
      </c>
      <c r="Y686" s="7" t="s">
        <v>4010</v>
      </c>
      <c r="AB686" s="60">
        <v>5111</v>
      </c>
      <c r="AC686" s="60">
        <v>131</v>
      </c>
      <c r="AE686" s="61">
        <v>4</v>
      </c>
      <c r="AG686" s="7">
        <v>41328</v>
      </c>
      <c r="AH686" s="62">
        <v>165312</v>
      </c>
      <c r="AL686" s="64">
        <v>8</v>
      </c>
      <c r="AN686" s="61">
        <v>13224.960000000001</v>
      </c>
      <c r="AO686" s="65">
        <v>33311</v>
      </c>
      <c r="AQ686" s="66" t="s">
        <v>14558</v>
      </c>
      <c r="AR686" s="66">
        <v>156</v>
      </c>
      <c r="AS686" s="66">
        <v>632</v>
      </c>
    </row>
    <row r="687" spans="3:45" x14ac:dyDescent="0.25">
      <c r="C687" s="53" t="s">
        <v>3590</v>
      </c>
      <c r="D687" s="54" t="s">
        <v>4134</v>
      </c>
      <c r="E687" s="54" t="s">
        <v>25</v>
      </c>
      <c r="F687" s="53" t="s">
        <v>3237</v>
      </c>
      <c r="G687" s="1" t="s">
        <v>3237</v>
      </c>
      <c r="H687" s="27">
        <v>9106057381</v>
      </c>
      <c r="I687" s="1" t="s">
        <v>3237</v>
      </c>
      <c r="J687" s="55" t="s">
        <v>15933</v>
      </c>
      <c r="L687" s="57" t="s">
        <v>26</v>
      </c>
      <c r="M687" s="57" t="s">
        <v>3532</v>
      </c>
      <c r="N687" s="58" t="s">
        <v>3237</v>
      </c>
      <c r="O687" s="7" t="s">
        <v>3784</v>
      </c>
      <c r="S687" s="55" t="s">
        <v>15934</v>
      </c>
      <c r="V687" s="55" t="s">
        <v>15934</v>
      </c>
      <c r="Y687" s="7" t="s">
        <v>4013</v>
      </c>
      <c r="AB687" s="60">
        <v>5111</v>
      </c>
      <c r="AC687" s="60">
        <v>131</v>
      </c>
      <c r="AE687" s="61">
        <v>2</v>
      </c>
      <c r="AG687" s="7">
        <v>50182</v>
      </c>
      <c r="AH687" s="62">
        <v>100364</v>
      </c>
      <c r="AL687" s="64">
        <v>8</v>
      </c>
      <c r="AN687" s="61">
        <v>8029.12</v>
      </c>
      <c r="AO687" s="65">
        <v>33311</v>
      </c>
      <c r="AQ687" s="66" t="s">
        <v>14558</v>
      </c>
      <c r="AR687" s="66">
        <v>156</v>
      </c>
      <c r="AS687" s="66">
        <v>632</v>
      </c>
    </row>
    <row r="688" spans="3:45" x14ac:dyDescent="0.25">
      <c r="C688" s="53" t="s">
        <v>3590</v>
      </c>
      <c r="D688" s="54" t="s">
        <v>4134</v>
      </c>
      <c r="E688" s="54" t="s">
        <v>25</v>
      </c>
      <c r="F688" s="53" t="s">
        <v>3237</v>
      </c>
      <c r="G688" s="1" t="s">
        <v>3237</v>
      </c>
      <c r="H688" s="27">
        <v>9106057399</v>
      </c>
      <c r="I688" s="1" t="s">
        <v>3237</v>
      </c>
      <c r="J688" s="55" t="s">
        <v>15935</v>
      </c>
      <c r="L688" s="57" t="s">
        <v>26</v>
      </c>
      <c r="M688" s="57" t="s">
        <v>3331</v>
      </c>
      <c r="N688" s="58" t="s">
        <v>3237</v>
      </c>
      <c r="O688" s="7" t="s">
        <v>3606</v>
      </c>
      <c r="S688" s="55" t="s">
        <v>15486</v>
      </c>
      <c r="V688" s="55" t="s">
        <v>15486</v>
      </c>
      <c r="Y688" s="7" t="s">
        <v>4059</v>
      </c>
      <c r="AB688" s="60">
        <v>5111</v>
      </c>
      <c r="AC688" s="60">
        <v>131</v>
      </c>
      <c r="AE688" s="61">
        <v>1</v>
      </c>
      <c r="AG688" s="7">
        <v>37720</v>
      </c>
      <c r="AH688" s="62">
        <v>37720</v>
      </c>
      <c r="AL688" s="64">
        <v>8</v>
      </c>
      <c r="AN688" s="61">
        <v>3017.6</v>
      </c>
      <c r="AO688" s="65">
        <v>33311</v>
      </c>
      <c r="AQ688" s="66" t="s">
        <v>14558</v>
      </c>
      <c r="AR688" s="66">
        <v>156</v>
      </c>
      <c r="AS688" s="66">
        <v>632</v>
      </c>
    </row>
    <row r="689" spans="3:45" x14ac:dyDescent="0.25">
      <c r="C689" s="53" t="s">
        <v>3590</v>
      </c>
      <c r="D689" s="54" t="s">
        <v>4134</v>
      </c>
      <c r="E689" s="54" t="s">
        <v>25</v>
      </c>
      <c r="F689" s="53" t="s">
        <v>3237</v>
      </c>
      <c r="G689" s="1" t="s">
        <v>3237</v>
      </c>
      <c r="H689" s="27">
        <v>9106057392</v>
      </c>
      <c r="I689" s="1" t="s">
        <v>3237</v>
      </c>
      <c r="J689" s="55" t="s">
        <v>15938</v>
      </c>
      <c r="L689" s="57" t="s">
        <v>26</v>
      </c>
      <c r="M689" s="57" t="s">
        <v>3508</v>
      </c>
      <c r="N689" s="58" t="s">
        <v>3237</v>
      </c>
      <c r="O689" s="7" t="s">
        <v>3754</v>
      </c>
      <c r="S689" s="55" t="s">
        <v>15167</v>
      </c>
      <c r="V689" s="55" t="s">
        <v>15167</v>
      </c>
      <c r="Y689" s="7" t="s">
        <v>3999</v>
      </c>
      <c r="AB689" s="60">
        <v>5111</v>
      </c>
      <c r="AC689" s="60">
        <v>131</v>
      </c>
      <c r="AE689" s="61">
        <v>3</v>
      </c>
      <c r="AG689" s="7">
        <v>49500</v>
      </c>
      <c r="AH689" s="62">
        <v>148500</v>
      </c>
      <c r="AL689" s="64">
        <v>8</v>
      </c>
      <c r="AN689" s="61">
        <v>11880</v>
      </c>
      <c r="AO689" s="65">
        <v>33311</v>
      </c>
      <c r="AQ689" s="66" t="s">
        <v>14558</v>
      </c>
      <c r="AR689" s="66">
        <v>156</v>
      </c>
      <c r="AS689" s="66">
        <v>632</v>
      </c>
    </row>
    <row r="690" spans="3:45" x14ac:dyDescent="0.25">
      <c r="C690" s="53" t="s">
        <v>3590</v>
      </c>
      <c r="D690" s="54" t="s">
        <v>4134</v>
      </c>
      <c r="E690" s="54" t="s">
        <v>25</v>
      </c>
      <c r="F690" s="53" t="s">
        <v>3237</v>
      </c>
      <c r="G690" s="1" t="s">
        <v>3237</v>
      </c>
      <c r="H690" s="27">
        <v>9106057392</v>
      </c>
      <c r="I690" s="1" t="s">
        <v>3237</v>
      </c>
      <c r="J690" s="55" t="s">
        <v>15938</v>
      </c>
      <c r="L690" s="57" t="s">
        <v>26</v>
      </c>
      <c r="M690" s="57" t="s">
        <v>3508</v>
      </c>
      <c r="N690" s="58" t="s">
        <v>3237</v>
      </c>
      <c r="O690" s="7" t="s">
        <v>3754</v>
      </c>
      <c r="S690" s="55" t="s">
        <v>15167</v>
      </c>
      <c r="V690" s="55" t="s">
        <v>15167</v>
      </c>
      <c r="Y690" s="7" t="s">
        <v>4010</v>
      </c>
      <c r="AB690" s="60">
        <v>5111</v>
      </c>
      <c r="AC690" s="60">
        <v>131</v>
      </c>
      <c r="AE690" s="61">
        <v>3</v>
      </c>
      <c r="AG690" s="7">
        <v>41328</v>
      </c>
      <c r="AH690" s="62">
        <v>123984</v>
      </c>
      <c r="AL690" s="64">
        <v>8</v>
      </c>
      <c r="AN690" s="61">
        <v>9918.7199999999993</v>
      </c>
      <c r="AO690" s="65">
        <v>33311</v>
      </c>
      <c r="AQ690" s="66" t="s">
        <v>14558</v>
      </c>
      <c r="AR690" s="66">
        <v>156</v>
      </c>
      <c r="AS690" s="66">
        <v>632</v>
      </c>
    </row>
    <row r="691" spans="3:45" x14ac:dyDescent="0.25">
      <c r="C691" s="53" t="s">
        <v>3590</v>
      </c>
      <c r="D691" s="54" t="s">
        <v>4134</v>
      </c>
      <c r="E691" s="54" t="s">
        <v>25</v>
      </c>
      <c r="F691" s="53" t="s">
        <v>3237</v>
      </c>
      <c r="G691" s="1" t="s">
        <v>3237</v>
      </c>
      <c r="H691" s="27">
        <v>9106057429</v>
      </c>
      <c r="I691" s="1" t="s">
        <v>3237</v>
      </c>
      <c r="J691" s="55" t="s">
        <v>15939</v>
      </c>
      <c r="L691" s="57" t="s">
        <v>26</v>
      </c>
      <c r="M691" s="57" t="s">
        <v>3328</v>
      </c>
      <c r="N691" s="58" t="s">
        <v>3237</v>
      </c>
      <c r="O691" s="7" t="s">
        <v>3621</v>
      </c>
      <c r="S691" s="55" t="s">
        <v>15940</v>
      </c>
      <c r="V691" s="55" t="s">
        <v>15940</v>
      </c>
      <c r="Y691" s="7" t="s">
        <v>4007</v>
      </c>
      <c r="AB691" s="60">
        <v>5111</v>
      </c>
      <c r="AC691" s="60">
        <v>131</v>
      </c>
      <c r="AE691" s="61">
        <v>1</v>
      </c>
      <c r="AG691" s="7">
        <v>111058</v>
      </c>
      <c r="AH691" s="62">
        <v>111058</v>
      </c>
      <c r="AL691" s="64">
        <v>8</v>
      </c>
      <c r="AN691" s="61">
        <v>8884.64</v>
      </c>
      <c r="AO691" s="65">
        <v>33311</v>
      </c>
      <c r="AQ691" s="66" t="s">
        <v>14558</v>
      </c>
      <c r="AR691" s="66">
        <v>156</v>
      </c>
      <c r="AS691" s="66">
        <v>632</v>
      </c>
    </row>
    <row r="692" spans="3:45" x14ac:dyDescent="0.25">
      <c r="C692" s="53" t="s">
        <v>3590</v>
      </c>
      <c r="D692" s="54" t="s">
        <v>4134</v>
      </c>
      <c r="E692" s="54" t="s">
        <v>25</v>
      </c>
      <c r="F692" s="53" t="s">
        <v>3237</v>
      </c>
      <c r="G692" s="1" t="s">
        <v>3237</v>
      </c>
      <c r="H692" s="27">
        <v>9106057542</v>
      </c>
      <c r="I692" s="1" t="s">
        <v>3237</v>
      </c>
      <c r="J692" s="55" t="s">
        <v>15941</v>
      </c>
      <c r="L692" s="57" t="s">
        <v>26</v>
      </c>
      <c r="M692" s="57" t="s">
        <v>3442</v>
      </c>
      <c r="N692" s="58" t="s">
        <v>3237</v>
      </c>
      <c r="O692" s="7" t="s">
        <v>3627</v>
      </c>
      <c r="S692" s="55" t="s">
        <v>15942</v>
      </c>
      <c r="V692" s="55" t="s">
        <v>15942</v>
      </c>
      <c r="Y692" s="7" t="s">
        <v>3967</v>
      </c>
      <c r="AB692" s="60">
        <v>5111</v>
      </c>
      <c r="AC692" s="60">
        <v>131</v>
      </c>
      <c r="AE692" s="61">
        <v>2</v>
      </c>
      <c r="AG692" s="7">
        <v>70950</v>
      </c>
      <c r="AH692" s="62">
        <v>141900</v>
      </c>
      <c r="AL692" s="64">
        <v>8</v>
      </c>
      <c r="AN692" s="61">
        <v>11352</v>
      </c>
      <c r="AO692" s="65">
        <v>33311</v>
      </c>
      <c r="AQ692" s="66" t="s">
        <v>14558</v>
      </c>
      <c r="AR692" s="66">
        <v>156</v>
      </c>
      <c r="AS692" s="66">
        <v>632</v>
      </c>
    </row>
    <row r="693" spans="3:45" x14ac:dyDescent="0.25">
      <c r="C693" s="53" t="s">
        <v>3590</v>
      </c>
      <c r="D693" s="54" t="s">
        <v>4134</v>
      </c>
      <c r="E693" s="54" t="s">
        <v>25</v>
      </c>
      <c r="F693" s="53" t="s">
        <v>3237</v>
      </c>
      <c r="G693" s="1" t="s">
        <v>3237</v>
      </c>
      <c r="H693" s="27">
        <v>9106057584</v>
      </c>
      <c r="I693" s="1" t="s">
        <v>3237</v>
      </c>
      <c r="J693" s="55" t="s">
        <v>15943</v>
      </c>
      <c r="L693" s="57" t="s">
        <v>26</v>
      </c>
      <c r="M693" s="57" t="s">
        <v>3556</v>
      </c>
      <c r="N693" s="58" t="s">
        <v>3237</v>
      </c>
      <c r="O693" s="7" t="s">
        <v>3737</v>
      </c>
      <c r="S693" s="55" t="s">
        <v>15571</v>
      </c>
      <c r="V693" s="55" t="s">
        <v>15571</v>
      </c>
      <c r="Y693" s="7" t="s">
        <v>3967</v>
      </c>
      <c r="AB693" s="60">
        <v>5111</v>
      </c>
      <c r="AC693" s="60">
        <v>131</v>
      </c>
      <c r="AE693" s="61">
        <v>5</v>
      </c>
      <c r="AG693" s="7">
        <v>70950</v>
      </c>
      <c r="AH693" s="62">
        <v>354750</v>
      </c>
      <c r="AL693" s="64">
        <v>8</v>
      </c>
      <c r="AN693" s="61">
        <v>28380</v>
      </c>
      <c r="AO693" s="65">
        <v>33311</v>
      </c>
      <c r="AQ693" s="66" t="s">
        <v>14558</v>
      </c>
      <c r="AR693" s="66">
        <v>156</v>
      </c>
      <c r="AS693" s="66">
        <v>632</v>
      </c>
    </row>
    <row r="694" spans="3:45" x14ac:dyDescent="0.25">
      <c r="C694" s="53" t="s">
        <v>3590</v>
      </c>
      <c r="D694" s="54" t="s">
        <v>4134</v>
      </c>
      <c r="E694" s="54" t="s">
        <v>25</v>
      </c>
      <c r="F694" s="53" t="s">
        <v>3237</v>
      </c>
      <c r="G694" s="1" t="s">
        <v>3237</v>
      </c>
      <c r="H694" s="27">
        <v>9106057584</v>
      </c>
      <c r="I694" s="1" t="s">
        <v>3237</v>
      </c>
      <c r="J694" s="55" t="s">
        <v>15943</v>
      </c>
      <c r="L694" s="57" t="s">
        <v>26</v>
      </c>
      <c r="M694" s="57" t="s">
        <v>3556</v>
      </c>
      <c r="N694" s="58" t="s">
        <v>3237</v>
      </c>
      <c r="O694" s="7" t="s">
        <v>3737</v>
      </c>
      <c r="S694" s="55" t="s">
        <v>15571</v>
      </c>
      <c r="V694" s="55" t="s">
        <v>15571</v>
      </c>
      <c r="Y694" s="7" t="s">
        <v>4013</v>
      </c>
      <c r="AB694" s="60">
        <v>5111</v>
      </c>
      <c r="AC694" s="60">
        <v>131</v>
      </c>
      <c r="AE694" s="61">
        <v>8</v>
      </c>
      <c r="AG694" s="7">
        <v>50182</v>
      </c>
      <c r="AH694" s="62">
        <v>401456</v>
      </c>
      <c r="AL694" s="64">
        <v>8</v>
      </c>
      <c r="AN694" s="61">
        <v>32116.48</v>
      </c>
      <c r="AO694" s="65">
        <v>33311</v>
      </c>
      <c r="AQ694" s="66" t="s">
        <v>14558</v>
      </c>
      <c r="AR694" s="66">
        <v>156</v>
      </c>
      <c r="AS694" s="66">
        <v>632</v>
      </c>
    </row>
    <row r="695" spans="3:45" x14ac:dyDescent="0.25">
      <c r="C695" s="53" t="s">
        <v>3590</v>
      </c>
      <c r="D695" s="54" t="s">
        <v>4134</v>
      </c>
      <c r="E695" s="54" t="s">
        <v>25</v>
      </c>
      <c r="F695" s="53" t="s">
        <v>3237</v>
      </c>
      <c r="G695" s="1" t="s">
        <v>3237</v>
      </c>
      <c r="H695" s="27">
        <v>9106057584</v>
      </c>
      <c r="I695" s="1" t="s">
        <v>3237</v>
      </c>
      <c r="J695" s="55" t="s">
        <v>15943</v>
      </c>
      <c r="L695" s="57" t="s">
        <v>26</v>
      </c>
      <c r="M695" s="57" t="s">
        <v>3556</v>
      </c>
      <c r="N695" s="58" t="s">
        <v>3237</v>
      </c>
      <c r="O695" s="7" t="s">
        <v>3737</v>
      </c>
      <c r="S695" s="55" t="s">
        <v>15571</v>
      </c>
      <c r="V695" s="55" t="s">
        <v>15571</v>
      </c>
      <c r="Y695" s="7" t="s">
        <v>4007</v>
      </c>
      <c r="AB695" s="60">
        <v>5111</v>
      </c>
      <c r="AC695" s="60">
        <v>131</v>
      </c>
      <c r="AE695" s="61">
        <v>1</v>
      </c>
      <c r="AG695" s="7">
        <v>111058</v>
      </c>
      <c r="AH695" s="62">
        <v>111058</v>
      </c>
      <c r="AL695" s="64">
        <v>8</v>
      </c>
      <c r="AN695" s="61">
        <v>8884.64</v>
      </c>
      <c r="AO695" s="65">
        <v>33311</v>
      </c>
      <c r="AQ695" s="66" t="s">
        <v>14558</v>
      </c>
      <c r="AR695" s="66">
        <v>156</v>
      </c>
      <c r="AS695" s="66">
        <v>632</v>
      </c>
    </row>
    <row r="696" spans="3:45" x14ac:dyDescent="0.25">
      <c r="C696" s="53" t="s">
        <v>3590</v>
      </c>
      <c r="D696" s="54" t="s">
        <v>4134</v>
      </c>
      <c r="E696" s="54" t="s">
        <v>25</v>
      </c>
      <c r="F696" s="53" t="s">
        <v>3237</v>
      </c>
      <c r="G696" s="1" t="s">
        <v>3237</v>
      </c>
      <c r="H696" s="27">
        <v>9106057679</v>
      </c>
      <c r="I696" s="1" t="s">
        <v>3237</v>
      </c>
      <c r="J696" s="55" t="s">
        <v>15944</v>
      </c>
      <c r="L696" s="57" t="s">
        <v>26</v>
      </c>
      <c r="M696" s="57" t="s">
        <v>3271</v>
      </c>
      <c r="N696" s="58" t="s">
        <v>3237</v>
      </c>
      <c r="O696" s="7" t="s">
        <v>14542</v>
      </c>
      <c r="S696" s="55" t="s">
        <v>15945</v>
      </c>
      <c r="V696" s="55" t="s">
        <v>15945</v>
      </c>
      <c r="Y696" s="7" t="s">
        <v>4007</v>
      </c>
      <c r="AB696" s="60">
        <v>5111</v>
      </c>
      <c r="AC696" s="60">
        <v>131</v>
      </c>
      <c r="AE696" s="61">
        <v>1</v>
      </c>
      <c r="AG696" s="7">
        <v>111058</v>
      </c>
      <c r="AH696" s="62">
        <v>111058</v>
      </c>
      <c r="AL696" s="64">
        <v>8</v>
      </c>
      <c r="AN696" s="61">
        <v>8884.64</v>
      </c>
      <c r="AO696" s="65">
        <v>33311</v>
      </c>
      <c r="AQ696" s="66" t="s">
        <v>14558</v>
      </c>
      <c r="AR696" s="66">
        <v>156</v>
      </c>
      <c r="AS696" s="66">
        <v>632</v>
      </c>
    </row>
    <row r="697" spans="3:45" x14ac:dyDescent="0.25">
      <c r="C697" s="53" t="s">
        <v>3590</v>
      </c>
      <c r="D697" s="54" t="s">
        <v>4134</v>
      </c>
      <c r="E697" s="54" t="s">
        <v>25</v>
      </c>
      <c r="F697" s="53" t="s">
        <v>3237</v>
      </c>
      <c r="G697" s="1" t="s">
        <v>3237</v>
      </c>
      <c r="H697" s="27">
        <v>9106057706</v>
      </c>
      <c r="I697" s="1" t="s">
        <v>3237</v>
      </c>
      <c r="J697" s="55" t="s">
        <v>15946</v>
      </c>
      <c r="L697" s="57" t="s">
        <v>26</v>
      </c>
      <c r="M697" s="57" t="s">
        <v>3325</v>
      </c>
      <c r="N697" s="58" t="s">
        <v>3237</v>
      </c>
      <c r="O697" s="7" t="s">
        <v>11992</v>
      </c>
      <c r="S697" s="55" t="s">
        <v>15947</v>
      </c>
      <c r="V697" s="55" t="s">
        <v>15947</v>
      </c>
      <c r="Y697" s="7" t="s">
        <v>3999</v>
      </c>
      <c r="AB697" s="60">
        <v>5111</v>
      </c>
      <c r="AC697" s="60">
        <v>131</v>
      </c>
      <c r="AE697" s="61">
        <v>1</v>
      </c>
      <c r="AG697" s="7">
        <v>49500</v>
      </c>
      <c r="AH697" s="62">
        <v>49500</v>
      </c>
      <c r="AL697" s="64">
        <v>8</v>
      </c>
      <c r="AN697" s="61">
        <v>3960</v>
      </c>
      <c r="AO697" s="65">
        <v>33311</v>
      </c>
      <c r="AQ697" s="66" t="s">
        <v>14558</v>
      </c>
      <c r="AR697" s="66">
        <v>156</v>
      </c>
      <c r="AS697" s="66">
        <v>632</v>
      </c>
    </row>
    <row r="698" spans="3:45" x14ac:dyDescent="0.25">
      <c r="C698" s="53" t="s">
        <v>3590</v>
      </c>
      <c r="D698" s="54" t="s">
        <v>4134</v>
      </c>
      <c r="E698" s="54" t="s">
        <v>25</v>
      </c>
      <c r="F698" s="53" t="s">
        <v>3237</v>
      </c>
      <c r="G698" s="1" t="s">
        <v>3237</v>
      </c>
      <c r="H698" s="27">
        <v>9106057706</v>
      </c>
      <c r="I698" s="1" t="s">
        <v>3237</v>
      </c>
      <c r="J698" s="55" t="s">
        <v>15946</v>
      </c>
      <c r="L698" s="57" t="s">
        <v>26</v>
      </c>
      <c r="M698" s="57" t="s">
        <v>3325</v>
      </c>
      <c r="N698" s="58" t="s">
        <v>3237</v>
      </c>
      <c r="O698" s="7" t="s">
        <v>11992</v>
      </c>
      <c r="S698" s="55" t="s">
        <v>15947</v>
      </c>
      <c r="V698" s="55" t="s">
        <v>15947</v>
      </c>
      <c r="Y698" s="7" t="s">
        <v>4013</v>
      </c>
      <c r="AB698" s="60">
        <v>5111</v>
      </c>
      <c r="AC698" s="60">
        <v>131</v>
      </c>
      <c r="AE698" s="61">
        <v>1</v>
      </c>
      <c r="AG698" s="7">
        <v>50182</v>
      </c>
      <c r="AH698" s="62">
        <v>50182</v>
      </c>
      <c r="AL698" s="64">
        <v>8</v>
      </c>
      <c r="AN698" s="61">
        <v>4014.56</v>
      </c>
      <c r="AO698" s="65">
        <v>33311</v>
      </c>
      <c r="AQ698" s="66" t="s">
        <v>14558</v>
      </c>
      <c r="AR698" s="66">
        <v>156</v>
      </c>
      <c r="AS698" s="66">
        <v>632</v>
      </c>
    </row>
    <row r="699" spans="3:45" x14ac:dyDescent="0.25">
      <c r="C699" s="53" t="s">
        <v>3590</v>
      </c>
      <c r="D699" s="54" t="s">
        <v>4134</v>
      </c>
      <c r="E699" s="54" t="s">
        <v>25</v>
      </c>
      <c r="F699" s="53" t="s">
        <v>3237</v>
      </c>
      <c r="G699" s="1" t="s">
        <v>3237</v>
      </c>
      <c r="H699" s="27">
        <v>9106057710</v>
      </c>
      <c r="I699" s="1" t="s">
        <v>3237</v>
      </c>
      <c r="J699" s="55" t="s">
        <v>15950</v>
      </c>
      <c r="L699" s="57" t="s">
        <v>26</v>
      </c>
      <c r="M699" s="57" t="s">
        <v>3454</v>
      </c>
      <c r="N699" s="58" t="s">
        <v>3237</v>
      </c>
      <c r="O699" s="7" t="s">
        <v>3627</v>
      </c>
      <c r="S699" s="55" t="s">
        <v>15951</v>
      </c>
      <c r="V699" s="55" t="s">
        <v>15951</v>
      </c>
      <c r="Y699" s="7" t="s">
        <v>4013</v>
      </c>
      <c r="AB699" s="60">
        <v>5111</v>
      </c>
      <c r="AC699" s="60">
        <v>131</v>
      </c>
      <c r="AE699" s="61">
        <v>3</v>
      </c>
      <c r="AG699" s="7">
        <v>50182</v>
      </c>
      <c r="AH699" s="62">
        <v>150546</v>
      </c>
      <c r="AL699" s="64">
        <v>8</v>
      </c>
      <c r="AN699" s="61">
        <v>12043.68</v>
      </c>
      <c r="AO699" s="65">
        <v>33311</v>
      </c>
      <c r="AQ699" s="66" t="s">
        <v>14558</v>
      </c>
      <c r="AR699" s="66">
        <v>156</v>
      </c>
      <c r="AS699" s="66">
        <v>632</v>
      </c>
    </row>
    <row r="700" spans="3:45" x14ac:dyDescent="0.25">
      <c r="C700" s="53" t="s">
        <v>3590</v>
      </c>
      <c r="D700" s="54" t="s">
        <v>4134</v>
      </c>
      <c r="E700" s="54" t="s">
        <v>25</v>
      </c>
      <c r="F700" s="53" t="s">
        <v>3237</v>
      </c>
      <c r="G700" s="1" t="s">
        <v>3237</v>
      </c>
      <c r="H700" s="27">
        <v>9106057739</v>
      </c>
      <c r="I700" s="1" t="s">
        <v>3237</v>
      </c>
      <c r="J700" s="55" t="s">
        <v>15952</v>
      </c>
      <c r="L700" s="57" t="s">
        <v>26</v>
      </c>
      <c r="M700" s="57" t="s">
        <v>3469</v>
      </c>
      <c r="N700" s="58" t="s">
        <v>3237</v>
      </c>
      <c r="O700" s="7" t="s">
        <v>3627</v>
      </c>
      <c r="S700" s="55" t="s">
        <v>15450</v>
      </c>
      <c r="V700" s="55" t="s">
        <v>15450</v>
      </c>
      <c r="Y700" s="7" t="s">
        <v>3949</v>
      </c>
      <c r="AB700" s="60">
        <v>5111</v>
      </c>
      <c r="AC700" s="60">
        <v>131</v>
      </c>
      <c r="AE700" s="61">
        <v>3</v>
      </c>
      <c r="AG700" s="7">
        <v>74250</v>
      </c>
      <c r="AH700" s="62">
        <v>222750</v>
      </c>
      <c r="AL700" s="64">
        <v>8</v>
      </c>
      <c r="AN700" s="61">
        <v>17820</v>
      </c>
      <c r="AO700" s="65">
        <v>33311</v>
      </c>
      <c r="AQ700" s="66" t="s">
        <v>14558</v>
      </c>
      <c r="AR700" s="66">
        <v>156</v>
      </c>
      <c r="AS700" s="66">
        <v>632</v>
      </c>
    </row>
    <row r="701" spans="3:45" x14ac:dyDescent="0.25">
      <c r="C701" s="53" t="s">
        <v>3590</v>
      </c>
      <c r="D701" s="54" t="s">
        <v>4134</v>
      </c>
      <c r="E701" s="54" t="s">
        <v>25</v>
      </c>
      <c r="F701" s="53" t="s">
        <v>3237</v>
      </c>
      <c r="G701" s="1" t="s">
        <v>3237</v>
      </c>
      <c r="H701" s="27">
        <v>9106057797</v>
      </c>
      <c r="I701" s="1" t="s">
        <v>3237</v>
      </c>
      <c r="J701" s="55" t="s">
        <v>15953</v>
      </c>
      <c r="L701" s="57" t="s">
        <v>26</v>
      </c>
      <c r="M701" s="57" t="s">
        <v>3310</v>
      </c>
      <c r="N701" s="58" t="s">
        <v>3237</v>
      </c>
      <c r="O701" s="7" t="s">
        <v>3686</v>
      </c>
      <c r="S701" s="55" t="s">
        <v>15954</v>
      </c>
      <c r="V701" s="55" t="s">
        <v>15954</v>
      </c>
      <c r="Y701" s="7" t="s">
        <v>3999</v>
      </c>
      <c r="AB701" s="60">
        <v>5111</v>
      </c>
      <c r="AC701" s="60">
        <v>131</v>
      </c>
      <c r="AE701" s="61">
        <v>1</v>
      </c>
      <c r="AG701" s="7">
        <v>49500</v>
      </c>
      <c r="AH701" s="62">
        <v>49500</v>
      </c>
      <c r="AL701" s="64">
        <v>8</v>
      </c>
      <c r="AN701" s="61">
        <v>3960</v>
      </c>
      <c r="AO701" s="65">
        <v>33311</v>
      </c>
      <c r="AQ701" s="66" t="s">
        <v>14558</v>
      </c>
      <c r="AR701" s="66">
        <v>156</v>
      </c>
      <c r="AS701" s="66">
        <v>632</v>
      </c>
    </row>
    <row r="702" spans="3:45" x14ac:dyDescent="0.25">
      <c r="C702" s="53" t="s">
        <v>3590</v>
      </c>
      <c r="D702" s="54" t="s">
        <v>4134</v>
      </c>
      <c r="E702" s="54" t="s">
        <v>25</v>
      </c>
      <c r="F702" s="53" t="s">
        <v>3237</v>
      </c>
      <c r="G702" s="1" t="s">
        <v>3237</v>
      </c>
      <c r="H702" s="27">
        <v>9106057881</v>
      </c>
      <c r="I702" s="1" t="s">
        <v>3237</v>
      </c>
      <c r="J702" s="55" t="s">
        <v>15957</v>
      </c>
      <c r="L702" s="57" t="s">
        <v>26</v>
      </c>
      <c r="M702" s="57" t="s">
        <v>3418</v>
      </c>
      <c r="N702" s="58" t="s">
        <v>3237</v>
      </c>
      <c r="O702" s="7" t="s">
        <v>3606</v>
      </c>
      <c r="S702" s="55" t="s">
        <v>15958</v>
      </c>
      <c r="V702" s="55" t="s">
        <v>15958</v>
      </c>
      <c r="Y702" s="7" t="s">
        <v>3949</v>
      </c>
      <c r="AB702" s="60">
        <v>5111</v>
      </c>
      <c r="AC702" s="60">
        <v>131</v>
      </c>
      <c r="AE702" s="61">
        <v>2</v>
      </c>
      <c r="AG702" s="7">
        <v>74250</v>
      </c>
      <c r="AH702" s="62">
        <v>148500</v>
      </c>
      <c r="AL702" s="64">
        <v>8</v>
      </c>
      <c r="AN702" s="61">
        <v>11880</v>
      </c>
      <c r="AO702" s="65">
        <v>33311</v>
      </c>
      <c r="AQ702" s="66" t="s">
        <v>14558</v>
      </c>
      <c r="AR702" s="66">
        <v>156</v>
      </c>
      <c r="AS702" s="66">
        <v>632</v>
      </c>
    </row>
    <row r="703" spans="3:45" x14ac:dyDescent="0.25">
      <c r="C703" s="53" t="s">
        <v>3590</v>
      </c>
      <c r="D703" s="54" t="s">
        <v>4134</v>
      </c>
      <c r="E703" s="54" t="s">
        <v>25</v>
      </c>
      <c r="F703" s="53" t="s">
        <v>3237</v>
      </c>
      <c r="G703" s="1" t="s">
        <v>3237</v>
      </c>
      <c r="H703" s="27">
        <v>9106057853</v>
      </c>
      <c r="I703" s="1" t="s">
        <v>3237</v>
      </c>
      <c r="J703" s="55" t="s">
        <v>15959</v>
      </c>
      <c r="L703" s="57" t="s">
        <v>26</v>
      </c>
      <c r="M703" s="57" t="s">
        <v>3514</v>
      </c>
      <c r="N703" s="58" t="s">
        <v>3237</v>
      </c>
      <c r="O703" s="7" t="s">
        <v>3779</v>
      </c>
      <c r="S703" s="55" t="s">
        <v>15960</v>
      </c>
      <c r="V703" s="55" t="s">
        <v>15960</v>
      </c>
      <c r="Y703" s="7" t="s">
        <v>4007</v>
      </c>
      <c r="AB703" s="60">
        <v>5111</v>
      </c>
      <c r="AC703" s="60">
        <v>131</v>
      </c>
      <c r="AE703" s="61">
        <v>2</v>
      </c>
      <c r="AG703" s="7">
        <v>111058</v>
      </c>
      <c r="AH703" s="62">
        <v>222116</v>
      </c>
      <c r="AL703" s="64">
        <v>8</v>
      </c>
      <c r="AN703" s="61">
        <v>17769.28</v>
      </c>
      <c r="AO703" s="65">
        <v>33311</v>
      </c>
      <c r="AQ703" s="66" t="s">
        <v>14558</v>
      </c>
      <c r="AR703" s="66">
        <v>156</v>
      </c>
      <c r="AS703" s="66">
        <v>632</v>
      </c>
    </row>
    <row r="704" spans="3:45" x14ac:dyDescent="0.25">
      <c r="C704" s="53" t="s">
        <v>3590</v>
      </c>
      <c r="D704" s="54" t="s">
        <v>4134</v>
      </c>
      <c r="E704" s="54" t="s">
        <v>25</v>
      </c>
      <c r="F704" s="53" t="s">
        <v>3237</v>
      </c>
      <c r="G704" s="1" t="s">
        <v>3237</v>
      </c>
      <c r="H704" s="27">
        <v>9106057980</v>
      </c>
      <c r="I704" s="1" t="s">
        <v>3237</v>
      </c>
      <c r="J704" s="55" t="s">
        <v>15963</v>
      </c>
      <c r="L704" s="57" t="s">
        <v>26</v>
      </c>
      <c r="M704" s="57" t="s">
        <v>3379</v>
      </c>
      <c r="N704" s="58" t="s">
        <v>3237</v>
      </c>
      <c r="O704" s="7" t="s">
        <v>3621</v>
      </c>
      <c r="S704" s="55" t="s">
        <v>15964</v>
      </c>
      <c r="V704" s="55" t="s">
        <v>15964</v>
      </c>
      <c r="Y704" s="7" t="s">
        <v>3952</v>
      </c>
      <c r="AB704" s="60">
        <v>5111</v>
      </c>
      <c r="AC704" s="60">
        <v>131</v>
      </c>
      <c r="AE704" s="61">
        <v>3</v>
      </c>
      <c r="AG704" s="7">
        <v>73431</v>
      </c>
      <c r="AH704" s="62">
        <v>220293</v>
      </c>
      <c r="AL704" s="64">
        <v>8</v>
      </c>
      <c r="AN704" s="61">
        <v>17623.439999999999</v>
      </c>
      <c r="AO704" s="65">
        <v>33311</v>
      </c>
      <c r="AQ704" s="66" t="s">
        <v>14558</v>
      </c>
      <c r="AR704" s="66">
        <v>156</v>
      </c>
      <c r="AS704" s="66">
        <v>632</v>
      </c>
    </row>
    <row r="705" spans="3:45" x14ac:dyDescent="0.25">
      <c r="C705" s="53" t="s">
        <v>3590</v>
      </c>
      <c r="D705" s="54" t="s">
        <v>4134</v>
      </c>
      <c r="E705" s="54" t="s">
        <v>25</v>
      </c>
      <c r="F705" s="53" t="s">
        <v>3237</v>
      </c>
      <c r="G705" s="1" t="s">
        <v>3237</v>
      </c>
      <c r="H705" s="27">
        <v>9106058029</v>
      </c>
      <c r="I705" s="1" t="s">
        <v>3237</v>
      </c>
      <c r="J705" s="55" t="s">
        <v>15969</v>
      </c>
      <c r="L705" s="57" t="s">
        <v>26</v>
      </c>
      <c r="M705" s="57" t="s">
        <v>3520</v>
      </c>
      <c r="N705" s="58" t="s">
        <v>3237</v>
      </c>
      <c r="O705" s="7" t="s">
        <v>3779</v>
      </c>
      <c r="S705" s="55" t="s">
        <v>15960</v>
      </c>
      <c r="V705" s="55" t="s">
        <v>15960</v>
      </c>
      <c r="Y705" s="7" t="s">
        <v>3949</v>
      </c>
      <c r="AB705" s="60">
        <v>5111</v>
      </c>
      <c r="AC705" s="60">
        <v>131</v>
      </c>
      <c r="AE705" s="61">
        <v>2</v>
      </c>
      <c r="AG705" s="7">
        <v>74250</v>
      </c>
      <c r="AH705" s="62">
        <v>148500</v>
      </c>
      <c r="AL705" s="64">
        <v>8</v>
      </c>
      <c r="AN705" s="61">
        <v>11880</v>
      </c>
      <c r="AO705" s="65">
        <v>33311</v>
      </c>
      <c r="AQ705" s="66" t="s">
        <v>14558</v>
      </c>
      <c r="AR705" s="66">
        <v>156</v>
      </c>
      <c r="AS705" s="66">
        <v>632</v>
      </c>
    </row>
    <row r="706" spans="3:45" x14ac:dyDescent="0.25">
      <c r="C706" s="53" t="s">
        <v>3590</v>
      </c>
      <c r="D706" s="54" t="s">
        <v>4134</v>
      </c>
      <c r="E706" s="54" t="s">
        <v>25</v>
      </c>
      <c r="F706" s="53" t="s">
        <v>3237</v>
      </c>
      <c r="G706" s="1" t="s">
        <v>3237</v>
      </c>
      <c r="H706" s="27">
        <v>9106058029</v>
      </c>
      <c r="I706" s="1" t="s">
        <v>3237</v>
      </c>
      <c r="J706" s="55" t="s">
        <v>15969</v>
      </c>
      <c r="L706" s="57" t="s">
        <v>26</v>
      </c>
      <c r="M706" s="57" t="s">
        <v>3520</v>
      </c>
      <c r="N706" s="58" t="s">
        <v>3237</v>
      </c>
      <c r="O706" s="7" t="s">
        <v>3779</v>
      </c>
      <c r="S706" s="55" t="s">
        <v>15960</v>
      </c>
      <c r="V706" s="55" t="s">
        <v>15960</v>
      </c>
      <c r="Y706" s="7" t="s">
        <v>4059</v>
      </c>
      <c r="AB706" s="60">
        <v>5111</v>
      </c>
      <c r="AC706" s="60">
        <v>131</v>
      </c>
      <c r="AE706" s="61">
        <v>1</v>
      </c>
      <c r="AG706" s="7">
        <v>37720</v>
      </c>
      <c r="AH706" s="62">
        <v>37720</v>
      </c>
      <c r="AL706" s="64">
        <v>8</v>
      </c>
      <c r="AN706" s="61">
        <v>3017.6</v>
      </c>
      <c r="AO706" s="65">
        <v>33311</v>
      </c>
      <c r="AQ706" s="66" t="s">
        <v>14558</v>
      </c>
      <c r="AR706" s="66">
        <v>156</v>
      </c>
      <c r="AS706" s="66">
        <v>632</v>
      </c>
    </row>
    <row r="707" spans="3:45" x14ac:dyDescent="0.25">
      <c r="C707" s="53" t="s">
        <v>3590</v>
      </c>
      <c r="D707" s="54" t="s">
        <v>4134</v>
      </c>
      <c r="E707" s="54" t="s">
        <v>25</v>
      </c>
      <c r="F707" s="53" t="s">
        <v>3237</v>
      </c>
      <c r="G707" s="1" t="s">
        <v>3237</v>
      </c>
      <c r="H707" s="27">
        <v>9106058013</v>
      </c>
      <c r="I707" s="1" t="s">
        <v>3237</v>
      </c>
      <c r="J707" s="55" t="s">
        <v>15970</v>
      </c>
      <c r="L707" s="57" t="s">
        <v>26</v>
      </c>
      <c r="M707" s="57" t="s">
        <v>3385</v>
      </c>
      <c r="N707" s="58" t="s">
        <v>3237</v>
      </c>
      <c r="O707" s="7" t="s">
        <v>3727</v>
      </c>
      <c r="S707" s="55" t="s">
        <v>15971</v>
      </c>
      <c r="V707" s="55" t="s">
        <v>15971</v>
      </c>
      <c r="Y707" s="7" t="s">
        <v>4087</v>
      </c>
      <c r="AB707" s="60">
        <v>5111</v>
      </c>
      <c r="AC707" s="60">
        <v>131</v>
      </c>
      <c r="AE707" s="61">
        <v>2</v>
      </c>
      <c r="AG707" s="7">
        <v>45588</v>
      </c>
      <c r="AH707" s="62">
        <v>91176</v>
      </c>
      <c r="AL707" s="64">
        <v>8</v>
      </c>
      <c r="AN707" s="61">
        <v>7294.08</v>
      </c>
      <c r="AO707" s="65">
        <v>33311</v>
      </c>
      <c r="AQ707" s="66" t="s">
        <v>14558</v>
      </c>
      <c r="AR707" s="66">
        <v>156</v>
      </c>
      <c r="AS707" s="66">
        <v>632</v>
      </c>
    </row>
    <row r="708" spans="3:45" x14ac:dyDescent="0.25">
      <c r="C708" s="53" t="s">
        <v>3590</v>
      </c>
      <c r="D708" s="54" t="s">
        <v>4134</v>
      </c>
      <c r="E708" s="54" t="s">
        <v>25</v>
      </c>
      <c r="F708" s="53" t="s">
        <v>3237</v>
      </c>
      <c r="G708" s="1" t="s">
        <v>3237</v>
      </c>
      <c r="H708" s="27">
        <v>9106058060</v>
      </c>
      <c r="I708" s="1" t="s">
        <v>3237</v>
      </c>
      <c r="J708" s="55" t="s">
        <v>15974</v>
      </c>
      <c r="L708" s="57" t="s">
        <v>26</v>
      </c>
      <c r="M708" s="57" t="s">
        <v>3433</v>
      </c>
      <c r="N708" s="58" t="s">
        <v>3237</v>
      </c>
      <c r="O708" s="7" t="s">
        <v>14544</v>
      </c>
      <c r="S708" s="55" t="s">
        <v>15975</v>
      </c>
      <c r="V708" s="55" t="s">
        <v>15975</v>
      </c>
      <c r="Y708" s="7" t="s">
        <v>3999</v>
      </c>
      <c r="AB708" s="60">
        <v>5111</v>
      </c>
      <c r="AC708" s="60">
        <v>131</v>
      </c>
      <c r="AE708" s="61">
        <v>2</v>
      </c>
      <c r="AG708" s="7">
        <v>49500</v>
      </c>
      <c r="AH708" s="62">
        <v>99000</v>
      </c>
      <c r="AL708" s="64">
        <v>8</v>
      </c>
      <c r="AN708" s="61">
        <v>7920</v>
      </c>
      <c r="AO708" s="65">
        <v>33311</v>
      </c>
      <c r="AQ708" s="66" t="s">
        <v>14558</v>
      </c>
      <c r="AR708" s="66">
        <v>156</v>
      </c>
      <c r="AS708" s="66">
        <v>632</v>
      </c>
    </row>
    <row r="709" spans="3:45" x14ac:dyDescent="0.25">
      <c r="C709" s="53" t="s">
        <v>3590</v>
      </c>
      <c r="D709" s="54" t="s">
        <v>4134</v>
      </c>
      <c r="E709" s="54" t="s">
        <v>25</v>
      </c>
      <c r="F709" s="53" t="s">
        <v>3237</v>
      </c>
      <c r="G709" s="1" t="s">
        <v>3237</v>
      </c>
      <c r="H709" s="27">
        <v>9106058060</v>
      </c>
      <c r="I709" s="1" t="s">
        <v>3237</v>
      </c>
      <c r="J709" s="55" t="s">
        <v>15974</v>
      </c>
      <c r="L709" s="57" t="s">
        <v>26</v>
      </c>
      <c r="M709" s="57" t="s">
        <v>3433</v>
      </c>
      <c r="N709" s="58" t="s">
        <v>3237</v>
      </c>
      <c r="O709" s="7" t="s">
        <v>14544</v>
      </c>
      <c r="S709" s="55" t="s">
        <v>15975</v>
      </c>
      <c r="V709" s="55" t="s">
        <v>15975</v>
      </c>
      <c r="Y709" s="7" t="s">
        <v>4010</v>
      </c>
      <c r="AB709" s="60">
        <v>5111</v>
      </c>
      <c r="AC709" s="60">
        <v>131</v>
      </c>
      <c r="AE709" s="61">
        <v>2</v>
      </c>
      <c r="AG709" s="7">
        <v>41328</v>
      </c>
      <c r="AH709" s="62">
        <v>82656</v>
      </c>
      <c r="AL709" s="64">
        <v>8</v>
      </c>
      <c r="AN709" s="61">
        <v>6612.4800000000005</v>
      </c>
      <c r="AO709" s="65">
        <v>33311</v>
      </c>
      <c r="AQ709" s="66" t="s">
        <v>14558</v>
      </c>
      <c r="AR709" s="66">
        <v>156</v>
      </c>
      <c r="AS709" s="66">
        <v>632</v>
      </c>
    </row>
    <row r="710" spans="3:45" x14ac:dyDescent="0.25">
      <c r="C710" s="53" t="s">
        <v>3590</v>
      </c>
      <c r="D710" s="54" t="s">
        <v>4134</v>
      </c>
      <c r="E710" s="54" t="s">
        <v>25</v>
      </c>
      <c r="F710" s="53" t="s">
        <v>3237</v>
      </c>
      <c r="G710" s="1" t="s">
        <v>3237</v>
      </c>
      <c r="H710" s="27">
        <v>9106058176</v>
      </c>
      <c r="I710" s="1" t="s">
        <v>3237</v>
      </c>
      <c r="J710" s="55" t="s">
        <v>15979</v>
      </c>
      <c r="L710" s="57" t="s">
        <v>26</v>
      </c>
      <c r="M710" s="57" t="s">
        <v>3487</v>
      </c>
      <c r="N710" s="58" t="s">
        <v>3237</v>
      </c>
      <c r="O710" s="7" t="s">
        <v>3627</v>
      </c>
      <c r="S710" s="55" t="s">
        <v>15980</v>
      </c>
      <c r="V710" s="55" t="s">
        <v>15980</v>
      </c>
      <c r="Y710" s="7" t="s">
        <v>4007</v>
      </c>
      <c r="AB710" s="60">
        <v>5111</v>
      </c>
      <c r="AC710" s="60">
        <v>131</v>
      </c>
      <c r="AE710" s="61">
        <v>1</v>
      </c>
      <c r="AG710" s="7">
        <v>111058</v>
      </c>
      <c r="AH710" s="62">
        <v>111058</v>
      </c>
      <c r="AL710" s="64">
        <v>8</v>
      </c>
      <c r="AN710" s="61">
        <v>8884.64</v>
      </c>
      <c r="AO710" s="65">
        <v>33311</v>
      </c>
      <c r="AQ710" s="66" t="s">
        <v>14558</v>
      </c>
      <c r="AR710" s="66">
        <v>156</v>
      </c>
      <c r="AS710" s="66">
        <v>632</v>
      </c>
    </row>
    <row r="711" spans="3:45" x14ac:dyDescent="0.25">
      <c r="C711" s="53" t="s">
        <v>3590</v>
      </c>
      <c r="D711" s="54" t="s">
        <v>4134</v>
      </c>
      <c r="E711" s="54" t="s">
        <v>25</v>
      </c>
      <c r="F711" s="53" t="s">
        <v>3237</v>
      </c>
      <c r="G711" s="1" t="s">
        <v>3237</v>
      </c>
      <c r="H711" s="27">
        <v>9106058226</v>
      </c>
      <c r="I711" s="1" t="s">
        <v>3237</v>
      </c>
      <c r="J711" s="55" t="s">
        <v>15981</v>
      </c>
      <c r="L711" s="57" t="s">
        <v>26</v>
      </c>
      <c r="M711" s="57" t="s">
        <v>3280</v>
      </c>
      <c r="N711" s="58" t="s">
        <v>3237</v>
      </c>
      <c r="O711" s="7" t="s">
        <v>9942</v>
      </c>
      <c r="S711" s="55" t="s">
        <v>15982</v>
      </c>
      <c r="V711" s="55" t="s">
        <v>15982</v>
      </c>
      <c r="Y711" s="7" t="s">
        <v>4059</v>
      </c>
      <c r="AB711" s="60">
        <v>5111</v>
      </c>
      <c r="AC711" s="60">
        <v>131</v>
      </c>
      <c r="AE711" s="61">
        <v>2</v>
      </c>
      <c r="AG711" s="7">
        <v>37720</v>
      </c>
      <c r="AH711" s="62">
        <v>75440</v>
      </c>
      <c r="AL711" s="64">
        <v>8</v>
      </c>
      <c r="AN711" s="61">
        <v>6035.2</v>
      </c>
      <c r="AO711" s="65">
        <v>33311</v>
      </c>
      <c r="AQ711" s="66" t="s">
        <v>14558</v>
      </c>
      <c r="AR711" s="66">
        <v>156</v>
      </c>
      <c r="AS711" s="66">
        <v>632</v>
      </c>
    </row>
    <row r="712" spans="3:45" x14ac:dyDescent="0.25">
      <c r="C712" s="53" t="s">
        <v>3590</v>
      </c>
      <c r="D712" s="54" t="s">
        <v>4134</v>
      </c>
      <c r="E712" s="54" t="s">
        <v>25</v>
      </c>
      <c r="F712" s="53" t="s">
        <v>3237</v>
      </c>
      <c r="G712" s="1" t="s">
        <v>3237</v>
      </c>
      <c r="H712" s="27">
        <v>9106058226</v>
      </c>
      <c r="I712" s="1" t="s">
        <v>3237</v>
      </c>
      <c r="J712" s="55" t="s">
        <v>15981</v>
      </c>
      <c r="L712" s="57" t="s">
        <v>26</v>
      </c>
      <c r="M712" s="57" t="s">
        <v>3280</v>
      </c>
      <c r="N712" s="58" t="s">
        <v>3237</v>
      </c>
      <c r="O712" s="7" t="s">
        <v>9942</v>
      </c>
      <c r="S712" s="55" t="s">
        <v>15982</v>
      </c>
      <c r="V712" s="55" t="s">
        <v>15982</v>
      </c>
      <c r="Y712" s="7" t="s">
        <v>4087</v>
      </c>
      <c r="AB712" s="60">
        <v>5111</v>
      </c>
      <c r="AC712" s="60">
        <v>131</v>
      </c>
      <c r="AE712" s="61">
        <v>2</v>
      </c>
      <c r="AG712" s="7">
        <v>45588</v>
      </c>
      <c r="AH712" s="62">
        <v>91176</v>
      </c>
      <c r="AL712" s="64">
        <v>8</v>
      </c>
      <c r="AN712" s="61">
        <v>7294.08</v>
      </c>
      <c r="AO712" s="65">
        <v>33311</v>
      </c>
      <c r="AQ712" s="66" t="s">
        <v>14558</v>
      </c>
      <c r="AR712" s="66">
        <v>156</v>
      </c>
      <c r="AS712" s="66">
        <v>632</v>
      </c>
    </row>
    <row r="713" spans="3:45" x14ac:dyDescent="0.25">
      <c r="C713" s="53" t="s">
        <v>3590</v>
      </c>
      <c r="D713" s="54" t="s">
        <v>4134</v>
      </c>
      <c r="E713" s="54" t="s">
        <v>25</v>
      </c>
      <c r="F713" s="53" t="s">
        <v>3237</v>
      </c>
      <c r="G713" s="1" t="s">
        <v>3237</v>
      </c>
      <c r="H713" s="27">
        <v>9106058226</v>
      </c>
      <c r="I713" s="1" t="s">
        <v>3237</v>
      </c>
      <c r="J713" s="55" t="s">
        <v>15981</v>
      </c>
      <c r="L713" s="57" t="s">
        <v>26</v>
      </c>
      <c r="M713" s="57" t="s">
        <v>3280</v>
      </c>
      <c r="N713" s="58" t="s">
        <v>3237</v>
      </c>
      <c r="O713" s="7" t="s">
        <v>9942</v>
      </c>
      <c r="S713" s="55" t="s">
        <v>15982</v>
      </c>
      <c r="V713" s="55" t="s">
        <v>15982</v>
      </c>
      <c r="Y713" s="7" t="s">
        <v>4007</v>
      </c>
      <c r="AB713" s="60">
        <v>5111</v>
      </c>
      <c r="AC713" s="60">
        <v>131</v>
      </c>
      <c r="AE713" s="61">
        <v>6</v>
      </c>
      <c r="AG713" s="7">
        <v>111058</v>
      </c>
      <c r="AH713" s="62">
        <v>666348</v>
      </c>
      <c r="AL713" s="64">
        <v>8</v>
      </c>
      <c r="AN713" s="61">
        <v>53307.840000000004</v>
      </c>
      <c r="AO713" s="65">
        <v>33311</v>
      </c>
      <c r="AQ713" s="66" t="s">
        <v>14558</v>
      </c>
      <c r="AR713" s="66">
        <v>156</v>
      </c>
      <c r="AS713" s="66">
        <v>632</v>
      </c>
    </row>
    <row r="714" spans="3:45" x14ac:dyDescent="0.25">
      <c r="C714" s="53" t="s">
        <v>3590</v>
      </c>
      <c r="D714" s="54" t="s">
        <v>4134</v>
      </c>
      <c r="E714" s="54" t="s">
        <v>25</v>
      </c>
      <c r="F714" s="53" t="s">
        <v>3237</v>
      </c>
      <c r="G714" s="1" t="s">
        <v>3237</v>
      </c>
      <c r="H714" s="27">
        <v>9106058226</v>
      </c>
      <c r="I714" s="1" t="s">
        <v>3237</v>
      </c>
      <c r="J714" s="55" t="s">
        <v>15981</v>
      </c>
      <c r="L714" s="57" t="s">
        <v>26</v>
      </c>
      <c r="M714" s="57" t="s">
        <v>3280</v>
      </c>
      <c r="N714" s="58" t="s">
        <v>3237</v>
      </c>
      <c r="O714" s="7" t="s">
        <v>9942</v>
      </c>
      <c r="S714" s="55" t="s">
        <v>15982</v>
      </c>
      <c r="V714" s="55" t="s">
        <v>15982</v>
      </c>
      <c r="Y714" s="7" t="s">
        <v>4013</v>
      </c>
      <c r="AB714" s="60">
        <v>5111</v>
      </c>
      <c r="AC714" s="60">
        <v>131</v>
      </c>
      <c r="AE714" s="61">
        <v>2</v>
      </c>
      <c r="AG714" s="7">
        <v>50182</v>
      </c>
      <c r="AH714" s="62">
        <v>100364</v>
      </c>
      <c r="AL714" s="64">
        <v>8</v>
      </c>
      <c r="AN714" s="61">
        <v>8029.12</v>
      </c>
      <c r="AO714" s="65">
        <v>33311</v>
      </c>
      <c r="AQ714" s="66" t="s">
        <v>14558</v>
      </c>
      <c r="AR714" s="66">
        <v>156</v>
      </c>
      <c r="AS714" s="66">
        <v>632</v>
      </c>
    </row>
    <row r="715" spans="3:45" x14ac:dyDescent="0.25">
      <c r="C715" s="53" t="s">
        <v>3590</v>
      </c>
      <c r="D715" s="54" t="s">
        <v>4134</v>
      </c>
      <c r="E715" s="54" t="s">
        <v>25</v>
      </c>
      <c r="F715" s="53" t="s">
        <v>3237</v>
      </c>
      <c r="G715" s="1" t="s">
        <v>3237</v>
      </c>
      <c r="H715" s="27">
        <v>9106058240</v>
      </c>
      <c r="I715" s="1" t="s">
        <v>3237</v>
      </c>
      <c r="J715" s="55" t="s">
        <v>15983</v>
      </c>
      <c r="L715" s="57" t="s">
        <v>26</v>
      </c>
      <c r="M715" s="57" t="s">
        <v>3496</v>
      </c>
      <c r="N715" s="58" t="s">
        <v>3237</v>
      </c>
      <c r="O715" s="7" t="s">
        <v>3627</v>
      </c>
      <c r="S715" s="55" t="s">
        <v>15980</v>
      </c>
      <c r="V715" s="55" t="s">
        <v>15980</v>
      </c>
      <c r="Y715" s="7" t="s">
        <v>4059</v>
      </c>
      <c r="AB715" s="60">
        <v>5111</v>
      </c>
      <c r="AC715" s="60">
        <v>131</v>
      </c>
      <c r="AE715" s="61">
        <v>1</v>
      </c>
      <c r="AG715" s="7">
        <v>37720</v>
      </c>
      <c r="AH715" s="62">
        <v>37720</v>
      </c>
      <c r="AL715" s="64">
        <v>8</v>
      </c>
      <c r="AN715" s="61">
        <v>3017.6</v>
      </c>
      <c r="AO715" s="65">
        <v>33311</v>
      </c>
      <c r="AQ715" s="66" t="s">
        <v>14558</v>
      </c>
      <c r="AR715" s="66">
        <v>156</v>
      </c>
      <c r="AS715" s="66">
        <v>632</v>
      </c>
    </row>
    <row r="716" spans="3:45" x14ac:dyDescent="0.25">
      <c r="C716" s="53" t="s">
        <v>3590</v>
      </c>
      <c r="D716" s="54" t="s">
        <v>4134</v>
      </c>
      <c r="E716" s="54" t="s">
        <v>25</v>
      </c>
      <c r="F716" s="53" t="s">
        <v>3237</v>
      </c>
      <c r="G716" s="1" t="s">
        <v>3237</v>
      </c>
      <c r="H716" s="27">
        <v>9106058324</v>
      </c>
      <c r="I716" s="1" t="s">
        <v>3237</v>
      </c>
      <c r="J716" s="55" t="s">
        <v>15984</v>
      </c>
      <c r="L716" s="57" t="s">
        <v>26</v>
      </c>
      <c r="M716" s="57" t="s">
        <v>3511</v>
      </c>
      <c r="N716" s="58" t="s">
        <v>3237</v>
      </c>
      <c r="O716" s="7" t="s">
        <v>3686</v>
      </c>
      <c r="S716" s="55" t="s">
        <v>15985</v>
      </c>
      <c r="V716" s="55" t="s">
        <v>15985</v>
      </c>
      <c r="Y716" s="7" t="s">
        <v>3949</v>
      </c>
      <c r="AB716" s="60">
        <v>5111</v>
      </c>
      <c r="AC716" s="60">
        <v>131</v>
      </c>
      <c r="AE716" s="61">
        <v>2</v>
      </c>
      <c r="AG716" s="7">
        <v>74250</v>
      </c>
      <c r="AH716" s="62">
        <v>148500</v>
      </c>
      <c r="AL716" s="64">
        <v>8</v>
      </c>
      <c r="AN716" s="61">
        <v>11880</v>
      </c>
      <c r="AO716" s="65">
        <v>33311</v>
      </c>
      <c r="AQ716" s="66" t="s">
        <v>14558</v>
      </c>
      <c r="AR716" s="66">
        <v>156</v>
      </c>
      <c r="AS716" s="66">
        <v>632</v>
      </c>
    </row>
    <row r="717" spans="3:45" x14ac:dyDescent="0.25">
      <c r="C717" s="53" t="s">
        <v>3590</v>
      </c>
      <c r="D717" s="54" t="s">
        <v>4134</v>
      </c>
      <c r="E717" s="54" t="s">
        <v>25</v>
      </c>
      <c r="F717" s="53" t="s">
        <v>3237</v>
      </c>
      <c r="G717" s="1" t="s">
        <v>3237</v>
      </c>
      <c r="H717" s="27">
        <v>9106058293</v>
      </c>
      <c r="I717" s="1" t="s">
        <v>3237</v>
      </c>
      <c r="J717" s="55" t="s">
        <v>15986</v>
      </c>
      <c r="L717" s="57" t="s">
        <v>26</v>
      </c>
      <c r="M717" s="57" t="s">
        <v>3364</v>
      </c>
      <c r="N717" s="58" t="s">
        <v>3237</v>
      </c>
      <c r="O717" s="7" t="s">
        <v>14545</v>
      </c>
      <c r="S717" s="55" t="s">
        <v>15987</v>
      </c>
      <c r="V717" s="55" t="s">
        <v>15987</v>
      </c>
      <c r="Y717" s="7" t="s">
        <v>4013</v>
      </c>
      <c r="AB717" s="60">
        <v>5111</v>
      </c>
      <c r="AC717" s="60">
        <v>131</v>
      </c>
      <c r="AE717" s="61">
        <v>1</v>
      </c>
      <c r="AG717" s="7">
        <v>50182</v>
      </c>
      <c r="AH717" s="62">
        <v>50182</v>
      </c>
      <c r="AL717" s="64">
        <v>8</v>
      </c>
      <c r="AN717" s="61">
        <v>4014.56</v>
      </c>
      <c r="AO717" s="65">
        <v>33311</v>
      </c>
      <c r="AQ717" s="66" t="s">
        <v>14558</v>
      </c>
      <c r="AR717" s="66">
        <v>156</v>
      </c>
      <c r="AS717" s="66">
        <v>632</v>
      </c>
    </row>
    <row r="718" spans="3:45" x14ac:dyDescent="0.25">
      <c r="C718" s="53" t="s">
        <v>3590</v>
      </c>
      <c r="D718" s="54" t="s">
        <v>4134</v>
      </c>
      <c r="E718" s="54" t="s">
        <v>25</v>
      </c>
      <c r="F718" s="53" t="s">
        <v>3237</v>
      </c>
      <c r="G718" s="1" t="s">
        <v>3237</v>
      </c>
      <c r="H718" s="27">
        <v>9106058393</v>
      </c>
      <c r="I718" s="1" t="s">
        <v>3237</v>
      </c>
      <c r="J718" s="55" t="s">
        <v>15990</v>
      </c>
      <c r="L718" s="57" t="s">
        <v>26</v>
      </c>
      <c r="M718" s="57" t="s">
        <v>3544</v>
      </c>
      <c r="N718" s="58" t="s">
        <v>3237</v>
      </c>
      <c r="O718" s="7" t="s">
        <v>3784</v>
      </c>
      <c r="S718" s="55" t="s">
        <v>15991</v>
      </c>
      <c r="V718" s="55" t="s">
        <v>15991</v>
      </c>
      <c r="Y718" s="7" t="s">
        <v>4010</v>
      </c>
      <c r="AB718" s="60">
        <v>5111</v>
      </c>
      <c r="AC718" s="60">
        <v>131</v>
      </c>
      <c r="AE718" s="61">
        <v>2</v>
      </c>
      <c r="AG718" s="7">
        <v>41328</v>
      </c>
      <c r="AH718" s="62">
        <v>82656</v>
      </c>
      <c r="AL718" s="64">
        <v>8</v>
      </c>
      <c r="AN718" s="61">
        <v>6612.4800000000005</v>
      </c>
      <c r="AO718" s="65">
        <v>33311</v>
      </c>
      <c r="AQ718" s="66" t="s">
        <v>14558</v>
      </c>
      <c r="AR718" s="66">
        <v>156</v>
      </c>
      <c r="AS718" s="66">
        <v>632</v>
      </c>
    </row>
    <row r="719" spans="3:45" x14ac:dyDescent="0.25">
      <c r="C719" s="53" t="s">
        <v>3590</v>
      </c>
      <c r="D719" s="54" t="s">
        <v>4134</v>
      </c>
      <c r="E719" s="54" t="s">
        <v>25</v>
      </c>
      <c r="F719" s="53" t="s">
        <v>3237</v>
      </c>
      <c r="G719" s="1" t="s">
        <v>3237</v>
      </c>
      <c r="H719" s="27">
        <v>9106058439</v>
      </c>
      <c r="I719" s="1" t="s">
        <v>3237</v>
      </c>
      <c r="J719" s="55" t="s">
        <v>15994</v>
      </c>
      <c r="L719" s="57" t="s">
        <v>26</v>
      </c>
      <c r="M719" s="57" t="s">
        <v>3550</v>
      </c>
      <c r="N719" s="58" t="s">
        <v>3237</v>
      </c>
      <c r="O719" s="7" t="s">
        <v>14546</v>
      </c>
      <c r="S719" s="55" t="s">
        <v>15995</v>
      </c>
      <c r="V719" s="55" t="s">
        <v>15995</v>
      </c>
      <c r="Y719" s="7" t="s">
        <v>3967</v>
      </c>
      <c r="AB719" s="60">
        <v>5111</v>
      </c>
      <c r="AC719" s="60">
        <v>131</v>
      </c>
      <c r="AE719" s="61">
        <v>1</v>
      </c>
      <c r="AG719" s="7">
        <v>70950</v>
      </c>
      <c r="AH719" s="62">
        <v>70950</v>
      </c>
      <c r="AL719" s="64">
        <v>8</v>
      </c>
      <c r="AN719" s="61">
        <v>5676</v>
      </c>
      <c r="AO719" s="65">
        <v>33311</v>
      </c>
      <c r="AQ719" s="66" t="s">
        <v>14558</v>
      </c>
      <c r="AR719" s="66">
        <v>156</v>
      </c>
      <c r="AS719" s="66">
        <v>632</v>
      </c>
    </row>
    <row r="720" spans="3:45" x14ac:dyDescent="0.25">
      <c r="C720" s="53" t="s">
        <v>3590</v>
      </c>
      <c r="D720" s="54" t="s">
        <v>4134</v>
      </c>
      <c r="E720" s="54" t="s">
        <v>25</v>
      </c>
      <c r="F720" s="53" t="s">
        <v>3237</v>
      </c>
      <c r="G720" s="1" t="s">
        <v>3237</v>
      </c>
      <c r="H720" s="27">
        <v>9106058614</v>
      </c>
      <c r="I720" s="1" t="s">
        <v>3237</v>
      </c>
      <c r="J720" s="55" t="s">
        <v>16003</v>
      </c>
      <c r="L720" s="57" t="s">
        <v>26</v>
      </c>
      <c r="M720" s="57" t="s">
        <v>3391</v>
      </c>
      <c r="N720" s="58" t="s">
        <v>3237</v>
      </c>
      <c r="O720" s="7" t="s">
        <v>3727</v>
      </c>
      <c r="S720" s="55" t="s">
        <v>16004</v>
      </c>
      <c r="V720" s="55" t="s">
        <v>16004</v>
      </c>
      <c r="Y720" s="7" t="s">
        <v>4087</v>
      </c>
      <c r="AB720" s="60">
        <v>5111</v>
      </c>
      <c r="AC720" s="60">
        <v>131</v>
      </c>
      <c r="AE720" s="61">
        <v>1</v>
      </c>
      <c r="AG720" s="7">
        <v>45588</v>
      </c>
      <c r="AH720" s="62">
        <v>45588</v>
      </c>
      <c r="AL720" s="64">
        <v>8</v>
      </c>
      <c r="AN720" s="61">
        <v>3647.04</v>
      </c>
      <c r="AO720" s="65">
        <v>33311</v>
      </c>
      <c r="AQ720" s="66" t="s">
        <v>14558</v>
      </c>
      <c r="AR720" s="66">
        <v>156</v>
      </c>
      <c r="AS720" s="66">
        <v>632</v>
      </c>
    </row>
    <row r="721" spans="3:45" x14ac:dyDescent="0.25">
      <c r="C721" s="53" t="s">
        <v>3590</v>
      </c>
      <c r="D721" s="54" t="s">
        <v>4134</v>
      </c>
      <c r="E721" s="54" t="s">
        <v>25</v>
      </c>
      <c r="F721" s="53" t="s">
        <v>3237</v>
      </c>
      <c r="G721" s="1" t="s">
        <v>3237</v>
      </c>
      <c r="H721" s="27">
        <v>9106058696</v>
      </c>
      <c r="I721" s="1" t="s">
        <v>3237</v>
      </c>
      <c r="J721" s="55" t="s">
        <v>16005</v>
      </c>
      <c r="L721" s="57" t="s">
        <v>26</v>
      </c>
      <c r="M721" s="57" t="s">
        <v>3547</v>
      </c>
      <c r="N721" s="58" t="s">
        <v>3237</v>
      </c>
      <c r="O721" s="7" t="s">
        <v>10556</v>
      </c>
      <c r="S721" s="55" t="s">
        <v>16006</v>
      </c>
      <c r="V721" s="55" t="s">
        <v>16006</v>
      </c>
      <c r="Y721" s="7" t="s">
        <v>4007</v>
      </c>
      <c r="AB721" s="60">
        <v>5111</v>
      </c>
      <c r="AC721" s="60">
        <v>131</v>
      </c>
      <c r="AE721" s="61">
        <v>2</v>
      </c>
      <c r="AG721" s="7">
        <v>111058</v>
      </c>
      <c r="AH721" s="62">
        <v>222116</v>
      </c>
      <c r="AL721" s="64">
        <v>8</v>
      </c>
      <c r="AN721" s="61">
        <v>17769.28</v>
      </c>
      <c r="AO721" s="65">
        <v>33311</v>
      </c>
      <c r="AQ721" s="66" t="s">
        <v>14558</v>
      </c>
      <c r="AR721" s="66">
        <v>156</v>
      </c>
      <c r="AS721" s="66">
        <v>632</v>
      </c>
    </row>
    <row r="722" spans="3:45" x14ac:dyDescent="0.25">
      <c r="C722" s="53" t="s">
        <v>3590</v>
      </c>
      <c r="D722" s="54" t="s">
        <v>4134</v>
      </c>
      <c r="E722" s="54" t="s">
        <v>25</v>
      </c>
      <c r="F722" s="53" t="s">
        <v>3237</v>
      </c>
      <c r="G722" s="1" t="s">
        <v>3237</v>
      </c>
      <c r="H722" s="27">
        <v>9106058702</v>
      </c>
      <c r="I722" s="1" t="s">
        <v>3237</v>
      </c>
      <c r="J722" s="55" t="s">
        <v>16007</v>
      </c>
      <c r="L722" s="57" t="s">
        <v>26</v>
      </c>
      <c r="M722" s="57" t="s">
        <v>3562</v>
      </c>
      <c r="N722" s="58" t="s">
        <v>3237</v>
      </c>
      <c r="O722" s="7" t="s">
        <v>14547</v>
      </c>
      <c r="S722" s="55" t="s">
        <v>16008</v>
      </c>
      <c r="V722" s="55" t="s">
        <v>16008</v>
      </c>
      <c r="Y722" s="7" t="s">
        <v>3952</v>
      </c>
      <c r="AB722" s="60">
        <v>5111</v>
      </c>
      <c r="AC722" s="60">
        <v>131</v>
      </c>
      <c r="AE722" s="61">
        <v>1</v>
      </c>
      <c r="AG722" s="7">
        <v>73431</v>
      </c>
      <c r="AH722" s="62">
        <v>73431</v>
      </c>
      <c r="AL722" s="64">
        <v>8</v>
      </c>
      <c r="AN722" s="61">
        <v>5874.4800000000005</v>
      </c>
      <c r="AO722" s="65">
        <v>33311</v>
      </c>
      <c r="AQ722" s="66" t="s">
        <v>14558</v>
      </c>
      <c r="AR722" s="66">
        <v>156</v>
      </c>
      <c r="AS722" s="66">
        <v>632</v>
      </c>
    </row>
    <row r="723" spans="3:45" x14ac:dyDescent="0.25">
      <c r="C723" s="53" t="s">
        <v>3590</v>
      </c>
      <c r="D723" s="54" t="s">
        <v>4134</v>
      </c>
      <c r="E723" s="54" t="s">
        <v>25</v>
      </c>
      <c r="F723" s="53" t="s">
        <v>3237</v>
      </c>
      <c r="G723" s="1" t="s">
        <v>3237</v>
      </c>
      <c r="H723" s="27">
        <v>9106058702</v>
      </c>
      <c r="I723" s="1" t="s">
        <v>3237</v>
      </c>
      <c r="J723" s="55" t="s">
        <v>16007</v>
      </c>
      <c r="L723" s="57" t="s">
        <v>26</v>
      </c>
      <c r="M723" s="57" t="s">
        <v>3562</v>
      </c>
      <c r="N723" s="58" t="s">
        <v>3237</v>
      </c>
      <c r="O723" s="7" t="s">
        <v>14547</v>
      </c>
      <c r="S723" s="55" t="s">
        <v>16008</v>
      </c>
      <c r="V723" s="55" t="s">
        <v>16008</v>
      </c>
      <c r="Y723" s="7" t="s">
        <v>4087</v>
      </c>
      <c r="AB723" s="60">
        <v>5111</v>
      </c>
      <c r="AC723" s="60">
        <v>131</v>
      </c>
      <c r="AE723" s="61">
        <v>1</v>
      </c>
      <c r="AG723" s="7">
        <v>45588</v>
      </c>
      <c r="AH723" s="62">
        <v>45588</v>
      </c>
      <c r="AL723" s="64">
        <v>8</v>
      </c>
      <c r="AN723" s="61">
        <v>3647.04</v>
      </c>
      <c r="AO723" s="65">
        <v>33311</v>
      </c>
      <c r="AQ723" s="66" t="s">
        <v>14558</v>
      </c>
      <c r="AR723" s="66">
        <v>156</v>
      </c>
      <c r="AS723" s="66">
        <v>632</v>
      </c>
    </row>
    <row r="724" spans="3:45" x14ac:dyDescent="0.25">
      <c r="C724" s="53" t="s">
        <v>3590</v>
      </c>
      <c r="D724" s="54" t="s">
        <v>4134</v>
      </c>
      <c r="E724" s="54" t="s">
        <v>25</v>
      </c>
      <c r="F724" s="53" t="s">
        <v>3237</v>
      </c>
      <c r="G724" s="1" t="s">
        <v>3237</v>
      </c>
      <c r="H724" s="27">
        <v>9106058702</v>
      </c>
      <c r="I724" s="1" t="s">
        <v>3237</v>
      </c>
      <c r="J724" s="55" t="s">
        <v>16007</v>
      </c>
      <c r="L724" s="57" t="s">
        <v>26</v>
      </c>
      <c r="M724" s="57" t="s">
        <v>3562</v>
      </c>
      <c r="N724" s="58" t="s">
        <v>3237</v>
      </c>
      <c r="O724" s="7" t="s">
        <v>14547</v>
      </c>
      <c r="S724" s="55" t="s">
        <v>16008</v>
      </c>
      <c r="V724" s="55" t="s">
        <v>16008</v>
      </c>
      <c r="Y724" s="7" t="s">
        <v>4007</v>
      </c>
      <c r="AB724" s="60">
        <v>5111</v>
      </c>
      <c r="AC724" s="60">
        <v>131</v>
      </c>
      <c r="AE724" s="61">
        <v>1</v>
      </c>
      <c r="AG724" s="7">
        <v>111058</v>
      </c>
      <c r="AH724" s="62">
        <v>111058</v>
      </c>
      <c r="AL724" s="64">
        <v>8</v>
      </c>
      <c r="AN724" s="61">
        <v>8884.64</v>
      </c>
      <c r="AO724" s="65">
        <v>33311</v>
      </c>
      <c r="AQ724" s="66" t="s">
        <v>14558</v>
      </c>
      <c r="AR724" s="66">
        <v>156</v>
      </c>
      <c r="AS724" s="66">
        <v>632</v>
      </c>
    </row>
    <row r="725" spans="3:45" x14ac:dyDescent="0.25">
      <c r="C725" s="53" t="s">
        <v>3590</v>
      </c>
      <c r="D725" s="54" t="s">
        <v>4134</v>
      </c>
      <c r="E725" s="54" t="s">
        <v>25</v>
      </c>
      <c r="F725" s="53" t="s">
        <v>3237</v>
      </c>
      <c r="G725" s="1" t="s">
        <v>3237</v>
      </c>
      <c r="H725" s="27">
        <v>9106058731</v>
      </c>
      <c r="I725" s="1" t="s">
        <v>3237</v>
      </c>
      <c r="J725" s="55" t="s">
        <v>16009</v>
      </c>
      <c r="L725" s="57" t="s">
        <v>26</v>
      </c>
      <c r="M725" s="57" t="s">
        <v>3238</v>
      </c>
      <c r="N725" s="58" t="s">
        <v>3237</v>
      </c>
      <c r="O725" s="7" t="s">
        <v>10038</v>
      </c>
      <c r="S725" s="55" t="s">
        <v>16010</v>
      </c>
      <c r="V725" s="55" t="s">
        <v>16010</v>
      </c>
      <c r="Y725" s="7" t="s">
        <v>3967</v>
      </c>
      <c r="AB725" s="60">
        <v>5111</v>
      </c>
      <c r="AC725" s="60">
        <v>131</v>
      </c>
      <c r="AE725" s="61">
        <v>2</v>
      </c>
      <c r="AG725" s="7">
        <v>70950</v>
      </c>
      <c r="AH725" s="62">
        <v>141900</v>
      </c>
      <c r="AL725" s="64">
        <v>8</v>
      </c>
      <c r="AN725" s="61">
        <v>11352</v>
      </c>
      <c r="AO725" s="65">
        <v>33311</v>
      </c>
      <c r="AQ725" s="66" t="s">
        <v>14558</v>
      </c>
      <c r="AR725" s="66">
        <v>156</v>
      </c>
      <c r="AS725" s="66">
        <v>632</v>
      </c>
    </row>
    <row r="726" spans="3:45" x14ac:dyDescent="0.25">
      <c r="C726" s="53" t="s">
        <v>3590</v>
      </c>
      <c r="D726" s="54" t="s">
        <v>4134</v>
      </c>
      <c r="E726" s="54" t="s">
        <v>25</v>
      </c>
      <c r="F726" s="53" t="s">
        <v>3237</v>
      </c>
      <c r="G726" s="1" t="s">
        <v>3237</v>
      </c>
      <c r="H726" s="27">
        <v>9106058745</v>
      </c>
      <c r="I726" s="1" t="s">
        <v>3237</v>
      </c>
      <c r="J726" s="55" t="s">
        <v>16011</v>
      </c>
      <c r="L726" s="57" t="s">
        <v>26</v>
      </c>
      <c r="M726" s="57" t="s">
        <v>3256</v>
      </c>
      <c r="N726" s="58" t="s">
        <v>3237</v>
      </c>
      <c r="O726" s="7" t="s">
        <v>10556</v>
      </c>
      <c r="S726" s="55" t="s">
        <v>16006</v>
      </c>
      <c r="V726" s="55" t="s">
        <v>16006</v>
      </c>
      <c r="Y726" s="7" t="s">
        <v>4059</v>
      </c>
      <c r="AB726" s="60">
        <v>5111</v>
      </c>
      <c r="AC726" s="60">
        <v>131</v>
      </c>
      <c r="AE726" s="61">
        <v>1</v>
      </c>
      <c r="AG726" s="7">
        <v>37720</v>
      </c>
      <c r="AH726" s="62">
        <v>37720</v>
      </c>
      <c r="AL726" s="64">
        <v>8</v>
      </c>
      <c r="AN726" s="61">
        <v>3017.6</v>
      </c>
      <c r="AO726" s="65">
        <v>33311</v>
      </c>
      <c r="AQ726" s="66" t="s">
        <v>14558</v>
      </c>
      <c r="AR726" s="66">
        <v>156</v>
      </c>
      <c r="AS726" s="66">
        <v>632</v>
      </c>
    </row>
    <row r="727" spans="3:45" x14ac:dyDescent="0.25">
      <c r="C727" s="53" t="s">
        <v>3590</v>
      </c>
      <c r="D727" s="54" t="s">
        <v>4134</v>
      </c>
      <c r="E727" s="54" t="s">
        <v>25</v>
      </c>
      <c r="F727" s="53" t="s">
        <v>3237</v>
      </c>
      <c r="G727" s="1" t="s">
        <v>3237</v>
      </c>
      <c r="H727" s="27">
        <v>9106058813</v>
      </c>
      <c r="I727" s="1" t="s">
        <v>3237</v>
      </c>
      <c r="J727" s="55" t="s">
        <v>16012</v>
      </c>
      <c r="L727" s="57" t="s">
        <v>26</v>
      </c>
      <c r="M727" s="57" t="s">
        <v>3361</v>
      </c>
      <c r="N727" s="58" t="s">
        <v>3237</v>
      </c>
      <c r="O727" s="7" t="s">
        <v>13058</v>
      </c>
      <c r="S727" s="55" t="s">
        <v>16013</v>
      </c>
      <c r="V727" s="55" t="s">
        <v>16013</v>
      </c>
      <c r="Y727" s="7" t="s">
        <v>4059</v>
      </c>
      <c r="AB727" s="60">
        <v>5111</v>
      </c>
      <c r="AC727" s="60">
        <v>131</v>
      </c>
      <c r="AE727" s="61">
        <v>1</v>
      </c>
      <c r="AG727" s="7">
        <v>37720</v>
      </c>
      <c r="AH727" s="62">
        <v>37720</v>
      </c>
      <c r="AL727" s="64">
        <v>8</v>
      </c>
      <c r="AN727" s="61">
        <v>3017.6</v>
      </c>
      <c r="AO727" s="65">
        <v>33311</v>
      </c>
      <c r="AQ727" s="66" t="s">
        <v>14558</v>
      </c>
      <c r="AR727" s="66">
        <v>156</v>
      </c>
      <c r="AS727" s="66">
        <v>632</v>
      </c>
    </row>
    <row r="728" spans="3:45" x14ac:dyDescent="0.25">
      <c r="C728" s="53" t="s">
        <v>3590</v>
      </c>
      <c r="D728" s="54" t="s">
        <v>4134</v>
      </c>
      <c r="E728" s="54" t="s">
        <v>25</v>
      </c>
      <c r="F728" s="53" t="s">
        <v>3237</v>
      </c>
      <c r="G728" s="1" t="s">
        <v>3237</v>
      </c>
      <c r="H728" s="27">
        <v>9106058813</v>
      </c>
      <c r="I728" s="1" t="s">
        <v>3237</v>
      </c>
      <c r="J728" s="55" t="s">
        <v>16012</v>
      </c>
      <c r="L728" s="57" t="s">
        <v>26</v>
      </c>
      <c r="M728" s="57" t="s">
        <v>3361</v>
      </c>
      <c r="N728" s="58" t="s">
        <v>3237</v>
      </c>
      <c r="O728" s="7" t="s">
        <v>13058</v>
      </c>
      <c r="S728" s="55" t="s">
        <v>16013</v>
      </c>
      <c r="V728" s="55" t="s">
        <v>16013</v>
      </c>
      <c r="Y728" s="7" t="s">
        <v>4007</v>
      </c>
      <c r="AB728" s="60">
        <v>5111</v>
      </c>
      <c r="AC728" s="60">
        <v>131</v>
      </c>
      <c r="AE728" s="61">
        <v>1</v>
      </c>
      <c r="AG728" s="7">
        <v>111058</v>
      </c>
      <c r="AH728" s="62">
        <v>111058</v>
      </c>
      <c r="AL728" s="64">
        <v>8</v>
      </c>
      <c r="AN728" s="61">
        <v>8884.64</v>
      </c>
      <c r="AO728" s="65">
        <v>33311</v>
      </c>
      <c r="AQ728" s="66" t="s">
        <v>14558</v>
      </c>
      <c r="AR728" s="66">
        <v>156</v>
      </c>
      <c r="AS728" s="66">
        <v>632</v>
      </c>
    </row>
    <row r="729" spans="3:45" x14ac:dyDescent="0.25">
      <c r="C729" s="53" t="s">
        <v>3590</v>
      </c>
      <c r="D729" s="54" t="s">
        <v>4134</v>
      </c>
      <c r="E729" s="54" t="s">
        <v>25</v>
      </c>
      <c r="F729" s="53" t="s">
        <v>3237</v>
      </c>
      <c r="G729" s="1" t="s">
        <v>3237</v>
      </c>
      <c r="H729" s="27">
        <v>9106058849</v>
      </c>
      <c r="I729" s="1" t="s">
        <v>3237</v>
      </c>
      <c r="J729" s="55" t="s">
        <v>16014</v>
      </c>
      <c r="L729" s="57" t="s">
        <v>26</v>
      </c>
      <c r="M729" s="57" t="s">
        <v>3421</v>
      </c>
      <c r="N729" s="58" t="s">
        <v>3237</v>
      </c>
      <c r="O729" s="7" t="s">
        <v>14548</v>
      </c>
      <c r="S729" s="55" t="s">
        <v>16015</v>
      </c>
      <c r="V729" s="55" t="s">
        <v>16015</v>
      </c>
      <c r="Y729" s="7" t="s">
        <v>4059</v>
      </c>
      <c r="AB729" s="60">
        <v>5111</v>
      </c>
      <c r="AC729" s="60">
        <v>131</v>
      </c>
      <c r="AE729" s="61">
        <v>4</v>
      </c>
      <c r="AG729" s="7">
        <v>37720</v>
      </c>
      <c r="AH729" s="62">
        <v>150880</v>
      </c>
      <c r="AL729" s="64">
        <v>8</v>
      </c>
      <c r="AN729" s="61">
        <v>12070.4</v>
      </c>
      <c r="AO729" s="65">
        <v>33311</v>
      </c>
      <c r="AQ729" s="66" t="s">
        <v>14558</v>
      </c>
      <c r="AR729" s="66">
        <v>156</v>
      </c>
      <c r="AS729" s="66">
        <v>632</v>
      </c>
    </row>
    <row r="730" spans="3:45" x14ac:dyDescent="0.25">
      <c r="C730" s="53" t="s">
        <v>3590</v>
      </c>
      <c r="D730" s="54" t="s">
        <v>4134</v>
      </c>
      <c r="E730" s="54" t="s">
        <v>25</v>
      </c>
      <c r="F730" s="53" t="s">
        <v>3237</v>
      </c>
      <c r="G730" s="1" t="s">
        <v>3237</v>
      </c>
      <c r="H730" s="27">
        <v>9106058979</v>
      </c>
      <c r="I730" s="1" t="s">
        <v>3237</v>
      </c>
      <c r="J730" s="55" t="s">
        <v>16021</v>
      </c>
      <c r="L730" s="57" t="s">
        <v>26</v>
      </c>
      <c r="M730" s="57" t="s">
        <v>3499</v>
      </c>
      <c r="N730" s="58" t="s">
        <v>3237</v>
      </c>
      <c r="O730" s="7" t="s">
        <v>10585</v>
      </c>
      <c r="S730" s="55" t="s">
        <v>16022</v>
      </c>
      <c r="V730" s="55" t="s">
        <v>16022</v>
      </c>
      <c r="Y730" s="7" t="s">
        <v>4059</v>
      </c>
      <c r="AB730" s="60">
        <v>5111</v>
      </c>
      <c r="AC730" s="60">
        <v>131</v>
      </c>
      <c r="AE730" s="61">
        <v>2</v>
      </c>
      <c r="AG730" s="7">
        <v>37720</v>
      </c>
      <c r="AH730" s="62">
        <v>75440</v>
      </c>
      <c r="AL730" s="64">
        <v>8</v>
      </c>
      <c r="AN730" s="61">
        <v>6035.2</v>
      </c>
      <c r="AO730" s="65">
        <v>33311</v>
      </c>
      <c r="AQ730" s="66" t="s">
        <v>14558</v>
      </c>
      <c r="AR730" s="66">
        <v>156</v>
      </c>
      <c r="AS730" s="66">
        <v>632</v>
      </c>
    </row>
    <row r="731" spans="3:45" x14ac:dyDescent="0.25">
      <c r="C731" s="53" t="s">
        <v>3590</v>
      </c>
      <c r="D731" s="54" t="s">
        <v>4134</v>
      </c>
      <c r="E731" s="54" t="s">
        <v>25</v>
      </c>
      <c r="F731" s="53" t="s">
        <v>3237</v>
      </c>
      <c r="G731" s="1" t="s">
        <v>3237</v>
      </c>
      <c r="H731" s="27">
        <v>9106059155</v>
      </c>
      <c r="I731" s="1" t="s">
        <v>3237</v>
      </c>
      <c r="J731" s="55" t="s">
        <v>16026</v>
      </c>
      <c r="L731" s="57" t="s">
        <v>26</v>
      </c>
      <c r="M731" s="57" t="s">
        <v>3538</v>
      </c>
      <c r="N731" s="58" t="s">
        <v>3237</v>
      </c>
      <c r="O731" s="7" t="s">
        <v>14549</v>
      </c>
      <c r="S731" s="55" t="s">
        <v>16027</v>
      </c>
      <c r="V731" s="55" t="s">
        <v>16027</v>
      </c>
      <c r="Y731" s="7" t="s">
        <v>4013</v>
      </c>
      <c r="AB731" s="60">
        <v>5111</v>
      </c>
      <c r="AC731" s="60">
        <v>131</v>
      </c>
      <c r="AE731" s="61">
        <v>1</v>
      </c>
      <c r="AG731" s="7">
        <v>50182</v>
      </c>
      <c r="AH731" s="62">
        <v>50182</v>
      </c>
      <c r="AL731" s="64">
        <v>8</v>
      </c>
      <c r="AN731" s="61">
        <v>4014.56</v>
      </c>
      <c r="AO731" s="65">
        <v>33311</v>
      </c>
      <c r="AQ731" s="66" t="s">
        <v>14558</v>
      </c>
      <c r="AR731" s="66">
        <v>156</v>
      </c>
      <c r="AS731" s="66">
        <v>632</v>
      </c>
    </row>
    <row r="732" spans="3:45" x14ac:dyDescent="0.25">
      <c r="C732" s="53" t="s">
        <v>3590</v>
      </c>
      <c r="D732" s="54" t="s">
        <v>4134</v>
      </c>
      <c r="E732" s="54" t="s">
        <v>25</v>
      </c>
      <c r="F732" s="53" t="s">
        <v>3237</v>
      </c>
      <c r="G732" s="1" t="s">
        <v>3237</v>
      </c>
      <c r="H732" s="27">
        <v>9106059228</v>
      </c>
      <c r="I732" s="1" t="s">
        <v>3237</v>
      </c>
      <c r="J732" s="55" t="s">
        <v>16032</v>
      </c>
      <c r="L732" s="57" t="s">
        <v>26</v>
      </c>
      <c r="M732" s="57" t="s">
        <v>3466</v>
      </c>
      <c r="N732" s="58" t="s">
        <v>3237</v>
      </c>
      <c r="O732" s="7" t="s">
        <v>14550</v>
      </c>
      <c r="S732" s="55" t="s">
        <v>16033</v>
      </c>
      <c r="V732" s="55" t="s">
        <v>16033</v>
      </c>
      <c r="Y732" s="7" t="s">
        <v>4007</v>
      </c>
      <c r="AB732" s="60">
        <v>5111</v>
      </c>
      <c r="AC732" s="60">
        <v>131</v>
      </c>
      <c r="AE732" s="61">
        <v>5</v>
      </c>
      <c r="AG732" s="7">
        <v>111058</v>
      </c>
      <c r="AH732" s="62">
        <v>555290</v>
      </c>
      <c r="AL732" s="64">
        <v>8</v>
      </c>
      <c r="AN732" s="61">
        <v>44423.200000000004</v>
      </c>
      <c r="AO732" s="65">
        <v>33311</v>
      </c>
      <c r="AQ732" s="66" t="s">
        <v>14558</v>
      </c>
      <c r="AR732" s="66">
        <v>156</v>
      </c>
      <c r="AS732" s="66">
        <v>632</v>
      </c>
    </row>
    <row r="733" spans="3:45" x14ac:dyDescent="0.25">
      <c r="C733" s="53" t="s">
        <v>3590</v>
      </c>
      <c r="D733" s="54" t="s">
        <v>4134</v>
      </c>
      <c r="E733" s="54" t="s">
        <v>25</v>
      </c>
      <c r="F733" s="53" t="s">
        <v>3237</v>
      </c>
      <c r="G733" s="1" t="s">
        <v>3237</v>
      </c>
      <c r="H733" s="27">
        <v>9106059303</v>
      </c>
      <c r="I733" s="1" t="s">
        <v>3237</v>
      </c>
      <c r="J733" s="55" t="s">
        <v>16040</v>
      </c>
      <c r="L733" s="57" t="s">
        <v>26</v>
      </c>
      <c r="M733" s="57" t="s">
        <v>3517</v>
      </c>
      <c r="N733" s="58" t="s">
        <v>3237</v>
      </c>
      <c r="O733" s="7" t="s">
        <v>12053</v>
      </c>
      <c r="S733" s="55" t="s">
        <v>16041</v>
      </c>
      <c r="V733" s="55" t="s">
        <v>16041</v>
      </c>
      <c r="Y733" s="7" t="s">
        <v>4013</v>
      </c>
      <c r="AB733" s="60">
        <v>5111</v>
      </c>
      <c r="AC733" s="60">
        <v>131</v>
      </c>
      <c r="AE733" s="61">
        <v>1</v>
      </c>
      <c r="AG733" s="7">
        <v>50182</v>
      </c>
      <c r="AH733" s="62">
        <v>50182</v>
      </c>
      <c r="AL733" s="64">
        <v>8</v>
      </c>
      <c r="AN733" s="61">
        <v>4014.56</v>
      </c>
      <c r="AO733" s="65">
        <v>33311</v>
      </c>
      <c r="AQ733" s="66" t="s">
        <v>14558</v>
      </c>
      <c r="AR733" s="66">
        <v>156</v>
      </c>
      <c r="AS733" s="66">
        <v>632</v>
      </c>
    </row>
    <row r="734" spans="3:45" x14ac:dyDescent="0.25">
      <c r="C734" s="53" t="s">
        <v>3590</v>
      </c>
      <c r="D734" s="54" t="s">
        <v>4134</v>
      </c>
      <c r="E734" s="54" t="s">
        <v>25</v>
      </c>
      <c r="F734" s="53" t="s">
        <v>3237</v>
      </c>
      <c r="G734" s="1" t="s">
        <v>3237</v>
      </c>
      <c r="H734" s="27">
        <v>9106059370</v>
      </c>
      <c r="I734" s="1" t="s">
        <v>3237</v>
      </c>
      <c r="J734" s="55" t="s">
        <v>16042</v>
      </c>
      <c r="L734" s="57" t="s">
        <v>26</v>
      </c>
      <c r="M734" s="57" t="s">
        <v>3340</v>
      </c>
      <c r="N734" s="58" t="s">
        <v>3237</v>
      </c>
      <c r="O734" s="7" t="s">
        <v>3864</v>
      </c>
      <c r="S734" s="55" t="s">
        <v>16043</v>
      </c>
      <c r="V734" s="55" t="s">
        <v>16043</v>
      </c>
      <c r="Y734" s="7" t="s">
        <v>4007</v>
      </c>
      <c r="AB734" s="60">
        <v>5111</v>
      </c>
      <c r="AC734" s="60">
        <v>131</v>
      </c>
      <c r="AE734" s="61">
        <v>2</v>
      </c>
      <c r="AG734" s="7">
        <v>111058</v>
      </c>
      <c r="AH734" s="62">
        <v>222116</v>
      </c>
      <c r="AL734" s="64">
        <v>8</v>
      </c>
      <c r="AN734" s="61">
        <v>17769.28</v>
      </c>
      <c r="AO734" s="65">
        <v>33311</v>
      </c>
      <c r="AQ734" s="66" t="s">
        <v>14558</v>
      </c>
      <c r="AR734" s="66">
        <v>156</v>
      </c>
      <c r="AS734" s="66">
        <v>632</v>
      </c>
    </row>
    <row r="735" spans="3:45" x14ac:dyDescent="0.25">
      <c r="C735" s="53" t="s">
        <v>3590</v>
      </c>
      <c r="D735" s="54" t="s">
        <v>4134</v>
      </c>
      <c r="E735" s="54" t="s">
        <v>25</v>
      </c>
      <c r="F735" s="53" t="s">
        <v>3237</v>
      </c>
      <c r="G735" s="1" t="s">
        <v>3237</v>
      </c>
      <c r="H735" s="27">
        <v>9106059323</v>
      </c>
      <c r="I735" s="1" t="s">
        <v>3237</v>
      </c>
      <c r="J735" s="55" t="s">
        <v>16044</v>
      </c>
      <c r="L735" s="57" t="s">
        <v>26</v>
      </c>
      <c r="M735" s="57" t="s">
        <v>3316</v>
      </c>
      <c r="N735" s="58" t="s">
        <v>3237</v>
      </c>
      <c r="O735" s="7" t="s">
        <v>3737</v>
      </c>
      <c r="S735" s="55" t="s">
        <v>16045</v>
      </c>
      <c r="V735" s="55" t="s">
        <v>16045</v>
      </c>
      <c r="Y735" s="7" t="s">
        <v>4059</v>
      </c>
      <c r="AB735" s="60">
        <v>5111</v>
      </c>
      <c r="AC735" s="60">
        <v>131</v>
      </c>
      <c r="AE735" s="61">
        <v>1</v>
      </c>
      <c r="AG735" s="7">
        <v>37720</v>
      </c>
      <c r="AH735" s="62">
        <v>37720</v>
      </c>
      <c r="AL735" s="64">
        <v>8</v>
      </c>
      <c r="AN735" s="61">
        <v>3017.6</v>
      </c>
      <c r="AO735" s="65">
        <v>33311</v>
      </c>
      <c r="AQ735" s="66" t="s">
        <v>14558</v>
      </c>
      <c r="AR735" s="66">
        <v>156</v>
      </c>
      <c r="AS735" s="66">
        <v>632</v>
      </c>
    </row>
    <row r="736" spans="3:45" x14ac:dyDescent="0.25">
      <c r="C736" s="53" t="s">
        <v>3590</v>
      </c>
      <c r="D736" s="54" t="s">
        <v>4134</v>
      </c>
      <c r="E736" s="54" t="s">
        <v>25</v>
      </c>
      <c r="F736" s="53" t="s">
        <v>3237</v>
      </c>
      <c r="G736" s="1" t="s">
        <v>3237</v>
      </c>
      <c r="H736" s="27">
        <v>9106059391</v>
      </c>
      <c r="I736" s="1" t="s">
        <v>3237</v>
      </c>
      <c r="J736" s="55" t="s">
        <v>16046</v>
      </c>
      <c r="L736" s="57" t="s">
        <v>26</v>
      </c>
      <c r="M736" s="57" t="s">
        <v>3274</v>
      </c>
      <c r="N736" s="58" t="s">
        <v>3237</v>
      </c>
      <c r="O736" s="7" t="s">
        <v>10064</v>
      </c>
      <c r="S736" s="55" t="s">
        <v>15831</v>
      </c>
      <c r="V736" s="55" t="s">
        <v>15831</v>
      </c>
      <c r="Y736" s="7" t="s">
        <v>4007</v>
      </c>
      <c r="AB736" s="60">
        <v>5111</v>
      </c>
      <c r="AC736" s="60">
        <v>131</v>
      </c>
      <c r="AE736" s="61">
        <v>1</v>
      </c>
      <c r="AG736" s="7">
        <v>111058</v>
      </c>
      <c r="AH736" s="62">
        <v>111058</v>
      </c>
      <c r="AL736" s="64">
        <v>8</v>
      </c>
      <c r="AN736" s="61">
        <v>8884.64</v>
      </c>
      <c r="AO736" s="65">
        <v>33311</v>
      </c>
      <c r="AQ736" s="66" t="s">
        <v>14558</v>
      </c>
      <c r="AR736" s="66">
        <v>156</v>
      </c>
      <c r="AS736" s="66">
        <v>632</v>
      </c>
    </row>
    <row r="737" spans="3:45" x14ac:dyDescent="0.25">
      <c r="C737" s="53" t="s">
        <v>3590</v>
      </c>
      <c r="D737" s="54" t="s">
        <v>4134</v>
      </c>
      <c r="E737" s="54" t="s">
        <v>25</v>
      </c>
      <c r="F737" s="53" t="s">
        <v>3237</v>
      </c>
      <c r="G737" s="1" t="s">
        <v>3237</v>
      </c>
      <c r="H737" s="27">
        <v>9106059391</v>
      </c>
      <c r="I737" s="1" t="s">
        <v>3237</v>
      </c>
      <c r="J737" s="55" t="s">
        <v>16046</v>
      </c>
      <c r="L737" s="57" t="s">
        <v>26</v>
      </c>
      <c r="M737" s="57" t="s">
        <v>3274</v>
      </c>
      <c r="N737" s="58" t="s">
        <v>3237</v>
      </c>
      <c r="O737" s="7" t="s">
        <v>10064</v>
      </c>
      <c r="S737" s="55" t="s">
        <v>15831</v>
      </c>
      <c r="V737" s="55" t="s">
        <v>15831</v>
      </c>
      <c r="Y737" s="7" t="s">
        <v>4013</v>
      </c>
      <c r="AB737" s="60">
        <v>5111</v>
      </c>
      <c r="AC737" s="60">
        <v>131</v>
      </c>
      <c r="AE737" s="61">
        <v>1</v>
      </c>
      <c r="AG737" s="7">
        <v>50182</v>
      </c>
      <c r="AH737" s="62">
        <v>50182</v>
      </c>
      <c r="AL737" s="64">
        <v>8</v>
      </c>
      <c r="AN737" s="61">
        <v>4014.56</v>
      </c>
      <c r="AO737" s="65">
        <v>33311</v>
      </c>
      <c r="AQ737" s="66" t="s">
        <v>14558</v>
      </c>
      <c r="AR737" s="66">
        <v>156</v>
      </c>
      <c r="AS737" s="66">
        <v>632</v>
      </c>
    </row>
    <row r="738" spans="3:45" x14ac:dyDescent="0.25">
      <c r="C738" s="53" t="s">
        <v>3590</v>
      </c>
      <c r="D738" s="54" t="s">
        <v>4134</v>
      </c>
      <c r="E738" s="54" t="s">
        <v>25</v>
      </c>
      <c r="F738" s="53" t="s">
        <v>3237</v>
      </c>
      <c r="G738" s="1" t="s">
        <v>3237</v>
      </c>
      <c r="H738" s="27">
        <v>9106059514</v>
      </c>
      <c r="I738" s="1" t="s">
        <v>3237</v>
      </c>
      <c r="J738" s="55" t="s">
        <v>16049</v>
      </c>
      <c r="L738" s="57" t="s">
        <v>26</v>
      </c>
      <c r="M738" s="57" t="s">
        <v>3445</v>
      </c>
      <c r="N738" s="58" t="s">
        <v>3237</v>
      </c>
      <c r="O738" s="7" t="s">
        <v>14551</v>
      </c>
      <c r="S738" s="55" t="s">
        <v>16050</v>
      </c>
      <c r="V738" s="55" t="s">
        <v>16050</v>
      </c>
      <c r="Y738" s="7" t="s">
        <v>4007</v>
      </c>
      <c r="AB738" s="60">
        <v>5111</v>
      </c>
      <c r="AC738" s="60">
        <v>131</v>
      </c>
      <c r="AE738" s="61">
        <v>2</v>
      </c>
      <c r="AG738" s="7">
        <v>111058</v>
      </c>
      <c r="AH738" s="62">
        <v>222116</v>
      </c>
      <c r="AL738" s="64">
        <v>8</v>
      </c>
      <c r="AN738" s="61">
        <v>17769.28</v>
      </c>
      <c r="AO738" s="65">
        <v>33311</v>
      </c>
      <c r="AQ738" s="66" t="s">
        <v>14558</v>
      </c>
      <c r="AR738" s="66">
        <v>156</v>
      </c>
      <c r="AS738" s="66">
        <v>632</v>
      </c>
    </row>
    <row r="739" spans="3:45" x14ac:dyDescent="0.25">
      <c r="C739" s="53" t="s">
        <v>3590</v>
      </c>
      <c r="D739" s="54" t="s">
        <v>4134</v>
      </c>
      <c r="E739" s="54" t="s">
        <v>25</v>
      </c>
      <c r="F739" s="53" t="s">
        <v>3237</v>
      </c>
      <c r="G739" s="1" t="s">
        <v>3237</v>
      </c>
      <c r="H739" s="27">
        <v>9106059532</v>
      </c>
      <c r="I739" s="1" t="s">
        <v>3237</v>
      </c>
      <c r="J739" s="55" t="s">
        <v>16051</v>
      </c>
      <c r="L739" s="57" t="s">
        <v>26</v>
      </c>
      <c r="M739" s="57" t="s">
        <v>3541</v>
      </c>
      <c r="N739" s="58" t="s">
        <v>3237</v>
      </c>
      <c r="O739" s="7" t="s">
        <v>3754</v>
      </c>
      <c r="S739" s="55" t="s">
        <v>16052</v>
      </c>
      <c r="V739" s="55" t="s">
        <v>16052</v>
      </c>
      <c r="Y739" s="7" t="s">
        <v>4007</v>
      </c>
      <c r="AB739" s="60">
        <v>5111</v>
      </c>
      <c r="AC739" s="60">
        <v>131</v>
      </c>
      <c r="AE739" s="61">
        <v>2</v>
      </c>
      <c r="AG739" s="7">
        <v>111058</v>
      </c>
      <c r="AH739" s="62">
        <v>222116</v>
      </c>
      <c r="AL739" s="64">
        <v>8</v>
      </c>
      <c r="AN739" s="61">
        <v>17769.28</v>
      </c>
      <c r="AO739" s="65">
        <v>33311</v>
      </c>
      <c r="AQ739" s="66" t="s">
        <v>14558</v>
      </c>
      <c r="AR739" s="66">
        <v>156</v>
      </c>
      <c r="AS739" s="66">
        <v>632</v>
      </c>
    </row>
    <row r="740" spans="3:45" x14ac:dyDescent="0.25">
      <c r="C740" s="53" t="s">
        <v>3590</v>
      </c>
      <c r="D740" s="54" t="s">
        <v>4134</v>
      </c>
      <c r="E740" s="54" t="s">
        <v>25</v>
      </c>
      <c r="F740" s="53" t="s">
        <v>3237</v>
      </c>
      <c r="G740" s="1" t="s">
        <v>3237</v>
      </c>
      <c r="H740" s="27">
        <v>9106059650</v>
      </c>
      <c r="I740" s="1" t="s">
        <v>3237</v>
      </c>
      <c r="J740" s="55" t="s">
        <v>16055</v>
      </c>
      <c r="L740" s="57" t="s">
        <v>26</v>
      </c>
      <c r="M740" s="57" t="s">
        <v>3406</v>
      </c>
      <c r="N740" s="58" t="s">
        <v>3237</v>
      </c>
      <c r="O740" s="7" t="s">
        <v>3627</v>
      </c>
      <c r="S740" s="55" t="s">
        <v>16056</v>
      </c>
      <c r="V740" s="55" t="s">
        <v>16056</v>
      </c>
      <c r="Y740" s="7" t="s">
        <v>4059</v>
      </c>
      <c r="AB740" s="60">
        <v>5111</v>
      </c>
      <c r="AC740" s="60">
        <v>131</v>
      </c>
      <c r="AE740" s="61">
        <v>1</v>
      </c>
      <c r="AG740" s="7">
        <v>37720</v>
      </c>
      <c r="AH740" s="62">
        <v>37720</v>
      </c>
      <c r="AL740" s="64">
        <v>8</v>
      </c>
      <c r="AN740" s="61">
        <v>3017.6</v>
      </c>
      <c r="AO740" s="65">
        <v>33311</v>
      </c>
      <c r="AQ740" s="66" t="s">
        <v>14558</v>
      </c>
      <c r="AR740" s="66">
        <v>156</v>
      </c>
      <c r="AS740" s="66">
        <v>632</v>
      </c>
    </row>
    <row r="741" spans="3:45" x14ac:dyDescent="0.25">
      <c r="C741" s="53" t="s">
        <v>3590</v>
      </c>
      <c r="D741" s="54" t="s">
        <v>4134</v>
      </c>
      <c r="E741" s="54" t="s">
        <v>25</v>
      </c>
      <c r="F741" s="53" t="s">
        <v>3237</v>
      </c>
      <c r="G741" s="1" t="s">
        <v>3237</v>
      </c>
      <c r="H741" s="27">
        <v>9106059653</v>
      </c>
      <c r="I741" s="1" t="s">
        <v>3237</v>
      </c>
      <c r="J741" s="55" t="s">
        <v>16057</v>
      </c>
      <c r="L741" s="57" t="s">
        <v>26</v>
      </c>
      <c r="M741" s="57" t="s">
        <v>3502</v>
      </c>
      <c r="N741" s="58" t="s">
        <v>3237</v>
      </c>
      <c r="O741" s="7" t="s">
        <v>3612</v>
      </c>
      <c r="S741" s="55" t="s">
        <v>14878</v>
      </c>
      <c r="V741" s="55" t="s">
        <v>14878</v>
      </c>
      <c r="Y741" s="7" t="s">
        <v>4007</v>
      </c>
      <c r="AB741" s="60">
        <v>5111</v>
      </c>
      <c r="AC741" s="60">
        <v>131</v>
      </c>
      <c r="AE741" s="61">
        <v>1</v>
      </c>
      <c r="AG741" s="7">
        <v>111058</v>
      </c>
      <c r="AH741" s="62">
        <v>111058</v>
      </c>
      <c r="AL741" s="64">
        <v>8</v>
      </c>
      <c r="AN741" s="61">
        <v>8884.64</v>
      </c>
      <c r="AO741" s="65">
        <v>33311</v>
      </c>
      <c r="AQ741" s="66" t="s">
        <v>14558</v>
      </c>
      <c r="AR741" s="66">
        <v>156</v>
      </c>
      <c r="AS741" s="66">
        <v>632</v>
      </c>
    </row>
    <row r="742" spans="3:45" x14ac:dyDescent="0.25">
      <c r="C742" s="53" t="s">
        <v>3590</v>
      </c>
      <c r="D742" s="54" t="s">
        <v>4134</v>
      </c>
      <c r="E742" s="54" t="s">
        <v>25</v>
      </c>
      <c r="F742" s="53" t="s">
        <v>3237</v>
      </c>
      <c r="G742" s="1" t="s">
        <v>3237</v>
      </c>
      <c r="H742" s="27">
        <v>9106059611</v>
      </c>
      <c r="I742" s="1" t="s">
        <v>3237</v>
      </c>
      <c r="J742" s="55" t="s">
        <v>16058</v>
      </c>
      <c r="L742" s="57" t="s">
        <v>26</v>
      </c>
      <c r="M742" s="57" t="s">
        <v>3481</v>
      </c>
      <c r="N742" s="58" t="s">
        <v>3237</v>
      </c>
      <c r="O742" s="7" t="s">
        <v>13176</v>
      </c>
      <c r="S742" s="55" t="s">
        <v>16059</v>
      </c>
      <c r="V742" s="55" t="s">
        <v>16059</v>
      </c>
      <c r="Y742" s="7" t="s">
        <v>3999</v>
      </c>
      <c r="AB742" s="60">
        <v>5111</v>
      </c>
      <c r="AC742" s="60">
        <v>131</v>
      </c>
      <c r="AE742" s="61">
        <v>1</v>
      </c>
      <c r="AG742" s="7">
        <v>49500</v>
      </c>
      <c r="AH742" s="62">
        <v>49500</v>
      </c>
      <c r="AL742" s="64">
        <v>8</v>
      </c>
      <c r="AN742" s="61">
        <v>3960</v>
      </c>
      <c r="AO742" s="65">
        <v>33311</v>
      </c>
      <c r="AQ742" s="66" t="s">
        <v>14558</v>
      </c>
      <c r="AR742" s="66">
        <v>156</v>
      </c>
      <c r="AS742" s="66">
        <v>632</v>
      </c>
    </row>
    <row r="743" spans="3:45" x14ac:dyDescent="0.25">
      <c r="C743" s="53" t="s">
        <v>3590</v>
      </c>
      <c r="D743" s="54" t="s">
        <v>4134</v>
      </c>
      <c r="E743" s="54" t="s">
        <v>25</v>
      </c>
      <c r="F743" s="53" t="s">
        <v>3237</v>
      </c>
      <c r="G743" s="1" t="s">
        <v>3237</v>
      </c>
      <c r="H743" s="27">
        <v>9106059611</v>
      </c>
      <c r="I743" s="1" t="s">
        <v>3237</v>
      </c>
      <c r="J743" s="55" t="s">
        <v>16058</v>
      </c>
      <c r="L743" s="57" t="s">
        <v>26</v>
      </c>
      <c r="M743" s="57" t="s">
        <v>3481</v>
      </c>
      <c r="N743" s="58" t="s">
        <v>3237</v>
      </c>
      <c r="O743" s="7" t="s">
        <v>13176</v>
      </c>
      <c r="S743" s="55" t="s">
        <v>16059</v>
      </c>
      <c r="V743" s="55" t="s">
        <v>16059</v>
      </c>
      <c r="Y743" s="7" t="s">
        <v>4010</v>
      </c>
      <c r="AB743" s="60">
        <v>5111</v>
      </c>
      <c r="AC743" s="60">
        <v>131</v>
      </c>
      <c r="AE743" s="61">
        <v>2</v>
      </c>
      <c r="AG743" s="7">
        <v>41328</v>
      </c>
      <c r="AH743" s="62">
        <v>82656</v>
      </c>
      <c r="AL743" s="64">
        <v>8</v>
      </c>
      <c r="AN743" s="61">
        <v>6612.4800000000005</v>
      </c>
      <c r="AO743" s="65">
        <v>33311</v>
      </c>
      <c r="AQ743" s="66" t="s">
        <v>14558</v>
      </c>
      <c r="AR743" s="66">
        <v>156</v>
      </c>
      <c r="AS743" s="66">
        <v>632</v>
      </c>
    </row>
    <row r="744" spans="3:45" x14ac:dyDescent="0.25">
      <c r="C744" s="53" t="s">
        <v>3590</v>
      </c>
      <c r="D744" s="54" t="s">
        <v>4134</v>
      </c>
      <c r="E744" s="54" t="s">
        <v>25</v>
      </c>
      <c r="F744" s="53" t="s">
        <v>3237</v>
      </c>
      <c r="G744" s="1" t="s">
        <v>3237</v>
      </c>
      <c r="H744" s="27">
        <v>9106059612</v>
      </c>
      <c r="I744" s="1" t="s">
        <v>3237</v>
      </c>
      <c r="J744" s="55" t="s">
        <v>16060</v>
      </c>
      <c r="L744" s="57" t="s">
        <v>26</v>
      </c>
      <c r="M744" s="57" t="s">
        <v>3493</v>
      </c>
      <c r="N744" s="58" t="s">
        <v>3237</v>
      </c>
      <c r="O744" s="7" t="s">
        <v>13176</v>
      </c>
      <c r="S744" s="55" t="s">
        <v>16059</v>
      </c>
      <c r="V744" s="55" t="s">
        <v>16059</v>
      </c>
      <c r="Y744" s="7" t="s">
        <v>4013</v>
      </c>
      <c r="AB744" s="60">
        <v>5111</v>
      </c>
      <c r="AC744" s="60">
        <v>131</v>
      </c>
      <c r="AE744" s="61">
        <v>2</v>
      </c>
      <c r="AG744" s="7">
        <v>50182</v>
      </c>
      <c r="AH744" s="62">
        <v>100364</v>
      </c>
      <c r="AL744" s="64">
        <v>8</v>
      </c>
      <c r="AN744" s="61">
        <v>8029.12</v>
      </c>
      <c r="AO744" s="65">
        <v>33311</v>
      </c>
      <c r="AQ744" s="66" t="s">
        <v>14558</v>
      </c>
      <c r="AR744" s="66">
        <v>156</v>
      </c>
      <c r="AS744" s="66">
        <v>632</v>
      </c>
    </row>
    <row r="745" spans="3:45" x14ac:dyDescent="0.25">
      <c r="C745" s="53" t="s">
        <v>3590</v>
      </c>
      <c r="D745" s="54" t="s">
        <v>4134</v>
      </c>
      <c r="E745" s="54" t="s">
        <v>25</v>
      </c>
      <c r="F745" s="53" t="s">
        <v>3237</v>
      </c>
      <c r="G745" s="1" t="s">
        <v>3237</v>
      </c>
      <c r="H745" s="27">
        <v>9106059726</v>
      </c>
      <c r="I745" s="1" t="s">
        <v>3237</v>
      </c>
      <c r="J745" s="55" t="s">
        <v>16061</v>
      </c>
      <c r="L745" s="57" t="s">
        <v>26</v>
      </c>
      <c r="M745" s="57" t="s">
        <v>3268</v>
      </c>
      <c r="N745" s="58" t="s">
        <v>3237</v>
      </c>
      <c r="O745" s="7" t="s">
        <v>14552</v>
      </c>
      <c r="S745" s="55" t="s">
        <v>16062</v>
      </c>
      <c r="V745" s="55" t="s">
        <v>16062</v>
      </c>
      <c r="Y745" s="7" t="s">
        <v>3952</v>
      </c>
      <c r="AB745" s="60">
        <v>5111</v>
      </c>
      <c r="AC745" s="60">
        <v>131</v>
      </c>
      <c r="AE745" s="61">
        <v>1</v>
      </c>
      <c r="AG745" s="7">
        <v>73431</v>
      </c>
      <c r="AH745" s="62">
        <v>73431</v>
      </c>
      <c r="AL745" s="64">
        <v>8</v>
      </c>
      <c r="AN745" s="61">
        <v>5874.4800000000005</v>
      </c>
      <c r="AO745" s="65">
        <v>33311</v>
      </c>
      <c r="AQ745" s="66" t="s">
        <v>14558</v>
      </c>
      <c r="AR745" s="66">
        <v>156</v>
      </c>
      <c r="AS745" s="66">
        <v>632</v>
      </c>
    </row>
    <row r="746" spans="3:45" x14ac:dyDescent="0.25">
      <c r="C746" s="53" t="s">
        <v>3590</v>
      </c>
      <c r="D746" s="54" t="s">
        <v>4134</v>
      </c>
      <c r="E746" s="54" t="s">
        <v>25</v>
      </c>
      <c r="F746" s="53" t="s">
        <v>3237</v>
      </c>
      <c r="G746" s="1" t="s">
        <v>3237</v>
      </c>
      <c r="H746" s="27">
        <v>9106059822</v>
      </c>
      <c r="I746" s="1" t="s">
        <v>3237</v>
      </c>
      <c r="J746" s="55" t="s">
        <v>16065</v>
      </c>
      <c r="L746" s="57" t="s">
        <v>26</v>
      </c>
      <c r="M746" s="57" t="s">
        <v>3388</v>
      </c>
      <c r="N746" s="58" t="s">
        <v>3237</v>
      </c>
      <c r="O746" s="7" t="s">
        <v>10896</v>
      </c>
      <c r="S746" s="55" t="s">
        <v>16066</v>
      </c>
      <c r="V746" s="55" t="s">
        <v>16066</v>
      </c>
      <c r="Y746" s="7" t="s">
        <v>3949</v>
      </c>
      <c r="AB746" s="60">
        <v>5111</v>
      </c>
      <c r="AC746" s="60">
        <v>131</v>
      </c>
      <c r="AE746" s="61">
        <v>1</v>
      </c>
      <c r="AG746" s="7">
        <v>74250</v>
      </c>
      <c r="AH746" s="62">
        <v>74250</v>
      </c>
      <c r="AL746" s="64">
        <v>8</v>
      </c>
      <c r="AN746" s="61">
        <v>5940</v>
      </c>
      <c r="AO746" s="65">
        <v>33311</v>
      </c>
      <c r="AQ746" s="66" t="s">
        <v>14558</v>
      </c>
      <c r="AR746" s="66">
        <v>156</v>
      </c>
      <c r="AS746" s="66">
        <v>632</v>
      </c>
    </row>
    <row r="747" spans="3:45" x14ac:dyDescent="0.25">
      <c r="C747" s="53" t="s">
        <v>3590</v>
      </c>
      <c r="D747" s="54" t="s">
        <v>4134</v>
      </c>
      <c r="E747" s="54" t="s">
        <v>25</v>
      </c>
      <c r="F747" s="53" t="s">
        <v>3237</v>
      </c>
      <c r="G747" s="1" t="s">
        <v>3237</v>
      </c>
      <c r="H747" s="27">
        <v>9106059845</v>
      </c>
      <c r="I747" s="1" t="s">
        <v>3237</v>
      </c>
      <c r="J747" s="55" t="s">
        <v>16069</v>
      </c>
      <c r="L747" s="57" t="s">
        <v>26</v>
      </c>
      <c r="M747" s="57" t="s">
        <v>3457</v>
      </c>
      <c r="N747" s="58" t="s">
        <v>3237</v>
      </c>
      <c r="O747" s="7" t="s">
        <v>3829</v>
      </c>
      <c r="S747" s="55" t="s">
        <v>16070</v>
      </c>
      <c r="V747" s="55" t="s">
        <v>16070</v>
      </c>
      <c r="Y747" s="7" t="s">
        <v>3949</v>
      </c>
      <c r="AB747" s="60">
        <v>5111</v>
      </c>
      <c r="AC747" s="60">
        <v>131</v>
      </c>
      <c r="AE747" s="61">
        <v>1</v>
      </c>
      <c r="AG747" s="7">
        <v>74250</v>
      </c>
      <c r="AH747" s="62">
        <v>74250</v>
      </c>
      <c r="AL747" s="64">
        <v>8</v>
      </c>
      <c r="AN747" s="61">
        <v>5940</v>
      </c>
      <c r="AO747" s="65">
        <v>33311</v>
      </c>
      <c r="AQ747" s="66" t="s">
        <v>14558</v>
      </c>
      <c r="AR747" s="66">
        <v>156</v>
      </c>
      <c r="AS747" s="66">
        <v>632</v>
      </c>
    </row>
  </sheetData>
  <autoFilter ref="A1:HX747"/>
  <dataValidations count="49">
    <dataValidation allowBlank="1" showInputMessage="1" showErrorMessage="1" promptTitle="MISA SME.NET" prompt="Nhập Số phiếu nhập_x000a_Tối đa 20 ký tự._x000a_Lưu ý: Chỉ nhập với trả lại hàng bán kiêm phiếu nhập." sqref="WVR1 JF1 TB1 ACX1 AMT1 AWP1 BGL1 BQH1 CAD1 CJZ1 CTV1 DDR1 DNN1 DXJ1 EHF1 ERB1 FAX1 FKT1 FUP1 GEL1 GOH1 GYD1 HHZ1 HRV1 IBR1 ILN1 IVJ1 JFF1 JPB1 JYX1 KIT1 KSP1 LCL1 LMH1 LWD1 MFZ1 MPV1 MZR1 NJN1 NTJ1 ODF1 ONB1 OWX1 PGT1 PQP1 QAL1 QKH1 QUD1 RDZ1 RNV1 RXR1 SHN1 SRJ1 TBF1 TLB1 TUX1 UET1 UOP1 UYL1 VIH1 VSD1 WBZ1 WLV1 J1:J747"/>
    <dataValidation operator="equal" allowBlank="1" showInputMessage="1" promptTitle="MISA SME.NET" prompt="Nhập Số hóa đơn._x000a_Tối đa 25 ký tự." sqref="WVU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JI1 M1:M747"/>
    <dataValidation allowBlank="1" showInputMessage="1" showErrorMessage="1" promptTitle="MISA SME.NET" prompt="Nhập Diễn giải phiếu nhập._x000a_Tối đa 255 ký tự._x000a_Lưu ý: Chỉ nhập với trả lại hàng bán kiêm phiếu nhập." sqref="WWD1 JR1 TN1 ADJ1 ANF1 AXB1 BGX1 BQT1 CAP1 CKL1 CUH1 DED1 DNZ1 DXV1 EHR1 ERN1 FBJ1 FLF1 FVB1 GEX1 GOT1 GYP1 HIL1 HSH1 ICD1 ILZ1 IVV1 JFR1 JPN1 JZJ1 KJF1 KTB1 LCX1 LMT1 LWP1 MGL1 MQH1 NAD1 NJZ1 NTV1 ODR1 ONN1 OXJ1 PHF1 PRB1 QAX1 QKT1 QUP1 REL1 ROH1 RYD1 SHZ1 SRV1 TBR1 TLN1 TVJ1 UFF1 UPB1 UYX1 VIT1 VSP1 WCL1 WMH1 V1:V747"/>
    <dataValidation operator="equal" allowBlank="1" showInputMessage="1" promptTitle="MISA SME.NET" prompt="Nhập Đơn giá sau thuế_x000a_Tối đa 14 ký tự." sqref="AF1 KB1 TX1 ADT1 ANP1 AXL1 BHH1 BRD1 CAZ1 CKV1 CUR1 DEN1 DOJ1 DYF1 EIB1 ERX1 FBT1 FLP1 FVL1 GFH1 GPD1 GYZ1 HIV1 HSR1 ICN1 IMJ1 IWF1 JGB1 JPX1 JZT1 KJP1 KTL1 LDH1 LND1 LWZ1 MGV1 MQR1 NAN1 NKJ1 NUF1 OEB1 ONX1 OXT1 PHP1 PRL1 QBH1 QLD1 QUZ1 REV1 ROR1 RYN1 SIJ1 SSF1 TCB1 TLX1 TVT1 UFP1 UPL1 UZH1 VJD1 VSZ1 WCV1 WMR1 WWN1"/>
    <dataValidation operator="equal" allowBlank="1" showInputMessage="1" promptTitle="MISA SME.NET" prompt="Nhập Tỷ lệ tính thuế (Thuế suất KHAC)_x000a_Nếu thuế suất là KHAC thì nhập giá trị lớn hơn 0 đến 100" sqref="AM1 KI1 UE1 AEA1 ANW1 AXS1 BHO1 BRK1 CBG1 CLC1 CUY1 DEU1 DOQ1 DYM1 EII1 ESE1 FCA1 FLW1 FVS1 GFO1 GPK1 GZG1 HJC1 HSY1 ICU1 IMQ1 IWM1 JGI1 JQE1 KAA1 KJW1 KTS1 LDO1 LNK1 LXG1 MHC1 MQY1 NAU1 NKQ1 NUM1 OEI1 OOE1 OYA1 PHW1 PRS1 QBO1 QLK1 QVG1 RFC1 ROY1 RYU1 SIQ1 SSM1 TCI1 TME1 TWA1 UFW1 UPS1 UZO1 VJK1 VTG1 WDC1 WMY1 WWU1"/>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V1 KR1 UN1 AEJ1 AOF1 AYB1 BHX1 BRT1 CBP1 CLL1 CVH1 DFD1 DOZ1 DYV1 EIR1 ESN1 FCJ1 FMF1 FWB1 GFX1 GPT1 GZP1 HJL1 HTH1 IDD1 IMZ1 IWV1 JGR1 JQN1 KAJ1 KKF1 KUB1 LDX1 LNT1 LXP1 MHL1 MRH1 NBD1 NKZ1 NUV1 OER1 OON1 OYJ1 PIF1 PSB1 QBX1 QLT1 QVP1 RFL1 RPH1 RZD1 SIZ1 SSV1 TCR1 TMN1 TWJ1 UGF1 UQB1 UZX1 VJT1 VTP1 WDL1 WNH1 WXD1"/>
    <dataValidation allowBlank="1" showInputMessage="1" showErrorMessage="1" promptTitle="MISA SME.NET" prompt="Nhập Đơn giá vốn_x000a_Tối đa 14 ký tự._x000a_Lưu ý: Chỉ nhập với trả lại hàng bán kiêm phiếu nhập." sqref="AT1 KP1 UL1 AEH1 AOD1 AXZ1 BHV1 BRR1 CBN1 CLJ1 CVF1 DFB1 DOX1 DYT1 EIP1 ESL1 FCH1 FMD1 FVZ1 GFV1 GPR1 GZN1 HJJ1 HTF1 IDB1 IMX1 IWT1 JGP1 JQL1 KAH1 KKD1 KTZ1 LDV1 LNR1 LXN1 MHJ1 MRF1 NBB1 NKX1 NUT1 OEP1 OOL1 OYH1 PID1 PRZ1 QBV1 QLR1 QVN1 RFJ1 RPF1 RZB1 SIX1 SST1 TCP1 TML1 TWH1 UGD1 UPZ1 UZV1 VJR1 VTN1 WDJ1 WNF1 WXB1"/>
    <dataValidation allowBlank="1" showInputMessage="1" showErrorMessage="1" promptTitle="MISA SME.NET" prompt="Nhập Tiền vốn_x000a_Tối đa 14 ký tự._x000a_Lưu ý: Chỉ nhập với trả lại hàng bán kiêm phiếu nhập." sqref="AU1 KQ1 UM1 AEI1 AOE1 AYA1 BHW1 BRS1 CBO1 CLK1 CVG1 DFC1 DOY1 DYU1 EIQ1 ESM1 FCI1 FME1 FWA1 GFW1 GPS1 GZO1 HJK1 HTG1 IDC1 IMY1 IWU1 JGQ1 JQM1 KAI1 KKE1 KUA1 LDW1 LNS1 LXO1 MHK1 MRG1 NBC1 NKY1 NUU1 OEQ1 OOM1 OYI1 PIE1 PSA1 QBW1 QLS1 QVO1 RFK1 RPG1 RZC1 SIY1 SSU1 TCQ1 TMM1 TWI1 UGE1 UQA1 UZW1 VJS1 VTO1 WDK1 WNG1 WXC1"/>
    <dataValidation allowBlank="1" showInputMessage="1" showErrorMessage="1" promptTitle="MISA SME.NET" prompt="Nhập Mã kho._x000a_Lưu ý: Chỉ nhập với trả lại hàng bán kiêm phiếu nhập." sqref="KM1 UI1 AEE1 AOA1 AXW1 BHS1 BRO1 CBK1 CLG1 CVC1 DEY1 DOU1 DYQ1 EIM1 ESI1 FCE1 FMA1 FVW1 GFS1 GPO1 GZK1 HJG1 HTC1 ICY1 IMU1 IWQ1 JGM1 JQI1 KAE1 KKA1 KTW1 LDS1 LNO1 LXK1 MHG1 MRC1 NAY1 NKU1 NUQ1 OEM1 OOI1 OYE1 PIA1 PRW1 QBS1 QLO1 QVK1 RFG1 RPC1 RYY1 SIU1 SSQ1 TCM1 TMI1 TWE1 UGA1 UPW1 UZS1 VJO1 VTK1 WDG1 WNC1 WWY1 AQ1:AQ747"/>
    <dataValidation allowBlank="1" showInputMessage="1" showErrorMessage="1" promptTitle="MISA SME.NET" prompt="Nhập Tài khoản kho._x000a_Lưu ý: Chỉ nhập với trả lại hàng bán kiêm phiếu nhập." sqref="KN1 UJ1 AEF1 AOB1 AXX1 BHT1 BRP1 CBL1 CLH1 CVD1 DEZ1 DOV1 DYR1 EIN1 ESJ1 FCF1 FMB1 FVX1 GFT1 GPP1 GZL1 HJH1 HTD1 ICZ1 IMV1 IWR1 JGN1 JQJ1 KAF1 KKB1 KTX1 LDT1 LNP1 LXL1 MHH1 MRD1 NAZ1 NKV1 NUR1 OEN1 OOJ1 OYF1 PIB1 PRX1 QBT1 QLP1 QVL1 RFH1 RPD1 RYZ1 SIV1 SSR1 TCN1 TMJ1 TWF1 UGB1 UPX1 UZT1 VJP1 VTL1 WDH1 WND1 WWZ1 AR1:AR747"/>
    <dataValidation allowBlank="1" showInputMessage="1" showErrorMessage="1" promptTitle="MISA SME.NET" prompt="Nhập Tài khoản giá vốn._x000a_Lưu ý: Chỉ nhập với trả lại hàng bán kiêm phiếu nhập." sqref="KO1 UK1 AEG1 AOC1 AXY1 BHU1 BRQ1 CBM1 CLI1 CVE1 DFA1 DOW1 DYS1 EIO1 ESK1 FCG1 FMC1 FVY1 GFU1 GPQ1 GZM1 HJI1 HTE1 IDA1 IMW1 IWS1 JGO1 JQK1 KAG1 KKC1 KTY1 LDU1 LNQ1 LXM1 MHI1 MRE1 NBA1 NKW1 NUS1 OEO1 OOK1 OYG1 PIC1 PRY1 QBU1 QLQ1 QVM1 RFI1 RPE1 RZA1 SIW1 SSS1 TCO1 TMK1 TWG1 UGC1 UPY1 UZU1 VJQ1 VTM1 WDI1 WNE1 WXA1 AS1:AS747"/>
    <dataValidation allowBlank="1" showInputMessage="1" showErrorMessage="1" promptTitle="MISA SME.NET" prompt="Nhập Người giao hàng._x000a_Tối đa 128 ký tự._x000a_Lưu ý: Chỉ nhập với trả lại hàng bán kiêm phiếu nhập." sqref="U1 JQ1 TM1 ADI1 ANE1 AXA1 BGW1 BQS1 CAO1 CKK1 CUG1 DEC1 DNY1 DXU1 EHQ1 ERM1 FBI1 FLE1 FVA1 GEW1 GOS1 GYO1 HIK1 HSG1 ICC1 ILY1 IVU1 JFQ1 JPM1 JZI1 KJE1 KTA1 LCW1 LMS1 LWO1 MGK1 MQG1 NAC1 NJY1 NTU1 ODQ1 ONM1 OXI1 PHE1 PRA1 QAW1 QKS1 QUO1 REK1 ROG1 RYC1 SHY1 SRU1 TBQ1 TLM1 TVI1 UFE1 UPA1 UYW1 VIS1 VSO1 WCK1 WMG1 WWC1"/>
    <dataValidation allowBlank="1" showInputMessage="1" showErrorMessage="1" promptTitle="MISA SME.NET" prompt="Nhập Kèm theo chứng từ gốc (Phiếu nhập)._x000a_Tối đa 50 ký tự._x000a_Lưu ý: Chỉ nhập với trả lại hàng bán kiêm phiếu nhập." sqref="W1 JS1 TO1 ADK1 ANG1 AXC1 BGY1 BQU1 CAQ1 CKM1 CUI1 DEE1 DOA1 DXW1 EHS1 ERO1 FBK1 FLG1 FVC1 GEY1 GOU1 GYQ1 HIM1 HSI1 ICE1 IMA1 IVW1 JFS1 JPO1 JZK1 KJG1 KTC1 LCY1 LMU1 LWQ1 MGM1 MQI1 NAE1 NKA1 NTW1 ODS1 ONO1 OXK1 PHG1 PRC1 QAY1 QKU1 QUQ1 REM1 ROI1 RYE1 SIA1 SRW1 TBS1 TLO1 TVK1 UFG1 UPC1 UYY1 VIU1 VSQ1 WCM1 WMI1 WWE1"/>
    <dataValidation allowBlank="1" showInputMessage="1" showErrorMessage="1" promptTitle="MISA SME.NET" prompt="Nhập Nhân viên bán hàng." sqref="T1 JP1 TL1 ADH1 AND1 AWZ1 BGV1 BQR1 CAN1 CKJ1 CUF1 DEB1 DNX1 DXT1 EHP1 ERL1 FBH1 FLD1 FUZ1 GEV1 GOR1 GYN1 HIJ1 HSF1 ICB1 ILX1 IVT1 JFP1 JPL1 JZH1 KJD1 KSZ1 LCV1 LMR1 LWN1 MGJ1 MQF1 NAB1 NJX1 NTT1 ODP1 ONL1 OXH1 PHD1 PQZ1 QAV1 QKR1 QUN1 REJ1 ROF1 RYB1 SHX1 SRT1 TBP1 TLL1 TVH1 UFD1 UOZ1 UYV1 VIR1 VSN1 WCJ1 WMF1 WWB1"/>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P1 KL1 UH1 AED1 ANZ1 AXV1 BHR1 BRN1 CBJ1 CLF1 CVB1 DEX1 DOT1 DYP1 EIL1 ESH1 FCD1 FLZ1 FVV1 GFR1 GPN1 GZJ1 HJF1 HTB1 ICX1 IMT1 IWP1 JGL1 JQH1 KAD1 KJZ1 KTV1 LDR1 LNN1 LXJ1 MHF1 MRB1 NAX1 NKT1 NUP1 OEL1 OOH1 OYD1 PHZ1 PRV1 QBR1 QLN1 QVJ1 RFF1 RPB1 RYX1 SIT1 SSP1 TCL1 TMH1 TWD1 UFZ1 UPV1 UZR1 VJN1 VTJ1 WDF1 WNB1 WWX1"/>
    <dataValidation operator="equal" allowBlank="1" showInputMessage="1" promptTitle="MISA SME.NET" prompt="Nhập Mã số thuế._x000a_Tối đa 50 ký tự" sqref="R1 JN1 TJ1 ADF1 ANB1 AWX1 BGT1 BQP1 CAL1 CKH1 CUD1 DDZ1 DNV1 DXR1 EHN1 ERJ1 FBF1 FLB1 FUX1 GET1 GOP1 GYL1 HIH1 HSD1 IBZ1 ILV1 IVR1 JFN1 JPJ1 JZF1 KJB1 KSX1 LCT1 LMP1 LWL1 MGH1 MQD1 MZZ1 NJV1 NTR1 ODN1 ONJ1 OXF1 PHB1 PQX1 QAT1 QKP1 QUL1 REH1 ROD1 RXZ1 SHV1 SRR1 TBN1 TLJ1 TVF1 UFB1 UOX1 UYT1 VIP1 VSL1 WCH1 WMD1 WVZ1"/>
    <dataValidation operator="equal" allowBlank="1" showInputMessage="1" promptTitle="MISA SME.NET" prompt="Nhập Địa chỉ_x000a_Tối đa 255 ký tự" sqref="Q1 JM1 TI1 ADE1 ANA1 AWW1 BGS1 BQO1 CAK1 CKG1 CUC1 DDY1 DNU1 DXQ1 EHM1 ERI1 FBE1 FLA1 FUW1 GES1 GOO1 GYK1 HIG1 HSC1 IBY1 ILU1 IVQ1 JFM1 JPI1 JZE1 KJA1 KSW1 LCS1 LMO1 LWK1 MGG1 MQC1 MZY1 NJU1 NTQ1 ODM1 ONI1 OXE1 PHA1 PQW1 QAS1 QKO1 QUK1 REG1 ROC1 RXY1 SHU1 SRQ1 TBM1 TLI1 TVE1 UFA1 UOW1 UYS1 VIO1 VSK1 WCG1 WMC1 WVY1"/>
    <dataValidation operator="equal" allowBlank="1" showInputMessage="1" promptTitle="MISA SME.NET" prompt="Nhập Tên khách hàng_x000a_Tối đa 128 ký tự." sqref="P1 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ataValidation showInputMessage="1" errorTitle="MISA SME.NET 2012" error="Mã khách hàng không được để trống!" promptTitle="MISA SME.NET" prompt="Nhập Mã khách hàng" sqref="WVW1 JK1 TG1 ADC1 AMY1 AWU1 BGQ1 BQM1 CAI1 CKE1 CUA1 DDW1 DNS1 DXO1 EHK1 ERG1 FBC1 FKY1 FUU1 GEQ1 GOM1 GYI1 HIE1 HSA1 IBW1 ILS1 IVO1 JFK1 JPG1 JZC1 KIY1 KSU1 LCQ1 LMM1 LWI1 MGE1 MQA1 MZW1 NJS1 NTO1 ODK1 ONG1 OXC1 PGY1 PQU1 QAQ1 QKM1 QUI1 REE1 ROA1 RXW1 SHS1 SRO1 TBK1 TLG1 TVC1 UEY1 UOU1 UYQ1 VIM1 VSI1 WCE1 WMA1 O1:O747"/>
    <dataValidation operator="equal" allowBlank="1" showInputMessage="1" promptTitle="MISA SME.NET" prompt="Nhập Là hàng khuyến mại._x000a_Nhập 0 hoặc để trống: Hàng không khuyến mại._x000a_Nhập 1: Là hàng khuyến mại." sqref="AA1 JW1 TS1 ADO1 ANK1 AXG1 BHC1 BQY1 CAU1 CKQ1 CUM1 DEI1 DOE1 DYA1 EHW1 ERS1 FBO1 FLK1 FVG1 GFC1 GOY1 GYU1 HIQ1 HSM1 ICI1 IME1 IWA1 JFW1 JPS1 JZO1 KJK1 KTG1 LDC1 LMY1 LWU1 MGQ1 MQM1 NAI1 NKE1 NUA1 ODW1 ONS1 OXO1 PHK1 PRG1 QBC1 QKY1 QUU1 REQ1 ROM1 RYI1 SIE1 SSA1 TBW1 TLS1 TVO1 UFK1 UPG1 UZC1 VIY1 VSU1 WCQ1 WMM1 WWI1"/>
    <dataValidation operator="equal" allowBlank="1" showInputMessage="1" promptTitle="MISA SME.NET" prompt="Nhập Tên mặt hàng_x000a_Tối đa 255 ký tự." sqref="Z1 JV1 TR1 ADN1 ANJ1 AXF1 BHB1 BQX1 CAT1 CKP1 CUL1 DEH1 DOD1 DXZ1 EHV1 ERR1 FBN1 FLJ1 FVF1 GFB1 GOX1 GYT1 HIP1 HSL1 ICH1 IMD1 IVZ1 JFV1 JPR1 JZN1 KJJ1 KTF1 LDB1 LMX1 LWT1 MGP1 MQL1 NAH1 NKD1 NTZ1 ODV1 ONR1 OXN1 PHJ1 PRF1 QBB1 QKX1 QUT1 REP1 ROL1 RYH1 SID1 SRZ1 TBV1 TLR1 TVN1 UFJ1 UPF1 UZB1 VIX1 VST1 WCP1 WML1 WWH1"/>
    <dataValidation operator="equal" allowBlank="1" showInputMessage="1" promptTitle="MISA SME.NET" prompt="Nhập Mã đơn vị tính." sqref="AD1 JZ1 TV1 ADR1 ANN1 AXJ1 BHF1 BRB1 CAX1 CKT1 CUP1 DEL1 DOH1 DYD1 EHZ1 ERV1 FBR1 FLN1 FVJ1 GFF1 GPB1 GYX1 HIT1 HSP1 ICL1 IMH1 IWD1 JFZ1 JPV1 JZR1 KJN1 KTJ1 LDF1 LNB1 LWX1 MGT1 MQP1 NAL1 NKH1 NUD1 ODZ1 ONV1 OXR1 PHN1 PRJ1 QBF1 QLB1 QUX1 RET1 ROP1 RYL1 SIH1 SSD1 TBZ1 TLV1 TVR1 UFN1 UPJ1 UZF1 VJB1 VSX1 WCT1 WMP1 WWL1"/>
    <dataValidation operator="equal" allowBlank="1" showInputMessage="1" promptTitle="MISA SME.NET" prompt="Nhập Thành tiền_x000a_Tối đa 14 ký tự." sqref="WWP1 KD1 TZ1 ADV1 ANR1 AXN1 BHJ1 BRF1 CBB1 CKX1 CUT1 DEP1 DOL1 DYH1 EID1 ERZ1 FBV1 FLR1 FVN1 GFJ1 GPF1 GZB1 HIX1 HST1 ICP1 IML1 IWH1 JGD1 JPZ1 JZV1 KJR1 KTN1 LDJ1 LNF1 LXB1 MGX1 MQT1 NAP1 NKL1 NUH1 OED1 ONZ1 OXV1 PHR1 PRN1 QBJ1 QLF1 QVB1 REX1 ROT1 RYP1 SIL1 SSH1 TCD1 TLZ1 TVV1 UFR1 UPN1 UZJ1 VJF1 VTB1 WCX1 WMT1 AH1:AH747"/>
    <dataValidation operator="equal" allowBlank="1" showInputMessage="1" promptTitle="MISA SME.NET" prompt="Nhập Tiền chiết khấu_x000a_Tối đa 14 ký tự." sqref="AJ1 KF1 UB1 ADX1 ANT1 AXP1 BHL1 BRH1 CBD1 CKZ1 CUV1 DER1 DON1 DYJ1 EIF1 ESB1 FBX1 FLT1 FVP1 GFL1 GPH1 GZD1 HIZ1 HSV1 ICR1 IMN1 IWJ1 JGF1 JQB1 JZX1 KJT1 KTP1 LDL1 LNH1 LXD1 MGZ1 MQV1 NAR1 NKN1 NUJ1 OEF1 OOB1 OXX1 PHT1 PRP1 QBL1 QLH1 QVD1 REZ1 ROV1 RYR1 SIN1 SSJ1 TCF1 TMB1 TVX1 UFT1 UPP1 UZL1 VJH1 VTD1 WCZ1 WMV1 WWR1"/>
    <dataValidation allowBlank="1" showInputMessage="1" promptTitle="MISA SME.NET" prompt="Nhập Tỷ lệ chiết khẩu_x000a_Nhập giá trị trong khoảng 0 - 100." sqref="AI1 KE1 UA1 ADW1 ANS1 AXO1 BHK1 BRG1 CBC1 CKY1 CUU1 DEQ1 DOM1 DYI1 EIE1 ESA1 FBW1 FLS1 FVO1 GFK1 GPG1 GZC1 HIY1 HSU1 ICQ1 IMM1 IWI1 JGE1 JQA1 JZW1 KJS1 KTO1 LDK1 LNG1 LXC1 MGY1 MQU1 NAQ1 NKM1 NUI1 OEE1 OOA1 OXW1 PHS1 PRO1 QBK1 QLG1 QVC1 REY1 ROU1 RYQ1 SIM1 SSI1 TCE1 TMA1 TVW1 UFS1 UPO1 UZK1 VJG1 VTC1 WCY1 WMU1 WWQ1"/>
    <dataValidation allowBlank="1" showInputMessage="1" promptTitle="MISA SME.NET" prompt="Nhập Tài khoản chiết khấu._x000a_Lưu ý chỉ nhập với Hình thức bán hàng là (Bán hàng hóa dịch vụ)" sqref="AK1 KG1 UC1 ADY1 ANU1 AXQ1 BHM1 BRI1 CBE1 CLA1 CUW1 DES1 DOO1 DYK1 EIG1 ESC1 FBY1 FLU1 FVQ1 GFM1 GPI1 GZE1 HJA1 HSW1 ICS1 IMO1 IWK1 JGG1 JQC1 JZY1 KJU1 KTQ1 LDM1 LNI1 LXE1 MHA1 MQW1 NAS1 NKO1 NUK1 OEG1 OOC1 OXY1 PHU1 PRQ1 QBM1 QLI1 QVE1 RFA1 ROW1 RYS1 SIO1 SSK1 TCG1 TMC1 TVY1 UFU1 UPQ1 UZM1 VJI1 VTE1 WDA1 WMW1 WWS1"/>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WWV1 KJ1 UF1 AEB1 ANX1 AXT1 BHP1 BRL1 CBH1 CLD1 CUZ1 DEV1 DOR1 DYN1 EIJ1 ESF1 FCB1 FLX1 FVT1 GFP1 GPL1 GZH1 HJD1 HSZ1 ICV1 IMR1 IWN1 JGJ1 JQF1 KAB1 KJX1 KTT1 LDP1 LNL1 LXH1 MHD1 MQZ1 NAV1 NKR1 NUN1 OEJ1 OOF1 OYB1 PHX1 PRT1 QBP1 QLL1 QVH1 RFD1 ROZ1 RYV1 SIR1 SSN1 TCJ1 TMF1 TWB1 UFX1 UPT1 UZP1 VJL1 VTH1 WDD1 WMZ1 AN1:AN747"/>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KH1 UD1 ADZ1 ANV1 AXR1 BHN1 BRJ1 CBF1 CLB1 CUX1 DET1 DOP1 DYL1 EIH1 ESD1 FBZ1 FLV1 FVR1 GFN1 GPJ1 GZF1 HJB1 HSX1 ICT1 IMP1 IWL1 JGH1 JQD1 JZZ1 KJV1 KTR1 LDN1 LNJ1 LXF1 MHB1 MQX1 NAT1 NKP1 NUL1 OEH1 OOD1 OXZ1 PHV1 PRR1 QBN1 QLJ1 QVF1 RFB1 ROX1 RYT1 SIP1 SSL1 TCH1 TMD1 TVZ1 UFV1 UPR1 UZN1 VJJ1 VTF1 WDB1 WMX1 WWT1 AL1:AL747"/>
    <dataValidation allowBlank="1" showInputMessage="1" promptTitle="MISA SME.NET" prompt="Nhập Tài khoản thuế giá trị gia tăng._x000a_Lưu ý chỉ nhập với Hình thức bán hàng là (Bán hàng hóa dịch vụ)" sqref="WWW1 KK1 UG1 AEC1 ANY1 AXU1 BHQ1 BRM1 CBI1 CLE1 CVA1 DEW1 DOS1 DYO1 EIK1 ESG1 FCC1 FLY1 FVU1 GFQ1 GPM1 GZI1 HJE1 HTA1 ICW1 IMS1 IWO1 JGK1 JQG1 KAC1 KJY1 KTU1 LDQ1 LNM1 LXI1 MHE1 MRA1 NAW1 NKS1 NUO1 OEK1 OOG1 OYC1 PHY1 PRU1 QBQ1 QLM1 QVI1 RFE1 RPA1 RYW1 SIS1 SSO1 TCK1 TMG1 TWC1 UFY1 UPU1 UZQ1 VJM1 VTI1 WDE1 WNA1 AO1:AO747"/>
    <dataValidation allowBlank="1" showInputMessage="1" showErrorMessage="1" promptTitle="MISA SME.NET" prompt="Nhập Số chứng từ_x000a_Tối đa 20 ký tự." sqref="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dataValidation operator="equal" allowBlank="1" showInputMessage="1" promptTitle="MISA SME.NET" prompt="Nhập Số lượng_x000a_Tối đa 14 ký tự." sqref="WWM1 KA1 TW1 ADS1 ANO1 AXK1 BHG1 BRC1 CAY1 CKU1 CUQ1 DEM1 DOI1 DYE1 EIA1 ERW1 FBS1 FLO1 FVK1 GFG1 GPC1 GYY1 HIU1 HSQ1 ICM1 IMI1 IWE1 JGA1 JPW1 JZS1 KJO1 KTK1 LDG1 LNC1 LWY1 MGU1 MQQ1 NAM1 NKI1 NUE1 OEA1 ONW1 OXS1 PHO1 PRK1 QBG1 QLC1 QUY1 REU1 ROQ1 RYM1 SII1 SSE1 TCA1 TLW1 TVS1 UFO1 UPK1 UZG1 VJC1 VSY1 WCU1 WMQ1 AE1:AE747"/>
    <dataValidation operator="equal" allowBlank="1" showInputMessage="1" promptTitle="MISA SME.NET" prompt="Nhập Đơn giá_x000a_Tối đa 14 ký tự." sqref="KC1 TY1 ADU1 ANQ1 AXM1 BHI1 BRE1 CBA1 CKW1 CUS1 DEO1 DOK1 DYG1 EIC1 ERY1 FBU1 FLQ1 FVM1 GFI1 GPE1 GZA1 HIW1 HSS1 ICO1 IMK1 IWG1 JGC1 JPY1 JZU1 KJQ1 KTM1 LDI1 LNE1 LXA1 MGW1 MQS1 NAO1 NKK1 NUG1 OEC1 ONY1 OXU1 PHQ1 PRM1 QBI1 QLE1 QVA1 REW1 ROS1 RYO1 SIK1 SSG1 TCC1 TLY1 TVU1 UFQ1 UPM1 UZI1 VJE1 VTA1 WCW1 WMS1 WWO1 AG1:AG747"/>
    <dataValidation type="list" allowBlank="1" showInputMessage="1" showErrorMessage="1" promptTitle="MISA SME.NET" prompt="Nhập Phương thức thanh toán._x000a_Nhập 0 hoặc để trống:  Giảm trừ công nợ_x000a_Nhập 1: Trả lại tiền mặt" sqref="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1 D1:D747">
      <formula1>"0,1"</formula1>
    </dataValidation>
    <dataValidation allowBlank="1" showInputMessage="1" showErrorMessage="1" promptTitle="MISA SME.NET" prompt="Nhập Mấu số hóa đơn_x000a_Tối đa 25 ký tự._x000a_" sqref="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K1"/>
    <dataValidation operator="equal" allowBlank="1" showInputMessage="1" promptTitle="MISA SME.NET" prompt="Nhập Ký hiệu hóa đơn_x000a_Tối đa 20 ký tự." sqref="WLX1 WCB1 VSF1 VIJ1 UYN1 UOR1 UEV1 TUZ1 TLD1 TBH1 SRL1 SHP1 RXT1 RNX1 REB1 QUF1 QKJ1 QAN1 PQR1 PGV1 OWZ1 OND1 ODH1 NTL1 NJP1 MZT1 MPX1 MGB1 LWF1 LMJ1 LCN1 KSR1 KIV1 JYZ1 JPD1 JFH1 IVL1 ILP1 IBT1 HRX1 HIB1 GYF1 GOJ1 GEN1 FUR1 FKV1 FAZ1 ERD1 EHH1 DXL1 DNP1 DDT1 CTX1 CKB1 CAF1 BQJ1 BGN1 AWR1 AMV1 ACZ1 TD1 JH1 L1 WVT1"/>
    <dataValidation operator="equal" showInputMessage="1" showErrorMessage="1" errorTitle="MISA SME.NET" error="Ngày hạch toán không được để trống!" promptTitle="MISA SME.NET" prompt="Nhập Ngày hạch toán." sqref="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F1"/>
    <dataValidation operator="equal" showInputMessage="1" showErrorMessage="1" errorTitle="MISA SME.NET" error="Ngày chứng từ không được để trống!" promptTitle="MISA SME.NET" prompt="Nhập Ngày chứng từ." sqref="JC1 SY1 ACU1 AMQ1 AWM1 BGI1 BQE1 CAA1 CJW1 CTS1 DDO1 DNK1 DXG1 EHC1 EQY1 FAU1 FKQ1 FUM1 GEI1 GOE1 GYA1 HHW1 HRS1 IBO1 ILK1 IVG1 JFC1 JOY1 JYU1 KIQ1 KSM1 LCI1 LME1 LWA1 MFW1 MPS1 MZO1 NJK1 NTG1 ODC1 OMY1 OWU1 PGQ1 PQM1 QAI1 QKE1 QUA1 RDW1 RNS1 RXO1 SHK1 SRG1 TBC1 TKY1 TUU1 UEQ1 UOM1 UYI1 VIE1 VSA1 WBW1 WLS1 WVO1 G1"/>
    <dataValidation showInputMessage="1" showErrorMessage="1" errorTitle="MISA SME.NET" error="Mã hàng không được để trống!" promptTitle="MISA SME.NET" prompt="Nhập Mã hàng." sqref="JU1 TQ1 ADM1 ANI1 AXE1 BHA1 BQW1 CAS1 CKO1 CUK1 DEG1 DOC1 DXY1 EHU1 ERQ1 FBM1 FLI1 FVE1 GFA1 GOW1 GYS1 HIO1 HSK1 ICG1 IMC1 IVY1 JFU1 JPQ1 JZM1 KJI1 KTE1 LDA1 LMW1 LWS1 MGO1 MQK1 NAG1 NKC1 NTY1 ODU1 ONQ1 OXM1 PHI1 PRE1 QBA1 QKW1 QUS1 REO1 ROK1 RYG1 SIC1 SRY1 TBU1 TLQ1 TVM1 UFI1 UPE1 UZA1 VIW1 VSS1 WCO1 WMK1 WWG1 Y1"/>
    <dataValidation showInputMessage="1" showErrorMessage="1" errorTitle="MISA SME.NET" error="Mã hàng không được để trống!" promptTitle="MISA SME.NET" prompt="Nhập Tài khoản trả lại/Tài khoản nợ_x000a_Tối đa 20 ký tự" sqref="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AB1"/>
    <dataValidation showInputMessage="1" showErrorMessage="1" errorTitle="MISA SME.NET" error="Mã hàng không được để trống!" promptTitle="MISA SME.NET" prompt="Nhập Tài khoản công nợ/Tài khoản tiền/Tài khoản có_x000a_Tối đa 20 ký tự" sqref="JY1 TU1 ADQ1 ANM1 AXI1 BHE1 BRA1 CAW1 CKS1 CUO1 DEK1 DOG1 DYC1 EHY1 ERU1 FBQ1 FLM1 FVI1 GFE1 GPA1 GYW1 HIS1 HSO1 ICK1 IMG1 IWC1 JFY1 JPU1 JZQ1 KJM1 KTI1 LDE1 LNA1 LWW1 MGS1 MQO1 NAK1 NKG1 NUC1 ODY1 ONU1 OXQ1 PHM1 PRI1 QBE1 QLA1 QUW1 RES1 ROO1 RYK1 SIG1 SSC1 TBY1 TLU1 TVQ1 UFM1 UPI1 UZE1 VJA1 VSW1 WCS1 WMO1 WWK1 AC1"/>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X1"/>
    <dataValidation allowBlank="1" showInputMessage="1" showErrorMessage="1" promptTitle="MISA SME.NET" prompt="Nhập Kiêm phiếu nhập kho._x000a_Nhập 1 hoặc để trống: Kiêm phiếu nhập kho_x000a_Nhập 0: Không kiêm phiếu nhập kho" sqref="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1"/>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B1:C1"/>
    <dataValidation allowBlank="1" showInputMessage="1" showErrorMessage="1" promptTitle="MISA SME.NET" prompt="Nhập Hiển thị trên sổ_x000a_Nhập 0: Sổ tài chính_x000a_Nhập 1: Sổ quản trị_x000a_Nhập 2 hoặc bỏ trống: Sổ tài chính và quản trị" sqref="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A1"/>
    <dataValidation operator="equal" allowBlank="1" showInputMessage="1" promptTitle="MISA SME.NET" prompt="Nhập Ngày hóa đơn." sqref="JJ1 TF1 ADB1 AMX1 AWT1 BGP1 BQL1 CAH1 CKD1 CTZ1 DDV1 DNR1 DXN1 EHJ1 ERF1 FBB1 FKX1 FUT1 GEP1 GOL1 GYH1 HID1 HRZ1 IBV1 ILR1 IVN1 JFJ1 JPF1 JZB1 KIX1 KST1 LCP1 LML1 LWH1 MGD1 MPZ1 MZV1 NJR1 NTN1 ODJ1 ONF1 OXB1 PGX1 PQT1 QAP1 QKL1 QUH1 RED1 RNZ1 RXV1 SHR1 SRN1 TBJ1 TLF1 TVB1 UEX1 UOT1 UYP1 VIL1 VSH1 WCD1 WLZ1 WVV1 N1"/>
    <dataValidation operator="equal" allowBlank="1" showInputMessage="1" promptTitle="MISA SME.NET" prompt="Nhập Diễn giải/Lý do chi_x000a_Tối đa 255 ký tự." sqref="JO1 TK1 ADG1 ANC1 AWY1 BGU1 BQQ1 CAM1 CKI1 CUE1 DEA1 DNW1 DXS1 EHO1 ERK1 FBG1 FLC1 FUY1 GEU1 GOQ1 GYM1 HII1 HSE1 ICA1 ILW1 IVS1 JFO1 JPK1 JZG1 KJC1 KSY1 LCU1 LMQ1 LWM1 MGI1 MQE1 NAA1 NJW1 NTS1 ODO1 ONK1 OXG1 PHC1 PQY1 QAU1 QKQ1 QUM1 REI1 ROE1 RYA1 SHW1 SRS1 TBO1 TLK1 TVG1 UFC1 UOY1 UYU1 VIQ1 VSM1 WCI1 WME1 WWA1 S1"/>
    <dataValidation showInputMessage="1" showErrorMessage="1" errorTitle="MISA SME.NET 2012" error="Mã hàng không được để trống!" promptTitle="MISA SME.NET" prompt="Nhập Tài khoản công nợ/Tài khoản tiền/Tài khoản có_x000a_Tối đa 20 ký tự" sqref="AC2:AC747"/>
    <dataValidation showInputMessage="1" showErrorMessage="1" errorTitle="MISA SME.NET 2012" error="Mã hàng không được để trống!" promptTitle="MISA SME.NET" prompt="Nhập Tài khoản trả lại/Tài khoản nợ_x000a_Tối đa 20 ký tự" sqref="AB2:AB747"/>
    <dataValidation type="list" allowBlank="1" showInputMessage="1" showErrorMessage="1" promptTitle="MISA SME.NET" prompt="Nhập Kiêm phiếu nhập kho._x000a_Nhập 1 hoặc để trống: Kiêm phiếu nhập kho_x000a_Nhập 0: Không kiêm phiếu nhập kho" sqref="E2:E747">
      <formula1>"0,1"</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15"/>
  <sheetViews>
    <sheetView topLeftCell="J1" workbookViewId="0">
      <selection activeCell="D32" sqref="D32"/>
    </sheetView>
  </sheetViews>
  <sheetFormatPr defaultRowHeight="15.75" x14ac:dyDescent="0.25"/>
  <cols>
    <col min="1" max="1" width="10.875" style="24" bestFit="1" customWidth="1"/>
    <col min="2" max="30" width="24.75" customWidth="1"/>
    <col min="31" max="31" width="24.75" style="1" hidden="1" customWidth="1"/>
    <col min="32" max="32" width="10.875" style="24" bestFit="1" customWidth="1"/>
    <col min="33" max="33" width="19.75" bestFit="1" customWidth="1"/>
  </cols>
  <sheetData>
    <row r="1" spans="1:35" x14ac:dyDescent="0.25">
      <c r="B1" s="1" t="s">
        <v>0</v>
      </c>
      <c r="C1" s="1" t="s">
        <v>1</v>
      </c>
      <c r="D1" s="1" t="s">
        <v>2</v>
      </c>
      <c r="E1" s="1" t="s">
        <v>3</v>
      </c>
      <c r="F1" s="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12</v>
      </c>
      <c r="V1" s="1" t="s">
        <v>13</v>
      </c>
      <c r="W1" s="1" t="s">
        <v>14</v>
      </c>
      <c r="X1" s="1" t="s">
        <v>15</v>
      </c>
      <c r="Y1" s="1" t="s">
        <v>16</v>
      </c>
      <c r="Z1" s="1" t="s">
        <v>17</v>
      </c>
      <c r="AA1" s="1" t="s">
        <v>19</v>
      </c>
      <c r="AB1" s="1" t="s">
        <v>20</v>
      </c>
      <c r="AC1" s="1" t="s">
        <v>21</v>
      </c>
      <c r="AD1" s="1" t="s">
        <v>22</v>
      </c>
      <c r="AE1" s="1" t="s">
        <v>20</v>
      </c>
    </row>
    <row r="2" spans="1:35" x14ac:dyDescent="0.25">
      <c r="A2" s="24" t="s">
        <v>8530</v>
      </c>
      <c r="B2" s="1">
        <v>11713790</v>
      </c>
      <c r="C2" s="1" t="s">
        <v>23</v>
      </c>
      <c r="D2" s="1" t="s">
        <v>24</v>
      </c>
      <c r="E2" s="1" t="s">
        <v>25</v>
      </c>
      <c r="F2" s="1" t="s">
        <v>26</v>
      </c>
      <c r="G2" s="1" t="s">
        <v>27</v>
      </c>
      <c r="H2" s="1" t="s">
        <v>28</v>
      </c>
      <c r="I2" s="1" t="s">
        <v>29</v>
      </c>
      <c r="J2" s="1" t="s">
        <v>30</v>
      </c>
      <c r="K2" s="1" t="s">
        <v>31</v>
      </c>
      <c r="L2" s="1" t="s">
        <v>32</v>
      </c>
      <c r="M2" s="1" t="s">
        <v>33</v>
      </c>
      <c r="N2" s="1" t="s">
        <v>34</v>
      </c>
      <c r="O2" s="1" t="s">
        <v>35</v>
      </c>
      <c r="P2" s="1" t="s">
        <v>36</v>
      </c>
      <c r="Q2" s="1" t="s">
        <v>37</v>
      </c>
      <c r="R2" s="1" t="s">
        <v>37</v>
      </c>
      <c r="S2" s="1" t="s">
        <v>37</v>
      </c>
      <c r="T2" s="1" t="s">
        <v>38</v>
      </c>
      <c r="U2" s="1" t="s">
        <v>39</v>
      </c>
      <c r="V2" s="1" t="s">
        <v>40</v>
      </c>
      <c r="W2" s="1" t="s">
        <v>41</v>
      </c>
      <c r="X2" s="1" t="s">
        <v>42</v>
      </c>
      <c r="Y2" s="1" t="s">
        <v>37</v>
      </c>
      <c r="Z2" s="1" t="s">
        <v>37</v>
      </c>
      <c r="AA2" s="1" t="s">
        <v>37</v>
      </c>
      <c r="AB2" s="1" t="s">
        <v>43</v>
      </c>
      <c r="AC2" s="1" t="s">
        <v>37</v>
      </c>
      <c r="AD2" s="1" t="s">
        <v>37</v>
      </c>
      <c r="AE2" s="1" t="s">
        <v>8512</v>
      </c>
      <c r="AF2" s="24">
        <v>9106038818</v>
      </c>
      <c r="AG2" s="24" t="str">
        <f>AF2&amp;"-"&amp;G2</f>
        <v>9106038818-00018702</v>
      </c>
      <c r="AH2" t="s">
        <v>8513</v>
      </c>
      <c r="AI2" t="s">
        <v>8514</v>
      </c>
    </row>
    <row r="3" spans="1:35" x14ac:dyDescent="0.25">
      <c r="A3" s="24" t="s">
        <v>8606</v>
      </c>
      <c r="B3" s="1">
        <v>11714434</v>
      </c>
      <c r="C3" s="1" t="s">
        <v>44</v>
      </c>
      <c r="D3" s="1" t="s">
        <v>24</v>
      </c>
      <c r="E3" s="1" t="s">
        <v>25</v>
      </c>
      <c r="F3" s="1" t="s">
        <v>26</v>
      </c>
      <c r="G3" s="1" t="s">
        <v>45</v>
      </c>
      <c r="H3" s="1" t="s">
        <v>28</v>
      </c>
      <c r="I3" s="1" t="s">
        <v>29</v>
      </c>
      <c r="J3" s="1" t="s">
        <v>30</v>
      </c>
      <c r="K3" s="1" t="s">
        <v>31</v>
      </c>
      <c r="L3" s="1" t="s">
        <v>32</v>
      </c>
      <c r="M3" s="1" t="s">
        <v>46</v>
      </c>
      <c r="N3" s="1" t="s">
        <v>47</v>
      </c>
      <c r="O3" s="1" t="s">
        <v>48</v>
      </c>
      <c r="P3" s="1" t="s">
        <v>37</v>
      </c>
      <c r="Q3" s="1" t="s">
        <v>37</v>
      </c>
      <c r="R3" s="1" t="s">
        <v>37</v>
      </c>
      <c r="S3" s="1" t="s">
        <v>37</v>
      </c>
      <c r="T3" s="1" t="s">
        <v>38</v>
      </c>
      <c r="U3" s="1" t="s">
        <v>39</v>
      </c>
      <c r="V3" s="1" t="s">
        <v>40</v>
      </c>
      <c r="W3" s="1" t="s">
        <v>41</v>
      </c>
      <c r="X3" s="1" t="s">
        <v>42</v>
      </c>
      <c r="Y3" s="1" t="s">
        <v>37</v>
      </c>
      <c r="Z3" s="1" t="s">
        <v>37</v>
      </c>
      <c r="AA3" s="1" t="s">
        <v>37</v>
      </c>
      <c r="AB3" s="1" t="s">
        <v>49</v>
      </c>
      <c r="AC3" s="1" t="s">
        <v>37</v>
      </c>
      <c r="AD3" s="1" t="s">
        <v>37</v>
      </c>
      <c r="AE3" s="1" t="s">
        <v>8512</v>
      </c>
      <c r="AF3" s="24">
        <v>9106041298</v>
      </c>
      <c r="AG3" s="24" t="str">
        <f t="shared" ref="AG3:AG66" si="0">AF3&amp;"-"&amp;G3</f>
        <v>9106041298-00008159</v>
      </c>
    </row>
    <row r="4" spans="1:35" x14ac:dyDescent="0.25">
      <c r="A4" s="24" t="s">
        <v>8577</v>
      </c>
      <c r="B4" s="1">
        <v>11712672</v>
      </c>
      <c r="C4" s="1" t="s">
        <v>50</v>
      </c>
      <c r="D4" s="1" t="s">
        <v>24</v>
      </c>
      <c r="E4" s="1" t="s">
        <v>25</v>
      </c>
      <c r="F4" s="1" t="s">
        <v>26</v>
      </c>
      <c r="G4" s="1" t="s">
        <v>51</v>
      </c>
      <c r="H4" s="1" t="s">
        <v>28</v>
      </c>
      <c r="I4" s="1" t="s">
        <v>29</v>
      </c>
      <c r="J4" s="1" t="s">
        <v>52</v>
      </c>
      <c r="K4" s="1" t="s">
        <v>53</v>
      </c>
      <c r="L4" s="1" t="s">
        <v>54</v>
      </c>
      <c r="M4" s="1" t="s">
        <v>55</v>
      </c>
      <c r="N4" s="1" t="s">
        <v>56</v>
      </c>
      <c r="O4" s="1" t="s">
        <v>57</v>
      </c>
      <c r="P4" s="1" t="s">
        <v>37</v>
      </c>
      <c r="Q4" s="1" t="s">
        <v>37</v>
      </c>
      <c r="R4" s="1" t="s">
        <v>37</v>
      </c>
      <c r="S4" s="1" t="s">
        <v>37</v>
      </c>
      <c r="T4" s="1" t="s">
        <v>38</v>
      </c>
      <c r="U4" s="1" t="s">
        <v>39</v>
      </c>
      <c r="V4" s="1" t="s">
        <v>40</v>
      </c>
      <c r="W4" s="1" t="s">
        <v>41</v>
      </c>
      <c r="X4" s="1" t="s">
        <v>42</v>
      </c>
      <c r="Y4" s="1" t="s">
        <v>37</v>
      </c>
      <c r="Z4" s="1" t="s">
        <v>37</v>
      </c>
      <c r="AA4" s="1" t="s">
        <v>37</v>
      </c>
      <c r="AB4" s="1" t="s">
        <v>58</v>
      </c>
      <c r="AC4" s="1" t="s">
        <v>37</v>
      </c>
      <c r="AD4" s="1" t="s">
        <v>37</v>
      </c>
      <c r="AE4" s="1" t="s">
        <v>8512</v>
      </c>
      <c r="AF4" s="24">
        <v>9106040056</v>
      </c>
      <c r="AG4" s="24" t="str">
        <f t="shared" si="0"/>
        <v>9106040056-00480676</v>
      </c>
    </row>
    <row r="5" spans="1:35" x14ac:dyDescent="0.25">
      <c r="A5" s="24" t="s">
        <v>8548</v>
      </c>
      <c r="B5" s="1">
        <v>11715432</v>
      </c>
      <c r="C5" s="1" t="s">
        <v>59</v>
      </c>
      <c r="D5" s="1" t="s">
        <v>24</v>
      </c>
      <c r="E5" s="1" t="s">
        <v>25</v>
      </c>
      <c r="F5" s="1" t="s">
        <v>26</v>
      </c>
      <c r="G5" s="1" t="s">
        <v>60</v>
      </c>
      <c r="H5" s="1" t="s">
        <v>28</v>
      </c>
      <c r="I5" s="1" t="s">
        <v>29</v>
      </c>
      <c r="J5" s="1" t="s">
        <v>61</v>
      </c>
      <c r="K5" s="1" t="s">
        <v>62</v>
      </c>
      <c r="L5" s="1" t="s">
        <v>63</v>
      </c>
      <c r="M5" s="1" t="s">
        <v>64</v>
      </c>
      <c r="N5" s="1" t="s">
        <v>65</v>
      </c>
      <c r="O5" s="1" t="s">
        <v>66</v>
      </c>
      <c r="P5" s="1" t="s">
        <v>37</v>
      </c>
      <c r="Q5" s="1" t="s">
        <v>37</v>
      </c>
      <c r="R5" s="1" t="s">
        <v>37</v>
      </c>
      <c r="S5" s="1" t="s">
        <v>37</v>
      </c>
      <c r="T5" s="1" t="s">
        <v>38</v>
      </c>
      <c r="U5" s="1" t="s">
        <v>39</v>
      </c>
      <c r="V5" s="1" t="s">
        <v>40</v>
      </c>
      <c r="W5" s="1" t="s">
        <v>41</v>
      </c>
      <c r="X5" s="1" t="s">
        <v>42</v>
      </c>
      <c r="Y5" s="1" t="s">
        <v>37</v>
      </c>
      <c r="Z5" s="1" t="s">
        <v>37</v>
      </c>
      <c r="AA5" s="1" t="s">
        <v>37</v>
      </c>
      <c r="AB5" s="1" t="s">
        <v>67</v>
      </c>
      <c r="AC5" s="1" t="s">
        <v>37</v>
      </c>
      <c r="AD5" s="1" t="s">
        <v>37</v>
      </c>
      <c r="AE5" s="1" t="s">
        <v>8512</v>
      </c>
      <c r="AF5" s="24">
        <v>9106039371</v>
      </c>
      <c r="AG5" s="24" t="str">
        <f t="shared" si="0"/>
        <v>9106039371-00080777</v>
      </c>
    </row>
    <row r="6" spans="1:35" x14ac:dyDescent="0.25">
      <c r="A6" s="24" t="s">
        <v>8537</v>
      </c>
      <c r="B6" s="1">
        <v>11715790</v>
      </c>
      <c r="C6" s="1" t="s">
        <v>68</v>
      </c>
      <c r="D6" s="1" t="s">
        <v>24</v>
      </c>
      <c r="E6" s="1" t="s">
        <v>25</v>
      </c>
      <c r="F6" s="1" t="s">
        <v>26</v>
      </c>
      <c r="G6" s="1" t="s">
        <v>69</v>
      </c>
      <c r="H6" s="1" t="s">
        <v>28</v>
      </c>
      <c r="I6" s="1" t="s">
        <v>29</v>
      </c>
      <c r="J6" s="1" t="s">
        <v>70</v>
      </c>
      <c r="K6" s="1" t="s">
        <v>71</v>
      </c>
      <c r="L6" s="1" t="s">
        <v>72</v>
      </c>
      <c r="M6" s="1" t="s">
        <v>73</v>
      </c>
      <c r="N6" s="1" t="s">
        <v>74</v>
      </c>
      <c r="O6" s="1" t="s">
        <v>75</v>
      </c>
      <c r="P6" s="1" t="s">
        <v>37</v>
      </c>
      <c r="Q6" s="1" t="s">
        <v>37</v>
      </c>
      <c r="R6" s="1" t="s">
        <v>37</v>
      </c>
      <c r="S6" s="1" t="s">
        <v>37</v>
      </c>
      <c r="T6" s="1" t="s">
        <v>38</v>
      </c>
      <c r="U6" s="1" t="s">
        <v>39</v>
      </c>
      <c r="V6" s="1" t="s">
        <v>40</v>
      </c>
      <c r="W6" s="1" t="s">
        <v>41</v>
      </c>
      <c r="X6" s="1" t="s">
        <v>42</v>
      </c>
      <c r="Y6" s="1" t="s">
        <v>37</v>
      </c>
      <c r="Z6" s="1" t="s">
        <v>37</v>
      </c>
      <c r="AA6" s="1" t="s">
        <v>37</v>
      </c>
      <c r="AB6" s="1" t="s">
        <v>76</v>
      </c>
      <c r="AC6" s="1" t="s">
        <v>37</v>
      </c>
      <c r="AD6" s="1" t="s">
        <v>37</v>
      </c>
      <c r="AE6" s="1" t="s">
        <v>8512</v>
      </c>
      <c r="AF6" s="24">
        <v>9106039038</v>
      </c>
      <c r="AG6" s="24" t="str">
        <f t="shared" si="0"/>
        <v>9106039038-00009571</v>
      </c>
    </row>
    <row r="7" spans="1:35" x14ac:dyDescent="0.25">
      <c r="A7" s="24" t="s">
        <v>8539</v>
      </c>
      <c r="B7" s="1">
        <v>11715791</v>
      </c>
      <c r="C7" s="1" t="s">
        <v>77</v>
      </c>
      <c r="D7" s="1" t="s">
        <v>24</v>
      </c>
      <c r="E7" s="1" t="s">
        <v>25</v>
      </c>
      <c r="F7" s="1" t="s">
        <v>26</v>
      </c>
      <c r="G7" s="1" t="s">
        <v>78</v>
      </c>
      <c r="H7" s="1" t="s">
        <v>28</v>
      </c>
      <c r="I7" s="1" t="s">
        <v>29</v>
      </c>
      <c r="J7" s="1" t="s">
        <v>79</v>
      </c>
      <c r="K7" s="1" t="s">
        <v>80</v>
      </c>
      <c r="L7" s="1" t="s">
        <v>81</v>
      </c>
      <c r="M7" s="1" t="s">
        <v>73</v>
      </c>
      <c r="N7" s="1" t="s">
        <v>74</v>
      </c>
      <c r="O7" s="1" t="s">
        <v>75</v>
      </c>
      <c r="P7" s="1" t="s">
        <v>37</v>
      </c>
      <c r="Q7" s="1" t="s">
        <v>37</v>
      </c>
      <c r="R7" s="1" t="s">
        <v>37</v>
      </c>
      <c r="S7" s="1" t="s">
        <v>37</v>
      </c>
      <c r="T7" s="1" t="s">
        <v>38</v>
      </c>
      <c r="U7" s="1" t="s">
        <v>39</v>
      </c>
      <c r="V7" s="1" t="s">
        <v>40</v>
      </c>
      <c r="W7" s="1" t="s">
        <v>41</v>
      </c>
      <c r="X7" s="1" t="s">
        <v>42</v>
      </c>
      <c r="Y7" s="1" t="s">
        <v>37</v>
      </c>
      <c r="Z7" s="1" t="s">
        <v>37</v>
      </c>
      <c r="AA7" s="1" t="s">
        <v>37</v>
      </c>
      <c r="AB7" s="1" t="s">
        <v>82</v>
      </c>
      <c r="AC7" s="1" t="s">
        <v>37</v>
      </c>
      <c r="AD7" s="1" t="s">
        <v>37</v>
      </c>
      <c r="AE7" s="1" t="s">
        <v>8512</v>
      </c>
      <c r="AF7" s="24">
        <v>9106039040</v>
      </c>
      <c r="AG7" s="24" t="str">
        <f t="shared" si="0"/>
        <v>9106039040-00009572</v>
      </c>
    </row>
    <row r="8" spans="1:35" x14ac:dyDescent="0.25">
      <c r="A8" s="24" t="s">
        <v>8588</v>
      </c>
      <c r="B8" s="1">
        <v>11716849</v>
      </c>
      <c r="C8" s="1" t="s">
        <v>83</v>
      </c>
      <c r="D8" s="1" t="s">
        <v>24</v>
      </c>
      <c r="E8" s="1" t="s">
        <v>25</v>
      </c>
      <c r="F8" s="1" t="s">
        <v>26</v>
      </c>
      <c r="G8" s="1" t="s">
        <v>84</v>
      </c>
      <c r="H8" s="1" t="s">
        <v>28</v>
      </c>
      <c r="I8" s="1" t="s">
        <v>29</v>
      </c>
      <c r="J8" s="1" t="s">
        <v>85</v>
      </c>
      <c r="K8" s="1" t="s">
        <v>86</v>
      </c>
      <c r="L8" s="1" t="s">
        <v>87</v>
      </c>
      <c r="M8" s="1" t="s">
        <v>88</v>
      </c>
      <c r="N8" s="1" t="s">
        <v>89</v>
      </c>
      <c r="O8" s="1" t="s">
        <v>90</v>
      </c>
      <c r="P8" s="1" t="s">
        <v>91</v>
      </c>
      <c r="Q8" s="1" t="s">
        <v>37</v>
      </c>
      <c r="R8" s="1" t="s">
        <v>37</v>
      </c>
      <c r="S8" s="1" t="s">
        <v>37</v>
      </c>
      <c r="T8" s="1" t="s">
        <v>38</v>
      </c>
      <c r="U8" s="1" t="s">
        <v>39</v>
      </c>
      <c r="V8" s="1" t="s">
        <v>40</v>
      </c>
      <c r="W8" s="1" t="s">
        <v>41</v>
      </c>
      <c r="X8" s="1" t="s">
        <v>42</v>
      </c>
      <c r="Y8" s="1" t="s">
        <v>37</v>
      </c>
      <c r="Z8" s="1" t="s">
        <v>37</v>
      </c>
      <c r="AA8" s="1" t="s">
        <v>37</v>
      </c>
      <c r="AB8" s="1" t="s">
        <v>92</v>
      </c>
      <c r="AC8" s="1" t="s">
        <v>37</v>
      </c>
      <c r="AD8" s="1" t="s">
        <v>37</v>
      </c>
      <c r="AE8" s="1" t="s">
        <v>8512</v>
      </c>
      <c r="AF8" s="24">
        <v>9106040635</v>
      </c>
      <c r="AG8" s="24" t="str">
        <f t="shared" si="0"/>
        <v>9106040635-00002266</v>
      </c>
    </row>
    <row r="9" spans="1:35" x14ac:dyDescent="0.25">
      <c r="A9" s="24" t="s">
        <v>8624</v>
      </c>
      <c r="B9" s="1">
        <v>11713329</v>
      </c>
      <c r="C9" s="1" t="s">
        <v>93</v>
      </c>
      <c r="D9" s="1" t="s">
        <v>24</v>
      </c>
      <c r="E9" s="1" t="s">
        <v>25</v>
      </c>
      <c r="F9" s="1" t="s">
        <v>26</v>
      </c>
      <c r="G9" s="1" t="s">
        <v>94</v>
      </c>
      <c r="H9" s="1" t="s">
        <v>28</v>
      </c>
      <c r="I9" s="1" t="s">
        <v>29</v>
      </c>
      <c r="J9" s="1" t="s">
        <v>95</v>
      </c>
      <c r="K9" s="1" t="s">
        <v>96</v>
      </c>
      <c r="L9" s="1" t="s">
        <v>97</v>
      </c>
      <c r="M9" s="1" t="s">
        <v>55</v>
      </c>
      <c r="N9" s="1" t="s">
        <v>56</v>
      </c>
      <c r="O9" s="1" t="s">
        <v>57</v>
      </c>
      <c r="P9" s="1" t="s">
        <v>37</v>
      </c>
      <c r="Q9" s="1" t="s">
        <v>37</v>
      </c>
      <c r="R9" s="1" t="s">
        <v>37</v>
      </c>
      <c r="S9" s="1" t="s">
        <v>37</v>
      </c>
      <c r="T9" s="1" t="s">
        <v>38</v>
      </c>
      <c r="U9" s="1" t="s">
        <v>39</v>
      </c>
      <c r="V9" s="1" t="s">
        <v>40</v>
      </c>
      <c r="W9" s="1" t="s">
        <v>41</v>
      </c>
      <c r="X9" s="1" t="s">
        <v>42</v>
      </c>
      <c r="Y9" s="1" t="s">
        <v>37</v>
      </c>
      <c r="Z9" s="1" t="s">
        <v>37</v>
      </c>
      <c r="AA9" s="1" t="s">
        <v>37</v>
      </c>
      <c r="AB9" s="1" t="s">
        <v>98</v>
      </c>
      <c r="AC9" s="1" t="s">
        <v>37</v>
      </c>
      <c r="AD9" s="1" t="s">
        <v>37</v>
      </c>
      <c r="AE9" s="1" t="s">
        <v>8512</v>
      </c>
      <c r="AF9" s="24">
        <v>9106041904</v>
      </c>
      <c r="AG9" s="24" t="str">
        <f t="shared" si="0"/>
        <v>9106041904-00481290</v>
      </c>
    </row>
    <row r="10" spans="1:35" x14ac:dyDescent="0.25">
      <c r="A10" s="24" t="s">
        <v>8540</v>
      </c>
      <c r="B10" s="1">
        <v>11713796</v>
      </c>
      <c r="C10" s="1" t="s">
        <v>99</v>
      </c>
      <c r="D10" s="1" t="s">
        <v>24</v>
      </c>
      <c r="E10" s="1" t="s">
        <v>25</v>
      </c>
      <c r="F10" s="1" t="s">
        <v>26</v>
      </c>
      <c r="G10" s="1" t="s">
        <v>100</v>
      </c>
      <c r="H10" s="1" t="s">
        <v>28</v>
      </c>
      <c r="I10" s="1" t="s">
        <v>29</v>
      </c>
      <c r="J10" s="1" t="s">
        <v>61</v>
      </c>
      <c r="K10" s="1" t="s">
        <v>62</v>
      </c>
      <c r="L10" s="1" t="s">
        <v>63</v>
      </c>
      <c r="M10" s="1" t="s">
        <v>33</v>
      </c>
      <c r="N10" s="1" t="s">
        <v>34</v>
      </c>
      <c r="O10" s="1" t="s">
        <v>35</v>
      </c>
      <c r="P10" s="1" t="s">
        <v>36</v>
      </c>
      <c r="Q10" s="1" t="s">
        <v>37</v>
      </c>
      <c r="R10" s="1" t="s">
        <v>37</v>
      </c>
      <c r="S10" s="1" t="s">
        <v>37</v>
      </c>
      <c r="T10" s="1" t="s">
        <v>38</v>
      </c>
      <c r="U10" s="1" t="s">
        <v>39</v>
      </c>
      <c r="V10" s="1" t="s">
        <v>40</v>
      </c>
      <c r="W10" s="1" t="s">
        <v>41</v>
      </c>
      <c r="X10" s="1" t="s">
        <v>42</v>
      </c>
      <c r="Y10" s="1" t="s">
        <v>37</v>
      </c>
      <c r="Z10" s="1" t="s">
        <v>37</v>
      </c>
      <c r="AA10" s="1" t="s">
        <v>37</v>
      </c>
      <c r="AB10" s="1" t="s">
        <v>101</v>
      </c>
      <c r="AC10" s="1" t="s">
        <v>37</v>
      </c>
      <c r="AD10" s="1" t="s">
        <v>37</v>
      </c>
      <c r="AE10" s="1" t="s">
        <v>8512</v>
      </c>
      <c r="AF10" s="24">
        <v>9106039117</v>
      </c>
      <c r="AG10" s="24" t="str">
        <f t="shared" si="0"/>
        <v>9106039117-00018708</v>
      </c>
    </row>
    <row r="11" spans="1:35" x14ac:dyDescent="0.25">
      <c r="A11" s="24" t="s">
        <v>8554</v>
      </c>
      <c r="B11" s="1">
        <v>11715098</v>
      </c>
      <c r="C11" s="1" t="s">
        <v>102</v>
      </c>
      <c r="D11" s="1" t="s">
        <v>24</v>
      </c>
      <c r="E11" s="1" t="s">
        <v>25</v>
      </c>
      <c r="F11" s="1" t="s">
        <v>26</v>
      </c>
      <c r="G11" s="1" t="s">
        <v>103</v>
      </c>
      <c r="H11" s="1" t="s">
        <v>28</v>
      </c>
      <c r="I11" s="1" t="s">
        <v>29</v>
      </c>
      <c r="J11" s="1" t="s">
        <v>104</v>
      </c>
      <c r="K11" s="1" t="s">
        <v>105</v>
      </c>
      <c r="L11" s="1" t="s">
        <v>106</v>
      </c>
      <c r="M11" s="1" t="s">
        <v>107</v>
      </c>
      <c r="N11" s="1" t="s">
        <v>108</v>
      </c>
      <c r="O11" s="1" t="s">
        <v>109</v>
      </c>
      <c r="P11" s="1" t="s">
        <v>37</v>
      </c>
      <c r="Q11" s="1" t="s">
        <v>37</v>
      </c>
      <c r="R11" s="1" t="s">
        <v>37</v>
      </c>
      <c r="S11" s="1" t="s">
        <v>37</v>
      </c>
      <c r="T11" s="1" t="s">
        <v>38</v>
      </c>
      <c r="U11" s="1" t="s">
        <v>39</v>
      </c>
      <c r="V11" s="1" t="s">
        <v>40</v>
      </c>
      <c r="W11" s="1" t="s">
        <v>41</v>
      </c>
      <c r="X11" s="1" t="s">
        <v>42</v>
      </c>
      <c r="Y11" s="1" t="s">
        <v>37</v>
      </c>
      <c r="Z11" s="1" t="s">
        <v>37</v>
      </c>
      <c r="AA11" s="1" t="s">
        <v>37</v>
      </c>
      <c r="AB11" s="1" t="s">
        <v>110</v>
      </c>
      <c r="AC11" s="1" t="s">
        <v>37</v>
      </c>
      <c r="AD11" s="1" t="s">
        <v>37</v>
      </c>
      <c r="AE11" s="1" t="s">
        <v>8512</v>
      </c>
      <c r="AF11" s="24">
        <v>9106039570</v>
      </c>
      <c r="AG11" s="24" t="str">
        <f t="shared" si="0"/>
        <v>9106039570-00037323</v>
      </c>
    </row>
    <row r="12" spans="1:35" x14ac:dyDescent="0.25">
      <c r="A12" s="24" t="s">
        <v>8555</v>
      </c>
      <c r="B12" s="1">
        <v>11716497</v>
      </c>
      <c r="C12" s="1" t="s">
        <v>111</v>
      </c>
      <c r="D12" s="1" t="s">
        <v>24</v>
      </c>
      <c r="E12" s="1" t="s">
        <v>25</v>
      </c>
      <c r="F12" s="1" t="s">
        <v>26</v>
      </c>
      <c r="G12" s="1" t="s">
        <v>112</v>
      </c>
      <c r="H12" s="1" t="s">
        <v>28</v>
      </c>
      <c r="I12" s="1" t="s">
        <v>29</v>
      </c>
      <c r="J12" s="1" t="s">
        <v>113</v>
      </c>
      <c r="K12" s="1" t="s">
        <v>114</v>
      </c>
      <c r="L12" s="1" t="s">
        <v>115</v>
      </c>
      <c r="M12" s="1" t="s">
        <v>116</v>
      </c>
      <c r="N12" s="1" t="s">
        <v>117</v>
      </c>
      <c r="O12" s="1" t="s">
        <v>118</v>
      </c>
      <c r="P12" s="1" t="s">
        <v>37</v>
      </c>
      <c r="Q12" s="1" t="s">
        <v>37</v>
      </c>
      <c r="R12" s="1" t="s">
        <v>37</v>
      </c>
      <c r="S12" s="1" t="s">
        <v>37</v>
      </c>
      <c r="T12" s="1" t="s">
        <v>38</v>
      </c>
      <c r="U12" s="1" t="s">
        <v>39</v>
      </c>
      <c r="V12" s="1" t="s">
        <v>40</v>
      </c>
      <c r="W12" s="1" t="s">
        <v>41</v>
      </c>
      <c r="X12" s="1" t="s">
        <v>42</v>
      </c>
      <c r="Y12" s="1" t="s">
        <v>37</v>
      </c>
      <c r="Z12" s="1" t="s">
        <v>37</v>
      </c>
      <c r="AA12" s="1" t="s">
        <v>37</v>
      </c>
      <c r="AB12" s="1" t="s">
        <v>119</v>
      </c>
      <c r="AC12" s="1" t="s">
        <v>37</v>
      </c>
      <c r="AD12" s="1" t="s">
        <v>37</v>
      </c>
      <c r="AE12" s="1" t="s">
        <v>8512</v>
      </c>
      <c r="AF12" s="24">
        <v>9106039571</v>
      </c>
      <c r="AG12" s="24" t="str">
        <f t="shared" si="0"/>
        <v>9106039571-00063634</v>
      </c>
    </row>
    <row r="13" spans="1:35" x14ac:dyDescent="0.25">
      <c r="A13" s="24" t="s">
        <v>8535</v>
      </c>
      <c r="B13" s="1">
        <v>11714765</v>
      </c>
      <c r="C13" s="1" t="s">
        <v>120</v>
      </c>
      <c r="D13" s="1" t="s">
        <v>24</v>
      </c>
      <c r="E13" s="1" t="s">
        <v>25</v>
      </c>
      <c r="F13" s="1" t="s">
        <v>26</v>
      </c>
      <c r="G13" s="1" t="s">
        <v>121</v>
      </c>
      <c r="H13" s="1" t="s">
        <v>28</v>
      </c>
      <c r="I13" s="1" t="s">
        <v>29</v>
      </c>
      <c r="J13" s="1" t="s">
        <v>122</v>
      </c>
      <c r="K13" s="1" t="s">
        <v>123</v>
      </c>
      <c r="L13" s="1" t="s">
        <v>124</v>
      </c>
      <c r="M13" s="1" t="s">
        <v>125</v>
      </c>
      <c r="N13" s="1" t="s">
        <v>126</v>
      </c>
      <c r="O13" s="1" t="s">
        <v>127</v>
      </c>
      <c r="P13" s="1" t="s">
        <v>37</v>
      </c>
      <c r="Q13" s="1" t="s">
        <v>37</v>
      </c>
      <c r="R13" s="1" t="s">
        <v>37</v>
      </c>
      <c r="S13" s="1" t="s">
        <v>37</v>
      </c>
      <c r="T13" s="1" t="s">
        <v>38</v>
      </c>
      <c r="U13" s="1" t="s">
        <v>39</v>
      </c>
      <c r="V13" s="1" t="s">
        <v>40</v>
      </c>
      <c r="W13" s="1" t="s">
        <v>41</v>
      </c>
      <c r="X13" s="1" t="s">
        <v>42</v>
      </c>
      <c r="Y13" s="1" t="s">
        <v>37</v>
      </c>
      <c r="Z13" s="1" t="s">
        <v>37</v>
      </c>
      <c r="AA13" s="1" t="s">
        <v>37</v>
      </c>
      <c r="AB13" s="1" t="s">
        <v>128</v>
      </c>
      <c r="AC13" s="1" t="s">
        <v>37</v>
      </c>
      <c r="AD13" s="1" t="s">
        <v>37</v>
      </c>
      <c r="AE13" s="1" t="s">
        <v>8512</v>
      </c>
      <c r="AF13" s="24">
        <v>9106038978</v>
      </c>
      <c r="AG13" s="24" t="str">
        <f t="shared" si="0"/>
        <v>9106038978-00018144</v>
      </c>
    </row>
    <row r="14" spans="1:35" x14ac:dyDescent="0.25">
      <c r="A14" s="24" t="s">
        <v>8529</v>
      </c>
      <c r="B14" s="1">
        <v>11715343</v>
      </c>
      <c r="C14" s="1" t="s">
        <v>129</v>
      </c>
      <c r="D14" s="1" t="s">
        <v>24</v>
      </c>
      <c r="E14" s="1" t="s">
        <v>25</v>
      </c>
      <c r="F14" s="1" t="s">
        <v>26</v>
      </c>
      <c r="G14" s="1" t="s">
        <v>130</v>
      </c>
      <c r="H14" s="1" t="s">
        <v>28</v>
      </c>
      <c r="I14" s="1" t="s">
        <v>29</v>
      </c>
      <c r="J14" s="1" t="s">
        <v>131</v>
      </c>
      <c r="K14" s="1" t="s">
        <v>132</v>
      </c>
      <c r="L14" s="1" t="s">
        <v>133</v>
      </c>
      <c r="M14" s="1" t="s">
        <v>134</v>
      </c>
      <c r="N14" s="1" t="s">
        <v>135</v>
      </c>
      <c r="O14" s="1" t="s">
        <v>136</v>
      </c>
      <c r="P14" s="1" t="s">
        <v>37</v>
      </c>
      <c r="Q14" s="1" t="s">
        <v>37</v>
      </c>
      <c r="R14" s="1" t="s">
        <v>37</v>
      </c>
      <c r="S14" s="1" t="s">
        <v>37</v>
      </c>
      <c r="T14" s="1" t="s">
        <v>38</v>
      </c>
      <c r="U14" s="1" t="s">
        <v>39</v>
      </c>
      <c r="V14" s="1" t="s">
        <v>40</v>
      </c>
      <c r="W14" s="1" t="s">
        <v>41</v>
      </c>
      <c r="X14" s="1" t="s">
        <v>42</v>
      </c>
      <c r="Y14" s="1" t="s">
        <v>37</v>
      </c>
      <c r="Z14" s="1" t="s">
        <v>37</v>
      </c>
      <c r="AA14" s="1" t="s">
        <v>37</v>
      </c>
      <c r="AB14" s="1" t="s">
        <v>137</v>
      </c>
      <c r="AC14" s="1" t="s">
        <v>37</v>
      </c>
      <c r="AD14" s="1" t="s">
        <v>37</v>
      </c>
      <c r="AE14" s="1" t="s">
        <v>8512</v>
      </c>
      <c r="AF14" s="24">
        <v>9106038782</v>
      </c>
      <c r="AG14" s="24" t="str">
        <f t="shared" si="0"/>
        <v>9106038782-00008819</v>
      </c>
    </row>
    <row r="15" spans="1:35" x14ac:dyDescent="0.25">
      <c r="A15" s="24" t="s">
        <v>8628</v>
      </c>
      <c r="B15" s="1">
        <v>11714074</v>
      </c>
      <c r="C15" s="1" t="s">
        <v>138</v>
      </c>
      <c r="D15" s="1" t="s">
        <v>24</v>
      </c>
      <c r="E15" s="1" t="s">
        <v>25</v>
      </c>
      <c r="F15" s="1" t="s">
        <v>26</v>
      </c>
      <c r="G15" s="1" t="s">
        <v>139</v>
      </c>
      <c r="H15" s="1" t="s">
        <v>28</v>
      </c>
      <c r="I15" s="1" t="s">
        <v>29</v>
      </c>
      <c r="J15" s="1" t="s">
        <v>140</v>
      </c>
      <c r="K15" s="1" t="s">
        <v>141</v>
      </c>
      <c r="L15" s="1" t="s">
        <v>142</v>
      </c>
      <c r="M15" s="1" t="s">
        <v>143</v>
      </c>
      <c r="N15" s="1" t="s">
        <v>144</v>
      </c>
      <c r="O15" s="1" t="s">
        <v>145</v>
      </c>
      <c r="P15" s="1" t="s">
        <v>37</v>
      </c>
      <c r="Q15" s="1" t="s">
        <v>37</v>
      </c>
      <c r="R15" s="1" t="s">
        <v>37</v>
      </c>
      <c r="S15" s="1" t="s">
        <v>37</v>
      </c>
      <c r="T15" s="1" t="s">
        <v>38</v>
      </c>
      <c r="U15" s="1" t="s">
        <v>39</v>
      </c>
      <c r="V15" s="1" t="s">
        <v>40</v>
      </c>
      <c r="W15" s="1" t="s">
        <v>41</v>
      </c>
      <c r="X15" s="1" t="s">
        <v>42</v>
      </c>
      <c r="Y15" s="1" t="s">
        <v>37</v>
      </c>
      <c r="Z15" s="1" t="s">
        <v>37</v>
      </c>
      <c r="AA15" s="1" t="s">
        <v>37</v>
      </c>
      <c r="AB15" s="1" t="s">
        <v>146</v>
      </c>
      <c r="AC15" s="1" t="s">
        <v>37</v>
      </c>
      <c r="AD15" s="1" t="s">
        <v>37</v>
      </c>
      <c r="AE15" s="1" t="s">
        <v>8512</v>
      </c>
      <c r="AF15" s="24">
        <v>9106041980</v>
      </c>
      <c r="AG15" s="24" t="str">
        <f t="shared" si="0"/>
        <v>9106041980-00014981</v>
      </c>
    </row>
    <row r="16" spans="1:35" x14ac:dyDescent="0.25">
      <c r="A16" s="24" t="s">
        <v>8683</v>
      </c>
      <c r="B16" s="1">
        <v>11714534</v>
      </c>
      <c r="C16" s="1" t="s">
        <v>147</v>
      </c>
      <c r="D16" s="1" t="s">
        <v>24</v>
      </c>
      <c r="E16" s="1" t="s">
        <v>25</v>
      </c>
      <c r="F16" s="1" t="s">
        <v>26</v>
      </c>
      <c r="G16" s="1" t="s">
        <v>148</v>
      </c>
      <c r="H16" s="1" t="s">
        <v>28</v>
      </c>
      <c r="I16" s="1" t="s">
        <v>29</v>
      </c>
      <c r="J16" s="1" t="s">
        <v>149</v>
      </c>
      <c r="K16" s="1" t="s">
        <v>150</v>
      </c>
      <c r="L16" s="1" t="s">
        <v>151</v>
      </c>
      <c r="M16" s="1" t="s">
        <v>152</v>
      </c>
      <c r="N16" s="1" t="s">
        <v>153</v>
      </c>
      <c r="O16" s="1" t="s">
        <v>154</v>
      </c>
      <c r="P16" s="1" t="s">
        <v>37</v>
      </c>
      <c r="Q16" s="1" t="s">
        <v>37</v>
      </c>
      <c r="R16" s="1" t="s">
        <v>37</v>
      </c>
      <c r="S16" s="1" t="s">
        <v>37</v>
      </c>
      <c r="T16" s="1" t="s">
        <v>38</v>
      </c>
      <c r="U16" s="1" t="s">
        <v>39</v>
      </c>
      <c r="V16" s="1" t="s">
        <v>40</v>
      </c>
      <c r="W16" s="1" t="s">
        <v>41</v>
      </c>
      <c r="X16" s="1" t="s">
        <v>42</v>
      </c>
      <c r="Y16" s="1" t="s">
        <v>37</v>
      </c>
      <c r="Z16" s="1" t="s">
        <v>37</v>
      </c>
      <c r="AA16" s="1" t="s">
        <v>37</v>
      </c>
      <c r="AB16" s="1" t="s">
        <v>155</v>
      </c>
      <c r="AC16" s="1" t="s">
        <v>37</v>
      </c>
      <c r="AD16" s="1" t="s">
        <v>37</v>
      </c>
      <c r="AE16" s="1" t="s">
        <v>8512</v>
      </c>
      <c r="AF16" s="24">
        <v>9106043057</v>
      </c>
      <c r="AG16" s="24" t="str">
        <f t="shared" si="0"/>
        <v>9106043057-00003017</v>
      </c>
    </row>
    <row r="17" spans="1:33" x14ac:dyDescent="0.25">
      <c r="A17" s="24" t="s">
        <v>8630</v>
      </c>
      <c r="B17" s="1">
        <v>11714075</v>
      </c>
      <c r="C17" s="1" t="s">
        <v>156</v>
      </c>
      <c r="D17" s="1" t="s">
        <v>24</v>
      </c>
      <c r="E17" s="1" t="s">
        <v>25</v>
      </c>
      <c r="F17" s="1" t="s">
        <v>26</v>
      </c>
      <c r="G17" s="1" t="s">
        <v>157</v>
      </c>
      <c r="H17" s="1" t="s">
        <v>28</v>
      </c>
      <c r="I17" s="1" t="s">
        <v>29</v>
      </c>
      <c r="J17" s="1" t="s">
        <v>30</v>
      </c>
      <c r="K17" s="1" t="s">
        <v>31</v>
      </c>
      <c r="L17" s="1" t="s">
        <v>32</v>
      </c>
      <c r="M17" s="1" t="s">
        <v>143</v>
      </c>
      <c r="N17" s="1" t="s">
        <v>144</v>
      </c>
      <c r="O17" s="1" t="s">
        <v>145</v>
      </c>
      <c r="P17" s="1" t="s">
        <v>37</v>
      </c>
      <c r="Q17" s="1" t="s">
        <v>37</v>
      </c>
      <c r="R17" s="1" t="s">
        <v>37</v>
      </c>
      <c r="S17" s="1" t="s">
        <v>37</v>
      </c>
      <c r="T17" s="1" t="s">
        <v>38</v>
      </c>
      <c r="U17" s="1" t="s">
        <v>39</v>
      </c>
      <c r="V17" s="1" t="s">
        <v>40</v>
      </c>
      <c r="W17" s="1" t="s">
        <v>41</v>
      </c>
      <c r="X17" s="1" t="s">
        <v>42</v>
      </c>
      <c r="Y17" s="1" t="s">
        <v>37</v>
      </c>
      <c r="Z17" s="1" t="s">
        <v>37</v>
      </c>
      <c r="AA17" s="1" t="s">
        <v>37</v>
      </c>
      <c r="AB17" s="1" t="s">
        <v>158</v>
      </c>
      <c r="AC17" s="1" t="s">
        <v>37</v>
      </c>
      <c r="AD17" s="1" t="s">
        <v>37</v>
      </c>
      <c r="AE17" s="1" t="s">
        <v>8512</v>
      </c>
      <c r="AF17" s="24">
        <v>9106041989</v>
      </c>
      <c r="AG17" s="24" t="str">
        <f t="shared" si="0"/>
        <v>9106041989-00014982</v>
      </c>
    </row>
    <row r="18" spans="1:33" x14ac:dyDescent="0.25">
      <c r="A18" s="24" t="s">
        <v>8566</v>
      </c>
      <c r="B18" s="1">
        <v>11714938</v>
      </c>
      <c r="C18" s="1" t="s">
        <v>159</v>
      </c>
      <c r="D18" s="1" t="s">
        <v>24</v>
      </c>
      <c r="E18" s="1" t="s">
        <v>25</v>
      </c>
      <c r="F18" s="1" t="s">
        <v>26</v>
      </c>
      <c r="G18" s="1" t="s">
        <v>160</v>
      </c>
      <c r="H18" s="1" t="s">
        <v>28</v>
      </c>
      <c r="I18" s="1" t="s">
        <v>29</v>
      </c>
      <c r="J18" s="1" t="s">
        <v>161</v>
      </c>
      <c r="K18" s="1" t="s">
        <v>162</v>
      </c>
      <c r="L18" s="1" t="s">
        <v>163</v>
      </c>
      <c r="M18" s="1" t="s">
        <v>164</v>
      </c>
      <c r="N18" s="1" t="s">
        <v>165</v>
      </c>
      <c r="O18" s="1" t="s">
        <v>166</v>
      </c>
      <c r="P18" s="1" t="s">
        <v>167</v>
      </c>
      <c r="Q18" s="1" t="s">
        <v>37</v>
      </c>
      <c r="R18" s="1" t="s">
        <v>37</v>
      </c>
      <c r="S18" s="1" t="s">
        <v>37</v>
      </c>
      <c r="T18" s="1" t="s">
        <v>38</v>
      </c>
      <c r="U18" s="1" t="s">
        <v>39</v>
      </c>
      <c r="V18" s="1" t="s">
        <v>40</v>
      </c>
      <c r="W18" s="1" t="s">
        <v>41</v>
      </c>
      <c r="X18" s="1" t="s">
        <v>42</v>
      </c>
      <c r="Y18" s="1" t="s">
        <v>37</v>
      </c>
      <c r="Z18" s="1" t="s">
        <v>37</v>
      </c>
      <c r="AA18" s="1" t="s">
        <v>37</v>
      </c>
      <c r="AB18" s="1" t="s">
        <v>168</v>
      </c>
      <c r="AC18" s="1" t="s">
        <v>37</v>
      </c>
      <c r="AD18" s="1" t="s">
        <v>37</v>
      </c>
      <c r="AE18" s="1" t="s">
        <v>8512</v>
      </c>
      <c r="AF18" s="24">
        <v>9106039837</v>
      </c>
      <c r="AG18" s="24" t="str">
        <f t="shared" si="0"/>
        <v>9106039837-00033499</v>
      </c>
    </row>
    <row r="19" spans="1:33" x14ac:dyDescent="0.25">
      <c r="A19" s="24" t="s">
        <v>8640</v>
      </c>
      <c r="B19" s="1">
        <v>11713427</v>
      </c>
      <c r="C19" s="1" t="s">
        <v>169</v>
      </c>
      <c r="D19" s="1" t="s">
        <v>24</v>
      </c>
      <c r="E19" s="1" t="s">
        <v>25</v>
      </c>
      <c r="F19" s="1" t="s">
        <v>26</v>
      </c>
      <c r="G19" s="1" t="s">
        <v>170</v>
      </c>
      <c r="H19" s="1" t="s">
        <v>28</v>
      </c>
      <c r="I19" s="1" t="s">
        <v>29</v>
      </c>
      <c r="J19" s="1" t="s">
        <v>171</v>
      </c>
      <c r="K19" s="1" t="s">
        <v>172</v>
      </c>
      <c r="L19" s="1" t="s">
        <v>173</v>
      </c>
      <c r="M19" s="1" t="s">
        <v>55</v>
      </c>
      <c r="N19" s="1" t="s">
        <v>56</v>
      </c>
      <c r="O19" s="1" t="s">
        <v>57</v>
      </c>
      <c r="P19" s="1" t="s">
        <v>37</v>
      </c>
      <c r="Q19" s="1" t="s">
        <v>37</v>
      </c>
      <c r="R19" s="1" t="s">
        <v>37</v>
      </c>
      <c r="S19" s="1" t="s">
        <v>37</v>
      </c>
      <c r="T19" s="1" t="s">
        <v>38</v>
      </c>
      <c r="U19" s="1" t="s">
        <v>39</v>
      </c>
      <c r="V19" s="1" t="s">
        <v>40</v>
      </c>
      <c r="W19" s="1" t="s">
        <v>41</v>
      </c>
      <c r="X19" s="1" t="s">
        <v>42</v>
      </c>
      <c r="Y19" s="1" t="s">
        <v>37</v>
      </c>
      <c r="Z19" s="1" t="s">
        <v>37</v>
      </c>
      <c r="AA19" s="1" t="s">
        <v>37</v>
      </c>
      <c r="AB19" s="1" t="s">
        <v>174</v>
      </c>
      <c r="AC19" s="1" t="s">
        <v>37</v>
      </c>
      <c r="AD19" s="1" t="s">
        <v>37</v>
      </c>
      <c r="AE19" s="1" t="s">
        <v>8512</v>
      </c>
      <c r="AF19" s="24">
        <v>9106042151</v>
      </c>
      <c r="AG19" s="24" t="str">
        <f t="shared" si="0"/>
        <v>9106042151-00481384</v>
      </c>
    </row>
    <row r="20" spans="1:33" x14ac:dyDescent="0.25">
      <c r="A20" s="24" t="s">
        <v>8572</v>
      </c>
      <c r="B20" s="1">
        <v>11714947</v>
      </c>
      <c r="C20" s="1" t="s">
        <v>175</v>
      </c>
      <c r="D20" s="1" t="s">
        <v>24</v>
      </c>
      <c r="E20" s="1" t="s">
        <v>25</v>
      </c>
      <c r="F20" s="1" t="s">
        <v>26</v>
      </c>
      <c r="G20" s="1" t="s">
        <v>176</v>
      </c>
      <c r="H20" s="1" t="s">
        <v>28</v>
      </c>
      <c r="I20" s="1" t="s">
        <v>29</v>
      </c>
      <c r="J20" s="1" t="s">
        <v>177</v>
      </c>
      <c r="K20" s="1" t="s">
        <v>178</v>
      </c>
      <c r="L20" s="1" t="s">
        <v>179</v>
      </c>
      <c r="M20" s="1" t="s">
        <v>164</v>
      </c>
      <c r="N20" s="1" t="s">
        <v>165</v>
      </c>
      <c r="O20" s="1" t="s">
        <v>166</v>
      </c>
      <c r="P20" s="1" t="s">
        <v>167</v>
      </c>
      <c r="Q20" s="1" t="s">
        <v>37</v>
      </c>
      <c r="R20" s="1" t="s">
        <v>37</v>
      </c>
      <c r="S20" s="1" t="s">
        <v>37</v>
      </c>
      <c r="T20" s="1" t="s">
        <v>38</v>
      </c>
      <c r="U20" s="1" t="s">
        <v>39</v>
      </c>
      <c r="V20" s="1" t="s">
        <v>40</v>
      </c>
      <c r="W20" s="1" t="s">
        <v>41</v>
      </c>
      <c r="X20" s="1" t="s">
        <v>42</v>
      </c>
      <c r="Y20" s="1" t="s">
        <v>37</v>
      </c>
      <c r="Z20" s="1" t="s">
        <v>37</v>
      </c>
      <c r="AA20" s="1" t="s">
        <v>37</v>
      </c>
      <c r="AB20" s="1" t="s">
        <v>180</v>
      </c>
      <c r="AC20" s="1" t="s">
        <v>37</v>
      </c>
      <c r="AD20" s="1" t="s">
        <v>37</v>
      </c>
      <c r="AE20" s="1" t="s">
        <v>8512</v>
      </c>
      <c r="AF20" s="24">
        <v>9106039989</v>
      </c>
      <c r="AG20" s="24" t="str">
        <f t="shared" si="0"/>
        <v>9106039989-00033503</v>
      </c>
    </row>
    <row r="21" spans="1:33" x14ac:dyDescent="0.25">
      <c r="A21" s="24" t="s">
        <v>8618</v>
      </c>
      <c r="B21" s="1">
        <v>11713245</v>
      </c>
      <c r="C21" s="1" t="s">
        <v>181</v>
      </c>
      <c r="D21" s="1" t="s">
        <v>24</v>
      </c>
      <c r="E21" s="1" t="s">
        <v>25</v>
      </c>
      <c r="F21" s="1" t="s">
        <v>26</v>
      </c>
      <c r="G21" s="1" t="s">
        <v>182</v>
      </c>
      <c r="H21" s="1" t="s">
        <v>28</v>
      </c>
      <c r="I21" s="1" t="s">
        <v>29</v>
      </c>
      <c r="J21" s="1" t="s">
        <v>30</v>
      </c>
      <c r="K21" s="1" t="s">
        <v>31</v>
      </c>
      <c r="L21" s="1" t="s">
        <v>32</v>
      </c>
      <c r="M21" s="1" t="s">
        <v>55</v>
      </c>
      <c r="N21" s="1" t="s">
        <v>56</v>
      </c>
      <c r="O21" s="1" t="s">
        <v>57</v>
      </c>
      <c r="P21" s="1" t="s">
        <v>37</v>
      </c>
      <c r="Q21" s="1" t="s">
        <v>37</v>
      </c>
      <c r="R21" s="1" t="s">
        <v>37</v>
      </c>
      <c r="S21" s="1" t="s">
        <v>37</v>
      </c>
      <c r="T21" s="1" t="s">
        <v>38</v>
      </c>
      <c r="U21" s="1" t="s">
        <v>39</v>
      </c>
      <c r="V21" s="1" t="s">
        <v>40</v>
      </c>
      <c r="W21" s="1" t="s">
        <v>41</v>
      </c>
      <c r="X21" s="1" t="s">
        <v>42</v>
      </c>
      <c r="Y21" s="1" t="s">
        <v>37</v>
      </c>
      <c r="Z21" s="1" t="s">
        <v>37</v>
      </c>
      <c r="AA21" s="1" t="s">
        <v>37</v>
      </c>
      <c r="AB21" s="1" t="s">
        <v>183</v>
      </c>
      <c r="AC21" s="1" t="s">
        <v>37</v>
      </c>
      <c r="AD21" s="1" t="s">
        <v>37</v>
      </c>
      <c r="AE21" s="1" t="s">
        <v>8512</v>
      </c>
      <c r="AF21" s="24">
        <v>9106041661</v>
      </c>
      <c r="AG21" s="24" t="str">
        <f t="shared" si="0"/>
        <v>9106041661-00481209</v>
      </c>
    </row>
    <row r="22" spans="1:33" x14ac:dyDescent="0.25">
      <c r="A22" s="24" t="s">
        <v>8622</v>
      </c>
      <c r="B22" s="1">
        <v>11715710</v>
      </c>
      <c r="C22" s="1" t="s">
        <v>184</v>
      </c>
      <c r="D22" s="1" t="s">
        <v>24</v>
      </c>
      <c r="E22" s="1" t="s">
        <v>25</v>
      </c>
      <c r="F22" s="1" t="s">
        <v>26</v>
      </c>
      <c r="G22" s="1" t="s">
        <v>185</v>
      </c>
      <c r="H22" s="1" t="s">
        <v>28</v>
      </c>
      <c r="I22" s="1" t="s">
        <v>29</v>
      </c>
      <c r="J22" s="1" t="s">
        <v>186</v>
      </c>
      <c r="K22" s="1" t="s">
        <v>187</v>
      </c>
      <c r="L22" s="1" t="s">
        <v>188</v>
      </c>
      <c r="M22" s="1" t="s">
        <v>189</v>
      </c>
      <c r="N22" s="1" t="s">
        <v>190</v>
      </c>
      <c r="O22" s="1" t="s">
        <v>191</v>
      </c>
      <c r="P22" s="1" t="s">
        <v>167</v>
      </c>
      <c r="Q22" s="1" t="s">
        <v>37</v>
      </c>
      <c r="R22" s="1" t="s">
        <v>37</v>
      </c>
      <c r="S22" s="1" t="s">
        <v>37</v>
      </c>
      <c r="T22" s="1" t="s">
        <v>38</v>
      </c>
      <c r="U22" s="1" t="s">
        <v>39</v>
      </c>
      <c r="V22" s="1" t="s">
        <v>40</v>
      </c>
      <c r="W22" s="1" t="s">
        <v>41</v>
      </c>
      <c r="X22" s="1" t="s">
        <v>42</v>
      </c>
      <c r="Y22" s="1" t="s">
        <v>37</v>
      </c>
      <c r="Z22" s="1" t="s">
        <v>37</v>
      </c>
      <c r="AA22" s="1" t="s">
        <v>37</v>
      </c>
      <c r="AB22" s="1" t="s">
        <v>192</v>
      </c>
      <c r="AC22" s="1" t="s">
        <v>37</v>
      </c>
      <c r="AD22" s="1" t="s">
        <v>37</v>
      </c>
      <c r="AE22" s="1" t="s">
        <v>8512</v>
      </c>
      <c r="AF22" s="24">
        <v>9106041791</v>
      </c>
      <c r="AG22" s="24" t="str">
        <f t="shared" si="0"/>
        <v>9106041791-00015827</v>
      </c>
    </row>
    <row r="23" spans="1:33" x14ac:dyDescent="0.25">
      <c r="A23" s="24" t="s">
        <v>8589</v>
      </c>
      <c r="B23" s="1">
        <v>11716244</v>
      </c>
      <c r="C23" s="1" t="s">
        <v>193</v>
      </c>
      <c r="D23" s="1" t="s">
        <v>24</v>
      </c>
      <c r="E23" s="1" t="s">
        <v>25</v>
      </c>
      <c r="F23" s="1" t="s">
        <v>26</v>
      </c>
      <c r="G23" s="1" t="s">
        <v>194</v>
      </c>
      <c r="H23" s="1" t="s">
        <v>28</v>
      </c>
      <c r="I23" s="1" t="s">
        <v>29</v>
      </c>
      <c r="J23" s="1" t="s">
        <v>195</v>
      </c>
      <c r="K23" s="1" t="s">
        <v>196</v>
      </c>
      <c r="L23" s="1" t="s">
        <v>197</v>
      </c>
      <c r="M23" s="1" t="s">
        <v>198</v>
      </c>
      <c r="N23" s="1" t="s">
        <v>199</v>
      </c>
      <c r="O23" s="1" t="s">
        <v>200</v>
      </c>
      <c r="P23" s="1" t="s">
        <v>91</v>
      </c>
      <c r="Q23" s="1" t="s">
        <v>37</v>
      </c>
      <c r="R23" s="1" t="s">
        <v>37</v>
      </c>
      <c r="S23" s="1" t="s">
        <v>37</v>
      </c>
      <c r="T23" s="1" t="s">
        <v>38</v>
      </c>
      <c r="U23" s="1" t="s">
        <v>39</v>
      </c>
      <c r="V23" s="1" t="s">
        <v>40</v>
      </c>
      <c r="W23" s="1" t="s">
        <v>41</v>
      </c>
      <c r="X23" s="1" t="s">
        <v>42</v>
      </c>
      <c r="Y23" s="1" t="s">
        <v>37</v>
      </c>
      <c r="Z23" s="1" t="s">
        <v>37</v>
      </c>
      <c r="AA23" s="1" t="s">
        <v>37</v>
      </c>
      <c r="AB23" s="1" t="s">
        <v>201</v>
      </c>
      <c r="AC23" s="1" t="s">
        <v>37</v>
      </c>
      <c r="AD23" s="1" t="s">
        <v>37</v>
      </c>
      <c r="AE23" s="1" t="s">
        <v>8512</v>
      </c>
      <c r="AF23" s="24">
        <v>9106040643</v>
      </c>
      <c r="AG23" s="24" t="str">
        <f t="shared" si="0"/>
        <v>9106040643-00159792</v>
      </c>
    </row>
    <row r="24" spans="1:33" x14ac:dyDescent="0.25">
      <c r="A24" s="24" t="s">
        <v>8609</v>
      </c>
      <c r="B24" s="1">
        <v>11713157</v>
      </c>
      <c r="C24" s="1" t="s">
        <v>202</v>
      </c>
      <c r="D24" s="1" t="s">
        <v>24</v>
      </c>
      <c r="E24" s="1" t="s">
        <v>25</v>
      </c>
      <c r="F24" s="1" t="s">
        <v>26</v>
      </c>
      <c r="G24" s="1" t="s">
        <v>203</v>
      </c>
      <c r="H24" s="1" t="s">
        <v>28</v>
      </c>
      <c r="I24" s="1" t="s">
        <v>29</v>
      </c>
      <c r="J24" s="1" t="s">
        <v>204</v>
      </c>
      <c r="K24" s="1" t="s">
        <v>205</v>
      </c>
      <c r="L24" s="1" t="s">
        <v>206</v>
      </c>
      <c r="M24" s="1" t="s">
        <v>55</v>
      </c>
      <c r="N24" s="1" t="s">
        <v>56</v>
      </c>
      <c r="O24" s="1" t="s">
        <v>57</v>
      </c>
      <c r="P24" s="1" t="s">
        <v>37</v>
      </c>
      <c r="Q24" s="1" t="s">
        <v>37</v>
      </c>
      <c r="R24" s="1" t="s">
        <v>37</v>
      </c>
      <c r="S24" s="1" t="s">
        <v>37</v>
      </c>
      <c r="T24" s="1" t="s">
        <v>38</v>
      </c>
      <c r="U24" s="1" t="s">
        <v>39</v>
      </c>
      <c r="V24" s="1" t="s">
        <v>40</v>
      </c>
      <c r="W24" s="1" t="s">
        <v>41</v>
      </c>
      <c r="X24" s="1" t="s">
        <v>42</v>
      </c>
      <c r="Y24" s="1" t="s">
        <v>37</v>
      </c>
      <c r="Z24" s="1" t="s">
        <v>37</v>
      </c>
      <c r="AA24" s="1" t="s">
        <v>37</v>
      </c>
      <c r="AB24" s="1" t="s">
        <v>207</v>
      </c>
      <c r="AC24" s="1" t="s">
        <v>37</v>
      </c>
      <c r="AD24" s="1" t="s">
        <v>37</v>
      </c>
      <c r="AE24" s="1" t="s">
        <v>8512</v>
      </c>
      <c r="AF24" s="24">
        <v>9106041407</v>
      </c>
      <c r="AG24" s="24" t="str">
        <f t="shared" si="0"/>
        <v>9106041407-00481124</v>
      </c>
    </row>
    <row r="25" spans="1:33" x14ac:dyDescent="0.25">
      <c r="A25" s="24" t="s">
        <v>8617</v>
      </c>
      <c r="B25" s="1">
        <v>11713248</v>
      </c>
      <c r="C25" s="1" t="s">
        <v>208</v>
      </c>
      <c r="D25" s="1" t="s">
        <v>24</v>
      </c>
      <c r="E25" s="1" t="s">
        <v>25</v>
      </c>
      <c r="F25" s="1" t="s">
        <v>26</v>
      </c>
      <c r="G25" s="1" t="s">
        <v>209</v>
      </c>
      <c r="H25" s="1" t="s">
        <v>28</v>
      </c>
      <c r="I25" s="1" t="s">
        <v>29</v>
      </c>
      <c r="J25" s="1" t="s">
        <v>30</v>
      </c>
      <c r="K25" s="1" t="s">
        <v>31</v>
      </c>
      <c r="L25" s="1" t="s">
        <v>32</v>
      </c>
      <c r="M25" s="1" t="s">
        <v>55</v>
      </c>
      <c r="N25" s="1" t="s">
        <v>56</v>
      </c>
      <c r="O25" s="1" t="s">
        <v>57</v>
      </c>
      <c r="P25" s="1" t="s">
        <v>37</v>
      </c>
      <c r="Q25" s="1" t="s">
        <v>37</v>
      </c>
      <c r="R25" s="1" t="s">
        <v>37</v>
      </c>
      <c r="S25" s="1" t="s">
        <v>37</v>
      </c>
      <c r="T25" s="1" t="s">
        <v>38</v>
      </c>
      <c r="U25" s="1" t="s">
        <v>39</v>
      </c>
      <c r="V25" s="1" t="s">
        <v>40</v>
      </c>
      <c r="W25" s="1" t="s">
        <v>41</v>
      </c>
      <c r="X25" s="1" t="s">
        <v>42</v>
      </c>
      <c r="Y25" s="1" t="s">
        <v>37</v>
      </c>
      <c r="Z25" s="1" t="s">
        <v>37</v>
      </c>
      <c r="AA25" s="1" t="s">
        <v>37</v>
      </c>
      <c r="AB25" s="1" t="s">
        <v>210</v>
      </c>
      <c r="AC25" s="1" t="s">
        <v>37</v>
      </c>
      <c r="AD25" s="1" t="s">
        <v>37</v>
      </c>
      <c r="AE25" s="1" t="s">
        <v>8512</v>
      </c>
      <c r="AF25" s="24">
        <v>9106041668</v>
      </c>
      <c r="AG25" s="24" t="str">
        <f t="shared" si="0"/>
        <v>9106041668-00481212</v>
      </c>
    </row>
    <row r="26" spans="1:33" x14ac:dyDescent="0.25">
      <c r="A26" s="24" t="s">
        <v>8558</v>
      </c>
      <c r="B26" s="1">
        <v>11713805</v>
      </c>
      <c r="C26" s="1" t="s">
        <v>211</v>
      </c>
      <c r="D26" s="1" t="s">
        <v>24</v>
      </c>
      <c r="E26" s="1" t="s">
        <v>25</v>
      </c>
      <c r="F26" s="1" t="s">
        <v>26</v>
      </c>
      <c r="G26" s="1" t="s">
        <v>212</v>
      </c>
      <c r="H26" s="1" t="s">
        <v>28</v>
      </c>
      <c r="I26" s="1" t="s">
        <v>29</v>
      </c>
      <c r="J26" s="1" t="s">
        <v>213</v>
      </c>
      <c r="K26" s="1" t="s">
        <v>214</v>
      </c>
      <c r="L26" s="1" t="s">
        <v>215</v>
      </c>
      <c r="M26" s="1" t="s">
        <v>33</v>
      </c>
      <c r="N26" s="1" t="s">
        <v>34</v>
      </c>
      <c r="O26" s="1" t="s">
        <v>35</v>
      </c>
      <c r="P26" s="1" t="s">
        <v>36</v>
      </c>
      <c r="Q26" s="1" t="s">
        <v>37</v>
      </c>
      <c r="R26" s="1" t="s">
        <v>37</v>
      </c>
      <c r="S26" s="1" t="s">
        <v>37</v>
      </c>
      <c r="T26" s="1" t="s">
        <v>38</v>
      </c>
      <c r="U26" s="1" t="s">
        <v>39</v>
      </c>
      <c r="V26" s="1" t="s">
        <v>40</v>
      </c>
      <c r="W26" s="1" t="s">
        <v>41</v>
      </c>
      <c r="X26" s="1" t="s">
        <v>42</v>
      </c>
      <c r="Y26" s="1" t="s">
        <v>37</v>
      </c>
      <c r="Z26" s="1" t="s">
        <v>37</v>
      </c>
      <c r="AA26" s="1" t="s">
        <v>37</v>
      </c>
      <c r="AB26" s="1" t="s">
        <v>216</v>
      </c>
      <c r="AC26" s="1" t="s">
        <v>37</v>
      </c>
      <c r="AD26" s="1" t="s">
        <v>37</v>
      </c>
      <c r="AE26" s="1" t="s">
        <v>8512</v>
      </c>
      <c r="AF26" s="24">
        <v>9106039653</v>
      </c>
      <c r="AG26" s="24" t="str">
        <f t="shared" si="0"/>
        <v>9106039653-00018717</v>
      </c>
    </row>
    <row r="27" spans="1:33" x14ac:dyDescent="0.25">
      <c r="A27" s="24" t="s">
        <v>8631</v>
      </c>
      <c r="B27" s="1">
        <v>11713893</v>
      </c>
      <c r="C27" s="1" t="s">
        <v>217</v>
      </c>
      <c r="D27" s="1" t="s">
        <v>24</v>
      </c>
      <c r="E27" s="1" t="s">
        <v>25</v>
      </c>
      <c r="F27" s="1" t="s">
        <v>26</v>
      </c>
      <c r="G27" s="1" t="s">
        <v>218</v>
      </c>
      <c r="H27" s="1" t="s">
        <v>28</v>
      </c>
      <c r="I27" s="1" t="s">
        <v>29</v>
      </c>
      <c r="J27" s="1" t="s">
        <v>219</v>
      </c>
      <c r="K27" s="1" t="s">
        <v>220</v>
      </c>
      <c r="L27" s="1" t="s">
        <v>221</v>
      </c>
      <c r="M27" s="1" t="s">
        <v>222</v>
      </c>
      <c r="N27" s="1" t="s">
        <v>223</v>
      </c>
      <c r="O27" s="1" t="s">
        <v>224</v>
      </c>
      <c r="P27" s="1" t="s">
        <v>37</v>
      </c>
      <c r="Q27" s="1" t="s">
        <v>37</v>
      </c>
      <c r="R27" s="1" t="s">
        <v>37</v>
      </c>
      <c r="S27" s="1" t="s">
        <v>37</v>
      </c>
      <c r="T27" s="1" t="s">
        <v>38</v>
      </c>
      <c r="U27" s="1" t="s">
        <v>39</v>
      </c>
      <c r="V27" s="1" t="s">
        <v>40</v>
      </c>
      <c r="W27" s="1" t="s">
        <v>41</v>
      </c>
      <c r="X27" s="1" t="s">
        <v>42</v>
      </c>
      <c r="Y27" s="1" t="s">
        <v>37</v>
      </c>
      <c r="Z27" s="1" t="s">
        <v>37</v>
      </c>
      <c r="AA27" s="1" t="s">
        <v>37</v>
      </c>
      <c r="AB27" s="1" t="s">
        <v>225</v>
      </c>
      <c r="AC27" s="1" t="s">
        <v>37</v>
      </c>
      <c r="AD27" s="1" t="s">
        <v>37</v>
      </c>
      <c r="AE27" s="1" t="s">
        <v>8512</v>
      </c>
      <c r="AF27" s="24">
        <v>9106041997</v>
      </c>
      <c r="AG27" s="24" t="str">
        <f t="shared" si="0"/>
        <v>9106041997-00011333</v>
      </c>
    </row>
    <row r="28" spans="1:33" x14ac:dyDescent="0.25">
      <c r="A28" s="24" t="s">
        <v>8615</v>
      </c>
      <c r="B28" s="1">
        <v>11716860</v>
      </c>
      <c r="C28" s="1" t="s">
        <v>226</v>
      </c>
      <c r="D28" s="1" t="s">
        <v>24</v>
      </c>
      <c r="E28" s="1" t="s">
        <v>25</v>
      </c>
      <c r="F28" s="1" t="s">
        <v>26</v>
      </c>
      <c r="G28" s="1" t="s">
        <v>227</v>
      </c>
      <c r="H28" s="1" t="s">
        <v>28</v>
      </c>
      <c r="I28" s="1" t="s">
        <v>29</v>
      </c>
      <c r="J28" s="1" t="s">
        <v>79</v>
      </c>
      <c r="K28" s="1" t="s">
        <v>80</v>
      </c>
      <c r="L28" s="1" t="s">
        <v>81</v>
      </c>
      <c r="M28" s="1" t="s">
        <v>228</v>
      </c>
      <c r="N28" s="1" t="s">
        <v>229</v>
      </c>
      <c r="O28" s="1" t="s">
        <v>230</v>
      </c>
      <c r="P28" s="1" t="s">
        <v>231</v>
      </c>
      <c r="Q28" s="1" t="s">
        <v>37</v>
      </c>
      <c r="R28" s="1" t="s">
        <v>37</v>
      </c>
      <c r="S28" s="1" t="s">
        <v>37</v>
      </c>
      <c r="T28" s="1" t="s">
        <v>38</v>
      </c>
      <c r="U28" s="1" t="s">
        <v>39</v>
      </c>
      <c r="V28" s="1" t="s">
        <v>40</v>
      </c>
      <c r="W28" s="1" t="s">
        <v>41</v>
      </c>
      <c r="X28" s="1" t="s">
        <v>42</v>
      </c>
      <c r="Y28" s="1" t="s">
        <v>37</v>
      </c>
      <c r="Z28" s="1" t="s">
        <v>37</v>
      </c>
      <c r="AA28" s="1" t="s">
        <v>37</v>
      </c>
      <c r="AB28" s="1" t="s">
        <v>232</v>
      </c>
      <c r="AC28" s="1" t="s">
        <v>37</v>
      </c>
      <c r="AD28" s="1" t="s">
        <v>37</v>
      </c>
      <c r="AE28" s="1" t="s">
        <v>8512</v>
      </c>
      <c r="AF28" s="24">
        <v>9106041594</v>
      </c>
      <c r="AG28" s="24" t="str">
        <f t="shared" si="0"/>
        <v>9106041594-00005729</v>
      </c>
    </row>
    <row r="29" spans="1:33" x14ac:dyDescent="0.25">
      <c r="A29" s="24" t="s">
        <v>8519</v>
      </c>
      <c r="B29" s="1">
        <v>11714353</v>
      </c>
      <c r="C29" s="1" t="s">
        <v>233</v>
      </c>
      <c r="D29" s="1" t="s">
        <v>24</v>
      </c>
      <c r="E29" s="1" t="s">
        <v>25</v>
      </c>
      <c r="F29" s="1" t="s">
        <v>26</v>
      </c>
      <c r="G29" s="1" t="s">
        <v>234</v>
      </c>
      <c r="H29" s="1" t="s">
        <v>28</v>
      </c>
      <c r="I29" s="1" t="s">
        <v>29</v>
      </c>
      <c r="J29" s="1" t="s">
        <v>235</v>
      </c>
      <c r="K29" s="1" t="s">
        <v>236</v>
      </c>
      <c r="L29" s="1" t="s">
        <v>237</v>
      </c>
      <c r="M29" s="1" t="s">
        <v>238</v>
      </c>
      <c r="N29" s="1" t="s">
        <v>239</v>
      </c>
      <c r="O29" s="1" t="s">
        <v>240</v>
      </c>
      <c r="P29" s="1" t="s">
        <v>37</v>
      </c>
      <c r="Q29" s="1" t="s">
        <v>37</v>
      </c>
      <c r="R29" s="1" t="s">
        <v>37</v>
      </c>
      <c r="S29" s="1" t="s">
        <v>37</v>
      </c>
      <c r="T29" s="1" t="s">
        <v>38</v>
      </c>
      <c r="U29" s="1" t="s">
        <v>39</v>
      </c>
      <c r="V29" s="1" t="s">
        <v>40</v>
      </c>
      <c r="W29" s="1" t="s">
        <v>41</v>
      </c>
      <c r="X29" s="1" t="s">
        <v>42</v>
      </c>
      <c r="Y29" s="1" t="s">
        <v>37</v>
      </c>
      <c r="Z29" s="1" t="s">
        <v>37</v>
      </c>
      <c r="AA29" s="1" t="s">
        <v>37</v>
      </c>
      <c r="AB29" s="1" t="s">
        <v>241</v>
      </c>
      <c r="AC29" s="1" t="s">
        <v>37</v>
      </c>
      <c r="AD29" s="1" t="s">
        <v>37</v>
      </c>
      <c r="AE29" s="1" t="s">
        <v>8512</v>
      </c>
      <c r="AF29" s="24">
        <v>9106031300</v>
      </c>
      <c r="AG29" s="24" t="str">
        <f t="shared" si="0"/>
        <v>9106031300-00014270</v>
      </c>
    </row>
    <row r="30" spans="1:33" x14ac:dyDescent="0.25">
      <c r="A30" s="24" t="s">
        <v>8545</v>
      </c>
      <c r="B30" s="1">
        <v>11716771</v>
      </c>
      <c r="C30" s="1" t="s">
        <v>242</v>
      </c>
      <c r="D30" s="1" t="s">
        <v>24</v>
      </c>
      <c r="E30" s="1" t="s">
        <v>25</v>
      </c>
      <c r="F30" s="1" t="s">
        <v>26</v>
      </c>
      <c r="G30" s="1" t="s">
        <v>243</v>
      </c>
      <c r="H30" s="1" t="s">
        <v>28</v>
      </c>
      <c r="I30" s="1" t="s">
        <v>29</v>
      </c>
      <c r="J30" s="1" t="s">
        <v>244</v>
      </c>
      <c r="K30" s="1" t="s">
        <v>245</v>
      </c>
      <c r="L30" s="1" t="s">
        <v>246</v>
      </c>
      <c r="M30" s="1" t="s">
        <v>247</v>
      </c>
      <c r="N30" s="1" t="s">
        <v>248</v>
      </c>
      <c r="O30" s="1" t="s">
        <v>249</v>
      </c>
      <c r="P30" s="1" t="s">
        <v>37</v>
      </c>
      <c r="Q30" s="1" t="s">
        <v>37</v>
      </c>
      <c r="R30" s="1" t="s">
        <v>37</v>
      </c>
      <c r="S30" s="1" t="s">
        <v>37</v>
      </c>
      <c r="T30" s="1" t="s">
        <v>38</v>
      </c>
      <c r="U30" s="1" t="s">
        <v>39</v>
      </c>
      <c r="V30" s="1" t="s">
        <v>40</v>
      </c>
      <c r="W30" s="1" t="s">
        <v>41</v>
      </c>
      <c r="X30" s="1" t="s">
        <v>42</v>
      </c>
      <c r="Y30" s="1" t="s">
        <v>37</v>
      </c>
      <c r="Z30" s="1" t="s">
        <v>37</v>
      </c>
      <c r="AA30" s="1" t="s">
        <v>37</v>
      </c>
      <c r="AB30" s="1" t="s">
        <v>250</v>
      </c>
      <c r="AC30" s="1" t="s">
        <v>37</v>
      </c>
      <c r="AD30" s="1" t="s">
        <v>37</v>
      </c>
      <c r="AE30" s="1" t="s">
        <v>8512</v>
      </c>
      <c r="AF30" s="24">
        <v>9106039327</v>
      </c>
      <c r="AG30" s="24" t="str">
        <f t="shared" si="0"/>
        <v>9106039327-00014887</v>
      </c>
    </row>
    <row r="31" spans="1:33" x14ac:dyDescent="0.25">
      <c r="A31" s="24" t="s">
        <v>8593</v>
      </c>
      <c r="B31" s="1">
        <v>11712975</v>
      </c>
      <c r="C31" s="1" t="s">
        <v>251</v>
      </c>
      <c r="D31" s="1" t="s">
        <v>24</v>
      </c>
      <c r="E31" s="1" t="s">
        <v>25</v>
      </c>
      <c r="F31" s="1" t="s">
        <v>26</v>
      </c>
      <c r="G31" s="1" t="s">
        <v>252</v>
      </c>
      <c r="H31" s="1" t="s">
        <v>28</v>
      </c>
      <c r="I31" s="1" t="s">
        <v>29</v>
      </c>
      <c r="J31" s="1" t="s">
        <v>30</v>
      </c>
      <c r="K31" s="1" t="s">
        <v>31</v>
      </c>
      <c r="L31" s="1" t="s">
        <v>32</v>
      </c>
      <c r="M31" s="1" t="s">
        <v>55</v>
      </c>
      <c r="N31" s="1" t="s">
        <v>56</v>
      </c>
      <c r="O31" s="1" t="s">
        <v>57</v>
      </c>
      <c r="P31" s="1" t="s">
        <v>37</v>
      </c>
      <c r="Q31" s="1" t="s">
        <v>37</v>
      </c>
      <c r="R31" s="1" t="s">
        <v>37</v>
      </c>
      <c r="S31" s="1" t="s">
        <v>37</v>
      </c>
      <c r="T31" s="1" t="s">
        <v>38</v>
      </c>
      <c r="U31" s="1" t="s">
        <v>39</v>
      </c>
      <c r="V31" s="1" t="s">
        <v>40</v>
      </c>
      <c r="W31" s="1" t="s">
        <v>41</v>
      </c>
      <c r="X31" s="1" t="s">
        <v>42</v>
      </c>
      <c r="Y31" s="1" t="s">
        <v>37</v>
      </c>
      <c r="Z31" s="1" t="s">
        <v>37</v>
      </c>
      <c r="AA31" s="1" t="s">
        <v>37</v>
      </c>
      <c r="AB31" s="1" t="s">
        <v>253</v>
      </c>
      <c r="AC31" s="1" t="s">
        <v>37</v>
      </c>
      <c r="AD31" s="1" t="s">
        <v>37</v>
      </c>
      <c r="AE31" s="1" t="s">
        <v>8512</v>
      </c>
      <c r="AF31" s="24">
        <v>9106040830</v>
      </c>
      <c r="AG31" s="24" t="str">
        <f t="shared" si="0"/>
        <v>9106040830-00480948</v>
      </c>
    </row>
    <row r="32" spans="1:33" x14ac:dyDescent="0.25">
      <c r="A32" s="24" t="s">
        <v>8639</v>
      </c>
      <c r="B32" s="1">
        <v>11714080</v>
      </c>
      <c r="C32" s="1" t="s">
        <v>254</v>
      </c>
      <c r="D32" s="1" t="s">
        <v>24</v>
      </c>
      <c r="E32" s="1" t="s">
        <v>25</v>
      </c>
      <c r="F32" s="1" t="s">
        <v>26</v>
      </c>
      <c r="G32" s="1" t="s">
        <v>255</v>
      </c>
      <c r="H32" s="1" t="s">
        <v>28</v>
      </c>
      <c r="I32" s="1" t="s">
        <v>29</v>
      </c>
      <c r="J32" s="1" t="s">
        <v>256</v>
      </c>
      <c r="K32" s="1" t="s">
        <v>257</v>
      </c>
      <c r="L32" s="1" t="s">
        <v>258</v>
      </c>
      <c r="M32" s="1" t="s">
        <v>143</v>
      </c>
      <c r="N32" s="1" t="s">
        <v>144</v>
      </c>
      <c r="O32" s="1" t="s">
        <v>145</v>
      </c>
      <c r="P32" s="1" t="s">
        <v>37</v>
      </c>
      <c r="Q32" s="1" t="s">
        <v>37</v>
      </c>
      <c r="R32" s="1" t="s">
        <v>37</v>
      </c>
      <c r="S32" s="1" t="s">
        <v>37</v>
      </c>
      <c r="T32" s="1" t="s">
        <v>38</v>
      </c>
      <c r="U32" s="1" t="s">
        <v>39</v>
      </c>
      <c r="V32" s="1" t="s">
        <v>40</v>
      </c>
      <c r="W32" s="1" t="s">
        <v>41</v>
      </c>
      <c r="X32" s="1" t="s">
        <v>42</v>
      </c>
      <c r="Y32" s="1" t="s">
        <v>37</v>
      </c>
      <c r="Z32" s="1" t="s">
        <v>37</v>
      </c>
      <c r="AA32" s="1" t="s">
        <v>37</v>
      </c>
      <c r="AB32" s="1" t="s">
        <v>259</v>
      </c>
      <c r="AC32" s="1" t="s">
        <v>37</v>
      </c>
      <c r="AD32" s="1" t="s">
        <v>37</v>
      </c>
      <c r="AE32" s="1" t="s">
        <v>8512</v>
      </c>
      <c r="AF32" s="24">
        <v>9106042111</v>
      </c>
      <c r="AG32" s="24" t="str">
        <f t="shared" si="0"/>
        <v>9106042111-00014987</v>
      </c>
    </row>
    <row r="33" spans="1:33" x14ac:dyDescent="0.25">
      <c r="A33" s="24" t="s">
        <v>8657</v>
      </c>
      <c r="B33" s="1">
        <v>11714449</v>
      </c>
      <c r="C33" s="1" t="s">
        <v>260</v>
      </c>
      <c r="D33" s="1" t="s">
        <v>24</v>
      </c>
      <c r="E33" s="1" t="s">
        <v>25</v>
      </c>
      <c r="F33" s="1" t="s">
        <v>26</v>
      </c>
      <c r="G33" s="1" t="s">
        <v>261</v>
      </c>
      <c r="H33" s="1" t="s">
        <v>28</v>
      </c>
      <c r="I33" s="1" t="s">
        <v>29</v>
      </c>
      <c r="J33" s="1" t="s">
        <v>262</v>
      </c>
      <c r="K33" s="1" t="s">
        <v>263</v>
      </c>
      <c r="L33" s="1" t="s">
        <v>264</v>
      </c>
      <c r="M33" s="1" t="s">
        <v>46</v>
      </c>
      <c r="N33" s="1" t="s">
        <v>47</v>
      </c>
      <c r="O33" s="1" t="s">
        <v>48</v>
      </c>
      <c r="P33" s="1" t="s">
        <v>37</v>
      </c>
      <c r="Q33" s="1" t="s">
        <v>37</v>
      </c>
      <c r="R33" s="1" t="s">
        <v>37</v>
      </c>
      <c r="S33" s="1" t="s">
        <v>37</v>
      </c>
      <c r="T33" s="1" t="s">
        <v>38</v>
      </c>
      <c r="U33" s="1" t="s">
        <v>39</v>
      </c>
      <c r="V33" s="1" t="s">
        <v>40</v>
      </c>
      <c r="W33" s="1" t="s">
        <v>41</v>
      </c>
      <c r="X33" s="1" t="s">
        <v>42</v>
      </c>
      <c r="Y33" s="1" t="s">
        <v>37</v>
      </c>
      <c r="Z33" s="1" t="s">
        <v>37</v>
      </c>
      <c r="AA33" s="1" t="s">
        <v>37</v>
      </c>
      <c r="AB33" s="1" t="s">
        <v>265</v>
      </c>
      <c r="AC33" s="1" t="s">
        <v>37</v>
      </c>
      <c r="AD33" s="1" t="s">
        <v>37</v>
      </c>
      <c r="AE33" s="1" t="s">
        <v>8512</v>
      </c>
      <c r="AF33" s="24">
        <v>9106042434</v>
      </c>
      <c r="AG33" s="24" t="str">
        <f t="shared" si="0"/>
        <v>9106042434-00008173</v>
      </c>
    </row>
    <row r="34" spans="1:33" x14ac:dyDescent="0.25">
      <c r="A34" s="24" t="s">
        <v>8655</v>
      </c>
      <c r="B34" s="1">
        <v>11714859</v>
      </c>
      <c r="C34" s="1" t="s">
        <v>266</v>
      </c>
      <c r="D34" s="1" t="s">
        <v>24</v>
      </c>
      <c r="E34" s="1" t="s">
        <v>25</v>
      </c>
      <c r="F34" s="1" t="s">
        <v>26</v>
      </c>
      <c r="G34" s="1" t="s">
        <v>267</v>
      </c>
      <c r="H34" s="1" t="s">
        <v>28</v>
      </c>
      <c r="I34" s="1" t="s">
        <v>29</v>
      </c>
      <c r="J34" s="1" t="s">
        <v>79</v>
      </c>
      <c r="K34" s="1" t="s">
        <v>80</v>
      </c>
      <c r="L34" s="1" t="s">
        <v>81</v>
      </c>
      <c r="M34" s="1" t="s">
        <v>125</v>
      </c>
      <c r="N34" s="1" t="s">
        <v>126</v>
      </c>
      <c r="O34" s="1" t="s">
        <v>127</v>
      </c>
      <c r="P34" s="1" t="s">
        <v>37</v>
      </c>
      <c r="Q34" s="1" t="s">
        <v>37</v>
      </c>
      <c r="R34" s="1" t="s">
        <v>37</v>
      </c>
      <c r="S34" s="1" t="s">
        <v>37</v>
      </c>
      <c r="T34" s="1" t="s">
        <v>38</v>
      </c>
      <c r="U34" s="1" t="s">
        <v>39</v>
      </c>
      <c r="V34" s="1" t="s">
        <v>40</v>
      </c>
      <c r="W34" s="1" t="s">
        <v>41</v>
      </c>
      <c r="X34" s="1" t="s">
        <v>42</v>
      </c>
      <c r="Y34" s="1" t="s">
        <v>37</v>
      </c>
      <c r="Z34" s="1" t="s">
        <v>37</v>
      </c>
      <c r="AA34" s="1" t="s">
        <v>37</v>
      </c>
      <c r="AB34" s="1" t="s">
        <v>268</v>
      </c>
      <c r="AC34" s="1" t="s">
        <v>37</v>
      </c>
      <c r="AD34" s="1" t="s">
        <v>37</v>
      </c>
      <c r="AE34" s="1" t="s">
        <v>8512</v>
      </c>
      <c r="AF34" s="24">
        <v>9106042432</v>
      </c>
      <c r="AG34" s="24" t="str">
        <f t="shared" si="0"/>
        <v>9106042432-00018192</v>
      </c>
    </row>
    <row r="35" spans="1:33" x14ac:dyDescent="0.25">
      <c r="A35" s="24" t="s">
        <v>8578</v>
      </c>
      <c r="B35" s="1">
        <v>11715804</v>
      </c>
      <c r="C35" s="1" t="s">
        <v>269</v>
      </c>
      <c r="D35" s="1" t="s">
        <v>24</v>
      </c>
      <c r="E35" s="1" t="s">
        <v>25</v>
      </c>
      <c r="F35" s="1" t="s">
        <v>26</v>
      </c>
      <c r="G35" s="1" t="s">
        <v>270</v>
      </c>
      <c r="H35" s="1" t="s">
        <v>28</v>
      </c>
      <c r="I35" s="1" t="s">
        <v>29</v>
      </c>
      <c r="J35" s="1" t="s">
        <v>271</v>
      </c>
      <c r="K35" s="1" t="s">
        <v>272</v>
      </c>
      <c r="L35" s="1" t="s">
        <v>273</v>
      </c>
      <c r="M35" s="1" t="s">
        <v>73</v>
      </c>
      <c r="N35" s="1" t="s">
        <v>74</v>
      </c>
      <c r="O35" s="1" t="s">
        <v>75</v>
      </c>
      <c r="P35" s="1" t="s">
        <v>37</v>
      </c>
      <c r="Q35" s="1" t="s">
        <v>37</v>
      </c>
      <c r="R35" s="1" t="s">
        <v>37</v>
      </c>
      <c r="S35" s="1" t="s">
        <v>37</v>
      </c>
      <c r="T35" s="1" t="s">
        <v>38</v>
      </c>
      <c r="U35" s="1" t="s">
        <v>39</v>
      </c>
      <c r="V35" s="1" t="s">
        <v>40</v>
      </c>
      <c r="W35" s="1" t="s">
        <v>41</v>
      </c>
      <c r="X35" s="1" t="s">
        <v>42</v>
      </c>
      <c r="Y35" s="1" t="s">
        <v>37</v>
      </c>
      <c r="Z35" s="1" t="s">
        <v>37</v>
      </c>
      <c r="AA35" s="1" t="s">
        <v>37</v>
      </c>
      <c r="AB35" s="1" t="s">
        <v>274</v>
      </c>
      <c r="AC35" s="1" t="s">
        <v>37</v>
      </c>
      <c r="AD35" s="1" t="s">
        <v>37</v>
      </c>
      <c r="AE35" s="1" t="s">
        <v>8512</v>
      </c>
      <c r="AF35" s="24">
        <v>9106040099</v>
      </c>
      <c r="AG35" s="24" t="str">
        <f t="shared" si="0"/>
        <v>9106040099-00009585</v>
      </c>
    </row>
    <row r="36" spans="1:33" x14ac:dyDescent="0.25">
      <c r="A36" s="24" t="s">
        <v>8664</v>
      </c>
      <c r="B36" s="1">
        <v>11714451</v>
      </c>
      <c r="C36" s="1" t="s">
        <v>275</v>
      </c>
      <c r="D36" s="1" t="s">
        <v>24</v>
      </c>
      <c r="E36" s="1" t="s">
        <v>25</v>
      </c>
      <c r="F36" s="1" t="s">
        <v>26</v>
      </c>
      <c r="G36" s="1" t="s">
        <v>276</v>
      </c>
      <c r="H36" s="1" t="s">
        <v>28</v>
      </c>
      <c r="I36" s="1" t="s">
        <v>29</v>
      </c>
      <c r="J36" s="1" t="s">
        <v>30</v>
      </c>
      <c r="K36" s="1" t="s">
        <v>31</v>
      </c>
      <c r="L36" s="1" t="s">
        <v>32</v>
      </c>
      <c r="M36" s="1" t="s">
        <v>46</v>
      </c>
      <c r="N36" s="1" t="s">
        <v>47</v>
      </c>
      <c r="O36" s="1" t="s">
        <v>48</v>
      </c>
      <c r="P36" s="1" t="s">
        <v>37</v>
      </c>
      <c r="Q36" s="1" t="s">
        <v>37</v>
      </c>
      <c r="R36" s="1" t="s">
        <v>37</v>
      </c>
      <c r="S36" s="1" t="s">
        <v>37</v>
      </c>
      <c r="T36" s="1" t="s">
        <v>38</v>
      </c>
      <c r="U36" s="1" t="s">
        <v>39</v>
      </c>
      <c r="V36" s="1" t="s">
        <v>40</v>
      </c>
      <c r="W36" s="1" t="s">
        <v>41</v>
      </c>
      <c r="X36" s="1" t="s">
        <v>42</v>
      </c>
      <c r="Y36" s="1" t="s">
        <v>37</v>
      </c>
      <c r="Z36" s="1" t="s">
        <v>37</v>
      </c>
      <c r="AA36" s="1" t="s">
        <v>37</v>
      </c>
      <c r="AB36" s="1" t="s">
        <v>277</v>
      </c>
      <c r="AC36" s="1" t="s">
        <v>37</v>
      </c>
      <c r="AD36" s="1" t="s">
        <v>37</v>
      </c>
      <c r="AE36" s="1" t="s">
        <v>8512</v>
      </c>
      <c r="AF36" s="24">
        <v>9106042595</v>
      </c>
      <c r="AG36" s="24" t="str">
        <f t="shared" si="0"/>
        <v>9106042595-00008175</v>
      </c>
    </row>
    <row r="37" spans="1:33" x14ac:dyDescent="0.25">
      <c r="A37" s="24" t="s">
        <v>8527</v>
      </c>
      <c r="B37" s="1">
        <v>11712093</v>
      </c>
      <c r="C37" s="1" t="s">
        <v>278</v>
      </c>
      <c r="D37" s="1" t="s">
        <v>24</v>
      </c>
      <c r="E37" s="1" t="s">
        <v>25</v>
      </c>
      <c r="F37" s="1" t="s">
        <v>26</v>
      </c>
      <c r="G37" s="1" t="s">
        <v>279</v>
      </c>
      <c r="H37" s="1" t="s">
        <v>28</v>
      </c>
      <c r="I37" s="1" t="s">
        <v>29</v>
      </c>
      <c r="J37" s="1" t="s">
        <v>280</v>
      </c>
      <c r="K37" s="1" t="s">
        <v>281</v>
      </c>
      <c r="L37" s="1" t="s">
        <v>282</v>
      </c>
      <c r="M37" s="1" t="s">
        <v>55</v>
      </c>
      <c r="N37" s="1" t="s">
        <v>56</v>
      </c>
      <c r="O37" s="1" t="s">
        <v>57</v>
      </c>
      <c r="P37" s="1" t="s">
        <v>37</v>
      </c>
      <c r="Q37" s="1" t="s">
        <v>37</v>
      </c>
      <c r="R37" s="1" t="s">
        <v>37</v>
      </c>
      <c r="S37" s="1" t="s">
        <v>37</v>
      </c>
      <c r="T37" s="1" t="s">
        <v>38</v>
      </c>
      <c r="U37" s="1" t="s">
        <v>39</v>
      </c>
      <c r="V37" s="1" t="s">
        <v>40</v>
      </c>
      <c r="W37" s="1" t="s">
        <v>41</v>
      </c>
      <c r="X37" s="1" t="s">
        <v>42</v>
      </c>
      <c r="Y37" s="1" t="s">
        <v>37</v>
      </c>
      <c r="Z37" s="1" t="s">
        <v>37</v>
      </c>
      <c r="AA37" s="1" t="s">
        <v>37</v>
      </c>
      <c r="AB37" s="1" t="s">
        <v>283</v>
      </c>
      <c r="AC37" s="1" t="s">
        <v>37</v>
      </c>
      <c r="AD37" s="1" t="s">
        <v>37</v>
      </c>
      <c r="AE37" s="1" t="s">
        <v>8512</v>
      </c>
      <c r="AF37" s="24">
        <v>9106038739</v>
      </c>
      <c r="AG37" s="24" t="str">
        <f t="shared" si="0"/>
        <v>9106038739-00480182</v>
      </c>
    </row>
    <row r="38" spans="1:33" x14ac:dyDescent="0.25">
      <c r="A38" s="24" t="s">
        <v>8679</v>
      </c>
      <c r="B38" s="1">
        <v>11714453</v>
      </c>
      <c r="C38" s="1" t="s">
        <v>284</v>
      </c>
      <c r="D38" s="1" t="s">
        <v>24</v>
      </c>
      <c r="E38" s="1" t="s">
        <v>25</v>
      </c>
      <c r="F38" s="1" t="s">
        <v>26</v>
      </c>
      <c r="G38" s="1" t="s">
        <v>285</v>
      </c>
      <c r="H38" s="1" t="s">
        <v>28</v>
      </c>
      <c r="I38" s="1" t="s">
        <v>29</v>
      </c>
      <c r="J38" s="1" t="s">
        <v>286</v>
      </c>
      <c r="K38" s="1" t="s">
        <v>287</v>
      </c>
      <c r="L38" s="1" t="s">
        <v>288</v>
      </c>
      <c r="M38" s="1" t="s">
        <v>46</v>
      </c>
      <c r="N38" s="1" t="s">
        <v>47</v>
      </c>
      <c r="O38" s="1" t="s">
        <v>48</v>
      </c>
      <c r="P38" s="1" t="s">
        <v>37</v>
      </c>
      <c r="Q38" s="1" t="s">
        <v>37</v>
      </c>
      <c r="R38" s="1" t="s">
        <v>37</v>
      </c>
      <c r="S38" s="1" t="s">
        <v>37</v>
      </c>
      <c r="T38" s="1" t="s">
        <v>38</v>
      </c>
      <c r="U38" s="1" t="s">
        <v>39</v>
      </c>
      <c r="V38" s="1" t="s">
        <v>40</v>
      </c>
      <c r="W38" s="1" t="s">
        <v>41</v>
      </c>
      <c r="X38" s="1" t="s">
        <v>42</v>
      </c>
      <c r="Y38" s="1" t="s">
        <v>37</v>
      </c>
      <c r="Z38" s="1" t="s">
        <v>37</v>
      </c>
      <c r="AA38" s="1" t="s">
        <v>37</v>
      </c>
      <c r="AB38" s="1" t="s">
        <v>289</v>
      </c>
      <c r="AC38" s="1" t="s">
        <v>37</v>
      </c>
      <c r="AD38" s="1" t="s">
        <v>37</v>
      </c>
      <c r="AE38" s="1" t="s">
        <v>8512</v>
      </c>
      <c r="AF38" s="24">
        <v>9106042951</v>
      </c>
      <c r="AG38" s="24" t="str">
        <f t="shared" si="0"/>
        <v>9106042951-00008177</v>
      </c>
    </row>
    <row r="39" spans="1:33" x14ac:dyDescent="0.25">
      <c r="A39" s="24" t="s">
        <v>8661</v>
      </c>
      <c r="B39" s="1">
        <v>11714864</v>
      </c>
      <c r="C39" s="1" t="s">
        <v>290</v>
      </c>
      <c r="D39" s="1" t="s">
        <v>24</v>
      </c>
      <c r="E39" s="1" t="s">
        <v>25</v>
      </c>
      <c r="F39" s="1" t="s">
        <v>26</v>
      </c>
      <c r="G39" s="1" t="s">
        <v>291</v>
      </c>
      <c r="H39" s="1" t="s">
        <v>28</v>
      </c>
      <c r="I39" s="1" t="s">
        <v>29</v>
      </c>
      <c r="J39" s="1" t="s">
        <v>292</v>
      </c>
      <c r="K39" s="1" t="s">
        <v>293</v>
      </c>
      <c r="L39" s="1" t="s">
        <v>294</v>
      </c>
      <c r="M39" s="1" t="s">
        <v>125</v>
      </c>
      <c r="N39" s="1" t="s">
        <v>126</v>
      </c>
      <c r="O39" s="1" t="s">
        <v>127</v>
      </c>
      <c r="P39" s="1" t="s">
        <v>37</v>
      </c>
      <c r="Q39" s="1" t="s">
        <v>37</v>
      </c>
      <c r="R39" s="1" t="s">
        <v>37</v>
      </c>
      <c r="S39" s="1" t="s">
        <v>37</v>
      </c>
      <c r="T39" s="1" t="s">
        <v>38</v>
      </c>
      <c r="U39" s="1" t="s">
        <v>39</v>
      </c>
      <c r="V39" s="1" t="s">
        <v>40</v>
      </c>
      <c r="W39" s="1" t="s">
        <v>41</v>
      </c>
      <c r="X39" s="1" t="s">
        <v>42</v>
      </c>
      <c r="Y39" s="1" t="s">
        <v>37</v>
      </c>
      <c r="Z39" s="1" t="s">
        <v>37</v>
      </c>
      <c r="AA39" s="1" t="s">
        <v>37</v>
      </c>
      <c r="AB39" s="1" t="s">
        <v>295</v>
      </c>
      <c r="AC39" s="1" t="s">
        <v>37</v>
      </c>
      <c r="AD39" s="1" t="s">
        <v>37</v>
      </c>
      <c r="AE39" s="1" t="s">
        <v>8512</v>
      </c>
      <c r="AF39" s="24">
        <v>9106042512</v>
      </c>
      <c r="AG39" s="24" t="str">
        <f t="shared" si="0"/>
        <v>9106042512-00018195</v>
      </c>
    </row>
    <row r="40" spans="1:33" x14ac:dyDescent="0.25">
      <c r="A40" s="24" t="s">
        <v>8587</v>
      </c>
      <c r="B40" s="1">
        <v>11715809</v>
      </c>
      <c r="C40" s="1" t="s">
        <v>296</v>
      </c>
      <c r="D40" s="1" t="s">
        <v>24</v>
      </c>
      <c r="E40" s="1" t="s">
        <v>25</v>
      </c>
      <c r="F40" s="1" t="s">
        <v>26</v>
      </c>
      <c r="G40" s="1" t="s">
        <v>297</v>
      </c>
      <c r="H40" s="1" t="s">
        <v>28</v>
      </c>
      <c r="I40" s="1" t="s">
        <v>29</v>
      </c>
      <c r="J40" s="1" t="s">
        <v>298</v>
      </c>
      <c r="K40" s="1" t="s">
        <v>299</v>
      </c>
      <c r="L40" s="1" t="s">
        <v>300</v>
      </c>
      <c r="M40" s="1" t="s">
        <v>73</v>
      </c>
      <c r="N40" s="1" t="s">
        <v>74</v>
      </c>
      <c r="O40" s="1" t="s">
        <v>75</v>
      </c>
      <c r="P40" s="1" t="s">
        <v>37</v>
      </c>
      <c r="Q40" s="1" t="s">
        <v>37</v>
      </c>
      <c r="R40" s="1" t="s">
        <v>37</v>
      </c>
      <c r="S40" s="1" t="s">
        <v>37</v>
      </c>
      <c r="T40" s="1" t="s">
        <v>38</v>
      </c>
      <c r="U40" s="1" t="s">
        <v>39</v>
      </c>
      <c r="V40" s="1" t="s">
        <v>40</v>
      </c>
      <c r="W40" s="1" t="s">
        <v>41</v>
      </c>
      <c r="X40" s="1" t="s">
        <v>42</v>
      </c>
      <c r="Y40" s="1" t="s">
        <v>37</v>
      </c>
      <c r="Z40" s="1" t="s">
        <v>37</v>
      </c>
      <c r="AA40" s="1" t="s">
        <v>37</v>
      </c>
      <c r="AB40" s="1" t="s">
        <v>301</v>
      </c>
      <c r="AC40" s="1" t="s">
        <v>37</v>
      </c>
      <c r="AD40" s="1" t="s">
        <v>37</v>
      </c>
      <c r="AE40" s="1" t="s">
        <v>8512</v>
      </c>
      <c r="AF40" s="24">
        <v>9106040609</v>
      </c>
      <c r="AG40" s="24" t="str">
        <f t="shared" si="0"/>
        <v>9106040609-00009590</v>
      </c>
    </row>
    <row r="41" spans="1:33" x14ac:dyDescent="0.25">
      <c r="A41" s="24" t="s">
        <v>8562</v>
      </c>
      <c r="B41" s="1">
        <v>11712497</v>
      </c>
      <c r="C41" s="1" t="s">
        <v>302</v>
      </c>
      <c r="D41" s="1" t="s">
        <v>24</v>
      </c>
      <c r="E41" s="1" t="s">
        <v>25</v>
      </c>
      <c r="F41" s="1" t="s">
        <v>26</v>
      </c>
      <c r="G41" s="1" t="s">
        <v>303</v>
      </c>
      <c r="H41" s="1" t="s">
        <v>28</v>
      </c>
      <c r="I41" s="1" t="s">
        <v>29</v>
      </c>
      <c r="J41" s="1" t="s">
        <v>304</v>
      </c>
      <c r="K41" s="1" t="s">
        <v>305</v>
      </c>
      <c r="L41" s="1" t="s">
        <v>306</v>
      </c>
      <c r="M41" s="1" t="s">
        <v>55</v>
      </c>
      <c r="N41" s="1" t="s">
        <v>56</v>
      </c>
      <c r="O41" s="1" t="s">
        <v>57</v>
      </c>
      <c r="P41" s="1" t="s">
        <v>37</v>
      </c>
      <c r="Q41" s="1" t="s">
        <v>37</v>
      </c>
      <c r="R41" s="1" t="s">
        <v>37</v>
      </c>
      <c r="S41" s="1" t="s">
        <v>37</v>
      </c>
      <c r="T41" s="1" t="s">
        <v>38</v>
      </c>
      <c r="U41" s="1" t="s">
        <v>39</v>
      </c>
      <c r="V41" s="1" t="s">
        <v>40</v>
      </c>
      <c r="W41" s="1" t="s">
        <v>41</v>
      </c>
      <c r="X41" s="1" t="s">
        <v>42</v>
      </c>
      <c r="Y41" s="1" t="s">
        <v>37</v>
      </c>
      <c r="Z41" s="1" t="s">
        <v>37</v>
      </c>
      <c r="AA41" s="1" t="s">
        <v>37</v>
      </c>
      <c r="AB41" s="1" t="s">
        <v>307</v>
      </c>
      <c r="AC41" s="1" t="s">
        <v>37</v>
      </c>
      <c r="AD41" s="1" t="s">
        <v>37</v>
      </c>
      <c r="AE41" s="1" t="s">
        <v>8512</v>
      </c>
      <c r="AF41" s="24">
        <v>9106039684</v>
      </c>
      <c r="AG41" s="24" t="str">
        <f t="shared" si="0"/>
        <v>9106039684-00480528</v>
      </c>
    </row>
    <row r="42" spans="1:33" x14ac:dyDescent="0.25">
      <c r="A42" s="24" t="s">
        <v>8653</v>
      </c>
      <c r="B42" s="1">
        <v>11713997</v>
      </c>
      <c r="C42" s="1" t="s">
        <v>308</v>
      </c>
      <c r="D42" s="1" t="s">
        <v>24</v>
      </c>
      <c r="E42" s="1" t="s">
        <v>25</v>
      </c>
      <c r="F42" s="1" t="s">
        <v>26</v>
      </c>
      <c r="G42" s="1" t="s">
        <v>309</v>
      </c>
      <c r="H42" s="1" t="s">
        <v>28</v>
      </c>
      <c r="I42" s="1" t="s">
        <v>29</v>
      </c>
      <c r="J42" s="1" t="s">
        <v>30</v>
      </c>
      <c r="K42" s="1" t="s">
        <v>31</v>
      </c>
      <c r="L42" s="1" t="s">
        <v>32</v>
      </c>
      <c r="M42" s="1" t="s">
        <v>310</v>
      </c>
      <c r="N42" s="1" t="s">
        <v>311</v>
      </c>
      <c r="O42" s="1" t="s">
        <v>312</v>
      </c>
      <c r="P42" s="1" t="s">
        <v>167</v>
      </c>
      <c r="Q42" s="1" t="s">
        <v>37</v>
      </c>
      <c r="R42" s="1" t="s">
        <v>37</v>
      </c>
      <c r="S42" s="1" t="s">
        <v>37</v>
      </c>
      <c r="T42" s="1" t="s">
        <v>38</v>
      </c>
      <c r="U42" s="1" t="s">
        <v>39</v>
      </c>
      <c r="V42" s="1" t="s">
        <v>40</v>
      </c>
      <c r="W42" s="1" t="s">
        <v>41</v>
      </c>
      <c r="X42" s="1" t="s">
        <v>42</v>
      </c>
      <c r="Y42" s="1" t="s">
        <v>37</v>
      </c>
      <c r="Z42" s="1" t="s">
        <v>37</v>
      </c>
      <c r="AA42" s="1" t="s">
        <v>37</v>
      </c>
      <c r="AB42" s="1" t="s">
        <v>313</v>
      </c>
      <c r="AC42" s="1" t="s">
        <v>37</v>
      </c>
      <c r="AD42" s="1" t="s">
        <v>37</v>
      </c>
      <c r="AE42" s="1" t="s">
        <v>8512</v>
      </c>
      <c r="AF42" s="24">
        <v>9106042352</v>
      </c>
      <c r="AG42" s="24" t="str">
        <f t="shared" si="0"/>
        <v>9106042352-00028878</v>
      </c>
    </row>
    <row r="43" spans="1:33" x14ac:dyDescent="0.25">
      <c r="A43" s="24" t="s">
        <v>8642</v>
      </c>
      <c r="B43" s="1">
        <v>11713439</v>
      </c>
      <c r="C43" s="1" t="s">
        <v>314</v>
      </c>
      <c r="D43" s="1" t="s">
        <v>24</v>
      </c>
      <c r="E43" s="1" t="s">
        <v>25</v>
      </c>
      <c r="F43" s="1" t="s">
        <v>26</v>
      </c>
      <c r="G43" s="1" t="s">
        <v>315</v>
      </c>
      <c r="H43" s="1" t="s">
        <v>28</v>
      </c>
      <c r="I43" s="1" t="s">
        <v>29</v>
      </c>
      <c r="J43" s="1" t="s">
        <v>30</v>
      </c>
      <c r="K43" s="1" t="s">
        <v>31</v>
      </c>
      <c r="L43" s="1" t="s">
        <v>32</v>
      </c>
      <c r="M43" s="1" t="s">
        <v>55</v>
      </c>
      <c r="N43" s="1" t="s">
        <v>56</v>
      </c>
      <c r="O43" s="1" t="s">
        <v>57</v>
      </c>
      <c r="P43" s="1" t="s">
        <v>37</v>
      </c>
      <c r="Q43" s="1" t="s">
        <v>37</v>
      </c>
      <c r="R43" s="1" t="s">
        <v>37</v>
      </c>
      <c r="S43" s="1" t="s">
        <v>37</v>
      </c>
      <c r="T43" s="1" t="s">
        <v>38</v>
      </c>
      <c r="U43" s="1" t="s">
        <v>39</v>
      </c>
      <c r="V43" s="1" t="s">
        <v>40</v>
      </c>
      <c r="W43" s="1" t="s">
        <v>41</v>
      </c>
      <c r="X43" s="1" t="s">
        <v>42</v>
      </c>
      <c r="Y43" s="1" t="s">
        <v>37</v>
      </c>
      <c r="Z43" s="1" t="s">
        <v>37</v>
      </c>
      <c r="AA43" s="1" t="s">
        <v>37</v>
      </c>
      <c r="AB43" s="1" t="s">
        <v>316</v>
      </c>
      <c r="AC43" s="1" t="s">
        <v>37</v>
      </c>
      <c r="AD43" s="1" t="s">
        <v>37</v>
      </c>
      <c r="AE43" s="1" t="s">
        <v>8512</v>
      </c>
      <c r="AF43" s="24">
        <v>9106042189</v>
      </c>
      <c r="AG43" s="24" t="str">
        <f t="shared" si="0"/>
        <v>9106042189-00481396</v>
      </c>
    </row>
    <row r="44" spans="1:33" x14ac:dyDescent="0.25">
      <c r="A44" s="24" t="s">
        <v>8574</v>
      </c>
      <c r="B44" s="1">
        <v>11714949</v>
      </c>
      <c r="C44" s="1" t="s">
        <v>317</v>
      </c>
      <c r="D44" s="1" t="s">
        <v>24</v>
      </c>
      <c r="E44" s="1" t="s">
        <v>25</v>
      </c>
      <c r="F44" s="1" t="s">
        <v>26</v>
      </c>
      <c r="G44" s="1" t="s">
        <v>318</v>
      </c>
      <c r="H44" s="1" t="s">
        <v>28</v>
      </c>
      <c r="I44" s="1" t="s">
        <v>29</v>
      </c>
      <c r="J44" s="1" t="s">
        <v>319</v>
      </c>
      <c r="K44" s="1" t="s">
        <v>320</v>
      </c>
      <c r="L44" s="1" t="s">
        <v>321</v>
      </c>
      <c r="M44" s="1" t="s">
        <v>164</v>
      </c>
      <c r="N44" s="1" t="s">
        <v>165</v>
      </c>
      <c r="O44" s="1" t="s">
        <v>166</v>
      </c>
      <c r="P44" s="1" t="s">
        <v>167</v>
      </c>
      <c r="Q44" s="1" t="s">
        <v>37</v>
      </c>
      <c r="R44" s="1" t="s">
        <v>37</v>
      </c>
      <c r="S44" s="1" t="s">
        <v>37</v>
      </c>
      <c r="T44" s="1" t="s">
        <v>38</v>
      </c>
      <c r="U44" s="1" t="s">
        <v>39</v>
      </c>
      <c r="V44" s="1" t="s">
        <v>40</v>
      </c>
      <c r="W44" s="1" t="s">
        <v>41</v>
      </c>
      <c r="X44" s="1" t="s">
        <v>42</v>
      </c>
      <c r="Y44" s="1" t="s">
        <v>37</v>
      </c>
      <c r="Z44" s="1" t="s">
        <v>37</v>
      </c>
      <c r="AA44" s="1" t="s">
        <v>37</v>
      </c>
      <c r="AB44" s="1" t="s">
        <v>322</v>
      </c>
      <c r="AC44" s="1" t="s">
        <v>37</v>
      </c>
      <c r="AD44" s="1" t="s">
        <v>37</v>
      </c>
      <c r="AE44" s="1" t="s">
        <v>8512</v>
      </c>
      <c r="AF44" s="24">
        <v>9106039995</v>
      </c>
      <c r="AG44" s="24" t="str">
        <f t="shared" si="0"/>
        <v>9106039995-00033504</v>
      </c>
    </row>
    <row r="45" spans="1:33" x14ac:dyDescent="0.25">
      <c r="A45" s="24" t="s">
        <v>8654</v>
      </c>
      <c r="B45" s="1">
        <v>11713900</v>
      </c>
      <c r="C45" s="1" t="s">
        <v>323</v>
      </c>
      <c r="D45" s="1" t="s">
        <v>24</v>
      </c>
      <c r="E45" s="1" t="s">
        <v>25</v>
      </c>
      <c r="F45" s="1" t="s">
        <v>26</v>
      </c>
      <c r="G45" s="1" t="s">
        <v>324</v>
      </c>
      <c r="H45" s="1" t="s">
        <v>28</v>
      </c>
      <c r="I45" s="1" t="s">
        <v>29</v>
      </c>
      <c r="J45" s="1" t="s">
        <v>61</v>
      </c>
      <c r="K45" s="1" t="s">
        <v>62</v>
      </c>
      <c r="L45" s="1" t="s">
        <v>63</v>
      </c>
      <c r="M45" s="1" t="s">
        <v>222</v>
      </c>
      <c r="N45" s="1" t="s">
        <v>223</v>
      </c>
      <c r="O45" s="1" t="s">
        <v>224</v>
      </c>
      <c r="P45" s="1" t="s">
        <v>37</v>
      </c>
      <c r="Q45" s="1" t="s">
        <v>37</v>
      </c>
      <c r="R45" s="1" t="s">
        <v>37</v>
      </c>
      <c r="S45" s="1" t="s">
        <v>37</v>
      </c>
      <c r="T45" s="1" t="s">
        <v>38</v>
      </c>
      <c r="U45" s="1" t="s">
        <v>39</v>
      </c>
      <c r="V45" s="1" t="s">
        <v>40</v>
      </c>
      <c r="W45" s="1" t="s">
        <v>41</v>
      </c>
      <c r="X45" s="1" t="s">
        <v>42</v>
      </c>
      <c r="Y45" s="1" t="s">
        <v>37</v>
      </c>
      <c r="Z45" s="1" t="s">
        <v>37</v>
      </c>
      <c r="AA45" s="1" t="s">
        <v>37</v>
      </c>
      <c r="AB45" s="1" t="s">
        <v>325</v>
      </c>
      <c r="AC45" s="1" t="s">
        <v>37</v>
      </c>
      <c r="AD45" s="1" t="s">
        <v>37</v>
      </c>
      <c r="AE45" s="1" t="s">
        <v>8512</v>
      </c>
      <c r="AF45" s="24">
        <v>9106042418</v>
      </c>
      <c r="AG45" s="24" t="str">
        <f t="shared" si="0"/>
        <v>9106042418-00011340</v>
      </c>
    </row>
    <row r="46" spans="1:33" x14ac:dyDescent="0.25">
      <c r="A46" s="24" t="s">
        <v>8672</v>
      </c>
      <c r="B46" s="1">
        <v>11715627</v>
      </c>
      <c r="C46" s="1" t="s">
        <v>326</v>
      </c>
      <c r="D46" s="1" t="s">
        <v>24</v>
      </c>
      <c r="E46" s="1" t="s">
        <v>25</v>
      </c>
      <c r="F46" s="1" t="s">
        <v>26</v>
      </c>
      <c r="G46" s="1" t="s">
        <v>327</v>
      </c>
      <c r="H46" s="1" t="s">
        <v>28</v>
      </c>
      <c r="I46" s="1" t="s">
        <v>29</v>
      </c>
      <c r="J46" s="1" t="s">
        <v>328</v>
      </c>
      <c r="K46" s="1" t="s">
        <v>329</v>
      </c>
      <c r="L46" s="1" t="s">
        <v>330</v>
      </c>
      <c r="M46" s="1" t="s">
        <v>64</v>
      </c>
      <c r="N46" s="1" t="s">
        <v>65</v>
      </c>
      <c r="O46" s="1" t="s">
        <v>66</v>
      </c>
      <c r="P46" s="1" t="s">
        <v>37</v>
      </c>
      <c r="Q46" s="1" t="s">
        <v>37</v>
      </c>
      <c r="R46" s="1" t="s">
        <v>37</v>
      </c>
      <c r="S46" s="1" t="s">
        <v>37</v>
      </c>
      <c r="T46" s="1" t="s">
        <v>38</v>
      </c>
      <c r="U46" s="1" t="s">
        <v>39</v>
      </c>
      <c r="V46" s="1" t="s">
        <v>40</v>
      </c>
      <c r="W46" s="1" t="s">
        <v>41</v>
      </c>
      <c r="X46" s="1" t="s">
        <v>42</v>
      </c>
      <c r="Y46" s="1" t="s">
        <v>37</v>
      </c>
      <c r="Z46" s="1" t="s">
        <v>37</v>
      </c>
      <c r="AA46" s="1" t="s">
        <v>37</v>
      </c>
      <c r="AB46" s="1" t="s">
        <v>331</v>
      </c>
      <c r="AC46" s="1" t="s">
        <v>37</v>
      </c>
      <c r="AD46" s="1" t="s">
        <v>37</v>
      </c>
      <c r="AE46" s="1" t="s">
        <v>8512</v>
      </c>
      <c r="AF46" s="24">
        <v>9106042744</v>
      </c>
      <c r="AG46" s="24" t="str">
        <f t="shared" si="0"/>
        <v>9106042744-00080972</v>
      </c>
    </row>
    <row r="47" spans="1:33" x14ac:dyDescent="0.25">
      <c r="A47" s="24" t="s">
        <v>8602</v>
      </c>
      <c r="B47" s="1">
        <v>11715812</v>
      </c>
      <c r="C47" s="1" t="s">
        <v>332</v>
      </c>
      <c r="D47" s="1" t="s">
        <v>24</v>
      </c>
      <c r="E47" s="1" t="s">
        <v>25</v>
      </c>
      <c r="F47" s="1" t="s">
        <v>26</v>
      </c>
      <c r="G47" s="1" t="s">
        <v>333</v>
      </c>
      <c r="H47" s="1" t="s">
        <v>28</v>
      </c>
      <c r="I47" s="1" t="s">
        <v>29</v>
      </c>
      <c r="J47" s="1" t="s">
        <v>334</v>
      </c>
      <c r="K47" s="1" t="s">
        <v>335</v>
      </c>
      <c r="L47" s="1" t="s">
        <v>336</v>
      </c>
      <c r="M47" s="1" t="s">
        <v>73</v>
      </c>
      <c r="N47" s="1" t="s">
        <v>74</v>
      </c>
      <c r="O47" s="1" t="s">
        <v>75</v>
      </c>
      <c r="P47" s="1" t="s">
        <v>37</v>
      </c>
      <c r="Q47" s="1" t="s">
        <v>37</v>
      </c>
      <c r="R47" s="1" t="s">
        <v>37</v>
      </c>
      <c r="S47" s="1" t="s">
        <v>37</v>
      </c>
      <c r="T47" s="1" t="s">
        <v>38</v>
      </c>
      <c r="U47" s="1" t="s">
        <v>39</v>
      </c>
      <c r="V47" s="1" t="s">
        <v>40</v>
      </c>
      <c r="W47" s="1" t="s">
        <v>41</v>
      </c>
      <c r="X47" s="1" t="s">
        <v>42</v>
      </c>
      <c r="Y47" s="1" t="s">
        <v>37</v>
      </c>
      <c r="Z47" s="1" t="s">
        <v>37</v>
      </c>
      <c r="AA47" s="1" t="s">
        <v>37</v>
      </c>
      <c r="AB47" s="1" t="s">
        <v>337</v>
      </c>
      <c r="AC47" s="1" t="s">
        <v>37</v>
      </c>
      <c r="AD47" s="1" t="s">
        <v>37</v>
      </c>
      <c r="AE47" s="1" t="s">
        <v>8512</v>
      </c>
      <c r="AF47" s="24">
        <v>9106041117</v>
      </c>
      <c r="AG47" s="24" t="str">
        <f t="shared" si="0"/>
        <v>9106041117-00009593</v>
      </c>
    </row>
    <row r="48" spans="1:33" x14ac:dyDescent="0.25">
      <c r="A48" s="24" t="s">
        <v>8621</v>
      </c>
      <c r="B48" s="1">
        <v>11715009</v>
      </c>
      <c r="C48" s="1" t="s">
        <v>338</v>
      </c>
      <c r="D48" s="1" t="s">
        <v>24</v>
      </c>
      <c r="E48" s="1" t="s">
        <v>25</v>
      </c>
      <c r="F48" s="1" t="s">
        <v>26</v>
      </c>
      <c r="G48" s="1" t="s">
        <v>339</v>
      </c>
      <c r="H48" s="1" t="s">
        <v>28</v>
      </c>
      <c r="I48" s="1" t="s">
        <v>29</v>
      </c>
      <c r="J48" s="1" t="s">
        <v>30</v>
      </c>
      <c r="K48" s="1" t="s">
        <v>31</v>
      </c>
      <c r="L48" s="1" t="s">
        <v>32</v>
      </c>
      <c r="M48" s="1" t="s">
        <v>164</v>
      </c>
      <c r="N48" s="1" t="s">
        <v>165</v>
      </c>
      <c r="O48" s="1" t="s">
        <v>166</v>
      </c>
      <c r="P48" s="1" t="s">
        <v>167</v>
      </c>
      <c r="Q48" s="1" t="s">
        <v>37</v>
      </c>
      <c r="R48" s="1" t="s">
        <v>37</v>
      </c>
      <c r="S48" s="1" t="s">
        <v>37</v>
      </c>
      <c r="T48" s="1" t="s">
        <v>38</v>
      </c>
      <c r="U48" s="1" t="s">
        <v>39</v>
      </c>
      <c r="V48" s="1" t="s">
        <v>40</v>
      </c>
      <c r="W48" s="1" t="s">
        <v>41</v>
      </c>
      <c r="X48" s="1" t="s">
        <v>42</v>
      </c>
      <c r="Y48" s="1" t="s">
        <v>37</v>
      </c>
      <c r="Z48" s="1" t="s">
        <v>37</v>
      </c>
      <c r="AA48" s="1" t="s">
        <v>37</v>
      </c>
      <c r="AB48" s="1" t="s">
        <v>340</v>
      </c>
      <c r="AC48" s="1" t="s">
        <v>37</v>
      </c>
      <c r="AD48" s="1" t="s">
        <v>37</v>
      </c>
      <c r="AE48" s="1" t="s">
        <v>8512</v>
      </c>
      <c r="AF48" s="24">
        <v>9106041759</v>
      </c>
      <c r="AG48" s="24" t="str">
        <f t="shared" si="0"/>
        <v>9106041759-00033537</v>
      </c>
    </row>
    <row r="49" spans="1:33" x14ac:dyDescent="0.25">
      <c r="A49" s="24" t="s">
        <v>8671</v>
      </c>
      <c r="B49" s="1">
        <v>11715632</v>
      </c>
      <c r="C49" s="1" t="s">
        <v>341</v>
      </c>
      <c r="D49" s="1" t="s">
        <v>24</v>
      </c>
      <c r="E49" s="1" t="s">
        <v>25</v>
      </c>
      <c r="F49" s="1" t="s">
        <v>26</v>
      </c>
      <c r="G49" s="1" t="s">
        <v>342</v>
      </c>
      <c r="H49" s="1" t="s">
        <v>28</v>
      </c>
      <c r="I49" s="1" t="s">
        <v>29</v>
      </c>
      <c r="J49" s="1" t="s">
        <v>52</v>
      </c>
      <c r="K49" s="1" t="s">
        <v>53</v>
      </c>
      <c r="L49" s="1" t="s">
        <v>54</v>
      </c>
      <c r="M49" s="1" t="s">
        <v>64</v>
      </c>
      <c r="N49" s="1" t="s">
        <v>65</v>
      </c>
      <c r="O49" s="1" t="s">
        <v>66</v>
      </c>
      <c r="P49" s="1" t="s">
        <v>37</v>
      </c>
      <c r="Q49" s="1" t="s">
        <v>37</v>
      </c>
      <c r="R49" s="1" t="s">
        <v>37</v>
      </c>
      <c r="S49" s="1" t="s">
        <v>37</v>
      </c>
      <c r="T49" s="1" t="s">
        <v>38</v>
      </c>
      <c r="U49" s="1" t="s">
        <v>39</v>
      </c>
      <c r="V49" s="1" t="s">
        <v>40</v>
      </c>
      <c r="W49" s="1" t="s">
        <v>41</v>
      </c>
      <c r="X49" s="1" t="s">
        <v>42</v>
      </c>
      <c r="Y49" s="1" t="s">
        <v>37</v>
      </c>
      <c r="Z49" s="1" t="s">
        <v>37</v>
      </c>
      <c r="AA49" s="1" t="s">
        <v>37</v>
      </c>
      <c r="AB49" s="1" t="s">
        <v>343</v>
      </c>
      <c r="AC49" s="1" t="s">
        <v>37</v>
      </c>
      <c r="AD49" s="1" t="s">
        <v>37</v>
      </c>
      <c r="AE49" s="1" t="s">
        <v>8512</v>
      </c>
      <c r="AF49" s="24">
        <v>9106042810</v>
      </c>
      <c r="AG49" s="24" t="str">
        <f t="shared" si="0"/>
        <v>9106042810-00080977</v>
      </c>
    </row>
    <row r="50" spans="1:33" x14ac:dyDescent="0.25">
      <c r="A50" s="24" t="s">
        <v>8643</v>
      </c>
      <c r="B50" s="1">
        <v>11715903</v>
      </c>
      <c r="C50" s="1" t="s">
        <v>344</v>
      </c>
      <c r="D50" s="1" t="s">
        <v>24</v>
      </c>
      <c r="E50" s="1" t="s">
        <v>25</v>
      </c>
      <c r="F50" s="1" t="s">
        <v>26</v>
      </c>
      <c r="G50" s="1" t="s">
        <v>345</v>
      </c>
      <c r="H50" s="1" t="s">
        <v>28</v>
      </c>
      <c r="I50" s="1" t="s">
        <v>29</v>
      </c>
      <c r="J50" s="1" t="s">
        <v>79</v>
      </c>
      <c r="K50" s="1" t="s">
        <v>80</v>
      </c>
      <c r="L50" s="1" t="s">
        <v>81</v>
      </c>
      <c r="M50" s="1" t="s">
        <v>346</v>
      </c>
      <c r="N50" s="1" t="s">
        <v>347</v>
      </c>
      <c r="O50" s="1" t="s">
        <v>348</v>
      </c>
      <c r="P50" s="1" t="s">
        <v>37</v>
      </c>
      <c r="Q50" s="1" t="s">
        <v>37</v>
      </c>
      <c r="R50" s="1" t="s">
        <v>37</v>
      </c>
      <c r="S50" s="1" t="s">
        <v>37</v>
      </c>
      <c r="T50" s="1" t="s">
        <v>38</v>
      </c>
      <c r="U50" s="1" t="s">
        <v>39</v>
      </c>
      <c r="V50" s="1" t="s">
        <v>40</v>
      </c>
      <c r="W50" s="1" t="s">
        <v>41</v>
      </c>
      <c r="X50" s="1" t="s">
        <v>42</v>
      </c>
      <c r="Y50" s="1" t="s">
        <v>37</v>
      </c>
      <c r="Z50" s="1" t="s">
        <v>37</v>
      </c>
      <c r="AA50" s="1" t="s">
        <v>37</v>
      </c>
      <c r="AB50" s="1" t="s">
        <v>349</v>
      </c>
      <c r="AC50" s="1" t="s">
        <v>37</v>
      </c>
      <c r="AD50" s="1" t="s">
        <v>37</v>
      </c>
      <c r="AE50" s="1" t="s">
        <v>8512</v>
      </c>
      <c r="AF50" s="24">
        <v>9106042166</v>
      </c>
      <c r="AG50" s="24" t="str">
        <f t="shared" si="0"/>
        <v>9106042166-00006555</v>
      </c>
    </row>
    <row r="51" spans="1:33" x14ac:dyDescent="0.25">
      <c r="A51" s="24" t="s">
        <v>8612</v>
      </c>
      <c r="B51" s="1">
        <v>11713174</v>
      </c>
      <c r="C51" s="1" t="s">
        <v>350</v>
      </c>
      <c r="D51" s="1" t="s">
        <v>24</v>
      </c>
      <c r="E51" s="1" t="s">
        <v>25</v>
      </c>
      <c r="F51" s="1" t="s">
        <v>26</v>
      </c>
      <c r="G51" s="1" t="s">
        <v>351</v>
      </c>
      <c r="H51" s="1" t="s">
        <v>28</v>
      </c>
      <c r="I51" s="1" t="s">
        <v>29</v>
      </c>
      <c r="J51" s="1" t="s">
        <v>30</v>
      </c>
      <c r="K51" s="1" t="s">
        <v>31</v>
      </c>
      <c r="L51" s="1" t="s">
        <v>32</v>
      </c>
      <c r="M51" s="1" t="s">
        <v>55</v>
      </c>
      <c r="N51" s="1" t="s">
        <v>56</v>
      </c>
      <c r="O51" s="1" t="s">
        <v>57</v>
      </c>
      <c r="P51" s="1" t="s">
        <v>37</v>
      </c>
      <c r="Q51" s="1" t="s">
        <v>37</v>
      </c>
      <c r="R51" s="1" t="s">
        <v>37</v>
      </c>
      <c r="S51" s="1" t="s">
        <v>37</v>
      </c>
      <c r="T51" s="1" t="s">
        <v>38</v>
      </c>
      <c r="U51" s="1" t="s">
        <v>39</v>
      </c>
      <c r="V51" s="1" t="s">
        <v>40</v>
      </c>
      <c r="W51" s="1" t="s">
        <v>41</v>
      </c>
      <c r="X51" s="1" t="s">
        <v>42</v>
      </c>
      <c r="Y51" s="1" t="s">
        <v>37</v>
      </c>
      <c r="Z51" s="1" t="s">
        <v>37</v>
      </c>
      <c r="AA51" s="1" t="s">
        <v>37</v>
      </c>
      <c r="AB51" s="1" t="s">
        <v>352</v>
      </c>
      <c r="AC51" s="1" t="s">
        <v>37</v>
      </c>
      <c r="AD51" s="1" t="s">
        <v>37</v>
      </c>
      <c r="AE51" s="1" t="s">
        <v>8512</v>
      </c>
      <c r="AF51" s="24">
        <v>9106041463</v>
      </c>
      <c r="AG51" s="24" t="str">
        <f t="shared" si="0"/>
        <v>9106041463-00481141</v>
      </c>
    </row>
    <row r="52" spans="1:33" x14ac:dyDescent="0.25">
      <c r="A52" s="24" t="s">
        <v>8674</v>
      </c>
      <c r="B52" s="1">
        <v>11715633</v>
      </c>
      <c r="C52" s="1" t="s">
        <v>353</v>
      </c>
      <c r="D52" s="1" t="s">
        <v>24</v>
      </c>
      <c r="E52" s="1" t="s">
        <v>25</v>
      </c>
      <c r="F52" s="1" t="s">
        <v>26</v>
      </c>
      <c r="G52" s="1" t="s">
        <v>354</v>
      </c>
      <c r="H52" s="1" t="s">
        <v>28</v>
      </c>
      <c r="I52" s="1" t="s">
        <v>29</v>
      </c>
      <c r="J52" s="1" t="s">
        <v>122</v>
      </c>
      <c r="K52" s="1" t="s">
        <v>123</v>
      </c>
      <c r="L52" s="1" t="s">
        <v>124</v>
      </c>
      <c r="M52" s="1" t="s">
        <v>64</v>
      </c>
      <c r="N52" s="1" t="s">
        <v>65</v>
      </c>
      <c r="O52" s="1" t="s">
        <v>66</v>
      </c>
      <c r="P52" s="1" t="s">
        <v>37</v>
      </c>
      <c r="Q52" s="1" t="s">
        <v>37</v>
      </c>
      <c r="R52" s="1" t="s">
        <v>37</v>
      </c>
      <c r="S52" s="1" t="s">
        <v>37</v>
      </c>
      <c r="T52" s="1" t="s">
        <v>38</v>
      </c>
      <c r="U52" s="1" t="s">
        <v>39</v>
      </c>
      <c r="V52" s="1" t="s">
        <v>40</v>
      </c>
      <c r="W52" s="1" t="s">
        <v>41</v>
      </c>
      <c r="X52" s="1" t="s">
        <v>42</v>
      </c>
      <c r="Y52" s="1" t="s">
        <v>37</v>
      </c>
      <c r="Z52" s="1" t="s">
        <v>37</v>
      </c>
      <c r="AA52" s="1" t="s">
        <v>37</v>
      </c>
      <c r="AB52" s="1" t="s">
        <v>355</v>
      </c>
      <c r="AC52" s="1" t="s">
        <v>37</v>
      </c>
      <c r="AD52" s="1" t="s">
        <v>37</v>
      </c>
      <c r="AE52" s="1" t="s">
        <v>8512</v>
      </c>
      <c r="AF52" s="24">
        <v>9106042823</v>
      </c>
      <c r="AG52" s="24" t="str">
        <f t="shared" si="0"/>
        <v>9106042823-00080978</v>
      </c>
    </row>
    <row r="53" spans="1:33" x14ac:dyDescent="0.25">
      <c r="A53" s="24" t="s">
        <v>8644</v>
      </c>
      <c r="B53" s="1">
        <v>11713449</v>
      </c>
      <c r="C53" s="1" t="s">
        <v>356</v>
      </c>
      <c r="D53" s="1" t="s">
        <v>24</v>
      </c>
      <c r="E53" s="1" t="s">
        <v>25</v>
      </c>
      <c r="F53" s="1" t="s">
        <v>26</v>
      </c>
      <c r="G53" s="1" t="s">
        <v>357</v>
      </c>
      <c r="H53" s="1" t="s">
        <v>28</v>
      </c>
      <c r="I53" s="1" t="s">
        <v>29</v>
      </c>
      <c r="J53" s="1" t="s">
        <v>131</v>
      </c>
      <c r="K53" s="1" t="s">
        <v>132</v>
      </c>
      <c r="L53" s="1" t="s">
        <v>133</v>
      </c>
      <c r="M53" s="1" t="s">
        <v>55</v>
      </c>
      <c r="N53" s="1" t="s">
        <v>56</v>
      </c>
      <c r="O53" s="1" t="s">
        <v>57</v>
      </c>
      <c r="P53" s="1" t="s">
        <v>37</v>
      </c>
      <c r="Q53" s="1" t="s">
        <v>37</v>
      </c>
      <c r="R53" s="1" t="s">
        <v>37</v>
      </c>
      <c r="S53" s="1" t="s">
        <v>37</v>
      </c>
      <c r="T53" s="1" t="s">
        <v>38</v>
      </c>
      <c r="U53" s="1" t="s">
        <v>39</v>
      </c>
      <c r="V53" s="1" t="s">
        <v>40</v>
      </c>
      <c r="W53" s="1" t="s">
        <v>41</v>
      </c>
      <c r="X53" s="1" t="s">
        <v>42</v>
      </c>
      <c r="Y53" s="1" t="s">
        <v>37</v>
      </c>
      <c r="Z53" s="1" t="s">
        <v>37</v>
      </c>
      <c r="AA53" s="1" t="s">
        <v>37</v>
      </c>
      <c r="AB53" s="1" t="s">
        <v>358</v>
      </c>
      <c r="AC53" s="1" t="s">
        <v>37</v>
      </c>
      <c r="AD53" s="1" t="s">
        <v>37</v>
      </c>
      <c r="AE53" s="1" t="s">
        <v>8512</v>
      </c>
      <c r="AF53" s="24">
        <v>9106042212</v>
      </c>
      <c r="AG53" s="24" t="str">
        <f t="shared" si="0"/>
        <v>9106042212-00481405</v>
      </c>
    </row>
    <row r="54" spans="1:33" x14ac:dyDescent="0.25">
      <c r="A54" s="24" t="s">
        <v>8524</v>
      </c>
      <c r="B54" s="1">
        <v>11714887</v>
      </c>
      <c r="C54" s="1" t="s">
        <v>359</v>
      </c>
      <c r="D54" s="1" t="s">
        <v>24</v>
      </c>
      <c r="E54" s="1" t="s">
        <v>25</v>
      </c>
      <c r="F54" s="1" t="s">
        <v>26</v>
      </c>
      <c r="G54" s="1" t="s">
        <v>360</v>
      </c>
      <c r="H54" s="1" t="s">
        <v>28</v>
      </c>
      <c r="I54" s="1" t="s">
        <v>29</v>
      </c>
      <c r="J54" s="1" t="s">
        <v>61</v>
      </c>
      <c r="K54" s="1" t="s">
        <v>62</v>
      </c>
      <c r="L54" s="1" t="s">
        <v>63</v>
      </c>
      <c r="M54" s="1" t="s">
        <v>164</v>
      </c>
      <c r="N54" s="1" t="s">
        <v>165</v>
      </c>
      <c r="O54" s="1" t="s">
        <v>166</v>
      </c>
      <c r="P54" s="1" t="s">
        <v>167</v>
      </c>
      <c r="Q54" s="1" t="s">
        <v>37</v>
      </c>
      <c r="R54" s="1" t="s">
        <v>37</v>
      </c>
      <c r="S54" s="1" t="s">
        <v>37</v>
      </c>
      <c r="T54" s="1" t="s">
        <v>38</v>
      </c>
      <c r="U54" s="1" t="s">
        <v>39</v>
      </c>
      <c r="V54" s="1" t="s">
        <v>40</v>
      </c>
      <c r="W54" s="1" t="s">
        <v>41</v>
      </c>
      <c r="X54" s="1" t="s">
        <v>42</v>
      </c>
      <c r="Y54" s="1" t="s">
        <v>37</v>
      </c>
      <c r="Z54" s="1" t="s">
        <v>37</v>
      </c>
      <c r="AA54" s="1" t="s">
        <v>37</v>
      </c>
      <c r="AB54" s="1" t="s">
        <v>361</v>
      </c>
      <c r="AC54" s="1" t="s">
        <v>37</v>
      </c>
      <c r="AD54" s="1" t="s">
        <v>37</v>
      </c>
      <c r="AE54" s="1" t="s">
        <v>8512</v>
      </c>
      <c r="AF54" s="24">
        <v>9106038709</v>
      </c>
      <c r="AG54" s="24" t="str">
        <f t="shared" si="0"/>
        <v>9106038709-00033474</v>
      </c>
    </row>
    <row r="55" spans="1:33" x14ac:dyDescent="0.25">
      <c r="A55" s="24" t="s">
        <v>8538</v>
      </c>
      <c r="B55" s="1">
        <v>11712208</v>
      </c>
      <c r="C55" s="1" t="s">
        <v>362</v>
      </c>
      <c r="D55" s="1" t="s">
        <v>24</v>
      </c>
      <c r="E55" s="1" t="s">
        <v>25</v>
      </c>
      <c r="F55" s="1" t="s">
        <v>26</v>
      </c>
      <c r="G55" s="1" t="s">
        <v>363</v>
      </c>
      <c r="H55" s="1" t="s">
        <v>28</v>
      </c>
      <c r="I55" s="1" t="s">
        <v>29</v>
      </c>
      <c r="J55" s="1" t="s">
        <v>364</v>
      </c>
      <c r="K55" s="1" t="s">
        <v>365</v>
      </c>
      <c r="L55" s="1" t="s">
        <v>366</v>
      </c>
      <c r="M55" s="1" t="s">
        <v>55</v>
      </c>
      <c r="N55" s="1" t="s">
        <v>56</v>
      </c>
      <c r="O55" s="1" t="s">
        <v>57</v>
      </c>
      <c r="P55" s="1" t="s">
        <v>37</v>
      </c>
      <c r="Q55" s="1" t="s">
        <v>37</v>
      </c>
      <c r="R55" s="1" t="s">
        <v>37</v>
      </c>
      <c r="S55" s="1" t="s">
        <v>37</v>
      </c>
      <c r="T55" s="1" t="s">
        <v>38</v>
      </c>
      <c r="U55" s="1" t="s">
        <v>39</v>
      </c>
      <c r="V55" s="1" t="s">
        <v>40</v>
      </c>
      <c r="W55" s="1" t="s">
        <v>41</v>
      </c>
      <c r="X55" s="1" t="s">
        <v>42</v>
      </c>
      <c r="Y55" s="1" t="s">
        <v>37</v>
      </c>
      <c r="Z55" s="1" t="s">
        <v>37</v>
      </c>
      <c r="AA55" s="1" t="s">
        <v>37</v>
      </c>
      <c r="AB55" s="1" t="s">
        <v>367</v>
      </c>
      <c r="AC55" s="1" t="s">
        <v>37</v>
      </c>
      <c r="AD55" s="1" t="s">
        <v>37</v>
      </c>
      <c r="AE55" s="1" t="s">
        <v>8512</v>
      </c>
      <c r="AF55" s="24">
        <v>9106039015</v>
      </c>
      <c r="AG55" s="24" t="str">
        <f t="shared" si="0"/>
        <v>9106039015-00480280</v>
      </c>
    </row>
    <row r="56" spans="1:33" x14ac:dyDescent="0.25">
      <c r="A56" s="24" t="s">
        <v>8610</v>
      </c>
      <c r="B56" s="1">
        <v>11715270</v>
      </c>
      <c r="C56" s="1" t="s">
        <v>368</v>
      </c>
      <c r="D56" s="1" t="s">
        <v>24</v>
      </c>
      <c r="E56" s="1" t="s">
        <v>25</v>
      </c>
      <c r="F56" s="1" t="s">
        <v>26</v>
      </c>
      <c r="G56" s="1" t="s">
        <v>369</v>
      </c>
      <c r="H56" s="1" t="s">
        <v>28</v>
      </c>
      <c r="I56" s="1" t="s">
        <v>29</v>
      </c>
      <c r="J56" s="1" t="s">
        <v>370</v>
      </c>
      <c r="K56" s="1" t="s">
        <v>371</v>
      </c>
      <c r="L56" s="1" t="s">
        <v>372</v>
      </c>
      <c r="M56" s="1" t="s">
        <v>373</v>
      </c>
      <c r="N56" s="1" t="s">
        <v>374</v>
      </c>
      <c r="O56" s="1" t="s">
        <v>375</v>
      </c>
      <c r="P56" s="1" t="s">
        <v>376</v>
      </c>
      <c r="Q56" s="1" t="s">
        <v>37</v>
      </c>
      <c r="R56" s="1" t="s">
        <v>37</v>
      </c>
      <c r="S56" s="1" t="s">
        <v>37</v>
      </c>
      <c r="T56" s="1" t="s">
        <v>38</v>
      </c>
      <c r="U56" s="1" t="s">
        <v>39</v>
      </c>
      <c r="V56" s="1" t="s">
        <v>40</v>
      </c>
      <c r="W56" s="1" t="s">
        <v>41</v>
      </c>
      <c r="X56" s="1" t="s">
        <v>42</v>
      </c>
      <c r="Y56" s="1" t="s">
        <v>37</v>
      </c>
      <c r="Z56" s="1" t="s">
        <v>37</v>
      </c>
      <c r="AA56" s="1" t="s">
        <v>37</v>
      </c>
      <c r="AB56" s="1" t="s">
        <v>377</v>
      </c>
      <c r="AC56" s="1" t="s">
        <v>37</v>
      </c>
      <c r="AD56" s="1" t="s">
        <v>37</v>
      </c>
      <c r="AE56" s="1" t="s">
        <v>8512</v>
      </c>
      <c r="AF56" s="24">
        <v>9106041400</v>
      </c>
      <c r="AG56" s="24" t="str">
        <f t="shared" si="0"/>
        <v>9106041400-00014936</v>
      </c>
    </row>
    <row r="57" spans="1:33" x14ac:dyDescent="0.25">
      <c r="A57" s="24" t="s">
        <v>8614</v>
      </c>
      <c r="B57" s="1">
        <v>11715275</v>
      </c>
      <c r="C57" s="1" t="s">
        <v>378</v>
      </c>
      <c r="D57" s="1" t="s">
        <v>24</v>
      </c>
      <c r="E57" s="1" t="s">
        <v>25</v>
      </c>
      <c r="F57" s="1" t="s">
        <v>26</v>
      </c>
      <c r="G57" s="1" t="s">
        <v>379</v>
      </c>
      <c r="H57" s="1" t="s">
        <v>28</v>
      </c>
      <c r="I57" s="1" t="s">
        <v>29</v>
      </c>
      <c r="J57" s="1" t="s">
        <v>380</v>
      </c>
      <c r="K57" s="1" t="s">
        <v>381</v>
      </c>
      <c r="L57" s="1" t="s">
        <v>382</v>
      </c>
      <c r="M57" s="1" t="s">
        <v>373</v>
      </c>
      <c r="N57" s="1" t="s">
        <v>374</v>
      </c>
      <c r="O57" s="1" t="s">
        <v>375</v>
      </c>
      <c r="P57" s="1" t="s">
        <v>376</v>
      </c>
      <c r="Q57" s="1" t="s">
        <v>37</v>
      </c>
      <c r="R57" s="1" t="s">
        <v>37</v>
      </c>
      <c r="S57" s="1" t="s">
        <v>37</v>
      </c>
      <c r="T57" s="1" t="s">
        <v>38</v>
      </c>
      <c r="U57" s="1" t="s">
        <v>39</v>
      </c>
      <c r="V57" s="1" t="s">
        <v>40</v>
      </c>
      <c r="W57" s="1" t="s">
        <v>41</v>
      </c>
      <c r="X57" s="1" t="s">
        <v>42</v>
      </c>
      <c r="Y57" s="1" t="s">
        <v>37</v>
      </c>
      <c r="Z57" s="1" t="s">
        <v>37</v>
      </c>
      <c r="AA57" s="1" t="s">
        <v>37</v>
      </c>
      <c r="AB57" s="1" t="s">
        <v>383</v>
      </c>
      <c r="AC57" s="1" t="s">
        <v>37</v>
      </c>
      <c r="AD57" s="1" t="s">
        <v>37</v>
      </c>
      <c r="AE57" s="1" t="s">
        <v>8512</v>
      </c>
      <c r="AF57" s="24">
        <v>9106041602</v>
      </c>
      <c r="AG57" s="24" t="str">
        <f t="shared" si="0"/>
        <v>9106041602-00014941</v>
      </c>
    </row>
    <row r="58" spans="1:33" x14ac:dyDescent="0.25">
      <c r="A58" s="24" t="s">
        <v>8684</v>
      </c>
      <c r="B58" s="1">
        <v>11713726</v>
      </c>
      <c r="C58" s="1" t="s">
        <v>384</v>
      </c>
      <c r="D58" s="1" t="s">
        <v>24</v>
      </c>
      <c r="E58" s="1" t="s">
        <v>25</v>
      </c>
      <c r="F58" s="1" t="s">
        <v>26</v>
      </c>
      <c r="G58" s="1" t="s">
        <v>385</v>
      </c>
      <c r="H58" s="1" t="s">
        <v>28</v>
      </c>
      <c r="I58" s="1" t="s">
        <v>29</v>
      </c>
      <c r="J58" s="1" t="s">
        <v>386</v>
      </c>
      <c r="K58" s="1" t="s">
        <v>387</v>
      </c>
      <c r="L58" s="1" t="s">
        <v>388</v>
      </c>
      <c r="M58" s="1" t="s">
        <v>55</v>
      </c>
      <c r="N58" s="1" t="s">
        <v>56</v>
      </c>
      <c r="O58" s="1" t="s">
        <v>57</v>
      </c>
      <c r="P58" s="1" t="s">
        <v>37</v>
      </c>
      <c r="Q58" s="1" t="s">
        <v>37</v>
      </c>
      <c r="R58" s="1" t="s">
        <v>37</v>
      </c>
      <c r="S58" s="1" t="s">
        <v>37</v>
      </c>
      <c r="T58" s="1" t="s">
        <v>38</v>
      </c>
      <c r="U58" s="1" t="s">
        <v>39</v>
      </c>
      <c r="V58" s="1" t="s">
        <v>40</v>
      </c>
      <c r="W58" s="1" t="s">
        <v>41</v>
      </c>
      <c r="X58" s="1" t="s">
        <v>42</v>
      </c>
      <c r="Y58" s="1" t="s">
        <v>37</v>
      </c>
      <c r="Z58" s="1" t="s">
        <v>37</v>
      </c>
      <c r="AA58" s="1" t="s">
        <v>37</v>
      </c>
      <c r="AB58" s="1" t="s">
        <v>389</v>
      </c>
      <c r="AC58" s="1" t="s">
        <v>37</v>
      </c>
      <c r="AD58" s="1" t="s">
        <v>37</v>
      </c>
      <c r="AE58" s="1" t="s">
        <v>8512</v>
      </c>
      <c r="AF58" s="24">
        <v>9106043089</v>
      </c>
      <c r="AG58" s="24" t="str">
        <f t="shared" si="0"/>
        <v>9106043089-00481670</v>
      </c>
    </row>
    <row r="59" spans="1:33" x14ac:dyDescent="0.25">
      <c r="A59" s="24" t="s">
        <v>8570</v>
      </c>
      <c r="B59" s="1">
        <v>11716521</v>
      </c>
      <c r="C59" s="1" t="s">
        <v>390</v>
      </c>
      <c r="D59" s="1" t="s">
        <v>24</v>
      </c>
      <c r="E59" s="1" t="s">
        <v>25</v>
      </c>
      <c r="F59" s="1" t="s">
        <v>26</v>
      </c>
      <c r="G59" s="1" t="s">
        <v>391</v>
      </c>
      <c r="H59" s="1" t="s">
        <v>28</v>
      </c>
      <c r="I59" s="1" t="s">
        <v>29</v>
      </c>
      <c r="J59" s="1" t="s">
        <v>392</v>
      </c>
      <c r="K59" s="1" t="s">
        <v>393</v>
      </c>
      <c r="L59" s="1" t="s">
        <v>394</v>
      </c>
      <c r="M59" s="1" t="s">
        <v>116</v>
      </c>
      <c r="N59" s="1" t="s">
        <v>117</v>
      </c>
      <c r="O59" s="1" t="s">
        <v>118</v>
      </c>
      <c r="P59" s="1" t="s">
        <v>37</v>
      </c>
      <c r="Q59" s="1" t="s">
        <v>37</v>
      </c>
      <c r="R59" s="1" t="s">
        <v>37</v>
      </c>
      <c r="S59" s="1" t="s">
        <v>37</v>
      </c>
      <c r="T59" s="1" t="s">
        <v>38</v>
      </c>
      <c r="U59" s="1" t="s">
        <v>39</v>
      </c>
      <c r="V59" s="1" t="s">
        <v>40</v>
      </c>
      <c r="W59" s="1" t="s">
        <v>41</v>
      </c>
      <c r="X59" s="1" t="s">
        <v>42</v>
      </c>
      <c r="Y59" s="1" t="s">
        <v>37</v>
      </c>
      <c r="Z59" s="1" t="s">
        <v>37</v>
      </c>
      <c r="AA59" s="1" t="s">
        <v>37</v>
      </c>
      <c r="AB59" s="1" t="s">
        <v>395</v>
      </c>
      <c r="AC59" s="1" t="s">
        <v>37</v>
      </c>
      <c r="AD59" s="1" t="s">
        <v>37</v>
      </c>
      <c r="AE59" s="1" t="s">
        <v>8512</v>
      </c>
      <c r="AF59" s="24">
        <v>9106039943</v>
      </c>
      <c r="AG59" s="24" t="str">
        <f t="shared" si="0"/>
        <v>9106039943-00063658</v>
      </c>
    </row>
    <row r="60" spans="1:33" x14ac:dyDescent="0.25">
      <c r="A60" s="24" t="s">
        <v>8603</v>
      </c>
      <c r="B60" s="1">
        <v>11713082</v>
      </c>
      <c r="C60" s="1" t="s">
        <v>396</v>
      </c>
      <c r="D60" s="1" t="s">
        <v>24</v>
      </c>
      <c r="E60" s="1" t="s">
        <v>25</v>
      </c>
      <c r="F60" s="1" t="s">
        <v>26</v>
      </c>
      <c r="G60" s="1" t="s">
        <v>397</v>
      </c>
      <c r="H60" s="1" t="s">
        <v>28</v>
      </c>
      <c r="I60" s="1" t="s">
        <v>29</v>
      </c>
      <c r="J60" s="1" t="s">
        <v>398</v>
      </c>
      <c r="K60" s="1" t="s">
        <v>399</v>
      </c>
      <c r="L60" s="1" t="s">
        <v>400</v>
      </c>
      <c r="M60" s="1" t="s">
        <v>55</v>
      </c>
      <c r="N60" s="1" t="s">
        <v>56</v>
      </c>
      <c r="O60" s="1" t="s">
        <v>57</v>
      </c>
      <c r="P60" s="1" t="s">
        <v>37</v>
      </c>
      <c r="Q60" s="1" t="s">
        <v>37</v>
      </c>
      <c r="R60" s="1" t="s">
        <v>37</v>
      </c>
      <c r="S60" s="1" t="s">
        <v>37</v>
      </c>
      <c r="T60" s="1" t="s">
        <v>38</v>
      </c>
      <c r="U60" s="1" t="s">
        <v>39</v>
      </c>
      <c r="V60" s="1" t="s">
        <v>40</v>
      </c>
      <c r="W60" s="1" t="s">
        <v>41</v>
      </c>
      <c r="X60" s="1" t="s">
        <v>42</v>
      </c>
      <c r="Y60" s="1" t="s">
        <v>37</v>
      </c>
      <c r="Z60" s="1" t="s">
        <v>37</v>
      </c>
      <c r="AA60" s="1" t="s">
        <v>37</v>
      </c>
      <c r="AB60" s="1" t="s">
        <v>401</v>
      </c>
      <c r="AC60" s="1" t="s">
        <v>37</v>
      </c>
      <c r="AD60" s="1" t="s">
        <v>37</v>
      </c>
      <c r="AE60" s="1" t="s">
        <v>8512</v>
      </c>
      <c r="AF60" s="24">
        <v>9106041158</v>
      </c>
      <c r="AG60" s="24" t="str">
        <f t="shared" si="0"/>
        <v>9106041158-00481052</v>
      </c>
    </row>
    <row r="61" spans="1:33" x14ac:dyDescent="0.25">
      <c r="A61" s="24" t="s">
        <v>8687</v>
      </c>
      <c r="B61" s="1">
        <v>11713732</v>
      </c>
      <c r="C61" s="1" t="s">
        <v>402</v>
      </c>
      <c r="D61" s="1" t="s">
        <v>24</v>
      </c>
      <c r="E61" s="1" t="s">
        <v>25</v>
      </c>
      <c r="F61" s="1" t="s">
        <v>26</v>
      </c>
      <c r="G61" s="1" t="s">
        <v>403</v>
      </c>
      <c r="H61" s="1" t="s">
        <v>28</v>
      </c>
      <c r="I61" s="1" t="s">
        <v>29</v>
      </c>
      <c r="J61" s="1" t="s">
        <v>61</v>
      </c>
      <c r="K61" s="1" t="s">
        <v>62</v>
      </c>
      <c r="L61" s="1" t="s">
        <v>63</v>
      </c>
      <c r="M61" s="1" t="s">
        <v>55</v>
      </c>
      <c r="N61" s="1" t="s">
        <v>56</v>
      </c>
      <c r="O61" s="1" t="s">
        <v>57</v>
      </c>
      <c r="P61" s="1" t="s">
        <v>37</v>
      </c>
      <c r="Q61" s="1" t="s">
        <v>37</v>
      </c>
      <c r="R61" s="1" t="s">
        <v>37</v>
      </c>
      <c r="S61" s="1" t="s">
        <v>37</v>
      </c>
      <c r="T61" s="1" t="s">
        <v>38</v>
      </c>
      <c r="U61" s="1" t="s">
        <v>39</v>
      </c>
      <c r="V61" s="1" t="s">
        <v>40</v>
      </c>
      <c r="W61" s="1" t="s">
        <v>41</v>
      </c>
      <c r="X61" s="1" t="s">
        <v>42</v>
      </c>
      <c r="Y61" s="1" t="s">
        <v>37</v>
      </c>
      <c r="Z61" s="1" t="s">
        <v>37</v>
      </c>
      <c r="AA61" s="1" t="s">
        <v>37</v>
      </c>
      <c r="AB61" s="1" t="s">
        <v>404</v>
      </c>
      <c r="AC61" s="1" t="s">
        <v>37</v>
      </c>
      <c r="AD61" s="1" t="s">
        <v>37</v>
      </c>
      <c r="AE61" s="1" t="s">
        <v>8512</v>
      </c>
      <c r="AF61" s="24">
        <v>9106043096</v>
      </c>
      <c r="AG61" s="24" t="str">
        <f t="shared" si="0"/>
        <v>9106043096-00481676</v>
      </c>
    </row>
    <row r="62" spans="1:33" x14ac:dyDescent="0.25">
      <c r="A62" s="24" t="s">
        <v>8633</v>
      </c>
      <c r="B62" s="1">
        <v>11714285</v>
      </c>
      <c r="C62" s="1" t="s">
        <v>405</v>
      </c>
      <c r="D62" s="1" t="s">
        <v>24</v>
      </c>
      <c r="E62" s="1" t="s">
        <v>25</v>
      </c>
      <c r="F62" s="1" t="s">
        <v>26</v>
      </c>
      <c r="G62" s="1" t="s">
        <v>406</v>
      </c>
      <c r="H62" s="1" t="s">
        <v>28</v>
      </c>
      <c r="I62" s="1" t="s">
        <v>29</v>
      </c>
      <c r="J62" s="1" t="s">
        <v>364</v>
      </c>
      <c r="K62" s="1" t="s">
        <v>365</v>
      </c>
      <c r="L62" s="1" t="s">
        <v>366</v>
      </c>
      <c r="M62" s="1" t="s">
        <v>407</v>
      </c>
      <c r="N62" s="1" t="s">
        <v>408</v>
      </c>
      <c r="O62" s="1" t="s">
        <v>409</v>
      </c>
      <c r="P62" s="1" t="s">
        <v>167</v>
      </c>
      <c r="Q62" s="1" t="s">
        <v>37</v>
      </c>
      <c r="R62" s="1" t="s">
        <v>37</v>
      </c>
      <c r="S62" s="1" t="s">
        <v>37</v>
      </c>
      <c r="T62" s="1" t="s">
        <v>38</v>
      </c>
      <c r="U62" s="1" t="s">
        <v>39</v>
      </c>
      <c r="V62" s="1" t="s">
        <v>40</v>
      </c>
      <c r="W62" s="1" t="s">
        <v>41</v>
      </c>
      <c r="X62" s="1" t="s">
        <v>42</v>
      </c>
      <c r="Y62" s="1" t="s">
        <v>37</v>
      </c>
      <c r="Z62" s="1" t="s">
        <v>37</v>
      </c>
      <c r="AA62" s="1" t="s">
        <v>37</v>
      </c>
      <c r="AB62" s="1" t="s">
        <v>410</v>
      </c>
      <c r="AC62" s="1" t="s">
        <v>37</v>
      </c>
      <c r="AD62" s="1" t="s">
        <v>37</v>
      </c>
      <c r="AE62" s="1" t="s">
        <v>8512</v>
      </c>
      <c r="AF62" s="24">
        <v>9106042020</v>
      </c>
      <c r="AG62" s="24" t="str">
        <f t="shared" si="0"/>
        <v>9106042020-00047489</v>
      </c>
    </row>
    <row r="63" spans="1:33" x14ac:dyDescent="0.25">
      <c r="A63" s="24" t="s">
        <v>8666</v>
      </c>
      <c r="B63" s="1">
        <v>11715729</v>
      </c>
      <c r="C63" s="1" t="s">
        <v>411</v>
      </c>
      <c r="D63" s="1" t="s">
        <v>24</v>
      </c>
      <c r="E63" s="1" t="s">
        <v>25</v>
      </c>
      <c r="F63" s="1" t="s">
        <v>26</v>
      </c>
      <c r="G63" s="1" t="s">
        <v>412</v>
      </c>
      <c r="H63" s="1" t="s">
        <v>28</v>
      </c>
      <c r="I63" s="1" t="s">
        <v>29</v>
      </c>
      <c r="J63" s="1" t="s">
        <v>413</v>
      </c>
      <c r="K63" s="1" t="s">
        <v>414</v>
      </c>
      <c r="L63" s="1" t="s">
        <v>415</v>
      </c>
      <c r="M63" s="1" t="s">
        <v>189</v>
      </c>
      <c r="N63" s="1" t="s">
        <v>190</v>
      </c>
      <c r="O63" s="1" t="s">
        <v>191</v>
      </c>
      <c r="P63" s="1" t="s">
        <v>167</v>
      </c>
      <c r="Q63" s="1" t="s">
        <v>37</v>
      </c>
      <c r="R63" s="1" t="s">
        <v>37</v>
      </c>
      <c r="S63" s="1" t="s">
        <v>37</v>
      </c>
      <c r="T63" s="1" t="s">
        <v>38</v>
      </c>
      <c r="U63" s="1" t="s">
        <v>39</v>
      </c>
      <c r="V63" s="1" t="s">
        <v>40</v>
      </c>
      <c r="W63" s="1" t="s">
        <v>41</v>
      </c>
      <c r="X63" s="1" t="s">
        <v>42</v>
      </c>
      <c r="Y63" s="1" t="s">
        <v>37</v>
      </c>
      <c r="Z63" s="1" t="s">
        <v>37</v>
      </c>
      <c r="AA63" s="1" t="s">
        <v>37</v>
      </c>
      <c r="AB63" s="1" t="s">
        <v>416</v>
      </c>
      <c r="AC63" s="1" t="s">
        <v>37</v>
      </c>
      <c r="AD63" s="1" t="s">
        <v>37</v>
      </c>
      <c r="AE63" s="1" t="s">
        <v>8512</v>
      </c>
      <c r="AF63" s="24">
        <v>9106042638</v>
      </c>
      <c r="AG63" s="24" t="str">
        <f t="shared" si="0"/>
        <v>9106042638-00015846</v>
      </c>
    </row>
    <row r="64" spans="1:33" x14ac:dyDescent="0.25">
      <c r="A64" s="24" t="s">
        <v>8533</v>
      </c>
      <c r="B64" s="1">
        <v>11714895</v>
      </c>
      <c r="C64" s="1" t="s">
        <v>417</v>
      </c>
      <c r="D64" s="1" t="s">
        <v>24</v>
      </c>
      <c r="E64" s="1" t="s">
        <v>25</v>
      </c>
      <c r="F64" s="1" t="s">
        <v>26</v>
      </c>
      <c r="G64" s="1" t="s">
        <v>418</v>
      </c>
      <c r="H64" s="1" t="s">
        <v>28</v>
      </c>
      <c r="I64" s="1" t="s">
        <v>29</v>
      </c>
      <c r="J64" s="1" t="s">
        <v>419</v>
      </c>
      <c r="K64" s="1" t="s">
        <v>420</v>
      </c>
      <c r="L64" s="1" t="s">
        <v>421</v>
      </c>
      <c r="M64" s="1" t="s">
        <v>164</v>
      </c>
      <c r="N64" s="1" t="s">
        <v>165</v>
      </c>
      <c r="O64" s="1" t="s">
        <v>166</v>
      </c>
      <c r="P64" s="1" t="s">
        <v>167</v>
      </c>
      <c r="Q64" s="1" t="s">
        <v>37</v>
      </c>
      <c r="R64" s="1" t="s">
        <v>37</v>
      </c>
      <c r="S64" s="1" t="s">
        <v>37</v>
      </c>
      <c r="T64" s="1" t="s">
        <v>38</v>
      </c>
      <c r="U64" s="1" t="s">
        <v>39</v>
      </c>
      <c r="V64" s="1" t="s">
        <v>40</v>
      </c>
      <c r="W64" s="1" t="s">
        <v>41</v>
      </c>
      <c r="X64" s="1" t="s">
        <v>42</v>
      </c>
      <c r="Y64" s="1" t="s">
        <v>37</v>
      </c>
      <c r="Z64" s="1" t="s">
        <v>37</v>
      </c>
      <c r="AA64" s="1" t="s">
        <v>37</v>
      </c>
      <c r="AB64" s="1" t="s">
        <v>422</v>
      </c>
      <c r="AC64" s="1" t="s">
        <v>37</v>
      </c>
      <c r="AD64" s="1" t="s">
        <v>37</v>
      </c>
      <c r="AE64" s="1" t="s">
        <v>8512</v>
      </c>
      <c r="AF64" s="24">
        <v>9106038950</v>
      </c>
      <c r="AG64" s="24" t="str">
        <f t="shared" si="0"/>
        <v>9106038950-00033479</v>
      </c>
    </row>
    <row r="65" spans="1:33" x14ac:dyDescent="0.25">
      <c r="A65" s="24" t="s">
        <v>8585</v>
      </c>
      <c r="B65" s="1">
        <v>11714967</v>
      </c>
      <c r="C65" s="1" t="s">
        <v>423</v>
      </c>
      <c r="D65" s="1" t="s">
        <v>24</v>
      </c>
      <c r="E65" s="1" t="s">
        <v>25</v>
      </c>
      <c r="F65" s="1" t="s">
        <v>26</v>
      </c>
      <c r="G65" s="1" t="s">
        <v>424</v>
      </c>
      <c r="H65" s="1" t="s">
        <v>28</v>
      </c>
      <c r="I65" s="1" t="s">
        <v>29</v>
      </c>
      <c r="J65" s="1" t="s">
        <v>131</v>
      </c>
      <c r="K65" s="1" t="s">
        <v>132</v>
      </c>
      <c r="L65" s="1" t="s">
        <v>133</v>
      </c>
      <c r="M65" s="1" t="s">
        <v>164</v>
      </c>
      <c r="N65" s="1" t="s">
        <v>165</v>
      </c>
      <c r="O65" s="1" t="s">
        <v>166</v>
      </c>
      <c r="P65" s="1" t="s">
        <v>167</v>
      </c>
      <c r="Q65" s="1" t="s">
        <v>37</v>
      </c>
      <c r="R65" s="1" t="s">
        <v>37</v>
      </c>
      <c r="S65" s="1" t="s">
        <v>37</v>
      </c>
      <c r="T65" s="1" t="s">
        <v>38</v>
      </c>
      <c r="U65" s="1" t="s">
        <v>39</v>
      </c>
      <c r="V65" s="1" t="s">
        <v>40</v>
      </c>
      <c r="W65" s="1" t="s">
        <v>41</v>
      </c>
      <c r="X65" s="1" t="s">
        <v>42</v>
      </c>
      <c r="Y65" s="1" t="s">
        <v>37</v>
      </c>
      <c r="Z65" s="1" t="s">
        <v>37</v>
      </c>
      <c r="AA65" s="1" t="s">
        <v>37</v>
      </c>
      <c r="AB65" s="1" t="s">
        <v>425</v>
      </c>
      <c r="AC65" s="1" t="s">
        <v>37</v>
      </c>
      <c r="AD65" s="1" t="s">
        <v>37</v>
      </c>
      <c r="AE65" s="1" t="s">
        <v>8512</v>
      </c>
      <c r="AF65" s="24">
        <v>9106040538</v>
      </c>
      <c r="AG65" s="24" t="str">
        <f t="shared" si="0"/>
        <v>9106040538-00033513</v>
      </c>
    </row>
    <row r="66" spans="1:33" x14ac:dyDescent="0.25">
      <c r="A66" s="24" t="s">
        <v>8647</v>
      </c>
      <c r="B66" s="1">
        <v>11714740</v>
      </c>
      <c r="C66" s="1" t="s">
        <v>426</v>
      </c>
      <c r="D66" s="1" t="s">
        <v>24</v>
      </c>
      <c r="E66" s="1" t="s">
        <v>25</v>
      </c>
      <c r="F66" s="1" t="s">
        <v>26</v>
      </c>
      <c r="G66" s="1" t="s">
        <v>427</v>
      </c>
      <c r="H66" s="1" t="s">
        <v>28</v>
      </c>
      <c r="I66" s="1" t="s">
        <v>29</v>
      </c>
      <c r="J66" s="1" t="s">
        <v>428</v>
      </c>
      <c r="K66" s="1" t="s">
        <v>429</v>
      </c>
      <c r="L66" s="1" t="s">
        <v>430</v>
      </c>
      <c r="M66" s="1" t="s">
        <v>431</v>
      </c>
      <c r="N66" s="1" t="s">
        <v>432</v>
      </c>
      <c r="O66" s="1" t="s">
        <v>433</v>
      </c>
      <c r="P66" s="1" t="s">
        <v>37</v>
      </c>
      <c r="Q66" s="1" t="s">
        <v>37</v>
      </c>
      <c r="R66" s="1" t="s">
        <v>37</v>
      </c>
      <c r="S66" s="1" t="s">
        <v>37</v>
      </c>
      <c r="T66" s="1" t="s">
        <v>38</v>
      </c>
      <c r="U66" s="1" t="s">
        <v>39</v>
      </c>
      <c r="V66" s="1" t="s">
        <v>40</v>
      </c>
      <c r="W66" s="1" t="s">
        <v>41</v>
      </c>
      <c r="X66" s="1" t="s">
        <v>42</v>
      </c>
      <c r="Y66" s="1" t="s">
        <v>37</v>
      </c>
      <c r="Z66" s="1" t="s">
        <v>37</v>
      </c>
      <c r="AA66" s="1" t="s">
        <v>37</v>
      </c>
      <c r="AB66" s="1" t="s">
        <v>434</v>
      </c>
      <c r="AC66" s="1" t="s">
        <v>37</v>
      </c>
      <c r="AD66" s="1" t="s">
        <v>37</v>
      </c>
      <c r="AE66" s="1" t="s">
        <v>8512</v>
      </c>
      <c r="AF66" s="24">
        <v>9106042243</v>
      </c>
      <c r="AG66" s="24" t="str">
        <f t="shared" si="0"/>
        <v>9106042243-00009704</v>
      </c>
    </row>
    <row r="67" spans="1:33" x14ac:dyDescent="0.25">
      <c r="A67" s="24" t="s">
        <v>8592</v>
      </c>
      <c r="B67" s="1">
        <v>11716266</v>
      </c>
      <c r="C67" s="1" t="s">
        <v>435</v>
      </c>
      <c r="D67" s="1" t="s">
        <v>24</v>
      </c>
      <c r="E67" s="1" t="s">
        <v>25</v>
      </c>
      <c r="F67" s="1" t="s">
        <v>26</v>
      </c>
      <c r="G67" s="1" t="s">
        <v>436</v>
      </c>
      <c r="H67" s="1" t="s">
        <v>28</v>
      </c>
      <c r="I67" s="1" t="s">
        <v>29</v>
      </c>
      <c r="J67" s="1" t="s">
        <v>437</v>
      </c>
      <c r="K67" s="1" t="s">
        <v>438</v>
      </c>
      <c r="L67" s="1" t="s">
        <v>439</v>
      </c>
      <c r="M67" s="1" t="s">
        <v>198</v>
      </c>
      <c r="N67" s="1" t="s">
        <v>199</v>
      </c>
      <c r="O67" s="1" t="s">
        <v>200</v>
      </c>
      <c r="P67" s="1" t="s">
        <v>91</v>
      </c>
      <c r="Q67" s="1" t="s">
        <v>37</v>
      </c>
      <c r="R67" s="1" t="s">
        <v>37</v>
      </c>
      <c r="S67" s="1" t="s">
        <v>37</v>
      </c>
      <c r="T67" s="1" t="s">
        <v>38</v>
      </c>
      <c r="U67" s="1" t="s">
        <v>39</v>
      </c>
      <c r="V67" s="1" t="s">
        <v>40</v>
      </c>
      <c r="W67" s="1" t="s">
        <v>41</v>
      </c>
      <c r="X67" s="1" t="s">
        <v>42</v>
      </c>
      <c r="Y67" s="1" t="s">
        <v>37</v>
      </c>
      <c r="Z67" s="1" t="s">
        <v>37</v>
      </c>
      <c r="AA67" s="1" t="s">
        <v>37</v>
      </c>
      <c r="AB67" s="1" t="s">
        <v>440</v>
      </c>
      <c r="AC67" s="1" t="s">
        <v>37</v>
      </c>
      <c r="AD67" s="1" t="s">
        <v>37</v>
      </c>
      <c r="AE67" s="1" t="s">
        <v>8512</v>
      </c>
      <c r="AF67" s="24">
        <v>9106040827</v>
      </c>
      <c r="AG67" s="24" t="str">
        <f t="shared" ref="AG67:AG130" si="1">AF67&amp;"-"&amp;G67</f>
        <v>9106040827-00159814</v>
      </c>
    </row>
    <row r="68" spans="1:33" x14ac:dyDescent="0.25">
      <c r="A68" s="24" t="s">
        <v>8532</v>
      </c>
      <c r="B68" s="1">
        <v>11712116</v>
      </c>
      <c r="C68" s="1" t="s">
        <v>441</v>
      </c>
      <c r="D68" s="1" t="s">
        <v>24</v>
      </c>
      <c r="E68" s="1" t="s">
        <v>25</v>
      </c>
      <c r="F68" s="1" t="s">
        <v>26</v>
      </c>
      <c r="G68" s="1" t="s">
        <v>442</v>
      </c>
      <c r="H68" s="1" t="s">
        <v>28</v>
      </c>
      <c r="I68" s="1" t="s">
        <v>29</v>
      </c>
      <c r="J68" s="1" t="s">
        <v>30</v>
      </c>
      <c r="K68" s="1" t="s">
        <v>31</v>
      </c>
      <c r="L68" s="1" t="s">
        <v>32</v>
      </c>
      <c r="M68" s="1" t="s">
        <v>55</v>
      </c>
      <c r="N68" s="1" t="s">
        <v>56</v>
      </c>
      <c r="O68" s="1" t="s">
        <v>57</v>
      </c>
      <c r="P68" s="1" t="s">
        <v>37</v>
      </c>
      <c r="Q68" s="1" t="s">
        <v>37</v>
      </c>
      <c r="R68" s="1" t="s">
        <v>37</v>
      </c>
      <c r="S68" s="1" t="s">
        <v>37</v>
      </c>
      <c r="T68" s="1" t="s">
        <v>38</v>
      </c>
      <c r="U68" s="1" t="s">
        <v>39</v>
      </c>
      <c r="V68" s="1" t="s">
        <v>40</v>
      </c>
      <c r="W68" s="1" t="s">
        <v>41</v>
      </c>
      <c r="X68" s="1" t="s">
        <v>42</v>
      </c>
      <c r="Y68" s="1" t="s">
        <v>37</v>
      </c>
      <c r="Z68" s="1" t="s">
        <v>37</v>
      </c>
      <c r="AA68" s="1" t="s">
        <v>37</v>
      </c>
      <c r="AB68" s="1" t="s">
        <v>443</v>
      </c>
      <c r="AC68" s="1" t="s">
        <v>37</v>
      </c>
      <c r="AD68" s="1" t="s">
        <v>37</v>
      </c>
      <c r="AE68" s="1" t="s">
        <v>8512</v>
      </c>
      <c r="AF68" s="24">
        <v>9106038823</v>
      </c>
      <c r="AG68" s="24" t="str">
        <f t="shared" si="1"/>
        <v>9106038823-00480201</v>
      </c>
    </row>
    <row r="69" spans="1:33" x14ac:dyDescent="0.25">
      <c r="A69" s="24" t="s">
        <v>8594</v>
      </c>
      <c r="B69" s="1">
        <v>11716267</v>
      </c>
      <c r="C69" s="1" t="s">
        <v>444</v>
      </c>
      <c r="D69" s="1" t="s">
        <v>24</v>
      </c>
      <c r="E69" s="1" t="s">
        <v>25</v>
      </c>
      <c r="F69" s="1" t="s">
        <v>26</v>
      </c>
      <c r="G69" s="1" t="s">
        <v>445</v>
      </c>
      <c r="H69" s="1" t="s">
        <v>28</v>
      </c>
      <c r="I69" s="1" t="s">
        <v>29</v>
      </c>
      <c r="J69" s="1" t="s">
        <v>446</v>
      </c>
      <c r="K69" s="1" t="s">
        <v>447</v>
      </c>
      <c r="L69" s="1" t="s">
        <v>448</v>
      </c>
      <c r="M69" s="1" t="s">
        <v>198</v>
      </c>
      <c r="N69" s="1" t="s">
        <v>199</v>
      </c>
      <c r="O69" s="1" t="s">
        <v>200</v>
      </c>
      <c r="P69" s="1" t="s">
        <v>91</v>
      </c>
      <c r="Q69" s="1" t="s">
        <v>37</v>
      </c>
      <c r="R69" s="1" t="s">
        <v>37</v>
      </c>
      <c r="S69" s="1" t="s">
        <v>37</v>
      </c>
      <c r="T69" s="1" t="s">
        <v>38</v>
      </c>
      <c r="U69" s="1" t="s">
        <v>39</v>
      </c>
      <c r="V69" s="1" t="s">
        <v>40</v>
      </c>
      <c r="W69" s="1" t="s">
        <v>41</v>
      </c>
      <c r="X69" s="1" t="s">
        <v>42</v>
      </c>
      <c r="Y69" s="1" t="s">
        <v>37</v>
      </c>
      <c r="Z69" s="1" t="s">
        <v>37</v>
      </c>
      <c r="AA69" s="1" t="s">
        <v>37</v>
      </c>
      <c r="AB69" s="1" t="s">
        <v>449</v>
      </c>
      <c r="AC69" s="1" t="s">
        <v>37</v>
      </c>
      <c r="AD69" s="1" t="s">
        <v>37</v>
      </c>
      <c r="AE69" s="1" t="s">
        <v>8512</v>
      </c>
      <c r="AF69" s="24">
        <v>9106040831</v>
      </c>
      <c r="AG69" s="24" t="str">
        <f t="shared" si="1"/>
        <v>9106040831-00159815</v>
      </c>
    </row>
    <row r="70" spans="1:33" x14ac:dyDescent="0.25">
      <c r="A70" s="24" t="s">
        <v>8573</v>
      </c>
      <c r="B70" s="1">
        <v>11714470</v>
      </c>
      <c r="C70" s="1" t="s">
        <v>450</v>
      </c>
      <c r="D70" s="1" t="s">
        <v>24</v>
      </c>
      <c r="E70" s="1" t="s">
        <v>25</v>
      </c>
      <c r="F70" s="1" t="s">
        <v>26</v>
      </c>
      <c r="G70" s="1" t="s">
        <v>451</v>
      </c>
      <c r="H70" s="1" t="s">
        <v>28</v>
      </c>
      <c r="I70" s="1" t="s">
        <v>29</v>
      </c>
      <c r="J70" s="1" t="s">
        <v>452</v>
      </c>
      <c r="K70" s="1" t="s">
        <v>453</v>
      </c>
      <c r="L70" s="1" t="s">
        <v>454</v>
      </c>
      <c r="M70" s="1" t="s">
        <v>455</v>
      </c>
      <c r="N70" s="1" t="s">
        <v>456</v>
      </c>
      <c r="O70" s="1" t="s">
        <v>457</v>
      </c>
      <c r="P70" s="1" t="s">
        <v>36</v>
      </c>
      <c r="Q70" s="1" t="s">
        <v>37</v>
      </c>
      <c r="R70" s="1" t="s">
        <v>37</v>
      </c>
      <c r="S70" s="1" t="s">
        <v>37</v>
      </c>
      <c r="T70" s="1" t="s">
        <v>38</v>
      </c>
      <c r="U70" s="1" t="s">
        <v>39</v>
      </c>
      <c r="V70" s="1" t="s">
        <v>40</v>
      </c>
      <c r="W70" s="1" t="s">
        <v>41</v>
      </c>
      <c r="X70" s="1" t="s">
        <v>42</v>
      </c>
      <c r="Y70" s="1" t="s">
        <v>37</v>
      </c>
      <c r="Z70" s="1" t="s">
        <v>37</v>
      </c>
      <c r="AA70" s="1" t="s">
        <v>37</v>
      </c>
      <c r="AB70" s="1" t="s">
        <v>458</v>
      </c>
      <c r="AC70" s="1" t="s">
        <v>37</v>
      </c>
      <c r="AD70" s="1" t="s">
        <v>37</v>
      </c>
      <c r="AE70" s="1" t="s">
        <v>8512</v>
      </c>
      <c r="AF70" s="24">
        <v>9106040024</v>
      </c>
      <c r="AG70" s="24" t="str">
        <f t="shared" si="1"/>
        <v>9106040024-00005780</v>
      </c>
    </row>
    <row r="71" spans="1:33" x14ac:dyDescent="0.25">
      <c r="A71" s="24" t="s">
        <v>8634</v>
      </c>
      <c r="B71" s="1">
        <v>11714286</v>
      </c>
      <c r="C71" s="1" t="s">
        <v>459</v>
      </c>
      <c r="D71" s="1" t="s">
        <v>24</v>
      </c>
      <c r="E71" s="1" t="s">
        <v>25</v>
      </c>
      <c r="F71" s="1" t="s">
        <v>26</v>
      </c>
      <c r="G71" s="1" t="s">
        <v>460</v>
      </c>
      <c r="H71" s="1" t="s">
        <v>28</v>
      </c>
      <c r="I71" s="1" t="s">
        <v>29</v>
      </c>
      <c r="J71" s="1" t="s">
        <v>461</v>
      </c>
      <c r="K71" s="1" t="s">
        <v>462</v>
      </c>
      <c r="L71" s="1" t="s">
        <v>463</v>
      </c>
      <c r="M71" s="1" t="s">
        <v>407</v>
      </c>
      <c r="N71" s="1" t="s">
        <v>408</v>
      </c>
      <c r="O71" s="1" t="s">
        <v>409</v>
      </c>
      <c r="P71" s="1" t="s">
        <v>167</v>
      </c>
      <c r="Q71" s="1" t="s">
        <v>37</v>
      </c>
      <c r="R71" s="1" t="s">
        <v>37</v>
      </c>
      <c r="S71" s="1" t="s">
        <v>37</v>
      </c>
      <c r="T71" s="1" t="s">
        <v>38</v>
      </c>
      <c r="U71" s="1" t="s">
        <v>39</v>
      </c>
      <c r="V71" s="1" t="s">
        <v>40</v>
      </c>
      <c r="W71" s="1" t="s">
        <v>41</v>
      </c>
      <c r="X71" s="1" t="s">
        <v>42</v>
      </c>
      <c r="Y71" s="1" t="s">
        <v>37</v>
      </c>
      <c r="Z71" s="1" t="s">
        <v>37</v>
      </c>
      <c r="AA71" s="1" t="s">
        <v>37</v>
      </c>
      <c r="AB71" s="1" t="s">
        <v>464</v>
      </c>
      <c r="AC71" s="1" t="s">
        <v>37</v>
      </c>
      <c r="AD71" s="1" t="s">
        <v>37</v>
      </c>
      <c r="AE71" s="1" t="s">
        <v>8512</v>
      </c>
      <c r="AF71" s="24">
        <v>9106042021</v>
      </c>
      <c r="AG71" s="24" t="str">
        <f t="shared" si="1"/>
        <v>9106042021-00047490</v>
      </c>
    </row>
    <row r="72" spans="1:33" x14ac:dyDescent="0.25">
      <c r="A72" s="24" t="s">
        <v>8686</v>
      </c>
      <c r="B72" s="1">
        <v>11713735</v>
      </c>
      <c r="C72" s="1" t="s">
        <v>465</v>
      </c>
      <c r="D72" s="1" t="s">
        <v>24</v>
      </c>
      <c r="E72" s="1" t="s">
        <v>25</v>
      </c>
      <c r="F72" s="1" t="s">
        <v>26</v>
      </c>
      <c r="G72" s="1" t="s">
        <v>466</v>
      </c>
      <c r="H72" s="1" t="s">
        <v>28</v>
      </c>
      <c r="I72" s="1" t="s">
        <v>29</v>
      </c>
      <c r="J72" s="1" t="s">
        <v>30</v>
      </c>
      <c r="K72" s="1" t="s">
        <v>31</v>
      </c>
      <c r="L72" s="1" t="s">
        <v>32</v>
      </c>
      <c r="M72" s="1" t="s">
        <v>55</v>
      </c>
      <c r="N72" s="1" t="s">
        <v>56</v>
      </c>
      <c r="O72" s="1" t="s">
        <v>57</v>
      </c>
      <c r="P72" s="1" t="s">
        <v>37</v>
      </c>
      <c r="Q72" s="1" t="s">
        <v>37</v>
      </c>
      <c r="R72" s="1" t="s">
        <v>37</v>
      </c>
      <c r="S72" s="1" t="s">
        <v>37</v>
      </c>
      <c r="T72" s="1" t="s">
        <v>38</v>
      </c>
      <c r="U72" s="1" t="s">
        <v>39</v>
      </c>
      <c r="V72" s="1" t="s">
        <v>40</v>
      </c>
      <c r="W72" s="1" t="s">
        <v>41</v>
      </c>
      <c r="X72" s="1" t="s">
        <v>42</v>
      </c>
      <c r="Y72" s="1" t="s">
        <v>37</v>
      </c>
      <c r="Z72" s="1" t="s">
        <v>37</v>
      </c>
      <c r="AA72" s="1" t="s">
        <v>37</v>
      </c>
      <c r="AB72" s="1" t="s">
        <v>467</v>
      </c>
      <c r="AC72" s="1" t="s">
        <v>37</v>
      </c>
      <c r="AD72" s="1" t="s">
        <v>37</v>
      </c>
      <c r="AE72" s="1" t="s">
        <v>8512</v>
      </c>
      <c r="AF72" s="24">
        <v>9106043103</v>
      </c>
      <c r="AG72" s="24" t="str">
        <f t="shared" si="1"/>
        <v>9106043103-00481679</v>
      </c>
    </row>
    <row r="73" spans="1:33" x14ac:dyDescent="0.25">
      <c r="A73" s="24" t="s">
        <v>8605</v>
      </c>
      <c r="B73" s="1">
        <v>11713090</v>
      </c>
      <c r="C73" s="1" t="s">
        <v>468</v>
      </c>
      <c r="D73" s="1" t="s">
        <v>24</v>
      </c>
      <c r="E73" s="1" t="s">
        <v>25</v>
      </c>
      <c r="F73" s="1" t="s">
        <v>26</v>
      </c>
      <c r="G73" s="1" t="s">
        <v>469</v>
      </c>
      <c r="H73" s="1" t="s">
        <v>28</v>
      </c>
      <c r="I73" s="1" t="s">
        <v>29</v>
      </c>
      <c r="J73" s="1" t="s">
        <v>470</v>
      </c>
      <c r="K73" s="1" t="s">
        <v>471</v>
      </c>
      <c r="L73" s="1" t="s">
        <v>472</v>
      </c>
      <c r="M73" s="1" t="s">
        <v>55</v>
      </c>
      <c r="N73" s="1" t="s">
        <v>56</v>
      </c>
      <c r="O73" s="1" t="s">
        <v>57</v>
      </c>
      <c r="P73" s="1" t="s">
        <v>37</v>
      </c>
      <c r="Q73" s="1" t="s">
        <v>37</v>
      </c>
      <c r="R73" s="1" t="s">
        <v>37</v>
      </c>
      <c r="S73" s="1" t="s">
        <v>37</v>
      </c>
      <c r="T73" s="1" t="s">
        <v>38</v>
      </c>
      <c r="U73" s="1" t="s">
        <v>39</v>
      </c>
      <c r="V73" s="1" t="s">
        <v>40</v>
      </c>
      <c r="W73" s="1" t="s">
        <v>41</v>
      </c>
      <c r="X73" s="1" t="s">
        <v>42</v>
      </c>
      <c r="Y73" s="1" t="s">
        <v>37</v>
      </c>
      <c r="Z73" s="1" t="s">
        <v>37</v>
      </c>
      <c r="AA73" s="1" t="s">
        <v>37</v>
      </c>
      <c r="AB73" s="1" t="s">
        <v>473</v>
      </c>
      <c r="AC73" s="1" t="s">
        <v>37</v>
      </c>
      <c r="AD73" s="1" t="s">
        <v>37</v>
      </c>
      <c r="AE73" s="1" t="s">
        <v>8512</v>
      </c>
      <c r="AF73" s="24">
        <v>9106041195</v>
      </c>
      <c r="AG73" s="24" t="str">
        <f t="shared" si="1"/>
        <v>9106041195-00481060</v>
      </c>
    </row>
    <row r="74" spans="1:33" x14ac:dyDescent="0.25">
      <c r="A74" s="24" t="s">
        <v>8663</v>
      </c>
      <c r="B74" s="1">
        <v>11715829</v>
      </c>
      <c r="C74" s="1" t="s">
        <v>474</v>
      </c>
      <c r="D74" s="1" t="s">
        <v>24</v>
      </c>
      <c r="E74" s="1" t="s">
        <v>25</v>
      </c>
      <c r="F74" s="1" t="s">
        <v>26</v>
      </c>
      <c r="G74" s="1" t="s">
        <v>475</v>
      </c>
      <c r="H74" s="1" t="s">
        <v>28</v>
      </c>
      <c r="I74" s="1" t="s">
        <v>29</v>
      </c>
      <c r="J74" s="1" t="s">
        <v>419</v>
      </c>
      <c r="K74" s="1" t="s">
        <v>420</v>
      </c>
      <c r="L74" s="1" t="s">
        <v>421</v>
      </c>
      <c r="M74" s="1" t="s">
        <v>73</v>
      </c>
      <c r="N74" s="1" t="s">
        <v>74</v>
      </c>
      <c r="O74" s="1" t="s">
        <v>75</v>
      </c>
      <c r="P74" s="1" t="s">
        <v>37</v>
      </c>
      <c r="Q74" s="1" t="s">
        <v>37</v>
      </c>
      <c r="R74" s="1" t="s">
        <v>37</v>
      </c>
      <c r="S74" s="1" t="s">
        <v>37</v>
      </c>
      <c r="T74" s="1" t="s">
        <v>38</v>
      </c>
      <c r="U74" s="1" t="s">
        <v>39</v>
      </c>
      <c r="V74" s="1" t="s">
        <v>40</v>
      </c>
      <c r="W74" s="1" t="s">
        <v>41</v>
      </c>
      <c r="X74" s="1" t="s">
        <v>42</v>
      </c>
      <c r="Y74" s="1" t="s">
        <v>37</v>
      </c>
      <c r="Z74" s="1" t="s">
        <v>37</v>
      </c>
      <c r="AA74" s="1" t="s">
        <v>37</v>
      </c>
      <c r="AB74" s="1" t="s">
        <v>476</v>
      </c>
      <c r="AC74" s="1" t="s">
        <v>37</v>
      </c>
      <c r="AD74" s="1" t="s">
        <v>37</v>
      </c>
      <c r="AE74" s="1" t="s">
        <v>8512</v>
      </c>
      <c r="AF74" s="24">
        <v>9106042608</v>
      </c>
      <c r="AG74" s="24" t="str">
        <f t="shared" si="1"/>
        <v>9106042608-00009610</v>
      </c>
    </row>
    <row r="75" spans="1:33" x14ac:dyDescent="0.25">
      <c r="A75" s="24" t="s">
        <v>8581</v>
      </c>
      <c r="B75" s="1">
        <v>11712807</v>
      </c>
      <c r="C75" s="1" t="s">
        <v>477</v>
      </c>
      <c r="D75" s="1" t="s">
        <v>24</v>
      </c>
      <c r="E75" s="1" t="s">
        <v>25</v>
      </c>
      <c r="F75" s="1" t="s">
        <v>26</v>
      </c>
      <c r="G75" s="1" t="s">
        <v>478</v>
      </c>
      <c r="H75" s="1" t="s">
        <v>28</v>
      </c>
      <c r="I75" s="1" t="s">
        <v>29</v>
      </c>
      <c r="J75" s="1" t="s">
        <v>30</v>
      </c>
      <c r="K75" s="1" t="s">
        <v>31</v>
      </c>
      <c r="L75" s="1" t="s">
        <v>32</v>
      </c>
      <c r="M75" s="1" t="s">
        <v>55</v>
      </c>
      <c r="N75" s="1" t="s">
        <v>56</v>
      </c>
      <c r="O75" s="1" t="s">
        <v>57</v>
      </c>
      <c r="P75" s="1" t="s">
        <v>37</v>
      </c>
      <c r="Q75" s="1" t="s">
        <v>37</v>
      </c>
      <c r="R75" s="1" t="s">
        <v>37</v>
      </c>
      <c r="S75" s="1" t="s">
        <v>37</v>
      </c>
      <c r="T75" s="1" t="s">
        <v>38</v>
      </c>
      <c r="U75" s="1" t="s">
        <v>39</v>
      </c>
      <c r="V75" s="1" t="s">
        <v>40</v>
      </c>
      <c r="W75" s="1" t="s">
        <v>41</v>
      </c>
      <c r="X75" s="1" t="s">
        <v>42</v>
      </c>
      <c r="Y75" s="1" t="s">
        <v>37</v>
      </c>
      <c r="Z75" s="1" t="s">
        <v>37</v>
      </c>
      <c r="AA75" s="1" t="s">
        <v>37</v>
      </c>
      <c r="AB75" s="1" t="s">
        <v>479</v>
      </c>
      <c r="AC75" s="1" t="s">
        <v>37</v>
      </c>
      <c r="AD75" s="1" t="s">
        <v>37</v>
      </c>
      <c r="AE75" s="1" t="s">
        <v>8512</v>
      </c>
      <c r="AF75" s="24">
        <v>9106040367</v>
      </c>
      <c r="AG75" s="24" t="str">
        <f t="shared" si="1"/>
        <v>9106040367-00480791</v>
      </c>
    </row>
    <row r="76" spans="1:33" x14ac:dyDescent="0.25">
      <c r="A76" s="24" t="s">
        <v>8670</v>
      </c>
      <c r="B76" s="1">
        <v>11713648</v>
      </c>
      <c r="C76" s="1" t="s">
        <v>480</v>
      </c>
      <c r="D76" s="1" t="s">
        <v>24</v>
      </c>
      <c r="E76" s="1" t="s">
        <v>25</v>
      </c>
      <c r="F76" s="1" t="s">
        <v>26</v>
      </c>
      <c r="G76" s="1" t="s">
        <v>481</v>
      </c>
      <c r="H76" s="1" t="s">
        <v>28</v>
      </c>
      <c r="I76" s="1" t="s">
        <v>29</v>
      </c>
      <c r="J76" s="1" t="s">
        <v>52</v>
      </c>
      <c r="K76" s="1" t="s">
        <v>53</v>
      </c>
      <c r="L76" s="1" t="s">
        <v>54</v>
      </c>
      <c r="M76" s="1" t="s">
        <v>55</v>
      </c>
      <c r="N76" s="1" t="s">
        <v>56</v>
      </c>
      <c r="O76" s="1" t="s">
        <v>57</v>
      </c>
      <c r="P76" s="1" t="s">
        <v>37</v>
      </c>
      <c r="Q76" s="1" t="s">
        <v>37</v>
      </c>
      <c r="R76" s="1" t="s">
        <v>37</v>
      </c>
      <c r="S76" s="1" t="s">
        <v>37</v>
      </c>
      <c r="T76" s="1" t="s">
        <v>38</v>
      </c>
      <c r="U76" s="1" t="s">
        <v>39</v>
      </c>
      <c r="V76" s="1" t="s">
        <v>40</v>
      </c>
      <c r="W76" s="1" t="s">
        <v>41</v>
      </c>
      <c r="X76" s="1" t="s">
        <v>42</v>
      </c>
      <c r="Y76" s="1" t="s">
        <v>37</v>
      </c>
      <c r="Z76" s="1" t="s">
        <v>37</v>
      </c>
      <c r="AA76" s="1" t="s">
        <v>37</v>
      </c>
      <c r="AB76" s="1" t="s">
        <v>482</v>
      </c>
      <c r="AC76" s="1" t="s">
        <v>37</v>
      </c>
      <c r="AD76" s="1" t="s">
        <v>37</v>
      </c>
      <c r="AE76" s="1" t="s">
        <v>8512</v>
      </c>
      <c r="AF76" s="24">
        <v>9106042798</v>
      </c>
      <c r="AG76" s="24" t="str">
        <f t="shared" si="1"/>
        <v>9106042798-00481595</v>
      </c>
    </row>
    <row r="77" spans="1:33" x14ac:dyDescent="0.25">
      <c r="A77" s="24" t="s">
        <v>8651</v>
      </c>
      <c r="B77" s="1">
        <v>11716984</v>
      </c>
      <c r="C77" s="1" t="s">
        <v>483</v>
      </c>
      <c r="D77" s="1" t="s">
        <v>24</v>
      </c>
      <c r="E77" s="1" t="s">
        <v>25</v>
      </c>
      <c r="F77" s="1" t="s">
        <v>26</v>
      </c>
      <c r="G77" s="1" t="s">
        <v>484</v>
      </c>
      <c r="H77" s="1" t="s">
        <v>28</v>
      </c>
      <c r="I77" s="1" t="s">
        <v>29</v>
      </c>
      <c r="J77" s="1" t="s">
        <v>204</v>
      </c>
      <c r="K77" s="1" t="s">
        <v>205</v>
      </c>
      <c r="L77" s="1" t="s">
        <v>206</v>
      </c>
      <c r="M77" s="1" t="s">
        <v>485</v>
      </c>
      <c r="N77" s="1" t="s">
        <v>486</v>
      </c>
      <c r="O77" s="1" t="s">
        <v>487</v>
      </c>
      <c r="P77" s="1" t="s">
        <v>91</v>
      </c>
      <c r="Q77" s="1" t="s">
        <v>37</v>
      </c>
      <c r="R77" s="1" t="s">
        <v>37</v>
      </c>
      <c r="S77" s="1" t="s">
        <v>37</v>
      </c>
      <c r="T77" s="1" t="s">
        <v>38</v>
      </c>
      <c r="U77" s="1" t="s">
        <v>39</v>
      </c>
      <c r="V77" s="1" t="s">
        <v>40</v>
      </c>
      <c r="W77" s="1" t="s">
        <v>41</v>
      </c>
      <c r="X77" s="1" t="s">
        <v>42</v>
      </c>
      <c r="Y77" s="1" t="s">
        <v>37</v>
      </c>
      <c r="Z77" s="1" t="s">
        <v>37</v>
      </c>
      <c r="AA77" s="1" t="s">
        <v>37</v>
      </c>
      <c r="AB77" s="1" t="s">
        <v>488</v>
      </c>
      <c r="AC77" s="1" t="s">
        <v>37</v>
      </c>
      <c r="AD77" s="1" t="s">
        <v>37</v>
      </c>
      <c r="AE77" s="1" t="s">
        <v>8512</v>
      </c>
      <c r="AF77" s="24">
        <v>9106042332</v>
      </c>
      <c r="AG77" s="24" t="str">
        <f t="shared" si="1"/>
        <v>9106042332-00025967</v>
      </c>
    </row>
    <row r="78" spans="1:33" x14ac:dyDescent="0.25">
      <c r="A78" s="24" t="s">
        <v>8560</v>
      </c>
      <c r="B78" s="1">
        <v>11712516</v>
      </c>
      <c r="C78" s="1" t="s">
        <v>489</v>
      </c>
      <c r="D78" s="1" t="s">
        <v>24</v>
      </c>
      <c r="E78" s="1" t="s">
        <v>25</v>
      </c>
      <c r="F78" s="1" t="s">
        <v>26</v>
      </c>
      <c r="G78" s="1" t="s">
        <v>490</v>
      </c>
      <c r="H78" s="1" t="s">
        <v>28</v>
      </c>
      <c r="I78" s="1" t="s">
        <v>29</v>
      </c>
      <c r="J78" s="1" t="s">
        <v>52</v>
      </c>
      <c r="K78" s="1" t="s">
        <v>53</v>
      </c>
      <c r="L78" s="1" t="s">
        <v>54</v>
      </c>
      <c r="M78" s="1" t="s">
        <v>55</v>
      </c>
      <c r="N78" s="1" t="s">
        <v>56</v>
      </c>
      <c r="O78" s="1" t="s">
        <v>57</v>
      </c>
      <c r="P78" s="1" t="s">
        <v>37</v>
      </c>
      <c r="Q78" s="1" t="s">
        <v>37</v>
      </c>
      <c r="R78" s="1" t="s">
        <v>37</v>
      </c>
      <c r="S78" s="1" t="s">
        <v>37</v>
      </c>
      <c r="T78" s="1" t="s">
        <v>38</v>
      </c>
      <c r="U78" s="1" t="s">
        <v>39</v>
      </c>
      <c r="V78" s="1" t="s">
        <v>40</v>
      </c>
      <c r="W78" s="1" t="s">
        <v>41</v>
      </c>
      <c r="X78" s="1" t="s">
        <v>42</v>
      </c>
      <c r="Y78" s="1" t="s">
        <v>37</v>
      </c>
      <c r="Z78" s="1" t="s">
        <v>37</v>
      </c>
      <c r="AA78" s="1" t="s">
        <v>37</v>
      </c>
      <c r="AB78" s="1" t="s">
        <v>491</v>
      </c>
      <c r="AC78" s="1" t="s">
        <v>37</v>
      </c>
      <c r="AD78" s="1" t="s">
        <v>37</v>
      </c>
      <c r="AE78" s="1" t="s">
        <v>8512</v>
      </c>
      <c r="AF78" s="24">
        <v>9106039728</v>
      </c>
      <c r="AG78" s="24" t="str">
        <f t="shared" si="1"/>
        <v>9106039728-00480544</v>
      </c>
    </row>
    <row r="79" spans="1:33" x14ac:dyDescent="0.25">
      <c r="A79" s="24" t="s">
        <v>8536</v>
      </c>
      <c r="B79" s="1">
        <v>11714901</v>
      </c>
      <c r="C79" s="1" t="s">
        <v>492</v>
      </c>
      <c r="D79" s="1" t="s">
        <v>24</v>
      </c>
      <c r="E79" s="1" t="s">
        <v>25</v>
      </c>
      <c r="F79" s="1" t="s">
        <v>26</v>
      </c>
      <c r="G79" s="1" t="s">
        <v>493</v>
      </c>
      <c r="H79" s="1" t="s">
        <v>28</v>
      </c>
      <c r="I79" s="1" t="s">
        <v>29</v>
      </c>
      <c r="J79" s="1" t="s">
        <v>61</v>
      </c>
      <c r="K79" s="1" t="s">
        <v>62</v>
      </c>
      <c r="L79" s="1" t="s">
        <v>63</v>
      </c>
      <c r="M79" s="1" t="s">
        <v>164</v>
      </c>
      <c r="N79" s="1" t="s">
        <v>165</v>
      </c>
      <c r="O79" s="1" t="s">
        <v>166</v>
      </c>
      <c r="P79" s="1" t="s">
        <v>167</v>
      </c>
      <c r="Q79" s="1" t="s">
        <v>37</v>
      </c>
      <c r="R79" s="1" t="s">
        <v>37</v>
      </c>
      <c r="S79" s="1" t="s">
        <v>37</v>
      </c>
      <c r="T79" s="1" t="s">
        <v>38</v>
      </c>
      <c r="U79" s="1" t="s">
        <v>39</v>
      </c>
      <c r="V79" s="1" t="s">
        <v>40</v>
      </c>
      <c r="W79" s="1" t="s">
        <v>41</v>
      </c>
      <c r="X79" s="1" t="s">
        <v>42</v>
      </c>
      <c r="Y79" s="1" t="s">
        <v>37</v>
      </c>
      <c r="Z79" s="1" t="s">
        <v>37</v>
      </c>
      <c r="AA79" s="1" t="s">
        <v>37</v>
      </c>
      <c r="AB79" s="1" t="s">
        <v>494</v>
      </c>
      <c r="AC79" s="1" t="s">
        <v>37</v>
      </c>
      <c r="AD79" s="1" t="s">
        <v>37</v>
      </c>
      <c r="AE79" s="1" t="s">
        <v>8512</v>
      </c>
      <c r="AF79" s="24">
        <v>9106039000</v>
      </c>
      <c r="AG79" s="24" t="str">
        <f t="shared" si="1"/>
        <v>9106039000-00033482</v>
      </c>
    </row>
    <row r="80" spans="1:33" x14ac:dyDescent="0.25">
      <c r="A80" s="24" t="s">
        <v>8669</v>
      </c>
      <c r="B80" s="1">
        <v>11716889</v>
      </c>
      <c r="C80" s="1" t="s">
        <v>495</v>
      </c>
      <c r="D80" s="1" t="s">
        <v>24</v>
      </c>
      <c r="E80" s="1" t="s">
        <v>25</v>
      </c>
      <c r="F80" s="1" t="s">
        <v>26</v>
      </c>
      <c r="G80" s="1" t="s">
        <v>496</v>
      </c>
      <c r="H80" s="1" t="s">
        <v>28</v>
      </c>
      <c r="I80" s="1" t="s">
        <v>29</v>
      </c>
      <c r="J80" s="1" t="s">
        <v>398</v>
      </c>
      <c r="K80" s="1" t="s">
        <v>399</v>
      </c>
      <c r="L80" s="1" t="s">
        <v>400</v>
      </c>
      <c r="M80" s="1" t="s">
        <v>497</v>
      </c>
      <c r="N80" s="1" t="s">
        <v>498</v>
      </c>
      <c r="O80" s="1" t="s">
        <v>499</v>
      </c>
      <c r="P80" s="1" t="s">
        <v>37</v>
      </c>
      <c r="Q80" s="1" t="s">
        <v>37</v>
      </c>
      <c r="R80" s="1" t="s">
        <v>37</v>
      </c>
      <c r="S80" s="1" t="s">
        <v>37</v>
      </c>
      <c r="T80" s="1" t="s">
        <v>38</v>
      </c>
      <c r="U80" s="1" t="s">
        <v>39</v>
      </c>
      <c r="V80" s="1" t="s">
        <v>40</v>
      </c>
      <c r="W80" s="1" t="s">
        <v>41</v>
      </c>
      <c r="X80" s="1" t="s">
        <v>42</v>
      </c>
      <c r="Y80" s="1" t="s">
        <v>37</v>
      </c>
      <c r="Z80" s="1" t="s">
        <v>37</v>
      </c>
      <c r="AA80" s="1" t="s">
        <v>37</v>
      </c>
      <c r="AB80" s="1" t="s">
        <v>500</v>
      </c>
      <c r="AC80" s="1" t="s">
        <v>37</v>
      </c>
      <c r="AD80" s="1" t="s">
        <v>37</v>
      </c>
      <c r="AE80" s="1" t="s">
        <v>8512</v>
      </c>
      <c r="AF80" s="24">
        <v>9106042754</v>
      </c>
      <c r="AG80" s="24" t="str">
        <f t="shared" si="1"/>
        <v>9106042754-00010962</v>
      </c>
    </row>
    <row r="81" spans="1:33" x14ac:dyDescent="0.25">
      <c r="A81" s="24" t="s">
        <v>8542</v>
      </c>
      <c r="B81" s="1">
        <v>11714905</v>
      </c>
      <c r="C81" s="1" t="s">
        <v>501</v>
      </c>
      <c r="D81" s="1" t="s">
        <v>24</v>
      </c>
      <c r="E81" s="1" t="s">
        <v>25</v>
      </c>
      <c r="F81" s="1" t="s">
        <v>26</v>
      </c>
      <c r="G81" s="1" t="s">
        <v>502</v>
      </c>
      <c r="H81" s="1" t="s">
        <v>28</v>
      </c>
      <c r="I81" s="1" t="s">
        <v>29</v>
      </c>
      <c r="J81" s="1" t="s">
        <v>30</v>
      </c>
      <c r="K81" s="1" t="s">
        <v>31</v>
      </c>
      <c r="L81" s="1" t="s">
        <v>32</v>
      </c>
      <c r="M81" s="1" t="s">
        <v>164</v>
      </c>
      <c r="N81" s="1" t="s">
        <v>165</v>
      </c>
      <c r="O81" s="1" t="s">
        <v>166</v>
      </c>
      <c r="P81" s="1" t="s">
        <v>167</v>
      </c>
      <c r="Q81" s="1" t="s">
        <v>37</v>
      </c>
      <c r="R81" s="1" t="s">
        <v>37</v>
      </c>
      <c r="S81" s="1" t="s">
        <v>37</v>
      </c>
      <c r="T81" s="1" t="s">
        <v>38</v>
      </c>
      <c r="U81" s="1" t="s">
        <v>39</v>
      </c>
      <c r="V81" s="1" t="s">
        <v>40</v>
      </c>
      <c r="W81" s="1" t="s">
        <v>41</v>
      </c>
      <c r="X81" s="1" t="s">
        <v>42</v>
      </c>
      <c r="Y81" s="1" t="s">
        <v>37</v>
      </c>
      <c r="Z81" s="1" t="s">
        <v>37</v>
      </c>
      <c r="AA81" s="1" t="s">
        <v>37</v>
      </c>
      <c r="AB81" s="1" t="s">
        <v>503</v>
      </c>
      <c r="AC81" s="1" t="s">
        <v>37</v>
      </c>
      <c r="AD81" s="1" t="s">
        <v>37</v>
      </c>
      <c r="AE81" s="1" t="s">
        <v>8512</v>
      </c>
      <c r="AF81" s="24">
        <v>9106039139</v>
      </c>
      <c r="AG81" s="24" t="str">
        <f t="shared" si="1"/>
        <v>9106039139-00033484</v>
      </c>
    </row>
    <row r="82" spans="1:33" x14ac:dyDescent="0.25">
      <c r="A82" s="24" t="s">
        <v>8523</v>
      </c>
      <c r="B82" s="1">
        <v>11714019</v>
      </c>
      <c r="C82" s="1" t="s">
        <v>504</v>
      </c>
      <c r="D82" s="1" t="s">
        <v>24</v>
      </c>
      <c r="E82" s="1" t="s">
        <v>25</v>
      </c>
      <c r="F82" s="1" t="s">
        <v>26</v>
      </c>
      <c r="G82" s="1" t="s">
        <v>505</v>
      </c>
      <c r="H82" s="1" t="s">
        <v>28</v>
      </c>
      <c r="I82" s="1" t="s">
        <v>29</v>
      </c>
      <c r="J82" s="1" t="s">
        <v>61</v>
      </c>
      <c r="K82" s="1" t="s">
        <v>62</v>
      </c>
      <c r="L82" s="1" t="s">
        <v>63</v>
      </c>
      <c r="M82" s="1" t="s">
        <v>506</v>
      </c>
      <c r="N82" s="1" t="s">
        <v>507</v>
      </c>
      <c r="O82" s="1" t="s">
        <v>508</v>
      </c>
      <c r="P82" s="1" t="s">
        <v>37</v>
      </c>
      <c r="Q82" s="1" t="s">
        <v>37</v>
      </c>
      <c r="R82" s="1" t="s">
        <v>37</v>
      </c>
      <c r="S82" s="1" t="s">
        <v>37</v>
      </c>
      <c r="T82" s="1" t="s">
        <v>38</v>
      </c>
      <c r="U82" s="1" t="s">
        <v>39</v>
      </c>
      <c r="V82" s="1" t="s">
        <v>40</v>
      </c>
      <c r="W82" s="1" t="s">
        <v>41</v>
      </c>
      <c r="X82" s="1" t="s">
        <v>42</v>
      </c>
      <c r="Y82" s="1" t="s">
        <v>37</v>
      </c>
      <c r="Z82" s="1" t="s">
        <v>37</v>
      </c>
      <c r="AA82" s="1" t="s">
        <v>37</v>
      </c>
      <c r="AB82" s="1" t="s">
        <v>509</v>
      </c>
      <c r="AC82" s="1" t="s">
        <v>37</v>
      </c>
      <c r="AD82" s="1" t="s">
        <v>37</v>
      </c>
      <c r="AE82" s="1" t="s">
        <v>8512</v>
      </c>
      <c r="AF82" s="24">
        <v>9106038644</v>
      </c>
      <c r="AG82" s="24" t="str">
        <f t="shared" si="1"/>
        <v>9106038644-00003502</v>
      </c>
    </row>
    <row r="83" spans="1:33" x14ac:dyDescent="0.25">
      <c r="A83" s="24" t="s">
        <v>8632</v>
      </c>
      <c r="B83" s="1">
        <v>11714386</v>
      </c>
      <c r="C83" s="1" t="s">
        <v>510</v>
      </c>
      <c r="D83" s="1" t="s">
        <v>24</v>
      </c>
      <c r="E83" s="1" t="s">
        <v>25</v>
      </c>
      <c r="F83" s="1" t="s">
        <v>26</v>
      </c>
      <c r="G83" s="1" t="s">
        <v>511</v>
      </c>
      <c r="H83" s="1" t="s">
        <v>28</v>
      </c>
      <c r="I83" s="1" t="s">
        <v>29</v>
      </c>
      <c r="J83" s="1" t="s">
        <v>512</v>
      </c>
      <c r="K83" s="1" t="s">
        <v>513</v>
      </c>
      <c r="L83" s="1" t="s">
        <v>514</v>
      </c>
      <c r="M83" s="1" t="s">
        <v>238</v>
      </c>
      <c r="N83" s="1" t="s">
        <v>239</v>
      </c>
      <c r="O83" s="1" t="s">
        <v>240</v>
      </c>
      <c r="P83" s="1" t="s">
        <v>37</v>
      </c>
      <c r="Q83" s="1" t="s">
        <v>37</v>
      </c>
      <c r="R83" s="1" t="s">
        <v>37</v>
      </c>
      <c r="S83" s="1" t="s">
        <v>37</v>
      </c>
      <c r="T83" s="1" t="s">
        <v>38</v>
      </c>
      <c r="U83" s="1" t="s">
        <v>39</v>
      </c>
      <c r="V83" s="1" t="s">
        <v>40</v>
      </c>
      <c r="W83" s="1" t="s">
        <v>41</v>
      </c>
      <c r="X83" s="1" t="s">
        <v>42</v>
      </c>
      <c r="Y83" s="1" t="s">
        <v>37</v>
      </c>
      <c r="Z83" s="1" t="s">
        <v>37</v>
      </c>
      <c r="AA83" s="1" t="s">
        <v>37</v>
      </c>
      <c r="AB83" s="1" t="s">
        <v>515</v>
      </c>
      <c r="AC83" s="1" t="s">
        <v>37</v>
      </c>
      <c r="AD83" s="1" t="s">
        <v>37</v>
      </c>
      <c r="AE83" s="1" t="s">
        <v>8512</v>
      </c>
      <c r="AF83" s="24">
        <v>9106042001</v>
      </c>
      <c r="AG83" s="24" t="str">
        <f t="shared" si="1"/>
        <v>9106042001-00014302</v>
      </c>
    </row>
    <row r="84" spans="1:33" x14ac:dyDescent="0.25">
      <c r="A84" s="24" t="s">
        <v>8681</v>
      </c>
      <c r="B84" s="1">
        <v>11715287</v>
      </c>
      <c r="C84" s="1" t="s">
        <v>516</v>
      </c>
      <c r="D84" s="1" t="s">
        <v>24</v>
      </c>
      <c r="E84" s="1" t="s">
        <v>25</v>
      </c>
      <c r="F84" s="1" t="s">
        <v>26</v>
      </c>
      <c r="G84" s="1" t="s">
        <v>517</v>
      </c>
      <c r="H84" s="1" t="s">
        <v>28</v>
      </c>
      <c r="I84" s="1" t="s">
        <v>29</v>
      </c>
      <c r="J84" s="1" t="s">
        <v>518</v>
      </c>
      <c r="K84" s="1" t="s">
        <v>519</v>
      </c>
      <c r="L84" s="1" t="s">
        <v>520</v>
      </c>
      <c r="M84" s="1" t="s">
        <v>373</v>
      </c>
      <c r="N84" s="1" t="s">
        <v>374</v>
      </c>
      <c r="O84" s="1" t="s">
        <v>375</v>
      </c>
      <c r="P84" s="1" t="s">
        <v>376</v>
      </c>
      <c r="Q84" s="1" t="s">
        <v>37</v>
      </c>
      <c r="R84" s="1" t="s">
        <v>37</v>
      </c>
      <c r="S84" s="1" t="s">
        <v>37</v>
      </c>
      <c r="T84" s="1" t="s">
        <v>38</v>
      </c>
      <c r="U84" s="1" t="s">
        <v>39</v>
      </c>
      <c r="V84" s="1" t="s">
        <v>40</v>
      </c>
      <c r="W84" s="1" t="s">
        <v>41</v>
      </c>
      <c r="X84" s="1" t="s">
        <v>42</v>
      </c>
      <c r="Y84" s="1" t="s">
        <v>37</v>
      </c>
      <c r="Z84" s="1" t="s">
        <v>37</v>
      </c>
      <c r="AA84" s="1" t="s">
        <v>37</v>
      </c>
      <c r="AB84" s="1" t="s">
        <v>521</v>
      </c>
      <c r="AC84" s="1" t="s">
        <v>37</v>
      </c>
      <c r="AD84" s="1" t="s">
        <v>37</v>
      </c>
      <c r="AE84" s="1" t="s">
        <v>8512</v>
      </c>
      <c r="AF84" s="24">
        <v>9106043027</v>
      </c>
      <c r="AG84" s="24" t="str">
        <f t="shared" si="1"/>
        <v>9106043027-00014953</v>
      </c>
    </row>
    <row r="85" spans="1:33" x14ac:dyDescent="0.25">
      <c r="A85" s="24" t="s">
        <v>8626</v>
      </c>
      <c r="B85" s="1">
        <v>11716356</v>
      </c>
      <c r="C85" s="1" t="s">
        <v>522</v>
      </c>
      <c r="D85" s="1" t="s">
        <v>24</v>
      </c>
      <c r="E85" s="1" t="s">
        <v>25</v>
      </c>
      <c r="F85" s="1" t="s">
        <v>26</v>
      </c>
      <c r="G85" s="1" t="s">
        <v>523</v>
      </c>
      <c r="H85" s="1" t="s">
        <v>28</v>
      </c>
      <c r="I85" s="1" t="s">
        <v>29</v>
      </c>
      <c r="J85" s="1" t="s">
        <v>524</v>
      </c>
      <c r="K85" s="1" t="s">
        <v>525</v>
      </c>
      <c r="L85" s="1" t="s">
        <v>526</v>
      </c>
      <c r="M85" s="1" t="s">
        <v>198</v>
      </c>
      <c r="N85" s="1" t="s">
        <v>199</v>
      </c>
      <c r="O85" s="1" t="s">
        <v>200</v>
      </c>
      <c r="P85" s="1" t="s">
        <v>91</v>
      </c>
      <c r="Q85" s="1" t="s">
        <v>37</v>
      </c>
      <c r="R85" s="1" t="s">
        <v>37</v>
      </c>
      <c r="S85" s="1" t="s">
        <v>37</v>
      </c>
      <c r="T85" s="1" t="s">
        <v>38</v>
      </c>
      <c r="U85" s="1" t="s">
        <v>39</v>
      </c>
      <c r="V85" s="1" t="s">
        <v>40</v>
      </c>
      <c r="W85" s="1" t="s">
        <v>41</v>
      </c>
      <c r="X85" s="1" t="s">
        <v>42</v>
      </c>
      <c r="Y85" s="1" t="s">
        <v>37</v>
      </c>
      <c r="Z85" s="1" t="s">
        <v>37</v>
      </c>
      <c r="AA85" s="1" t="s">
        <v>37</v>
      </c>
      <c r="AB85" s="1" t="s">
        <v>527</v>
      </c>
      <c r="AC85" s="1" t="s">
        <v>37</v>
      </c>
      <c r="AD85" s="1" t="s">
        <v>37</v>
      </c>
      <c r="AE85" s="1" t="s">
        <v>8512</v>
      </c>
      <c r="AF85" s="24">
        <v>9106041948</v>
      </c>
      <c r="AG85" s="24" t="str">
        <f t="shared" si="1"/>
        <v>9106041948-00159904</v>
      </c>
    </row>
    <row r="86" spans="1:33" x14ac:dyDescent="0.25">
      <c r="A86" s="24" t="s">
        <v>8528</v>
      </c>
      <c r="B86" s="1">
        <v>11715387</v>
      </c>
      <c r="C86" s="1" t="s">
        <v>528</v>
      </c>
      <c r="D86" s="1" t="s">
        <v>24</v>
      </c>
      <c r="E86" s="1" t="s">
        <v>25</v>
      </c>
      <c r="F86" s="1" t="s">
        <v>26</v>
      </c>
      <c r="G86" s="1" t="s">
        <v>529</v>
      </c>
      <c r="H86" s="1" t="s">
        <v>28</v>
      </c>
      <c r="I86" s="1" t="s">
        <v>29</v>
      </c>
      <c r="J86" s="1" t="s">
        <v>204</v>
      </c>
      <c r="K86" s="1" t="s">
        <v>205</v>
      </c>
      <c r="L86" s="1" t="s">
        <v>206</v>
      </c>
      <c r="M86" s="1" t="s">
        <v>64</v>
      </c>
      <c r="N86" s="1" t="s">
        <v>65</v>
      </c>
      <c r="O86" s="1" t="s">
        <v>66</v>
      </c>
      <c r="P86" s="1" t="s">
        <v>37</v>
      </c>
      <c r="Q86" s="1" t="s">
        <v>37</v>
      </c>
      <c r="R86" s="1" t="s">
        <v>37</v>
      </c>
      <c r="S86" s="1" t="s">
        <v>37</v>
      </c>
      <c r="T86" s="1" t="s">
        <v>38</v>
      </c>
      <c r="U86" s="1" t="s">
        <v>39</v>
      </c>
      <c r="V86" s="1" t="s">
        <v>40</v>
      </c>
      <c r="W86" s="1" t="s">
        <v>41</v>
      </c>
      <c r="X86" s="1" t="s">
        <v>42</v>
      </c>
      <c r="Y86" s="1" t="s">
        <v>37</v>
      </c>
      <c r="Z86" s="1" t="s">
        <v>37</v>
      </c>
      <c r="AA86" s="1" t="s">
        <v>37</v>
      </c>
      <c r="AB86" s="1" t="s">
        <v>530</v>
      </c>
      <c r="AC86" s="1" t="s">
        <v>37</v>
      </c>
      <c r="AD86" s="1" t="s">
        <v>37</v>
      </c>
      <c r="AE86" s="1" t="s">
        <v>8512</v>
      </c>
      <c r="AF86" s="24">
        <v>9106038801</v>
      </c>
      <c r="AG86" s="24" t="str">
        <f t="shared" si="1"/>
        <v>9106038801-00080732</v>
      </c>
    </row>
    <row r="87" spans="1:33" x14ac:dyDescent="0.25">
      <c r="A87" s="24" t="s">
        <v>8569</v>
      </c>
      <c r="B87" s="1">
        <v>11712620</v>
      </c>
      <c r="C87" s="1" t="s">
        <v>531</v>
      </c>
      <c r="D87" s="1" t="s">
        <v>24</v>
      </c>
      <c r="E87" s="1" t="s">
        <v>25</v>
      </c>
      <c r="F87" s="1" t="s">
        <v>26</v>
      </c>
      <c r="G87" s="1" t="s">
        <v>532</v>
      </c>
      <c r="H87" s="1" t="s">
        <v>28</v>
      </c>
      <c r="I87" s="1" t="s">
        <v>29</v>
      </c>
      <c r="J87" s="1" t="s">
        <v>533</v>
      </c>
      <c r="K87" s="1" t="s">
        <v>534</v>
      </c>
      <c r="L87" s="1" t="s">
        <v>535</v>
      </c>
      <c r="M87" s="1" t="s">
        <v>55</v>
      </c>
      <c r="N87" s="1" t="s">
        <v>56</v>
      </c>
      <c r="O87" s="1" t="s">
        <v>57</v>
      </c>
      <c r="P87" s="1" t="s">
        <v>37</v>
      </c>
      <c r="Q87" s="1" t="s">
        <v>37</v>
      </c>
      <c r="R87" s="1" t="s">
        <v>37</v>
      </c>
      <c r="S87" s="1" t="s">
        <v>37</v>
      </c>
      <c r="T87" s="1" t="s">
        <v>38</v>
      </c>
      <c r="U87" s="1" t="s">
        <v>39</v>
      </c>
      <c r="V87" s="1" t="s">
        <v>40</v>
      </c>
      <c r="W87" s="1" t="s">
        <v>41</v>
      </c>
      <c r="X87" s="1" t="s">
        <v>42</v>
      </c>
      <c r="Y87" s="1" t="s">
        <v>37</v>
      </c>
      <c r="Z87" s="1" t="s">
        <v>37</v>
      </c>
      <c r="AA87" s="1" t="s">
        <v>37</v>
      </c>
      <c r="AB87" s="1" t="s">
        <v>536</v>
      </c>
      <c r="AC87" s="1" t="s">
        <v>37</v>
      </c>
      <c r="AD87" s="1" t="s">
        <v>37</v>
      </c>
      <c r="AE87" s="1" t="s">
        <v>8512</v>
      </c>
      <c r="AF87" s="24">
        <v>9106039942</v>
      </c>
      <c r="AG87" s="24" t="str">
        <f t="shared" si="1"/>
        <v>9106039942-00480633</v>
      </c>
    </row>
    <row r="88" spans="1:33" x14ac:dyDescent="0.25">
      <c r="A88" s="24" t="s">
        <v>8645</v>
      </c>
      <c r="B88" s="1">
        <v>11715926</v>
      </c>
      <c r="C88" s="1" t="s">
        <v>537</v>
      </c>
      <c r="D88" s="1" t="s">
        <v>24</v>
      </c>
      <c r="E88" s="1" t="s">
        <v>25</v>
      </c>
      <c r="F88" s="1" t="s">
        <v>26</v>
      </c>
      <c r="G88" s="1" t="s">
        <v>538</v>
      </c>
      <c r="H88" s="1" t="s">
        <v>28</v>
      </c>
      <c r="I88" s="1" t="s">
        <v>29</v>
      </c>
      <c r="J88" s="1" t="s">
        <v>539</v>
      </c>
      <c r="K88" s="1" t="s">
        <v>540</v>
      </c>
      <c r="L88" s="1" t="s">
        <v>541</v>
      </c>
      <c r="M88" s="1" t="s">
        <v>542</v>
      </c>
      <c r="N88" s="1" t="s">
        <v>543</v>
      </c>
      <c r="O88" s="1" t="s">
        <v>544</v>
      </c>
      <c r="P88" s="1" t="s">
        <v>37</v>
      </c>
      <c r="Q88" s="1" t="s">
        <v>37</v>
      </c>
      <c r="R88" s="1" t="s">
        <v>37</v>
      </c>
      <c r="S88" s="1" t="s">
        <v>37</v>
      </c>
      <c r="T88" s="1" t="s">
        <v>38</v>
      </c>
      <c r="U88" s="1" t="s">
        <v>39</v>
      </c>
      <c r="V88" s="1" t="s">
        <v>40</v>
      </c>
      <c r="W88" s="1" t="s">
        <v>41</v>
      </c>
      <c r="X88" s="1" t="s">
        <v>42</v>
      </c>
      <c r="Y88" s="1" t="s">
        <v>37</v>
      </c>
      <c r="Z88" s="1" t="s">
        <v>37</v>
      </c>
      <c r="AA88" s="1" t="s">
        <v>37</v>
      </c>
      <c r="AB88" s="1" t="s">
        <v>545</v>
      </c>
      <c r="AC88" s="1" t="s">
        <v>37</v>
      </c>
      <c r="AD88" s="1" t="s">
        <v>37</v>
      </c>
      <c r="AE88" s="1" t="s">
        <v>8512</v>
      </c>
      <c r="AF88" s="24">
        <v>9106042218</v>
      </c>
      <c r="AG88" s="24" t="str">
        <f t="shared" si="1"/>
        <v>9106042218-00008318</v>
      </c>
    </row>
    <row r="89" spans="1:33" x14ac:dyDescent="0.25">
      <c r="A89" s="24" t="s">
        <v>8604</v>
      </c>
      <c r="B89" s="1">
        <v>11713097</v>
      </c>
      <c r="C89" s="1" t="s">
        <v>546</v>
      </c>
      <c r="D89" s="1" t="s">
        <v>24</v>
      </c>
      <c r="E89" s="1" t="s">
        <v>25</v>
      </c>
      <c r="F89" s="1" t="s">
        <v>26</v>
      </c>
      <c r="G89" s="1" t="s">
        <v>547</v>
      </c>
      <c r="H89" s="1" t="s">
        <v>28</v>
      </c>
      <c r="I89" s="1" t="s">
        <v>29</v>
      </c>
      <c r="J89" s="1" t="s">
        <v>548</v>
      </c>
      <c r="K89" s="1" t="s">
        <v>549</v>
      </c>
      <c r="L89" s="1" t="s">
        <v>550</v>
      </c>
      <c r="M89" s="1" t="s">
        <v>55</v>
      </c>
      <c r="N89" s="1" t="s">
        <v>56</v>
      </c>
      <c r="O89" s="1" t="s">
        <v>57</v>
      </c>
      <c r="P89" s="1" t="s">
        <v>37</v>
      </c>
      <c r="Q89" s="1" t="s">
        <v>37</v>
      </c>
      <c r="R89" s="1" t="s">
        <v>37</v>
      </c>
      <c r="S89" s="1" t="s">
        <v>37</v>
      </c>
      <c r="T89" s="1" t="s">
        <v>38</v>
      </c>
      <c r="U89" s="1" t="s">
        <v>39</v>
      </c>
      <c r="V89" s="1" t="s">
        <v>40</v>
      </c>
      <c r="W89" s="1" t="s">
        <v>41</v>
      </c>
      <c r="X89" s="1" t="s">
        <v>42</v>
      </c>
      <c r="Y89" s="1" t="s">
        <v>37</v>
      </c>
      <c r="Z89" s="1" t="s">
        <v>37</v>
      </c>
      <c r="AA89" s="1" t="s">
        <v>37</v>
      </c>
      <c r="AB89" s="1" t="s">
        <v>551</v>
      </c>
      <c r="AC89" s="1" t="s">
        <v>37</v>
      </c>
      <c r="AD89" s="1" t="s">
        <v>37</v>
      </c>
      <c r="AE89" s="1" t="s">
        <v>8512</v>
      </c>
      <c r="AF89" s="24">
        <v>9106041207</v>
      </c>
      <c r="AG89" s="24" t="str">
        <f t="shared" si="1"/>
        <v>9106041207-00481066</v>
      </c>
    </row>
    <row r="90" spans="1:33" x14ac:dyDescent="0.25">
      <c r="A90" s="24" t="s">
        <v>8544</v>
      </c>
      <c r="B90" s="1">
        <v>11712332</v>
      </c>
      <c r="C90" s="1" t="s">
        <v>552</v>
      </c>
      <c r="D90" s="1" t="s">
        <v>24</v>
      </c>
      <c r="E90" s="1" t="s">
        <v>25</v>
      </c>
      <c r="F90" s="1" t="s">
        <v>26</v>
      </c>
      <c r="G90" s="1" t="s">
        <v>553</v>
      </c>
      <c r="H90" s="1" t="s">
        <v>28</v>
      </c>
      <c r="I90" s="1" t="s">
        <v>29</v>
      </c>
      <c r="J90" s="1" t="s">
        <v>30</v>
      </c>
      <c r="K90" s="1" t="s">
        <v>31</v>
      </c>
      <c r="L90" s="1" t="s">
        <v>32</v>
      </c>
      <c r="M90" s="1" t="s">
        <v>55</v>
      </c>
      <c r="N90" s="1" t="s">
        <v>56</v>
      </c>
      <c r="O90" s="1" t="s">
        <v>57</v>
      </c>
      <c r="P90" s="1" t="s">
        <v>37</v>
      </c>
      <c r="Q90" s="1" t="s">
        <v>37</v>
      </c>
      <c r="R90" s="1" t="s">
        <v>37</v>
      </c>
      <c r="S90" s="1" t="s">
        <v>37</v>
      </c>
      <c r="T90" s="1" t="s">
        <v>38</v>
      </c>
      <c r="U90" s="1" t="s">
        <v>39</v>
      </c>
      <c r="V90" s="1" t="s">
        <v>40</v>
      </c>
      <c r="W90" s="1" t="s">
        <v>41</v>
      </c>
      <c r="X90" s="1" t="s">
        <v>42</v>
      </c>
      <c r="Y90" s="1" t="s">
        <v>37</v>
      </c>
      <c r="Z90" s="1" t="s">
        <v>37</v>
      </c>
      <c r="AA90" s="1" t="s">
        <v>37</v>
      </c>
      <c r="AB90" s="1" t="s">
        <v>554</v>
      </c>
      <c r="AC90" s="1" t="s">
        <v>37</v>
      </c>
      <c r="AD90" s="1" t="s">
        <v>37</v>
      </c>
      <c r="AE90" s="1" t="s">
        <v>8512</v>
      </c>
      <c r="AF90" s="24">
        <v>9106039276</v>
      </c>
      <c r="AG90" s="24" t="str">
        <f t="shared" si="1"/>
        <v>9106039276-00480387</v>
      </c>
    </row>
    <row r="91" spans="1:33" x14ac:dyDescent="0.25">
      <c r="A91" s="24" t="s">
        <v>8627</v>
      </c>
      <c r="B91" s="1">
        <v>11715841</v>
      </c>
      <c r="C91" s="1" t="s">
        <v>555</v>
      </c>
      <c r="D91" s="1" t="s">
        <v>24</v>
      </c>
      <c r="E91" s="1" t="s">
        <v>25</v>
      </c>
      <c r="F91" s="1" t="s">
        <v>26</v>
      </c>
      <c r="G91" s="1" t="s">
        <v>556</v>
      </c>
      <c r="H91" s="1" t="s">
        <v>28</v>
      </c>
      <c r="I91" s="1" t="s">
        <v>29</v>
      </c>
      <c r="J91" s="1" t="s">
        <v>557</v>
      </c>
      <c r="K91" s="1" t="s">
        <v>558</v>
      </c>
      <c r="L91" s="1" t="s">
        <v>559</v>
      </c>
      <c r="M91" s="1" t="s">
        <v>560</v>
      </c>
      <c r="N91" s="1" t="s">
        <v>561</v>
      </c>
      <c r="O91" s="1" t="s">
        <v>562</v>
      </c>
      <c r="P91" s="1" t="s">
        <v>37</v>
      </c>
      <c r="Q91" s="1" t="s">
        <v>37</v>
      </c>
      <c r="R91" s="1" t="s">
        <v>37</v>
      </c>
      <c r="S91" s="1" t="s">
        <v>37</v>
      </c>
      <c r="T91" s="1" t="s">
        <v>38</v>
      </c>
      <c r="U91" s="1" t="s">
        <v>39</v>
      </c>
      <c r="V91" s="1" t="s">
        <v>40</v>
      </c>
      <c r="W91" s="1" t="s">
        <v>41</v>
      </c>
      <c r="X91" s="1" t="s">
        <v>42</v>
      </c>
      <c r="Y91" s="1" t="s">
        <v>37</v>
      </c>
      <c r="Z91" s="1" t="s">
        <v>37</v>
      </c>
      <c r="AA91" s="1" t="s">
        <v>37</v>
      </c>
      <c r="AB91" s="1" t="s">
        <v>563</v>
      </c>
      <c r="AC91" s="1" t="s">
        <v>37</v>
      </c>
      <c r="AD91" s="1" t="s">
        <v>37</v>
      </c>
      <c r="AE91" s="1" t="s">
        <v>8512</v>
      </c>
      <c r="AF91" s="24">
        <v>9106041959</v>
      </c>
      <c r="AG91" s="24" t="str">
        <f t="shared" si="1"/>
        <v>9106041959-00001734</v>
      </c>
    </row>
    <row r="92" spans="1:33" x14ac:dyDescent="0.25">
      <c r="A92" s="24" t="s">
        <v>8638</v>
      </c>
      <c r="B92" s="1">
        <v>11713375</v>
      </c>
      <c r="C92" s="1" t="s">
        <v>564</v>
      </c>
      <c r="D92" s="1" t="s">
        <v>24</v>
      </c>
      <c r="E92" s="1" t="s">
        <v>25</v>
      </c>
      <c r="F92" s="1" t="s">
        <v>26</v>
      </c>
      <c r="G92" s="1" t="s">
        <v>565</v>
      </c>
      <c r="H92" s="1" t="s">
        <v>28</v>
      </c>
      <c r="I92" s="1" t="s">
        <v>29</v>
      </c>
      <c r="J92" s="1" t="s">
        <v>566</v>
      </c>
      <c r="K92" s="1" t="s">
        <v>567</v>
      </c>
      <c r="L92" s="1" t="s">
        <v>568</v>
      </c>
      <c r="M92" s="1" t="s">
        <v>55</v>
      </c>
      <c r="N92" s="1" t="s">
        <v>56</v>
      </c>
      <c r="O92" s="1" t="s">
        <v>57</v>
      </c>
      <c r="P92" s="1" t="s">
        <v>37</v>
      </c>
      <c r="Q92" s="1" t="s">
        <v>37</v>
      </c>
      <c r="R92" s="1" t="s">
        <v>37</v>
      </c>
      <c r="S92" s="1" t="s">
        <v>37</v>
      </c>
      <c r="T92" s="1" t="s">
        <v>38</v>
      </c>
      <c r="U92" s="1" t="s">
        <v>39</v>
      </c>
      <c r="V92" s="1" t="s">
        <v>40</v>
      </c>
      <c r="W92" s="1" t="s">
        <v>41</v>
      </c>
      <c r="X92" s="1" t="s">
        <v>42</v>
      </c>
      <c r="Y92" s="1" t="s">
        <v>37</v>
      </c>
      <c r="Z92" s="1" t="s">
        <v>37</v>
      </c>
      <c r="AA92" s="1" t="s">
        <v>37</v>
      </c>
      <c r="AB92" s="1" t="s">
        <v>569</v>
      </c>
      <c r="AC92" s="1" t="s">
        <v>37</v>
      </c>
      <c r="AD92" s="1" t="s">
        <v>37</v>
      </c>
      <c r="AE92" s="1" t="s">
        <v>8512</v>
      </c>
      <c r="AF92" s="24">
        <v>9106042025</v>
      </c>
      <c r="AG92" s="24" t="str">
        <f t="shared" si="1"/>
        <v>9106042025-00481335</v>
      </c>
    </row>
    <row r="93" spans="1:33" x14ac:dyDescent="0.25">
      <c r="A93" s="24" t="s">
        <v>8660</v>
      </c>
      <c r="B93" s="1">
        <v>11713566</v>
      </c>
      <c r="C93" s="1" t="s">
        <v>570</v>
      </c>
      <c r="D93" s="1" t="s">
        <v>24</v>
      </c>
      <c r="E93" s="1" t="s">
        <v>25</v>
      </c>
      <c r="F93" s="1" t="s">
        <v>26</v>
      </c>
      <c r="G93" s="1" t="s">
        <v>571</v>
      </c>
      <c r="H93" s="1" t="s">
        <v>28</v>
      </c>
      <c r="I93" s="1" t="s">
        <v>29</v>
      </c>
      <c r="J93" s="1" t="s">
        <v>204</v>
      </c>
      <c r="K93" s="1" t="s">
        <v>205</v>
      </c>
      <c r="L93" s="1" t="s">
        <v>206</v>
      </c>
      <c r="M93" s="1" t="s">
        <v>55</v>
      </c>
      <c r="N93" s="1" t="s">
        <v>56</v>
      </c>
      <c r="O93" s="1" t="s">
        <v>57</v>
      </c>
      <c r="P93" s="1" t="s">
        <v>37</v>
      </c>
      <c r="Q93" s="1" t="s">
        <v>37</v>
      </c>
      <c r="R93" s="1" t="s">
        <v>37</v>
      </c>
      <c r="S93" s="1" t="s">
        <v>37</v>
      </c>
      <c r="T93" s="1" t="s">
        <v>38</v>
      </c>
      <c r="U93" s="1" t="s">
        <v>39</v>
      </c>
      <c r="V93" s="1" t="s">
        <v>40</v>
      </c>
      <c r="W93" s="1" t="s">
        <v>41</v>
      </c>
      <c r="X93" s="1" t="s">
        <v>42</v>
      </c>
      <c r="Y93" s="1" t="s">
        <v>37</v>
      </c>
      <c r="Z93" s="1" t="s">
        <v>37</v>
      </c>
      <c r="AA93" s="1" t="s">
        <v>37</v>
      </c>
      <c r="AB93" s="1" t="s">
        <v>572</v>
      </c>
      <c r="AC93" s="1" t="s">
        <v>37</v>
      </c>
      <c r="AD93" s="1" t="s">
        <v>37</v>
      </c>
      <c r="AE93" s="1" t="s">
        <v>8512</v>
      </c>
      <c r="AF93" s="24">
        <v>9106042537</v>
      </c>
      <c r="AG93" s="24" t="str">
        <f t="shared" si="1"/>
        <v>9106042537-00481517</v>
      </c>
    </row>
    <row r="94" spans="1:33" x14ac:dyDescent="0.25">
      <c r="A94" s="24" t="s">
        <v>8561</v>
      </c>
      <c r="B94" s="1">
        <v>11713930</v>
      </c>
      <c r="C94" s="1" t="s">
        <v>573</v>
      </c>
      <c r="D94" s="1" t="s">
        <v>24</v>
      </c>
      <c r="E94" s="1" t="s">
        <v>25</v>
      </c>
      <c r="F94" s="1" t="s">
        <v>26</v>
      </c>
      <c r="G94" s="1" t="s">
        <v>574</v>
      </c>
      <c r="H94" s="1" t="s">
        <v>28</v>
      </c>
      <c r="I94" s="1" t="s">
        <v>29</v>
      </c>
      <c r="J94" s="1" t="s">
        <v>30</v>
      </c>
      <c r="K94" s="1" t="s">
        <v>31</v>
      </c>
      <c r="L94" s="1" t="s">
        <v>32</v>
      </c>
      <c r="M94" s="1" t="s">
        <v>310</v>
      </c>
      <c r="N94" s="1" t="s">
        <v>311</v>
      </c>
      <c r="O94" s="1" t="s">
        <v>312</v>
      </c>
      <c r="P94" s="1" t="s">
        <v>167</v>
      </c>
      <c r="Q94" s="1" t="s">
        <v>37</v>
      </c>
      <c r="R94" s="1" t="s">
        <v>37</v>
      </c>
      <c r="S94" s="1" t="s">
        <v>37</v>
      </c>
      <c r="T94" s="1" t="s">
        <v>38</v>
      </c>
      <c r="U94" s="1" t="s">
        <v>39</v>
      </c>
      <c r="V94" s="1" t="s">
        <v>40</v>
      </c>
      <c r="W94" s="1" t="s">
        <v>41</v>
      </c>
      <c r="X94" s="1" t="s">
        <v>42</v>
      </c>
      <c r="Y94" s="1" t="s">
        <v>37</v>
      </c>
      <c r="Z94" s="1" t="s">
        <v>37</v>
      </c>
      <c r="AA94" s="1" t="s">
        <v>37</v>
      </c>
      <c r="AB94" s="1" t="s">
        <v>575</v>
      </c>
      <c r="AC94" s="1" t="s">
        <v>37</v>
      </c>
      <c r="AD94" s="1" t="s">
        <v>37</v>
      </c>
      <c r="AE94" s="1" t="s">
        <v>8512</v>
      </c>
      <c r="AF94" s="24">
        <v>9106039682</v>
      </c>
      <c r="AG94" s="24" t="str">
        <f t="shared" si="1"/>
        <v>9106039682-00028814</v>
      </c>
    </row>
    <row r="95" spans="1:33" x14ac:dyDescent="0.25">
      <c r="A95" s="24" t="s">
        <v>8656</v>
      </c>
      <c r="B95" s="1">
        <v>11714299</v>
      </c>
      <c r="C95" s="1" t="s">
        <v>576</v>
      </c>
      <c r="D95" s="1" t="s">
        <v>24</v>
      </c>
      <c r="E95" s="1" t="s">
        <v>25</v>
      </c>
      <c r="F95" s="1" t="s">
        <v>26</v>
      </c>
      <c r="G95" s="1" t="s">
        <v>577</v>
      </c>
      <c r="H95" s="1" t="s">
        <v>28</v>
      </c>
      <c r="I95" s="1" t="s">
        <v>29</v>
      </c>
      <c r="J95" s="1" t="s">
        <v>292</v>
      </c>
      <c r="K95" s="1" t="s">
        <v>293</v>
      </c>
      <c r="L95" s="1" t="s">
        <v>294</v>
      </c>
      <c r="M95" s="1" t="s">
        <v>407</v>
      </c>
      <c r="N95" s="1" t="s">
        <v>408</v>
      </c>
      <c r="O95" s="1" t="s">
        <v>409</v>
      </c>
      <c r="P95" s="1" t="s">
        <v>167</v>
      </c>
      <c r="Q95" s="1" t="s">
        <v>37</v>
      </c>
      <c r="R95" s="1" t="s">
        <v>37</v>
      </c>
      <c r="S95" s="1" t="s">
        <v>37</v>
      </c>
      <c r="T95" s="1" t="s">
        <v>38</v>
      </c>
      <c r="U95" s="1" t="s">
        <v>39</v>
      </c>
      <c r="V95" s="1" t="s">
        <v>40</v>
      </c>
      <c r="W95" s="1" t="s">
        <v>41</v>
      </c>
      <c r="X95" s="1" t="s">
        <v>42</v>
      </c>
      <c r="Y95" s="1" t="s">
        <v>37</v>
      </c>
      <c r="Z95" s="1" t="s">
        <v>37</v>
      </c>
      <c r="AA95" s="1" t="s">
        <v>37</v>
      </c>
      <c r="AB95" s="1" t="s">
        <v>578</v>
      </c>
      <c r="AC95" s="1" t="s">
        <v>37</v>
      </c>
      <c r="AD95" s="1" t="s">
        <v>37</v>
      </c>
      <c r="AE95" s="1" t="s">
        <v>8512</v>
      </c>
      <c r="AF95" s="24">
        <v>9106042421</v>
      </c>
      <c r="AG95" s="24" t="str">
        <f t="shared" si="1"/>
        <v>9106042421-00047502</v>
      </c>
    </row>
    <row r="96" spans="1:33" x14ac:dyDescent="0.25">
      <c r="A96" s="24" t="s">
        <v>8620</v>
      </c>
      <c r="B96" s="1">
        <v>11714487</v>
      </c>
      <c r="C96" s="1" t="s">
        <v>579</v>
      </c>
      <c r="D96" s="1" t="s">
        <v>24</v>
      </c>
      <c r="E96" s="1" t="s">
        <v>25</v>
      </c>
      <c r="F96" s="1" t="s">
        <v>26</v>
      </c>
      <c r="G96" s="1" t="s">
        <v>580</v>
      </c>
      <c r="H96" s="1" t="s">
        <v>28</v>
      </c>
      <c r="I96" s="1" t="s">
        <v>29</v>
      </c>
      <c r="J96" s="1" t="s">
        <v>581</v>
      </c>
      <c r="K96" s="1" t="s">
        <v>582</v>
      </c>
      <c r="L96" s="1" t="s">
        <v>583</v>
      </c>
      <c r="M96" s="1" t="s">
        <v>455</v>
      </c>
      <c r="N96" s="1" t="s">
        <v>456</v>
      </c>
      <c r="O96" s="1" t="s">
        <v>457</v>
      </c>
      <c r="P96" s="1" t="s">
        <v>36</v>
      </c>
      <c r="Q96" s="1" t="s">
        <v>37</v>
      </c>
      <c r="R96" s="1" t="s">
        <v>37</v>
      </c>
      <c r="S96" s="1" t="s">
        <v>37</v>
      </c>
      <c r="T96" s="1" t="s">
        <v>38</v>
      </c>
      <c r="U96" s="1" t="s">
        <v>39</v>
      </c>
      <c r="V96" s="1" t="s">
        <v>40</v>
      </c>
      <c r="W96" s="1" t="s">
        <v>41</v>
      </c>
      <c r="X96" s="1" t="s">
        <v>42</v>
      </c>
      <c r="Y96" s="1" t="s">
        <v>37</v>
      </c>
      <c r="Z96" s="1" t="s">
        <v>37</v>
      </c>
      <c r="AA96" s="1" t="s">
        <v>37</v>
      </c>
      <c r="AB96" s="1" t="s">
        <v>584</v>
      </c>
      <c r="AC96" s="1" t="s">
        <v>37</v>
      </c>
      <c r="AD96" s="1" t="s">
        <v>37</v>
      </c>
      <c r="AE96" s="1" t="s">
        <v>8512</v>
      </c>
      <c r="AF96" s="24">
        <v>9106041767</v>
      </c>
      <c r="AG96" s="24" t="str">
        <f t="shared" si="1"/>
        <v>9106041767-00005796</v>
      </c>
    </row>
    <row r="97" spans="1:33" x14ac:dyDescent="0.25">
      <c r="A97" s="24" t="s">
        <v>8541</v>
      </c>
      <c r="B97" s="1">
        <v>11715293</v>
      </c>
      <c r="C97" s="1" t="s">
        <v>585</v>
      </c>
      <c r="D97" s="1" t="s">
        <v>24</v>
      </c>
      <c r="E97" s="1" t="s">
        <v>25</v>
      </c>
      <c r="F97" s="1" t="s">
        <v>26</v>
      </c>
      <c r="G97" s="1" t="s">
        <v>586</v>
      </c>
      <c r="H97" s="1" t="s">
        <v>28</v>
      </c>
      <c r="I97" s="1" t="s">
        <v>29</v>
      </c>
      <c r="J97" s="1" t="s">
        <v>587</v>
      </c>
      <c r="K97" s="1" t="s">
        <v>588</v>
      </c>
      <c r="L97" s="1" t="s">
        <v>589</v>
      </c>
      <c r="M97" s="1" t="s">
        <v>590</v>
      </c>
      <c r="N97" s="1" t="s">
        <v>591</v>
      </c>
      <c r="O97" s="1" t="s">
        <v>592</v>
      </c>
      <c r="P97" s="1" t="s">
        <v>37</v>
      </c>
      <c r="Q97" s="1" t="s">
        <v>37</v>
      </c>
      <c r="R97" s="1" t="s">
        <v>37</v>
      </c>
      <c r="S97" s="1" t="s">
        <v>37</v>
      </c>
      <c r="T97" s="1" t="s">
        <v>38</v>
      </c>
      <c r="U97" s="1" t="s">
        <v>39</v>
      </c>
      <c r="V97" s="1" t="s">
        <v>40</v>
      </c>
      <c r="W97" s="1" t="s">
        <v>41</v>
      </c>
      <c r="X97" s="1" t="s">
        <v>42</v>
      </c>
      <c r="Y97" s="1" t="s">
        <v>37</v>
      </c>
      <c r="Z97" s="1" t="s">
        <v>37</v>
      </c>
      <c r="AA97" s="1" t="s">
        <v>37</v>
      </c>
      <c r="AB97" s="1" t="s">
        <v>593</v>
      </c>
      <c r="AC97" s="1" t="s">
        <v>37</v>
      </c>
      <c r="AD97" s="1" t="s">
        <v>37</v>
      </c>
      <c r="AE97" s="1" t="s">
        <v>8512</v>
      </c>
      <c r="AF97" s="24">
        <v>9106039148</v>
      </c>
      <c r="AG97" s="24" t="str">
        <f t="shared" si="1"/>
        <v>9106039148-00005284</v>
      </c>
    </row>
    <row r="98" spans="1:33" x14ac:dyDescent="0.25">
      <c r="A98" s="24" t="s">
        <v>8550</v>
      </c>
      <c r="B98" s="1">
        <v>11712427</v>
      </c>
      <c r="C98" s="1" t="s">
        <v>594</v>
      </c>
      <c r="D98" s="1" t="s">
        <v>24</v>
      </c>
      <c r="E98" s="1" t="s">
        <v>25</v>
      </c>
      <c r="F98" s="1" t="s">
        <v>26</v>
      </c>
      <c r="G98" s="1" t="s">
        <v>595</v>
      </c>
      <c r="H98" s="1" t="s">
        <v>28</v>
      </c>
      <c r="I98" s="1" t="s">
        <v>29</v>
      </c>
      <c r="J98" s="1" t="s">
        <v>61</v>
      </c>
      <c r="K98" s="1" t="s">
        <v>62</v>
      </c>
      <c r="L98" s="1" t="s">
        <v>63</v>
      </c>
      <c r="M98" s="1" t="s">
        <v>55</v>
      </c>
      <c r="N98" s="1" t="s">
        <v>56</v>
      </c>
      <c r="O98" s="1" t="s">
        <v>57</v>
      </c>
      <c r="P98" s="1" t="s">
        <v>37</v>
      </c>
      <c r="Q98" s="1" t="s">
        <v>37</v>
      </c>
      <c r="R98" s="1" t="s">
        <v>37</v>
      </c>
      <c r="S98" s="1" t="s">
        <v>37</v>
      </c>
      <c r="T98" s="1" t="s">
        <v>38</v>
      </c>
      <c r="U98" s="1" t="s">
        <v>39</v>
      </c>
      <c r="V98" s="1" t="s">
        <v>40</v>
      </c>
      <c r="W98" s="1" t="s">
        <v>41</v>
      </c>
      <c r="X98" s="1" t="s">
        <v>42</v>
      </c>
      <c r="Y98" s="1" t="s">
        <v>37</v>
      </c>
      <c r="Z98" s="1" t="s">
        <v>37</v>
      </c>
      <c r="AA98" s="1" t="s">
        <v>37</v>
      </c>
      <c r="AB98" s="1" t="s">
        <v>596</v>
      </c>
      <c r="AC98" s="1" t="s">
        <v>37</v>
      </c>
      <c r="AD98" s="1" t="s">
        <v>37</v>
      </c>
      <c r="AE98" s="1" t="s">
        <v>8512</v>
      </c>
      <c r="AF98" s="24">
        <v>9106039515</v>
      </c>
      <c r="AG98" s="24" t="str">
        <f t="shared" si="1"/>
        <v>9106039515-00480469</v>
      </c>
    </row>
    <row r="99" spans="1:33" x14ac:dyDescent="0.25">
      <c r="A99" s="24" t="s">
        <v>8665</v>
      </c>
      <c r="B99" s="1">
        <v>11713840</v>
      </c>
      <c r="C99" s="1" t="s">
        <v>597</v>
      </c>
      <c r="D99" s="1" t="s">
        <v>24</v>
      </c>
      <c r="E99" s="1" t="s">
        <v>25</v>
      </c>
      <c r="F99" s="1" t="s">
        <v>26</v>
      </c>
      <c r="G99" s="1" t="s">
        <v>598</v>
      </c>
      <c r="H99" s="1" t="s">
        <v>28</v>
      </c>
      <c r="I99" s="1" t="s">
        <v>29</v>
      </c>
      <c r="J99" s="1" t="s">
        <v>61</v>
      </c>
      <c r="K99" s="1" t="s">
        <v>62</v>
      </c>
      <c r="L99" s="1" t="s">
        <v>63</v>
      </c>
      <c r="M99" s="1" t="s">
        <v>33</v>
      </c>
      <c r="N99" s="1" t="s">
        <v>34</v>
      </c>
      <c r="O99" s="1" t="s">
        <v>35</v>
      </c>
      <c r="P99" s="1" t="s">
        <v>36</v>
      </c>
      <c r="Q99" s="1" t="s">
        <v>37</v>
      </c>
      <c r="R99" s="1" t="s">
        <v>37</v>
      </c>
      <c r="S99" s="1" t="s">
        <v>37</v>
      </c>
      <c r="T99" s="1" t="s">
        <v>38</v>
      </c>
      <c r="U99" s="1" t="s">
        <v>39</v>
      </c>
      <c r="V99" s="1" t="s">
        <v>40</v>
      </c>
      <c r="W99" s="1" t="s">
        <v>41</v>
      </c>
      <c r="X99" s="1" t="s">
        <v>42</v>
      </c>
      <c r="Y99" s="1" t="s">
        <v>37</v>
      </c>
      <c r="Z99" s="1" t="s">
        <v>37</v>
      </c>
      <c r="AA99" s="1" t="s">
        <v>37</v>
      </c>
      <c r="AB99" s="1" t="s">
        <v>599</v>
      </c>
      <c r="AC99" s="1" t="s">
        <v>37</v>
      </c>
      <c r="AD99" s="1" t="s">
        <v>37</v>
      </c>
      <c r="AE99" s="1" t="s">
        <v>8512</v>
      </c>
      <c r="AF99" s="24">
        <v>9106042619</v>
      </c>
      <c r="AG99" s="24" t="str">
        <f t="shared" si="1"/>
        <v>9106042619-00018750</v>
      </c>
    </row>
    <row r="100" spans="1:33" x14ac:dyDescent="0.25">
      <c r="A100" s="24" t="s">
        <v>8565</v>
      </c>
      <c r="B100" s="1">
        <v>11714122</v>
      </c>
      <c r="C100" s="1" t="s">
        <v>600</v>
      </c>
      <c r="D100" s="1" t="s">
        <v>24</v>
      </c>
      <c r="E100" s="1" t="s">
        <v>25</v>
      </c>
      <c r="F100" s="1" t="s">
        <v>26</v>
      </c>
      <c r="G100" s="1" t="s">
        <v>601</v>
      </c>
      <c r="H100" s="1" t="s">
        <v>28</v>
      </c>
      <c r="I100" s="1" t="s">
        <v>29</v>
      </c>
      <c r="J100" s="1" t="s">
        <v>602</v>
      </c>
      <c r="K100" s="1" t="s">
        <v>603</v>
      </c>
      <c r="L100" s="1" t="s">
        <v>604</v>
      </c>
      <c r="M100" s="1" t="s">
        <v>605</v>
      </c>
      <c r="N100" s="1" t="s">
        <v>606</v>
      </c>
      <c r="O100" s="1" t="s">
        <v>607</v>
      </c>
      <c r="P100" s="1" t="s">
        <v>37</v>
      </c>
      <c r="Q100" s="1" t="s">
        <v>37</v>
      </c>
      <c r="R100" s="1" t="s">
        <v>37</v>
      </c>
      <c r="S100" s="1" t="s">
        <v>37</v>
      </c>
      <c r="T100" s="1" t="s">
        <v>38</v>
      </c>
      <c r="U100" s="1" t="s">
        <v>39</v>
      </c>
      <c r="V100" s="1" t="s">
        <v>40</v>
      </c>
      <c r="W100" s="1" t="s">
        <v>41</v>
      </c>
      <c r="X100" s="1" t="s">
        <v>42</v>
      </c>
      <c r="Y100" s="1" t="s">
        <v>37</v>
      </c>
      <c r="Z100" s="1" t="s">
        <v>37</v>
      </c>
      <c r="AA100" s="1" t="s">
        <v>37</v>
      </c>
      <c r="AB100" s="1" t="s">
        <v>608</v>
      </c>
      <c r="AC100" s="1" t="s">
        <v>37</v>
      </c>
      <c r="AD100" s="1" t="s">
        <v>37</v>
      </c>
      <c r="AE100" s="1" t="s">
        <v>8512</v>
      </c>
      <c r="AF100" s="24">
        <v>9106039814</v>
      </c>
      <c r="AG100" s="24" t="str">
        <f t="shared" si="1"/>
        <v>9106039814-00035345</v>
      </c>
    </row>
    <row r="101" spans="1:33" x14ac:dyDescent="0.25">
      <c r="A101" s="24" t="s">
        <v>8521</v>
      </c>
      <c r="B101" s="1">
        <v>11712036</v>
      </c>
      <c r="C101" s="1" t="s">
        <v>609</v>
      </c>
      <c r="D101" s="1" t="s">
        <v>24</v>
      </c>
      <c r="E101" s="1" t="s">
        <v>25</v>
      </c>
      <c r="F101" s="1" t="s">
        <v>26</v>
      </c>
      <c r="G101" s="1" t="s">
        <v>610</v>
      </c>
      <c r="H101" s="1" t="s">
        <v>28</v>
      </c>
      <c r="I101" s="1" t="s">
        <v>29</v>
      </c>
      <c r="J101" s="1" t="s">
        <v>611</v>
      </c>
      <c r="K101" s="1" t="s">
        <v>612</v>
      </c>
      <c r="L101" s="1" t="s">
        <v>613</v>
      </c>
      <c r="M101" s="1" t="s">
        <v>55</v>
      </c>
      <c r="N101" s="1" t="s">
        <v>56</v>
      </c>
      <c r="O101" s="1" t="s">
        <v>57</v>
      </c>
      <c r="P101" s="1" t="s">
        <v>37</v>
      </c>
      <c r="Q101" s="1" t="s">
        <v>37</v>
      </c>
      <c r="R101" s="1" t="s">
        <v>37</v>
      </c>
      <c r="S101" s="1" t="s">
        <v>37</v>
      </c>
      <c r="T101" s="1" t="s">
        <v>38</v>
      </c>
      <c r="U101" s="1" t="s">
        <v>39</v>
      </c>
      <c r="V101" s="1" t="s">
        <v>40</v>
      </c>
      <c r="W101" s="1" t="s">
        <v>41</v>
      </c>
      <c r="X101" s="1" t="s">
        <v>42</v>
      </c>
      <c r="Y101" s="1" t="s">
        <v>37</v>
      </c>
      <c r="Z101" s="1" t="s">
        <v>37</v>
      </c>
      <c r="AA101" s="1" t="s">
        <v>37</v>
      </c>
      <c r="AB101" s="1" t="s">
        <v>614</v>
      </c>
      <c r="AC101" s="1" t="s">
        <v>37</v>
      </c>
      <c r="AD101" s="1" t="s">
        <v>37</v>
      </c>
      <c r="AE101" s="1" t="s">
        <v>8512</v>
      </c>
      <c r="AF101" s="24">
        <v>9106034261</v>
      </c>
      <c r="AG101" s="24" t="str">
        <f t="shared" si="1"/>
        <v>9106034261-00480132</v>
      </c>
    </row>
    <row r="102" spans="1:33" x14ac:dyDescent="0.25">
      <c r="A102" s="24" t="s">
        <v>8551</v>
      </c>
      <c r="B102" s="1">
        <v>11712431</v>
      </c>
      <c r="C102" s="1" t="s">
        <v>615</v>
      </c>
      <c r="D102" s="1" t="s">
        <v>24</v>
      </c>
      <c r="E102" s="1" t="s">
        <v>25</v>
      </c>
      <c r="F102" s="1" t="s">
        <v>26</v>
      </c>
      <c r="G102" s="1" t="s">
        <v>616</v>
      </c>
      <c r="H102" s="1" t="s">
        <v>28</v>
      </c>
      <c r="I102" s="1" t="s">
        <v>29</v>
      </c>
      <c r="J102" s="1" t="s">
        <v>617</v>
      </c>
      <c r="K102" s="1" t="s">
        <v>618</v>
      </c>
      <c r="L102" s="1" t="s">
        <v>619</v>
      </c>
      <c r="M102" s="1" t="s">
        <v>55</v>
      </c>
      <c r="N102" s="1" t="s">
        <v>56</v>
      </c>
      <c r="O102" s="1" t="s">
        <v>57</v>
      </c>
      <c r="P102" s="1" t="s">
        <v>37</v>
      </c>
      <c r="Q102" s="1" t="s">
        <v>37</v>
      </c>
      <c r="R102" s="1" t="s">
        <v>37</v>
      </c>
      <c r="S102" s="1" t="s">
        <v>37</v>
      </c>
      <c r="T102" s="1" t="s">
        <v>38</v>
      </c>
      <c r="U102" s="1" t="s">
        <v>39</v>
      </c>
      <c r="V102" s="1" t="s">
        <v>40</v>
      </c>
      <c r="W102" s="1" t="s">
        <v>41</v>
      </c>
      <c r="X102" s="1" t="s">
        <v>42</v>
      </c>
      <c r="Y102" s="1" t="s">
        <v>37</v>
      </c>
      <c r="Z102" s="1" t="s">
        <v>37</v>
      </c>
      <c r="AA102" s="1" t="s">
        <v>37</v>
      </c>
      <c r="AB102" s="1" t="s">
        <v>620</v>
      </c>
      <c r="AC102" s="1" t="s">
        <v>37</v>
      </c>
      <c r="AD102" s="1" t="s">
        <v>37</v>
      </c>
      <c r="AE102" s="1" t="s">
        <v>8512</v>
      </c>
      <c r="AF102" s="24">
        <v>9106039530</v>
      </c>
      <c r="AG102" s="24" t="str">
        <f t="shared" si="1"/>
        <v>9106039530-00480472</v>
      </c>
    </row>
    <row r="103" spans="1:33" x14ac:dyDescent="0.25">
      <c r="A103" s="24" t="s">
        <v>8680</v>
      </c>
      <c r="B103" s="1">
        <v>11715036</v>
      </c>
      <c r="C103" s="1" t="s">
        <v>621</v>
      </c>
      <c r="D103" s="1" t="s">
        <v>24</v>
      </c>
      <c r="E103" s="1" t="s">
        <v>25</v>
      </c>
      <c r="F103" s="1" t="s">
        <v>26</v>
      </c>
      <c r="G103" s="1" t="s">
        <v>622</v>
      </c>
      <c r="H103" s="1" t="s">
        <v>28</v>
      </c>
      <c r="I103" s="1" t="s">
        <v>29</v>
      </c>
      <c r="J103" s="1" t="s">
        <v>623</v>
      </c>
      <c r="K103" s="1" t="s">
        <v>624</v>
      </c>
      <c r="L103" s="1" t="s">
        <v>625</v>
      </c>
      <c r="M103" s="1" t="s">
        <v>164</v>
      </c>
      <c r="N103" s="1" t="s">
        <v>165</v>
      </c>
      <c r="O103" s="1" t="s">
        <v>166</v>
      </c>
      <c r="P103" s="1" t="s">
        <v>167</v>
      </c>
      <c r="Q103" s="1" t="s">
        <v>37</v>
      </c>
      <c r="R103" s="1" t="s">
        <v>37</v>
      </c>
      <c r="S103" s="1" t="s">
        <v>37</v>
      </c>
      <c r="T103" s="1" t="s">
        <v>38</v>
      </c>
      <c r="U103" s="1" t="s">
        <v>39</v>
      </c>
      <c r="V103" s="1" t="s">
        <v>40</v>
      </c>
      <c r="W103" s="1" t="s">
        <v>41</v>
      </c>
      <c r="X103" s="1" t="s">
        <v>42</v>
      </c>
      <c r="Y103" s="1" t="s">
        <v>37</v>
      </c>
      <c r="Z103" s="1" t="s">
        <v>37</v>
      </c>
      <c r="AA103" s="1" t="s">
        <v>37</v>
      </c>
      <c r="AB103" s="1" t="s">
        <v>626</v>
      </c>
      <c r="AC103" s="1" t="s">
        <v>37</v>
      </c>
      <c r="AD103" s="1" t="s">
        <v>37</v>
      </c>
      <c r="AE103" s="1" t="s">
        <v>8512</v>
      </c>
      <c r="AF103" s="24">
        <v>9106042973</v>
      </c>
      <c r="AG103" s="24" t="str">
        <f t="shared" si="1"/>
        <v>9106042973-00033551</v>
      </c>
    </row>
    <row r="104" spans="1:33" x14ac:dyDescent="0.25">
      <c r="A104" s="24" t="s">
        <v>8641</v>
      </c>
      <c r="B104" s="1">
        <v>11714844</v>
      </c>
      <c r="C104" s="1" t="s">
        <v>627</v>
      </c>
      <c r="D104" s="1" t="s">
        <v>24</v>
      </c>
      <c r="E104" s="1" t="s">
        <v>25</v>
      </c>
      <c r="F104" s="1" t="s">
        <v>26</v>
      </c>
      <c r="G104" s="1" t="s">
        <v>628</v>
      </c>
      <c r="H104" s="1" t="s">
        <v>28</v>
      </c>
      <c r="I104" s="1" t="s">
        <v>29</v>
      </c>
      <c r="J104" s="1" t="s">
        <v>61</v>
      </c>
      <c r="K104" s="1" t="s">
        <v>62</v>
      </c>
      <c r="L104" s="1" t="s">
        <v>63</v>
      </c>
      <c r="M104" s="1" t="s">
        <v>125</v>
      </c>
      <c r="N104" s="1" t="s">
        <v>126</v>
      </c>
      <c r="O104" s="1" t="s">
        <v>127</v>
      </c>
      <c r="P104" s="1" t="s">
        <v>37</v>
      </c>
      <c r="Q104" s="1" t="s">
        <v>37</v>
      </c>
      <c r="R104" s="1" t="s">
        <v>37</v>
      </c>
      <c r="S104" s="1" t="s">
        <v>37</v>
      </c>
      <c r="T104" s="1" t="s">
        <v>38</v>
      </c>
      <c r="U104" s="1" t="s">
        <v>39</v>
      </c>
      <c r="V104" s="1" t="s">
        <v>40</v>
      </c>
      <c r="W104" s="1" t="s">
        <v>41</v>
      </c>
      <c r="X104" s="1" t="s">
        <v>42</v>
      </c>
      <c r="Y104" s="1" t="s">
        <v>37</v>
      </c>
      <c r="Z104" s="1" t="s">
        <v>37</v>
      </c>
      <c r="AA104" s="1" t="s">
        <v>37</v>
      </c>
      <c r="AB104" s="1" t="s">
        <v>629</v>
      </c>
      <c r="AC104" s="1" t="s">
        <v>37</v>
      </c>
      <c r="AD104" s="1" t="s">
        <v>37</v>
      </c>
      <c r="AE104" s="1" t="s">
        <v>8512</v>
      </c>
      <c r="AF104" s="24">
        <v>9106042145</v>
      </c>
      <c r="AG104" s="24" t="str">
        <f t="shared" si="1"/>
        <v>9106042145-00018184</v>
      </c>
    </row>
    <row r="105" spans="1:33" x14ac:dyDescent="0.25">
      <c r="A105" s="24" t="s">
        <v>8629</v>
      </c>
      <c r="B105" s="1">
        <v>11715842</v>
      </c>
      <c r="C105" s="1" t="s">
        <v>630</v>
      </c>
      <c r="D105" s="1" t="s">
        <v>24</v>
      </c>
      <c r="E105" s="1" t="s">
        <v>25</v>
      </c>
      <c r="F105" s="1" t="s">
        <v>26</v>
      </c>
      <c r="G105" s="1" t="s">
        <v>631</v>
      </c>
      <c r="H105" s="1" t="s">
        <v>28</v>
      </c>
      <c r="I105" s="1" t="s">
        <v>29</v>
      </c>
      <c r="J105" s="1" t="s">
        <v>413</v>
      </c>
      <c r="K105" s="1" t="s">
        <v>414</v>
      </c>
      <c r="L105" s="1" t="s">
        <v>415</v>
      </c>
      <c r="M105" s="1" t="s">
        <v>560</v>
      </c>
      <c r="N105" s="1" t="s">
        <v>561</v>
      </c>
      <c r="O105" s="1" t="s">
        <v>562</v>
      </c>
      <c r="P105" s="1" t="s">
        <v>37</v>
      </c>
      <c r="Q105" s="1" t="s">
        <v>37</v>
      </c>
      <c r="R105" s="1" t="s">
        <v>37</v>
      </c>
      <c r="S105" s="1" t="s">
        <v>37</v>
      </c>
      <c r="T105" s="1" t="s">
        <v>38</v>
      </c>
      <c r="U105" s="1" t="s">
        <v>39</v>
      </c>
      <c r="V105" s="1" t="s">
        <v>40</v>
      </c>
      <c r="W105" s="1" t="s">
        <v>41</v>
      </c>
      <c r="X105" s="1" t="s">
        <v>42</v>
      </c>
      <c r="Y105" s="1" t="s">
        <v>37</v>
      </c>
      <c r="Z105" s="1" t="s">
        <v>37</v>
      </c>
      <c r="AA105" s="1" t="s">
        <v>37</v>
      </c>
      <c r="AB105" s="1" t="s">
        <v>632</v>
      </c>
      <c r="AC105" s="1" t="s">
        <v>37</v>
      </c>
      <c r="AD105" s="1" t="s">
        <v>37</v>
      </c>
      <c r="AE105" s="1" t="s">
        <v>8512</v>
      </c>
      <c r="AF105" s="24">
        <v>9106041963</v>
      </c>
      <c r="AG105" s="24" t="str">
        <f t="shared" si="1"/>
        <v>9106041963-00001735</v>
      </c>
    </row>
    <row r="106" spans="1:33" x14ac:dyDescent="0.25">
      <c r="A106" s="24" t="s">
        <v>8668</v>
      </c>
      <c r="B106" s="1">
        <v>11713844</v>
      </c>
      <c r="C106" s="1" t="s">
        <v>633</v>
      </c>
      <c r="D106" s="1" t="s">
        <v>24</v>
      </c>
      <c r="E106" s="1" t="s">
        <v>25</v>
      </c>
      <c r="F106" s="1" t="s">
        <v>26</v>
      </c>
      <c r="G106" s="1" t="s">
        <v>634</v>
      </c>
      <c r="H106" s="1" t="s">
        <v>28</v>
      </c>
      <c r="I106" s="1" t="s">
        <v>29</v>
      </c>
      <c r="J106" s="1" t="s">
        <v>30</v>
      </c>
      <c r="K106" s="1" t="s">
        <v>31</v>
      </c>
      <c r="L106" s="1" t="s">
        <v>32</v>
      </c>
      <c r="M106" s="1" t="s">
        <v>33</v>
      </c>
      <c r="N106" s="1" t="s">
        <v>34</v>
      </c>
      <c r="O106" s="1" t="s">
        <v>35</v>
      </c>
      <c r="P106" s="1" t="s">
        <v>36</v>
      </c>
      <c r="Q106" s="1" t="s">
        <v>37</v>
      </c>
      <c r="R106" s="1" t="s">
        <v>37</v>
      </c>
      <c r="S106" s="1" t="s">
        <v>37</v>
      </c>
      <c r="T106" s="1" t="s">
        <v>38</v>
      </c>
      <c r="U106" s="1" t="s">
        <v>39</v>
      </c>
      <c r="V106" s="1" t="s">
        <v>40</v>
      </c>
      <c r="W106" s="1" t="s">
        <v>41</v>
      </c>
      <c r="X106" s="1" t="s">
        <v>42</v>
      </c>
      <c r="Y106" s="1" t="s">
        <v>37</v>
      </c>
      <c r="Z106" s="1" t="s">
        <v>37</v>
      </c>
      <c r="AA106" s="1" t="s">
        <v>37</v>
      </c>
      <c r="AB106" s="1" t="s">
        <v>635</v>
      </c>
      <c r="AC106" s="1" t="s">
        <v>37</v>
      </c>
      <c r="AD106" s="1" t="s">
        <v>37</v>
      </c>
      <c r="AE106" s="1" t="s">
        <v>8512</v>
      </c>
      <c r="AF106" s="24">
        <v>9106042702</v>
      </c>
      <c r="AG106" s="24" t="str">
        <f t="shared" si="1"/>
        <v>9106042702-00018753</v>
      </c>
    </row>
    <row r="107" spans="1:33" x14ac:dyDescent="0.25">
      <c r="A107" s="24" t="s">
        <v>8635</v>
      </c>
      <c r="B107" s="1">
        <v>11714843</v>
      </c>
      <c r="C107" s="1" t="s">
        <v>636</v>
      </c>
      <c r="D107" s="1" t="s">
        <v>24</v>
      </c>
      <c r="E107" s="1" t="s">
        <v>25</v>
      </c>
      <c r="F107" s="1" t="s">
        <v>26</v>
      </c>
      <c r="G107" s="1" t="s">
        <v>637</v>
      </c>
      <c r="H107" s="1" t="s">
        <v>28</v>
      </c>
      <c r="I107" s="1" t="s">
        <v>29</v>
      </c>
      <c r="J107" s="1" t="s">
        <v>638</v>
      </c>
      <c r="K107" s="1" t="s">
        <v>639</v>
      </c>
      <c r="L107" s="1" t="s">
        <v>640</v>
      </c>
      <c r="M107" s="1" t="s">
        <v>125</v>
      </c>
      <c r="N107" s="1" t="s">
        <v>126</v>
      </c>
      <c r="O107" s="1" t="s">
        <v>127</v>
      </c>
      <c r="P107" s="1" t="s">
        <v>37</v>
      </c>
      <c r="Q107" s="1" t="s">
        <v>37</v>
      </c>
      <c r="R107" s="1" t="s">
        <v>37</v>
      </c>
      <c r="S107" s="1" t="s">
        <v>37</v>
      </c>
      <c r="T107" s="1" t="s">
        <v>38</v>
      </c>
      <c r="U107" s="1" t="s">
        <v>39</v>
      </c>
      <c r="V107" s="1" t="s">
        <v>40</v>
      </c>
      <c r="W107" s="1" t="s">
        <v>41</v>
      </c>
      <c r="X107" s="1" t="s">
        <v>42</v>
      </c>
      <c r="Y107" s="1" t="s">
        <v>37</v>
      </c>
      <c r="Z107" s="1" t="s">
        <v>37</v>
      </c>
      <c r="AA107" s="1" t="s">
        <v>37</v>
      </c>
      <c r="AB107" s="1" t="s">
        <v>641</v>
      </c>
      <c r="AC107" s="1" t="s">
        <v>37</v>
      </c>
      <c r="AD107" s="1" t="s">
        <v>37</v>
      </c>
      <c r="AE107" s="1" t="s">
        <v>8512</v>
      </c>
      <c r="AF107" s="24">
        <v>9106042088</v>
      </c>
      <c r="AG107" s="24" t="str">
        <f t="shared" si="1"/>
        <v>9106042088-00018183</v>
      </c>
    </row>
    <row r="108" spans="1:33" x14ac:dyDescent="0.25">
      <c r="A108" s="24" t="s">
        <v>8646</v>
      </c>
      <c r="B108" s="1">
        <v>11715843</v>
      </c>
      <c r="C108" s="1" t="s">
        <v>642</v>
      </c>
      <c r="D108" s="1" t="s">
        <v>24</v>
      </c>
      <c r="E108" s="1" t="s">
        <v>25</v>
      </c>
      <c r="F108" s="1" t="s">
        <v>26</v>
      </c>
      <c r="G108" s="1" t="s">
        <v>643</v>
      </c>
      <c r="H108" s="1" t="s">
        <v>28</v>
      </c>
      <c r="I108" s="1" t="s">
        <v>29</v>
      </c>
      <c r="J108" s="1" t="s">
        <v>161</v>
      </c>
      <c r="K108" s="1" t="s">
        <v>162</v>
      </c>
      <c r="L108" s="1" t="s">
        <v>163</v>
      </c>
      <c r="M108" s="1" t="s">
        <v>560</v>
      </c>
      <c r="N108" s="1" t="s">
        <v>561</v>
      </c>
      <c r="O108" s="1" t="s">
        <v>562</v>
      </c>
      <c r="P108" s="1" t="s">
        <v>37</v>
      </c>
      <c r="Q108" s="1" t="s">
        <v>37</v>
      </c>
      <c r="R108" s="1" t="s">
        <v>37</v>
      </c>
      <c r="S108" s="1" t="s">
        <v>37</v>
      </c>
      <c r="T108" s="1" t="s">
        <v>38</v>
      </c>
      <c r="U108" s="1" t="s">
        <v>39</v>
      </c>
      <c r="V108" s="1" t="s">
        <v>40</v>
      </c>
      <c r="W108" s="1" t="s">
        <v>41</v>
      </c>
      <c r="X108" s="1" t="s">
        <v>42</v>
      </c>
      <c r="Y108" s="1" t="s">
        <v>37</v>
      </c>
      <c r="Z108" s="1" t="s">
        <v>37</v>
      </c>
      <c r="AA108" s="1" t="s">
        <v>37</v>
      </c>
      <c r="AB108" s="1" t="s">
        <v>644</v>
      </c>
      <c r="AC108" s="1" t="s">
        <v>37</v>
      </c>
      <c r="AD108" s="1" t="s">
        <v>37</v>
      </c>
      <c r="AE108" s="1" t="s">
        <v>8512</v>
      </c>
      <c r="AF108" s="24">
        <v>9106042196</v>
      </c>
      <c r="AG108" s="24" t="str">
        <f t="shared" si="1"/>
        <v>9106042196-00001736</v>
      </c>
    </row>
    <row r="109" spans="1:33" x14ac:dyDescent="0.25">
      <c r="A109" s="24" t="s">
        <v>8579</v>
      </c>
      <c r="B109" s="1">
        <v>11715480</v>
      </c>
      <c r="C109" s="1" t="s">
        <v>645</v>
      </c>
      <c r="D109" s="1" t="s">
        <v>24</v>
      </c>
      <c r="E109" s="1" t="s">
        <v>25</v>
      </c>
      <c r="F109" s="1" t="s">
        <v>26</v>
      </c>
      <c r="G109" s="1" t="s">
        <v>646</v>
      </c>
      <c r="H109" s="1" t="s">
        <v>28</v>
      </c>
      <c r="I109" s="1" t="s">
        <v>29</v>
      </c>
      <c r="J109" s="1" t="s">
        <v>30</v>
      </c>
      <c r="K109" s="1" t="s">
        <v>31</v>
      </c>
      <c r="L109" s="1" t="s">
        <v>32</v>
      </c>
      <c r="M109" s="1" t="s">
        <v>64</v>
      </c>
      <c r="N109" s="1" t="s">
        <v>65</v>
      </c>
      <c r="O109" s="1" t="s">
        <v>66</v>
      </c>
      <c r="P109" s="1" t="s">
        <v>37</v>
      </c>
      <c r="Q109" s="1" t="s">
        <v>37</v>
      </c>
      <c r="R109" s="1" t="s">
        <v>37</v>
      </c>
      <c r="S109" s="1" t="s">
        <v>37</v>
      </c>
      <c r="T109" s="1" t="s">
        <v>38</v>
      </c>
      <c r="U109" s="1" t="s">
        <v>39</v>
      </c>
      <c r="V109" s="1" t="s">
        <v>40</v>
      </c>
      <c r="W109" s="1" t="s">
        <v>41</v>
      </c>
      <c r="X109" s="1" t="s">
        <v>42</v>
      </c>
      <c r="Y109" s="1" t="s">
        <v>37</v>
      </c>
      <c r="Z109" s="1" t="s">
        <v>37</v>
      </c>
      <c r="AA109" s="1" t="s">
        <v>37</v>
      </c>
      <c r="AB109" s="1" t="s">
        <v>647</v>
      </c>
      <c r="AC109" s="1" t="s">
        <v>37</v>
      </c>
      <c r="AD109" s="1" t="s">
        <v>37</v>
      </c>
      <c r="AE109" s="1" t="s">
        <v>8512</v>
      </c>
      <c r="AF109" s="24">
        <v>9106040129</v>
      </c>
      <c r="AG109" s="24" t="str">
        <f t="shared" si="1"/>
        <v>9106040129-00080825</v>
      </c>
    </row>
    <row r="110" spans="1:33" x14ac:dyDescent="0.25">
      <c r="A110" s="24" t="s">
        <v>8648</v>
      </c>
      <c r="B110" s="1">
        <v>11714492</v>
      </c>
      <c r="C110" s="1" t="s">
        <v>648</v>
      </c>
      <c r="D110" s="1" t="s">
        <v>24</v>
      </c>
      <c r="E110" s="1" t="s">
        <v>25</v>
      </c>
      <c r="F110" s="1" t="s">
        <v>26</v>
      </c>
      <c r="G110" s="1" t="s">
        <v>649</v>
      </c>
      <c r="H110" s="1" t="s">
        <v>28</v>
      </c>
      <c r="I110" s="1" t="s">
        <v>29</v>
      </c>
      <c r="J110" s="1" t="s">
        <v>30</v>
      </c>
      <c r="K110" s="1" t="s">
        <v>31</v>
      </c>
      <c r="L110" s="1" t="s">
        <v>32</v>
      </c>
      <c r="M110" s="1" t="s">
        <v>455</v>
      </c>
      <c r="N110" s="1" t="s">
        <v>456</v>
      </c>
      <c r="O110" s="1" t="s">
        <v>457</v>
      </c>
      <c r="P110" s="1" t="s">
        <v>36</v>
      </c>
      <c r="Q110" s="1" t="s">
        <v>37</v>
      </c>
      <c r="R110" s="1" t="s">
        <v>37</v>
      </c>
      <c r="S110" s="1" t="s">
        <v>37</v>
      </c>
      <c r="T110" s="1" t="s">
        <v>38</v>
      </c>
      <c r="U110" s="1" t="s">
        <v>39</v>
      </c>
      <c r="V110" s="1" t="s">
        <v>40</v>
      </c>
      <c r="W110" s="1" t="s">
        <v>41</v>
      </c>
      <c r="X110" s="1" t="s">
        <v>42</v>
      </c>
      <c r="Y110" s="1" t="s">
        <v>37</v>
      </c>
      <c r="Z110" s="1" t="s">
        <v>37</v>
      </c>
      <c r="AA110" s="1" t="s">
        <v>37</v>
      </c>
      <c r="AB110" s="1" t="s">
        <v>650</v>
      </c>
      <c r="AC110" s="1" t="s">
        <v>37</v>
      </c>
      <c r="AD110" s="1" t="s">
        <v>37</v>
      </c>
      <c r="AE110" s="1" t="s">
        <v>8512</v>
      </c>
      <c r="AF110" s="24">
        <v>9106042246</v>
      </c>
      <c r="AG110" s="24" t="str">
        <f t="shared" si="1"/>
        <v>9106042246-00005800</v>
      </c>
    </row>
    <row r="111" spans="1:33" x14ac:dyDescent="0.25">
      <c r="A111" s="24" t="s">
        <v>8576</v>
      </c>
      <c r="B111" s="1">
        <v>11715115</v>
      </c>
      <c r="C111" s="1" t="s">
        <v>651</v>
      </c>
      <c r="D111" s="1" t="s">
        <v>24</v>
      </c>
      <c r="E111" s="1" t="s">
        <v>25</v>
      </c>
      <c r="F111" s="1" t="s">
        <v>26</v>
      </c>
      <c r="G111" s="1" t="s">
        <v>652</v>
      </c>
      <c r="H111" s="1" t="s">
        <v>28</v>
      </c>
      <c r="I111" s="1" t="s">
        <v>29</v>
      </c>
      <c r="J111" s="1" t="s">
        <v>204</v>
      </c>
      <c r="K111" s="1" t="s">
        <v>205</v>
      </c>
      <c r="L111" s="1" t="s">
        <v>206</v>
      </c>
      <c r="M111" s="1" t="s">
        <v>107</v>
      </c>
      <c r="N111" s="1" t="s">
        <v>108</v>
      </c>
      <c r="O111" s="1" t="s">
        <v>109</v>
      </c>
      <c r="P111" s="1" t="s">
        <v>37</v>
      </c>
      <c r="Q111" s="1" t="s">
        <v>37</v>
      </c>
      <c r="R111" s="1" t="s">
        <v>37</v>
      </c>
      <c r="S111" s="1" t="s">
        <v>37</v>
      </c>
      <c r="T111" s="1" t="s">
        <v>38</v>
      </c>
      <c r="U111" s="1" t="s">
        <v>39</v>
      </c>
      <c r="V111" s="1" t="s">
        <v>40</v>
      </c>
      <c r="W111" s="1" t="s">
        <v>41</v>
      </c>
      <c r="X111" s="1" t="s">
        <v>42</v>
      </c>
      <c r="Y111" s="1" t="s">
        <v>37</v>
      </c>
      <c r="Z111" s="1" t="s">
        <v>37</v>
      </c>
      <c r="AA111" s="1" t="s">
        <v>37</v>
      </c>
      <c r="AB111" s="1" t="s">
        <v>653</v>
      </c>
      <c r="AC111" s="1" t="s">
        <v>37</v>
      </c>
      <c r="AD111" s="1" t="s">
        <v>37</v>
      </c>
      <c r="AE111" s="1" t="s">
        <v>8512</v>
      </c>
      <c r="AF111" s="24">
        <v>9106040087</v>
      </c>
      <c r="AG111" s="24" t="str">
        <f t="shared" si="1"/>
        <v>9106040087-00037332</v>
      </c>
    </row>
    <row r="112" spans="1:33" x14ac:dyDescent="0.25">
      <c r="A112" s="24" t="s">
        <v>8649</v>
      </c>
      <c r="B112" s="1">
        <v>11713479</v>
      </c>
      <c r="C112" s="1" t="s">
        <v>654</v>
      </c>
      <c r="D112" s="1" t="s">
        <v>24</v>
      </c>
      <c r="E112" s="1" t="s">
        <v>25</v>
      </c>
      <c r="F112" s="1" t="s">
        <v>26</v>
      </c>
      <c r="G112" s="1" t="s">
        <v>655</v>
      </c>
      <c r="H112" s="1" t="s">
        <v>28</v>
      </c>
      <c r="I112" s="1" t="s">
        <v>29</v>
      </c>
      <c r="J112" s="1" t="s">
        <v>30</v>
      </c>
      <c r="K112" s="1" t="s">
        <v>31</v>
      </c>
      <c r="L112" s="1" t="s">
        <v>32</v>
      </c>
      <c r="M112" s="1" t="s">
        <v>55</v>
      </c>
      <c r="N112" s="1" t="s">
        <v>56</v>
      </c>
      <c r="O112" s="1" t="s">
        <v>57</v>
      </c>
      <c r="P112" s="1" t="s">
        <v>37</v>
      </c>
      <c r="Q112" s="1" t="s">
        <v>37</v>
      </c>
      <c r="R112" s="1" t="s">
        <v>37</v>
      </c>
      <c r="S112" s="1" t="s">
        <v>37</v>
      </c>
      <c r="T112" s="1" t="s">
        <v>38</v>
      </c>
      <c r="U112" s="1" t="s">
        <v>39</v>
      </c>
      <c r="V112" s="1" t="s">
        <v>40</v>
      </c>
      <c r="W112" s="1" t="s">
        <v>41</v>
      </c>
      <c r="X112" s="1" t="s">
        <v>42</v>
      </c>
      <c r="Y112" s="1" t="s">
        <v>37</v>
      </c>
      <c r="Z112" s="1" t="s">
        <v>37</v>
      </c>
      <c r="AA112" s="1" t="s">
        <v>37</v>
      </c>
      <c r="AB112" s="1" t="s">
        <v>656</v>
      </c>
      <c r="AC112" s="1" t="s">
        <v>37</v>
      </c>
      <c r="AD112" s="1" t="s">
        <v>37</v>
      </c>
      <c r="AE112" s="1" t="s">
        <v>8512</v>
      </c>
      <c r="AF112" s="24">
        <v>9106042278</v>
      </c>
      <c r="AG112" s="24" t="str">
        <f t="shared" si="1"/>
        <v>9106042278-00481434</v>
      </c>
    </row>
    <row r="113" spans="1:33" x14ac:dyDescent="0.25">
      <c r="A113" s="24" t="s">
        <v>8607</v>
      </c>
      <c r="B113" s="1">
        <v>11713111</v>
      </c>
      <c r="C113" s="1" t="s">
        <v>657</v>
      </c>
      <c r="D113" s="1" t="s">
        <v>24</v>
      </c>
      <c r="E113" s="1" t="s">
        <v>25</v>
      </c>
      <c r="F113" s="1" t="s">
        <v>26</v>
      </c>
      <c r="G113" s="1" t="s">
        <v>658</v>
      </c>
      <c r="H113" s="1" t="s">
        <v>28</v>
      </c>
      <c r="I113" s="1" t="s">
        <v>29</v>
      </c>
      <c r="J113" s="1" t="s">
        <v>659</v>
      </c>
      <c r="K113" s="1" t="s">
        <v>660</v>
      </c>
      <c r="L113" s="1" t="s">
        <v>661</v>
      </c>
      <c r="M113" s="1" t="s">
        <v>55</v>
      </c>
      <c r="N113" s="1" t="s">
        <v>56</v>
      </c>
      <c r="O113" s="1" t="s">
        <v>57</v>
      </c>
      <c r="P113" s="1" t="s">
        <v>37</v>
      </c>
      <c r="Q113" s="1" t="s">
        <v>37</v>
      </c>
      <c r="R113" s="1" t="s">
        <v>37</v>
      </c>
      <c r="S113" s="1" t="s">
        <v>37</v>
      </c>
      <c r="T113" s="1" t="s">
        <v>38</v>
      </c>
      <c r="U113" s="1" t="s">
        <v>39</v>
      </c>
      <c r="V113" s="1" t="s">
        <v>40</v>
      </c>
      <c r="W113" s="1" t="s">
        <v>41</v>
      </c>
      <c r="X113" s="1" t="s">
        <v>42</v>
      </c>
      <c r="Y113" s="1" t="s">
        <v>37</v>
      </c>
      <c r="Z113" s="1" t="s">
        <v>37</v>
      </c>
      <c r="AA113" s="1" t="s">
        <v>37</v>
      </c>
      <c r="AB113" s="1" t="s">
        <v>662</v>
      </c>
      <c r="AC113" s="1" t="s">
        <v>37</v>
      </c>
      <c r="AD113" s="1" t="s">
        <v>37</v>
      </c>
      <c r="AE113" s="1" t="s">
        <v>8512</v>
      </c>
      <c r="AF113" s="24">
        <v>9106041255</v>
      </c>
      <c r="AG113" s="24" t="str">
        <f t="shared" si="1"/>
        <v>9106041255-00481080</v>
      </c>
    </row>
    <row r="114" spans="1:33" x14ac:dyDescent="0.25">
      <c r="A114" s="24" t="s">
        <v>8563</v>
      </c>
      <c r="B114" s="1">
        <v>11712544</v>
      </c>
      <c r="C114" s="1" t="s">
        <v>663</v>
      </c>
      <c r="D114" s="1" t="s">
        <v>24</v>
      </c>
      <c r="E114" s="1" t="s">
        <v>25</v>
      </c>
      <c r="F114" s="1" t="s">
        <v>26</v>
      </c>
      <c r="G114" s="1" t="s">
        <v>664</v>
      </c>
      <c r="H114" s="1" t="s">
        <v>28</v>
      </c>
      <c r="I114" s="1" t="s">
        <v>29</v>
      </c>
      <c r="J114" s="1" t="s">
        <v>204</v>
      </c>
      <c r="K114" s="1" t="s">
        <v>205</v>
      </c>
      <c r="L114" s="1" t="s">
        <v>206</v>
      </c>
      <c r="M114" s="1" t="s">
        <v>55</v>
      </c>
      <c r="N114" s="1" t="s">
        <v>56</v>
      </c>
      <c r="O114" s="1" t="s">
        <v>57</v>
      </c>
      <c r="P114" s="1" t="s">
        <v>37</v>
      </c>
      <c r="Q114" s="1" t="s">
        <v>37</v>
      </c>
      <c r="R114" s="1" t="s">
        <v>37</v>
      </c>
      <c r="S114" s="1" t="s">
        <v>37</v>
      </c>
      <c r="T114" s="1" t="s">
        <v>38</v>
      </c>
      <c r="U114" s="1" t="s">
        <v>39</v>
      </c>
      <c r="V114" s="1" t="s">
        <v>40</v>
      </c>
      <c r="W114" s="1" t="s">
        <v>41</v>
      </c>
      <c r="X114" s="1" t="s">
        <v>42</v>
      </c>
      <c r="Y114" s="1" t="s">
        <v>37</v>
      </c>
      <c r="Z114" s="1" t="s">
        <v>37</v>
      </c>
      <c r="AA114" s="1" t="s">
        <v>37</v>
      </c>
      <c r="AB114" s="1" t="s">
        <v>665</v>
      </c>
      <c r="AC114" s="1" t="s">
        <v>37</v>
      </c>
      <c r="AD114" s="1" t="s">
        <v>37</v>
      </c>
      <c r="AE114" s="1" t="s">
        <v>8512</v>
      </c>
      <c r="AF114" s="24">
        <v>9106039781</v>
      </c>
      <c r="AG114" s="24" t="str">
        <f t="shared" si="1"/>
        <v>9106039781-00480568</v>
      </c>
    </row>
    <row r="115" spans="1:33" x14ac:dyDescent="0.25">
      <c r="A115" s="24" t="s">
        <v>8531</v>
      </c>
      <c r="B115" s="1">
        <v>11715671</v>
      </c>
      <c r="C115" s="1" t="s">
        <v>666</v>
      </c>
      <c r="D115" s="1" t="s">
        <v>24</v>
      </c>
      <c r="E115" s="1" t="s">
        <v>25</v>
      </c>
      <c r="F115" s="1" t="s">
        <v>26</v>
      </c>
      <c r="G115" s="1" t="s">
        <v>667</v>
      </c>
      <c r="H115" s="1" t="s">
        <v>28</v>
      </c>
      <c r="I115" s="1" t="s">
        <v>29</v>
      </c>
      <c r="J115" s="1" t="s">
        <v>204</v>
      </c>
      <c r="K115" s="1" t="s">
        <v>205</v>
      </c>
      <c r="L115" s="1" t="s">
        <v>206</v>
      </c>
      <c r="M115" s="1" t="s">
        <v>189</v>
      </c>
      <c r="N115" s="1" t="s">
        <v>190</v>
      </c>
      <c r="O115" s="1" t="s">
        <v>191</v>
      </c>
      <c r="P115" s="1" t="s">
        <v>167</v>
      </c>
      <c r="Q115" s="1" t="s">
        <v>37</v>
      </c>
      <c r="R115" s="1" t="s">
        <v>37</v>
      </c>
      <c r="S115" s="1" t="s">
        <v>37</v>
      </c>
      <c r="T115" s="1" t="s">
        <v>38</v>
      </c>
      <c r="U115" s="1" t="s">
        <v>39</v>
      </c>
      <c r="V115" s="1" t="s">
        <v>40</v>
      </c>
      <c r="W115" s="1" t="s">
        <v>41</v>
      </c>
      <c r="X115" s="1" t="s">
        <v>42</v>
      </c>
      <c r="Y115" s="1" t="s">
        <v>37</v>
      </c>
      <c r="Z115" s="1" t="s">
        <v>37</v>
      </c>
      <c r="AA115" s="1" t="s">
        <v>37</v>
      </c>
      <c r="AB115" s="1" t="s">
        <v>668</v>
      </c>
      <c r="AC115" s="1" t="s">
        <v>37</v>
      </c>
      <c r="AD115" s="1" t="s">
        <v>37</v>
      </c>
      <c r="AE115" s="1" t="s">
        <v>8512</v>
      </c>
      <c r="AF115" s="24">
        <v>9106038820</v>
      </c>
      <c r="AG115" s="24" t="str">
        <f t="shared" si="1"/>
        <v>9106038820-00015788</v>
      </c>
    </row>
    <row r="116" spans="1:33" x14ac:dyDescent="0.25">
      <c r="A116" s="24" t="s">
        <v>8580</v>
      </c>
      <c r="B116" s="1">
        <v>11715487</v>
      </c>
      <c r="C116" s="1" t="s">
        <v>669</v>
      </c>
      <c r="D116" s="1" t="s">
        <v>24</v>
      </c>
      <c r="E116" s="1" t="s">
        <v>25</v>
      </c>
      <c r="F116" s="1" t="s">
        <v>26</v>
      </c>
      <c r="G116" s="1" t="s">
        <v>670</v>
      </c>
      <c r="H116" s="1" t="s">
        <v>28</v>
      </c>
      <c r="I116" s="1" t="s">
        <v>29</v>
      </c>
      <c r="J116" s="1" t="s">
        <v>30</v>
      </c>
      <c r="K116" s="1" t="s">
        <v>31</v>
      </c>
      <c r="L116" s="1" t="s">
        <v>32</v>
      </c>
      <c r="M116" s="1" t="s">
        <v>64</v>
      </c>
      <c r="N116" s="1" t="s">
        <v>65</v>
      </c>
      <c r="O116" s="1" t="s">
        <v>66</v>
      </c>
      <c r="P116" s="1" t="s">
        <v>37</v>
      </c>
      <c r="Q116" s="1" t="s">
        <v>37</v>
      </c>
      <c r="R116" s="1" t="s">
        <v>37</v>
      </c>
      <c r="S116" s="1" t="s">
        <v>37</v>
      </c>
      <c r="T116" s="1" t="s">
        <v>38</v>
      </c>
      <c r="U116" s="1" t="s">
        <v>39</v>
      </c>
      <c r="V116" s="1" t="s">
        <v>40</v>
      </c>
      <c r="W116" s="1" t="s">
        <v>41</v>
      </c>
      <c r="X116" s="1" t="s">
        <v>42</v>
      </c>
      <c r="Y116" s="1" t="s">
        <v>37</v>
      </c>
      <c r="Z116" s="1" t="s">
        <v>37</v>
      </c>
      <c r="AA116" s="1" t="s">
        <v>37</v>
      </c>
      <c r="AB116" s="1" t="s">
        <v>671</v>
      </c>
      <c r="AC116" s="1" t="s">
        <v>37</v>
      </c>
      <c r="AD116" s="1" t="s">
        <v>37</v>
      </c>
      <c r="AE116" s="1" t="s">
        <v>8512</v>
      </c>
      <c r="AF116" s="24">
        <v>9106040339</v>
      </c>
      <c r="AG116" s="24" t="str">
        <f t="shared" si="1"/>
        <v>9106040339-00080832</v>
      </c>
    </row>
    <row r="117" spans="1:33" x14ac:dyDescent="0.25">
      <c r="A117" s="24" t="s">
        <v>8637</v>
      </c>
      <c r="B117" s="1">
        <v>11715576</v>
      </c>
      <c r="C117" s="1" t="s">
        <v>672</v>
      </c>
      <c r="D117" s="1" t="s">
        <v>24</v>
      </c>
      <c r="E117" s="1" t="s">
        <v>25</v>
      </c>
      <c r="F117" s="1" t="s">
        <v>26</v>
      </c>
      <c r="G117" s="1" t="s">
        <v>673</v>
      </c>
      <c r="H117" s="1" t="s">
        <v>28</v>
      </c>
      <c r="I117" s="1" t="s">
        <v>29</v>
      </c>
      <c r="J117" s="1" t="s">
        <v>674</v>
      </c>
      <c r="K117" s="1" t="s">
        <v>675</v>
      </c>
      <c r="L117" s="1" t="s">
        <v>676</v>
      </c>
      <c r="M117" s="1" t="s">
        <v>64</v>
      </c>
      <c r="N117" s="1" t="s">
        <v>65</v>
      </c>
      <c r="O117" s="1" t="s">
        <v>66</v>
      </c>
      <c r="P117" s="1" t="s">
        <v>37</v>
      </c>
      <c r="Q117" s="1" t="s">
        <v>37</v>
      </c>
      <c r="R117" s="1" t="s">
        <v>37</v>
      </c>
      <c r="S117" s="1" t="s">
        <v>37</v>
      </c>
      <c r="T117" s="1" t="s">
        <v>38</v>
      </c>
      <c r="U117" s="1" t="s">
        <v>39</v>
      </c>
      <c r="V117" s="1" t="s">
        <v>40</v>
      </c>
      <c r="W117" s="1" t="s">
        <v>41</v>
      </c>
      <c r="X117" s="1" t="s">
        <v>42</v>
      </c>
      <c r="Y117" s="1" t="s">
        <v>37</v>
      </c>
      <c r="Z117" s="1" t="s">
        <v>37</v>
      </c>
      <c r="AA117" s="1" t="s">
        <v>37</v>
      </c>
      <c r="AB117" s="1" t="s">
        <v>677</v>
      </c>
      <c r="AC117" s="1" t="s">
        <v>37</v>
      </c>
      <c r="AD117" s="1" t="s">
        <v>37</v>
      </c>
      <c r="AE117" s="1" t="s">
        <v>8512</v>
      </c>
      <c r="AF117" s="24">
        <v>9106042075</v>
      </c>
      <c r="AG117" s="24" t="str">
        <f t="shared" si="1"/>
        <v>9106042075-00080921</v>
      </c>
    </row>
    <row r="118" spans="1:33" x14ac:dyDescent="0.25">
      <c r="A118" s="24" t="s">
        <v>8583</v>
      </c>
      <c r="B118" s="1">
        <v>11715489</v>
      </c>
      <c r="C118" s="1" t="s">
        <v>678</v>
      </c>
      <c r="D118" s="1" t="s">
        <v>24</v>
      </c>
      <c r="E118" s="1" t="s">
        <v>25</v>
      </c>
      <c r="F118" s="1" t="s">
        <v>26</v>
      </c>
      <c r="G118" s="1" t="s">
        <v>679</v>
      </c>
      <c r="H118" s="1" t="s">
        <v>28</v>
      </c>
      <c r="I118" s="1" t="s">
        <v>29</v>
      </c>
      <c r="J118" s="1" t="s">
        <v>680</v>
      </c>
      <c r="K118" s="1" t="s">
        <v>681</v>
      </c>
      <c r="L118" s="1" t="s">
        <v>682</v>
      </c>
      <c r="M118" s="1" t="s">
        <v>64</v>
      </c>
      <c r="N118" s="1" t="s">
        <v>65</v>
      </c>
      <c r="O118" s="1" t="s">
        <v>66</v>
      </c>
      <c r="P118" s="1" t="s">
        <v>37</v>
      </c>
      <c r="Q118" s="1" t="s">
        <v>37</v>
      </c>
      <c r="R118" s="1" t="s">
        <v>37</v>
      </c>
      <c r="S118" s="1" t="s">
        <v>37</v>
      </c>
      <c r="T118" s="1" t="s">
        <v>38</v>
      </c>
      <c r="U118" s="1" t="s">
        <v>39</v>
      </c>
      <c r="V118" s="1" t="s">
        <v>40</v>
      </c>
      <c r="W118" s="1" t="s">
        <v>41</v>
      </c>
      <c r="X118" s="1" t="s">
        <v>42</v>
      </c>
      <c r="Y118" s="1" t="s">
        <v>37</v>
      </c>
      <c r="Z118" s="1" t="s">
        <v>37</v>
      </c>
      <c r="AA118" s="1" t="s">
        <v>37</v>
      </c>
      <c r="AB118" s="1" t="s">
        <v>683</v>
      </c>
      <c r="AC118" s="1" t="s">
        <v>37</v>
      </c>
      <c r="AD118" s="1" t="s">
        <v>37</v>
      </c>
      <c r="AE118" s="1" t="s">
        <v>8512</v>
      </c>
      <c r="AF118" s="24">
        <v>9106040361</v>
      </c>
      <c r="AG118" s="24" t="str">
        <f t="shared" si="1"/>
        <v>9106040361-00080834</v>
      </c>
    </row>
    <row r="119" spans="1:33" x14ac:dyDescent="0.25">
      <c r="A119" s="24" t="s">
        <v>8625</v>
      </c>
      <c r="B119" s="1">
        <v>11715765</v>
      </c>
      <c r="C119" s="1" t="s">
        <v>684</v>
      </c>
      <c r="D119" s="1" t="s">
        <v>24</v>
      </c>
      <c r="E119" s="1" t="s">
        <v>25</v>
      </c>
      <c r="F119" s="1" t="s">
        <v>26</v>
      </c>
      <c r="G119" s="1" t="s">
        <v>685</v>
      </c>
      <c r="H119" s="1" t="s">
        <v>28</v>
      </c>
      <c r="I119" s="1" t="s">
        <v>29</v>
      </c>
      <c r="J119" s="1" t="s">
        <v>30</v>
      </c>
      <c r="K119" s="1" t="s">
        <v>31</v>
      </c>
      <c r="L119" s="1" t="s">
        <v>32</v>
      </c>
      <c r="M119" s="1" t="s">
        <v>686</v>
      </c>
      <c r="N119" s="1" t="s">
        <v>687</v>
      </c>
      <c r="O119" s="1" t="s">
        <v>688</v>
      </c>
      <c r="P119" s="1" t="s">
        <v>37</v>
      </c>
      <c r="Q119" s="1" t="s">
        <v>37</v>
      </c>
      <c r="R119" s="1" t="s">
        <v>37</v>
      </c>
      <c r="S119" s="1" t="s">
        <v>37</v>
      </c>
      <c r="T119" s="1" t="s">
        <v>38</v>
      </c>
      <c r="U119" s="1" t="s">
        <v>39</v>
      </c>
      <c r="V119" s="1" t="s">
        <v>40</v>
      </c>
      <c r="W119" s="1" t="s">
        <v>41</v>
      </c>
      <c r="X119" s="1" t="s">
        <v>42</v>
      </c>
      <c r="Y119" s="1" t="s">
        <v>37</v>
      </c>
      <c r="Z119" s="1" t="s">
        <v>37</v>
      </c>
      <c r="AA119" s="1" t="s">
        <v>37</v>
      </c>
      <c r="AB119" s="1" t="s">
        <v>689</v>
      </c>
      <c r="AC119" s="1" t="s">
        <v>37</v>
      </c>
      <c r="AD119" s="1" t="s">
        <v>37</v>
      </c>
      <c r="AE119" s="1" t="s">
        <v>8512</v>
      </c>
      <c r="AF119" s="24">
        <v>9106041947</v>
      </c>
      <c r="AG119" s="24" t="str">
        <f t="shared" si="1"/>
        <v>9106041947-00010053</v>
      </c>
    </row>
    <row r="120" spans="1:33" x14ac:dyDescent="0.25">
      <c r="A120" s="24" t="s">
        <v>8571</v>
      </c>
      <c r="B120" s="1">
        <v>11712641</v>
      </c>
      <c r="C120" s="1" t="s">
        <v>690</v>
      </c>
      <c r="D120" s="1" t="s">
        <v>24</v>
      </c>
      <c r="E120" s="1" t="s">
        <v>25</v>
      </c>
      <c r="F120" s="1" t="s">
        <v>26</v>
      </c>
      <c r="G120" s="1" t="s">
        <v>691</v>
      </c>
      <c r="H120" s="1" t="s">
        <v>28</v>
      </c>
      <c r="I120" s="1" t="s">
        <v>29</v>
      </c>
      <c r="J120" s="1" t="s">
        <v>692</v>
      </c>
      <c r="K120" s="1" t="s">
        <v>693</v>
      </c>
      <c r="L120" s="1" t="s">
        <v>694</v>
      </c>
      <c r="M120" s="1" t="s">
        <v>55</v>
      </c>
      <c r="N120" s="1" t="s">
        <v>56</v>
      </c>
      <c r="O120" s="1" t="s">
        <v>57</v>
      </c>
      <c r="P120" s="1" t="s">
        <v>37</v>
      </c>
      <c r="Q120" s="1" t="s">
        <v>37</v>
      </c>
      <c r="R120" s="1" t="s">
        <v>37</v>
      </c>
      <c r="S120" s="1" t="s">
        <v>37</v>
      </c>
      <c r="T120" s="1" t="s">
        <v>38</v>
      </c>
      <c r="U120" s="1" t="s">
        <v>39</v>
      </c>
      <c r="V120" s="1" t="s">
        <v>40</v>
      </c>
      <c r="W120" s="1" t="s">
        <v>41</v>
      </c>
      <c r="X120" s="1" t="s">
        <v>42</v>
      </c>
      <c r="Y120" s="1" t="s">
        <v>37</v>
      </c>
      <c r="Z120" s="1" t="s">
        <v>37</v>
      </c>
      <c r="AA120" s="1" t="s">
        <v>37</v>
      </c>
      <c r="AB120" s="1" t="s">
        <v>695</v>
      </c>
      <c r="AC120" s="1" t="s">
        <v>37</v>
      </c>
      <c r="AD120" s="1" t="s">
        <v>37</v>
      </c>
      <c r="AE120" s="1" t="s">
        <v>8512</v>
      </c>
      <c r="AF120" s="24">
        <v>9106039983</v>
      </c>
      <c r="AG120" s="24" t="str">
        <f t="shared" si="1"/>
        <v>9106039983-00480650</v>
      </c>
    </row>
    <row r="121" spans="1:33" x14ac:dyDescent="0.25">
      <c r="A121" s="24" t="s">
        <v>8552</v>
      </c>
      <c r="B121" s="1">
        <v>11714224</v>
      </c>
      <c r="C121" s="1" t="s">
        <v>696</v>
      </c>
      <c r="D121" s="1" t="s">
        <v>24</v>
      </c>
      <c r="E121" s="1" t="s">
        <v>25</v>
      </c>
      <c r="F121" s="1" t="s">
        <v>26</v>
      </c>
      <c r="G121" s="1" t="s">
        <v>697</v>
      </c>
      <c r="H121" s="1" t="s">
        <v>28</v>
      </c>
      <c r="I121" s="1" t="s">
        <v>29</v>
      </c>
      <c r="J121" s="1" t="s">
        <v>30</v>
      </c>
      <c r="K121" s="1" t="s">
        <v>31</v>
      </c>
      <c r="L121" s="1" t="s">
        <v>32</v>
      </c>
      <c r="M121" s="1" t="s">
        <v>407</v>
      </c>
      <c r="N121" s="1" t="s">
        <v>408</v>
      </c>
      <c r="O121" s="1" t="s">
        <v>409</v>
      </c>
      <c r="P121" s="1" t="s">
        <v>167</v>
      </c>
      <c r="Q121" s="1" t="s">
        <v>37</v>
      </c>
      <c r="R121" s="1" t="s">
        <v>37</v>
      </c>
      <c r="S121" s="1" t="s">
        <v>37</v>
      </c>
      <c r="T121" s="1" t="s">
        <v>38</v>
      </c>
      <c r="U121" s="1" t="s">
        <v>39</v>
      </c>
      <c r="V121" s="1" t="s">
        <v>40</v>
      </c>
      <c r="W121" s="1" t="s">
        <v>41</v>
      </c>
      <c r="X121" s="1" t="s">
        <v>42</v>
      </c>
      <c r="Y121" s="1" t="s">
        <v>37</v>
      </c>
      <c r="Z121" s="1" t="s">
        <v>37</v>
      </c>
      <c r="AA121" s="1" t="s">
        <v>37</v>
      </c>
      <c r="AB121" s="1" t="s">
        <v>698</v>
      </c>
      <c r="AC121" s="1" t="s">
        <v>37</v>
      </c>
      <c r="AD121" s="1" t="s">
        <v>37</v>
      </c>
      <c r="AE121" s="1" t="s">
        <v>8512</v>
      </c>
      <c r="AF121" s="24">
        <v>9106039544</v>
      </c>
      <c r="AG121" s="24" t="str">
        <f t="shared" si="1"/>
        <v>9106039544-00047431</v>
      </c>
    </row>
    <row r="122" spans="1:33" x14ac:dyDescent="0.25">
      <c r="A122" s="24" t="s">
        <v>8611</v>
      </c>
      <c r="B122" s="1">
        <v>11715854</v>
      </c>
      <c r="C122" s="1" t="s">
        <v>699</v>
      </c>
      <c r="D122" s="1" t="s">
        <v>24</v>
      </c>
      <c r="E122" s="1" t="s">
        <v>25</v>
      </c>
      <c r="F122" s="1" t="s">
        <v>26</v>
      </c>
      <c r="G122" s="1" t="s">
        <v>700</v>
      </c>
      <c r="H122" s="1" t="s">
        <v>28</v>
      </c>
      <c r="I122" s="1" t="s">
        <v>29</v>
      </c>
      <c r="J122" s="1" t="s">
        <v>701</v>
      </c>
      <c r="K122" s="1" t="s">
        <v>702</v>
      </c>
      <c r="L122" s="1" t="s">
        <v>703</v>
      </c>
      <c r="M122" s="1" t="s">
        <v>704</v>
      </c>
      <c r="N122" s="1" t="s">
        <v>705</v>
      </c>
      <c r="O122" s="1" t="s">
        <v>706</v>
      </c>
      <c r="P122" s="1" t="s">
        <v>37</v>
      </c>
      <c r="Q122" s="1" t="s">
        <v>37</v>
      </c>
      <c r="R122" s="1" t="s">
        <v>37</v>
      </c>
      <c r="S122" s="1" t="s">
        <v>37</v>
      </c>
      <c r="T122" s="1" t="s">
        <v>38</v>
      </c>
      <c r="U122" s="1" t="s">
        <v>39</v>
      </c>
      <c r="V122" s="1" t="s">
        <v>40</v>
      </c>
      <c r="W122" s="1" t="s">
        <v>41</v>
      </c>
      <c r="X122" s="1" t="s">
        <v>42</v>
      </c>
      <c r="Y122" s="1" t="s">
        <v>37</v>
      </c>
      <c r="Z122" s="1" t="s">
        <v>37</v>
      </c>
      <c r="AA122" s="1" t="s">
        <v>37</v>
      </c>
      <c r="AB122" s="1" t="s">
        <v>707</v>
      </c>
      <c r="AC122" s="1" t="s">
        <v>37</v>
      </c>
      <c r="AD122" s="1" t="s">
        <v>37</v>
      </c>
      <c r="AE122" s="1" t="s">
        <v>8512</v>
      </c>
      <c r="AF122" s="24">
        <v>9106041384</v>
      </c>
      <c r="AG122" s="24" t="str">
        <f t="shared" si="1"/>
        <v>9106041384-00010176</v>
      </c>
    </row>
    <row r="123" spans="1:33" x14ac:dyDescent="0.25">
      <c r="A123" s="24" t="s">
        <v>8559</v>
      </c>
      <c r="B123" s="1">
        <v>11716118</v>
      </c>
      <c r="C123" s="1" t="s">
        <v>708</v>
      </c>
      <c r="D123" s="1" t="s">
        <v>24</v>
      </c>
      <c r="E123" s="1" t="s">
        <v>25</v>
      </c>
      <c r="F123" s="1" t="s">
        <v>26</v>
      </c>
      <c r="G123" s="1" t="s">
        <v>709</v>
      </c>
      <c r="H123" s="1" t="s">
        <v>28</v>
      </c>
      <c r="I123" s="1" t="s">
        <v>29</v>
      </c>
      <c r="J123" s="1" t="s">
        <v>710</v>
      </c>
      <c r="K123" s="1" t="s">
        <v>711</v>
      </c>
      <c r="L123" s="1" t="s">
        <v>712</v>
      </c>
      <c r="M123" s="1" t="s">
        <v>198</v>
      </c>
      <c r="N123" s="1" t="s">
        <v>199</v>
      </c>
      <c r="O123" s="1" t="s">
        <v>200</v>
      </c>
      <c r="P123" s="1" t="s">
        <v>91</v>
      </c>
      <c r="Q123" s="1" t="s">
        <v>37</v>
      </c>
      <c r="R123" s="1" t="s">
        <v>37</v>
      </c>
      <c r="S123" s="1" t="s">
        <v>37</v>
      </c>
      <c r="T123" s="1" t="s">
        <v>38</v>
      </c>
      <c r="U123" s="1" t="s">
        <v>39</v>
      </c>
      <c r="V123" s="1" t="s">
        <v>40</v>
      </c>
      <c r="W123" s="1" t="s">
        <v>41</v>
      </c>
      <c r="X123" s="1" t="s">
        <v>42</v>
      </c>
      <c r="Y123" s="1" t="s">
        <v>37</v>
      </c>
      <c r="Z123" s="1" t="s">
        <v>37</v>
      </c>
      <c r="AA123" s="1" t="s">
        <v>37</v>
      </c>
      <c r="AB123" s="1" t="s">
        <v>713</v>
      </c>
      <c r="AC123" s="1" t="s">
        <v>37</v>
      </c>
      <c r="AD123" s="1" t="s">
        <v>37</v>
      </c>
      <c r="AE123" s="1" t="s">
        <v>8512</v>
      </c>
      <c r="AF123" s="24">
        <v>9106039708</v>
      </c>
      <c r="AG123" s="24" t="str">
        <f t="shared" si="1"/>
        <v>9106039708-00159666</v>
      </c>
    </row>
    <row r="124" spans="1:33" x14ac:dyDescent="0.25">
      <c r="A124" s="24" t="s">
        <v>8553</v>
      </c>
      <c r="B124" s="1">
        <v>11714497</v>
      </c>
      <c r="C124" s="1" t="s">
        <v>714</v>
      </c>
      <c r="D124" s="1" t="s">
        <v>24</v>
      </c>
      <c r="E124" s="1" t="s">
        <v>25</v>
      </c>
      <c r="F124" s="1" t="s">
        <v>26</v>
      </c>
      <c r="G124" s="1" t="s">
        <v>715</v>
      </c>
      <c r="H124" s="1" t="s">
        <v>28</v>
      </c>
      <c r="I124" s="1" t="s">
        <v>29</v>
      </c>
      <c r="J124" s="1" t="s">
        <v>30</v>
      </c>
      <c r="K124" s="1" t="s">
        <v>31</v>
      </c>
      <c r="L124" s="1" t="s">
        <v>32</v>
      </c>
      <c r="M124" s="1" t="s">
        <v>716</v>
      </c>
      <c r="N124" s="1" t="s">
        <v>717</v>
      </c>
      <c r="O124" s="1" t="s">
        <v>718</v>
      </c>
      <c r="P124" s="1" t="s">
        <v>37</v>
      </c>
      <c r="Q124" s="1" t="s">
        <v>37</v>
      </c>
      <c r="R124" s="1" t="s">
        <v>37</v>
      </c>
      <c r="S124" s="1" t="s">
        <v>37</v>
      </c>
      <c r="T124" s="1" t="s">
        <v>38</v>
      </c>
      <c r="U124" s="1" t="s">
        <v>39</v>
      </c>
      <c r="V124" s="1" t="s">
        <v>40</v>
      </c>
      <c r="W124" s="1" t="s">
        <v>41</v>
      </c>
      <c r="X124" s="1" t="s">
        <v>42</v>
      </c>
      <c r="Y124" s="1" t="s">
        <v>37</v>
      </c>
      <c r="Z124" s="1" t="s">
        <v>37</v>
      </c>
      <c r="AA124" s="1" t="s">
        <v>37</v>
      </c>
      <c r="AB124" s="1" t="s">
        <v>719</v>
      </c>
      <c r="AC124" s="1" t="s">
        <v>37</v>
      </c>
      <c r="AD124" s="1" t="s">
        <v>37</v>
      </c>
      <c r="AE124" s="1" t="s">
        <v>8512</v>
      </c>
      <c r="AF124" s="24">
        <v>9106039556</v>
      </c>
      <c r="AG124" s="24" t="str">
        <f t="shared" si="1"/>
        <v>9106039556-00003823</v>
      </c>
    </row>
    <row r="125" spans="1:33" x14ac:dyDescent="0.25">
      <c r="A125" s="24" t="s">
        <v>8685</v>
      </c>
      <c r="B125" s="1">
        <v>11715312</v>
      </c>
      <c r="C125" s="1" t="s">
        <v>720</v>
      </c>
      <c r="D125" s="1" t="s">
        <v>24</v>
      </c>
      <c r="E125" s="1" t="s">
        <v>25</v>
      </c>
      <c r="F125" s="1" t="s">
        <v>26</v>
      </c>
      <c r="G125" s="1" t="s">
        <v>721</v>
      </c>
      <c r="H125" s="1" t="s">
        <v>28</v>
      </c>
      <c r="I125" s="1" t="s">
        <v>29</v>
      </c>
      <c r="J125" s="1" t="s">
        <v>722</v>
      </c>
      <c r="K125" s="1" t="s">
        <v>723</v>
      </c>
      <c r="L125" s="1" t="s">
        <v>724</v>
      </c>
      <c r="M125" s="1" t="s">
        <v>590</v>
      </c>
      <c r="N125" s="1" t="s">
        <v>591</v>
      </c>
      <c r="O125" s="1" t="s">
        <v>592</v>
      </c>
      <c r="P125" s="1" t="s">
        <v>37</v>
      </c>
      <c r="Q125" s="1" t="s">
        <v>37</v>
      </c>
      <c r="R125" s="1" t="s">
        <v>37</v>
      </c>
      <c r="S125" s="1" t="s">
        <v>37</v>
      </c>
      <c r="T125" s="1" t="s">
        <v>38</v>
      </c>
      <c r="U125" s="1" t="s">
        <v>39</v>
      </c>
      <c r="V125" s="1" t="s">
        <v>40</v>
      </c>
      <c r="W125" s="1" t="s">
        <v>41</v>
      </c>
      <c r="X125" s="1" t="s">
        <v>42</v>
      </c>
      <c r="Y125" s="1" t="s">
        <v>37</v>
      </c>
      <c r="Z125" s="1" t="s">
        <v>37</v>
      </c>
      <c r="AA125" s="1" t="s">
        <v>37</v>
      </c>
      <c r="AB125" s="1" t="s">
        <v>725</v>
      </c>
      <c r="AC125" s="1" t="s">
        <v>37</v>
      </c>
      <c r="AD125" s="1" t="s">
        <v>37</v>
      </c>
      <c r="AE125" s="1" t="s">
        <v>8512</v>
      </c>
      <c r="AF125" s="24">
        <v>9106043081</v>
      </c>
      <c r="AG125" s="24" t="str">
        <f t="shared" si="1"/>
        <v>9106043081-00005303</v>
      </c>
    </row>
    <row r="126" spans="1:33" x14ac:dyDescent="0.25">
      <c r="A126" s="24" t="s">
        <v>8623</v>
      </c>
      <c r="B126" s="1">
        <v>11713306</v>
      </c>
      <c r="C126" s="1" t="s">
        <v>726</v>
      </c>
      <c r="D126" s="1" t="s">
        <v>24</v>
      </c>
      <c r="E126" s="1" t="s">
        <v>25</v>
      </c>
      <c r="F126" s="1" t="s">
        <v>26</v>
      </c>
      <c r="G126" s="1" t="s">
        <v>727</v>
      </c>
      <c r="H126" s="1" t="s">
        <v>28</v>
      </c>
      <c r="I126" s="1" t="s">
        <v>29</v>
      </c>
      <c r="J126" s="1" t="s">
        <v>728</v>
      </c>
      <c r="K126" s="1" t="s">
        <v>729</v>
      </c>
      <c r="L126" s="1" t="s">
        <v>730</v>
      </c>
      <c r="M126" s="1" t="s">
        <v>55</v>
      </c>
      <c r="N126" s="1" t="s">
        <v>56</v>
      </c>
      <c r="O126" s="1" t="s">
        <v>57</v>
      </c>
      <c r="P126" s="1" t="s">
        <v>37</v>
      </c>
      <c r="Q126" s="1" t="s">
        <v>37</v>
      </c>
      <c r="R126" s="1" t="s">
        <v>37</v>
      </c>
      <c r="S126" s="1" t="s">
        <v>37</v>
      </c>
      <c r="T126" s="1" t="s">
        <v>38</v>
      </c>
      <c r="U126" s="1" t="s">
        <v>39</v>
      </c>
      <c r="V126" s="1" t="s">
        <v>40</v>
      </c>
      <c r="W126" s="1" t="s">
        <v>41</v>
      </c>
      <c r="X126" s="1" t="s">
        <v>42</v>
      </c>
      <c r="Y126" s="1" t="s">
        <v>37</v>
      </c>
      <c r="Z126" s="1" t="s">
        <v>37</v>
      </c>
      <c r="AA126" s="1" t="s">
        <v>37</v>
      </c>
      <c r="AB126" s="1" t="s">
        <v>731</v>
      </c>
      <c r="AC126" s="1" t="s">
        <v>37</v>
      </c>
      <c r="AD126" s="1" t="s">
        <v>37</v>
      </c>
      <c r="AE126" s="1" t="s">
        <v>8512</v>
      </c>
      <c r="AF126" s="24">
        <v>9106041853</v>
      </c>
      <c r="AG126" s="24" t="str">
        <f t="shared" si="1"/>
        <v>9106041853-00481268</v>
      </c>
    </row>
    <row r="127" spans="1:33" x14ac:dyDescent="0.25">
      <c r="A127" s="24" t="s">
        <v>8556</v>
      </c>
      <c r="B127" s="1">
        <v>11712450</v>
      </c>
      <c r="C127" s="1" t="s">
        <v>732</v>
      </c>
      <c r="D127" s="1" t="s">
        <v>24</v>
      </c>
      <c r="E127" s="1" t="s">
        <v>25</v>
      </c>
      <c r="F127" s="1" t="s">
        <v>26</v>
      </c>
      <c r="G127" s="1" t="s">
        <v>733</v>
      </c>
      <c r="H127" s="1" t="s">
        <v>28</v>
      </c>
      <c r="I127" s="1" t="s">
        <v>29</v>
      </c>
      <c r="J127" s="1" t="s">
        <v>61</v>
      </c>
      <c r="K127" s="1" t="s">
        <v>62</v>
      </c>
      <c r="L127" s="1" t="s">
        <v>63</v>
      </c>
      <c r="M127" s="1" t="s">
        <v>55</v>
      </c>
      <c r="N127" s="1" t="s">
        <v>56</v>
      </c>
      <c r="O127" s="1" t="s">
        <v>57</v>
      </c>
      <c r="P127" s="1" t="s">
        <v>37</v>
      </c>
      <c r="Q127" s="1" t="s">
        <v>37</v>
      </c>
      <c r="R127" s="1" t="s">
        <v>37</v>
      </c>
      <c r="S127" s="1" t="s">
        <v>37</v>
      </c>
      <c r="T127" s="1" t="s">
        <v>38</v>
      </c>
      <c r="U127" s="1" t="s">
        <v>39</v>
      </c>
      <c r="V127" s="1" t="s">
        <v>40</v>
      </c>
      <c r="W127" s="1" t="s">
        <v>41</v>
      </c>
      <c r="X127" s="1" t="s">
        <v>42</v>
      </c>
      <c r="Y127" s="1" t="s">
        <v>37</v>
      </c>
      <c r="Z127" s="1" t="s">
        <v>37</v>
      </c>
      <c r="AA127" s="1" t="s">
        <v>37</v>
      </c>
      <c r="AB127" s="1" t="s">
        <v>734</v>
      </c>
      <c r="AC127" s="1" t="s">
        <v>37</v>
      </c>
      <c r="AD127" s="1" t="s">
        <v>37</v>
      </c>
      <c r="AE127" s="1" t="s">
        <v>8512</v>
      </c>
      <c r="AF127" s="24">
        <v>9106039562</v>
      </c>
      <c r="AG127" s="24" t="str">
        <f t="shared" si="1"/>
        <v>9106039562-00480488</v>
      </c>
    </row>
    <row r="128" spans="1:33" x14ac:dyDescent="0.25">
      <c r="A128" s="24" t="s">
        <v>8613</v>
      </c>
      <c r="B128" s="1">
        <v>11713215</v>
      </c>
      <c r="C128" s="1" t="s">
        <v>735</v>
      </c>
      <c r="D128" s="1" t="s">
        <v>24</v>
      </c>
      <c r="E128" s="1" t="s">
        <v>25</v>
      </c>
      <c r="F128" s="1" t="s">
        <v>26</v>
      </c>
      <c r="G128" s="1" t="s">
        <v>736</v>
      </c>
      <c r="H128" s="1" t="s">
        <v>28</v>
      </c>
      <c r="I128" s="1" t="s">
        <v>29</v>
      </c>
      <c r="J128" s="1" t="s">
        <v>737</v>
      </c>
      <c r="K128" s="1" t="s">
        <v>738</v>
      </c>
      <c r="L128" s="1" t="s">
        <v>739</v>
      </c>
      <c r="M128" s="1" t="s">
        <v>55</v>
      </c>
      <c r="N128" s="1" t="s">
        <v>56</v>
      </c>
      <c r="O128" s="1" t="s">
        <v>57</v>
      </c>
      <c r="P128" s="1" t="s">
        <v>37</v>
      </c>
      <c r="Q128" s="1" t="s">
        <v>37</v>
      </c>
      <c r="R128" s="1" t="s">
        <v>37</v>
      </c>
      <c r="S128" s="1" t="s">
        <v>37</v>
      </c>
      <c r="T128" s="1" t="s">
        <v>38</v>
      </c>
      <c r="U128" s="1" t="s">
        <v>39</v>
      </c>
      <c r="V128" s="1" t="s">
        <v>40</v>
      </c>
      <c r="W128" s="1" t="s">
        <v>41</v>
      </c>
      <c r="X128" s="1" t="s">
        <v>42</v>
      </c>
      <c r="Y128" s="1" t="s">
        <v>37</v>
      </c>
      <c r="Z128" s="1" t="s">
        <v>37</v>
      </c>
      <c r="AA128" s="1" t="s">
        <v>37</v>
      </c>
      <c r="AB128" s="1" t="s">
        <v>740</v>
      </c>
      <c r="AC128" s="1" t="s">
        <v>37</v>
      </c>
      <c r="AD128" s="1" t="s">
        <v>37</v>
      </c>
      <c r="AE128" s="1" t="s">
        <v>8512</v>
      </c>
      <c r="AF128" s="24">
        <v>9106041570</v>
      </c>
      <c r="AG128" s="24" t="str">
        <f t="shared" si="1"/>
        <v>9106041570-00481180</v>
      </c>
    </row>
    <row r="129" spans="1:33" x14ac:dyDescent="0.25">
      <c r="A129" s="24" t="s">
        <v>8598</v>
      </c>
      <c r="B129" s="1">
        <v>11713029</v>
      </c>
      <c r="C129" s="1" t="s">
        <v>741</v>
      </c>
      <c r="D129" s="1" t="s">
        <v>24</v>
      </c>
      <c r="E129" s="1" t="s">
        <v>25</v>
      </c>
      <c r="F129" s="1" t="s">
        <v>26</v>
      </c>
      <c r="G129" s="1" t="s">
        <v>742</v>
      </c>
      <c r="H129" s="1" t="s">
        <v>28</v>
      </c>
      <c r="I129" s="1" t="s">
        <v>29</v>
      </c>
      <c r="J129" s="1" t="s">
        <v>743</v>
      </c>
      <c r="K129" s="1" t="s">
        <v>744</v>
      </c>
      <c r="L129" s="1" t="s">
        <v>745</v>
      </c>
      <c r="M129" s="1" t="s">
        <v>55</v>
      </c>
      <c r="N129" s="1" t="s">
        <v>56</v>
      </c>
      <c r="O129" s="1" t="s">
        <v>57</v>
      </c>
      <c r="P129" s="1" t="s">
        <v>37</v>
      </c>
      <c r="Q129" s="1" t="s">
        <v>37</v>
      </c>
      <c r="R129" s="1" t="s">
        <v>37</v>
      </c>
      <c r="S129" s="1" t="s">
        <v>37</v>
      </c>
      <c r="T129" s="1" t="s">
        <v>38</v>
      </c>
      <c r="U129" s="1" t="s">
        <v>39</v>
      </c>
      <c r="V129" s="1" t="s">
        <v>40</v>
      </c>
      <c r="W129" s="1" t="s">
        <v>41</v>
      </c>
      <c r="X129" s="1" t="s">
        <v>42</v>
      </c>
      <c r="Y129" s="1" t="s">
        <v>37</v>
      </c>
      <c r="Z129" s="1" t="s">
        <v>37</v>
      </c>
      <c r="AA129" s="1" t="s">
        <v>37</v>
      </c>
      <c r="AB129" s="1" t="s">
        <v>746</v>
      </c>
      <c r="AC129" s="1" t="s">
        <v>37</v>
      </c>
      <c r="AD129" s="1" t="s">
        <v>37</v>
      </c>
      <c r="AE129" s="1" t="s">
        <v>8512</v>
      </c>
      <c r="AF129" s="24">
        <v>9106040997</v>
      </c>
      <c r="AG129" s="24" t="str">
        <f t="shared" si="1"/>
        <v>9106040997-00481001</v>
      </c>
    </row>
    <row r="130" spans="1:33" x14ac:dyDescent="0.25">
      <c r="A130" s="24" t="s">
        <v>8534</v>
      </c>
      <c r="B130" s="1">
        <v>11713855</v>
      </c>
      <c r="C130" s="1" t="s">
        <v>747</v>
      </c>
      <c r="D130" s="1" t="s">
        <v>24</v>
      </c>
      <c r="E130" s="1" t="s">
        <v>25</v>
      </c>
      <c r="F130" s="1" t="s">
        <v>26</v>
      </c>
      <c r="G130" s="1" t="s">
        <v>748</v>
      </c>
      <c r="H130" s="1" t="s">
        <v>28</v>
      </c>
      <c r="I130" s="1" t="s">
        <v>29</v>
      </c>
      <c r="J130" s="1" t="s">
        <v>204</v>
      </c>
      <c r="K130" s="1" t="s">
        <v>205</v>
      </c>
      <c r="L130" s="1" t="s">
        <v>206</v>
      </c>
      <c r="M130" s="1" t="s">
        <v>222</v>
      </c>
      <c r="N130" s="1" t="s">
        <v>223</v>
      </c>
      <c r="O130" s="1" t="s">
        <v>224</v>
      </c>
      <c r="P130" s="1" t="s">
        <v>37</v>
      </c>
      <c r="Q130" s="1" t="s">
        <v>37</v>
      </c>
      <c r="R130" s="1" t="s">
        <v>37</v>
      </c>
      <c r="S130" s="1" t="s">
        <v>37</v>
      </c>
      <c r="T130" s="1" t="s">
        <v>38</v>
      </c>
      <c r="U130" s="1" t="s">
        <v>39</v>
      </c>
      <c r="V130" s="1" t="s">
        <v>40</v>
      </c>
      <c r="W130" s="1" t="s">
        <v>41</v>
      </c>
      <c r="X130" s="1" t="s">
        <v>42</v>
      </c>
      <c r="Y130" s="1" t="s">
        <v>37</v>
      </c>
      <c r="Z130" s="1" t="s">
        <v>37</v>
      </c>
      <c r="AA130" s="1" t="s">
        <v>37</v>
      </c>
      <c r="AB130" s="1" t="s">
        <v>749</v>
      </c>
      <c r="AC130" s="1" t="s">
        <v>37</v>
      </c>
      <c r="AD130" s="1" t="s">
        <v>37</v>
      </c>
      <c r="AE130" s="1" t="s">
        <v>8512</v>
      </c>
      <c r="AF130" s="24">
        <v>9106038958</v>
      </c>
      <c r="AG130" s="24" t="str">
        <f t="shared" si="1"/>
        <v>9106038958-00011297</v>
      </c>
    </row>
    <row r="131" spans="1:33" x14ac:dyDescent="0.25">
      <c r="A131" s="24" t="s">
        <v>8676</v>
      </c>
      <c r="B131" s="1">
        <v>11714322</v>
      </c>
      <c r="C131" s="1" t="s">
        <v>750</v>
      </c>
      <c r="D131" s="1" t="s">
        <v>24</v>
      </c>
      <c r="E131" s="1" t="s">
        <v>25</v>
      </c>
      <c r="F131" s="1" t="s">
        <v>26</v>
      </c>
      <c r="G131" s="1" t="s">
        <v>751</v>
      </c>
      <c r="H131" s="1" t="s">
        <v>28</v>
      </c>
      <c r="I131" s="1" t="s">
        <v>29</v>
      </c>
      <c r="J131" s="1" t="s">
        <v>470</v>
      </c>
      <c r="K131" s="1" t="s">
        <v>471</v>
      </c>
      <c r="L131" s="1" t="s">
        <v>472</v>
      </c>
      <c r="M131" s="1" t="s">
        <v>407</v>
      </c>
      <c r="N131" s="1" t="s">
        <v>408</v>
      </c>
      <c r="O131" s="1" t="s">
        <v>409</v>
      </c>
      <c r="P131" s="1" t="s">
        <v>167</v>
      </c>
      <c r="Q131" s="1" t="s">
        <v>37</v>
      </c>
      <c r="R131" s="1" t="s">
        <v>37</v>
      </c>
      <c r="S131" s="1" t="s">
        <v>37</v>
      </c>
      <c r="T131" s="1" t="s">
        <v>38</v>
      </c>
      <c r="U131" s="1" t="s">
        <v>39</v>
      </c>
      <c r="V131" s="1" t="s">
        <v>40</v>
      </c>
      <c r="W131" s="1" t="s">
        <v>41</v>
      </c>
      <c r="X131" s="1" t="s">
        <v>42</v>
      </c>
      <c r="Y131" s="1" t="s">
        <v>37</v>
      </c>
      <c r="Z131" s="1" t="s">
        <v>37</v>
      </c>
      <c r="AA131" s="1" t="s">
        <v>37</v>
      </c>
      <c r="AB131" s="1" t="s">
        <v>752</v>
      </c>
      <c r="AC131" s="1" t="s">
        <v>37</v>
      </c>
      <c r="AD131" s="1" t="s">
        <v>37</v>
      </c>
      <c r="AE131" s="1" t="s">
        <v>8512</v>
      </c>
      <c r="AF131" s="24">
        <v>9106042914</v>
      </c>
      <c r="AG131" s="24" t="str">
        <f t="shared" ref="AG131:AG194" si="2">AF131&amp;"-"&amp;G131</f>
        <v>9106042914-00047525</v>
      </c>
    </row>
    <row r="132" spans="1:33" x14ac:dyDescent="0.25">
      <c r="A132" s="24" t="s">
        <v>8586</v>
      </c>
      <c r="B132" s="1">
        <v>11716563</v>
      </c>
      <c r="C132" s="1" t="s">
        <v>753</v>
      </c>
      <c r="D132" s="1" t="s">
        <v>24</v>
      </c>
      <c r="E132" s="1" t="s">
        <v>25</v>
      </c>
      <c r="F132" s="1" t="s">
        <v>26</v>
      </c>
      <c r="G132" s="1" t="s">
        <v>754</v>
      </c>
      <c r="H132" s="1" t="s">
        <v>28</v>
      </c>
      <c r="I132" s="1" t="s">
        <v>29</v>
      </c>
      <c r="J132" s="1" t="s">
        <v>204</v>
      </c>
      <c r="K132" s="1" t="s">
        <v>205</v>
      </c>
      <c r="L132" s="1" t="s">
        <v>206</v>
      </c>
      <c r="M132" s="1" t="s">
        <v>116</v>
      </c>
      <c r="N132" s="1" t="s">
        <v>117</v>
      </c>
      <c r="O132" s="1" t="s">
        <v>118</v>
      </c>
      <c r="P132" s="1" t="s">
        <v>37</v>
      </c>
      <c r="Q132" s="1" t="s">
        <v>37</v>
      </c>
      <c r="R132" s="1" t="s">
        <v>37</v>
      </c>
      <c r="S132" s="1" t="s">
        <v>37</v>
      </c>
      <c r="T132" s="1" t="s">
        <v>38</v>
      </c>
      <c r="U132" s="1" t="s">
        <v>39</v>
      </c>
      <c r="V132" s="1" t="s">
        <v>40</v>
      </c>
      <c r="W132" s="1" t="s">
        <v>41</v>
      </c>
      <c r="X132" s="1" t="s">
        <v>42</v>
      </c>
      <c r="Y132" s="1" t="s">
        <v>37</v>
      </c>
      <c r="Z132" s="1" t="s">
        <v>37</v>
      </c>
      <c r="AA132" s="1" t="s">
        <v>37</v>
      </c>
      <c r="AB132" s="1" t="s">
        <v>755</v>
      </c>
      <c r="AC132" s="1" t="s">
        <v>37</v>
      </c>
      <c r="AD132" s="1" t="s">
        <v>37</v>
      </c>
      <c r="AE132" s="1" t="s">
        <v>8512</v>
      </c>
      <c r="AF132" s="24">
        <v>9106040586</v>
      </c>
      <c r="AG132" s="24" t="str">
        <f t="shared" si="2"/>
        <v>9106040586-00063700</v>
      </c>
    </row>
    <row r="133" spans="1:33" x14ac:dyDescent="0.25">
      <c r="A133" s="24" t="s">
        <v>8636</v>
      </c>
      <c r="B133" s="1">
        <v>11713402</v>
      </c>
      <c r="C133" s="1" t="s">
        <v>756</v>
      </c>
      <c r="D133" s="1" t="s">
        <v>24</v>
      </c>
      <c r="E133" s="1" t="s">
        <v>25</v>
      </c>
      <c r="F133" s="1" t="s">
        <v>26</v>
      </c>
      <c r="G133" s="1" t="s">
        <v>757</v>
      </c>
      <c r="H133" s="1" t="s">
        <v>28</v>
      </c>
      <c r="I133" s="1" t="s">
        <v>29</v>
      </c>
      <c r="J133" s="1" t="s">
        <v>602</v>
      </c>
      <c r="K133" s="1" t="s">
        <v>603</v>
      </c>
      <c r="L133" s="1" t="s">
        <v>604</v>
      </c>
      <c r="M133" s="1" t="s">
        <v>55</v>
      </c>
      <c r="N133" s="1" t="s">
        <v>56</v>
      </c>
      <c r="O133" s="1" t="s">
        <v>57</v>
      </c>
      <c r="P133" s="1" t="s">
        <v>37</v>
      </c>
      <c r="Q133" s="1" t="s">
        <v>37</v>
      </c>
      <c r="R133" s="1" t="s">
        <v>37</v>
      </c>
      <c r="S133" s="1" t="s">
        <v>37</v>
      </c>
      <c r="T133" s="1" t="s">
        <v>38</v>
      </c>
      <c r="U133" s="1" t="s">
        <v>39</v>
      </c>
      <c r="V133" s="1" t="s">
        <v>40</v>
      </c>
      <c r="W133" s="1" t="s">
        <v>41</v>
      </c>
      <c r="X133" s="1" t="s">
        <v>42</v>
      </c>
      <c r="Y133" s="1" t="s">
        <v>37</v>
      </c>
      <c r="Z133" s="1" t="s">
        <v>37</v>
      </c>
      <c r="AA133" s="1" t="s">
        <v>37</v>
      </c>
      <c r="AB133" s="1" t="s">
        <v>758</v>
      </c>
      <c r="AC133" s="1" t="s">
        <v>37</v>
      </c>
      <c r="AD133" s="1" t="s">
        <v>37</v>
      </c>
      <c r="AE133" s="1" t="s">
        <v>8512</v>
      </c>
      <c r="AF133" s="24">
        <v>9106042099</v>
      </c>
      <c r="AG133" s="24" t="str">
        <f t="shared" si="2"/>
        <v>9106042099-00481360</v>
      </c>
    </row>
    <row r="134" spans="1:33" x14ac:dyDescent="0.25">
      <c r="A134" s="24" t="s">
        <v>8675</v>
      </c>
      <c r="B134" s="1">
        <v>11713682</v>
      </c>
      <c r="C134" s="1" t="s">
        <v>759</v>
      </c>
      <c r="D134" s="1" t="s">
        <v>24</v>
      </c>
      <c r="E134" s="1" t="s">
        <v>25</v>
      </c>
      <c r="F134" s="1" t="s">
        <v>26</v>
      </c>
      <c r="G134" s="1" t="s">
        <v>760</v>
      </c>
      <c r="H134" s="1" t="s">
        <v>28</v>
      </c>
      <c r="I134" s="1" t="s">
        <v>29</v>
      </c>
      <c r="J134" s="1" t="s">
        <v>566</v>
      </c>
      <c r="K134" s="1" t="s">
        <v>567</v>
      </c>
      <c r="L134" s="1" t="s">
        <v>568</v>
      </c>
      <c r="M134" s="1" t="s">
        <v>55</v>
      </c>
      <c r="N134" s="1" t="s">
        <v>56</v>
      </c>
      <c r="O134" s="1" t="s">
        <v>57</v>
      </c>
      <c r="P134" s="1" t="s">
        <v>37</v>
      </c>
      <c r="Q134" s="1" t="s">
        <v>37</v>
      </c>
      <c r="R134" s="1" t="s">
        <v>37</v>
      </c>
      <c r="S134" s="1" t="s">
        <v>37</v>
      </c>
      <c r="T134" s="1" t="s">
        <v>38</v>
      </c>
      <c r="U134" s="1" t="s">
        <v>39</v>
      </c>
      <c r="V134" s="1" t="s">
        <v>40</v>
      </c>
      <c r="W134" s="1" t="s">
        <v>41</v>
      </c>
      <c r="X134" s="1" t="s">
        <v>42</v>
      </c>
      <c r="Y134" s="1" t="s">
        <v>37</v>
      </c>
      <c r="Z134" s="1" t="s">
        <v>37</v>
      </c>
      <c r="AA134" s="1" t="s">
        <v>37</v>
      </c>
      <c r="AB134" s="1" t="s">
        <v>761</v>
      </c>
      <c r="AC134" s="1" t="s">
        <v>37</v>
      </c>
      <c r="AD134" s="1" t="s">
        <v>37</v>
      </c>
      <c r="AE134" s="1" t="s">
        <v>8512</v>
      </c>
      <c r="AF134" s="24">
        <v>9106042907</v>
      </c>
      <c r="AG134" s="24" t="str">
        <f t="shared" si="2"/>
        <v>9106042907-00481628</v>
      </c>
    </row>
    <row r="135" spans="1:33" x14ac:dyDescent="0.25">
      <c r="A135" s="24" t="s">
        <v>8557</v>
      </c>
      <c r="B135" s="1">
        <v>11714509</v>
      </c>
      <c r="C135" s="1" t="s">
        <v>762</v>
      </c>
      <c r="D135" s="1" t="s">
        <v>24</v>
      </c>
      <c r="E135" s="1" t="s">
        <v>25</v>
      </c>
      <c r="F135" s="1" t="s">
        <v>26</v>
      </c>
      <c r="G135" s="1" t="s">
        <v>763</v>
      </c>
      <c r="H135" s="1" t="s">
        <v>28</v>
      </c>
      <c r="I135" s="1" t="s">
        <v>29</v>
      </c>
      <c r="J135" s="1" t="s">
        <v>52</v>
      </c>
      <c r="K135" s="1" t="s">
        <v>53</v>
      </c>
      <c r="L135" s="1" t="s">
        <v>54</v>
      </c>
      <c r="M135" s="1" t="s">
        <v>764</v>
      </c>
      <c r="N135" s="1" t="s">
        <v>765</v>
      </c>
      <c r="O135" s="1" t="s">
        <v>766</v>
      </c>
      <c r="P135" s="1" t="s">
        <v>167</v>
      </c>
      <c r="Q135" s="1" t="s">
        <v>37</v>
      </c>
      <c r="R135" s="1" t="s">
        <v>37</v>
      </c>
      <c r="S135" s="1" t="s">
        <v>37</v>
      </c>
      <c r="T135" s="1" t="s">
        <v>38</v>
      </c>
      <c r="U135" s="1" t="s">
        <v>39</v>
      </c>
      <c r="V135" s="1" t="s">
        <v>40</v>
      </c>
      <c r="W135" s="1" t="s">
        <v>41</v>
      </c>
      <c r="X135" s="1" t="s">
        <v>42</v>
      </c>
      <c r="Y135" s="1" t="s">
        <v>37</v>
      </c>
      <c r="Z135" s="1" t="s">
        <v>37</v>
      </c>
      <c r="AA135" s="1" t="s">
        <v>37</v>
      </c>
      <c r="AB135" s="1" t="s">
        <v>767</v>
      </c>
      <c r="AC135" s="1" t="s">
        <v>37</v>
      </c>
      <c r="AD135" s="1" t="s">
        <v>37</v>
      </c>
      <c r="AE135" s="1" t="s">
        <v>8512</v>
      </c>
      <c r="AF135" s="24">
        <v>9106039623</v>
      </c>
      <c r="AG135" s="24" t="str">
        <f t="shared" si="2"/>
        <v>9106039623-00004007</v>
      </c>
    </row>
    <row r="136" spans="1:33" x14ac:dyDescent="0.25">
      <c r="A136" s="24" t="s">
        <v>8650</v>
      </c>
      <c r="B136" s="1">
        <v>11715591</v>
      </c>
      <c r="C136" s="1" t="s">
        <v>768</v>
      </c>
      <c r="D136" s="1" t="s">
        <v>24</v>
      </c>
      <c r="E136" s="1" t="s">
        <v>25</v>
      </c>
      <c r="F136" s="1" t="s">
        <v>26</v>
      </c>
      <c r="G136" s="1" t="s">
        <v>769</v>
      </c>
      <c r="H136" s="1" t="s">
        <v>28</v>
      </c>
      <c r="I136" s="1" t="s">
        <v>29</v>
      </c>
      <c r="J136" s="1" t="s">
        <v>770</v>
      </c>
      <c r="K136" s="1" t="s">
        <v>771</v>
      </c>
      <c r="L136" s="1" t="s">
        <v>772</v>
      </c>
      <c r="M136" s="1" t="s">
        <v>64</v>
      </c>
      <c r="N136" s="1" t="s">
        <v>65</v>
      </c>
      <c r="O136" s="1" t="s">
        <v>66</v>
      </c>
      <c r="P136" s="1" t="s">
        <v>37</v>
      </c>
      <c r="Q136" s="1" t="s">
        <v>37</v>
      </c>
      <c r="R136" s="1" t="s">
        <v>37</v>
      </c>
      <c r="S136" s="1" t="s">
        <v>37</v>
      </c>
      <c r="T136" s="1" t="s">
        <v>38</v>
      </c>
      <c r="U136" s="1" t="s">
        <v>39</v>
      </c>
      <c r="V136" s="1" t="s">
        <v>40</v>
      </c>
      <c r="W136" s="1" t="s">
        <v>41</v>
      </c>
      <c r="X136" s="1" t="s">
        <v>42</v>
      </c>
      <c r="Y136" s="1" t="s">
        <v>37</v>
      </c>
      <c r="Z136" s="1" t="s">
        <v>37</v>
      </c>
      <c r="AA136" s="1" t="s">
        <v>37</v>
      </c>
      <c r="AB136" s="1" t="s">
        <v>773</v>
      </c>
      <c r="AC136" s="1" t="s">
        <v>37</v>
      </c>
      <c r="AD136" s="1" t="s">
        <v>37</v>
      </c>
      <c r="AE136" s="1" t="s">
        <v>8512</v>
      </c>
      <c r="AF136" s="24">
        <v>9106042284</v>
      </c>
      <c r="AG136" s="24" t="str">
        <f t="shared" si="2"/>
        <v>9106042284-00080936</v>
      </c>
    </row>
    <row r="137" spans="1:33" x14ac:dyDescent="0.25">
      <c r="A137" s="24" t="s">
        <v>8543</v>
      </c>
      <c r="B137" s="1">
        <v>11716478</v>
      </c>
      <c r="C137" s="1" t="s">
        <v>774</v>
      </c>
      <c r="D137" s="1" t="s">
        <v>24</v>
      </c>
      <c r="E137" s="1" t="s">
        <v>25</v>
      </c>
      <c r="F137" s="1" t="s">
        <v>26</v>
      </c>
      <c r="G137" s="1" t="s">
        <v>775</v>
      </c>
      <c r="H137" s="1" t="s">
        <v>28</v>
      </c>
      <c r="I137" s="1" t="s">
        <v>29</v>
      </c>
      <c r="J137" s="1" t="s">
        <v>776</v>
      </c>
      <c r="K137" s="1" t="s">
        <v>777</v>
      </c>
      <c r="L137" s="1" t="s">
        <v>778</v>
      </c>
      <c r="M137" s="1" t="s">
        <v>116</v>
      </c>
      <c r="N137" s="1" t="s">
        <v>117</v>
      </c>
      <c r="O137" s="1" t="s">
        <v>118</v>
      </c>
      <c r="P137" s="1" t="s">
        <v>37</v>
      </c>
      <c r="Q137" s="1" t="s">
        <v>37</v>
      </c>
      <c r="R137" s="1" t="s">
        <v>37</v>
      </c>
      <c r="S137" s="1" t="s">
        <v>37</v>
      </c>
      <c r="T137" s="1" t="s">
        <v>38</v>
      </c>
      <c r="U137" s="1" t="s">
        <v>39</v>
      </c>
      <c r="V137" s="1" t="s">
        <v>40</v>
      </c>
      <c r="W137" s="1" t="s">
        <v>41</v>
      </c>
      <c r="X137" s="1" t="s">
        <v>42</v>
      </c>
      <c r="Y137" s="1" t="s">
        <v>37</v>
      </c>
      <c r="Z137" s="1" t="s">
        <v>37</v>
      </c>
      <c r="AA137" s="1" t="s">
        <v>37</v>
      </c>
      <c r="AB137" s="1" t="s">
        <v>779</v>
      </c>
      <c r="AC137" s="1" t="s">
        <v>37</v>
      </c>
      <c r="AD137" s="1" t="s">
        <v>37</v>
      </c>
      <c r="AE137" s="1" t="s">
        <v>8512</v>
      </c>
      <c r="AF137" s="24">
        <v>9106039215</v>
      </c>
      <c r="AG137" s="24" t="str">
        <f t="shared" si="2"/>
        <v>9106039215-00063615</v>
      </c>
    </row>
    <row r="138" spans="1:33" x14ac:dyDescent="0.25">
      <c r="A138" s="24" t="s">
        <v>8582</v>
      </c>
      <c r="B138" s="1">
        <v>11713861</v>
      </c>
      <c r="C138" s="1" t="s">
        <v>780</v>
      </c>
      <c r="D138" s="1" t="s">
        <v>24</v>
      </c>
      <c r="E138" s="1" t="s">
        <v>25</v>
      </c>
      <c r="F138" s="1" t="s">
        <v>26</v>
      </c>
      <c r="G138" s="1" t="s">
        <v>781</v>
      </c>
      <c r="H138" s="1" t="s">
        <v>28</v>
      </c>
      <c r="I138" s="1" t="s">
        <v>29</v>
      </c>
      <c r="J138" s="1" t="s">
        <v>782</v>
      </c>
      <c r="K138" s="1" t="s">
        <v>783</v>
      </c>
      <c r="L138" s="1" t="s">
        <v>784</v>
      </c>
      <c r="M138" s="1" t="s">
        <v>222</v>
      </c>
      <c r="N138" s="1" t="s">
        <v>223</v>
      </c>
      <c r="O138" s="1" t="s">
        <v>224</v>
      </c>
      <c r="P138" s="1" t="s">
        <v>37</v>
      </c>
      <c r="Q138" s="1" t="s">
        <v>37</v>
      </c>
      <c r="R138" s="1" t="s">
        <v>37</v>
      </c>
      <c r="S138" s="1" t="s">
        <v>37</v>
      </c>
      <c r="T138" s="1" t="s">
        <v>38</v>
      </c>
      <c r="U138" s="1" t="s">
        <v>39</v>
      </c>
      <c r="V138" s="1" t="s">
        <v>40</v>
      </c>
      <c r="W138" s="1" t="s">
        <v>41</v>
      </c>
      <c r="X138" s="1" t="s">
        <v>42</v>
      </c>
      <c r="Y138" s="1" t="s">
        <v>37</v>
      </c>
      <c r="Z138" s="1" t="s">
        <v>37</v>
      </c>
      <c r="AA138" s="1" t="s">
        <v>37</v>
      </c>
      <c r="AB138" s="1" t="s">
        <v>785</v>
      </c>
      <c r="AC138" s="1" t="s">
        <v>37</v>
      </c>
      <c r="AD138" s="1" t="s">
        <v>37</v>
      </c>
      <c r="AE138" s="1" t="s">
        <v>8512</v>
      </c>
      <c r="AF138" s="24">
        <v>9106040324</v>
      </c>
      <c r="AG138" s="24" t="str">
        <f t="shared" si="2"/>
        <v>9106040324-00011302</v>
      </c>
    </row>
    <row r="139" spans="1:33" x14ac:dyDescent="0.25">
      <c r="A139" s="24" t="s">
        <v>8564</v>
      </c>
      <c r="B139" s="1">
        <v>11712558</v>
      </c>
      <c r="C139" s="1" t="s">
        <v>786</v>
      </c>
      <c r="D139" s="1" t="s">
        <v>24</v>
      </c>
      <c r="E139" s="1" t="s">
        <v>25</v>
      </c>
      <c r="F139" s="1" t="s">
        <v>26</v>
      </c>
      <c r="G139" s="1" t="s">
        <v>787</v>
      </c>
      <c r="H139" s="1" t="s">
        <v>28</v>
      </c>
      <c r="I139" s="1" t="s">
        <v>29</v>
      </c>
      <c r="J139" s="1" t="s">
        <v>195</v>
      </c>
      <c r="K139" s="1" t="s">
        <v>196</v>
      </c>
      <c r="L139" s="1" t="s">
        <v>197</v>
      </c>
      <c r="M139" s="1" t="s">
        <v>55</v>
      </c>
      <c r="N139" s="1" t="s">
        <v>56</v>
      </c>
      <c r="O139" s="1" t="s">
        <v>57</v>
      </c>
      <c r="P139" s="1" t="s">
        <v>37</v>
      </c>
      <c r="Q139" s="1" t="s">
        <v>37</v>
      </c>
      <c r="R139" s="1" t="s">
        <v>37</v>
      </c>
      <c r="S139" s="1" t="s">
        <v>37</v>
      </c>
      <c r="T139" s="1" t="s">
        <v>38</v>
      </c>
      <c r="U139" s="1" t="s">
        <v>39</v>
      </c>
      <c r="V139" s="1" t="s">
        <v>40</v>
      </c>
      <c r="W139" s="1" t="s">
        <v>41</v>
      </c>
      <c r="X139" s="1" t="s">
        <v>42</v>
      </c>
      <c r="Y139" s="1" t="s">
        <v>37</v>
      </c>
      <c r="Z139" s="1" t="s">
        <v>37</v>
      </c>
      <c r="AA139" s="1" t="s">
        <v>37</v>
      </c>
      <c r="AB139" s="1" t="s">
        <v>788</v>
      </c>
      <c r="AC139" s="1" t="s">
        <v>37</v>
      </c>
      <c r="AD139" s="1" t="s">
        <v>37</v>
      </c>
      <c r="AE139" s="1" t="s">
        <v>8512</v>
      </c>
      <c r="AF139" s="24">
        <v>9106039808</v>
      </c>
      <c r="AG139" s="24" t="str">
        <f t="shared" si="2"/>
        <v>9106039808-00480581</v>
      </c>
    </row>
    <row r="140" spans="1:33" x14ac:dyDescent="0.25">
      <c r="A140" s="24" t="s">
        <v>8682</v>
      </c>
      <c r="B140" s="1">
        <v>11716834</v>
      </c>
      <c r="C140" s="1" t="s">
        <v>789</v>
      </c>
      <c r="D140" s="1" t="s">
        <v>24</v>
      </c>
      <c r="E140" s="1" t="s">
        <v>25</v>
      </c>
      <c r="F140" s="1" t="s">
        <v>26</v>
      </c>
      <c r="G140" s="1" t="s">
        <v>790</v>
      </c>
      <c r="H140" s="1" t="s">
        <v>28</v>
      </c>
      <c r="I140" s="1" t="s">
        <v>29</v>
      </c>
      <c r="J140" s="1" t="s">
        <v>791</v>
      </c>
      <c r="K140" s="1" t="s">
        <v>792</v>
      </c>
      <c r="L140" s="1" t="s">
        <v>793</v>
      </c>
      <c r="M140" s="1" t="s">
        <v>247</v>
      </c>
      <c r="N140" s="1" t="s">
        <v>248</v>
      </c>
      <c r="O140" s="1" t="s">
        <v>249</v>
      </c>
      <c r="P140" s="1" t="s">
        <v>37</v>
      </c>
      <c r="Q140" s="1" t="s">
        <v>37</v>
      </c>
      <c r="R140" s="1" t="s">
        <v>37</v>
      </c>
      <c r="S140" s="1" t="s">
        <v>37</v>
      </c>
      <c r="T140" s="1" t="s">
        <v>38</v>
      </c>
      <c r="U140" s="1" t="s">
        <v>39</v>
      </c>
      <c r="V140" s="1" t="s">
        <v>40</v>
      </c>
      <c r="W140" s="1" t="s">
        <v>41</v>
      </c>
      <c r="X140" s="1" t="s">
        <v>42</v>
      </c>
      <c r="Y140" s="1" t="s">
        <v>37</v>
      </c>
      <c r="Z140" s="1" t="s">
        <v>37</v>
      </c>
      <c r="AA140" s="1" t="s">
        <v>37</v>
      </c>
      <c r="AB140" s="1" t="s">
        <v>794</v>
      </c>
      <c r="AC140" s="1" t="s">
        <v>37</v>
      </c>
      <c r="AD140" s="1" t="s">
        <v>37</v>
      </c>
      <c r="AE140" s="1" t="s">
        <v>8512</v>
      </c>
      <c r="AF140" s="24">
        <v>9106043047</v>
      </c>
      <c r="AG140" s="24" t="str">
        <f t="shared" si="2"/>
        <v>9106043047-00014950</v>
      </c>
    </row>
    <row r="141" spans="1:33" x14ac:dyDescent="0.25">
      <c r="A141" s="24" t="s">
        <v>8584</v>
      </c>
      <c r="B141" s="1">
        <v>11713958</v>
      </c>
      <c r="C141" s="1" t="s">
        <v>795</v>
      </c>
      <c r="D141" s="1" t="s">
        <v>24</v>
      </c>
      <c r="E141" s="1" t="s">
        <v>25</v>
      </c>
      <c r="F141" s="1" t="s">
        <v>26</v>
      </c>
      <c r="G141" s="1" t="s">
        <v>796</v>
      </c>
      <c r="H141" s="1" t="s">
        <v>28</v>
      </c>
      <c r="I141" s="1" t="s">
        <v>29</v>
      </c>
      <c r="J141" s="1" t="s">
        <v>52</v>
      </c>
      <c r="K141" s="1" t="s">
        <v>53</v>
      </c>
      <c r="L141" s="1" t="s">
        <v>54</v>
      </c>
      <c r="M141" s="1" t="s">
        <v>310</v>
      </c>
      <c r="N141" s="1" t="s">
        <v>311</v>
      </c>
      <c r="O141" s="1" t="s">
        <v>312</v>
      </c>
      <c r="P141" s="1" t="s">
        <v>167</v>
      </c>
      <c r="Q141" s="1" t="s">
        <v>37</v>
      </c>
      <c r="R141" s="1" t="s">
        <v>37</v>
      </c>
      <c r="S141" s="1" t="s">
        <v>37</v>
      </c>
      <c r="T141" s="1" t="s">
        <v>38</v>
      </c>
      <c r="U141" s="1" t="s">
        <v>39</v>
      </c>
      <c r="V141" s="1" t="s">
        <v>40</v>
      </c>
      <c r="W141" s="1" t="s">
        <v>41</v>
      </c>
      <c r="X141" s="1" t="s">
        <v>42</v>
      </c>
      <c r="Y141" s="1" t="s">
        <v>37</v>
      </c>
      <c r="Z141" s="1" t="s">
        <v>37</v>
      </c>
      <c r="AA141" s="1" t="s">
        <v>37</v>
      </c>
      <c r="AB141" s="1" t="s">
        <v>797</v>
      </c>
      <c r="AC141" s="1" t="s">
        <v>37</v>
      </c>
      <c r="AD141" s="1" t="s">
        <v>37</v>
      </c>
      <c r="AE141" s="1" t="s">
        <v>8512</v>
      </c>
      <c r="AF141" s="24">
        <v>9106040499</v>
      </c>
      <c r="AG141" s="24" t="str">
        <f t="shared" si="2"/>
        <v>9106040499-00028841</v>
      </c>
    </row>
    <row r="142" spans="1:33" x14ac:dyDescent="0.25">
      <c r="A142" s="24" t="s">
        <v>8596</v>
      </c>
      <c r="B142" s="1">
        <v>11715960</v>
      </c>
      <c r="C142" s="1" t="s">
        <v>798</v>
      </c>
      <c r="D142" s="1" t="s">
        <v>24</v>
      </c>
      <c r="E142" s="1" t="s">
        <v>25</v>
      </c>
      <c r="F142" s="1" t="s">
        <v>26</v>
      </c>
      <c r="G142" s="1" t="s">
        <v>799</v>
      </c>
      <c r="H142" s="1" t="s">
        <v>28</v>
      </c>
      <c r="I142" s="1" t="s">
        <v>29</v>
      </c>
      <c r="J142" s="1" t="s">
        <v>800</v>
      </c>
      <c r="K142" s="1" t="s">
        <v>801</v>
      </c>
      <c r="L142" s="1" t="s">
        <v>802</v>
      </c>
      <c r="M142" s="1" t="s">
        <v>803</v>
      </c>
      <c r="N142" s="1" t="s">
        <v>804</v>
      </c>
      <c r="O142" s="1" t="s">
        <v>805</v>
      </c>
      <c r="P142" s="1" t="s">
        <v>376</v>
      </c>
      <c r="Q142" s="1" t="s">
        <v>37</v>
      </c>
      <c r="R142" s="1" t="s">
        <v>37</v>
      </c>
      <c r="S142" s="1" t="s">
        <v>37</v>
      </c>
      <c r="T142" s="1" t="s">
        <v>38</v>
      </c>
      <c r="U142" s="1" t="s">
        <v>39</v>
      </c>
      <c r="V142" s="1" t="s">
        <v>40</v>
      </c>
      <c r="W142" s="1" t="s">
        <v>41</v>
      </c>
      <c r="X142" s="1" t="s">
        <v>42</v>
      </c>
      <c r="Y142" s="1" t="s">
        <v>37</v>
      </c>
      <c r="Z142" s="1" t="s">
        <v>37</v>
      </c>
      <c r="AA142" s="1" t="s">
        <v>37</v>
      </c>
      <c r="AB142" s="1" t="s">
        <v>806</v>
      </c>
      <c r="AC142" s="1" t="s">
        <v>37</v>
      </c>
      <c r="AD142" s="1" t="s">
        <v>37</v>
      </c>
      <c r="AE142" s="1" t="s">
        <v>8512</v>
      </c>
      <c r="AF142" s="24">
        <v>9106040928</v>
      </c>
      <c r="AG142" s="24" t="str">
        <f t="shared" si="2"/>
        <v>9106040928-00004763</v>
      </c>
    </row>
    <row r="143" spans="1:33" x14ac:dyDescent="0.25">
      <c r="A143" s="24" t="s">
        <v>8688</v>
      </c>
      <c r="B143" s="1">
        <v>11717021</v>
      </c>
      <c r="C143" s="1" t="s">
        <v>807</v>
      </c>
      <c r="D143" s="1" t="s">
        <v>24</v>
      </c>
      <c r="E143" s="1" t="s">
        <v>25</v>
      </c>
      <c r="F143" s="1" t="s">
        <v>26</v>
      </c>
      <c r="G143" s="1" t="s">
        <v>808</v>
      </c>
      <c r="H143" s="1" t="s">
        <v>28</v>
      </c>
      <c r="I143" s="1" t="s">
        <v>29</v>
      </c>
      <c r="J143" s="1" t="s">
        <v>204</v>
      </c>
      <c r="K143" s="1" t="s">
        <v>205</v>
      </c>
      <c r="L143" s="1" t="s">
        <v>206</v>
      </c>
      <c r="M143" s="1" t="s">
        <v>809</v>
      </c>
      <c r="N143" s="1" t="s">
        <v>810</v>
      </c>
      <c r="O143" s="1" t="s">
        <v>811</v>
      </c>
      <c r="P143" s="1" t="s">
        <v>37</v>
      </c>
      <c r="Q143" s="1" t="s">
        <v>37</v>
      </c>
      <c r="R143" s="1" t="s">
        <v>37</v>
      </c>
      <c r="S143" s="1" t="s">
        <v>37</v>
      </c>
      <c r="T143" s="1" t="s">
        <v>38</v>
      </c>
      <c r="U143" s="1" t="s">
        <v>39</v>
      </c>
      <c r="V143" s="1" t="s">
        <v>40</v>
      </c>
      <c r="W143" s="1" t="s">
        <v>41</v>
      </c>
      <c r="X143" s="1" t="s">
        <v>42</v>
      </c>
      <c r="Y143" s="1" t="s">
        <v>37</v>
      </c>
      <c r="Z143" s="1" t="s">
        <v>37</v>
      </c>
      <c r="AA143" s="1" t="s">
        <v>37</v>
      </c>
      <c r="AB143" s="1" t="s">
        <v>812</v>
      </c>
      <c r="AC143" s="1" t="s">
        <v>37</v>
      </c>
      <c r="AD143" s="1" t="s">
        <v>37</v>
      </c>
      <c r="AE143" s="1" t="s">
        <v>8512</v>
      </c>
      <c r="AF143" s="24">
        <v>9106043134</v>
      </c>
      <c r="AG143" s="24" t="str">
        <f t="shared" si="2"/>
        <v>9106043134-00003178</v>
      </c>
    </row>
    <row r="144" spans="1:33" x14ac:dyDescent="0.25">
      <c r="A144" s="24" t="s">
        <v>8525</v>
      </c>
      <c r="B144" s="1">
        <v>11712061</v>
      </c>
      <c r="C144" s="1" t="s">
        <v>813</v>
      </c>
      <c r="D144" s="1" t="s">
        <v>24</v>
      </c>
      <c r="E144" s="1" t="s">
        <v>25</v>
      </c>
      <c r="F144" s="1" t="s">
        <v>26</v>
      </c>
      <c r="G144" s="1" t="s">
        <v>814</v>
      </c>
      <c r="H144" s="1" t="s">
        <v>28</v>
      </c>
      <c r="I144" s="1" t="s">
        <v>29</v>
      </c>
      <c r="J144" s="1" t="s">
        <v>161</v>
      </c>
      <c r="K144" s="1" t="s">
        <v>162</v>
      </c>
      <c r="L144" s="1" t="s">
        <v>163</v>
      </c>
      <c r="M144" s="1" t="s">
        <v>55</v>
      </c>
      <c r="N144" s="1" t="s">
        <v>56</v>
      </c>
      <c r="O144" s="1" t="s">
        <v>57</v>
      </c>
      <c r="P144" s="1" t="s">
        <v>37</v>
      </c>
      <c r="Q144" s="1" t="s">
        <v>37</v>
      </c>
      <c r="R144" s="1" t="s">
        <v>37</v>
      </c>
      <c r="S144" s="1" t="s">
        <v>37</v>
      </c>
      <c r="T144" s="1" t="s">
        <v>38</v>
      </c>
      <c r="U144" s="1" t="s">
        <v>39</v>
      </c>
      <c r="V144" s="1" t="s">
        <v>40</v>
      </c>
      <c r="W144" s="1" t="s">
        <v>41</v>
      </c>
      <c r="X144" s="1" t="s">
        <v>42</v>
      </c>
      <c r="Y144" s="1" t="s">
        <v>37</v>
      </c>
      <c r="Z144" s="1" t="s">
        <v>37</v>
      </c>
      <c r="AA144" s="1" t="s">
        <v>37</v>
      </c>
      <c r="AB144" s="1" t="s">
        <v>815</v>
      </c>
      <c r="AC144" s="1" t="s">
        <v>37</v>
      </c>
      <c r="AD144" s="1" t="s">
        <v>37</v>
      </c>
      <c r="AE144" s="1" t="s">
        <v>8512</v>
      </c>
      <c r="AF144" s="24">
        <v>9106038584</v>
      </c>
      <c r="AG144" s="24" t="str">
        <f t="shared" si="2"/>
        <v>9106038584-00480154</v>
      </c>
    </row>
    <row r="145" spans="1:33" x14ac:dyDescent="0.25">
      <c r="A145" s="24" t="s">
        <v>8547</v>
      </c>
      <c r="B145" s="1">
        <v>11712366</v>
      </c>
      <c r="C145" s="1" t="s">
        <v>816</v>
      </c>
      <c r="D145" s="1" t="s">
        <v>24</v>
      </c>
      <c r="E145" s="1" t="s">
        <v>25</v>
      </c>
      <c r="F145" s="1" t="s">
        <v>26</v>
      </c>
      <c r="G145" s="1" t="s">
        <v>817</v>
      </c>
      <c r="H145" s="1" t="s">
        <v>28</v>
      </c>
      <c r="I145" s="1" t="s">
        <v>29</v>
      </c>
      <c r="J145" s="1" t="s">
        <v>70</v>
      </c>
      <c r="K145" s="1" t="s">
        <v>71</v>
      </c>
      <c r="L145" s="1" t="s">
        <v>72</v>
      </c>
      <c r="M145" s="1" t="s">
        <v>55</v>
      </c>
      <c r="N145" s="1" t="s">
        <v>56</v>
      </c>
      <c r="O145" s="1" t="s">
        <v>57</v>
      </c>
      <c r="P145" s="1" t="s">
        <v>37</v>
      </c>
      <c r="Q145" s="1" t="s">
        <v>37</v>
      </c>
      <c r="R145" s="1" t="s">
        <v>37</v>
      </c>
      <c r="S145" s="1" t="s">
        <v>37</v>
      </c>
      <c r="T145" s="1" t="s">
        <v>38</v>
      </c>
      <c r="U145" s="1" t="s">
        <v>39</v>
      </c>
      <c r="V145" s="1" t="s">
        <v>40</v>
      </c>
      <c r="W145" s="1" t="s">
        <v>41</v>
      </c>
      <c r="X145" s="1" t="s">
        <v>42</v>
      </c>
      <c r="Y145" s="1" t="s">
        <v>37</v>
      </c>
      <c r="Z145" s="1" t="s">
        <v>37</v>
      </c>
      <c r="AA145" s="1" t="s">
        <v>37</v>
      </c>
      <c r="AB145" s="1" t="s">
        <v>818</v>
      </c>
      <c r="AC145" s="1" t="s">
        <v>37</v>
      </c>
      <c r="AD145" s="1" t="s">
        <v>37</v>
      </c>
      <c r="AE145" s="1" t="s">
        <v>8512</v>
      </c>
      <c r="AF145" s="24">
        <v>9106039353</v>
      </c>
      <c r="AG145" s="24" t="str">
        <f t="shared" si="2"/>
        <v>9106039353-00480416</v>
      </c>
    </row>
    <row r="146" spans="1:33" x14ac:dyDescent="0.25">
      <c r="A146" s="24" t="s">
        <v>8526</v>
      </c>
      <c r="B146" s="1">
        <v>11712062</v>
      </c>
      <c r="C146" s="1" t="s">
        <v>819</v>
      </c>
      <c r="D146" s="1" t="s">
        <v>24</v>
      </c>
      <c r="E146" s="1" t="s">
        <v>25</v>
      </c>
      <c r="F146" s="1" t="s">
        <v>26</v>
      </c>
      <c r="G146" s="1" t="s">
        <v>820</v>
      </c>
      <c r="H146" s="1" t="s">
        <v>28</v>
      </c>
      <c r="I146" s="1" t="s">
        <v>29</v>
      </c>
      <c r="J146" s="1" t="s">
        <v>61</v>
      </c>
      <c r="K146" s="1" t="s">
        <v>62</v>
      </c>
      <c r="L146" s="1" t="s">
        <v>63</v>
      </c>
      <c r="M146" s="1" t="s">
        <v>55</v>
      </c>
      <c r="N146" s="1" t="s">
        <v>56</v>
      </c>
      <c r="O146" s="1" t="s">
        <v>57</v>
      </c>
      <c r="P146" s="1" t="s">
        <v>37</v>
      </c>
      <c r="Q146" s="1" t="s">
        <v>37</v>
      </c>
      <c r="R146" s="1" t="s">
        <v>37</v>
      </c>
      <c r="S146" s="1" t="s">
        <v>37</v>
      </c>
      <c r="T146" s="1" t="s">
        <v>38</v>
      </c>
      <c r="U146" s="1" t="s">
        <v>39</v>
      </c>
      <c r="V146" s="1" t="s">
        <v>40</v>
      </c>
      <c r="W146" s="1" t="s">
        <v>41</v>
      </c>
      <c r="X146" s="1" t="s">
        <v>42</v>
      </c>
      <c r="Y146" s="1" t="s">
        <v>37</v>
      </c>
      <c r="Z146" s="1" t="s">
        <v>37</v>
      </c>
      <c r="AA146" s="1" t="s">
        <v>37</v>
      </c>
      <c r="AB146" s="1" t="s">
        <v>821</v>
      </c>
      <c r="AC146" s="1" t="s">
        <v>37</v>
      </c>
      <c r="AD146" s="1" t="s">
        <v>37</v>
      </c>
      <c r="AE146" s="1" t="s">
        <v>8512</v>
      </c>
      <c r="AF146" s="24">
        <v>9106038585</v>
      </c>
      <c r="AG146" s="24" t="str">
        <f t="shared" si="2"/>
        <v>9106038585-00480155</v>
      </c>
    </row>
    <row r="147" spans="1:33" x14ac:dyDescent="0.25">
      <c r="A147" s="24" t="s">
        <v>8546</v>
      </c>
      <c r="B147" s="1">
        <v>11716480</v>
      </c>
      <c r="C147" s="1" t="s">
        <v>822</v>
      </c>
      <c r="D147" s="1" t="s">
        <v>24</v>
      </c>
      <c r="E147" s="1" t="s">
        <v>25</v>
      </c>
      <c r="F147" s="1" t="s">
        <v>26</v>
      </c>
      <c r="G147" s="1" t="s">
        <v>823</v>
      </c>
      <c r="H147" s="1" t="s">
        <v>28</v>
      </c>
      <c r="I147" s="1" t="s">
        <v>29</v>
      </c>
      <c r="J147" s="1" t="s">
        <v>824</v>
      </c>
      <c r="K147" s="1" t="s">
        <v>825</v>
      </c>
      <c r="L147" s="1" t="s">
        <v>826</v>
      </c>
      <c r="M147" s="1" t="s">
        <v>116</v>
      </c>
      <c r="N147" s="1" t="s">
        <v>117</v>
      </c>
      <c r="O147" s="1" t="s">
        <v>118</v>
      </c>
      <c r="P147" s="1" t="s">
        <v>37</v>
      </c>
      <c r="Q147" s="1" t="s">
        <v>37</v>
      </c>
      <c r="R147" s="1" t="s">
        <v>37</v>
      </c>
      <c r="S147" s="1" t="s">
        <v>37</v>
      </c>
      <c r="T147" s="1" t="s">
        <v>38</v>
      </c>
      <c r="U147" s="1" t="s">
        <v>39</v>
      </c>
      <c r="V147" s="1" t="s">
        <v>40</v>
      </c>
      <c r="W147" s="1" t="s">
        <v>41</v>
      </c>
      <c r="X147" s="1" t="s">
        <v>42</v>
      </c>
      <c r="Y147" s="1" t="s">
        <v>37</v>
      </c>
      <c r="Z147" s="1" t="s">
        <v>37</v>
      </c>
      <c r="AA147" s="1" t="s">
        <v>37</v>
      </c>
      <c r="AB147" s="1" t="s">
        <v>827</v>
      </c>
      <c r="AC147" s="1" t="s">
        <v>37</v>
      </c>
      <c r="AD147" s="1" t="s">
        <v>37</v>
      </c>
      <c r="AE147" s="1" t="s">
        <v>8512</v>
      </c>
      <c r="AF147" s="24">
        <v>9106039292</v>
      </c>
      <c r="AG147" s="24" t="str">
        <f t="shared" si="2"/>
        <v>9106039292-00063617</v>
      </c>
    </row>
    <row r="148" spans="1:33" x14ac:dyDescent="0.25">
      <c r="A148" s="24" t="s">
        <v>8597</v>
      </c>
      <c r="B148" s="1">
        <v>11714513</v>
      </c>
      <c r="C148" s="1" t="s">
        <v>828</v>
      </c>
      <c r="D148" s="1" t="s">
        <v>24</v>
      </c>
      <c r="E148" s="1" t="s">
        <v>25</v>
      </c>
      <c r="F148" s="1" t="s">
        <v>26</v>
      </c>
      <c r="G148" s="1" t="s">
        <v>829</v>
      </c>
      <c r="H148" s="1" t="s">
        <v>28</v>
      </c>
      <c r="I148" s="1" t="s">
        <v>29</v>
      </c>
      <c r="J148" s="1" t="s">
        <v>419</v>
      </c>
      <c r="K148" s="1" t="s">
        <v>420</v>
      </c>
      <c r="L148" s="1" t="s">
        <v>421</v>
      </c>
      <c r="M148" s="1" t="s">
        <v>764</v>
      </c>
      <c r="N148" s="1" t="s">
        <v>765</v>
      </c>
      <c r="O148" s="1" t="s">
        <v>766</v>
      </c>
      <c r="P148" s="1" t="s">
        <v>167</v>
      </c>
      <c r="Q148" s="1" t="s">
        <v>37</v>
      </c>
      <c r="R148" s="1" t="s">
        <v>37</v>
      </c>
      <c r="S148" s="1" t="s">
        <v>37</v>
      </c>
      <c r="T148" s="1" t="s">
        <v>38</v>
      </c>
      <c r="U148" s="1" t="s">
        <v>39</v>
      </c>
      <c r="V148" s="1" t="s">
        <v>40</v>
      </c>
      <c r="W148" s="1" t="s">
        <v>41</v>
      </c>
      <c r="X148" s="1" t="s">
        <v>42</v>
      </c>
      <c r="Y148" s="1" t="s">
        <v>37</v>
      </c>
      <c r="Z148" s="1" t="s">
        <v>37</v>
      </c>
      <c r="AA148" s="1" t="s">
        <v>37</v>
      </c>
      <c r="AB148" s="1" t="s">
        <v>830</v>
      </c>
      <c r="AC148" s="1" t="s">
        <v>37</v>
      </c>
      <c r="AD148" s="1" t="s">
        <v>37</v>
      </c>
      <c r="AE148" s="1" t="s">
        <v>8512</v>
      </c>
      <c r="AF148" s="24">
        <v>9106040915</v>
      </c>
      <c r="AG148" s="24" t="str">
        <f t="shared" si="2"/>
        <v>9106040915-00004010</v>
      </c>
    </row>
    <row r="149" spans="1:33" x14ac:dyDescent="0.25">
      <c r="A149" s="24" t="s">
        <v>8600</v>
      </c>
      <c r="B149" s="1">
        <v>11714514</v>
      </c>
      <c r="C149" s="1" t="s">
        <v>831</v>
      </c>
      <c r="D149" s="1" t="s">
        <v>24</v>
      </c>
      <c r="E149" s="1" t="s">
        <v>25</v>
      </c>
      <c r="F149" s="1" t="s">
        <v>26</v>
      </c>
      <c r="G149" s="1" t="s">
        <v>832</v>
      </c>
      <c r="H149" s="1" t="s">
        <v>28</v>
      </c>
      <c r="I149" s="1" t="s">
        <v>29</v>
      </c>
      <c r="J149" s="1" t="s">
        <v>364</v>
      </c>
      <c r="K149" s="1" t="s">
        <v>365</v>
      </c>
      <c r="L149" s="1" t="s">
        <v>366</v>
      </c>
      <c r="M149" s="1" t="s">
        <v>764</v>
      </c>
      <c r="N149" s="1" t="s">
        <v>765</v>
      </c>
      <c r="O149" s="1" t="s">
        <v>766</v>
      </c>
      <c r="P149" s="1" t="s">
        <v>167</v>
      </c>
      <c r="Q149" s="1" t="s">
        <v>37</v>
      </c>
      <c r="R149" s="1" t="s">
        <v>37</v>
      </c>
      <c r="S149" s="1" t="s">
        <v>37</v>
      </c>
      <c r="T149" s="1" t="s">
        <v>38</v>
      </c>
      <c r="U149" s="1" t="s">
        <v>39</v>
      </c>
      <c r="V149" s="1" t="s">
        <v>40</v>
      </c>
      <c r="W149" s="1" t="s">
        <v>41</v>
      </c>
      <c r="X149" s="1" t="s">
        <v>42</v>
      </c>
      <c r="Y149" s="1" t="s">
        <v>37</v>
      </c>
      <c r="Z149" s="1" t="s">
        <v>37</v>
      </c>
      <c r="AA149" s="1" t="s">
        <v>37</v>
      </c>
      <c r="AB149" s="1" t="s">
        <v>833</v>
      </c>
      <c r="AC149" s="1" t="s">
        <v>37</v>
      </c>
      <c r="AD149" s="1" t="s">
        <v>37</v>
      </c>
      <c r="AE149" s="1" t="s">
        <v>8512</v>
      </c>
      <c r="AF149" s="24">
        <v>9106041002</v>
      </c>
      <c r="AG149" s="24" t="str">
        <f t="shared" si="2"/>
        <v>9106041002-00004011</v>
      </c>
    </row>
    <row r="150" spans="1:33" x14ac:dyDescent="0.25">
      <c r="A150" s="24" t="s">
        <v>8575</v>
      </c>
      <c r="B150" s="1">
        <v>11714239</v>
      </c>
      <c r="C150" s="1" t="s">
        <v>834</v>
      </c>
      <c r="D150" s="1" t="s">
        <v>24</v>
      </c>
      <c r="E150" s="1" t="s">
        <v>25</v>
      </c>
      <c r="F150" s="1" t="s">
        <v>26</v>
      </c>
      <c r="G150" s="1" t="s">
        <v>835</v>
      </c>
      <c r="H150" s="1" t="s">
        <v>28</v>
      </c>
      <c r="I150" s="1" t="s">
        <v>29</v>
      </c>
      <c r="J150" s="1" t="s">
        <v>428</v>
      </c>
      <c r="K150" s="1" t="s">
        <v>429</v>
      </c>
      <c r="L150" s="1" t="s">
        <v>430</v>
      </c>
      <c r="M150" s="1" t="s">
        <v>407</v>
      </c>
      <c r="N150" s="1" t="s">
        <v>408</v>
      </c>
      <c r="O150" s="1" t="s">
        <v>409</v>
      </c>
      <c r="P150" s="1" t="s">
        <v>167</v>
      </c>
      <c r="Q150" s="1" t="s">
        <v>37</v>
      </c>
      <c r="R150" s="1" t="s">
        <v>37</v>
      </c>
      <c r="S150" s="1" t="s">
        <v>37</v>
      </c>
      <c r="T150" s="1" t="s">
        <v>38</v>
      </c>
      <c r="U150" s="1" t="s">
        <v>39</v>
      </c>
      <c r="V150" s="1" t="s">
        <v>40</v>
      </c>
      <c r="W150" s="1" t="s">
        <v>41</v>
      </c>
      <c r="X150" s="1" t="s">
        <v>42</v>
      </c>
      <c r="Y150" s="1" t="s">
        <v>37</v>
      </c>
      <c r="Z150" s="1" t="s">
        <v>37</v>
      </c>
      <c r="AA150" s="1" t="s">
        <v>37</v>
      </c>
      <c r="AB150" s="1" t="s">
        <v>836</v>
      </c>
      <c r="AC150" s="1" t="s">
        <v>37</v>
      </c>
      <c r="AD150" s="1" t="s">
        <v>37</v>
      </c>
      <c r="AE150" s="1" t="s">
        <v>8512</v>
      </c>
      <c r="AF150" s="24">
        <v>9106040026</v>
      </c>
      <c r="AG150" s="24" t="str">
        <f t="shared" si="2"/>
        <v>9106040026-00047445</v>
      </c>
    </row>
    <row r="151" spans="1:33" x14ac:dyDescent="0.25">
      <c r="A151" s="24" t="s">
        <v>8667</v>
      </c>
      <c r="B151" s="1">
        <v>11715327</v>
      </c>
      <c r="C151" s="1" t="s">
        <v>837</v>
      </c>
      <c r="D151" s="1" t="s">
        <v>24</v>
      </c>
      <c r="E151" s="1" t="s">
        <v>25</v>
      </c>
      <c r="F151" s="1" t="s">
        <v>26</v>
      </c>
      <c r="G151" s="1" t="s">
        <v>838</v>
      </c>
      <c r="H151" s="1" t="s">
        <v>28</v>
      </c>
      <c r="I151" s="1" t="s">
        <v>29</v>
      </c>
      <c r="J151" s="1" t="s">
        <v>204</v>
      </c>
      <c r="K151" s="1" t="s">
        <v>205</v>
      </c>
      <c r="L151" s="1" t="s">
        <v>206</v>
      </c>
      <c r="M151" s="1" t="s">
        <v>839</v>
      </c>
      <c r="N151" s="1" t="s">
        <v>840</v>
      </c>
      <c r="O151" s="1" t="s">
        <v>841</v>
      </c>
      <c r="P151" s="1" t="s">
        <v>37</v>
      </c>
      <c r="Q151" s="1" t="s">
        <v>37</v>
      </c>
      <c r="R151" s="1" t="s">
        <v>37</v>
      </c>
      <c r="S151" s="1" t="s">
        <v>37</v>
      </c>
      <c r="T151" s="1" t="s">
        <v>38</v>
      </c>
      <c r="U151" s="1" t="s">
        <v>39</v>
      </c>
      <c r="V151" s="1" t="s">
        <v>40</v>
      </c>
      <c r="W151" s="1" t="s">
        <v>41</v>
      </c>
      <c r="X151" s="1" t="s">
        <v>42</v>
      </c>
      <c r="Y151" s="1" t="s">
        <v>37</v>
      </c>
      <c r="Z151" s="1" t="s">
        <v>37</v>
      </c>
      <c r="AA151" s="1" t="s">
        <v>37</v>
      </c>
      <c r="AB151" s="1" t="s">
        <v>842</v>
      </c>
      <c r="AC151" s="1" t="s">
        <v>37</v>
      </c>
      <c r="AD151" s="1" t="s">
        <v>37</v>
      </c>
      <c r="AE151" s="1" t="s">
        <v>8512</v>
      </c>
      <c r="AF151" s="24">
        <v>9106042643</v>
      </c>
      <c r="AG151" s="24" t="str">
        <f t="shared" si="2"/>
        <v>9106042643-00010757</v>
      </c>
    </row>
    <row r="152" spans="1:33" x14ac:dyDescent="0.25">
      <c r="A152" s="24" t="s">
        <v>8616</v>
      </c>
      <c r="B152" s="1">
        <v>11713227</v>
      </c>
      <c r="C152" s="1" t="s">
        <v>843</v>
      </c>
      <c r="D152" s="1" t="s">
        <v>24</v>
      </c>
      <c r="E152" s="1" t="s">
        <v>25</v>
      </c>
      <c r="F152" s="1" t="s">
        <v>26</v>
      </c>
      <c r="G152" s="1" t="s">
        <v>844</v>
      </c>
      <c r="H152" s="1" t="s">
        <v>28</v>
      </c>
      <c r="I152" s="1" t="s">
        <v>29</v>
      </c>
      <c r="J152" s="1" t="s">
        <v>122</v>
      </c>
      <c r="K152" s="1" t="s">
        <v>123</v>
      </c>
      <c r="L152" s="1" t="s">
        <v>124</v>
      </c>
      <c r="M152" s="1" t="s">
        <v>55</v>
      </c>
      <c r="N152" s="1" t="s">
        <v>56</v>
      </c>
      <c r="O152" s="1" t="s">
        <v>57</v>
      </c>
      <c r="P152" s="1" t="s">
        <v>37</v>
      </c>
      <c r="Q152" s="1" t="s">
        <v>37</v>
      </c>
      <c r="R152" s="1" t="s">
        <v>37</v>
      </c>
      <c r="S152" s="1" t="s">
        <v>37</v>
      </c>
      <c r="T152" s="1" t="s">
        <v>38</v>
      </c>
      <c r="U152" s="1" t="s">
        <v>39</v>
      </c>
      <c r="V152" s="1" t="s">
        <v>40</v>
      </c>
      <c r="W152" s="1" t="s">
        <v>41</v>
      </c>
      <c r="X152" s="1" t="s">
        <v>42</v>
      </c>
      <c r="Y152" s="1" t="s">
        <v>37</v>
      </c>
      <c r="Z152" s="1" t="s">
        <v>37</v>
      </c>
      <c r="AA152" s="1" t="s">
        <v>37</v>
      </c>
      <c r="AB152" s="1" t="s">
        <v>845</v>
      </c>
      <c r="AC152" s="1" t="s">
        <v>37</v>
      </c>
      <c r="AD152" s="1" t="s">
        <v>37</v>
      </c>
      <c r="AE152" s="1" t="s">
        <v>8512</v>
      </c>
      <c r="AF152" s="24">
        <v>9106041611</v>
      </c>
      <c r="AG152" s="24" t="str">
        <f t="shared" si="2"/>
        <v>9106041611-00481192</v>
      </c>
    </row>
    <row r="153" spans="1:33" x14ac:dyDescent="0.25">
      <c r="A153" s="24" t="s">
        <v>8567</v>
      </c>
      <c r="B153" s="1">
        <v>11716135</v>
      </c>
      <c r="C153" s="1" t="s">
        <v>846</v>
      </c>
      <c r="D153" s="1" t="s">
        <v>24</v>
      </c>
      <c r="E153" s="1" t="s">
        <v>25</v>
      </c>
      <c r="F153" s="1" t="s">
        <v>26</v>
      </c>
      <c r="G153" s="1" t="s">
        <v>847</v>
      </c>
      <c r="H153" s="1" t="s">
        <v>28</v>
      </c>
      <c r="I153" s="1" t="s">
        <v>29</v>
      </c>
      <c r="J153" s="1" t="s">
        <v>848</v>
      </c>
      <c r="K153" s="1" t="s">
        <v>849</v>
      </c>
      <c r="L153" s="1" t="s">
        <v>850</v>
      </c>
      <c r="M153" s="1" t="s">
        <v>198</v>
      </c>
      <c r="N153" s="1" t="s">
        <v>199</v>
      </c>
      <c r="O153" s="1" t="s">
        <v>200</v>
      </c>
      <c r="P153" s="1" t="s">
        <v>91</v>
      </c>
      <c r="Q153" s="1" t="s">
        <v>37</v>
      </c>
      <c r="R153" s="1" t="s">
        <v>37</v>
      </c>
      <c r="S153" s="1" t="s">
        <v>37</v>
      </c>
      <c r="T153" s="1" t="s">
        <v>38</v>
      </c>
      <c r="U153" s="1" t="s">
        <v>39</v>
      </c>
      <c r="V153" s="1" t="s">
        <v>40</v>
      </c>
      <c r="W153" s="1" t="s">
        <v>41</v>
      </c>
      <c r="X153" s="1" t="s">
        <v>42</v>
      </c>
      <c r="Y153" s="1" t="s">
        <v>37</v>
      </c>
      <c r="Z153" s="1" t="s">
        <v>37</v>
      </c>
      <c r="AA153" s="1" t="s">
        <v>37</v>
      </c>
      <c r="AB153" s="1" t="s">
        <v>851</v>
      </c>
      <c r="AC153" s="1" t="s">
        <v>37</v>
      </c>
      <c r="AD153" s="1" t="s">
        <v>37</v>
      </c>
      <c r="AE153" s="1" t="s">
        <v>8512</v>
      </c>
      <c r="AF153" s="24">
        <v>9106039868</v>
      </c>
      <c r="AG153" s="24" t="str">
        <f t="shared" si="2"/>
        <v>9106039868-00159683</v>
      </c>
    </row>
    <row r="154" spans="1:33" x14ac:dyDescent="0.25">
      <c r="A154" s="24" t="s">
        <v>8652</v>
      </c>
      <c r="B154" s="1">
        <v>11714519</v>
      </c>
      <c r="C154" s="1" t="s">
        <v>852</v>
      </c>
      <c r="D154" s="1" t="s">
        <v>24</v>
      </c>
      <c r="E154" s="1" t="s">
        <v>25</v>
      </c>
      <c r="F154" s="1" t="s">
        <v>26</v>
      </c>
      <c r="G154" s="1" t="s">
        <v>853</v>
      </c>
      <c r="H154" s="1" t="s">
        <v>28</v>
      </c>
      <c r="I154" s="1" t="s">
        <v>29</v>
      </c>
      <c r="J154" s="1" t="s">
        <v>61</v>
      </c>
      <c r="K154" s="1" t="s">
        <v>62</v>
      </c>
      <c r="L154" s="1" t="s">
        <v>63</v>
      </c>
      <c r="M154" s="1" t="s">
        <v>764</v>
      </c>
      <c r="N154" s="1" t="s">
        <v>765</v>
      </c>
      <c r="O154" s="1" t="s">
        <v>766</v>
      </c>
      <c r="P154" s="1" t="s">
        <v>167</v>
      </c>
      <c r="Q154" s="1" t="s">
        <v>37</v>
      </c>
      <c r="R154" s="1" t="s">
        <v>37</v>
      </c>
      <c r="S154" s="1" t="s">
        <v>37</v>
      </c>
      <c r="T154" s="1" t="s">
        <v>38</v>
      </c>
      <c r="U154" s="1" t="s">
        <v>39</v>
      </c>
      <c r="V154" s="1" t="s">
        <v>40</v>
      </c>
      <c r="W154" s="1" t="s">
        <v>41</v>
      </c>
      <c r="X154" s="1" t="s">
        <v>42</v>
      </c>
      <c r="Y154" s="1" t="s">
        <v>37</v>
      </c>
      <c r="Z154" s="1" t="s">
        <v>37</v>
      </c>
      <c r="AA154" s="1" t="s">
        <v>37</v>
      </c>
      <c r="AB154" s="1" t="s">
        <v>854</v>
      </c>
      <c r="AC154" s="1" t="s">
        <v>37</v>
      </c>
      <c r="AD154" s="1" t="s">
        <v>37</v>
      </c>
      <c r="AE154" s="1" t="s">
        <v>8512</v>
      </c>
      <c r="AF154" s="24">
        <v>9106042324</v>
      </c>
      <c r="AG154" s="24" t="str">
        <f t="shared" si="2"/>
        <v>9106042324-00004016</v>
      </c>
    </row>
    <row r="155" spans="1:33" x14ac:dyDescent="0.25">
      <c r="A155" s="24" t="s">
        <v>8673</v>
      </c>
      <c r="B155" s="1">
        <v>11715331</v>
      </c>
      <c r="C155" s="1" t="s">
        <v>855</v>
      </c>
      <c r="D155" s="1" t="s">
        <v>24</v>
      </c>
      <c r="E155" s="1" t="s">
        <v>25</v>
      </c>
      <c r="F155" s="1" t="s">
        <v>26</v>
      </c>
      <c r="G155" s="1" t="s">
        <v>856</v>
      </c>
      <c r="H155" s="1" t="s">
        <v>28</v>
      </c>
      <c r="I155" s="1" t="s">
        <v>29</v>
      </c>
      <c r="J155" s="1" t="s">
        <v>824</v>
      </c>
      <c r="K155" s="1" t="s">
        <v>825</v>
      </c>
      <c r="L155" s="1" t="s">
        <v>826</v>
      </c>
      <c r="M155" s="1" t="s">
        <v>839</v>
      </c>
      <c r="N155" s="1" t="s">
        <v>840</v>
      </c>
      <c r="O155" s="1" t="s">
        <v>841</v>
      </c>
      <c r="P155" s="1" t="s">
        <v>37</v>
      </c>
      <c r="Q155" s="1" t="s">
        <v>37</v>
      </c>
      <c r="R155" s="1" t="s">
        <v>37</v>
      </c>
      <c r="S155" s="1" t="s">
        <v>37</v>
      </c>
      <c r="T155" s="1" t="s">
        <v>38</v>
      </c>
      <c r="U155" s="1" t="s">
        <v>39</v>
      </c>
      <c r="V155" s="1" t="s">
        <v>40</v>
      </c>
      <c r="W155" s="1" t="s">
        <v>41</v>
      </c>
      <c r="X155" s="1" t="s">
        <v>42</v>
      </c>
      <c r="Y155" s="1" t="s">
        <v>37</v>
      </c>
      <c r="Z155" s="1" t="s">
        <v>37</v>
      </c>
      <c r="AA155" s="1" t="s">
        <v>37</v>
      </c>
      <c r="AB155" s="1" t="s">
        <v>857</v>
      </c>
      <c r="AC155" s="1" t="s">
        <v>37</v>
      </c>
      <c r="AD155" s="1" t="s">
        <v>37</v>
      </c>
      <c r="AE155" s="1" t="s">
        <v>8512</v>
      </c>
      <c r="AF155" s="24">
        <v>9106042844</v>
      </c>
      <c r="AG155" s="24" t="str">
        <f t="shared" si="2"/>
        <v>9106042844-00010761</v>
      </c>
    </row>
    <row r="156" spans="1:33" x14ac:dyDescent="0.25">
      <c r="A156" s="24" t="s">
        <v>8678</v>
      </c>
      <c r="B156" s="1">
        <v>11714869</v>
      </c>
      <c r="C156" s="1" t="s">
        <v>858</v>
      </c>
      <c r="D156" s="1" t="s">
        <v>24</v>
      </c>
      <c r="E156" s="1" t="s">
        <v>25</v>
      </c>
      <c r="F156" s="1" t="s">
        <v>26</v>
      </c>
      <c r="G156" s="1" t="s">
        <v>859</v>
      </c>
      <c r="H156" s="1" t="s">
        <v>28</v>
      </c>
      <c r="I156" s="1" t="s">
        <v>29</v>
      </c>
      <c r="J156" s="1" t="s">
        <v>860</v>
      </c>
      <c r="K156" s="1" t="s">
        <v>861</v>
      </c>
      <c r="L156" s="1" t="s">
        <v>862</v>
      </c>
      <c r="M156" s="1" t="s">
        <v>125</v>
      </c>
      <c r="N156" s="1" t="s">
        <v>126</v>
      </c>
      <c r="O156" s="1" t="s">
        <v>127</v>
      </c>
      <c r="P156" s="1" t="s">
        <v>37</v>
      </c>
      <c r="Q156" s="1" t="s">
        <v>37</v>
      </c>
      <c r="R156" s="1" t="s">
        <v>37</v>
      </c>
      <c r="S156" s="1" t="s">
        <v>37</v>
      </c>
      <c r="T156" s="1" t="s">
        <v>38</v>
      </c>
      <c r="U156" s="1" t="s">
        <v>39</v>
      </c>
      <c r="V156" s="1" t="s">
        <v>40</v>
      </c>
      <c r="W156" s="1" t="s">
        <v>41</v>
      </c>
      <c r="X156" s="1" t="s">
        <v>42</v>
      </c>
      <c r="Y156" s="1" t="s">
        <v>37</v>
      </c>
      <c r="Z156" s="1" t="s">
        <v>37</v>
      </c>
      <c r="AA156" s="1" t="s">
        <v>37</v>
      </c>
      <c r="AB156" s="1" t="s">
        <v>863</v>
      </c>
      <c r="AC156" s="1" t="s">
        <v>37</v>
      </c>
      <c r="AD156" s="1" t="s">
        <v>37</v>
      </c>
      <c r="AE156" s="1" t="s">
        <v>8512</v>
      </c>
      <c r="AF156" s="24">
        <v>9106042988</v>
      </c>
      <c r="AG156" s="24" t="str">
        <f t="shared" si="2"/>
        <v>9106042988-00018198</v>
      </c>
    </row>
    <row r="157" spans="1:33" x14ac:dyDescent="0.25">
      <c r="A157" s="24" t="s">
        <v>8599</v>
      </c>
      <c r="B157" s="1">
        <v>11715967</v>
      </c>
      <c r="C157" s="1" t="s">
        <v>864</v>
      </c>
      <c r="D157" s="1" t="s">
        <v>24</v>
      </c>
      <c r="E157" s="1" t="s">
        <v>25</v>
      </c>
      <c r="F157" s="1" t="s">
        <v>26</v>
      </c>
      <c r="G157" s="1" t="s">
        <v>865</v>
      </c>
      <c r="H157" s="1" t="s">
        <v>28</v>
      </c>
      <c r="I157" s="1" t="s">
        <v>29</v>
      </c>
      <c r="J157" s="1" t="s">
        <v>328</v>
      </c>
      <c r="K157" s="1" t="s">
        <v>329</v>
      </c>
      <c r="L157" s="1" t="s">
        <v>330</v>
      </c>
      <c r="M157" s="1" t="s">
        <v>803</v>
      </c>
      <c r="N157" s="1" t="s">
        <v>804</v>
      </c>
      <c r="O157" s="1" t="s">
        <v>805</v>
      </c>
      <c r="P157" s="1" t="s">
        <v>376</v>
      </c>
      <c r="Q157" s="1" t="s">
        <v>37</v>
      </c>
      <c r="R157" s="1" t="s">
        <v>37</v>
      </c>
      <c r="S157" s="1" t="s">
        <v>37</v>
      </c>
      <c r="T157" s="1" t="s">
        <v>38</v>
      </c>
      <c r="U157" s="1" t="s">
        <v>39</v>
      </c>
      <c r="V157" s="1" t="s">
        <v>40</v>
      </c>
      <c r="W157" s="1" t="s">
        <v>41</v>
      </c>
      <c r="X157" s="1" t="s">
        <v>42</v>
      </c>
      <c r="Y157" s="1" t="s">
        <v>37</v>
      </c>
      <c r="Z157" s="1" t="s">
        <v>37</v>
      </c>
      <c r="AA157" s="1" t="s">
        <v>37</v>
      </c>
      <c r="AB157" s="1" t="s">
        <v>866</v>
      </c>
      <c r="AC157" s="1" t="s">
        <v>37</v>
      </c>
      <c r="AD157" s="1" t="s">
        <v>37</v>
      </c>
      <c r="AE157" s="1" t="s">
        <v>8512</v>
      </c>
      <c r="AF157" s="24">
        <v>9106040990</v>
      </c>
      <c r="AG157" s="24" t="str">
        <f t="shared" si="2"/>
        <v>9106040990-00004770</v>
      </c>
    </row>
    <row r="158" spans="1:33" x14ac:dyDescent="0.25">
      <c r="A158" s="24" t="s">
        <v>8595</v>
      </c>
      <c r="B158" s="1">
        <v>11714812</v>
      </c>
      <c r="C158" s="1" t="s">
        <v>867</v>
      </c>
      <c r="D158" s="1" t="s">
        <v>24</v>
      </c>
      <c r="E158" s="1" t="s">
        <v>25</v>
      </c>
      <c r="F158" s="1" t="s">
        <v>26</v>
      </c>
      <c r="G158" s="1" t="s">
        <v>868</v>
      </c>
      <c r="H158" s="1" t="s">
        <v>28</v>
      </c>
      <c r="I158" s="1" t="s">
        <v>29</v>
      </c>
      <c r="J158" s="1" t="s">
        <v>869</v>
      </c>
      <c r="K158" s="1" t="s">
        <v>870</v>
      </c>
      <c r="L158" s="1" t="s">
        <v>871</v>
      </c>
      <c r="M158" s="1" t="s">
        <v>125</v>
      </c>
      <c r="N158" s="1" t="s">
        <v>126</v>
      </c>
      <c r="O158" s="1" t="s">
        <v>127</v>
      </c>
      <c r="P158" s="1" t="s">
        <v>37</v>
      </c>
      <c r="Q158" s="1" t="s">
        <v>37</v>
      </c>
      <c r="R158" s="1" t="s">
        <v>37</v>
      </c>
      <c r="S158" s="1" t="s">
        <v>37</v>
      </c>
      <c r="T158" s="1" t="s">
        <v>38</v>
      </c>
      <c r="U158" s="1" t="s">
        <v>39</v>
      </c>
      <c r="V158" s="1" t="s">
        <v>40</v>
      </c>
      <c r="W158" s="1" t="s">
        <v>41</v>
      </c>
      <c r="X158" s="1" t="s">
        <v>42</v>
      </c>
      <c r="Y158" s="1" t="s">
        <v>37</v>
      </c>
      <c r="Z158" s="1" t="s">
        <v>37</v>
      </c>
      <c r="AA158" s="1" t="s">
        <v>37</v>
      </c>
      <c r="AB158" s="1" t="s">
        <v>872</v>
      </c>
      <c r="AC158" s="1" t="s">
        <v>37</v>
      </c>
      <c r="AD158" s="1" t="s">
        <v>37</v>
      </c>
      <c r="AE158" s="1" t="s">
        <v>8512</v>
      </c>
      <c r="AF158" s="24">
        <v>9106040843</v>
      </c>
      <c r="AG158" s="24" t="str">
        <f t="shared" si="2"/>
        <v>9106040843-00018167</v>
      </c>
    </row>
    <row r="159" spans="1:33" x14ac:dyDescent="0.25">
      <c r="A159" s="24" t="s">
        <v>8601</v>
      </c>
      <c r="B159" s="1">
        <v>11713970</v>
      </c>
      <c r="C159" s="1" t="s">
        <v>873</v>
      </c>
      <c r="D159" s="1" t="s">
        <v>24</v>
      </c>
      <c r="E159" s="1" t="s">
        <v>25</v>
      </c>
      <c r="F159" s="1" t="s">
        <v>26</v>
      </c>
      <c r="G159" s="1" t="s">
        <v>874</v>
      </c>
      <c r="H159" s="1" t="s">
        <v>28</v>
      </c>
      <c r="I159" s="1" t="s">
        <v>29</v>
      </c>
      <c r="J159" s="1" t="s">
        <v>824</v>
      </c>
      <c r="K159" s="1" t="s">
        <v>825</v>
      </c>
      <c r="L159" s="1" t="s">
        <v>826</v>
      </c>
      <c r="M159" s="1" t="s">
        <v>310</v>
      </c>
      <c r="N159" s="1" t="s">
        <v>311</v>
      </c>
      <c r="O159" s="1" t="s">
        <v>312</v>
      </c>
      <c r="P159" s="1" t="s">
        <v>167</v>
      </c>
      <c r="Q159" s="1" t="s">
        <v>37</v>
      </c>
      <c r="R159" s="1" t="s">
        <v>37</v>
      </c>
      <c r="S159" s="1" t="s">
        <v>37</v>
      </c>
      <c r="T159" s="1" t="s">
        <v>38</v>
      </c>
      <c r="U159" s="1" t="s">
        <v>39</v>
      </c>
      <c r="V159" s="1" t="s">
        <v>40</v>
      </c>
      <c r="W159" s="1" t="s">
        <v>41</v>
      </c>
      <c r="X159" s="1" t="s">
        <v>42</v>
      </c>
      <c r="Y159" s="1" t="s">
        <v>37</v>
      </c>
      <c r="Z159" s="1" t="s">
        <v>37</v>
      </c>
      <c r="AA159" s="1" t="s">
        <v>37</v>
      </c>
      <c r="AB159" s="1" t="s">
        <v>875</v>
      </c>
      <c r="AC159" s="1" t="s">
        <v>37</v>
      </c>
      <c r="AD159" s="1" t="s">
        <v>37</v>
      </c>
      <c r="AE159" s="1" t="s">
        <v>8512</v>
      </c>
      <c r="AF159" s="24">
        <v>9106040965</v>
      </c>
      <c r="AG159" s="24" t="str">
        <f t="shared" si="2"/>
        <v>9106040965-00028853</v>
      </c>
    </row>
    <row r="160" spans="1:33" x14ac:dyDescent="0.25">
      <c r="A160" s="24" t="s">
        <v>8549</v>
      </c>
      <c r="B160" s="1">
        <v>11712374</v>
      </c>
      <c r="C160" s="1" t="s">
        <v>876</v>
      </c>
      <c r="D160" s="1" t="s">
        <v>24</v>
      </c>
      <c r="E160" s="1" t="s">
        <v>25</v>
      </c>
      <c r="F160" s="1" t="s">
        <v>26</v>
      </c>
      <c r="G160" s="1" t="s">
        <v>877</v>
      </c>
      <c r="H160" s="1" t="s">
        <v>28</v>
      </c>
      <c r="I160" s="1" t="s">
        <v>29</v>
      </c>
      <c r="J160" s="1" t="s">
        <v>878</v>
      </c>
      <c r="K160" s="1" t="s">
        <v>879</v>
      </c>
      <c r="L160" s="1" t="s">
        <v>880</v>
      </c>
      <c r="M160" s="1" t="s">
        <v>55</v>
      </c>
      <c r="N160" s="1" t="s">
        <v>56</v>
      </c>
      <c r="O160" s="1" t="s">
        <v>57</v>
      </c>
      <c r="P160" s="1" t="s">
        <v>37</v>
      </c>
      <c r="Q160" s="1" t="s">
        <v>37</v>
      </c>
      <c r="R160" s="1" t="s">
        <v>37</v>
      </c>
      <c r="S160" s="1" t="s">
        <v>37</v>
      </c>
      <c r="T160" s="1" t="s">
        <v>38</v>
      </c>
      <c r="U160" s="1" t="s">
        <v>39</v>
      </c>
      <c r="V160" s="1" t="s">
        <v>40</v>
      </c>
      <c r="W160" s="1" t="s">
        <v>41</v>
      </c>
      <c r="X160" s="1" t="s">
        <v>42</v>
      </c>
      <c r="Y160" s="1" t="s">
        <v>37</v>
      </c>
      <c r="Z160" s="1" t="s">
        <v>37</v>
      </c>
      <c r="AA160" s="1" t="s">
        <v>37</v>
      </c>
      <c r="AB160" s="1" t="s">
        <v>881</v>
      </c>
      <c r="AC160" s="1" t="s">
        <v>37</v>
      </c>
      <c r="AD160" s="1" t="s">
        <v>37</v>
      </c>
      <c r="AE160" s="1" t="s">
        <v>8512</v>
      </c>
      <c r="AF160" s="24">
        <v>9106039375</v>
      </c>
      <c r="AG160" s="24" t="str">
        <f t="shared" si="2"/>
        <v>9106039375-00480423</v>
      </c>
    </row>
    <row r="161" spans="1:33" x14ac:dyDescent="0.25">
      <c r="A161" s="24" t="s">
        <v>8608</v>
      </c>
      <c r="B161" s="1">
        <v>11714526</v>
      </c>
      <c r="C161" s="1" t="s">
        <v>882</v>
      </c>
      <c r="D161" s="1" t="s">
        <v>24</v>
      </c>
      <c r="E161" s="1" t="s">
        <v>25</v>
      </c>
      <c r="F161" s="1" t="s">
        <v>26</v>
      </c>
      <c r="G161" s="1" t="s">
        <v>883</v>
      </c>
      <c r="H161" s="1" t="s">
        <v>28</v>
      </c>
      <c r="I161" s="1" t="s">
        <v>29</v>
      </c>
      <c r="J161" s="1" t="s">
        <v>884</v>
      </c>
      <c r="K161" s="1" t="s">
        <v>885</v>
      </c>
      <c r="L161" s="1" t="s">
        <v>886</v>
      </c>
      <c r="M161" s="1" t="s">
        <v>152</v>
      </c>
      <c r="N161" s="1" t="s">
        <v>153</v>
      </c>
      <c r="O161" s="1" t="s">
        <v>154</v>
      </c>
      <c r="P161" s="1" t="s">
        <v>37</v>
      </c>
      <c r="Q161" s="1" t="s">
        <v>37</v>
      </c>
      <c r="R161" s="1" t="s">
        <v>37</v>
      </c>
      <c r="S161" s="1" t="s">
        <v>37</v>
      </c>
      <c r="T161" s="1" t="s">
        <v>38</v>
      </c>
      <c r="U161" s="1" t="s">
        <v>39</v>
      </c>
      <c r="V161" s="1" t="s">
        <v>40</v>
      </c>
      <c r="W161" s="1" t="s">
        <v>41</v>
      </c>
      <c r="X161" s="1" t="s">
        <v>42</v>
      </c>
      <c r="Y161" s="1" t="s">
        <v>37</v>
      </c>
      <c r="Z161" s="1" t="s">
        <v>37</v>
      </c>
      <c r="AA161" s="1" t="s">
        <v>37</v>
      </c>
      <c r="AB161" s="1" t="s">
        <v>887</v>
      </c>
      <c r="AC161" s="1" t="s">
        <v>37</v>
      </c>
      <c r="AD161" s="1" t="s">
        <v>37</v>
      </c>
      <c r="AE161" s="1" t="s">
        <v>8512</v>
      </c>
      <c r="AF161" s="24">
        <v>9106041379</v>
      </c>
      <c r="AG161" s="24" t="str">
        <f t="shared" si="2"/>
        <v>9106041379-00003009</v>
      </c>
    </row>
    <row r="162" spans="1:33" x14ac:dyDescent="0.25">
      <c r="A162" s="24" t="s">
        <v>8591</v>
      </c>
      <c r="B162" s="1">
        <v>11712960</v>
      </c>
      <c r="C162" s="1" t="s">
        <v>888</v>
      </c>
      <c r="D162" s="1" t="s">
        <v>24</v>
      </c>
      <c r="E162" s="1" t="s">
        <v>25</v>
      </c>
      <c r="F162" s="1" t="s">
        <v>26</v>
      </c>
      <c r="G162" s="1" t="s">
        <v>889</v>
      </c>
      <c r="H162" s="1" t="s">
        <v>28</v>
      </c>
      <c r="I162" s="1" t="s">
        <v>29</v>
      </c>
      <c r="J162" s="1" t="s">
        <v>61</v>
      </c>
      <c r="K162" s="1" t="s">
        <v>62</v>
      </c>
      <c r="L162" s="1" t="s">
        <v>63</v>
      </c>
      <c r="M162" s="1" t="s">
        <v>55</v>
      </c>
      <c r="N162" s="1" t="s">
        <v>56</v>
      </c>
      <c r="O162" s="1" t="s">
        <v>57</v>
      </c>
      <c r="P162" s="1" t="s">
        <v>37</v>
      </c>
      <c r="Q162" s="1" t="s">
        <v>37</v>
      </c>
      <c r="R162" s="1" t="s">
        <v>37</v>
      </c>
      <c r="S162" s="1" t="s">
        <v>37</v>
      </c>
      <c r="T162" s="1" t="s">
        <v>38</v>
      </c>
      <c r="U162" s="1" t="s">
        <v>39</v>
      </c>
      <c r="V162" s="1" t="s">
        <v>40</v>
      </c>
      <c r="W162" s="1" t="s">
        <v>41</v>
      </c>
      <c r="X162" s="1" t="s">
        <v>42</v>
      </c>
      <c r="Y162" s="1" t="s">
        <v>37</v>
      </c>
      <c r="Z162" s="1" t="s">
        <v>37</v>
      </c>
      <c r="AA162" s="1" t="s">
        <v>37</v>
      </c>
      <c r="AB162" s="1" t="s">
        <v>890</v>
      </c>
      <c r="AC162" s="1" t="s">
        <v>37</v>
      </c>
      <c r="AD162" s="1" t="s">
        <v>37</v>
      </c>
      <c r="AE162" s="1" t="s">
        <v>8512</v>
      </c>
      <c r="AF162" s="24">
        <v>9106040795</v>
      </c>
      <c r="AG162" s="24" t="str">
        <f t="shared" si="2"/>
        <v>9106040795-00480934</v>
      </c>
    </row>
    <row r="163" spans="1:33" x14ac:dyDescent="0.25">
      <c r="A163" s="24" t="s">
        <v>8677</v>
      </c>
      <c r="B163" s="1">
        <v>11715333</v>
      </c>
      <c r="C163" s="1" t="s">
        <v>891</v>
      </c>
      <c r="D163" s="1" t="s">
        <v>24</v>
      </c>
      <c r="E163" s="1" t="s">
        <v>25</v>
      </c>
      <c r="F163" s="1" t="s">
        <v>26</v>
      </c>
      <c r="G163" s="1" t="s">
        <v>892</v>
      </c>
      <c r="H163" s="1" t="s">
        <v>28</v>
      </c>
      <c r="I163" s="1" t="s">
        <v>29</v>
      </c>
      <c r="J163" s="1" t="s">
        <v>566</v>
      </c>
      <c r="K163" s="1" t="s">
        <v>567</v>
      </c>
      <c r="L163" s="1" t="s">
        <v>568</v>
      </c>
      <c r="M163" s="1" t="s">
        <v>839</v>
      </c>
      <c r="N163" s="1" t="s">
        <v>840</v>
      </c>
      <c r="O163" s="1" t="s">
        <v>841</v>
      </c>
      <c r="P163" s="1" t="s">
        <v>37</v>
      </c>
      <c r="Q163" s="1" t="s">
        <v>37</v>
      </c>
      <c r="R163" s="1" t="s">
        <v>37</v>
      </c>
      <c r="S163" s="1" t="s">
        <v>37</v>
      </c>
      <c r="T163" s="1" t="s">
        <v>38</v>
      </c>
      <c r="U163" s="1" t="s">
        <v>39</v>
      </c>
      <c r="V163" s="1" t="s">
        <v>40</v>
      </c>
      <c r="W163" s="1" t="s">
        <v>41</v>
      </c>
      <c r="X163" s="1" t="s">
        <v>42</v>
      </c>
      <c r="Y163" s="1" t="s">
        <v>37</v>
      </c>
      <c r="Z163" s="1" t="s">
        <v>37</v>
      </c>
      <c r="AA163" s="1" t="s">
        <v>37</v>
      </c>
      <c r="AB163" s="1" t="s">
        <v>893</v>
      </c>
      <c r="AC163" s="1" t="s">
        <v>37</v>
      </c>
      <c r="AD163" s="1" t="s">
        <v>37</v>
      </c>
      <c r="AE163" s="1" t="s">
        <v>8512</v>
      </c>
      <c r="AF163" s="24">
        <v>9106042947</v>
      </c>
      <c r="AG163" s="24" t="str">
        <f t="shared" si="2"/>
        <v>9106042947-00010763</v>
      </c>
    </row>
    <row r="164" spans="1:33" x14ac:dyDescent="0.25">
      <c r="A164" s="24" t="s">
        <v>8568</v>
      </c>
      <c r="B164" s="1">
        <v>11716139</v>
      </c>
      <c r="C164" s="1" t="s">
        <v>894</v>
      </c>
      <c r="D164" s="1" t="s">
        <v>24</v>
      </c>
      <c r="E164" s="1" t="s">
        <v>25</v>
      </c>
      <c r="F164" s="1" t="s">
        <v>26</v>
      </c>
      <c r="G164" s="1" t="s">
        <v>895</v>
      </c>
      <c r="H164" s="1" t="s">
        <v>28</v>
      </c>
      <c r="I164" s="1" t="s">
        <v>29</v>
      </c>
      <c r="J164" s="1" t="s">
        <v>896</v>
      </c>
      <c r="K164" s="1" t="s">
        <v>897</v>
      </c>
      <c r="L164" s="1" t="s">
        <v>898</v>
      </c>
      <c r="M164" s="1" t="s">
        <v>198</v>
      </c>
      <c r="N164" s="1" t="s">
        <v>199</v>
      </c>
      <c r="O164" s="1" t="s">
        <v>200</v>
      </c>
      <c r="P164" s="1" t="s">
        <v>91</v>
      </c>
      <c r="Q164" s="1" t="s">
        <v>37</v>
      </c>
      <c r="R164" s="1" t="s">
        <v>37</v>
      </c>
      <c r="S164" s="1" t="s">
        <v>37</v>
      </c>
      <c r="T164" s="1" t="s">
        <v>38</v>
      </c>
      <c r="U164" s="1" t="s">
        <v>39</v>
      </c>
      <c r="V164" s="1" t="s">
        <v>40</v>
      </c>
      <c r="W164" s="1" t="s">
        <v>41</v>
      </c>
      <c r="X164" s="1" t="s">
        <v>42</v>
      </c>
      <c r="Y164" s="1" t="s">
        <v>37</v>
      </c>
      <c r="Z164" s="1" t="s">
        <v>37</v>
      </c>
      <c r="AA164" s="1" t="s">
        <v>37</v>
      </c>
      <c r="AB164" s="1" t="s">
        <v>899</v>
      </c>
      <c r="AC164" s="1" t="s">
        <v>37</v>
      </c>
      <c r="AD164" s="1" t="s">
        <v>37</v>
      </c>
      <c r="AE164" s="1" t="s">
        <v>8512</v>
      </c>
      <c r="AF164" s="24">
        <v>9106039897</v>
      </c>
      <c r="AG164" s="24" t="str">
        <f t="shared" si="2"/>
        <v>9106039897-00159687</v>
      </c>
    </row>
    <row r="165" spans="1:33" x14ac:dyDescent="0.25">
      <c r="A165" s="24" t="s">
        <v>8658</v>
      </c>
      <c r="B165" s="1">
        <v>11715604</v>
      </c>
      <c r="C165" s="1" t="s">
        <v>900</v>
      </c>
      <c r="D165" s="1" t="s">
        <v>24</v>
      </c>
      <c r="E165" s="1" t="s">
        <v>25</v>
      </c>
      <c r="F165" s="1" t="s">
        <v>26</v>
      </c>
      <c r="G165" s="1" t="s">
        <v>901</v>
      </c>
      <c r="H165" s="1" t="s">
        <v>28</v>
      </c>
      <c r="I165" s="1" t="s">
        <v>29</v>
      </c>
      <c r="J165" s="1" t="s">
        <v>638</v>
      </c>
      <c r="K165" s="1" t="s">
        <v>639</v>
      </c>
      <c r="L165" s="1" t="s">
        <v>640</v>
      </c>
      <c r="M165" s="1" t="s">
        <v>64</v>
      </c>
      <c r="N165" s="1" t="s">
        <v>65</v>
      </c>
      <c r="O165" s="1" t="s">
        <v>66</v>
      </c>
      <c r="P165" s="1" t="s">
        <v>37</v>
      </c>
      <c r="Q165" s="1" t="s">
        <v>37</v>
      </c>
      <c r="R165" s="1" t="s">
        <v>37</v>
      </c>
      <c r="S165" s="1" t="s">
        <v>37</v>
      </c>
      <c r="T165" s="1" t="s">
        <v>38</v>
      </c>
      <c r="U165" s="1" t="s">
        <v>39</v>
      </c>
      <c r="V165" s="1" t="s">
        <v>40</v>
      </c>
      <c r="W165" s="1" t="s">
        <v>41</v>
      </c>
      <c r="X165" s="1" t="s">
        <v>42</v>
      </c>
      <c r="Y165" s="1" t="s">
        <v>37</v>
      </c>
      <c r="Z165" s="1" t="s">
        <v>37</v>
      </c>
      <c r="AA165" s="1" t="s">
        <v>37</v>
      </c>
      <c r="AB165" s="1" t="s">
        <v>902</v>
      </c>
      <c r="AC165" s="1" t="s">
        <v>37</v>
      </c>
      <c r="AD165" s="1" t="s">
        <v>37</v>
      </c>
      <c r="AE165" s="1" t="s">
        <v>8512</v>
      </c>
      <c r="AF165" s="24">
        <v>9106042460</v>
      </c>
      <c r="AG165" s="24" t="str">
        <f t="shared" si="2"/>
        <v>9106042460-00080949</v>
      </c>
    </row>
    <row r="166" spans="1:33" x14ac:dyDescent="0.25">
      <c r="A166" s="24" t="s">
        <v>8659</v>
      </c>
      <c r="B166" s="1">
        <v>11715605</v>
      </c>
      <c r="C166" s="1" t="s">
        <v>903</v>
      </c>
      <c r="D166" s="1" t="s">
        <v>24</v>
      </c>
      <c r="E166" s="1" t="s">
        <v>25</v>
      </c>
      <c r="F166" s="1" t="s">
        <v>26</v>
      </c>
      <c r="G166" s="1" t="s">
        <v>904</v>
      </c>
      <c r="H166" s="1" t="s">
        <v>28</v>
      </c>
      <c r="I166" s="1" t="s">
        <v>29</v>
      </c>
      <c r="J166" s="1" t="s">
        <v>581</v>
      </c>
      <c r="K166" s="1" t="s">
        <v>582</v>
      </c>
      <c r="L166" s="1" t="s">
        <v>583</v>
      </c>
      <c r="M166" s="1" t="s">
        <v>64</v>
      </c>
      <c r="N166" s="1" t="s">
        <v>65</v>
      </c>
      <c r="O166" s="1" t="s">
        <v>66</v>
      </c>
      <c r="P166" s="1" t="s">
        <v>37</v>
      </c>
      <c r="Q166" s="1" t="s">
        <v>37</v>
      </c>
      <c r="R166" s="1" t="s">
        <v>37</v>
      </c>
      <c r="S166" s="1" t="s">
        <v>37</v>
      </c>
      <c r="T166" s="1" t="s">
        <v>38</v>
      </c>
      <c r="U166" s="1" t="s">
        <v>39</v>
      </c>
      <c r="V166" s="1" t="s">
        <v>40</v>
      </c>
      <c r="W166" s="1" t="s">
        <v>41</v>
      </c>
      <c r="X166" s="1" t="s">
        <v>42</v>
      </c>
      <c r="Y166" s="1" t="s">
        <v>37</v>
      </c>
      <c r="Z166" s="1" t="s">
        <v>37</v>
      </c>
      <c r="AA166" s="1" t="s">
        <v>37</v>
      </c>
      <c r="AB166" s="1" t="s">
        <v>905</v>
      </c>
      <c r="AC166" s="1" t="s">
        <v>37</v>
      </c>
      <c r="AD166" s="1" t="s">
        <v>37</v>
      </c>
      <c r="AE166" s="1" t="s">
        <v>8512</v>
      </c>
      <c r="AF166" s="24">
        <v>9106042462</v>
      </c>
      <c r="AG166" s="24" t="str">
        <f t="shared" si="2"/>
        <v>9106042462-00080950</v>
      </c>
    </row>
    <row r="167" spans="1:33" x14ac:dyDescent="0.25">
      <c r="A167" s="24" t="s">
        <v>8746</v>
      </c>
      <c r="B167" s="1">
        <v>11724303</v>
      </c>
      <c r="C167" s="1" t="s">
        <v>906</v>
      </c>
      <c r="D167" s="1" t="s">
        <v>907</v>
      </c>
      <c r="E167" s="1" t="s">
        <v>25</v>
      </c>
      <c r="F167" s="1" t="s">
        <v>26</v>
      </c>
      <c r="G167" s="1" t="s">
        <v>908</v>
      </c>
      <c r="H167" s="1" t="s">
        <v>28</v>
      </c>
      <c r="I167" s="1" t="s">
        <v>29</v>
      </c>
      <c r="J167" s="1" t="s">
        <v>909</v>
      </c>
      <c r="K167" s="1" t="s">
        <v>910</v>
      </c>
      <c r="L167" s="1" t="s">
        <v>911</v>
      </c>
      <c r="M167" s="1" t="s">
        <v>198</v>
      </c>
      <c r="N167" s="1" t="s">
        <v>199</v>
      </c>
      <c r="O167" s="1" t="s">
        <v>200</v>
      </c>
      <c r="P167" s="1" t="s">
        <v>91</v>
      </c>
      <c r="Q167" s="1" t="s">
        <v>37</v>
      </c>
      <c r="R167" s="1" t="s">
        <v>37</v>
      </c>
      <c r="S167" s="1" t="s">
        <v>37</v>
      </c>
      <c r="T167" s="1" t="s">
        <v>38</v>
      </c>
      <c r="U167" s="1" t="s">
        <v>39</v>
      </c>
      <c r="V167" s="1" t="s">
        <v>40</v>
      </c>
      <c r="W167" s="1" t="s">
        <v>41</v>
      </c>
      <c r="X167" s="1" t="s">
        <v>42</v>
      </c>
      <c r="Y167" s="1" t="s">
        <v>37</v>
      </c>
      <c r="Z167" s="1" t="s">
        <v>37</v>
      </c>
      <c r="AA167" s="1" t="s">
        <v>37</v>
      </c>
      <c r="AB167" s="1" t="s">
        <v>912</v>
      </c>
      <c r="AC167" s="1" t="s">
        <v>37</v>
      </c>
      <c r="AD167" s="1" t="s">
        <v>37</v>
      </c>
      <c r="AE167" s="1" t="s">
        <v>8512</v>
      </c>
      <c r="AF167" s="24">
        <v>9106044669</v>
      </c>
      <c r="AG167" s="24" t="str">
        <f t="shared" si="2"/>
        <v>9106044669-00160209</v>
      </c>
    </row>
    <row r="168" spans="1:33" x14ac:dyDescent="0.25">
      <c r="A168" s="24" t="s">
        <v>8715</v>
      </c>
      <c r="B168" s="1">
        <v>11720256</v>
      </c>
      <c r="C168" s="1" t="s">
        <v>913</v>
      </c>
      <c r="D168" s="1" t="s">
        <v>907</v>
      </c>
      <c r="E168" s="1" t="s">
        <v>25</v>
      </c>
      <c r="F168" s="1" t="s">
        <v>26</v>
      </c>
      <c r="G168" s="1" t="s">
        <v>914</v>
      </c>
      <c r="H168" s="1" t="s">
        <v>28</v>
      </c>
      <c r="I168" s="1" t="s">
        <v>29</v>
      </c>
      <c r="J168" s="1" t="s">
        <v>860</v>
      </c>
      <c r="K168" s="1" t="s">
        <v>861</v>
      </c>
      <c r="L168" s="1" t="s">
        <v>862</v>
      </c>
      <c r="M168" s="1" t="s">
        <v>55</v>
      </c>
      <c r="N168" s="1" t="s">
        <v>56</v>
      </c>
      <c r="O168" s="1" t="s">
        <v>57</v>
      </c>
      <c r="P168" s="1" t="s">
        <v>37</v>
      </c>
      <c r="Q168" s="1" t="s">
        <v>37</v>
      </c>
      <c r="R168" s="1" t="s">
        <v>37</v>
      </c>
      <c r="S168" s="1" t="s">
        <v>37</v>
      </c>
      <c r="T168" s="1" t="s">
        <v>38</v>
      </c>
      <c r="U168" s="1" t="s">
        <v>39</v>
      </c>
      <c r="V168" s="1" t="s">
        <v>40</v>
      </c>
      <c r="W168" s="1" t="s">
        <v>41</v>
      </c>
      <c r="X168" s="1" t="s">
        <v>42</v>
      </c>
      <c r="Y168" s="1" t="s">
        <v>37</v>
      </c>
      <c r="Z168" s="1" t="s">
        <v>37</v>
      </c>
      <c r="AA168" s="1" t="s">
        <v>37</v>
      </c>
      <c r="AB168" s="1" t="s">
        <v>915</v>
      </c>
      <c r="AC168" s="1" t="s">
        <v>37</v>
      </c>
      <c r="AD168" s="1" t="s">
        <v>37</v>
      </c>
      <c r="AE168" s="1" t="s">
        <v>8512</v>
      </c>
      <c r="AF168" s="24">
        <v>9106043755</v>
      </c>
      <c r="AG168" s="24" t="str">
        <f t="shared" si="2"/>
        <v>9106043755-00481971</v>
      </c>
    </row>
    <row r="169" spans="1:33" x14ac:dyDescent="0.25">
      <c r="A169" s="24" t="s">
        <v>8710</v>
      </c>
      <c r="B169" s="1">
        <v>11722057</v>
      </c>
      <c r="C169" s="1" t="s">
        <v>916</v>
      </c>
      <c r="D169" s="1" t="s">
        <v>907</v>
      </c>
      <c r="E169" s="1" t="s">
        <v>25</v>
      </c>
      <c r="F169" s="1" t="s">
        <v>26</v>
      </c>
      <c r="G169" s="1" t="s">
        <v>917</v>
      </c>
      <c r="H169" s="1" t="s">
        <v>28</v>
      </c>
      <c r="I169" s="1" t="s">
        <v>29</v>
      </c>
      <c r="J169" s="1" t="s">
        <v>292</v>
      </c>
      <c r="K169" s="1" t="s">
        <v>293</v>
      </c>
      <c r="L169" s="1" t="s">
        <v>294</v>
      </c>
      <c r="M169" s="1" t="s">
        <v>407</v>
      </c>
      <c r="N169" s="1" t="s">
        <v>408</v>
      </c>
      <c r="O169" s="1" t="s">
        <v>409</v>
      </c>
      <c r="P169" s="1" t="s">
        <v>167</v>
      </c>
      <c r="Q169" s="1" t="s">
        <v>37</v>
      </c>
      <c r="R169" s="1" t="s">
        <v>37</v>
      </c>
      <c r="S169" s="1" t="s">
        <v>37</v>
      </c>
      <c r="T169" s="1" t="s">
        <v>38</v>
      </c>
      <c r="U169" s="1" t="s">
        <v>39</v>
      </c>
      <c r="V169" s="1" t="s">
        <v>40</v>
      </c>
      <c r="W169" s="1" t="s">
        <v>41</v>
      </c>
      <c r="X169" s="1" t="s">
        <v>42</v>
      </c>
      <c r="Y169" s="1" t="s">
        <v>37</v>
      </c>
      <c r="Z169" s="1" t="s">
        <v>37</v>
      </c>
      <c r="AA169" s="1" t="s">
        <v>37</v>
      </c>
      <c r="AB169" s="1" t="s">
        <v>918</v>
      </c>
      <c r="AC169" s="1" t="s">
        <v>37</v>
      </c>
      <c r="AD169" s="1" t="s">
        <v>37</v>
      </c>
      <c r="AE169" s="1" t="s">
        <v>8512</v>
      </c>
      <c r="AF169" s="24">
        <v>9106043652</v>
      </c>
      <c r="AG169" s="24" t="str">
        <f t="shared" si="2"/>
        <v>9106043652-00047588</v>
      </c>
    </row>
    <row r="170" spans="1:33" x14ac:dyDescent="0.25">
      <c r="A170" s="24" t="s">
        <v>8813</v>
      </c>
      <c r="B170" s="1">
        <v>11723312</v>
      </c>
      <c r="C170" s="1" t="s">
        <v>919</v>
      </c>
      <c r="D170" s="1" t="s">
        <v>907</v>
      </c>
      <c r="E170" s="1" t="s">
        <v>25</v>
      </c>
      <c r="F170" s="1" t="s">
        <v>26</v>
      </c>
      <c r="G170" s="1" t="s">
        <v>920</v>
      </c>
      <c r="H170" s="1" t="s">
        <v>28</v>
      </c>
      <c r="I170" s="1" t="s">
        <v>29</v>
      </c>
      <c r="J170" s="1" t="s">
        <v>921</v>
      </c>
      <c r="K170" s="1" t="s">
        <v>922</v>
      </c>
      <c r="L170" s="1" t="s">
        <v>923</v>
      </c>
      <c r="M170" s="1" t="s">
        <v>107</v>
      </c>
      <c r="N170" s="1" t="s">
        <v>108</v>
      </c>
      <c r="O170" s="1" t="s">
        <v>109</v>
      </c>
      <c r="P170" s="1" t="s">
        <v>37</v>
      </c>
      <c r="Q170" s="1" t="s">
        <v>37</v>
      </c>
      <c r="R170" s="1" t="s">
        <v>37</v>
      </c>
      <c r="S170" s="1" t="s">
        <v>37</v>
      </c>
      <c r="T170" s="1" t="s">
        <v>38</v>
      </c>
      <c r="U170" s="1" t="s">
        <v>39</v>
      </c>
      <c r="V170" s="1" t="s">
        <v>40</v>
      </c>
      <c r="W170" s="1" t="s">
        <v>41</v>
      </c>
      <c r="X170" s="1" t="s">
        <v>42</v>
      </c>
      <c r="Y170" s="1" t="s">
        <v>37</v>
      </c>
      <c r="Z170" s="1" t="s">
        <v>37</v>
      </c>
      <c r="AA170" s="1" t="s">
        <v>37</v>
      </c>
      <c r="AB170" s="1" t="s">
        <v>924</v>
      </c>
      <c r="AC170" s="1" t="s">
        <v>37</v>
      </c>
      <c r="AD170" s="1" t="s">
        <v>37</v>
      </c>
      <c r="AE170" s="1" t="s">
        <v>8512</v>
      </c>
      <c r="AF170" s="24">
        <v>9106046084</v>
      </c>
      <c r="AG170" s="24" t="str">
        <f t="shared" si="2"/>
        <v>9106046084-00037485</v>
      </c>
    </row>
    <row r="171" spans="1:33" x14ac:dyDescent="0.25">
      <c r="A171" s="24" t="s">
        <v>8740</v>
      </c>
      <c r="B171" s="1">
        <v>11720557</v>
      </c>
      <c r="C171" s="1" t="s">
        <v>925</v>
      </c>
      <c r="D171" s="1" t="s">
        <v>907</v>
      </c>
      <c r="E171" s="1" t="s">
        <v>25</v>
      </c>
      <c r="F171" s="1" t="s">
        <v>26</v>
      </c>
      <c r="G171" s="1" t="s">
        <v>926</v>
      </c>
      <c r="H171" s="1" t="s">
        <v>28</v>
      </c>
      <c r="I171" s="1" t="s">
        <v>29</v>
      </c>
      <c r="J171" s="1" t="s">
        <v>161</v>
      </c>
      <c r="K171" s="1" t="s">
        <v>162</v>
      </c>
      <c r="L171" s="1" t="s">
        <v>163</v>
      </c>
      <c r="M171" s="1" t="s">
        <v>55</v>
      </c>
      <c r="N171" s="1" t="s">
        <v>56</v>
      </c>
      <c r="O171" s="1" t="s">
        <v>57</v>
      </c>
      <c r="P171" s="1" t="s">
        <v>37</v>
      </c>
      <c r="Q171" s="1" t="s">
        <v>37</v>
      </c>
      <c r="R171" s="1" t="s">
        <v>37</v>
      </c>
      <c r="S171" s="1" t="s">
        <v>37</v>
      </c>
      <c r="T171" s="1" t="s">
        <v>38</v>
      </c>
      <c r="U171" s="1" t="s">
        <v>39</v>
      </c>
      <c r="V171" s="1" t="s">
        <v>40</v>
      </c>
      <c r="W171" s="1" t="s">
        <v>41</v>
      </c>
      <c r="X171" s="1" t="s">
        <v>42</v>
      </c>
      <c r="Y171" s="1" t="s">
        <v>37</v>
      </c>
      <c r="Z171" s="1" t="s">
        <v>37</v>
      </c>
      <c r="AA171" s="1" t="s">
        <v>37</v>
      </c>
      <c r="AB171" s="1" t="s">
        <v>927</v>
      </c>
      <c r="AC171" s="1" t="s">
        <v>37</v>
      </c>
      <c r="AD171" s="1" t="s">
        <v>37</v>
      </c>
      <c r="AE171" s="1" t="s">
        <v>8512</v>
      </c>
      <c r="AF171" s="24">
        <v>9106044426</v>
      </c>
      <c r="AG171" s="24" t="str">
        <f t="shared" si="2"/>
        <v>9106044426-00482232</v>
      </c>
    </row>
    <row r="172" spans="1:33" x14ac:dyDescent="0.25">
      <c r="A172" s="24" t="s">
        <v>8817</v>
      </c>
      <c r="B172" s="1">
        <v>11723316</v>
      </c>
      <c r="C172" s="1" t="s">
        <v>928</v>
      </c>
      <c r="D172" s="1" t="s">
        <v>907</v>
      </c>
      <c r="E172" s="1" t="s">
        <v>25</v>
      </c>
      <c r="F172" s="1" t="s">
        <v>26</v>
      </c>
      <c r="G172" s="1" t="s">
        <v>929</v>
      </c>
      <c r="H172" s="1" t="s">
        <v>28</v>
      </c>
      <c r="I172" s="1" t="s">
        <v>29</v>
      </c>
      <c r="J172" s="1" t="s">
        <v>30</v>
      </c>
      <c r="K172" s="1" t="s">
        <v>31</v>
      </c>
      <c r="L172" s="1" t="s">
        <v>32</v>
      </c>
      <c r="M172" s="1" t="s">
        <v>107</v>
      </c>
      <c r="N172" s="1" t="s">
        <v>108</v>
      </c>
      <c r="O172" s="1" t="s">
        <v>109</v>
      </c>
      <c r="P172" s="1" t="s">
        <v>37</v>
      </c>
      <c r="Q172" s="1" t="s">
        <v>37</v>
      </c>
      <c r="R172" s="1" t="s">
        <v>37</v>
      </c>
      <c r="S172" s="1" t="s">
        <v>37</v>
      </c>
      <c r="T172" s="1" t="s">
        <v>38</v>
      </c>
      <c r="U172" s="1" t="s">
        <v>39</v>
      </c>
      <c r="V172" s="1" t="s">
        <v>40</v>
      </c>
      <c r="W172" s="1" t="s">
        <v>41</v>
      </c>
      <c r="X172" s="1" t="s">
        <v>42</v>
      </c>
      <c r="Y172" s="1" t="s">
        <v>37</v>
      </c>
      <c r="Z172" s="1" t="s">
        <v>37</v>
      </c>
      <c r="AA172" s="1" t="s">
        <v>37</v>
      </c>
      <c r="AB172" s="1" t="s">
        <v>930</v>
      </c>
      <c r="AC172" s="1" t="s">
        <v>37</v>
      </c>
      <c r="AD172" s="1" t="s">
        <v>37</v>
      </c>
      <c r="AE172" s="1" t="s">
        <v>8512</v>
      </c>
      <c r="AF172" s="24">
        <v>9106046204</v>
      </c>
      <c r="AG172" s="24" t="str">
        <f t="shared" si="2"/>
        <v>9106046204-00037489</v>
      </c>
    </row>
    <row r="173" spans="1:33" x14ac:dyDescent="0.25">
      <c r="A173" s="24" t="s">
        <v>8821</v>
      </c>
      <c r="B173" s="1">
        <v>11721229</v>
      </c>
      <c r="C173" s="1" t="s">
        <v>931</v>
      </c>
      <c r="D173" s="1" t="s">
        <v>907</v>
      </c>
      <c r="E173" s="1" t="s">
        <v>25</v>
      </c>
      <c r="F173" s="1" t="s">
        <v>26</v>
      </c>
      <c r="G173" s="1" t="s">
        <v>932</v>
      </c>
      <c r="H173" s="1" t="s">
        <v>28</v>
      </c>
      <c r="I173" s="1" t="s">
        <v>29</v>
      </c>
      <c r="J173" s="1" t="s">
        <v>292</v>
      </c>
      <c r="K173" s="1" t="s">
        <v>293</v>
      </c>
      <c r="L173" s="1" t="s">
        <v>294</v>
      </c>
      <c r="M173" s="1" t="s">
        <v>55</v>
      </c>
      <c r="N173" s="1" t="s">
        <v>56</v>
      </c>
      <c r="O173" s="1" t="s">
        <v>57</v>
      </c>
      <c r="P173" s="1" t="s">
        <v>37</v>
      </c>
      <c r="Q173" s="1" t="s">
        <v>37</v>
      </c>
      <c r="R173" s="1" t="s">
        <v>37</v>
      </c>
      <c r="S173" s="1" t="s">
        <v>37</v>
      </c>
      <c r="T173" s="1" t="s">
        <v>38</v>
      </c>
      <c r="U173" s="1" t="s">
        <v>39</v>
      </c>
      <c r="V173" s="1" t="s">
        <v>40</v>
      </c>
      <c r="W173" s="1" t="s">
        <v>41</v>
      </c>
      <c r="X173" s="1" t="s">
        <v>42</v>
      </c>
      <c r="Y173" s="1" t="s">
        <v>37</v>
      </c>
      <c r="Z173" s="1" t="s">
        <v>37</v>
      </c>
      <c r="AA173" s="1" t="s">
        <v>37</v>
      </c>
      <c r="AB173" s="1" t="s">
        <v>933</v>
      </c>
      <c r="AC173" s="1" t="s">
        <v>37</v>
      </c>
      <c r="AD173" s="1" t="s">
        <v>37</v>
      </c>
      <c r="AE173" s="1" t="s">
        <v>8512</v>
      </c>
      <c r="AF173" s="24">
        <v>9106046350</v>
      </c>
      <c r="AG173" s="24" t="str">
        <f t="shared" si="2"/>
        <v>9106046350-00482872</v>
      </c>
    </row>
    <row r="174" spans="1:33" x14ac:dyDescent="0.25">
      <c r="A174" s="24" t="s">
        <v>8811</v>
      </c>
      <c r="B174" s="1">
        <v>11723311</v>
      </c>
      <c r="C174" s="1" t="s">
        <v>934</v>
      </c>
      <c r="D174" s="1" t="s">
        <v>907</v>
      </c>
      <c r="E174" s="1" t="s">
        <v>25</v>
      </c>
      <c r="F174" s="1" t="s">
        <v>26</v>
      </c>
      <c r="G174" s="1" t="s">
        <v>935</v>
      </c>
      <c r="H174" s="1" t="s">
        <v>28</v>
      </c>
      <c r="I174" s="1" t="s">
        <v>29</v>
      </c>
      <c r="J174" s="1" t="s">
        <v>936</v>
      </c>
      <c r="K174" s="1" t="s">
        <v>937</v>
      </c>
      <c r="L174" s="1" t="s">
        <v>938</v>
      </c>
      <c r="M174" s="1" t="s">
        <v>107</v>
      </c>
      <c r="N174" s="1" t="s">
        <v>108</v>
      </c>
      <c r="O174" s="1" t="s">
        <v>109</v>
      </c>
      <c r="P174" s="1" t="s">
        <v>37</v>
      </c>
      <c r="Q174" s="1" t="s">
        <v>37</v>
      </c>
      <c r="R174" s="1" t="s">
        <v>37</v>
      </c>
      <c r="S174" s="1" t="s">
        <v>37</v>
      </c>
      <c r="T174" s="1" t="s">
        <v>38</v>
      </c>
      <c r="U174" s="1" t="s">
        <v>39</v>
      </c>
      <c r="V174" s="1" t="s">
        <v>40</v>
      </c>
      <c r="W174" s="1" t="s">
        <v>41</v>
      </c>
      <c r="X174" s="1" t="s">
        <v>42</v>
      </c>
      <c r="Y174" s="1" t="s">
        <v>37</v>
      </c>
      <c r="Z174" s="1" t="s">
        <v>37</v>
      </c>
      <c r="AA174" s="1" t="s">
        <v>37</v>
      </c>
      <c r="AB174" s="1" t="s">
        <v>939</v>
      </c>
      <c r="AC174" s="1" t="s">
        <v>37</v>
      </c>
      <c r="AD174" s="1" t="s">
        <v>37</v>
      </c>
      <c r="AE174" s="1" t="s">
        <v>8512</v>
      </c>
      <c r="AF174" s="24">
        <v>9106046029</v>
      </c>
      <c r="AG174" s="24" t="str">
        <f t="shared" si="2"/>
        <v>9106046029-00037484</v>
      </c>
    </row>
    <row r="175" spans="1:33" x14ac:dyDescent="0.25">
      <c r="A175" s="24" t="s">
        <v>8770</v>
      </c>
      <c r="B175" s="1">
        <v>11721690</v>
      </c>
      <c r="C175" s="1" t="s">
        <v>940</v>
      </c>
      <c r="D175" s="1" t="s">
        <v>907</v>
      </c>
      <c r="E175" s="1" t="s">
        <v>25</v>
      </c>
      <c r="F175" s="1" t="s">
        <v>26</v>
      </c>
      <c r="G175" s="1" t="s">
        <v>941</v>
      </c>
      <c r="H175" s="1" t="s">
        <v>28</v>
      </c>
      <c r="I175" s="1" t="s">
        <v>29</v>
      </c>
      <c r="J175" s="1" t="s">
        <v>52</v>
      </c>
      <c r="K175" s="1" t="s">
        <v>53</v>
      </c>
      <c r="L175" s="1" t="s">
        <v>54</v>
      </c>
      <c r="M175" s="1" t="s">
        <v>222</v>
      </c>
      <c r="N175" s="1" t="s">
        <v>223</v>
      </c>
      <c r="O175" s="1" t="s">
        <v>224</v>
      </c>
      <c r="P175" s="1" t="s">
        <v>37</v>
      </c>
      <c r="Q175" s="1" t="s">
        <v>37</v>
      </c>
      <c r="R175" s="1" t="s">
        <v>37</v>
      </c>
      <c r="S175" s="1" t="s">
        <v>37</v>
      </c>
      <c r="T175" s="1" t="s">
        <v>38</v>
      </c>
      <c r="U175" s="1" t="s">
        <v>39</v>
      </c>
      <c r="V175" s="1" t="s">
        <v>40</v>
      </c>
      <c r="W175" s="1" t="s">
        <v>41</v>
      </c>
      <c r="X175" s="1" t="s">
        <v>42</v>
      </c>
      <c r="Y175" s="1" t="s">
        <v>37</v>
      </c>
      <c r="Z175" s="1" t="s">
        <v>37</v>
      </c>
      <c r="AA175" s="1" t="s">
        <v>37</v>
      </c>
      <c r="AB175" s="1" t="s">
        <v>942</v>
      </c>
      <c r="AC175" s="1" t="s">
        <v>37</v>
      </c>
      <c r="AD175" s="1" t="s">
        <v>37</v>
      </c>
      <c r="AE175" s="1" t="s">
        <v>8512</v>
      </c>
      <c r="AF175" s="24">
        <v>9106045193</v>
      </c>
      <c r="AG175" s="24" t="str">
        <f t="shared" si="2"/>
        <v>9106045193-00011366</v>
      </c>
    </row>
    <row r="176" spans="1:33" x14ac:dyDescent="0.25">
      <c r="A176" s="24" t="s">
        <v>8701</v>
      </c>
      <c r="B176" s="1">
        <v>11722052</v>
      </c>
      <c r="C176" s="1" t="s">
        <v>943</v>
      </c>
      <c r="D176" s="1" t="s">
        <v>907</v>
      </c>
      <c r="E176" s="1" t="s">
        <v>25</v>
      </c>
      <c r="F176" s="1" t="s">
        <v>26</v>
      </c>
      <c r="G176" s="1" t="s">
        <v>944</v>
      </c>
      <c r="H176" s="1" t="s">
        <v>28</v>
      </c>
      <c r="I176" s="1" t="s">
        <v>29</v>
      </c>
      <c r="J176" s="1" t="s">
        <v>945</v>
      </c>
      <c r="K176" s="1" t="s">
        <v>946</v>
      </c>
      <c r="L176" s="1" t="s">
        <v>947</v>
      </c>
      <c r="M176" s="1" t="s">
        <v>407</v>
      </c>
      <c r="N176" s="1" t="s">
        <v>408</v>
      </c>
      <c r="O176" s="1" t="s">
        <v>409</v>
      </c>
      <c r="P176" s="1" t="s">
        <v>167</v>
      </c>
      <c r="Q176" s="1" t="s">
        <v>37</v>
      </c>
      <c r="R176" s="1" t="s">
        <v>37</v>
      </c>
      <c r="S176" s="1" t="s">
        <v>37</v>
      </c>
      <c r="T176" s="1" t="s">
        <v>38</v>
      </c>
      <c r="U176" s="1" t="s">
        <v>39</v>
      </c>
      <c r="V176" s="1" t="s">
        <v>40</v>
      </c>
      <c r="W176" s="1" t="s">
        <v>41</v>
      </c>
      <c r="X176" s="1" t="s">
        <v>42</v>
      </c>
      <c r="Y176" s="1" t="s">
        <v>37</v>
      </c>
      <c r="Z176" s="1" t="s">
        <v>37</v>
      </c>
      <c r="AA176" s="1" t="s">
        <v>37</v>
      </c>
      <c r="AB176" s="1" t="s">
        <v>948</v>
      </c>
      <c r="AC176" s="1" t="s">
        <v>37</v>
      </c>
      <c r="AD176" s="1" t="s">
        <v>37</v>
      </c>
      <c r="AE176" s="1" t="s">
        <v>8512</v>
      </c>
      <c r="AF176" s="24">
        <v>9106043559</v>
      </c>
      <c r="AG176" s="24" t="str">
        <f t="shared" si="2"/>
        <v>9106043559-00047584</v>
      </c>
    </row>
    <row r="177" spans="1:33" x14ac:dyDescent="0.25">
      <c r="A177" s="24" t="s">
        <v>8829</v>
      </c>
      <c r="B177" s="1">
        <v>11724480</v>
      </c>
      <c r="C177" s="1" t="s">
        <v>949</v>
      </c>
      <c r="D177" s="1" t="s">
        <v>907</v>
      </c>
      <c r="E177" s="1" t="s">
        <v>25</v>
      </c>
      <c r="F177" s="1" t="s">
        <v>26</v>
      </c>
      <c r="G177" s="1" t="s">
        <v>950</v>
      </c>
      <c r="H177" s="1" t="s">
        <v>28</v>
      </c>
      <c r="I177" s="1" t="s">
        <v>29</v>
      </c>
      <c r="J177" s="1" t="s">
        <v>951</v>
      </c>
      <c r="K177" s="1" t="s">
        <v>952</v>
      </c>
      <c r="L177" s="1" t="s">
        <v>953</v>
      </c>
      <c r="M177" s="1" t="s">
        <v>198</v>
      </c>
      <c r="N177" s="1" t="s">
        <v>199</v>
      </c>
      <c r="O177" s="1" t="s">
        <v>200</v>
      </c>
      <c r="P177" s="1" t="s">
        <v>91</v>
      </c>
      <c r="Q177" s="1" t="s">
        <v>37</v>
      </c>
      <c r="R177" s="1" t="s">
        <v>37</v>
      </c>
      <c r="S177" s="1" t="s">
        <v>37</v>
      </c>
      <c r="T177" s="1" t="s">
        <v>38</v>
      </c>
      <c r="U177" s="1" t="s">
        <v>39</v>
      </c>
      <c r="V177" s="1" t="s">
        <v>40</v>
      </c>
      <c r="W177" s="1" t="s">
        <v>41</v>
      </c>
      <c r="X177" s="1" t="s">
        <v>42</v>
      </c>
      <c r="Y177" s="1" t="s">
        <v>37</v>
      </c>
      <c r="Z177" s="1" t="s">
        <v>37</v>
      </c>
      <c r="AA177" s="1" t="s">
        <v>37</v>
      </c>
      <c r="AB177" s="1" t="s">
        <v>954</v>
      </c>
      <c r="AC177" s="1" t="s">
        <v>37</v>
      </c>
      <c r="AD177" s="1" t="s">
        <v>37</v>
      </c>
      <c r="AE177" s="1" t="s">
        <v>8512</v>
      </c>
      <c r="AF177" s="24">
        <v>9106046538</v>
      </c>
      <c r="AG177" s="24" t="str">
        <f t="shared" si="2"/>
        <v>9106046538-00160386</v>
      </c>
    </row>
    <row r="178" spans="1:33" x14ac:dyDescent="0.25">
      <c r="A178" s="24" t="s">
        <v>8830</v>
      </c>
      <c r="B178" s="1">
        <v>11724481</v>
      </c>
      <c r="C178" s="1" t="s">
        <v>955</v>
      </c>
      <c r="D178" s="1" t="s">
        <v>907</v>
      </c>
      <c r="E178" s="1" t="s">
        <v>25</v>
      </c>
      <c r="F178" s="1" t="s">
        <v>26</v>
      </c>
      <c r="G178" s="1" t="s">
        <v>956</v>
      </c>
      <c r="H178" s="1" t="s">
        <v>28</v>
      </c>
      <c r="I178" s="1" t="s">
        <v>29</v>
      </c>
      <c r="J178" s="1" t="s">
        <v>957</v>
      </c>
      <c r="K178" s="1" t="s">
        <v>958</v>
      </c>
      <c r="L178" s="1" t="s">
        <v>959</v>
      </c>
      <c r="M178" s="1" t="s">
        <v>198</v>
      </c>
      <c r="N178" s="1" t="s">
        <v>199</v>
      </c>
      <c r="O178" s="1" t="s">
        <v>200</v>
      </c>
      <c r="P178" s="1" t="s">
        <v>91</v>
      </c>
      <c r="Q178" s="1" t="s">
        <v>37</v>
      </c>
      <c r="R178" s="1" t="s">
        <v>37</v>
      </c>
      <c r="S178" s="1" t="s">
        <v>37</v>
      </c>
      <c r="T178" s="1" t="s">
        <v>38</v>
      </c>
      <c r="U178" s="1" t="s">
        <v>39</v>
      </c>
      <c r="V178" s="1" t="s">
        <v>40</v>
      </c>
      <c r="W178" s="1" t="s">
        <v>41</v>
      </c>
      <c r="X178" s="1" t="s">
        <v>42</v>
      </c>
      <c r="Y178" s="1" t="s">
        <v>37</v>
      </c>
      <c r="Z178" s="1" t="s">
        <v>37</v>
      </c>
      <c r="AA178" s="1" t="s">
        <v>37</v>
      </c>
      <c r="AB178" s="1" t="s">
        <v>960</v>
      </c>
      <c r="AC178" s="1" t="s">
        <v>37</v>
      </c>
      <c r="AD178" s="1" t="s">
        <v>37</v>
      </c>
      <c r="AE178" s="1" t="s">
        <v>8512</v>
      </c>
      <c r="AF178" s="24">
        <v>9106046540</v>
      </c>
      <c r="AG178" s="24" t="str">
        <f t="shared" si="2"/>
        <v>9106046540-00160387</v>
      </c>
    </row>
    <row r="179" spans="1:33" x14ac:dyDescent="0.25">
      <c r="A179" s="24" t="s">
        <v>8799</v>
      </c>
      <c r="B179" s="1">
        <v>11723307</v>
      </c>
      <c r="C179" s="1" t="s">
        <v>961</v>
      </c>
      <c r="D179" s="1" t="s">
        <v>907</v>
      </c>
      <c r="E179" s="1" t="s">
        <v>25</v>
      </c>
      <c r="F179" s="1" t="s">
        <v>26</v>
      </c>
      <c r="G179" s="1" t="s">
        <v>962</v>
      </c>
      <c r="H179" s="1" t="s">
        <v>28</v>
      </c>
      <c r="I179" s="1" t="s">
        <v>29</v>
      </c>
      <c r="J179" s="1" t="s">
        <v>328</v>
      </c>
      <c r="K179" s="1" t="s">
        <v>329</v>
      </c>
      <c r="L179" s="1" t="s">
        <v>330</v>
      </c>
      <c r="M179" s="1" t="s">
        <v>107</v>
      </c>
      <c r="N179" s="1" t="s">
        <v>108</v>
      </c>
      <c r="O179" s="1" t="s">
        <v>109</v>
      </c>
      <c r="P179" s="1" t="s">
        <v>37</v>
      </c>
      <c r="Q179" s="1" t="s">
        <v>37</v>
      </c>
      <c r="R179" s="1" t="s">
        <v>37</v>
      </c>
      <c r="S179" s="1" t="s">
        <v>37</v>
      </c>
      <c r="T179" s="1" t="s">
        <v>38</v>
      </c>
      <c r="U179" s="1" t="s">
        <v>39</v>
      </c>
      <c r="V179" s="1" t="s">
        <v>40</v>
      </c>
      <c r="W179" s="1" t="s">
        <v>41</v>
      </c>
      <c r="X179" s="1" t="s">
        <v>42</v>
      </c>
      <c r="Y179" s="1" t="s">
        <v>37</v>
      </c>
      <c r="Z179" s="1" t="s">
        <v>37</v>
      </c>
      <c r="AA179" s="1" t="s">
        <v>37</v>
      </c>
      <c r="AB179" s="1" t="s">
        <v>963</v>
      </c>
      <c r="AC179" s="1" t="s">
        <v>37</v>
      </c>
      <c r="AD179" s="1" t="s">
        <v>37</v>
      </c>
      <c r="AE179" s="1" t="s">
        <v>8512</v>
      </c>
      <c r="AF179" s="24">
        <v>9106045752</v>
      </c>
      <c r="AG179" s="24" t="str">
        <f t="shared" si="2"/>
        <v>9106045752-00037480</v>
      </c>
    </row>
    <row r="180" spans="1:33" x14ac:dyDescent="0.25">
      <c r="A180" s="24" t="s">
        <v>8800</v>
      </c>
      <c r="B180" s="1">
        <v>11721030</v>
      </c>
      <c r="C180" s="1" t="s">
        <v>964</v>
      </c>
      <c r="D180" s="1" t="s">
        <v>907</v>
      </c>
      <c r="E180" s="1" t="s">
        <v>25</v>
      </c>
      <c r="F180" s="1" t="s">
        <v>26</v>
      </c>
      <c r="G180" s="1" t="s">
        <v>965</v>
      </c>
      <c r="H180" s="1" t="s">
        <v>28</v>
      </c>
      <c r="I180" s="1" t="s">
        <v>29</v>
      </c>
      <c r="J180" s="1" t="s">
        <v>945</v>
      </c>
      <c r="K180" s="1" t="s">
        <v>946</v>
      </c>
      <c r="L180" s="1" t="s">
        <v>947</v>
      </c>
      <c r="M180" s="1" t="s">
        <v>55</v>
      </c>
      <c r="N180" s="1" t="s">
        <v>56</v>
      </c>
      <c r="O180" s="1" t="s">
        <v>57</v>
      </c>
      <c r="P180" s="1" t="s">
        <v>37</v>
      </c>
      <c r="Q180" s="1" t="s">
        <v>37</v>
      </c>
      <c r="R180" s="1" t="s">
        <v>37</v>
      </c>
      <c r="S180" s="1" t="s">
        <v>37</v>
      </c>
      <c r="T180" s="1" t="s">
        <v>38</v>
      </c>
      <c r="U180" s="1" t="s">
        <v>39</v>
      </c>
      <c r="V180" s="1" t="s">
        <v>40</v>
      </c>
      <c r="W180" s="1" t="s">
        <v>41</v>
      </c>
      <c r="X180" s="1" t="s">
        <v>42</v>
      </c>
      <c r="Y180" s="1" t="s">
        <v>37</v>
      </c>
      <c r="Z180" s="1" t="s">
        <v>37</v>
      </c>
      <c r="AA180" s="1" t="s">
        <v>37</v>
      </c>
      <c r="AB180" s="1" t="s">
        <v>966</v>
      </c>
      <c r="AC180" s="1" t="s">
        <v>37</v>
      </c>
      <c r="AD180" s="1" t="s">
        <v>37</v>
      </c>
      <c r="AE180" s="1" t="s">
        <v>8512</v>
      </c>
      <c r="AF180" s="24">
        <v>9106045765</v>
      </c>
      <c r="AG180" s="24" t="str">
        <f t="shared" si="2"/>
        <v>9106045765-00482685</v>
      </c>
    </row>
    <row r="181" spans="1:33" x14ac:dyDescent="0.25">
      <c r="A181" s="24" t="s">
        <v>8694</v>
      </c>
      <c r="B181" s="1">
        <v>11721878</v>
      </c>
      <c r="C181" s="1" t="s">
        <v>967</v>
      </c>
      <c r="D181" s="1" t="s">
        <v>907</v>
      </c>
      <c r="E181" s="1" t="s">
        <v>25</v>
      </c>
      <c r="F181" s="1" t="s">
        <v>26</v>
      </c>
      <c r="G181" s="1" t="s">
        <v>968</v>
      </c>
      <c r="H181" s="1" t="s">
        <v>28</v>
      </c>
      <c r="I181" s="1" t="s">
        <v>29</v>
      </c>
      <c r="J181" s="1" t="s">
        <v>52</v>
      </c>
      <c r="K181" s="1" t="s">
        <v>53</v>
      </c>
      <c r="L181" s="1" t="s">
        <v>54</v>
      </c>
      <c r="M181" s="1" t="s">
        <v>605</v>
      </c>
      <c r="N181" s="1" t="s">
        <v>606</v>
      </c>
      <c r="O181" s="1" t="s">
        <v>607</v>
      </c>
      <c r="P181" s="1" t="s">
        <v>37</v>
      </c>
      <c r="Q181" s="1" t="s">
        <v>37</v>
      </c>
      <c r="R181" s="1" t="s">
        <v>37</v>
      </c>
      <c r="S181" s="1" t="s">
        <v>37</v>
      </c>
      <c r="T181" s="1" t="s">
        <v>38</v>
      </c>
      <c r="U181" s="1" t="s">
        <v>39</v>
      </c>
      <c r="V181" s="1" t="s">
        <v>40</v>
      </c>
      <c r="W181" s="1" t="s">
        <v>41</v>
      </c>
      <c r="X181" s="1" t="s">
        <v>42</v>
      </c>
      <c r="Y181" s="1" t="s">
        <v>37</v>
      </c>
      <c r="Z181" s="1" t="s">
        <v>37</v>
      </c>
      <c r="AA181" s="1" t="s">
        <v>37</v>
      </c>
      <c r="AB181" s="1" t="s">
        <v>969</v>
      </c>
      <c r="AC181" s="1" t="s">
        <v>37</v>
      </c>
      <c r="AD181" s="1" t="s">
        <v>37</v>
      </c>
      <c r="AE181" s="1" t="s">
        <v>8512</v>
      </c>
      <c r="AF181" s="24">
        <v>9106043315</v>
      </c>
      <c r="AG181" s="24" t="str">
        <f t="shared" si="2"/>
        <v>9106043315-00035420</v>
      </c>
    </row>
    <row r="182" spans="1:33" x14ac:dyDescent="0.25">
      <c r="A182" s="24" t="s">
        <v>8696</v>
      </c>
      <c r="B182" s="1">
        <v>11722923</v>
      </c>
      <c r="C182" s="1" t="s">
        <v>970</v>
      </c>
      <c r="D182" s="1" t="s">
        <v>907</v>
      </c>
      <c r="E182" s="1" t="s">
        <v>25</v>
      </c>
      <c r="F182" s="1" t="s">
        <v>26</v>
      </c>
      <c r="G182" s="1" t="s">
        <v>971</v>
      </c>
      <c r="H182" s="1" t="s">
        <v>28</v>
      </c>
      <c r="I182" s="1" t="s">
        <v>29</v>
      </c>
      <c r="J182" s="1" t="s">
        <v>79</v>
      </c>
      <c r="K182" s="1" t="s">
        <v>80</v>
      </c>
      <c r="L182" s="1" t="s">
        <v>81</v>
      </c>
      <c r="M182" s="1" t="s">
        <v>125</v>
      </c>
      <c r="N182" s="1" t="s">
        <v>126</v>
      </c>
      <c r="O182" s="1" t="s">
        <v>127</v>
      </c>
      <c r="P182" s="1" t="s">
        <v>37</v>
      </c>
      <c r="Q182" s="1" t="s">
        <v>37</v>
      </c>
      <c r="R182" s="1" t="s">
        <v>37</v>
      </c>
      <c r="S182" s="1" t="s">
        <v>37</v>
      </c>
      <c r="T182" s="1" t="s">
        <v>38</v>
      </c>
      <c r="U182" s="1" t="s">
        <v>39</v>
      </c>
      <c r="V182" s="1" t="s">
        <v>40</v>
      </c>
      <c r="W182" s="1" t="s">
        <v>41</v>
      </c>
      <c r="X182" s="1" t="s">
        <v>42</v>
      </c>
      <c r="Y182" s="1" t="s">
        <v>37</v>
      </c>
      <c r="Z182" s="1" t="s">
        <v>37</v>
      </c>
      <c r="AA182" s="1" t="s">
        <v>37</v>
      </c>
      <c r="AB182" s="1" t="s">
        <v>972</v>
      </c>
      <c r="AC182" s="1" t="s">
        <v>37</v>
      </c>
      <c r="AD182" s="1" t="s">
        <v>37</v>
      </c>
      <c r="AE182" s="1" t="s">
        <v>8512</v>
      </c>
      <c r="AF182" s="24">
        <v>9106043484</v>
      </c>
      <c r="AG182" s="24" t="str">
        <f t="shared" si="2"/>
        <v>9106043484-00018210</v>
      </c>
    </row>
    <row r="183" spans="1:33" x14ac:dyDescent="0.25">
      <c r="A183" s="24" t="s">
        <v>8742</v>
      </c>
      <c r="B183" s="1">
        <v>11723392</v>
      </c>
      <c r="C183" s="1" t="s">
        <v>973</v>
      </c>
      <c r="D183" s="1" t="s">
        <v>907</v>
      </c>
      <c r="E183" s="1" t="s">
        <v>25</v>
      </c>
      <c r="F183" s="1" t="s">
        <v>26</v>
      </c>
      <c r="G183" s="1" t="s">
        <v>974</v>
      </c>
      <c r="H183" s="1" t="s">
        <v>28</v>
      </c>
      <c r="I183" s="1" t="s">
        <v>29</v>
      </c>
      <c r="J183" s="1" t="s">
        <v>30</v>
      </c>
      <c r="K183" s="1" t="s">
        <v>31</v>
      </c>
      <c r="L183" s="1" t="s">
        <v>32</v>
      </c>
      <c r="M183" s="1" t="s">
        <v>373</v>
      </c>
      <c r="N183" s="1" t="s">
        <v>374</v>
      </c>
      <c r="O183" s="1" t="s">
        <v>375</v>
      </c>
      <c r="P183" s="1" t="s">
        <v>376</v>
      </c>
      <c r="Q183" s="1" t="s">
        <v>37</v>
      </c>
      <c r="R183" s="1" t="s">
        <v>37</v>
      </c>
      <c r="S183" s="1" t="s">
        <v>37</v>
      </c>
      <c r="T183" s="1" t="s">
        <v>38</v>
      </c>
      <c r="U183" s="1" t="s">
        <v>39</v>
      </c>
      <c r="V183" s="1" t="s">
        <v>40</v>
      </c>
      <c r="W183" s="1" t="s">
        <v>41</v>
      </c>
      <c r="X183" s="1" t="s">
        <v>42</v>
      </c>
      <c r="Y183" s="1" t="s">
        <v>37</v>
      </c>
      <c r="Z183" s="1" t="s">
        <v>37</v>
      </c>
      <c r="AA183" s="1" t="s">
        <v>37</v>
      </c>
      <c r="AB183" s="1" t="s">
        <v>975</v>
      </c>
      <c r="AC183" s="1" t="s">
        <v>37</v>
      </c>
      <c r="AD183" s="1" t="s">
        <v>37</v>
      </c>
      <c r="AE183" s="1" t="s">
        <v>8512</v>
      </c>
      <c r="AF183" s="24">
        <v>9106044582</v>
      </c>
      <c r="AG183" s="24" t="str">
        <f t="shared" si="2"/>
        <v>9106044582-00014969</v>
      </c>
    </row>
    <row r="184" spans="1:33" x14ac:dyDescent="0.25">
      <c r="A184" s="24" t="s">
        <v>8780</v>
      </c>
      <c r="B184" s="1">
        <v>11723008</v>
      </c>
      <c r="C184" s="1" t="s">
        <v>976</v>
      </c>
      <c r="D184" s="1" t="s">
        <v>907</v>
      </c>
      <c r="E184" s="1" t="s">
        <v>25</v>
      </c>
      <c r="F184" s="1" t="s">
        <v>26</v>
      </c>
      <c r="G184" s="1" t="s">
        <v>977</v>
      </c>
      <c r="H184" s="1" t="s">
        <v>28</v>
      </c>
      <c r="I184" s="1" t="s">
        <v>29</v>
      </c>
      <c r="J184" s="1" t="s">
        <v>52</v>
      </c>
      <c r="K184" s="1" t="s">
        <v>53</v>
      </c>
      <c r="L184" s="1" t="s">
        <v>54</v>
      </c>
      <c r="M184" s="1" t="s">
        <v>125</v>
      </c>
      <c r="N184" s="1" t="s">
        <v>126</v>
      </c>
      <c r="O184" s="1" t="s">
        <v>127</v>
      </c>
      <c r="P184" s="1" t="s">
        <v>37</v>
      </c>
      <c r="Q184" s="1" t="s">
        <v>37</v>
      </c>
      <c r="R184" s="1" t="s">
        <v>37</v>
      </c>
      <c r="S184" s="1" t="s">
        <v>37</v>
      </c>
      <c r="T184" s="1" t="s">
        <v>38</v>
      </c>
      <c r="U184" s="1" t="s">
        <v>39</v>
      </c>
      <c r="V184" s="1" t="s">
        <v>40</v>
      </c>
      <c r="W184" s="1" t="s">
        <v>41</v>
      </c>
      <c r="X184" s="1" t="s">
        <v>42</v>
      </c>
      <c r="Y184" s="1" t="s">
        <v>37</v>
      </c>
      <c r="Z184" s="1" t="s">
        <v>37</v>
      </c>
      <c r="AA184" s="1" t="s">
        <v>37</v>
      </c>
      <c r="AB184" s="1" t="s">
        <v>978</v>
      </c>
      <c r="AC184" s="1" t="s">
        <v>37</v>
      </c>
      <c r="AD184" s="1" t="s">
        <v>37</v>
      </c>
      <c r="AE184" s="1" t="s">
        <v>8512</v>
      </c>
      <c r="AF184" s="24">
        <v>9106045412</v>
      </c>
      <c r="AG184" s="24" t="str">
        <f t="shared" si="2"/>
        <v>9106045412-00018253</v>
      </c>
    </row>
    <row r="185" spans="1:33" x14ac:dyDescent="0.25">
      <c r="A185" s="24" t="s">
        <v>8782</v>
      </c>
      <c r="B185" s="1">
        <v>11723010</v>
      </c>
      <c r="C185" s="1" t="s">
        <v>979</v>
      </c>
      <c r="D185" s="1" t="s">
        <v>907</v>
      </c>
      <c r="E185" s="1" t="s">
        <v>25</v>
      </c>
      <c r="F185" s="1" t="s">
        <v>26</v>
      </c>
      <c r="G185" s="1" t="s">
        <v>980</v>
      </c>
      <c r="H185" s="1" t="s">
        <v>28</v>
      </c>
      <c r="I185" s="1" t="s">
        <v>29</v>
      </c>
      <c r="J185" s="1" t="s">
        <v>524</v>
      </c>
      <c r="K185" s="1" t="s">
        <v>525</v>
      </c>
      <c r="L185" s="1" t="s">
        <v>526</v>
      </c>
      <c r="M185" s="1" t="s">
        <v>125</v>
      </c>
      <c r="N185" s="1" t="s">
        <v>126</v>
      </c>
      <c r="O185" s="1" t="s">
        <v>127</v>
      </c>
      <c r="P185" s="1" t="s">
        <v>37</v>
      </c>
      <c r="Q185" s="1" t="s">
        <v>37</v>
      </c>
      <c r="R185" s="1" t="s">
        <v>37</v>
      </c>
      <c r="S185" s="1" t="s">
        <v>37</v>
      </c>
      <c r="T185" s="1" t="s">
        <v>38</v>
      </c>
      <c r="U185" s="1" t="s">
        <v>39</v>
      </c>
      <c r="V185" s="1" t="s">
        <v>40</v>
      </c>
      <c r="W185" s="1" t="s">
        <v>41</v>
      </c>
      <c r="X185" s="1" t="s">
        <v>42</v>
      </c>
      <c r="Y185" s="1" t="s">
        <v>37</v>
      </c>
      <c r="Z185" s="1" t="s">
        <v>37</v>
      </c>
      <c r="AA185" s="1" t="s">
        <v>37</v>
      </c>
      <c r="AB185" s="1" t="s">
        <v>981</v>
      </c>
      <c r="AC185" s="1" t="s">
        <v>37</v>
      </c>
      <c r="AD185" s="1" t="s">
        <v>37</v>
      </c>
      <c r="AE185" s="1" t="s">
        <v>8512</v>
      </c>
      <c r="AF185" s="24">
        <v>9106045470</v>
      </c>
      <c r="AG185" s="24" t="str">
        <f t="shared" si="2"/>
        <v>9106045470-00018254</v>
      </c>
    </row>
    <row r="186" spans="1:33" x14ac:dyDescent="0.25">
      <c r="A186" s="24" t="s">
        <v>8747</v>
      </c>
      <c r="B186" s="1">
        <v>11724295</v>
      </c>
      <c r="C186" s="1" t="s">
        <v>982</v>
      </c>
      <c r="D186" s="1" t="s">
        <v>907</v>
      </c>
      <c r="E186" s="1" t="s">
        <v>25</v>
      </c>
      <c r="F186" s="1" t="s">
        <v>26</v>
      </c>
      <c r="G186" s="1" t="s">
        <v>983</v>
      </c>
      <c r="H186" s="1" t="s">
        <v>28</v>
      </c>
      <c r="I186" s="1" t="s">
        <v>29</v>
      </c>
      <c r="J186" s="1" t="s">
        <v>984</v>
      </c>
      <c r="K186" s="1" t="s">
        <v>985</v>
      </c>
      <c r="L186" s="1" t="s">
        <v>986</v>
      </c>
      <c r="M186" s="1" t="s">
        <v>198</v>
      </c>
      <c r="N186" s="1" t="s">
        <v>199</v>
      </c>
      <c r="O186" s="1" t="s">
        <v>200</v>
      </c>
      <c r="P186" s="1" t="s">
        <v>91</v>
      </c>
      <c r="Q186" s="1" t="s">
        <v>37</v>
      </c>
      <c r="R186" s="1" t="s">
        <v>37</v>
      </c>
      <c r="S186" s="1" t="s">
        <v>37</v>
      </c>
      <c r="T186" s="1" t="s">
        <v>38</v>
      </c>
      <c r="U186" s="1" t="s">
        <v>39</v>
      </c>
      <c r="V186" s="1" t="s">
        <v>40</v>
      </c>
      <c r="W186" s="1" t="s">
        <v>41</v>
      </c>
      <c r="X186" s="1" t="s">
        <v>42</v>
      </c>
      <c r="Y186" s="1" t="s">
        <v>37</v>
      </c>
      <c r="Z186" s="1" t="s">
        <v>37</v>
      </c>
      <c r="AA186" s="1" t="s">
        <v>37</v>
      </c>
      <c r="AB186" s="1" t="s">
        <v>987</v>
      </c>
      <c r="AC186" s="1" t="s">
        <v>37</v>
      </c>
      <c r="AD186" s="1" t="s">
        <v>37</v>
      </c>
      <c r="AE186" s="1" t="s">
        <v>8512</v>
      </c>
      <c r="AF186" s="24">
        <v>9106044635</v>
      </c>
      <c r="AG186" s="24" t="str">
        <f t="shared" si="2"/>
        <v>9106044635-00160201</v>
      </c>
    </row>
    <row r="187" spans="1:33" x14ac:dyDescent="0.25">
      <c r="A187" s="24" t="s">
        <v>8815</v>
      </c>
      <c r="B187" s="1">
        <v>11723671</v>
      </c>
      <c r="C187" s="1" t="s">
        <v>988</v>
      </c>
      <c r="D187" s="1" t="s">
        <v>907</v>
      </c>
      <c r="E187" s="1" t="s">
        <v>25</v>
      </c>
      <c r="F187" s="1" t="s">
        <v>26</v>
      </c>
      <c r="G187" s="1" t="s">
        <v>989</v>
      </c>
      <c r="H187" s="1" t="s">
        <v>28</v>
      </c>
      <c r="I187" s="1" t="s">
        <v>29</v>
      </c>
      <c r="J187" s="1" t="s">
        <v>990</v>
      </c>
      <c r="K187" s="1" t="s">
        <v>991</v>
      </c>
      <c r="L187" s="1" t="s">
        <v>992</v>
      </c>
      <c r="M187" s="1" t="s">
        <v>64</v>
      </c>
      <c r="N187" s="1" t="s">
        <v>65</v>
      </c>
      <c r="O187" s="1" t="s">
        <v>66</v>
      </c>
      <c r="P187" s="1" t="s">
        <v>37</v>
      </c>
      <c r="Q187" s="1" t="s">
        <v>37</v>
      </c>
      <c r="R187" s="1" t="s">
        <v>37</v>
      </c>
      <c r="S187" s="1" t="s">
        <v>37</v>
      </c>
      <c r="T187" s="1" t="s">
        <v>38</v>
      </c>
      <c r="U187" s="1" t="s">
        <v>39</v>
      </c>
      <c r="V187" s="1" t="s">
        <v>40</v>
      </c>
      <c r="W187" s="1" t="s">
        <v>41</v>
      </c>
      <c r="X187" s="1" t="s">
        <v>42</v>
      </c>
      <c r="Y187" s="1" t="s">
        <v>37</v>
      </c>
      <c r="Z187" s="1" t="s">
        <v>37</v>
      </c>
      <c r="AA187" s="1" t="s">
        <v>37</v>
      </c>
      <c r="AB187" s="1" t="s">
        <v>993</v>
      </c>
      <c r="AC187" s="1" t="s">
        <v>37</v>
      </c>
      <c r="AD187" s="1" t="s">
        <v>37</v>
      </c>
      <c r="AE187" s="1" t="s">
        <v>8512</v>
      </c>
      <c r="AF187" s="24">
        <v>9106046114</v>
      </c>
      <c r="AG187" s="24" t="str">
        <f t="shared" si="2"/>
        <v>9106046114-00081160</v>
      </c>
    </row>
    <row r="188" spans="1:33" x14ac:dyDescent="0.25">
      <c r="A188" s="24" t="s">
        <v>8820</v>
      </c>
      <c r="B188" s="1">
        <v>11722231</v>
      </c>
      <c r="C188" s="1" t="s">
        <v>994</v>
      </c>
      <c r="D188" s="1" t="s">
        <v>907</v>
      </c>
      <c r="E188" s="1" t="s">
        <v>25</v>
      </c>
      <c r="F188" s="1" t="s">
        <v>26</v>
      </c>
      <c r="G188" s="1" t="s">
        <v>995</v>
      </c>
      <c r="H188" s="1" t="s">
        <v>28</v>
      </c>
      <c r="I188" s="1" t="s">
        <v>29</v>
      </c>
      <c r="J188" s="1" t="s">
        <v>61</v>
      </c>
      <c r="K188" s="1" t="s">
        <v>62</v>
      </c>
      <c r="L188" s="1" t="s">
        <v>63</v>
      </c>
      <c r="M188" s="1" t="s">
        <v>46</v>
      </c>
      <c r="N188" s="1" t="s">
        <v>47</v>
      </c>
      <c r="O188" s="1" t="s">
        <v>48</v>
      </c>
      <c r="P188" s="1" t="s">
        <v>37</v>
      </c>
      <c r="Q188" s="1" t="s">
        <v>37</v>
      </c>
      <c r="R188" s="1" t="s">
        <v>37</v>
      </c>
      <c r="S188" s="1" t="s">
        <v>37</v>
      </c>
      <c r="T188" s="1" t="s">
        <v>38</v>
      </c>
      <c r="U188" s="1" t="s">
        <v>39</v>
      </c>
      <c r="V188" s="1" t="s">
        <v>40</v>
      </c>
      <c r="W188" s="1" t="s">
        <v>41</v>
      </c>
      <c r="X188" s="1" t="s">
        <v>42</v>
      </c>
      <c r="Y188" s="1" t="s">
        <v>37</v>
      </c>
      <c r="Z188" s="1" t="s">
        <v>37</v>
      </c>
      <c r="AA188" s="1" t="s">
        <v>37</v>
      </c>
      <c r="AB188" s="1" t="s">
        <v>996</v>
      </c>
      <c r="AC188" s="1" t="s">
        <v>37</v>
      </c>
      <c r="AD188" s="1" t="s">
        <v>37</v>
      </c>
      <c r="AE188" s="1" t="s">
        <v>8512</v>
      </c>
      <c r="AF188" s="24">
        <v>9106046349</v>
      </c>
      <c r="AG188" s="24" t="str">
        <f t="shared" si="2"/>
        <v>9106046349-00008197</v>
      </c>
    </row>
    <row r="189" spans="1:33" x14ac:dyDescent="0.25">
      <c r="A189" s="24" t="s">
        <v>8713</v>
      </c>
      <c r="B189" s="1">
        <v>11720245</v>
      </c>
      <c r="C189" s="1" t="s">
        <v>997</v>
      </c>
      <c r="D189" s="1" t="s">
        <v>907</v>
      </c>
      <c r="E189" s="1" t="s">
        <v>25</v>
      </c>
      <c r="F189" s="1" t="s">
        <v>26</v>
      </c>
      <c r="G189" s="1" t="s">
        <v>998</v>
      </c>
      <c r="H189" s="1" t="s">
        <v>28</v>
      </c>
      <c r="I189" s="1" t="s">
        <v>29</v>
      </c>
      <c r="J189" s="1" t="s">
        <v>945</v>
      </c>
      <c r="K189" s="1" t="s">
        <v>946</v>
      </c>
      <c r="L189" s="1" t="s">
        <v>947</v>
      </c>
      <c r="M189" s="1" t="s">
        <v>55</v>
      </c>
      <c r="N189" s="1" t="s">
        <v>56</v>
      </c>
      <c r="O189" s="1" t="s">
        <v>57</v>
      </c>
      <c r="P189" s="1" t="s">
        <v>37</v>
      </c>
      <c r="Q189" s="1" t="s">
        <v>37</v>
      </c>
      <c r="R189" s="1" t="s">
        <v>37</v>
      </c>
      <c r="S189" s="1" t="s">
        <v>37</v>
      </c>
      <c r="T189" s="1" t="s">
        <v>38</v>
      </c>
      <c r="U189" s="1" t="s">
        <v>39</v>
      </c>
      <c r="V189" s="1" t="s">
        <v>40</v>
      </c>
      <c r="W189" s="1" t="s">
        <v>41</v>
      </c>
      <c r="X189" s="1" t="s">
        <v>42</v>
      </c>
      <c r="Y189" s="1" t="s">
        <v>37</v>
      </c>
      <c r="Z189" s="1" t="s">
        <v>37</v>
      </c>
      <c r="AA189" s="1" t="s">
        <v>37</v>
      </c>
      <c r="AB189" s="1" t="s">
        <v>999</v>
      </c>
      <c r="AC189" s="1" t="s">
        <v>37</v>
      </c>
      <c r="AD189" s="1" t="s">
        <v>37</v>
      </c>
      <c r="AE189" s="1" t="s">
        <v>8512</v>
      </c>
      <c r="AF189" s="24">
        <v>9106043731</v>
      </c>
      <c r="AG189" s="24" t="str">
        <f t="shared" si="2"/>
        <v>9106043731-00481962</v>
      </c>
    </row>
    <row r="190" spans="1:33" x14ac:dyDescent="0.25">
      <c r="A190" s="24" t="s">
        <v>8779</v>
      </c>
      <c r="B190" s="1">
        <v>11723940</v>
      </c>
      <c r="C190" s="1" t="s">
        <v>1000</v>
      </c>
      <c r="D190" s="1" t="s">
        <v>907</v>
      </c>
      <c r="E190" s="1" t="s">
        <v>25</v>
      </c>
      <c r="F190" s="1" t="s">
        <v>26</v>
      </c>
      <c r="G190" s="1" t="s">
        <v>1001</v>
      </c>
      <c r="H190" s="1" t="s">
        <v>28</v>
      </c>
      <c r="I190" s="1" t="s">
        <v>29</v>
      </c>
      <c r="J190" s="1" t="s">
        <v>30</v>
      </c>
      <c r="K190" s="1" t="s">
        <v>31</v>
      </c>
      <c r="L190" s="1" t="s">
        <v>32</v>
      </c>
      <c r="M190" s="1" t="s">
        <v>704</v>
      </c>
      <c r="N190" s="1" t="s">
        <v>705</v>
      </c>
      <c r="O190" s="1" t="s">
        <v>706</v>
      </c>
      <c r="P190" s="1" t="s">
        <v>37</v>
      </c>
      <c r="Q190" s="1" t="s">
        <v>37</v>
      </c>
      <c r="R190" s="1" t="s">
        <v>37</v>
      </c>
      <c r="S190" s="1" t="s">
        <v>37</v>
      </c>
      <c r="T190" s="1" t="s">
        <v>38</v>
      </c>
      <c r="U190" s="1" t="s">
        <v>39</v>
      </c>
      <c r="V190" s="1" t="s">
        <v>40</v>
      </c>
      <c r="W190" s="1" t="s">
        <v>41</v>
      </c>
      <c r="X190" s="1" t="s">
        <v>42</v>
      </c>
      <c r="Y190" s="1" t="s">
        <v>37</v>
      </c>
      <c r="Z190" s="1" t="s">
        <v>37</v>
      </c>
      <c r="AA190" s="1" t="s">
        <v>37</v>
      </c>
      <c r="AB190" s="1" t="s">
        <v>1002</v>
      </c>
      <c r="AC190" s="1" t="s">
        <v>37</v>
      </c>
      <c r="AD190" s="1" t="s">
        <v>37</v>
      </c>
      <c r="AE190" s="1" t="s">
        <v>8512</v>
      </c>
      <c r="AF190" s="24">
        <v>9106045324</v>
      </c>
      <c r="AG190" s="24" t="str">
        <f t="shared" si="2"/>
        <v>9106045324-00010196</v>
      </c>
    </row>
    <row r="191" spans="1:33" x14ac:dyDescent="0.25">
      <c r="A191" s="24" t="s">
        <v>8775</v>
      </c>
      <c r="B191" s="1">
        <v>11724380</v>
      </c>
      <c r="C191" s="1" t="s">
        <v>1003</v>
      </c>
      <c r="D191" s="1" t="s">
        <v>907</v>
      </c>
      <c r="E191" s="1" t="s">
        <v>25</v>
      </c>
      <c r="F191" s="1" t="s">
        <v>26</v>
      </c>
      <c r="G191" s="1" t="s">
        <v>1004</v>
      </c>
      <c r="H191" s="1" t="s">
        <v>28</v>
      </c>
      <c r="I191" s="1" t="s">
        <v>29</v>
      </c>
      <c r="J191" s="1" t="s">
        <v>1005</v>
      </c>
      <c r="K191" s="1" t="s">
        <v>1006</v>
      </c>
      <c r="L191" s="1" t="s">
        <v>1007</v>
      </c>
      <c r="M191" s="1" t="s">
        <v>198</v>
      </c>
      <c r="N191" s="1" t="s">
        <v>199</v>
      </c>
      <c r="O191" s="1" t="s">
        <v>200</v>
      </c>
      <c r="P191" s="1" t="s">
        <v>91</v>
      </c>
      <c r="Q191" s="1" t="s">
        <v>37</v>
      </c>
      <c r="R191" s="1" t="s">
        <v>37</v>
      </c>
      <c r="S191" s="1" t="s">
        <v>37</v>
      </c>
      <c r="T191" s="1" t="s">
        <v>38</v>
      </c>
      <c r="U191" s="1" t="s">
        <v>39</v>
      </c>
      <c r="V191" s="1" t="s">
        <v>40</v>
      </c>
      <c r="W191" s="1" t="s">
        <v>41</v>
      </c>
      <c r="X191" s="1" t="s">
        <v>42</v>
      </c>
      <c r="Y191" s="1" t="s">
        <v>37</v>
      </c>
      <c r="Z191" s="1" t="s">
        <v>37</v>
      </c>
      <c r="AA191" s="1" t="s">
        <v>37</v>
      </c>
      <c r="AB191" s="1" t="s">
        <v>1008</v>
      </c>
      <c r="AC191" s="1" t="s">
        <v>37</v>
      </c>
      <c r="AD191" s="1" t="s">
        <v>37</v>
      </c>
      <c r="AE191" s="1" t="s">
        <v>8512</v>
      </c>
      <c r="AF191" s="24">
        <v>9106045290</v>
      </c>
      <c r="AG191" s="24" t="str">
        <f t="shared" si="2"/>
        <v>9106045290-00160286</v>
      </c>
    </row>
    <row r="192" spans="1:33" x14ac:dyDescent="0.25">
      <c r="A192" s="24" t="s">
        <v>8693</v>
      </c>
      <c r="B192" s="1">
        <v>11724921</v>
      </c>
      <c r="C192" s="1" t="s">
        <v>1009</v>
      </c>
      <c r="D192" s="1" t="s">
        <v>907</v>
      </c>
      <c r="E192" s="1" t="s">
        <v>25</v>
      </c>
      <c r="F192" s="1" t="s">
        <v>26</v>
      </c>
      <c r="G192" s="1" t="s">
        <v>1010</v>
      </c>
      <c r="H192" s="1" t="s">
        <v>28</v>
      </c>
      <c r="I192" s="1" t="s">
        <v>29</v>
      </c>
      <c r="J192" s="1" t="s">
        <v>419</v>
      </c>
      <c r="K192" s="1" t="s">
        <v>420</v>
      </c>
      <c r="L192" s="1" t="s">
        <v>421</v>
      </c>
      <c r="M192" s="1" t="s">
        <v>485</v>
      </c>
      <c r="N192" s="1" t="s">
        <v>486</v>
      </c>
      <c r="O192" s="1" t="s">
        <v>487</v>
      </c>
      <c r="P192" s="1" t="s">
        <v>91</v>
      </c>
      <c r="Q192" s="1" t="s">
        <v>37</v>
      </c>
      <c r="R192" s="1" t="s">
        <v>37</v>
      </c>
      <c r="S192" s="1" t="s">
        <v>37</v>
      </c>
      <c r="T192" s="1" t="s">
        <v>38</v>
      </c>
      <c r="U192" s="1" t="s">
        <v>39</v>
      </c>
      <c r="V192" s="1" t="s">
        <v>40</v>
      </c>
      <c r="W192" s="1" t="s">
        <v>41</v>
      </c>
      <c r="X192" s="1" t="s">
        <v>42</v>
      </c>
      <c r="Y192" s="1" t="s">
        <v>37</v>
      </c>
      <c r="Z192" s="1" t="s">
        <v>37</v>
      </c>
      <c r="AA192" s="1" t="s">
        <v>37</v>
      </c>
      <c r="AB192" s="1" t="s">
        <v>1011</v>
      </c>
      <c r="AC192" s="1" t="s">
        <v>37</v>
      </c>
      <c r="AD192" s="1" t="s">
        <v>37</v>
      </c>
      <c r="AE192" s="1" t="s">
        <v>8512</v>
      </c>
      <c r="AF192" s="24">
        <v>9106043254</v>
      </c>
      <c r="AG192" s="24" t="str">
        <f t="shared" si="2"/>
        <v>9106043254-00025996</v>
      </c>
    </row>
    <row r="193" spans="1:33" x14ac:dyDescent="0.25">
      <c r="A193" s="24" t="s">
        <v>8803</v>
      </c>
      <c r="B193" s="1">
        <v>11722227</v>
      </c>
      <c r="C193" s="1" t="s">
        <v>1012</v>
      </c>
      <c r="D193" s="1" t="s">
        <v>907</v>
      </c>
      <c r="E193" s="1" t="s">
        <v>25</v>
      </c>
      <c r="F193" s="1" t="s">
        <v>26</v>
      </c>
      <c r="G193" s="1" t="s">
        <v>1013</v>
      </c>
      <c r="H193" s="1" t="s">
        <v>28</v>
      </c>
      <c r="I193" s="1" t="s">
        <v>29</v>
      </c>
      <c r="J193" s="1" t="s">
        <v>1014</v>
      </c>
      <c r="K193" s="1" t="s">
        <v>1015</v>
      </c>
      <c r="L193" s="1" t="s">
        <v>1016</v>
      </c>
      <c r="M193" s="1" t="s">
        <v>46</v>
      </c>
      <c r="N193" s="1" t="s">
        <v>47</v>
      </c>
      <c r="O193" s="1" t="s">
        <v>48</v>
      </c>
      <c r="P193" s="1" t="s">
        <v>37</v>
      </c>
      <c r="Q193" s="1" t="s">
        <v>37</v>
      </c>
      <c r="R193" s="1" t="s">
        <v>37</v>
      </c>
      <c r="S193" s="1" t="s">
        <v>37</v>
      </c>
      <c r="T193" s="1" t="s">
        <v>38</v>
      </c>
      <c r="U193" s="1" t="s">
        <v>39</v>
      </c>
      <c r="V193" s="1" t="s">
        <v>40</v>
      </c>
      <c r="W193" s="1" t="s">
        <v>41</v>
      </c>
      <c r="X193" s="1" t="s">
        <v>42</v>
      </c>
      <c r="Y193" s="1" t="s">
        <v>37</v>
      </c>
      <c r="Z193" s="1" t="s">
        <v>37</v>
      </c>
      <c r="AA193" s="1" t="s">
        <v>37</v>
      </c>
      <c r="AB193" s="1" t="s">
        <v>1017</v>
      </c>
      <c r="AC193" s="1" t="s">
        <v>37</v>
      </c>
      <c r="AD193" s="1" t="s">
        <v>37</v>
      </c>
      <c r="AE193" s="1" t="s">
        <v>8512</v>
      </c>
      <c r="AF193" s="24">
        <v>9106045832</v>
      </c>
      <c r="AG193" s="24" t="str">
        <f t="shared" si="2"/>
        <v>9106045832-00008193</v>
      </c>
    </row>
    <row r="194" spans="1:33" x14ac:dyDescent="0.25">
      <c r="A194" s="24" t="s">
        <v>8760</v>
      </c>
      <c r="B194" s="1">
        <v>11722986</v>
      </c>
      <c r="C194" s="1" t="s">
        <v>1018</v>
      </c>
      <c r="D194" s="1" t="s">
        <v>907</v>
      </c>
      <c r="E194" s="1" t="s">
        <v>25</v>
      </c>
      <c r="F194" s="1" t="s">
        <v>26</v>
      </c>
      <c r="G194" s="1" t="s">
        <v>1019</v>
      </c>
      <c r="H194" s="1" t="s">
        <v>28</v>
      </c>
      <c r="I194" s="1" t="s">
        <v>29</v>
      </c>
      <c r="J194" s="1" t="s">
        <v>61</v>
      </c>
      <c r="K194" s="1" t="s">
        <v>62</v>
      </c>
      <c r="L194" s="1" t="s">
        <v>63</v>
      </c>
      <c r="M194" s="1" t="s">
        <v>125</v>
      </c>
      <c r="N194" s="1" t="s">
        <v>126</v>
      </c>
      <c r="O194" s="1" t="s">
        <v>127</v>
      </c>
      <c r="P194" s="1" t="s">
        <v>37</v>
      </c>
      <c r="Q194" s="1" t="s">
        <v>37</v>
      </c>
      <c r="R194" s="1" t="s">
        <v>37</v>
      </c>
      <c r="S194" s="1" t="s">
        <v>37</v>
      </c>
      <c r="T194" s="1" t="s">
        <v>38</v>
      </c>
      <c r="U194" s="1" t="s">
        <v>39</v>
      </c>
      <c r="V194" s="1" t="s">
        <v>40</v>
      </c>
      <c r="W194" s="1" t="s">
        <v>41</v>
      </c>
      <c r="X194" s="1" t="s">
        <v>42</v>
      </c>
      <c r="Y194" s="1" t="s">
        <v>37</v>
      </c>
      <c r="Z194" s="1" t="s">
        <v>37</v>
      </c>
      <c r="AA194" s="1" t="s">
        <v>37</v>
      </c>
      <c r="AB194" s="1" t="s">
        <v>1020</v>
      </c>
      <c r="AC194" s="1" t="s">
        <v>37</v>
      </c>
      <c r="AD194" s="1" t="s">
        <v>37</v>
      </c>
      <c r="AE194" s="1" t="s">
        <v>8512</v>
      </c>
      <c r="AF194" s="24">
        <v>9106045069</v>
      </c>
      <c r="AG194" s="24" t="str">
        <f t="shared" si="2"/>
        <v>9106045069-00018239</v>
      </c>
    </row>
    <row r="195" spans="1:33" x14ac:dyDescent="0.25">
      <c r="A195" s="24" t="s">
        <v>8744</v>
      </c>
      <c r="B195" s="1">
        <v>11724284</v>
      </c>
      <c r="C195" s="1" t="s">
        <v>1021</v>
      </c>
      <c r="D195" s="1" t="s">
        <v>907</v>
      </c>
      <c r="E195" s="1" t="s">
        <v>25</v>
      </c>
      <c r="F195" s="1" t="s">
        <v>26</v>
      </c>
      <c r="G195" s="1" t="s">
        <v>1022</v>
      </c>
      <c r="H195" s="1" t="s">
        <v>28</v>
      </c>
      <c r="I195" s="1" t="s">
        <v>29</v>
      </c>
      <c r="J195" s="1" t="s">
        <v>1023</v>
      </c>
      <c r="K195" s="1" t="s">
        <v>1024</v>
      </c>
      <c r="L195" s="1" t="s">
        <v>1025</v>
      </c>
      <c r="M195" s="1" t="s">
        <v>198</v>
      </c>
      <c r="N195" s="1" t="s">
        <v>199</v>
      </c>
      <c r="O195" s="1" t="s">
        <v>200</v>
      </c>
      <c r="P195" s="1" t="s">
        <v>91</v>
      </c>
      <c r="Q195" s="1" t="s">
        <v>37</v>
      </c>
      <c r="R195" s="1" t="s">
        <v>37</v>
      </c>
      <c r="S195" s="1" t="s">
        <v>37</v>
      </c>
      <c r="T195" s="1" t="s">
        <v>38</v>
      </c>
      <c r="U195" s="1" t="s">
        <v>39</v>
      </c>
      <c r="V195" s="1" t="s">
        <v>40</v>
      </c>
      <c r="W195" s="1" t="s">
        <v>41</v>
      </c>
      <c r="X195" s="1" t="s">
        <v>42</v>
      </c>
      <c r="Y195" s="1" t="s">
        <v>37</v>
      </c>
      <c r="Z195" s="1" t="s">
        <v>37</v>
      </c>
      <c r="AA195" s="1" t="s">
        <v>37</v>
      </c>
      <c r="AB195" s="1" t="s">
        <v>1026</v>
      </c>
      <c r="AC195" s="1" t="s">
        <v>37</v>
      </c>
      <c r="AD195" s="1" t="s">
        <v>37</v>
      </c>
      <c r="AE195" s="1" t="s">
        <v>8512</v>
      </c>
      <c r="AF195" s="24">
        <v>9106044598</v>
      </c>
      <c r="AG195" s="24" t="str">
        <f t="shared" ref="AG195:AG258" si="3">AF195&amp;"-"&amp;G195</f>
        <v>9106044598-00160190</v>
      </c>
    </row>
    <row r="196" spans="1:33" x14ac:dyDescent="0.25">
      <c r="A196" s="24" t="s">
        <v>8762</v>
      </c>
      <c r="B196" s="1">
        <v>11722984</v>
      </c>
      <c r="C196" s="1" t="s">
        <v>1027</v>
      </c>
      <c r="D196" s="1" t="s">
        <v>907</v>
      </c>
      <c r="E196" s="1" t="s">
        <v>25</v>
      </c>
      <c r="F196" s="1" t="s">
        <v>26</v>
      </c>
      <c r="G196" s="1" t="s">
        <v>1028</v>
      </c>
      <c r="H196" s="1" t="s">
        <v>28</v>
      </c>
      <c r="I196" s="1" t="s">
        <v>29</v>
      </c>
      <c r="J196" s="1" t="s">
        <v>1029</v>
      </c>
      <c r="K196" s="1" t="s">
        <v>1030</v>
      </c>
      <c r="L196" s="1" t="s">
        <v>1031</v>
      </c>
      <c r="M196" s="1" t="s">
        <v>125</v>
      </c>
      <c r="N196" s="1" t="s">
        <v>126</v>
      </c>
      <c r="O196" s="1" t="s">
        <v>127</v>
      </c>
      <c r="P196" s="1" t="s">
        <v>37</v>
      </c>
      <c r="Q196" s="1" t="s">
        <v>37</v>
      </c>
      <c r="R196" s="1" t="s">
        <v>37</v>
      </c>
      <c r="S196" s="1" t="s">
        <v>37</v>
      </c>
      <c r="T196" s="1" t="s">
        <v>38</v>
      </c>
      <c r="U196" s="1" t="s">
        <v>39</v>
      </c>
      <c r="V196" s="1" t="s">
        <v>40</v>
      </c>
      <c r="W196" s="1" t="s">
        <v>41</v>
      </c>
      <c r="X196" s="1" t="s">
        <v>42</v>
      </c>
      <c r="Y196" s="1" t="s">
        <v>37</v>
      </c>
      <c r="Z196" s="1" t="s">
        <v>37</v>
      </c>
      <c r="AA196" s="1" t="s">
        <v>37</v>
      </c>
      <c r="AB196" s="1" t="s">
        <v>1032</v>
      </c>
      <c r="AC196" s="1" t="s">
        <v>37</v>
      </c>
      <c r="AD196" s="1" t="s">
        <v>37</v>
      </c>
      <c r="AE196" s="1" t="s">
        <v>8512</v>
      </c>
      <c r="AF196" s="24">
        <v>9106045036</v>
      </c>
      <c r="AG196" s="24" t="str">
        <f t="shared" si="3"/>
        <v>9106045036-00018238</v>
      </c>
    </row>
    <row r="197" spans="1:33" x14ac:dyDescent="0.25">
      <c r="A197" s="24" t="s">
        <v>8726</v>
      </c>
      <c r="B197" s="1">
        <v>11723572</v>
      </c>
      <c r="C197" s="1" t="s">
        <v>1033</v>
      </c>
      <c r="D197" s="1" t="s">
        <v>907</v>
      </c>
      <c r="E197" s="1" t="s">
        <v>25</v>
      </c>
      <c r="F197" s="1" t="s">
        <v>26</v>
      </c>
      <c r="G197" s="1" t="s">
        <v>1034</v>
      </c>
      <c r="H197" s="1" t="s">
        <v>28</v>
      </c>
      <c r="I197" s="1" t="s">
        <v>29</v>
      </c>
      <c r="J197" s="1" t="s">
        <v>52</v>
      </c>
      <c r="K197" s="1" t="s">
        <v>53</v>
      </c>
      <c r="L197" s="1" t="s">
        <v>54</v>
      </c>
      <c r="M197" s="1" t="s">
        <v>64</v>
      </c>
      <c r="N197" s="1" t="s">
        <v>65</v>
      </c>
      <c r="O197" s="1" t="s">
        <v>66</v>
      </c>
      <c r="P197" s="1" t="s">
        <v>37</v>
      </c>
      <c r="Q197" s="1" t="s">
        <v>37</v>
      </c>
      <c r="R197" s="1" t="s">
        <v>37</v>
      </c>
      <c r="S197" s="1" t="s">
        <v>37</v>
      </c>
      <c r="T197" s="1" t="s">
        <v>38</v>
      </c>
      <c r="U197" s="1" t="s">
        <v>39</v>
      </c>
      <c r="V197" s="1" t="s">
        <v>40</v>
      </c>
      <c r="W197" s="1" t="s">
        <v>41</v>
      </c>
      <c r="X197" s="1" t="s">
        <v>42</v>
      </c>
      <c r="Y197" s="1" t="s">
        <v>37</v>
      </c>
      <c r="Z197" s="1" t="s">
        <v>37</v>
      </c>
      <c r="AA197" s="1" t="s">
        <v>37</v>
      </c>
      <c r="AB197" s="1" t="s">
        <v>1035</v>
      </c>
      <c r="AC197" s="1" t="s">
        <v>37</v>
      </c>
      <c r="AD197" s="1" t="s">
        <v>37</v>
      </c>
      <c r="AE197" s="1" t="s">
        <v>8512</v>
      </c>
      <c r="AF197" s="24">
        <v>9106044015</v>
      </c>
      <c r="AG197" s="24" t="str">
        <f t="shared" si="3"/>
        <v>9106044015-00081061</v>
      </c>
    </row>
    <row r="198" spans="1:33" x14ac:dyDescent="0.25">
      <c r="A198" s="24" t="s">
        <v>8776</v>
      </c>
      <c r="B198" s="1">
        <v>11723471</v>
      </c>
      <c r="C198" s="1" t="s">
        <v>1036</v>
      </c>
      <c r="D198" s="1" t="s">
        <v>907</v>
      </c>
      <c r="E198" s="1" t="s">
        <v>25</v>
      </c>
      <c r="F198" s="1" t="s">
        <v>26</v>
      </c>
      <c r="G198" s="1" t="s">
        <v>1037</v>
      </c>
      <c r="H198" s="1" t="s">
        <v>28</v>
      </c>
      <c r="I198" s="1" t="s">
        <v>29</v>
      </c>
      <c r="J198" s="1" t="s">
        <v>30</v>
      </c>
      <c r="K198" s="1" t="s">
        <v>31</v>
      </c>
      <c r="L198" s="1" t="s">
        <v>32</v>
      </c>
      <c r="M198" s="1" t="s">
        <v>839</v>
      </c>
      <c r="N198" s="1" t="s">
        <v>840</v>
      </c>
      <c r="O198" s="1" t="s">
        <v>841</v>
      </c>
      <c r="P198" s="1" t="s">
        <v>37</v>
      </c>
      <c r="Q198" s="1" t="s">
        <v>37</v>
      </c>
      <c r="R198" s="1" t="s">
        <v>37</v>
      </c>
      <c r="S198" s="1" t="s">
        <v>37</v>
      </c>
      <c r="T198" s="1" t="s">
        <v>38</v>
      </c>
      <c r="U198" s="1" t="s">
        <v>39</v>
      </c>
      <c r="V198" s="1" t="s">
        <v>40</v>
      </c>
      <c r="W198" s="1" t="s">
        <v>41</v>
      </c>
      <c r="X198" s="1" t="s">
        <v>42</v>
      </c>
      <c r="Y198" s="1" t="s">
        <v>37</v>
      </c>
      <c r="Z198" s="1" t="s">
        <v>37</v>
      </c>
      <c r="AA198" s="1" t="s">
        <v>37</v>
      </c>
      <c r="AB198" s="1" t="s">
        <v>1038</v>
      </c>
      <c r="AC198" s="1" t="s">
        <v>37</v>
      </c>
      <c r="AD198" s="1" t="s">
        <v>37</v>
      </c>
      <c r="AE198" s="1" t="s">
        <v>8512</v>
      </c>
      <c r="AF198" s="24">
        <v>9106045265</v>
      </c>
      <c r="AG198" s="24" t="str">
        <f t="shared" si="3"/>
        <v>9106045265-00010789</v>
      </c>
    </row>
    <row r="199" spans="1:33" x14ac:dyDescent="0.25">
      <c r="A199" s="24" t="s">
        <v>8774</v>
      </c>
      <c r="B199" s="1">
        <v>11724372</v>
      </c>
      <c r="C199" s="1" t="s">
        <v>1039</v>
      </c>
      <c r="D199" s="1" t="s">
        <v>907</v>
      </c>
      <c r="E199" s="1" t="s">
        <v>25</v>
      </c>
      <c r="F199" s="1" t="s">
        <v>26</v>
      </c>
      <c r="G199" s="1" t="s">
        <v>1040</v>
      </c>
      <c r="H199" s="1" t="s">
        <v>28</v>
      </c>
      <c r="I199" s="1" t="s">
        <v>29</v>
      </c>
      <c r="J199" s="1" t="s">
        <v>1041</v>
      </c>
      <c r="K199" s="1" t="s">
        <v>1042</v>
      </c>
      <c r="L199" s="1" t="s">
        <v>1043</v>
      </c>
      <c r="M199" s="1" t="s">
        <v>198</v>
      </c>
      <c r="N199" s="1" t="s">
        <v>199</v>
      </c>
      <c r="O199" s="1" t="s">
        <v>200</v>
      </c>
      <c r="P199" s="1" t="s">
        <v>91</v>
      </c>
      <c r="Q199" s="1" t="s">
        <v>37</v>
      </c>
      <c r="R199" s="1" t="s">
        <v>37</v>
      </c>
      <c r="S199" s="1" t="s">
        <v>37</v>
      </c>
      <c r="T199" s="1" t="s">
        <v>38</v>
      </c>
      <c r="U199" s="1" t="s">
        <v>39</v>
      </c>
      <c r="V199" s="1" t="s">
        <v>40</v>
      </c>
      <c r="W199" s="1" t="s">
        <v>41</v>
      </c>
      <c r="X199" s="1" t="s">
        <v>42</v>
      </c>
      <c r="Y199" s="1" t="s">
        <v>37</v>
      </c>
      <c r="Z199" s="1" t="s">
        <v>37</v>
      </c>
      <c r="AA199" s="1" t="s">
        <v>37</v>
      </c>
      <c r="AB199" s="1" t="s">
        <v>1044</v>
      </c>
      <c r="AC199" s="1" t="s">
        <v>37</v>
      </c>
      <c r="AD199" s="1" t="s">
        <v>37</v>
      </c>
      <c r="AE199" s="1" t="s">
        <v>8512</v>
      </c>
      <c r="AF199" s="24">
        <v>9106045205</v>
      </c>
      <c r="AG199" s="24" t="str">
        <f t="shared" si="3"/>
        <v>9106045205-00160278</v>
      </c>
    </row>
    <row r="200" spans="1:33" x14ac:dyDescent="0.25">
      <c r="A200" s="24" t="s">
        <v>8835</v>
      </c>
      <c r="B200" s="1">
        <v>11722130</v>
      </c>
      <c r="C200" s="1" t="s">
        <v>1045</v>
      </c>
      <c r="D200" s="1" t="s">
        <v>907</v>
      </c>
      <c r="E200" s="1" t="s">
        <v>25</v>
      </c>
      <c r="F200" s="1" t="s">
        <v>26</v>
      </c>
      <c r="G200" s="1" t="s">
        <v>1046</v>
      </c>
      <c r="H200" s="1" t="s">
        <v>28</v>
      </c>
      <c r="I200" s="1" t="s">
        <v>29</v>
      </c>
      <c r="J200" s="1" t="s">
        <v>30</v>
      </c>
      <c r="K200" s="1" t="s">
        <v>31</v>
      </c>
      <c r="L200" s="1" t="s">
        <v>32</v>
      </c>
      <c r="M200" s="1" t="s">
        <v>407</v>
      </c>
      <c r="N200" s="1" t="s">
        <v>408</v>
      </c>
      <c r="O200" s="1" t="s">
        <v>409</v>
      </c>
      <c r="P200" s="1" t="s">
        <v>167</v>
      </c>
      <c r="Q200" s="1" t="s">
        <v>37</v>
      </c>
      <c r="R200" s="1" t="s">
        <v>37</v>
      </c>
      <c r="S200" s="1" t="s">
        <v>37</v>
      </c>
      <c r="T200" s="1" t="s">
        <v>38</v>
      </c>
      <c r="U200" s="1" t="s">
        <v>39</v>
      </c>
      <c r="V200" s="1" t="s">
        <v>40</v>
      </c>
      <c r="W200" s="1" t="s">
        <v>41</v>
      </c>
      <c r="X200" s="1" t="s">
        <v>42</v>
      </c>
      <c r="Y200" s="1" t="s">
        <v>37</v>
      </c>
      <c r="Z200" s="1" t="s">
        <v>37</v>
      </c>
      <c r="AA200" s="1" t="s">
        <v>37</v>
      </c>
      <c r="AB200" s="1" t="s">
        <v>1047</v>
      </c>
      <c r="AC200" s="1" t="s">
        <v>37</v>
      </c>
      <c r="AD200" s="1" t="s">
        <v>37</v>
      </c>
      <c r="AE200" s="1" t="s">
        <v>8512</v>
      </c>
      <c r="AF200" s="24">
        <v>9106046776</v>
      </c>
      <c r="AG200" s="24" t="str">
        <f t="shared" si="3"/>
        <v>9106046776-00047659</v>
      </c>
    </row>
    <row r="201" spans="1:33" x14ac:dyDescent="0.25">
      <c r="A201" s="24" t="s">
        <v>8784</v>
      </c>
      <c r="B201" s="1">
        <v>11722226</v>
      </c>
      <c r="C201" s="1" t="s">
        <v>1048</v>
      </c>
      <c r="D201" s="1" t="s">
        <v>907</v>
      </c>
      <c r="E201" s="1" t="s">
        <v>25</v>
      </c>
      <c r="F201" s="1" t="s">
        <v>26</v>
      </c>
      <c r="G201" s="1" t="s">
        <v>1049</v>
      </c>
      <c r="H201" s="1" t="s">
        <v>28</v>
      </c>
      <c r="I201" s="1" t="s">
        <v>29</v>
      </c>
      <c r="J201" s="1" t="s">
        <v>61</v>
      </c>
      <c r="K201" s="1" t="s">
        <v>62</v>
      </c>
      <c r="L201" s="1" t="s">
        <v>63</v>
      </c>
      <c r="M201" s="1" t="s">
        <v>46</v>
      </c>
      <c r="N201" s="1" t="s">
        <v>47</v>
      </c>
      <c r="O201" s="1" t="s">
        <v>48</v>
      </c>
      <c r="P201" s="1" t="s">
        <v>37</v>
      </c>
      <c r="Q201" s="1" t="s">
        <v>37</v>
      </c>
      <c r="R201" s="1" t="s">
        <v>37</v>
      </c>
      <c r="S201" s="1" t="s">
        <v>37</v>
      </c>
      <c r="T201" s="1" t="s">
        <v>38</v>
      </c>
      <c r="U201" s="1" t="s">
        <v>39</v>
      </c>
      <c r="V201" s="1" t="s">
        <v>40</v>
      </c>
      <c r="W201" s="1" t="s">
        <v>41</v>
      </c>
      <c r="X201" s="1" t="s">
        <v>42</v>
      </c>
      <c r="Y201" s="1" t="s">
        <v>37</v>
      </c>
      <c r="Z201" s="1" t="s">
        <v>37</v>
      </c>
      <c r="AA201" s="1" t="s">
        <v>37</v>
      </c>
      <c r="AB201" s="1" t="s">
        <v>1050</v>
      </c>
      <c r="AC201" s="1" t="s">
        <v>37</v>
      </c>
      <c r="AD201" s="1" t="s">
        <v>37</v>
      </c>
      <c r="AE201" s="1" t="s">
        <v>8512</v>
      </c>
      <c r="AF201" s="24">
        <v>9106045538</v>
      </c>
      <c r="AG201" s="24" t="str">
        <f t="shared" si="3"/>
        <v>9106045538-00008192</v>
      </c>
    </row>
    <row r="202" spans="1:33" x14ac:dyDescent="0.25">
      <c r="A202" s="24" t="s">
        <v>8704</v>
      </c>
      <c r="B202" s="1">
        <v>11723106</v>
      </c>
      <c r="C202" s="1" t="s">
        <v>1051</v>
      </c>
      <c r="D202" s="1" t="s">
        <v>907</v>
      </c>
      <c r="E202" s="1" t="s">
        <v>25</v>
      </c>
      <c r="F202" s="1" t="s">
        <v>26</v>
      </c>
      <c r="G202" s="1" t="s">
        <v>1052</v>
      </c>
      <c r="H202" s="1" t="s">
        <v>28</v>
      </c>
      <c r="I202" s="1" t="s">
        <v>29</v>
      </c>
      <c r="J202" s="1" t="s">
        <v>1053</v>
      </c>
      <c r="K202" s="1" t="s">
        <v>1054</v>
      </c>
      <c r="L202" s="1" t="s">
        <v>1055</v>
      </c>
      <c r="M202" s="1" t="s">
        <v>164</v>
      </c>
      <c r="N202" s="1" t="s">
        <v>165</v>
      </c>
      <c r="O202" s="1" t="s">
        <v>166</v>
      </c>
      <c r="P202" s="1" t="s">
        <v>167</v>
      </c>
      <c r="Q202" s="1" t="s">
        <v>37</v>
      </c>
      <c r="R202" s="1" t="s">
        <v>37</v>
      </c>
      <c r="S202" s="1" t="s">
        <v>37</v>
      </c>
      <c r="T202" s="1" t="s">
        <v>38</v>
      </c>
      <c r="U202" s="1" t="s">
        <v>39</v>
      </c>
      <c r="V202" s="1" t="s">
        <v>40</v>
      </c>
      <c r="W202" s="1" t="s">
        <v>41</v>
      </c>
      <c r="X202" s="1" t="s">
        <v>42</v>
      </c>
      <c r="Y202" s="1" t="s">
        <v>37</v>
      </c>
      <c r="Z202" s="1" t="s">
        <v>37</v>
      </c>
      <c r="AA202" s="1" t="s">
        <v>37</v>
      </c>
      <c r="AB202" s="1" t="s">
        <v>1056</v>
      </c>
      <c r="AC202" s="1" t="s">
        <v>37</v>
      </c>
      <c r="AD202" s="1" t="s">
        <v>37</v>
      </c>
      <c r="AE202" s="1" t="s">
        <v>8512</v>
      </c>
      <c r="AF202" s="24">
        <v>9106043590</v>
      </c>
      <c r="AG202" s="24" t="str">
        <f t="shared" si="3"/>
        <v>9106043590-00033582</v>
      </c>
    </row>
    <row r="203" spans="1:33" x14ac:dyDescent="0.25">
      <c r="A203" s="24" t="s">
        <v>8819</v>
      </c>
      <c r="B203" s="1">
        <v>11724464</v>
      </c>
      <c r="C203" s="1" t="s">
        <v>1057</v>
      </c>
      <c r="D203" s="1" t="s">
        <v>907</v>
      </c>
      <c r="E203" s="1" t="s">
        <v>25</v>
      </c>
      <c r="F203" s="1" t="s">
        <v>26</v>
      </c>
      <c r="G203" s="1" t="s">
        <v>1058</v>
      </c>
      <c r="H203" s="1" t="s">
        <v>28</v>
      </c>
      <c r="I203" s="1" t="s">
        <v>29</v>
      </c>
      <c r="J203" s="1" t="s">
        <v>1059</v>
      </c>
      <c r="K203" s="1" t="s">
        <v>1060</v>
      </c>
      <c r="L203" s="1" t="s">
        <v>1061</v>
      </c>
      <c r="M203" s="1" t="s">
        <v>198</v>
      </c>
      <c r="N203" s="1" t="s">
        <v>199</v>
      </c>
      <c r="O203" s="1" t="s">
        <v>200</v>
      </c>
      <c r="P203" s="1" t="s">
        <v>91</v>
      </c>
      <c r="Q203" s="1" t="s">
        <v>37</v>
      </c>
      <c r="R203" s="1" t="s">
        <v>37</v>
      </c>
      <c r="S203" s="1" t="s">
        <v>37</v>
      </c>
      <c r="T203" s="1" t="s">
        <v>38</v>
      </c>
      <c r="U203" s="1" t="s">
        <v>39</v>
      </c>
      <c r="V203" s="1" t="s">
        <v>40</v>
      </c>
      <c r="W203" s="1" t="s">
        <v>41</v>
      </c>
      <c r="X203" s="1" t="s">
        <v>42</v>
      </c>
      <c r="Y203" s="1" t="s">
        <v>37</v>
      </c>
      <c r="Z203" s="1" t="s">
        <v>37</v>
      </c>
      <c r="AA203" s="1" t="s">
        <v>37</v>
      </c>
      <c r="AB203" s="1" t="s">
        <v>1062</v>
      </c>
      <c r="AC203" s="1" t="s">
        <v>37</v>
      </c>
      <c r="AD203" s="1" t="s">
        <v>37</v>
      </c>
      <c r="AE203" s="1" t="s">
        <v>8512</v>
      </c>
      <c r="AF203" s="24">
        <v>9106046278</v>
      </c>
      <c r="AG203" s="24" t="str">
        <f t="shared" si="3"/>
        <v>9106046278-00160370</v>
      </c>
    </row>
    <row r="204" spans="1:33" x14ac:dyDescent="0.25">
      <c r="A204" s="24" t="s">
        <v>8765</v>
      </c>
      <c r="B204" s="1">
        <v>11722225</v>
      </c>
      <c r="C204" s="1" t="s">
        <v>1063</v>
      </c>
      <c r="D204" s="1" t="s">
        <v>907</v>
      </c>
      <c r="E204" s="1" t="s">
        <v>25</v>
      </c>
      <c r="F204" s="1" t="s">
        <v>26</v>
      </c>
      <c r="G204" s="1" t="s">
        <v>1064</v>
      </c>
      <c r="H204" s="1" t="s">
        <v>28</v>
      </c>
      <c r="I204" s="1" t="s">
        <v>29</v>
      </c>
      <c r="J204" s="1" t="s">
        <v>1065</v>
      </c>
      <c r="K204" s="1" t="s">
        <v>1066</v>
      </c>
      <c r="L204" s="1" t="s">
        <v>1067</v>
      </c>
      <c r="M204" s="1" t="s">
        <v>46</v>
      </c>
      <c r="N204" s="1" t="s">
        <v>47</v>
      </c>
      <c r="O204" s="1" t="s">
        <v>48</v>
      </c>
      <c r="P204" s="1" t="s">
        <v>37</v>
      </c>
      <c r="Q204" s="1" t="s">
        <v>37</v>
      </c>
      <c r="R204" s="1" t="s">
        <v>37</v>
      </c>
      <c r="S204" s="1" t="s">
        <v>37</v>
      </c>
      <c r="T204" s="1" t="s">
        <v>38</v>
      </c>
      <c r="U204" s="1" t="s">
        <v>39</v>
      </c>
      <c r="V204" s="1" t="s">
        <v>40</v>
      </c>
      <c r="W204" s="1" t="s">
        <v>41</v>
      </c>
      <c r="X204" s="1" t="s">
        <v>42</v>
      </c>
      <c r="Y204" s="1" t="s">
        <v>37</v>
      </c>
      <c r="Z204" s="1" t="s">
        <v>37</v>
      </c>
      <c r="AA204" s="1" t="s">
        <v>37</v>
      </c>
      <c r="AB204" s="1" t="s">
        <v>1068</v>
      </c>
      <c r="AC204" s="1" t="s">
        <v>37</v>
      </c>
      <c r="AD204" s="1" t="s">
        <v>37</v>
      </c>
      <c r="AE204" s="1" t="s">
        <v>8512</v>
      </c>
      <c r="AF204" s="24">
        <v>9106045137</v>
      </c>
      <c r="AG204" s="24" t="str">
        <f t="shared" si="3"/>
        <v>9106045137-00008191</v>
      </c>
    </row>
    <row r="205" spans="1:33" x14ac:dyDescent="0.25">
      <c r="A205" s="24" t="s">
        <v>8806</v>
      </c>
      <c r="B205" s="1">
        <v>11723661</v>
      </c>
      <c r="C205" s="1" t="s">
        <v>1069</v>
      </c>
      <c r="D205" s="1" t="s">
        <v>907</v>
      </c>
      <c r="E205" s="1" t="s">
        <v>25</v>
      </c>
      <c r="F205" s="1" t="s">
        <v>26</v>
      </c>
      <c r="G205" s="1" t="s">
        <v>1070</v>
      </c>
      <c r="H205" s="1" t="s">
        <v>28</v>
      </c>
      <c r="I205" s="1" t="s">
        <v>29</v>
      </c>
      <c r="J205" s="1" t="s">
        <v>30</v>
      </c>
      <c r="K205" s="1" t="s">
        <v>31</v>
      </c>
      <c r="L205" s="1" t="s">
        <v>32</v>
      </c>
      <c r="M205" s="1" t="s">
        <v>64</v>
      </c>
      <c r="N205" s="1" t="s">
        <v>65</v>
      </c>
      <c r="O205" s="1" t="s">
        <v>66</v>
      </c>
      <c r="P205" s="1" t="s">
        <v>37</v>
      </c>
      <c r="Q205" s="1" t="s">
        <v>37</v>
      </c>
      <c r="R205" s="1" t="s">
        <v>37</v>
      </c>
      <c r="S205" s="1" t="s">
        <v>37</v>
      </c>
      <c r="T205" s="1" t="s">
        <v>38</v>
      </c>
      <c r="U205" s="1" t="s">
        <v>39</v>
      </c>
      <c r="V205" s="1" t="s">
        <v>40</v>
      </c>
      <c r="W205" s="1" t="s">
        <v>41</v>
      </c>
      <c r="X205" s="1" t="s">
        <v>42</v>
      </c>
      <c r="Y205" s="1" t="s">
        <v>37</v>
      </c>
      <c r="Z205" s="1" t="s">
        <v>37</v>
      </c>
      <c r="AA205" s="1" t="s">
        <v>37</v>
      </c>
      <c r="AB205" s="1" t="s">
        <v>1071</v>
      </c>
      <c r="AC205" s="1" t="s">
        <v>37</v>
      </c>
      <c r="AD205" s="1" t="s">
        <v>37</v>
      </c>
      <c r="AE205" s="1" t="s">
        <v>8512</v>
      </c>
      <c r="AF205" s="24">
        <v>9106045939</v>
      </c>
      <c r="AG205" s="24" t="str">
        <f t="shared" si="3"/>
        <v>9106045939-00081150</v>
      </c>
    </row>
    <row r="206" spans="1:33" x14ac:dyDescent="0.25">
      <c r="A206" s="24" t="s">
        <v>8736</v>
      </c>
      <c r="B206" s="1">
        <v>11720542</v>
      </c>
      <c r="C206" s="1" t="s">
        <v>1072</v>
      </c>
      <c r="D206" s="1" t="s">
        <v>907</v>
      </c>
      <c r="E206" s="1" t="s">
        <v>25</v>
      </c>
      <c r="F206" s="1" t="s">
        <v>26</v>
      </c>
      <c r="G206" s="1" t="s">
        <v>1073</v>
      </c>
      <c r="H206" s="1" t="s">
        <v>28</v>
      </c>
      <c r="I206" s="1" t="s">
        <v>29</v>
      </c>
      <c r="J206" s="1" t="s">
        <v>1074</v>
      </c>
      <c r="K206" s="1" t="s">
        <v>1075</v>
      </c>
      <c r="L206" s="1" t="s">
        <v>1076</v>
      </c>
      <c r="M206" s="1" t="s">
        <v>55</v>
      </c>
      <c r="N206" s="1" t="s">
        <v>56</v>
      </c>
      <c r="O206" s="1" t="s">
        <v>57</v>
      </c>
      <c r="P206" s="1" t="s">
        <v>37</v>
      </c>
      <c r="Q206" s="1" t="s">
        <v>37</v>
      </c>
      <c r="R206" s="1" t="s">
        <v>37</v>
      </c>
      <c r="S206" s="1" t="s">
        <v>37</v>
      </c>
      <c r="T206" s="1" t="s">
        <v>38</v>
      </c>
      <c r="U206" s="1" t="s">
        <v>39</v>
      </c>
      <c r="V206" s="1" t="s">
        <v>40</v>
      </c>
      <c r="W206" s="1" t="s">
        <v>41</v>
      </c>
      <c r="X206" s="1" t="s">
        <v>42</v>
      </c>
      <c r="Y206" s="1" t="s">
        <v>37</v>
      </c>
      <c r="Z206" s="1" t="s">
        <v>37</v>
      </c>
      <c r="AA206" s="1" t="s">
        <v>37</v>
      </c>
      <c r="AB206" s="1" t="s">
        <v>1077</v>
      </c>
      <c r="AC206" s="1" t="s">
        <v>37</v>
      </c>
      <c r="AD206" s="1" t="s">
        <v>37</v>
      </c>
      <c r="AE206" s="1" t="s">
        <v>8512</v>
      </c>
      <c r="AF206" s="24">
        <v>9106044383</v>
      </c>
      <c r="AG206" s="24" t="str">
        <f t="shared" si="3"/>
        <v>9106044383-00482218</v>
      </c>
    </row>
    <row r="207" spans="1:33" x14ac:dyDescent="0.25">
      <c r="A207" s="24" t="s">
        <v>8695</v>
      </c>
      <c r="B207" s="1">
        <v>11723100</v>
      </c>
      <c r="C207" s="1" t="s">
        <v>1078</v>
      </c>
      <c r="D207" s="1" t="s">
        <v>907</v>
      </c>
      <c r="E207" s="1" t="s">
        <v>25</v>
      </c>
      <c r="F207" s="1" t="s">
        <v>26</v>
      </c>
      <c r="G207" s="1" t="s">
        <v>1079</v>
      </c>
      <c r="H207" s="1" t="s">
        <v>28</v>
      </c>
      <c r="I207" s="1" t="s">
        <v>29</v>
      </c>
      <c r="J207" s="1" t="s">
        <v>1080</v>
      </c>
      <c r="K207" s="1" t="s">
        <v>1081</v>
      </c>
      <c r="L207" s="1" t="s">
        <v>1082</v>
      </c>
      <c r="M207" s="1" t="s">
        <v>164</v>
      </c>
      <c r="N207" s="1" t="s">
        <v>165</v>
      </c>
      <c r="O207" s="1" t="s">
        <v>166</v>
      </c>
      <c r="P207" s="1" t="s">
        <v>167</v>
      </c>
      <c r="Q207" s="1" t="s">
        <v>37</v>
      </c>
      <c r="R207" s="1" t="s">
        <v>37</v>
      </c>
      <c r="S207" s="1" t="s">
        <v>37</v>
      </c>
      <c r="T207" s="1" t="s">
        <v>38</v>
      </c>
      <c r="U207" s="1" t="s">
        <v>39</v>
      </c>
      <c r="V207" s="1" t="s">
        <v>40</v>
      </c>
      <c r="W207" s="1" t="s">
        <v>41</v>
      </c>
      <c r="X207" s="1" t="s">
        <v>42</v>
      </c>
      <c r="Y207" s="1" t="s">
        <v>37</v>
      </c>
      <c r="Z207" s="1" t="s">
        <v>37</v>
      </c>
      <c r="AA207" s="1" t="s">
        <v>37</v>
      </c>
      <c r="AB207" s="1" t="s">
        <v>1083</v>
      </c>
      <c r="AC207" s="1" t="s">
        <v>37</v>
      </c>
      <c r="AD207" s="1" t="s">
        <v>37</v>
      </c>
      <c r="AE207" s="1" t="s">
        <v>8512</v>
      </c>
      <c r="AF207" s="24">
        <v>9106043413</v>
      </c>
      <c r="AG207" s="24" t="str">
        <f t="shared" si="3"/>
        <v>9106043413-00033579</v>
      </c>
    </row>
    <row r="208" spans="1:33" x14ac:dyDescent="0.25">
      <c r="A208" s="24" t="s">
        <v>8738</v>
      </c>
      <c r="B208" s="1">
        <v>11723144</v>
      </c>
      <c r="C208" s="1" t="s">
        <v>1084</v>
      </c>
      <c r="D208" s="1" t="s">
        <v>907</v>
      </c>
      <c r="E208" s="1" t="s">
        <v>25</v>
      </c>
      <c r="F208" s="1" t="s">
        <v>26</v>
      </c>
      <c r="G208" s="1" t="s">
        <v>1085</v>
      </c>
      <c r="H208" s="1" t="s">
        <v>28</v>
      </c>
      <c r="I208" s="1" t="s">
        <v>29</v>
      </c>
      <c r="J208" s="1" t="s">
        <v>195</v>
      </c>
      <c r="K208" s="1" t="s">
        <v>196</v>
      </c>
      <c r="L208" s="1" t="s">
        <v>197</v>
      </c>
      <c r="M208" s="1" t="s">
        <v>164</v>
      </c>
      <c r="N208" s="1" t="s">
        <v>165</v>
      </c>
      <c r="O208" s="1" t="s">
        <v>166</v>
      </c>
      <c r="P208" s="1" t="s">
        <v>167</v>
      </c>
      <c r="Q208" s="1" t="s">
        <v>37</v>
      </c>
      <c r="R208" s="1" t="s">
        <v>37</v>
      </c>
      <c r="S208" s="1" t="s">
        <v>37</v>
      </c>
      <c r="T208" s="1" t="s">
        <v>38</v>
      </c>
      <c r="U208" s="1" t="s">
        <v>39</v>
      </c>
      <c r="V208" s="1" t="s">
        <v>40</v>
      </c>
      <c r="W208" s="1" t="s">
        <v>41</v>
      </c>
      <c r="X208" s="1" t="s">
        <v>42</v>
      </c>
      <c r="Y208" s="1" t="s">
        <v>37</v>
      </c>
      <c r="Z208" s="1" t="s">
        <v>37</v>
      </c>
      <c r="AA208" s="1" t="s">
        <v>37</v>
      </c>
      <c r="AB208" s="1" t="s">
        <v>1086</v>
      </c>
      <c r="AC208" s="1" t="s">
        <v>37</v>
      </c>
      <c r="AD208" s="1" t="s">
        <v>37</v>
      </c>
      <c r="AE208" s="1" t="s">
        <v>8512</v>
      </c>
      <c r="AF208" s="24">
        <v>9106044400</v>
      </c>
      <c r="AG208" s="24" t="str">
        <f t="shared" si="3"/>
        <v>9106044400-00033602</v>
      </c>
    </row>
    <row r="209" spans="1:33" x14ac:dyDescent="0.25">
      <c r="A209" s="24" t="s">
        <v>8810</v>
      </c>
      <c r="B209" s="1">
        <v>11723205</v>
      </c>
      <c r="C209" s="1" t="s">
        <v>1087</v>
      </c>
      <c r="D209" s="1" t="s">
        <v>907</v>
      </c>
      <c r="E209" s="1" t="s">
        <v>25</v>
      </c>
      <c r="F209" s="1" t="s">
        <v>26</v>
      </c>
      <c r="G209" s="1" t="s">
        <v>1088</v>
      </c>
      <c r="H209" s="1" t="s">
        <v>28</v>
      </c>
      <c r="I209" s="1" t="s">
        <v>29</v>
      </c>
      <c r="J209" s="1" t="s">
        <v>161</v>
      </c>
      <c r="K209" s="1" t="s">
        <v>162</v>
      </c>
      <c r="L209" s="1" t="s">
        <v>163</v>
      </c>
      <c r="M209" s="1" t="s">
        <v>164</v>
      </c>
      <c r="N209" s="1" t="s">
        <v>165</v>
      </c>
      <c r="O209" s="1" t="s">
        <v>166</v>
      </c>
      <c r="P209" s="1" t="s">
        <v>167</v>
      </c>
      <c r="Q209" s="1" t="s">
        <v>37</v>
      </c>
      <c r="R209" s="1" t="s">
        <v>37</v>
      </c>
      <c r="S209" s="1" t="s">
        <v>37</v>
      </c>
      <c r="T209" s="1" t="s">
        <v>38</v>
      </c>
      <c r="U209" s="1" t="s">
        <v>39</v>
      </c>
      <c r="V209" s="1" t="s">
        <v>40</v>
      </c>
      <c r="W209" s="1" t="s">
        <v>41</v>
      </c>
      <c r="X209" s="1" t="s">
        <v>42</v>
      </c>
      <c r="Y209" s="1" t="s">
        <v>37</v>
      </c>
      <c r="Z209" s="1" t="s">
        <v>37</v>
      </c>
      <c r="AA209" s="1" t="s">
        <v>37</v>
      </c>
      <c r="AB209" s="1" t="s">
        <v>1089</v>
      </c>
      <c r="AC209" s="1" t="s">
        <v>37</v>
      </c>
      <c r="AD209" s="1" t="s">
        <v>37</v>
      </c>
      <c r="AE209" s="1" t="s">
        <v>8512</v>
      </c>
      <c r="AF209" s="24">
        <v>9106046008</v>
      </c>
      <c r="AG209" s="24" t="str">
        <f t="shared" si="3"/>
        <v>9106046008-00033647</v>
      </c>
    </row>
    <row r="210" spans="1:33" x14ac:dyDescent="0.25">
      <c r="A210" s="24" t="s">
        <v>8840</v>
      </c>
      <c r="B210" s="1">
        <v>11724020</v>
      </c>
      <c r="C210" s="1" t="s">
        <v>1090</v>
      </c>
      <c r="D210" s="1" t="s">
        <v>907</v>
      </c>
      <c r="E210" s="1" t="s">
        <v>25</v>
      </c>
      <c r="F210" s="1" t="s">
        <v>26</v>
      </c>
      <c r="G210" s="1" t="s">
        <v>1091</v>
      </c>
      <c r="H210" s="1" t="s">
        <v>28</v>
      </c>
      <c r="I210" s="1" t="s">
        <v>29</v>
      </c>
      <c r="J210" s="1" t="s">
        <v>539</v>
      </c>
      <c r="K210" s="1" t="s">
        <v>540</v>
      </c>
      <c r="L210" s="1" t="s">
        <v>541</v>
      </c>
      <c r="M210" s="1" t="s">
        <v>542</v>
      </c>
      <c r="N210" s="1" t="s">
        <v>543</v>
      </c>
      <c r="O210" s="1" t="s">
        <v>544</v>
      </c>
      <c r="P210" s="1" t="s">
        <v>37</v>
      </c>
      <c r="Q210" s="1" t="s">
        <v>37</v>
      </c>
      <c r="R210" s="1" t="s">
        <v>37</v>
      </c>
      <c r="S210" s="1" t="s">
        <v>37</v>
      </c>
      <c r="T210" s="1" t="s">
        <v>38</v>
      </c>
      <c r="U210" s="1" t="s">
        <v>39</v>
      </c>
      <c r="V210" s="1" t="s">
        <v>40</v>
      </c>
      <c r="W210" s="1" t="s">
        <v>41</v>
      </c>
      <c r="X210" s="1" t="s">
        <v>42</v>
      </c>
      <c r="Y210" s="1" t="s">
        <v>37</v>
      </c>
      <c r="Z210" s="1" t="s">
        <v>37</v>
      </c>
      <c r="AA210" s="1" t="s">
        <v>37</v>
      </c>
      <c r="AB210" s="1" t="s">
        <v>1092</v>
      </c>
      <c r="AC210" s="1" t="s">
        <v>37</v>
      </c>
      <c r="AD210" s="1" t="s">
        <v>37</v>
      </c>
      <c r="AE210" s="1" t="s">
        <v>8512</v>
      </c>
      <c r="AF210" s="24">
        <v>9106047027</v>
      </c>
      <c r="AG210" s="24" t="str">
        <f t="shared" si="3"/>
        <v>9106047027-00008353</v>
      </c>
    </row>
    <row r="211" spans="1:33" x14ac:dyDescent="0.25">
      <c r="A211" s="24" t="s">
        <v>8757</v>
      </c>
      <c r="B211" s="1">
        <v>11721855</v>
      </c>
      <c r="C211" s="1" t="s">
        <v>1093</v>
      </c>
      <c r="D211" s="1" t="s">
        <v>907</v>
      </c>
      <c r="E211" s="1" t="s">
        <v>25</v>
      </c>
      <c r="F211" s="1" t="s">
        <v>26</v>
      </c>
      <c r="G211" s="1" t="s">
        <v>1094</v>
      </c>
      <c r="H211" s="1" t="s">
        <v>28</v>
      </c>
      <c r="I211" s="1" t="s">
        <v>29</v>
      </c>
      <c r="J211" s="1" t="s">
        <v>61</v>
      </c>
      <c r="K211" s="1" t="s">
        <v>62</v>
      </c>
      <c r="L211" s="1" t="s">
        <v>63</v>
      </c>
      <c r="M211" s="1" t="s">
        <v>143</v>
      </c>
      <c r="N211" s="1" t="s">
        <v>144</v>
      </c>
      <c r="O211" s="1" t="s">
        <v>145</v>
      </c>
      <c r="P211" s="1" t="s">
        <v>37</v>
      </c>
      <c r="Q211" s="1" t="s">
        <v>37</v>
      </c>
      <c r="R211" s="1" t="s">
        <v>37</v>
      </c>
      <c r="S211" s="1" t="s">
        <v>37</v>
      </c>
      <c r="T211" s="1" t="s">
        <v>38</v>
      </c>
      <c r="U211" s="1" t="s">
        <v>39</v>
      </c>
      <c r="V211" s="1" t="s">
        <v>40</v>
      </c>
      <c r="W211" s="1" t="s">
        <v>41</v>
      </c>
      <c r="X211" s="1" t="s">
        <v>42</v>
      </c>
      <c r="Y211" s="1" t="s">
        <v>37</v>
      </c>
      <c r="Z211" s="1" t="s">
        <v>37</v>
      </c>
      <c r="AA211" s="1" t="s">
        <v>37</v>
      </c>
      <c r="AB211" s="1" t="s">
        <v>1095</v>
      </c>
      <c r="AC211" s="1" t="s">
        <v>37</v>
      </c>
      <c r="AD211" s="1" t="s">
        <v>37</v>
      </c>
      <c r="AE211" s="1" t="s">
        <v>8512</v>
      </c>
      <c r="AF211" s="24">
        <v>9106044989</v>
      </c>
      <c r="AG211" s="24" t="str">
        <f t="shared" si="3"/>
        <v>9106044989-00015016</v>
      </c>
    </row>
    <row r="212" spans="1:33" x14ac:dyDescent="0.25">
      <c r="A212" s="24" t="s">
        <v>8854</v>
      </c>
      <c r="B212" s="1">
        <v>11723927</v>
      </c>
      <c r="C212" s="1" t="s">
        <v>1096</v>
      </c>
      <c r="D212" s="1" t="s">
        <v>907</v>
      </c>
      <c r="E212" s="1" t="s">
        <v>25</v>
      </c>
      <c r="F212" s="1" t="s">
        <v>26</v>
      </c>
      <c r="G212" s="1" t="s">
        <v>1097</v>
      </c>
      <c r="H212" s="1" t="s">
        <v>28</v>
      </c>
      <c r="I212" s="1" t="s">
        <v>29</v>
      </c>
      <c r="J212" s="1" t="s">
        <v>328</v>
      </c>
      <c r="K212" s="1" t="s">
        <v>329</v>
      </c>
      <c r="L212" s="1" t="s">
        <v>330</v>
      </c>
      <c r="M212" s="1" t="s">
        <v>73</v>
      </c>
      <c r="N212" s="1" t="s">
        <v>74</v>
      </c>
      <c r="O212" s="1" t="s">
        <v>75</v>
      </c>
      <c r="P212" s="1" t="s">
        <v>37</v>
      </c>
      <c r="Q212" s="1" t="s">
        <v>37</v>
      </c>
      <c r="R212" s="1" t="s">
        <v>37</v>
      </c>
      <c r="S212" s="1" t="s">
        <v>37</v>
      </c>
      <c r="T212" s="1" t="s">
        <v>38</v>
      </c>
      <c r="U212" s="1" t="s">
        <v>39</v>
      </c>
      <c r="V212" s="1" t="s">
        <v>40</v>
      </c>
      <c r="W212" s="1" t="s">
        <v>41</v>
      </c>
      <c r="X212" s="1" t="s">
        <v>42</v>
      </c>
      <c r="Y212" s="1" t="s">
        <v>37</v>
      </c>
      <c r="Z212" s="1" t="s">
        <v>37</v>
      </c>
      <c r="AA212" s="1" t="s">
        <v>37</v>
      </c>
      <c r="AB212" s="1" t="s">
        <v>1098</v>
      </c>
      <c r="AC212" s="1" t="s">
        <v>37</v>
      </c>
      <c r="AD212" s="1" t="s">
        <v>37</v>
      </c>
      <c r="AE212" s="1" t="s">
        <v>8512</v>
      </c>
      <c r="AF212" s="24">
        <v>9106047685</v>
      </c>
      <c r="AG212" s="24" t="str">
        <f t="shared" si="3"/>
        <v>9106047685-00009654</v>
      </c>
    </row>
    <row r="213" spans="1:33" x14ac:dyDescent="0.25">
      <c r="A213" s="24" t="s">
        <v>8697</v>
      </c>
      <c r="B213" s="1">
        <v>11720125</v>
      </c>
      <c r="C213" s="1" t="s">
        <v>1099</v>
      </c>
      <c r="D213" s="1" t="s">
        <v>907</v>
      </c>
      <c r="E213" s="1" t="s">
        <v>25</v>
      </c>
      <c r="F213" s="1" t="s">
        <v>26</v>
      </c>
      <c r="G213" s="1" t="s">
        <v>1100</v>
      </c>
      <c r="H213" s="1" t="s">
        <v>28</v>
      </c>
      <c r="I213" s="1" t="s">
        <v>29</v>
      </c>
      <c r="J213" s="1" t="s">
        <v>1101</v>
      </c>
      <c r="K213" s="1" t="s">
        <v>1102</v>
      </c>
      <c r="L213" s="1" t="s">
        <v>1103</v>
      </c>
      <c r="M213" s="1" t="s">
        <v>55</v>
      </c>
      <c r="N213" s="1" t="s">
        <v>56</v>
      </c>
      <c r="O213" s="1" t="s">
        <v>57</v>
      </c>
      <c r="P213" s="1" t="s">
        <v>37</v>
      </c>
      <c r="Q213" s="1" t="s">
        <v>37</v>
      </c>
      <c r="R213" s="1" t="s">
        <v>37</v>
      </c>
      <c r="S213" s="1" t="s">
        <v>37</v>
      </c>
      <c r="T213" s="1" t="s">
        <v>38</v>
      </c>
      <c r="U213" s="1" t="s">
        <v>39</v>
      </c>
      <c r="V213" s="1" t="s">
        <v>40</v>
      </c>
      <c r="W213" s="1" t="s">
        <v>41</v>
      </c>
      <c r="X213" s="1" t="s">
        <v>42</v>
      </c>
      <c r="Y213" s="1" t="s">
        <v>37</v>
      </c>
      <c r="Z213" s="1" t="s">
        <v>37</v>
      </c>
      <c r="AA213" s="1" t="s">
        <v>37</v>
      </c>
      <c r="AB213" s="1" t="s">
        <v>1104</v>
      </c>
      <c r="AC213" s="1" t="s">
        <v>37</v>
      </c>
      <c r="AD213" s="1" t="s">
        <v>37</v>
      </c>
      <c r="AE213" s="1" t="s">
        <v>8512</v>
      </c>
      <c r="AF213" s="24">
        <v>9106043476</v>
      </c>
      <c r="AG213" s="24" t="str">
        <f t="shared" si="3"/>
        <v>9106043476-00481859</v>
      </c>
    </row>
    <row r="214" spans="1:33" x14ac:dyDescent="0.25">
      <c r="A214" s="24" t="s">
        <v>8518</v>
      </c>
      <c r="B214" s="1">
        <v>11723929</v>
      </c>
      <c r="C214" s="1" t="s">
        <v>1105</v>
      </c>
      <c r="D214" s="1" t="s">
        <v>907</v>
      </c>
      <c r="E214" s="1" t="s">
        <v>25</v>
      </c>
      <c r="F214" s="1" t="s">
        <v>26</v>
      </c>
      <c r="G214" s="1" t="s">
        <v>1106</v>
      </c>
      <c r="H214" s="1" t="s">
        <v>28</v>
      </c>
      <c r="I214" s="1" t="s">
        <v>29</v>
      </c>
      <c r="J214" s="1" t="s">
        <v>638</v>
      </c>
      <c r="K214" s="1" t="s">
        <v>639</v>
      </c>
      <c r="L214" s="1" t="s">
        <v>640</v>
      </c>
      <c r="M214" s="1" t="s">
        <v>560</v>
      </c>
      <c r="N214" s="1" t="s">
        <v>561</v>
      </c>
      <c r="O214" s="1" t="s">
        <v>562</v>
      </c>
      <c r="P214" s="1" t="s">
        <v>37</v>
      </c>
      <c r="Q214" s="1" t="s">
        <v>37</v>
      </c>
      <c r="R214" s="1" t="s">
        <v>37</v>
      </c>
      <c r="S214" s="1" t="s">
        <v>37</v>
      </c>
      <c r="T214" s="1" t="s">
        <v>38</v>
      </c>
      <c r="U214" s="1" t="s">
        <v>39</v>
      </c>
      <c r="V214" s="1" t="s">
        <v>40</v>
      </c>
      <c r="W214" s="1" t="s">
        <v>41</v>
      </c>
      <c r="X214" s="1" t="s">
        <v>42</v>
      </c>
      <c r="Y214" s="1" t="s">
        <v>37</v>
      </c>
      <c r="Z214" s="1" t="s">
        <v>37</v>
      </c>
      <c r="AA214" s="1" t="s">
        <v>37</v>
      </c>
      <c r="AB214" s="1" t="s">
        <v>1107</v>
      </c>
      <c r="AC214" s="1" t="s">
        <v>37</v>
      </c>
      <c r="AD214" s="1" t="s">
        <v>37</v>
      </c>
      <c r="AE214" s="1" t="s">
        <v>8512</v>
      </c>
      <c r="AF214" s="24">
        <v>9106026992</v>
      </c>
      <c r="AG214" s="24" t="str">
        <f t="shared" si="3"/>
        <v>9106026992-00001738</v>
      </c>
    </row>
    <row r="215" spans="1:33" x14ac:dyDescent="0.25">
      <c r="A215" s="24" t="s">
        <v>8763</v>
      </c>
      <c r="B215" s="1">
        <v>11720818</v>
      </c>
      <c r="C215" s="1" t="s">
        <v>1108</v>
      </c>
      <c r="D215" s="1" t="s">
        <v>907</v>
      </c>
      <c r="E215" s="1" t="s">
        <v>25</v>
      </c>
      <c r="F215" s="1" t="s">
        <v>26</v>
      </c>
      <c r="G215" s="1" t="s">
        <v>1109</v>
      </c>
      <c r="H215" s="1" t="s">
        <v>28</v>
      </c>
      <c r="I215" s="1" t="s">
        <v>29</v>
      </c>
      <c r="J215" s="1" t="s">
        <v>292</v>
      </c>
      <c r="K215" s="1" t="s">
        <v>293</v>
      </c>
      <c r="L215" s="1" t="s">
        <v>294</v>
      </c>
      <c r="M215" s="1" t="s">
        <v>55</v>
      </c>
      <c r="N215" s="1" t="s">
        <v>56</v>
      </c>
      <c r="O215" s="1" t="s">
        <v>57</v>
      </c>
      <c r="P215" s="1" t="s">
        <v>37</v>
      </c>
      <c r="Q215" s="1" t="s">
        <v>37</v>
      </c>
      <c r="R215" s="1" t="s">
        <v>37</v>
      </c>
      <c r="S215" s="1" t="s">
        <v>37</v>
      </c>
      <c r="T215" s="1" t="s">
        <v>38</v>
      </c>
      <c r="U215" s="1" t="s">
        <v>39</v>
      </c>
      <c r="V215" s="1" t="s">
        <v>40</v>
      </c>
      <c r="W215" s="1" t="s">
        <v>41</v>
      </c>
      <c r="X215" s="1" t="s">
        <v>42</v>
      </c>
      <c r="Y215" s="1" t="s">
        <v>37</v>
      </c>
      <c r="Z215" s="1" t="s">
        <v>37</v>
      </c>
      <c r="AA215" s="1" t="s">
        <v>37</v>
      </c>
      <c r="AB215" s="1" t="s">
        <v>1110</v>
      </c>
      <c r="AC215" s="1" t="s">
        <v>37</v>
      </c>
      <c r="AD215" s="1" t="s">
        <v>37</v>
      </c>
      <c r="AE215" s="1" t="s">
        <v>8512</v>
      </c>
      <c r="AF215" s="24">
        <v>9106045117</v>
      </c>
      <c r="AG215" s="24" t="str">
        <f t="shared" si="3"/>
        <v>9106045117-00482483</v>
      </c>
    </row>
    <row r="216" spans="1:33" x14ac:dyDescent="0.25">
      <c r="A216" s="24" t="s">
        <v>8801</v>
      </c>
      <c r="B216" s="1">
        <v>11724905</v>
      </c>
      <c r="C216" s="1" t="s">
        <v>1111</v>
      </c>
      <c r="D216" s="1" t="s">
        <v>907</v>
      </c>
      <c r="E216" s="1" t="s">
        <v>25</v>
      </c>
      <c r="F216" s="1" t="s">
        <v>26</v>
      </c>
      <c r="G216" s="1" t="s">
        <v>1112</v>
      </c>
      <c r="H216" s="1" t="s">
        <v>28</v>
      </c>
      <c r="I216" s="1" t="s">
        <v>29</v>
      </c>
      <c r="J216" s="1" t="s">
        <v>824</v>
      </c>
      <c r="K216" s="1" t="s">
        <v>825</v>
      </c>
      <c r="L216" s="1" t="s">
        <v>826</v>
      </c>
      <c r="M216" s="1" t="s">
        <v>497</v>
      </c>
      <c r="N216" s="1" t="s">
        <v>498</v>
      </c>
      <c r="O216" s="1" t="s">
        <v>499</v>
      </c>
      <c r="P216" s="1" t="s">
        <v>37</v>
      </c>
      <c r="Q216" s="1" t="s">
        <v>37</v>
      </c>
      <c r="R216" s="1" t="s">
        <v>37</v>
      </c>
      <c r="S216" s="1" t="s">
        <v>37</v>
      </c>
      <c r="T216" s="1" t="s">
        <v>38</v>
      </c>
      <c r="U216" s="1" t="s">
        <v>39</v>
      </c>
      <c r="V216" s="1" t="s">
        <v>40</v>
      </c>
      <c r="W216" s="1" t="s">
        <v>41</v>
      </c>
      <c r="X216" s="1" t="s">
        <v>42</v>
      </c>
      <c r="Y216" s="1" t="s">
        <v>37</v>
      </c>
      <c r="Z216" s="1" t="s">
        <v>37</v>
      </c>
      <c r="AA216" s="1" t="s">
        <v>37</v>
      </c>
      <c r="AB216" s="1" t="s">
        <v>1113</v>
      </c>
      <c r="AC216" s="1" t="s">
        <v>37</v>
      </c>
      <c r="AD216" s="1" t="s">
        <v>37</v>
      </c>
      <c r="AE216" s="1" t="s">
        <v>8512</v>
      </c>
      <c r="AF216" s="24">
        <v>9106045776</v>
      </c>
      <c r="AG216" s="24" t="str">
        <f t="shared" si="3"/>
        <v>9106045776-00010976</v>
      </c>
    </row>
    <row r="217" spans="1:33" x14ac:dyDescent="0.25">
      <c r="A217" s="24" t="s">
        <v>8838</v>
      </c>
      <c r="B217" s="1">
        <v>11724996</v>
      </c>
      <c r="C217" s="1" t="s">
        <v>1114</v>
      </c>
      <c r="D217" s="1" t="s">
        <v>907</v>
      </c>
      <c r="E217" s="1" t="s">
        <v>25</v>
      </c>
      <c r="F217" s="1" t="s">
        <v>26</v>
      </c>
      <c r="G217" s="1" t="s">
        <v>1115</v>
      </c>
      <c r="H217" s="1" t="s">
        <v>28</v>
      </c>
      <c r="I217" s="1" t="s">
        <v>29</v>
      </c>
      <c r="J217" s="1" t="s">
        <v>1116</v>
      </c>
      <c r="K217" s="1" t="s">
        <v>1117</v>
      </c>
      <c r="L217" s="1" t="s">
        <v>1118</v>
      </c>
      <c r="M217" s="1" t="s">
        <v>485</v>
      </c>
      <c r="N217" s="1" t="s">
        <v>486</v>
      </c>
      <c r="O217" s="1" t="s">
        <v>487</v>
      </c>
      <c r="P217" s="1" t="s">
        <v>91</v>
      </c>
      <c r="Q217" s="1" t="s">
        <v>37</v>
      </c>
      <c r="R217" s="1" t="s">
        <v>37</v>
      </c>
      <c r="S217" s="1" t="s">
        <v>37</v>
      </c>
      <c r="T217" s="1" t="s">
        <v>38</v>
      </c>
      <c r="U217" s="1" t="s">
        <v>39</v>
      </c>
      <c r="V217" s="1" t="s">
        <v>40</v>
      </c>
      <c r="W217" s="1" t="s">
        <v>41</v>
      </c>
      <c r="X217" s="1" t="s">
        <v>42</v>
      </c>
      <c r="Y217" s="1" t="s">
        <v>37</v>
      </c>
      <c r="Z217" s="1" t="s">
        <v>37</v>
      </c>
      <c r="AA217" s="1" t="s">
        <v>37</v>
      </c>
      <c r="AB217" s="1" t="s">
        <v>1119</v>
      </c>
      <c r="AC217" s="1" t="s">
        <v>37</v>
      </c>
      <c r="AD217" s="1" t="s">
        <v>37</v>
      </c>
      <c r="AE217" s="1" t="s">
        <v>8512</v>
      </c>
      <c r="AF217" s="24">
        <v>9106046947</v>
      </c>
      <c r="AG217" s="24" t="str">
        <f t="shared" si="3"/>
        <v>9106046947-00026071</v>
      </c>
    </row>
    <row r="218" spans="1:33" x14ac:dyDescent="0.25">
      <c r="A218" s="24" t="s">
        <v>8850</v>
      </c>
      <c r="B218" s="1">
        <v>11723743</v>
      </c>
      <c r="C218" s="1" t="s">
        <v>1120</v>
      </c>
      <c r="D218" s="1" t="s">
        <v>907</v>
      </c>
      <c r="E218" s="1" t="s">
        <v>25</v>
      </c>
      <c r="F218" s="1" t="s">
        <v>26</v>
      </c>
      <c r="G218" s="1" t="s">
        <v>1121</v>
      </c>
      <c r="H218" s="1" t="s">
        <v>28</v>
      </c>
      <c r="I218" s="1" t="s">
        <v>29</v>
      </c>
      <c r="J218" s="1" t="s">
        <v>945</v>
      </c>
      <c r="K218" s="1" t="s">
        <v>946</v>
      </c>
      <c r="L218" s="1" t="s">
        <v>947</v>
      </c>
      <c r="M218" s="1" t="s">
        <v>64</v>
      </c>
      <c r="N218" s="1" t="s">
        <v>65</v>
      </c>
      <c r="O218" s="1" t="s">
        <v>66</v>
      </c>
      <c r="P218" s="1" t="s">
        <v>37</v>
      </c>
      <c r="Q218" s="1" t="s">
        <v>37</v>
      </c>
      <c r="R218" s="1" t="s">
        <v>37</v>
      </c>
      <c r="S218" s="1" t="s">
        <v>37</v>
      </c>
      <c r="T218" s="1" t="s">
        <v>38</v>
      </c>
      <c r="U218" s="1" t="s">
        <v>39</v>
      </c>
      <c r="V218" s="1" t="s">
        <v>40</v>
      </c>
      <c r="W218" s="1" t="s">
        <v>41</v>
      </c>
      <c r="X218" s="1" t="s">
        <v>42</v>
      </c>
      <c r="Y218" s="1" t="s">
        <v>37</v>
      </c>
      <c r="Z218" s="1" t="s">
        <v>37</v>
      </c>
      <c r="AA218" s="1" t="s">
        <v>37</v>
      </c>
      <c r="AB218" s="1" t="s">
        <v>1122</v>
      </c>
      <c r="AC218" s="1" t="s">
        <v>37</v>
      </c>
      <c r="AD218" s="1" t="s">
        <v>37</v>
      </c>
      <c r="AE218" s="1" t="s">
        <v>8512</v>
      </c>
      <c r="AF218" s="24">
        <v>9106047350</v>
      </c>
      <c r="AG218" s="24" t="str">
        <f t="shared" si="3"/>
        <v>9106047350-00081232</v>
      </c>
    </row>
    <row r="219" spans="1:33" x14ac:dyDescent="0.25">
      <c r="A219" s="24" t="s">
        <v>8772</v>
      </c>
      <c r="B219" s="1">
        <v>11724371</v>
      </c>
      <c r="C219" s="1" t="s">
        <v>1123</v>
      </c>
      <c r="D219" s="1" t="s">
        <v>907</v>
      </c>
      <c r="E219" s="1" t="s">
        <v>25</v>
      </c>
      <c r="F219" s="1" t="s">
        <v>26</v>
      </c>
      <c r="G219" s="1" t="s">
        <v>1124</v>
      </c>
      <c r="H219" s="1" t="s">
        <v>28</v>
      </c>
      <c r="I219" s="1" t="s">
        <v>29</v>
      </c>
      <c r="J219" s="1" t="s">
        <v>1125</v>
      </c>
      <c r="K219" s="1" t="s">
        <v>1126</v>
      </c>
      <c r="L219" s="1" t="s">
        <v>1127</v>
      </c>
      <c r="M219" s="1" t="s">
        <v>198</v>
      </c>
      <c r="N219" s="1" t="s">
        <v>199</v>
      </c>
      <c r="O219" s="1" t="s">
        <v>200</v>
      </c>
      <c r="P219" s="1" t="s">
        <v>91</v>
      </c>
      <c r="Q219" s="1" t="s">
        <v>37</v>
      </c>
      <c r="R219" s="1" t="s">
        <v>37</v>
      </c>
      <c r="S219" s="1" t="s">
        <v>37</v>
      </c>
      <c r="T219" s="1" t="s">
        <v>38</v>
      </c>
      <c r="U219" s="1" t="s">
        <v>39</v>
      </c>
      <c r="V219" s="1" t="s">
        <v>40</v>
      </c>
      <c r="W219" s="1" t="s">
        <v>41</v>
      </c>
      <c r="X219" s="1" t="s">
        <v>42</v>
      </c>
      <c r="Y219" s="1" t="s">
        <v>37</v>
      </c>
      <c r="Z219" s="1" t="s">
        <v>37</v>
      </c>
      <c r="AA219" s="1" t="s">
        <v>37</v>
      </c>
      <c r="AB219" s="1" t="s">
        <v>1128</v>
      </c>
      <c r="AC219" s="1" t="s">
        <v>37</v>
      </c>
      <c r="AD219" s="1" t="s">
        <v>37</v>
      </c>
      <c r="AE219" s="1" t="s">
        <v>8512</v>
      </c>
      <c r="AF219" s="24">
        <v>9106045203</v>
      </c>
      <c r="AG219" s="24" t="str">
        <f t="shared" si="3"/>
        <v>9106045203-00160277</v>
      </c>
    </row>
    <row r="220" spans="1:33" x14ac:dyDescent="0.25">
      <c r="A220" s="24" t="s">
        <v>8816</v>
      </c>
      <c r="B220" s="1">
        <v>11724457</v>
      </c>
      <c r="C220" s="1" t="s">
        <v>1129</v>
      </c>
      <c r="D220" s="1" t="s">
        <v>907</v>
      </c>
      <c r="E220" s="1" t="s">
        <v>25</v>
      </c>
      <c r="F220" s="1" t="s">
        <v>26</v>
      </c>
      <c r="G220" s="1" t="s">
        <v>1130</v>
      </c>
      <c r="H220" s="1" t="s">
        <v>28</v>
      </c>
      <c r="I220" s="1" t="s">
        <v>29</v>
      </c>
      <c r="J220" s="1" t="s">
        <v>1131</v>
      </c>
      <c r="K220" s="1" t="s">
        <v>1132</v>
      </c>
      <c r="L220" s="1" t="s">
        <v>1133</v>
      </c>
      <c r="M220" s="1" t="s">
        <v>198</v>
      </c>
      <c r="N220" s="1" t="s">
        <v>199</v>
      </c>
      <c r="O220" s="1" t="s">
        <v>200</v>
      </c>
      <c r="P220" s="1" t="s">
        <v>91</v>
      </c>
      <c r="Q220" s="1" t="s">
        <v>37</v>
      </c>
      <c r="R220" s="1" t="s">
        <v>37</v>
      </c>
      <c r="S220" s="1" t="s">
        <v>37</v>
      </c>
      <c r="T220" s="1" t="s">
        <v>38</v>
      </c>
      <c r="U220" s="1" t="s">
        <v>39</v>
      </c>
      <c r="V220" s="1" t="s">
        <v>40</v>
      </c>
      <c r="W220" s="1" t="s">
        <v>41</v>
      </c>
      <c r="X220" s="1" t="s">
        <v>42</v>
      </c>
      <c r="Y220" s="1" t="s">
        <v>37</v>
      </c>
      <c r="Z220" s="1" t="s">
        <v>37</v>
      </c>
      <c r="AA220" s="1" t="s">
        <v>37</v>
      </c>
      <c r="AB220" s="1" t="s">
        <v>1134</v>
      </c>
      <c r="AC220" s="1" t="s">
        <v>37</v>
      </c>
      <c r="AD220" s="1" t="s">
        <v>37</v>
      </c>
      <c r="AE220" s="1" t="s">
        <v>8512</v>
      </c>
      <c r="AF220" s="24">
        <v>9106046124</v>
      </c>
      <c r="AG220" s="24" t="str">
        <f t="shared" si="3"/>
        <v>9106046124-00160363</v>
      </c>
    </row>
    <row r="221" spans="1:33" x14ac:dyDescent="0.25">
      <c r="A221" s="24" t="s">
        <v>8708</v>
      </c>
      <c r="B221" s="1">
        <v>11720230</v>
      </c>
      <c r="C221" s="1" t="s">
        <v>1135</v>
      </c>
      <c r="D221" s="1" t="s">
        <v>907</v>
      </c>
      <c r="E221" s="1" t="s">
        <v>25</v>
      </c>
      <c r="F221" s="1" t="s">
        <v>26</v>
      </c>
      <c r="G221" s="1" t="s">
        <v>1136</v>
      </c>
      <c r="H221" s="1" t="s">
        <v>28</v>
      </c>
      <c r="I221" s="1" t="s">
        <v>29</v>
      </c>
      <c r="J221" s="1" t="s">
        <v>1137</v>
      </c>
      <c r="K221" s="1" t="s">
        <v>1138</v>
      </c>
      <c r="L221" s="1" t="s">
        <v>1139</v>
      </c>
      <c r="M221" s="1" t="s">
        <v>55</v>
      </c>
      <c r="N221" s="1" t="s">
        <v>56</v>
      </c>
      <c r="O221" s="1" t="s">
        <v>57</v>
      </c>
      <c r="P221" s="1" t="s">
        <v>37</v>
      </c>
      <c r="Q221" s="1" t="s">
        <v>37</v>
      </c>
      <c r="R221" s="1" t="s">
        <v>37</v>
      </c>
      <c r="S221" s="1" t="s">
        <v>37</v>
      </c>
      <c r="T221" s="1" t="s">
        <v>38</v>
      </c>
      <c r="U221" s="1" t="s">
        <v>39</v>
      </c>
      <c r="V221" s="1" t="s">
        <v>40</v>
      </c>
      <c r="W221" s="1" t="s">
        <v>41</v>
      </c>
      <c r="X221" s="1" t="s">
        <v>42</v>
      </c>
      <c r="Y221" s="1" t="s">
        <v>37</v>
      </c>
      <c r="Z221" s="1" t="s">
        <v>37</v>
      </c>
      <c r="AA221" s="1" t="s">
        <v>37</v>
      </c>
      <c r="AB221" s="1" t="s">
        <v>1140</v>
      </c>
      <c r="AC221" s="1" t="s">
        <v>37</v>
      </c>
      <c r="AD221" s="1" t="s">
        <v>37</v>
      </c>
      <c r="AE221" s="1" t="s">
        <v>8512</v>
      </c>
      <c r="AF221" s="24">
        <v>9106043698</v>
      </c>
      <c r="AG221" s="24" t="str">
        <f t="shared" si="3"/>
        <v>9106043698-00481948</v>
      </c>
    </row>
    <row r="222" spans="1:33" x14ac:dyDescent="0.25">
      <c r="A222" s="24" t="s">
        <v>8619</v>
      </c>
      <c r="B222" s="1">
        <v>11722029</v>
      </c>
      <c r="C222" s="1" t="s">
        <v>1141</v>
      </c>
      <c r="D222" s="1" t="s">
        <v>907</v>
      </c>
      <c r="E222" s="1" t="s">
        <v>25</v>
      </c>
      <c r="F222" s="1" t="s">
        <v>26</v>
      </c>
      <c r="G222" s="1" t="s">
        <v>1142</v>
      </c>
      <c r="H222" s="1" t="s">
        <v>28</v>
      </c>
      <c r="I222" s="1" t="s">
        <v>29</v>
      </c>
      <c r="J222" s="1" t="s">
        <v>581</v>
      </c>
      <c r="K222" s="1" t="s">
        <v>582</v>
      </c>
      <c r="L222" s="1" t="s">
        <v>583</v>
      </c>
      <c r="M222" s="1" t="s">
        <v>407</v>
      </c>
      <c r="N222" s="1" t="s">
        <v>408</v>
      </c>
      <c r="O222" s="1" t="s">
        <v>409</v>
      </c>
      <c r="P222" s="1" t="s">
        <v>167</v>
      </c>
      <c r="Q222" s="1" t="s">
        <v>37</v>
      </c>
      <c r="R222" s="1" t="s">
        <v>37</v>
      </c>
      <c r="S222" s="1" t="s">
        <v>37</v>
      </c>
      <c r="T222" s="1" t="s">
        <v>38</v>
      </c>
      <c r="U222" s="1" t="s">
        <v>39</v>
      </c>
      <c r="V222" s="1" t="s">
        <v>40</v>
      </c>
      <c r="W222" s="1" t="s">
        <v>41</v>
      </c>
      <c r="X222" s="1" t="s">
        <v>42</v>
      </c>
      <c r="Y222" s="1" t="s">
        <v>37</v>
      </c>
      <c r="Z222" s="1" t="s">
        <v>37</v>
      </c>
      <c r="AA222" s="1" t="s">
        <v>37</v>
      </c>
      <c r="AB222" s="1" t="s">
        <v>1143</v>
      </c>
      <c r="AC222" s="1" t="s">
        <v>37</v>
      </c>
      <c r="AD222" s="1" t="s">
        <v>37</v>
      </c>
      <c r="AE222" s="1" t="s">
        <v>8512</v>
      </c>
      <c r="AF222" s="24">
        <v>9106041693</v>
      </c>
      <c r="AG222" s="24" t="str">
        <f t="shared" si="3"/>
        <v>9106041693-00047561</v>
      </c>
    </row>
    <row r="223" spans="1:33" x14ac:dyDescent="0.25">
      <c r="A223" s="24" t="s">
        <v>8812</v>
      </c>
      <c r="B223" s="1">
        <v>11724453</v>
      </c>
      <c r="C223" s="1" t="s">
        <v>1144</v>
      </c>
      <c r="D223" s="1" t="s">
        <v>907</v>
      </c>
      <c r="E223" s="1" t="s">
        <v>25</v>
      </c>
      <c r="F223" s="1" t="s">
        <v>26</v>
      </c>
      <c r="G223" s="1" t="s">
        <v>1145</v>
      </c>
      <c r="H223" s="1" t="s">
        <v>28</v>
      </c>
      <c r="I223" s="1" t="s">
        <v>29</v>
      </c>
      <c r="J223" s="1" t="s">
        <v>1146</v>
      </c>
      <c r="K223" s="1" t="s">
        <v>1147</v>
      </c>
      <c r="L223" s="1" t="s">
        <v>1148</v>
      </c>
      <c r="M223" s="1" t="s">
        <v>198</v>
      </c>
      <c r="N223" s="1" t="s">
        <v>199</v>
      </c>
      <c r="O223" s="1" t="s">
        <v>200</v>
      </c>
      <c r="P223" s="1" t="s">
        <v>91</v>
      </c>
      <c r="Q223" s="1" t="s">
        <v>37</v>
      </c>
      <c r="R223" s="1" t="s">
        <v>37</v>
      </c>
      <c r="S223" s="1" t="s">
        <v>37</v>
      </c>
      <c r="T223" s="1" t="s">
        <v>38</v>
      </c>
      <c r="U223" s="1" t="s">
        <v>39</v>
      </c>
      <c r="V223" s="1" t="s">
        <v>40</v>
      </c>
      <c r="W223" s="1" t="s">
        <v>41</v>
      </c>
      <c r="X223" s="1" t="s">
        <v>42</v>
      </c>
      <c r="Y223" s="1" t="s">
        <v>37</v>
      </c>
      <c r="Z223" s="1" t="s">
        <v>37</v>
      </c>
      <c r="AA223" s="1" t="s">
        <v>37</v>
      </c>
      <c r="AB223" s="1" t="s">
        <v>1149</v>
      </c>
      <c r="AC223" s="1" t="s">
        <v>37</v>
      </c>
      <c r="AD223" s="1" t="s">
        <v>37</v>
      </c>
      <c r="AE223" s="1" t="s">
        <v>8512</v>
      </c>
      <c r="AF223" s="24">
        <v>9106046088</v>
      </c>
      <c r="AG223" s="24" t="str">
        <f t="shared" si="3"/>
        <v>9106046088-00160359</v>
      </c>
    </row>
    <row r="224" spans="1:33" x14ac:dyDescent="0.25">
      <c r="A224" s="24" t="s">
        <v>8832</v>
      </c>
      <c r="B224" s="1">
        <v>11721297</v>
      </c>
      <c r="C224" s="1" t="s">
        <v>1150</v>
      </c>
      <c r="D224" s="1" t="s">
        <v>907</v>
      </c>
      <c r="E224" s="1" t="s">
        <v>25</v>
      </c>
      <c r="F224" s="1" t="s">
        <v>26</v>
      </c>
      <c r="G224" s="1" t="s">
        <v>1151</v>
      </c>
      <c r="H224" s="1" t="s">
        <v>28</v>
      </c>
      <c r="I224" s="1" t="s">
        <v>29</v>
      </c>
      <c r="J224" s="1" t="s">
        <v>79</v>
      </c>
      <c r="K224" s="1" t="s">
        <v>80</v>
      </c>
      <c r="L224" s="1" t="s">
        <v>81</v>
      </c>
      <c r="M224" s="1" t="s">
        <v>55</v>
      </c>
      <c r="N224" s="1" t="s">
        <v>56</v>
      </c>
      <c r="O224" s="1" t="s">
        <v>57</v>
      </c>
      <c r="P224" s="1" t="s">
        <v>37</v>
      </c>
      <c r="Q224" s="1" t="s">
        <v>37</v>
      </c>
      <c r="R224" s="1" t="s">
        <v>37</v>
      </c>
      <c r="S224" s="1" t="s">
        <v>37</v>
      </c>
      <c r="T224" s="1" t="s">
        <v>38</v>
      </c>
      <c r="U224" s="1" t="s">
        <v>39</v>
      </c>
      <c r="V224" s="1" t="s">
        <v>40</v>
      </c>
      <c r="W224" s="1" t="s">
        <v>41</v>
      </c>
      <c r="X224" s="1" t="s">
        <v>42</v>
      </c>
      <c r="Y224" s="1" t="s">
        <v>37</v>
      </c>
      <c r="Z224" s="1" t="s">
        <v>37</v>
      </c>
      <c r="AA224" s="1" t="s">
        <v>37</v>
      </c>
      <c r="AB224" s="1" t="s">
        <v>1152</v>
      </c>
      <c r="AC224" s="1" t="s">
        <v>37</v>
      </c>
      <c r="AD224" s="1" t="s">
        <v>37</v>
      </c>
      <c r="AE224" s="1" t="s">
        <v>8512</v>
      </c>
      <c r="AF224" s="24">
        <v>9106046559</v>
      </c>
      <c r="AG224" s="24" t="str">
        <f t="shared" si="3"/>
        <v>9106046559-00482937</v>
      </c>
    </row>
    <row r="225" spans="1:33" x14ac:dyDescent="0.25">
      <c r="A225" s="24" t="s">
        <v>8849</v>
      </c>
      <c r="B225" s="1">
        <v>11723740</v>
      </c>
      <c r="C225" s="1" t="s">
        <v>1153</v>
      </c>
      <c r="D225" s="1" t="s">
        <v>907</v>
      </c>
      <c r="E225" s="1" t="s">
        <v>25</v>
      </c>
      <c r="F225" s="1" t="s">
        <v>26</v>
      </c>
      <c r="G225" s="1" t="s">
        <v>1154</v>
      </c>
      <c r="H225" s="1" t="s">
        <v>28</v>
      </c>
      <c r="I225" s="1" t="s">
        <v>29</v>
      </c>
      <c r="J225" s="1" t="s">
        <v>1014</v>
      </c>
      <c r="K225" s="1" t="s">
        <v>1015</v>
      </c>
      <c r="L225" s="1" t="s">
        <v>1016</v>
      </c>
      <c r="M225" s="1" t="s">
        <v>64</v>
      </c>
      <c r="N225" s="1" t="s">
        <v>65</v>
      </c>
      <c r="O225" s="1" t="s">
        <v>66</v>
      </c>
      <c r="P225" s="1" t="s">
        <v>37</v>
      </c>
      <c r="Q225" s="1" t="s">
        <v>37</v>
      </c>
      <c r="R225" s="1" t="s">
        <v>37</v>
      </c>
      <c r="S225" s="1" t="s">
        <v>37</v>
      </c>
      <c r="T225" s="1" t="s">
        <v>38</v>
      </c>
      <c r="U225" s="1" t="s">
        <v>39</v>
      </c>
      <c r="V225" s="1" t="s">
        <v>40</v>
      </c>
      <c r="W225" s="1" t="s">
        <v>41</v>
      </c>
      <c r="X225" s="1" t="s">
        <v>42</v>
      </c>
      <c r="Y225" s="1" t="s">
        <v>37</v>
      </c>
      <c r="Z225" s="1" t="s">
        <v>37</v>
      </c>
      <c r="AA225" s="1" t="s">
        <v>37</v>
      </c>
      <c r="AB225" s="1" t="s">
        <v>1155</v>
      </c>
      <c r="AC225" s="1" t="s">
        <v>37</v>
      </c>
      <c r="AD225" s="1" t="s">
        <v>37</v>
      </c>
      <c r="AE225" s="1" t="s">
        <v>8512</v>
      </c>
      <c r="AF225" s="24">
        <v>9106047335</v>
      </c>
      <c r="AG225" s="24" t="str">
        <f t="shared" si="3"/>
        <v>9106047335-00081229</v>
      </c>
    </row>
    <row r="226" spans="1:33" x14ac:dyDescent="0.25">
      <c r="A226" s="24" t="s">
        <v>8767</v>
      </c>
      <c r="B226" s="1">
        <v>11724367</v>
      </c>
      <c r="C226" s="1" t="s">
        <v>1156</v>
      </c>
      <c r="D226" s="1" t="s">
        <v>907</v>
      </c>
      <c r="E226" s="1" t="s">
        <v>25</v>
      </c>
      <c r="F226" s="1" t="s">
        <v>26</v>
      </c>
      <c r="G226" s="1" t="s">
        <v>1157</v>
      </c>
      <c r="H226" s="1" t="s">
        <v>28</v>
      </c>
      <c r="I226" s="1" t="s">
        <v>29</v>
      </c>
      <c r="J226" s="1" t="s">
        <v>30</v>
      </c>
      <c r="K226" s="1" t="s">
        <v>31</v>
      </c>
      <c r="L226" s="1" t="s">
        <v>32</v>
      </c>
      <c r="M226" s="1" t="s">
        <v>198</v>
      </c>
      <c r="N226" s="1" t="s">
        <v>199</v>
      </c>
      <c r="O226" s="1" t="s">
        <v>200</v>
      </c>
      <c r="P226" s="1" t="s">
        <v>91</v>
      </c>
      <c r="Q226" s="1" t="s">
        <v>37</v>
      </c>
      <c r="R226" s="1" t="s">
        <v>37</v>
      </c>
      <c r="S226" s="1" t="s">
        <v>37</v>
      </c>
      <c r="T226" s="1" t="s">
        <v>38</v>
      </c>
      <c r="U226" s="1" t="s">
        <v>39</v>
      </c>
      <c r="V226" s="1" t="s">
        <v>40</v>
      </c>
      <c r="W226" s="1" t="s">
        <v>41</v>
      </c>
      <c r="X226" s="1" t="s">
        <v>42</v>
      </c>
      <c r="Y226" s="1" t="s">
        <v>37</v>
      </c>
      <c r="Z226" s="1" t="s">
        <v>37</v>
      </c>
      <c r="AA226" s="1" t="s">
        <v>37</v>
      </c>
      <c r="AB226" s="1" t="s">
        <v>1158</v>
      </c>
      <c r="AC226" s="1" t="s">
        <v>37</v>
      </c>
      <c r="AD226" s="1" t="s">
        <v>37</v>
      </c>
      <c r="AE226" s="1" t="s">
        <v>8512</v>
      </c>
      <c r="AF226" s="24">
        <v>9106045158</v>
      </c>
      <c r="AG226" s="24" t="str">
        <f t="shared" si="3"/>
        <v>9106045158-00160273</v>
      </c>
    </row>
    <row r="227" spans="1:33" x14ac:dyDescent="0.25">
      <c r="A227" s="24" t="s">
        <v>8748</v>
      </c>
      <c r="B227" s="1">
        <v>11724819</v>
      </c>
      <c r="C227" s="1" t="s">
        <v>1159</v>
      </c>
      <c r="D227" s="1" t="s">
        <v>907</v>
      </c>
      <c r="E227" s="1" t="s">
        <v>25</v>
      </c>
      <c r="F227" s="1" t="s">
        <v>26</v>
      </c>
      <c r="G227" s="1" t="s">
        <v>1160</v>
      </c>
      <c r="H227" s="1" t="s">
        <v>28</v>
      </c>
      <c r="I227" s="1" t="s">
        <v>29</v>
      </c>
      <c r="J227" s="1" t="s">
        <v>30</v>
      </c>
      <c r="K227" s="1" t="s">
        <v>31</v>
      </c>
      <c r="L227" s="1" t="s">
        <v>32</v>
      </c>
      <c r="M227" s="1" t="s">
        <v>247</v>
      </c>
      <c r="N227" s="1" t="s">
        <v>248</v>
      </c>
      <c r="O227" s="1" t="s">
        <v>249</v>
      </c>
      <c r="P227" s="1" t="s">
        <v>37</v>
      </c>
      <c r="Q227" s="1" t="s">
        <v>37</v>
      </c>
      <c r="R227" s="1" t="s">
        <v>37</v>
      </c>
      <c r="S227" s="1" t="s">
        <v>37</v>
      </c>
      <c r="T227" s="1" t="s">
        <v>38</v>
      </c>
      <c r="U227" s="1" t="s">
        <v>39</v>
      </c>
      <c r="V227" s="1" t="s">
        <v>40</v>
      </c>
      <c r="W227" s="1" t="s">
        <v>41</v>
      </c>
      <c r="X227" s="1" t="s">
        <v>42</v>
      </c>
      <c r="Y227" s="1" t="s">
        <v>37</v>
      </c>
      <c r="Z227" s="1" t="s">
        <v>37</v>
      </c>
      <c r="AA227" s="1" t="s">
        <v>37</v>
      </c>
      <c r="AB227" s="1" t="s">
        <v>1161</v>
      </c>
      <c r="AC227" s="1" t="s">
        <v>37</v>
      </c>
      <c r="AD227" s="1" t="s">
        <v>37</v>
      </c>
      <c r="AE227" s="1" t="s">
        <v>8512</v>
      </c>
      <c r="AF227" s="24">
        <v>9106044690</v>
      </c>
      <c r="AG227" s="24" t="str">
        <f t="shared" si="3"/>
        <v>9106044690-00014968</v>
      </c>
    </row>
    <row r="228" spans="1:33" x14ac:dyDescent="0.25">
      <c r="A228" s="24" t="s">
        <v>8743</v>
      </c>
      <c r="B228" s="1">
        <v>11720628</v>
      </c>
      <c r="C228" s="1" t="s">
        <v>1162</v>
      </c>
      <c r="D228" s="1" t="s">
        <v>907</v>
      </c>
      <c r="E228" s="1" t="s">
        <v>25</v>
      </c>
      <c r="F228" s="1" t="s">
        <v>26</v>
      </c>
      <c r="G228" s="1" t="s">
        <v>1163</v>
      </c>
      <c r="H228" s="1" t="s">
        <v>28</v>
      </c>
      <c r="I228" s="1" t="s">
        <v>29</v>
      </c>
      <c r="J228" s="1" t="s">
        <v>1164</v>
      </c>
      <c r="K228" s="1" t="s">
        <v>1165</v>
      </c>
      <c r="L228" s="1" t="s">
        <v>1166</v>
      </c>
      <c r="M228" s="1" t="s">
        <v>55</v>
      </c>
      <c r="N228" s="1" t="s">
        <v>56</v>
      </c>
      <c r="O228" s="1" t="s">
        <v>57</v>
      </c>
      <c r="P228" s="1" t="s">
        <v>37</v>
      </c>
      <c r="Q228" s="1" t="s">
        <v>37</v>
      </c>
      <c r="R228" s="1" t="s">
        <v>37</v>
      </c>
      <c r="S228" s="1" t="s">
        <v>37</v>
      </c>
      <c r="T228" s="1" t="s">
        <v>38</v>
      </c>
      <c r="U228" s="1" t="s">
        <v>39</v>
      </c>
      <c r="V228" s="1" t="s">
        <v>40</v>
      </c>
      <c r="W228" s="1" t="s">
        <v>41</v>
      </c>
      <c r="X228" s="1" t="s">
        <v>42</v>
      </c>
      <c r="Y228" s="1" t="s">
        <v>37</v>
      </c>
      <c r="Z228" s="1" t="s">
        <v>37</v>
      </c>
      <c r="AA228" s="1" t="s">
        <v>37</v>
      </c>
      <c r="AB228" s="1" t="s">
        <v>1167</v>
      </c>
      <c r="AC228" s="1" t="s">
        <v>37</v>
      </c>
      <c r="AD228" s="1" t="s">
        <v>37</v>
      </c>
      <c r="AE228" s="1" t="s">
        <v>8512</v>
      </c>
      <c r="AF228" s="24">
        <v>9106044590</v>
      </c>
      <c r="AG228" s="24" t="str">
        <f t="shared" si="3"/>
        <v>9106044590-00482300</v>
      </c>
    </row>
    <row r="229" spans="1:33" x14ac:dyDescent="0.25">
      <c r="A229" s="24" t="s">
        <v>8705</v>
      </c>
      <c r="B229" s="1">
        <v>11722849</v>
      </c>
      <c r="C229" s="1" t="s">
        <v>1168</v>
      </c>
      <c r="D229" s="1" t="s">
        <v>907</v>
      </c>
      <c r="E229" s="1" t="s">
        <v>25</v>
      </c>
      <c r="F229" s="1" t="s">
        <v>26</v>
      </c>
      <c r="G229" s="1" t="s">
        <v>1169</v>
      </c>
      <c r="H229" s="1" t="s">
        <v>28</v>
      </c>
      <c r="I229" s="1" t="s">
        <v>29</v>
      </c>
      <c r="J229" s="1" t="s">
        <v>30</v>
      </c>
      <c r="K229" s="1" t="s">
        <v>31</v>
      </c>
      <c r="L229" s="1" t="s">
        <v>32</v>
      </c>
      <c r="M229" s="1" t="s">
        <v>431</v>
      </c>
      <c r="N229" s="1" t="s">
        <v>432</v>
      </c>
      <c r="O229" s="1" t="s">
        <v>433</v>
      </c>
      <c r="P229" s="1" t="s">
        <v>37</v>
      </c>
      <c r="Q229" s="1" t="s">
        <v>37</v>
      </c>
      <c r="R229" s="1" t="s">
        <v>37</v>
      </c>
      <c r="S229" s="1" t="s">
        <v>37</v>
      </c>
      <c r="T229" s="1" t="s">
        <v>38</v>
      </c>
      <c r="U229" s="1" t="s">
        <v>39</v>
      </c>
      <c r="V229" s="1" t="s">
        <v>40</v>
      </c>
      <c r="W229" s="1" t="s">
        <v>41</v>
      </c>
      <c r="X229" s="1" t="s">
        <v>42</v>
      </c>
      <c r="Y229" s="1" t="s">
        <v>37</v>
      </c>
      <c r="Z229" s="1" t="s">
        <v>37</v>
      </c>
      <c r="AA229" s="1" t="s">
        <v>37</v>
      </c>
      <c r="AB229" s="1" t="s">
        <v>1170</v>
      </c>
      <c r="AC229" s="1" t="s">
        <v>37</v>
      </c>
      <c r="AD229" s="1" t="s">
        <v>37</v>
      </c>
      <c r="AE229" s="1" t="s">
        <v>8512</v>
      </c>
      <c r="AF229" s="24">
        <v>9106043602</v>
      </c>
      <c r="AG229" s="24" t="str">
        <f t="shared" si="3"/>
        <v>9106043602-00009713</v>
      </c>
    </row>
    <row r="230" spans="1:33" x14ac:dyDescent="0.25">
      <c r="A230" s="24" t="s">
        <v>8698</v>
      </c>
      <c r="B230" s="1">
        <v>11720124</v>
      </c>
      <c r="C230" s="1" t="s">
        <v>1171</v>
      </c>
      <c r="D230" s="1" t="s">
        <v>907</v>
      </c>
      <c r="E230" s="1" t="s">
        <v>25</v>
      </c>
      <c r="F230" s="1" t="s">
        <v>26</v>
      </c>
      <c r="G230" s="1" t="s">
        <v>1172</v>
      </c>
      <c r="H230" s="1" t="s">
        <v>28</v>
      </c>
      <c r="I230" s="1" t="s">
        <v>29</v>
      </c>
      <c r="J230" s="1" t="s">
        <v>1173</v>
      </c>
      <c r="K230" s="1" t="s">
        <v>1174</v>
      </c>
      <c r="L230" s="1" t="s">
        <v>1175</v>
      </c>
      <c r="M230" s="1" t="s">
        <v>55</v>
      </c>
      <c r="N230" s="1" t="s">
        <v>56</v>
      </c>
      <c r="O230" s="1" t="s">
        <v>57</v>
      </c>
      <c r="P230" s="1" t="s">
        <v>37</v>
      </c>
      <c r="Q230" s="1" t="s">
        <v>37</v>
      </c>
      <c r="R230" s="1" t="s">
        <v>37</v>
      </c>
      <c r="S230" s="1" t="s">
        <v>37</v>
      </c>
      <c r="T230" s="1" t="s">
        <v>38</v>
      </c>
      <c r="U230" s="1" t="s">
        <v>39</v>
      </c>
      <c r="V230" s="1" t="s">
        <v>40</v>
      </c>
      <c r="W230" s="1" t="s">
        <v>41</v>
      </c>
      <c r="X230" s="1" t="s">
        <v>42</v>
      </c>
      <c r="Y230" s="1" t="s">
        <v>37</v>
      </c>
      <c r="Z230" s="1" t="s">
        <v>37</v>
      </c>
      <c r="AA230" s="1" t="s">
        <v>37</v>
      </c>
      <c r="AB230" s="1" t="s">
        <v>1176</v>
      </c>
      <c r="AC230" s="1" t="s">
        <v>37</v>
      </c>
      <c r="AD230" s="1" t="s">
        <v>37</v>
      </c>
      <c r="AE230" s="1" t="s">
        <v>8512</v>
      </c>
      <c r="AF230" s="24">
        <v>9106043475</v>
      </c>
      <c r="AG230" s="24" t="str">
        <f t="shared" si="3"/>
        <v>9106043475-00481858</v>
      </c>
    </row>
    <row r="231" spans="1:33" x14ac:dyDescent="0.25">
      <c r="A231" s="24" t="s">
        <v>8848</v>
      </c>
      <c r="B231" s="1">
        <v>11724096</v>
      </c>
      <c r="C231" s="1" t="s">
        <v>1177</v>
      </c>
      <c r="D231" s="1" t="s">
        <v>907</v>
      </c>
      <c r="E231" s="1" t="s">
        <v>25</v>
      </c>
      <c r="F231" s="1" t="s">
        <v>26</v>
      </c>
      <c r="G231" s="1" t="s">
        <v>1178</v>
      </c>
      <c r="H231" s="1" t="s">
        <v>28</v>
      </c>
      <c r="I231" s="1" t="s">
        <v>29</v>
      </c>
      <c r="J231" s="1" t="s">
        <v>61</v>
      </c>
      <c r="K231" s="1" t="s">
        <v>62</v>
      </c>
      <c r="L231" s="1" t="s">
        <v>63</v>
      </c>
      <c r="M231" s="1" t="s">
        <v>1179</v>
      </c>
      <c r="N231" s="1" t="s">
        <v>1180</v>
      </c>
      <c r="O231" s="1" t="s">
        <v>1181</v>
      </c>
      <c r="P231" s="1" t="s">
        <v>91</v>
      </c>
      <c r="Q231" s="1" t="s">
        <v>37</v>
      </c>
      <c r="R231" s="1" t="s">
        <v>37</v>
      </c>
      <c r="S231" s="1" t="s">
        <v>37</v>
      </c>
      <c r="T231" s="1" t="s">
        <v>38</v>
      </c>
      <c r="U231" s="1" t="s">
        <v>39</v>
      </c>
      <c r="V231" s="1" t="s">
        <v>40</v>
      </c>
      <c r="W231" s="1" t="s">
        <v>41</v>
      </c>
      <c r="X231" s="1" t="s">
        <v>42</v>
      </c>
      <c r="Y231" s="1" t="s">
        <v>37</v>
      </c>
      <c r="Z231" s="1" t="s">
        <v>37</v>
      </c>
      <c r="AA231" s="1" t="s">
        <v>37</v>
      </c>
      <c r="AB231" s="1" t="s">
        <v>1182</v>
      </c>
      <c r="AC231" s="1" t="s">
        <v>37</v>
      </c>
      <c r="AD231" s="1" t="s">
        <v>37</v>
      </c>
      <c r="AE231" s="1" t="s">
        <v>8512</v>
      </c>
      <c r="AF231" s="24">
        <v>9106047311</v>
      </c>
      <c r="AG231" s="24" t="str">
        <f t="shared" si="3"/>
        <v>9106047311-00004696</v>
      </c>
    </row>
    <row r="232" spans="1:33" x14ac:dyDescent="0.25">
      <c r="A232" s="24" t="s">
        <v>8814</v>
      </c>
      <c r="B232" s="1">
        <v>11722109</v>
      </c>
      <c r="C232" s="1" t="s">
        <v>1183</v>
      </c>
      <c r="D232" s="1" t="s">
        <v>907</v>
      </c>
      <c r="E232" s="1" t="s">
        <v>25</v>
      </c>
      <c r="F232" s="1" t="s">
        <v>26</v>
      </c>
      <c r="G232" s="1" t="s">
        <v>1184</v>
      </c>
      <c r="H232" s="1" t="s">
        <v>28</v>
      </c>
      <c r="I232" s="1" t="s">
        <v>29</v>
      </c>
      <c r="J232" s="1" t="s">
        <v>1185</v>
      </c>
      <c r="K232" s="1" t="s">
        <v>1186</v>
      </c>
      <c r="L232" s="1" t="s">
        <v>1187</v>
      </c>
      <c r="M232" s="1" t="s">
        <v>407</v>
      </c>
      <c r="N232" s="1" t="s">
        <v>408</v>
      </c>
      <c r="O232" s="1" t="s">
        <v>409</v>
      </c>
      <c r="P232" s="1" t="s">
        <v>167</v>
      </c>
      <c r="Q232" s="1" t="s">
        <v>37</v>
      </c>
      <c r="R232" s="1" t="s">
        <v>37</v>
      </c>
      <c r="S232" s="1" t="s">
        <v>37</v>
      </c>
      <c r="T232" s="1" t="s">
        <v>38</v>
      </c>
      <c r="U232" s="1" t="s">
        <v>39</v>
      </c>
      <c r="V232" s="1" t="s">
        <v>40</v>
      </c>
      <c r="W232" s="1" t="s">
        <v>41</v>
      </c>
      <c r="X232" s="1" t="s">
        <v>42</v>
      </c>
      <c r="Y232" s="1" t="s">
        <v>37</v>
      </c>
      <c r="Z232" s="1" t="s">
        <v>37</v>
      </c>
      <c r="AA232" s="1" t="s">
        <v>37</v>
      </c>
      <c r="AB232" s="1" t="s">
        <v>1188</v>
      </c>
      <c r="AC232" s="1" t="s">
        <v>37</v>
      </c>
      <c r="AD232" s="1" t="s">
        <v>37</v>
      </c>
      <c r="AE232" s="1" t="s">
        <v>8512</v>
      </c>
      <c r="AF232" s="24">
        <v>9106046075</v>
      </c>
      <c r="AG232" s="24" t="str">
        <f t="shared" si="3"/>
        <v>9106046075-00047638</v>
      </c>
    </row>
    <row r="233" spans="1:33" x14ac:dyDescent="0.25">
      <c r="A233" s="24" t="s">
        <v>8836</v>
      </c>
      <c r="B233" s="1">
        <v>11722292</v>
      </c>
      <c r="C233" s="1" t="s">
        <v>1189</v>
      </c>
      <c r="D233" s="1" t="s">
        <v>907</v>
      </c>
      <c r="E233" s="1" t="s">
        <v>25</v>
      </c>
      <c r="F233" s="1" t="s">
        <v>26</v>
      </c>
      <c r="G233" s="1" t="s">
        <v>1190</v>
      </c>
      <c r="H233" s="1" t="s">
        <v>28</v>
      </c>
      <c r="I233" s="1" t="s">
        <v>29</v>
      </c>
      <c r="J233" s="1" t="s">
        <v>61</v>
      </c>
      <c r="K233" s="1" t="s">
        <v>62</v>
      </c>
      <c r="L233" s="1" t="s">
        <v>63</v>
      </c>
      <c r="M233" s="1" t="s">
        <v>764</v>
      </c>
      <c r="N233" s="1" t="s">
        <v>765</v>
      </c>
      <c r="O233" s="1" t="s">
        <v>766</v>
      </c>
      <c r="P233" s="1" t="s">
        <v>167</v>
      </c>
      <c r="Q233" s="1" t="s">
        <v>37</v>
      </c>
      <c r="R233" s="1" t="s">
        <v>37</v>
      </c>
      <c r="S233" s="1" t="s">
        <v>37</v>
      </c>
      <c r="T233" s="1" t="s">
        <v>38</v>
      </c>
      <c r="U233" s="1" t="s">
        <v>39</v>
      </c>
      <c r="V233" s="1" t="s">
        <v>40</v>
      </c>
      <c r="W233" s="1" t="s">
        <v>41</v>
      </c>
      <c r="X233" s="1" t="s">
        <v>42</v>
      </c>
      <c r="Y233" s="1" t="s">
        <v>37</v>
      </c>
      <c r="Z233" s="1" t="s">
        <v>37</v>
      </c>
      <c r="AA233" s="1" t="s">
        <v>37</v>
      </c>
      <c r="AB233" s="1" t="s">
        <v>1191</v>
      </c>
      <c r="AC233" s="1" t="s">
        <v>37</v>
      </c>
      <c r="AD233" s="1" t="s">
        <v>37</v>
      </c>
      <c r="AE233" s="1" t="s">
        <v>8512</v>
      </c>
      <c r="AF233" s="24">
        <v>9106046803</v>
      </c>
      <c r="AG233" s="24" t="str">
        <f t="shared" si="3"/>
        <v>9106046803-00004035</v>
      </c>
    </row>
    <row r="234" spans="1:33" x14ac:dyDescent="0.25">
      <c r="A234" s="24" t="s">
        <v>8700</v>
      </c>
      <c r="B234" s="1">
        <v>11725080</v>
      </c>
      <c r="C234" s="1" t="s">
        <v>1192</v>
      </c>
      <c r="D234" s="1" t="s">
        <v>907</v>
      </c>
      <c r="E234" s="1" t="s">
        <v>25</v>
      </c>
      <c r="F234" s="1" t="s">
        <v>26</v>
      </c>
      <c r="G234" s="1" t="s">
        <v>1193</v>
      </c>
      <c r="H234" s="1" t="s">
        <v>28</v>
      </c>
      <c r="I234" s="1" t="s">
        <v>29</v>
      </c>
      <c r="J234" s="1" t="s">
        <v>1194</v>
      </c>
      <c r="K234" s="1" t="s">
        <v>1195</v>
      </c>
      <c r="L234" s="1" t="s">
        <v>1196</v>
      </c>
      <c r="M234" s="1" t="s">
        <v>1197</v>
      </c>
      <c r="N234" s="1" t="s">
        <v>1198</v>
      </c>
      <c r="O234" s="1" t="s">
        <v>1199</v>
      </c>
      <c r="P234" s="1" t="s">
        <v>37</v>
      </c>
      <c r="Q234" s="1" t="s">
        <v>37</v>
      </c>
      <c r="R234" s="1" t="s">
        <v>37</v>
      </c>
      <c r="S234" s="1" t="s">
        <v>37</v>
      </c>
      <c r="T234" s="1" t="s">
        <v>38</v>
      </c>
      <c r="U234" s="1" t="s">
        <v>39</v>
      </c>
      <c r="V234" s="1" t="s">
        <v>40</v>
      </c>
      <c r="W234" s="1" t="s">
        <v>41</v>
      </c>
      <c r="X234" s="1" t="s">
        <v>42</v>
      </c>
      <c r="Y234" s="1" t="s">
        <v>37</v>
      </c>
      <c r="Z234" s="1" t="s">
        <v>37</v>
      </c>
      <c r="AA234" s="1" t="s">
        <v>37</v>
      </c>
      <c r="AB234" s="1" t="s">
        <v>1200</v>
      </c>
      <c r="AC234" s="1" t="s">
        <v>37</v>
      </c>
      <c r="AD234" s="1" t="s">
        <v>37</v>
      </c>
      <c r="AE234" s="1" t="s">
        <v>8512</v>
      </c>
      <c r="AF234" s="24">
        <v>9106043558</v>
      </c>
      <c r="AG234" s="24" t="str">
        <f t="shared" si="3"/>
        <v>9106043558-00003971</v>
      </c>
    </row>
    <row r="235" spans="1:33" x14ac:dyDescent="0.25">
      <c r="A235" s="24" t="s">
        <v>8844</v>
      </c>
      <c r="B235" s="1">
        <v>11723916</v>
      </c>
      <c r="C235" s="1" t="s">
        <v>1201</v>
      </c>
      <c r="D235" s="1" t="s">
        <v>907</v>
      </c>
      <c r="E235" s="1" t="s">
        <v>25</v>
      </c>
      <c r="F235" s="1" t="s">
        <v>26</v>
      </c>
      <c r="G235" s="1" t="s">
        <v>1202</v>
      </c>
      <c r="H235" s="1" t="s">
        <v>28</v>
      </c>
      <c r="I235" s="1" t="s">
        <v>29</v>
      </c>
      <c r="J235" s="1" t="s">
        <v>79</v>
      </c>
      <c r="K235" s="1" t="s">
        <v>80</v>
      </c>
      <c r="L235" s="1" t="s">
        <v>81</v>
      </c>
      <c r="M235" s="1" t="s">
        <v>73</v>
      </c>
      <c r="N235" s="1" t="s">
        <v>74</v>
      </c>
      <c r="O235" s="1" t="s">
        <v>75</v>
      </c>
      <c r="P235" s="1" t="s">
        <v>37</v>
      </c>
      <c r="Q235" s="1" t="s">
        <v>37</v>
      </c>
      <c r="R235" s="1" t="s">
        <v>37</v>
      </c>
      <c r="S235" s="1" t="s">
        <v>37</v>
      </c>
      <c r="T235" s="1" t="s">
        <v>38</v>
      </c>
      <c r="U235" s="1" t="s">
        <v>39</v>
      </c>
      <c r="V235" s="1" t="s">
        <v>40</v>
      </c>
      <c r="W235" s="1" t="s">
        <v>41</v>
      </c>
      <c r="X235" s="1" t="s">
        <v>42</v>
      </c>
      <c r="Y235" s="1" t="s">
        <v>37</v>
      </c>
      <c r="Z235" s="1" t="s">
        <v>37</v>
      </c>
      <c r="AA235" s="1" t="s">
        <v>37</v>
      </c>
      <c r="AB235" s="1" t="s">
        <v>1203</v>
      </c>
      <c r="AC235" s="1" t="s">
        <v>37</v>
      </c>
      <c r="AD235" s="1" t="s">
        <v>37</v>
      </c>
      <c r="AE235" s="1" t="s">
        <v>8512</v>
      </c>
      <c r="AF235" s="24">
        <v>9106047233</v>
      </c>
      <c r="AG235" s="24" t="str">
        <f t="shared" si="3"/>
        <v>9106047233-00009643</v>
      </c>
    </row>
    <row r="236" spans="1:33" x14ac:dyDescent="0.25">
      <c r="A236" s="24" t="s">
        <v>8761</v>
      </c>
      <c r="B236" s="1">
        <v>11720809</v>
      </c>
      <c r="C236" s="1" t="s">
        <v>1204</v>
      </c>
      <c r="D236" s="1" t="s">
        <v>907</v>
      </c>
      <c r="E236" s="1" t="s">
        <v>25</v>
      </c>
      <c r="F236" s="1" t="s">
        <v>26</v>
      </c>
      <c r="G236" s="1" t="s">
        <v>1205</v>
      </c>
      <c r="H236" s="1" t="s">
        <v>28</v>
      </c>
      <c r="I236" s="1" t="s">
        <v>29</v>
      </c>
      <c r="J236" s="1" t="s">
        <v>1206</v>
      </c>
      <c r="K236" s="1" t="s">
        <v>1207</v>
      </c>
      <c r="L236" s="1" t="s">
        <v>1208</v>
      </c>
      <c r="M236" s="1" t="s">
        <v>55</v>
      </c>
      <c r="N236" s="1" t="s">
        <v>56</v>
      </c>
      <c r="O236" s="1" t="s">
        <v>57</v>
      </c>
      <c r="P236" s="1" t="s">
        <v>37</v>
      </c>
      <c r="Q236" s="1" t="s">
        <v>37</v>
      </c>
      <c r="R236" s="1" t="s">
        <v>37</v>
      </c>
      <c r="S236" s="1" t="s">
        <v>37</v>
      </c>
      <c r="T236" s="1" t="s">
        <v>38</v>
      </c>
      <c r="U236" s="1" t="s">
        <v>39</v>
      </c>
      <c r="V236" s="1" t="s">
        <v>40</v>
      </c>
      <c r="W236" s="1" t="s">
        <v>41</v>
      </c>
      <c r="X236" s="1" t="s">
        <v>42</v>
      </c>
      <c r="Y236" s="1" t="s">
        <v>37</v>
      </c>
      <c r="Z236" s="1" t="s">
        <v>37</v>
      </c>
      <c r="AA236" s="1" t="s">
        <v>37</v>
      </c>
      <c r="AB236" s="1" t="s">
        <v>1209</v>
      </c>
      <c r="AC236" s="1" t="s">
        <v>37</v>
      </c>
      <c r="AD236" s="1" t="s">
        <v>37</v>
      </c>
      <c r="AE236" s="1" t="s">
        <v>8512</v>
      </c>
      <c r="AF236" s="24">
        <v>9106045088</v>
      </c>
      <c r="AG236" s="24" t="str">
        <f t="shared" si="3"/>
        <v>9106045088-00482474</v>
      </c>
    </row>
    <row r="237" spans="1:33" x14ac:dyDescent="0.25">
      <c r="A237" s="24" t="s">
        <v>8735</v>
      </c>
      <c r="B237" s="1">
        <v>11723458</v>
      </c>
      <c r="C237" s="1" t="s">
        <v>1210</v>
      </c>
      <c r="D237" s="1" t="s">
        <v>907</v>
      </c>
      <c r="E237" s="1" t="s">
        <v>25</v>
      </c>
      <c r="F237" s="1" t="s">
        <v>26</v>
      </c>
      <c r="G237" s="1" t="s">
        <v>1211</v>
      </c>
      <c r="H237" s="1" t="s">
        <v>28</v>
      </c>
      <c r="I237" s="1" t="s">
        <v>29</v>
      </c>
      <c r="J237" s="1" t="s">
        <v>219</v>
      </c>
      <c r="K237" s="1" t="s">
        <v>220</v>
      </c>
      <c r="L237" s="1" t="s">
        <v>221</v>
      </c>
      <c r="M237" s="1" t="s">
        <v>839</v>
      </c>
      <c r="N237" s="1" t="s">
        <v>840</v>
      </c>
      <c r="O237" s="1" t="s">
        <v>841</v>
      </c>
      <c r="P237" s="1" t="s">
        <v>37</v>
      </c>
      <c r="Q237" s="1" t="s">
        <v>37</v>
      </c>
      <c r="R237" s="1" t="s">
        <v>37</v>
      </c>
      <c r="S237" s="1" t="s">
        <v>37</v>
      </c>
      <c r="T237" s="1" t="s">
        <v>38</v>
      </c>
      <c r="U237" s="1" t="s">
        <v>39</v>
      </c>
      <c r="V237" s="1" t="s">
        <v>40</v>
      </c>
      <c r="W237" s="1" t="s">
        <v>41</v>
      </c>
      <c r="X237" s="1" t="s">
        <v>42</v>
      </c>
      <c r="Y237" s="1" t="s">
        <v>37</v>
      </c>
      <c r="Z237" s="1" t="s">
        <v>37</v>
      </c>
      <c r="AA237" s="1" t="s">
        <v>37</v>
      </c>
      <c r="AB237" s="1" t="s">
        <v>1212</v>
      </c>
      <c r="AC237" s="1" t="s">
        <v>37</v>
      </c>
      <c r="AD237" s="1" t="s">
        <v>37</v>
      </c>
      <c r="AE237" s="1" t="s">
        <v>8512</v>
      </c>
      <c r="AF237" s="24">
        <v>9106044368</v>
      </c>
      <c r="AG237" s="24" t="str">
        <f t="shared" si="3"/>
        <v>9106044368-00010776</v>
      </c>
    </row>
    <row r="238" spans="1:33" x14ac:dyDescent="0.25">
      <c r="A238" s="24" t="s">
        <v>8785</v>
      </c>
      <c r="B238" s="1">
        <v>11724008</v>
      </c>
      <c r="C238" s="1" t="s">
        <v>1213</v>
      </c>
      <c r="D238" s="1" t="s">
        <v>907</v>
      </c>
      <c r="E238" s="1" t="s">
        <v>25</v>
      </c>
      <c r="F238" s="1" t="s">
        <v>26</v>
      </c>
      <c r="G238" s="1" t="s">
        <v>1214</v>
      </c>
      <c r="H238" s="1" t="s">
        <v>28</v>
      </c>
      <c r="I238" s="1" t="s">
        <v>29</v>
      </c>
      <c r="J238" s="1" t="s">
        <v>30</v>
      </c>
      <c r="K238" s="1" t="s">
        <v>31</v>
      </c>
      <c r="L238" s="1" t="s">
        <v>32</v>
      </c>
      <c r="M238" s="1" t="s">
        <v>542</v>
      </c>
      <c r="N238" s="1" t="s">
        <v>543</v>
      </c>
      <c r="O238" s="1" t="s">
        <v>544</v>
      </c>
      <c r="P238" s="1" t="s">
        <v>37</v>
      </c>
      <c r="Q238" s="1" t="s">
        <v>37</v>
      </c>
      <c r="R238" s="1" t="s">
        <v>37</v>
      </c>
      <c r="S238" s="1" t="s">
        <v>37</v>
      </c>
      <c r="T238" s="1" t="s">
        <v>38</v>
      </c>
      <c r="U238" s="1" t="s">
        <v>39</v>
      </c>
      <c r="V238" s="1" t="s">
        <v>40</v>
      </c>
      <c r="W238" s="1" t="s">
        <v>41</v>
      </c>
      <c r="X238" s="1" t="s">
        <v>42</v>
      </c>
      <c r="Y238" s="1" t="s">
        <v>37</v>
      </c>
      <c r="Z238" s="1" t="s">
        <v>37</v>
      </c>
      <c r="AA238" s="1" t="s">
        <v>37</v>
      </c>
      <c r="AB238" s="1" t="s">
        <v>1215</v>
      </c>
      <c r="AC238" s="1" t="s">
        <v>37</v>
      </c>
      <c r="AD238" s="1" t="s">
        <v>37</v>
      </c>
      <c r="AE238" s="1" t="s">
        <v>8512</v>
      </c>
      <c r="AF238" s="24">
        <v>9106045515</v>
      </c>
      <c r="AG238" s="24" t="str">
        <f t="shared" si="3"/>
        <v>9106045515-00008341</v>
      </c>
    </row>
    <row r="239" spans="1:33" x14ac:dyDescent="0.25">
      <c r="A239" s="24" t="s">
        <v>8843</v>
      </c>
      <c r="B239" s="1">
        <v>11723734</v>
      </c>
      <c r="C239" s="1" t="s">
        <v>1216</v>
      </c>
      <c r="D239" s="1" t="s">
        <v>907</v>
      </c>
      <c r="E239" s="1" t="s">
        <v>25</v>
      </c>
      <c r="F239" s="1" t="s">
        <v>26</v>
      </c>
      <c r="G239" s="1" t="s">
        <v>1217</v>
      </c>
      <c r="H239" s="1" t="s">
        <v>28</v>
      </c>
      <c r="I239" s="1" t="s">
        <v>29</v>
      </c>
      <c r="J239" s="1" t="s">
        <v>61</v>
      </c>
      <c r="K239" s="1" t="s">
        <v>62</v>
      </c>
      <c r="L239" s="1" t="s">
        <v>63</v>
      </c>
      <c r="M239" s="1" t="s">
        <v>64</v>
      </c>
      <c r="N239" s="1" t="s">
        <v>65</v>
      </c>
      <c r="O239" s="1" t="s">
        <v>66</v>
      </c>
      <c r="P239" s="1" t="s">
        <v>37</v>
      </c>
      <c r="Q239" s="1" t="s">
        <v>37</v>
      </c>
      <c r="R239" s="1" t="s">
        <v>37</v>
      </c>
      <c r="S239" s="1" t="s">
        <v>37</v>
      </c>
      <c r="T239" s="1" t="s">
        <v>38</v>
      </c>
      <c r="U239" s="1" t="s">
        <v>39</v>
      </c>
      <c r="V239" s="1" t="s">
        <v>40</v>
      </c>
      <c r="W239" s="1" t="s">
        <v>41</v>
      </c>
      <c r="X239" s="1" t="s">
        <v>42</v>
      </c>
      <c r="Y239" s="1" t="s">
        <v>37</v>
      </c>
      <c r="Z239" s="1" t="s">
        <v>37</v>
      </c>
      <c r="AA239" s="1" t="s">
        <v>37</v>
      </c>
      <c r="AB239" s="1" t="s">
        <v>1218</v>
      </c>
      <c r="AC239" s="1" t="s">
        <v>37</v>
      </c>
      <c r="AD239" s="1" t="s">
        <v>37</v>
      </c>
      <c r="AE239" s="1" t="s">
        <v>8512</v>
      </c>
      <c r="AF239" s="24">
        <v>9106047203</v>
      </c>
      <c r="AG239" s="24" t="str">
        <f t="shared" si="3"/>
        <v>9106047203-00081223</v>
      </c>
    </row>
    <row r="240" spans="1:33" x14ac:dyDescent="0.25">
      <c r="A240" s="24" t="s">
        <v>8828</v>
      </c>
      <c r="B240" s="1">
        <v>11721289</v>
      </c>
      <c r="C240" s="1" t="s">
        <v>1219</v>
      </c>
      <c r="D240" s="1" t="s">
        <v>907</v>
      </c>
      <c r="E240" s="1" t="s">
        <v>25</v>
      </c>
      <c r="F240" s="1" t="s">
        <v>26</v>
      </c>
      <c r="G240" s="1" t="s">
        <v>1220</v>
      </c>
      <c r="H240" s="1" t="s">
        <v>28</v>
      </c>
      <c r="I240" s="1" t="s">
        <v>29</v>
      </c>
      <c r="J240" s="1" t="s">
        <v>1221</v>
      </c>
      <c r="K240" s="1" t="s">
        <v>1222</v>
      </c>
      <c r="L240" s="1" t="s">
        <v>1223</v>
      </c>
      <c r="M240" s="1" t="s">
        <v>55</v>
      </c>
      <c r="N240" s="1" t="s">
        <v>56</v>
      </c>
      <c r="O240" s="1" t="s">
        <v>57</v>
      </c>
      <c r="P240" s="1" t="s">
        <v>37</v>
      </c>
      <c r="Q240" s="1" t="s">
        <v>37</v>
      </c>
      <c r="R240" s="1" t="s">
        <v>37</v>
      </c>
      <c r="S240" s="1" t="s">
        <v>37</v>
      </c>
      <c r="T240" s="1" t="s">
        <v>38</v>
      </c>
      <c r="U240" s="1" t="s">
        <v>39</v>
      </c>
      <c r="V240" s="1" t="s">
        <v>40</v>
      </c>
      <c r="W240" s="1" t="s">
        <v>41</v>
      </c>
      <c r="X240" s="1" t="s">
        <v>42</v>
      </c>
      <c r="Y240" s="1" t="s">
        <v>37</v>
      </c>
      <c r="Z240" s="1" t="s">
        <v>37</v>
      </c>
      <c r="AA240" s="1" t="s">
        <v>37</v>
      </c>
      <c r="AB240" s="1" t="s">
        <v>1224</v>
      </c>
      <c r="AC240" s="1" t="s">
        <v>37</v>
      </c>
      <c r="AD240" s="1" t="s">
        <v>37</v>
      </c>
      <c r="AE240" s="1" t="s">
        <v>8512</v>
      </c>
      <c r="AF240" s="24">
        <v>9106046533</v>
      </c>
      <c r="AG240" s="24" t="str">
        <f t="shared" si="3"/>
        <v>9106046533-00482930</v>
      </c>
    </row>
    <row r="241" spans="1:33" x14ac:dyDescent="0.25">
      <c r="A241" s="24" t="s">
        <v>8709</v>
      </c>
      <c r="B241" s="1">
        <v>11720209</v>
      </c>
      <c r="C241" s="1" t="s">
        <v>1225</v>
      </c>
      <c r="D241" s="1" t="s">
        <v>907</v>
      </c>
      <c r="E241" s="1" t="s">
        <v>25</v>
      </c>
      <c r="F241" s="1" t="s">
        <v>26</v>
      </c>
      <c r="G241" s="1" t="s">
        <v>1226</v>
      </c>
      <c r="H241" s="1" t="s">
        <v>28</v>
      </c>
      <c r="I241" s="1" t="s">
        <v>29</v>
      </c>
      <c r="J241" s="1" t="s">
        <v>61</v>
      </c>
      <c r="K241" s="1" t="s">
        <v>62</v>
      </c>
      <c r="L241" s="1" t="s">
        <v>63</v>
      </c>
      <c r="M241" s="1" t="s">
        <v>55</v>
      </c>
      <c r="N241" s="1" t="s">
        <v>56</v>
      </c>
      <c r="O241" s="1" t="s">
        <v>57</v>
      </c>
      <c r="P241" s="1" t="s">
        <v>37</v>
      </c>
      <c r="Q241" s="1" t="s">
        <v>37</v>
      </c>
      <c r="R241" s="1" t="s">
        <v>37</v>
      </c>
      <c r="S241" s="1" t="s">
        <v>37</v>
      </c>
      <c r="T241" s="1" t="s">
        <v>38</v>
      </c>
      <c r="U241" s="1" t="s">
        <v>39</v>
      </c>
      <c r="V241" s="1" t="s">
        <v>40</v>
      </c>
      <c r="W241" s="1" t="s">
        <v>41</v>
      </c>
      <c r="X241" s="1" t="s">
        <v>42</v>
      </c>
      <c r="Y241" s="1" t="s">
        <v>37</v>
      </c>
      <c r="Z241" s="1" t="s">
        <v>37</v>
      </c>
      <c r="AA241" s="1" t="s">
        <v>37</v>
      </c>
      <c r="AB241" s="1" t="s">
        <v>1227</v>
      </c>
      <c r="AC241" s="1" t="s">
        <v>37</v>
      </c>
      <c r="AD241" s="1" t="s">
        <v>37</v>
      </c>
      <c r="AE241" s="1" t="s">
        <v>8512</v>
      </c>
      <c r="AF241" s="24">
        <v>9106043670</v>
      </c>
      <c r="AG241" s="24" t="str">
        <f t="shared" si="3"/>
        <v>9106043670-00481930</v>
      </c>
    </row>
    <row r="242" spans="1:33" x14ac:dyDescent="0.25">
      <c r="A242" s="24" t="s">
        <v>8711</v>
      </c>
      <c r="B242" s="1">
        <v>11720210</v>
      </c>
      <c r="C242" s="1" t="s">
        <v>1228</v>
      </c>
      <c r="D242" s="1" t="s">
        <v>907</v>
      </c>
      <c r="E242" s="1" t="s">
        <v>25</v>
      </c>
      <c r="F242" s="1" t="s">
        <v>26</v>
      </c>
      <c r="G242" s="1" t="s">
        <v>1229</v>
      </c>
      <c r="H242" s="1" t="s">
        <v>28</v>
      </c>
      <c r="I242" s="1" t="s">
        <v>29</v>
      </c>
      <c r="J242" s="1" t="s">
        <v>945</v>
      </c>
      <c r="K242" s="1" t="s">
        <v>946</v>
      </c>
      <c r="L242" s="1" t="s">
        <v>947</v>
      </c>
      <c r="M242" s="1" t="s">
        <v>55</v>
      </c>
      <c r="N242" s="1" t="s">
        <v>56</v>
      </c>
      <c r="O242" s="1" t="s">
        <v>57</v>
      </c>
      <c r="P242" s="1" t="s">
        <v>37</v>
      </c>
      <c r="Q242" s="1" t="s">
        <v>37</v>
      </c>
      <c r="R242" s="1" t="s">
        <v>37</v>
      </c>
      <c r="S242" s="1" t="s">
        <v>37</v>
      </c>
      <c r="T242" s="1" t="s">
        <v>38</v>
      </c>
      <c r="U242" s="1" t="s">
        <v>39</v>
      </c>
      <c r="V242" s="1" t="s">
        <v>40</v>
      </c>
      <c r="W242" s="1" t="s">
        <v>41</v>
      </c>
      <c r="X242" s="1" t="s">
        <v>42</v>
      </c>
      <c r="Y242" s="1" t="s">
        <v>37</v>
      </c>
      <c r="Z242" s="1" t="s">
        <v>37</v>
      </c>
      <c r="AA242" s="1" t="s">
        <v>37</v>
      </c>
      <c r="AB242" s="1" t="s">
        <v>1230</v>
      </c>
      <c r="AC242" s="1" t="s">
        <v>37</v>
      </c>
      <c r="AD242" s="1" t="s">
        <v>37</v>
      </c>
      <c r="AE242" s="1" t="s">
        <v>8512</v>
      </c>
      <c r="AF242" s="24">
        <v>9106043671</v>
      </c>
      <c r="AG242" s="24" t="str">
        <f t="shared" si="3"/>
        <v>9106043671-00481931</v>
      </c>
    </row>
    <row r="243" spans="1:33" x14ac:dyDescent="0.25">
      <c r="A243" s="24" t="s">
        <v>8756</v>
      </c>
      <c r="B243" s="1">
        <v>11724001</v>
      </c>
      <c r="C243" s="1" t="s">
        <v>1231</v>
      </c>
      <c r="D243" s="1" t="s">
        <v>907</v>
      </c>
      <c r="E243" s="1" t="s">
        <v>25</v>
      </c>
      <c r="F243" s="1" t="s">
        <v>26</v>
      </c>
      <c r="G243" s="1" t="s">
        <v>1232</v>
      </c>
      <c r="H243" s="1" t="s">
        <v>28</v>
      </c>
      <c r="I243" s="1" t="s">
        <v>29</v>
      </c>
      <c r="J243" s="1" t="s">
        <v>30</v>
      </c>
      <c r="K243" s="1" t="s">
        <v>31</v>
      </c>
      <c r="L243" s="1" t="s">
        <v>32</v>
      </c>
      <c r="M243" s="1" t="s">
        <v>542</v>
      </c>
      <c r="N243" s="1" t="s">
        <v>543</v>
      </c>
      <c r="O243" s="1" t="s">
        <v>544</v>
      </c>
      <c r="P243" s="1" t="s">
        <v>37</v>
      </c>
      <c r="Q243" s="1" t="s">
        <v>37</v>
      </c>
      <c r="R243" s="1" t="s">
        <v>37</v>
      </c>
      <c r="S243" s="1" t="s">
        <v>37</v>
      </c>
      <c r="T243" s="1" t="s">
        <v>38</v>
      </c>
      <c r="U243" s="1" t="s">
        <v>39</v>
      </c>
      <c r="V243" s="1" t="s">
        <v>40</v>
      </c>
      <c r="W243" s="1" t="s">
        <v>41</v>
      </c>
      <c r="X243" s="1" t="s">
        <v>42</v>
      </c>
      <c r="Y243" s="1" t="s">
        <v>37</v>
      </c>
      <c r="Z243" s="1" t="s">
        <v>37</v>
      </c>
      <c r="AA243" s="1" t="s">
        <v>37</v>
      </c>
      <c r="AB243" s="1" t="s">
        <v>1233</v>
      </c>
      <c r="AC243" s="1" t="s">
        <v>37</v>
      </c>
      <c r="AD243" s="1" t="s">
        <v>37</v>
      </c>
      <c r="AE243" s="1" t="s">
        <v>8512</v>
      </c>
      <c r="AF243" s="24">
        <v>9106044973</v>
      </c>
      <c r="AG243" s="24" t="str">
        <f t="shared" si="3"/>
        <v>9106044973-00008334</v>
      </c>
    </row>
    <row r="244" spans="1:33" x14ac:dyDescent="0.25">
      <c r="A244" s="24" t="s">
        <v>8845</v>
      </c>
      <c r="B244" s="1">
        <v>11723362</v>
      </c>
      <c r="C244" s="1" t="s">
        <v>1234</v>
      </c>
      <c r="D244" s="1" t="s">
        <v>907</v>
      </c>
      <c r="E244" s="1" t="s">
        <v>25</v>
      </c>
      <c r="F244" s="1" t="s">
        <v>26</v>
      </c>
      <c r="G244" s="1" t="s">
        <v>1235</v>
      </c>
      <c r="H244" s="1" t="s">
        <v>28</v>
      </c>
      <c r="I244" s="1" t="s">
        <v>29</v>
      </c>
      <c r="J244" s="1" t="s">
        <v>1014</v>
      </c>
      <c r="K244" s="1" t="s">
        <v>1015</v>
      </c>
      <c r="L244" s="1" t="s">
        <v>1016</v>
      </c>
      <c r="M244" s="1" t="s">
        <v>107</v>
      </c>
      <c r="N244" s="1" t="s">
        <v>108</v>
      </c>
      <c r="O244" s="1" t="s">
        <v>109</v>
      </c>
      <c r="P244" s="1" t="s">
        <v>37</v>
      </c>
      <c r="Q244" s="1" t="s">
        <v>37</v>
      </c>
      <c r="R244" s="1" t="s">
        <v>37</v>
      </c>
      <c r="S244" s="1" t="s">
        <v>37</v>
      </c>
      <c r="T244" s="1" t="s">
        <v>38</v>
      </c>
      <c r="U244" s="1" t="s">
        <v>39</v>
      </c>
      <c r="V244" s="1" t="s">
        <v>40</v>
      </c>
      <c r="W244" s="1" t="s">
        <v>41</v>
      </c>
      <c r="X244" s="1" t="s">
        <v>42</v>
      </c>
      <c r="Y244" s="1" t="s">
        <v>37</v>
      </c>
      <c r="Z244" s="1" t="s">
        <v>37</v>
      </c>
      <c r="AA244" s="1" t="s">
        <v>37</v>
      </c>
      <c r="AB244" s="1" t="s">
        <v>1236</v>
      </c>
      <c r="AC244" s="1" t="s">
        <v>37</v>
      </c>
      <c r="AD244" s="1" t="s">
        <v>37</v>
      </c>
      <c r="AE244" s="1" t="s">
        <v>8512</v>
      </c>
      <c r="AF244" s="24">
        <v>9106047251</v>
      </c>
      <c r="AG244" s="24" t="str">
        <f t="shared" si="3"/>
        <v>9106047251-00037535</v>
      </c>
    </row>
    <row r="245" spans="1:33" x14ac:dyDescent="0.25">
      <c r="A245" s="24" t="s">
        <v>8751</v>
      </c>
      <c r="B245" s="1">
        <v>11724000</v>
      </c>
      <c r="C245" s="1" t="s">
        <v>1237</v>
      </c>
      <c r="D245" s="1" t="s">
        <v>907</v>
      </c>
      <c r="E245" s="1" t="s">
        <v>25</v>
      </c>
      <c r="F245" s="1" t="s">
        <v>26</v>
      </c>
      <c r="G245" s="1" t="s">
        <v>1238</v>
      </c>
      <c r="H245" s="1" t="s">
        <v>28</v>
      </c>
      <c r="I245" s="1" t="s">
        <v>29</v>
      </c>
      <c r="J245" s="1" t="s">
        <v>380</v>
      </c>
      <c r="K245" s="1" t="s">
        <v>381</v>
      </c>
      <c r="L245" s="1" t="s">
        <v>382</v>
      </c>
      <c r="M245" s="1" t="s">
        <v>542</v>
      </c>
      <c r="N245" s="1" t="s">
        <v>543</v>
      </c>
      <c r="O245" s="1" t="s">
        <v>544</v>
      </c>
      <c r="P245" s="1" t="s">
        <v>37</v>
      </c>
      <c r="Q245" s="1" t="s">
        <v>37</v>
      </c>
      <c r="R245" s="1" t="s">
        <v>37</v>
      </c>
      <c r="S245" s="1" t="s">
        <v>37</v>
      </c>
      <c r="T245" s="1" t="s">
        <v>38</v>
      </c>
      <c r="U245" s="1" t="s">
        <v>39</v>
      </c>
      <c r="V245" s="1" t="s">
        <v>40</v>
      </c>
      <c r="W245" s="1" t="s">
        <v>41</v>
      </c>
      <c r="X245" s="1" t="s">
        <v>42</v>
      </c>
      <c r="Y245" s="1" t="s">
        <v>37</v>
      </c>
      <c r="Z245" s="1" t="s">
        <v>37</v>
      </c>
      <c r="AA245" s="1" t="s">
        <v>37</v>
      </c>
      <c r="AB245" s="1" t="s">
        <v>1239</v>
      </c>
      <c r="AC245" s="1" t="s">
        <v>37</v>
      </c>
      <c r="AD245" s="1" t="s">
        <v>37</v>
      </c>
      <c r="AE245" s="1" t="s">
        <v>8512</v>
      </c>
      <c r="AF245" s="24">
        <v>9106044675</v>
      </c>
      <c r="AG245" s="24" t="str">
        <f t="shared" si="3"/>
        <v>9106044675-00008333</v>
      </c>
    </row>
    <row r="246" spans="1:33" x14ac:dyDescent="0.25">
      <c r="A246" s="24" t="s">
        <v>8764</v>
      </c>
      <c r="B246" s="1">
        <v>11724352</v>
      </c>
      <c r="C246" s="1" t="s">
        <v>1240</v>
      </c>
      <c r="D246" s="1" t="s">
        <v>907</v>
      </c>
      <c r="E246" s="1" t="s">
        <v>25</v>
      </c>
      <c r="F246" s="1" t="s">
        <v>26</v>
      </c>
      <c r="G246" s="1" t="s">
        <v>1241</v>
      </c>
      <c r="H246" s="1" t="s">
        <v>28</v>
      </c>
      <c r="I246" s="1" t="s">
        <v>29</v>
      </c>
      <c r="J246" s="1" t="s">
        <v>1242</v>
      </c>
      <c r="K246" s="1" t="s">
        <v>1243</v>
      </c>
      <c r="L246" s="1" t="s">
        <v>1244</v>
      </c>
      <c r="M246" s="1" t="s">
        <v>198</v>
      </c>
      <c r="N246" s="1" t="s">
        <v>199</v>
      </c>
      <c r="O246" s="1" t="s">
        <v>200</v>
      </c>
      <c r="P246" s="1" t="s">
        <v>91</v>
      </c>
      <c r="Q246" s="1" t="s">
        <v>37</v>
      </c>
      <c r="R246" s="1" t="s">
        <v>37</v>
      </c>
      <c r="S246" s="1" t="s">
        <v>37</v>
      </c>
      <c r="T246" s="1" t="s">
        <v>38</v>
      </c>
      <c r="U246" s="1" t="s">
        <v>39</v>
      </c>
      <c r="V246" s="1" t="s">
        <v>40</v>
      </c>
      <c r="W246" s="1" t="s">
        <v>41</v>
      </c>
      <c r="X246" s="1" t="s">
        <v>42</v>
      </c>
      <c r="Y246" s="1" t="s">
        <v>37</v>
      </c>
      <c r="Z246" s="1" t="s">
        <v>37</v>
      </c>
      <c r="AA246" s="1" t="s">
        <v>37</v>
      </c>
      <c r="AB246" s="1" t="s">
        <v>1245</v>
      </c>
      <c r="AC246" s="1" t="s">
        <v>37</v>
      </c>
      <c r="AD246" s="1" t="s">
        <v>37</v>
      </c>
      <c r="AE246" s="1" t="s">
        <v>8512</v>
      </c>
      <c r="AF246" s="24">
        <v>9106045065</v>
      </c>
      <c r="AG246" s="24" t="str">
        <f t="shared" si="3"/>
        <v>9106045065-00160258</v>
      </c>
    </row>
    <row r="247" spans="1:33" x14ac:dyDescent="0.25">
      <c r="A247" s="24" t="s">
        <v>8749</v>
      </c>
      <c r="B247" s="1">
        <v>11723999</v>
      </c>
      <c r="C247" s="1" t="s">
        <v>1246</v>
      </c>
      <c r="D247" s="1" t="s">
        <v>907</v>
      </c>
      <c r="E247" s="1" t="s">
        <v>25</v>
      </c>
      <c r="F247" s="1" t="s">
        <v>26</v>
      </c>
      <c r="G247" s="1" t="s">
        <v>1247</v>
      </c>
      <c r="H247" s="1" t="s">
        <v>28</v>
      </c>
      <c r="I247" s="1" t="s">
        <v>29</v>
      </c>
      <c r="J247" s="1" t="s">
        <v>79</v>
      </c>
      <c r="K247" s="1" t="s">
        <v>80</v>
      </c>
      <c r="L247" s="1" t="s">
        <v>81</v>
      </c>
      <c r="M247" s="1" t="s">
        <v>542</v>
      </c>
      <c r="N247" s="1" t="s">
        <v>543</v>
      </c>
      <c r="O247" s="1" t="s">
        <v>544</v>
      </c>
      <c r="P247" s="1" t="s">
        <v>37</v>
      </c>
      <c r="Q247" s="1" t="s">
        <v>37</v>
      </c>
      <c r="R247" s="1" t="s">
        <v>37</v>
      </c>
      <c r="S247" s="1" t="s">
        <v>37</v>
      </c>
      <c r="T247" s="1" t="s">
        <v>38</v>
      </c>
      <c r="U247" s="1" t="s">
        <v>39</v>
      </c>
      <c r="V247" s="1" t="s">
        <v>40</v>
      </c>
      <c r="W247" s="1" t="s">
        <v>41</v>
      </c>
      <c r="X247" s="1" t="s">
        <v>42</v>
      </c>
      <c r="Y247" s="1" t="s">
        <v>37</v>
      </c>
      <c r="Z247" s="1" t="s">
        <v>37</v>
      </c>
      <c r="AA247" s="1" t="s">
        <v>37</v>
      </c>
      <c r="AB247" s="1" t="s">
        <v>1248</v>
      </c>
      <c r="AC247" s="1" t="s">
        <v>37</v>
      </c>
      <c r="AD247" s="1" t="s">
        <v>37</v>
      </c>
      <c r="AE247" s="1" t="s">
        <v>8512</v>
      </c>
      <c r="AF247" s="24">
        <v>9106044673</v>
      </c>
      <c r="AG247" s="24" t="str">
        <f t="shared" si="3"/>
        <v>9106044673-00008332</v>
      </c>
    </row>
    <row r="248" spans="1:33" x14ac:dyDescent="0.25">
      <c r="A248" s="24" t="s">
        <v>8730</v>
      </c>
      <c r="B248" s="1">
        <v>11723997</v>
      </c>
      <c r="C248" s="1" t="s">
        <v>1249</v>
      </c>
      <c r="D248" s="1" t="s">
        <v>907</v>
      </c>
      <c r="E248" s="1" t="s">
        <v>25</v>
      </c>
      <c r="F248" s="1" t="s">
        <v>26</v>
      </c>
      <c r="G248" s="1" t="s">
        <v>1250</v>
      </c>
      <c r="H248" s="1" t="s">
        <v>28</v>
      </c>
      <c r="I248" s="1" t="s">
        <v>29</v>
      </c>
      <c r="J248" s="1" t="s">
        <v>30</v>
      </c>
      <c r="K248" s="1" t="s">
        <v>31</v>
      </c>
      <c r="L248" s="1" t="s">
        <v>32</v>
      </c>
      <c r="M248" s="1" t="s">
        <v>542</v>
      </c>
      <c r="N248" s="1" t="s">
        <v>543</v>
      </c>
      <c r="O248" s="1" t="s">
        <v>544</v>
      </c>
      <c r="P248" s="1" t="s">
        <v>37</v>
      </c>
      <c r="Q248" s="1" t="s">
        <v>37</v>
      </c>
      <c r="R248" s="1" t="s">
        <v>37</v>
      </c>
      <c r="S248" s="1" t="s">
        <v>37</v>
      </c>
      <c r="T248" s="1" t="s">
        <v>38</v>
      </c>
      <c r="U248" s="1" t="s">
        <v>39</v>
      </c>
      <c r="V248" s="1" t="s">
        <v>40</v>
      </c>
      <c r="W248" s="1" t="s">
        <v>41</v>
      </c>
      <c r="X248" s="1" t="s">
        <v>42</v>
      </c>
      <c r="Y248" s="1" t="s">
        <v>37</v>
      </c>
      <c r="Z248" s="1" t="s">
        <v>37</v>
      </c>
      <c r="AA248" s="1" t="s">
        <v>37</v>
      </c>
      <c r="AB248" s="1" t="s">
        <v>1251</v>
      </c>
      <c r="AC248" s="1" t="s">
        <v>37</v>
      </c>
      <c r="AD248" s="1" t="s">
        <v>37</v>
      </c>
      <c r="AE248" s="1" t="s">
        <v>8512</v>
      </c>
      <c r="AF248" s="24">
        <v>9106044075</v>
      </c>
      <c r="AG248" s="24" t="str">
        <f t="shared" si="3"/>
        <v>9106044075-00008330</v>
      </c>
    </row>
    <row r="249" spans="1:33" x14ac:dyDescent="0.25">
      <c r="A249" s="24" t="s">
        <v>8793</v>
      </c>
      <c r="B249" s="1">
        <v>11720991</v>
      </c>
      <c r="C249" s="1" t="s">
        <v>1252</v>
      </c>
      <c r="D249" s="1" t="s">
        <v>907</v>
      </c>
      <c r="E249" s="1" t="s">
        <v>25</v>
      </c>
      <c r="F249" s="1" t="s">
        <v>26</v>
      </c>
      <c r="G249" s="1" t="s">
        <v>1253</v>
      </c>
      <c r="H249" s="1" t="s">
        <v>28</v>
      </c>
      <c r="I249" s="1" t="s">
        <v>29</v>
      </c>
      <c r="J249" s="1" t="s">
        <v>1254</v>
      </c>
      <c r="K249" s="1" t="s">
        <v>1255</v>
      </c>
      <c r="L249" s="1" t="s">
        <v>1256</v>
      </c>
      <c r="M249" s="1" t="s">
        <v>55</v>
      </c>
      <c r="N249" s="1" t="s">
        <v>56</v>
      </c>
      <c r="O249" s="1" t="s">
        <v>57</v>
      </c>
      <c r="P249" s="1" t="s">
        <v>37</v>
      </c>
      <c r="Q249" s="1" t="s">
        <v>37</v>
      </c>
      <c r="R249" s="1" t="s">
        <v>37</v>
      </c>
      <c r="S249" s="1" t="s">
        <v>37</v>
      </c>
      <c r="T249" s="1" t="s">
        <v>38</v>
      </c>
      <c r="U249" s="1" t="s">
        <v>39</v>
      </c>
      <c r="V249" s="1" t="s">
        <v>40</v>
      </c>
      <c r="W249" s="1" t="s">
        <v>41</v>
      </c>
      <c r="X249" s="1" t="s">
        <v>42</v>
      </c>
      <c r="Y249" s="1" t="s">
        <v>37</v>
      </c>
      <c r="Z249" s="1" t="s">
        <v>37</v>
      </c>
      <c r="AA249" s="1" t="s">
        <v>37</v>
      </c>
      <c r="AB249" s="1" t="s">
        <v>1257</v>
      </c>
      <c r="AC249" s="1" t="s">
        <v>37</v>
      </c>
      <c r="AD249" s="1" t="s">
        <v>37</v>
      </c>
      <c r="AE249" s="1" t="s">
        <v>8512</v>
      </c>
      <c r="AF249" s="24">
        <v>9106045632</v>
      </c>
      <c r="AG249" s="24" t="str">
        <f t="shared" si="3"/>
        <v>9106045632-00482648</v>
      </c>
    </row>
    <row r="250" spans="1:33" x14ac:dyDescent="0.25">
      <c r="A250" s="24" t="s">
        <v>8792</v>
      </c>
      <c r="B250" s="1">
        <v>11720989</v>
      </c>
      <c r="C250" s="1" t="s">
        <v>1258</v>
      </c>
      <c r="D250" s="1" t="s">
        <v>907</v>
      </c>
      <c r="E250" s="1" t="s">
        <v>25</v>
      </c>
      <c r="F250" s="1" t="s">
        <v>26</v>
      </c>
      <c r="G250" s="1" t="s">
        <v>1259</v>
      </c>
      <c r="H250" s="1" t="s">
        <v>28</v>
      </c>
      <c r="I250" s="1" t="s">
        <v>29</v>
      </c>
      <c r="J250" s="1" t="s">
        <v>30</v>
      </c>
      <c r="K250" s="1" t="s">
        <v>31</v>
      </c>
      <c r="L250" s="1" t="s">
        <v>32</v>
      </c>
      <c r="M250" s="1" t="s">
        <v>55</v>
      </c>
      <c r="N250" s="1" t="s">
        <v>56</v>
      </c>
      <c r="O250" s="1" t="s">
        <v>57</v>
      </c>
      <c r="P250" s="1" t="s">
        <v>37</v>
      </c>
      <c r="Q250" s="1" t="s">
        <v>37</v>
      </c>
      <c r="R250" s="1" t="s">
        <v>37</v>
      </c>
      <c r="S250" s="1" t="s">
        <v>37</v>
      </c>
      <c r="T250" s="1" t="s">
        <v>38</v>
      </c>
      <c r="U250" s="1" t="s">
        <v>39</v>
      </c>
      <c r="V250" s="1" t="s">
        <v>40</v>
      </c>
      <c r="W250" s="1" t="s">
        <v>41</v>
      </c>
      <c r="X250" s="1" t="s">
        <v>42</v>
      </c>
      <c r="Y250" s="1" t="s">
        <v>37</v>
      </c>
      <c r="Z250" s="1" t="s">
        <v>37</v>
      </c>
      <c r="AA250" s="1" t="s">
        <v>37</v>
      </c>
      <c r="AB250" s="1" t="s">
        <v>1260</v>
      </c>
      <c r="AC250" s="1" t="s">
        <v>37</v>
      </c>
      <c r="AD250" s="1" t="s">
        <v>37</v>
      </c>
      <c r="AE250" s="1" t="s">
        <v>8512</v>
      </c>
      <c r="AF250" s="24">
        <v>9106045621</v>
      </c>
      <c r="AG250" s="24" t="str">
        <f t="shared" si="3"/>
        <v>9106045621-00482646</v>
      </c>
    </row>
    <row r="251" spans="1:33" x14ac:dyDescent="0.25">
      <c r="A251" s="24" t="s">
        <v>8707</v>
      </c>
      <c r="B251" s="1">
        <v>11723996</v>
      </c>
      <c r="C251" s="1" t="s">
        <v>1261</v>
      </c>
      <c r="D251" s="1" t="s">
        <v>907</v>
      </c>
      <c r="E251" s="1" t="s">
        <v>25</v>
      </c>
      <c r="F251" s="1" t="s">
        <v>26</v>
      </c>
      <c r="G251" s="1" t="s">
        <v>1262</v>
      </c>
      <c r="H251" s="1" t="s">
        <v>28</v>
      </c>
      <c r="I251" s="1" t="s">
        <v>29</v>
      </c>
      <c r="J251" s="1" t="s">
        <v>30</v>
      </c>
      <c r="K251" s="1" t="s">
        <v>31</v>
      </c>
      <c r="L251" s="1" t="s">
        <v>32</v>
      </c>
      <c r="M251" s="1" t="s">
        <v>542</v>
      </c>
      <c r="N251" s="1" t="s">
        <v>543</v>
      </c>
      <c r="O251" s="1" t="s">
        <v>544</v>
      </c>
      <c r="P251" s="1" t="s">
        <v>37</v>
      </c>
      <c r="Q251" s="1" t="s">
        <v>37</v>
      </c>
      <c r="R251" s="1" t="s">
        <v>37</v>
      </c>
      <c r="S251" s="1" t="s">
        <v>37</v>
      </c>
      <c r="T251" s="1" t="s">
        <v>38</v>
      </c>
      <c r="U251" s="1" t="s">
        <v>39</v>
      </c>
      <c r="V251" s="1" t="s">
        <v>40</v>
      </c>
      <c r="W251" s="1" t="s">
        <v>41</v>
      </c>
      <c r="X251" s="1" t="s">
        <v>42</v>
      </c>
      <c r="Y251" s="1" t="s">
        <v>37</v>
      </c>
      <c r="Z251" s="1" t="s">
        <v>37</v>
      </c>
      <c r="AA251" s="1" t="s">
        <v>37</v>
      </c>
      <c r="AB251" s="1" t="s">
        <v>1263</v>
      </c>
      <c r="AC251" s="1" t="s">
        <v>37</v>
      </c>
      <c r="AD251" s="1" t="s">
        <v>37</v>
      </c>
      <c r="AE251" s="1" t="s">
        <v>8512</v>
      </c>
      <c r="AF251" s="24">
        <v>9106043660</v>
      </c>
      <c r="AG251" s="24" t="str">
        <f t="shared" si="3"/>
        <v>9106043660-00008329</v>
      </c>
    </row>
    <row r="252" spans="1:33" x14ac:dyDescent="0.25">
      <c r="A252" s="24" t="s">
        <v>8795</v>
      </c>
      <c r="B252" s="1">
        <v>11720990</v>
      </c>
      <c r="C252" s="1" t="s">
        <v>1264</v>
      </c>
      <c r="D252" s="1" t="s">
        <v>907</v>
      </c>
      <c r="E252" s="1" t="s">
        <v>25</v>
      </c>
      <c r="F252" s="1" t="s">
        <v>26</v>
      </c>
      <c r="G252" s="1" t="s">
        <v>1265</v>
      </c>
      <c r="H252" s="1" t="s">
        <v>28</v>
      </c>
      <c r="I252" s="1" t="s">
        <v>29</v>
      </c>
      <c r="J252" s="1" t="s">
        <v>131</v>
      </c>
      <c r="K252" s="1" t="s">
        <v>132</v>
      </c>
      <c r="L252" s="1" t="s">
        <v>133</v>
      </c>
      <c r="M252" s="1" t="s">
        <v>55</v>
      </c>
      <c r="N252" s="1" t="s">
        <v>56</v>
      </c>
      <c r="O252" s="1" t="s">
        <v>57</v>
      </c>
      <c r="P252" s="1" t="s">
        <v>37</v>
      </c>
      <c r="Q252" s="1" t="s">
        <v>37</v>
      </c>
      <c r="R252" s="1" t="s">
        <v>37</v>
      </c>
      <c r="S252" s="1" t="s">
        <v>37</v>
      </c>
      <c r="T252" s="1" t="s">
        <v>38</v>
      </c>
      <c r="U252" s="1" t="s">
        <v>39</v>
      </c>
      <c r="V252" s="1" t="s">
        <v>40</v>
      </c>
      <c r="W252" s="1" t="s">
        <v>41</v>
      </c>
      <c r="X252" s="1" t="s">
        <v>42</v>
      </c>
      <c r="Y252" s="1" t="s">
        <v>37</v>
      </c>
      <c r="Z252" s="1" t="s">
        <v>37</v>
      </c>
      <c r="AA252" s="1" t="s">
        <v>37</v>
      </c>
      <c r="AB252" s="1" t="s">
        <v>1266</v>
      </c>
      <c r="AC252" s="1" t="s">
        <v>37</v>
      </c>
      <c r="AD252" s="1" t="s">
        <v>37</v>
      </c>
      <c r="AE252" s="1" t="s">
        <v>8512</v>
      </c>
      <c r="AF252" s="24">
        <v>9106045624</v>
      </c>
      <c r="AG252" s="24" t="str">
        <f t="shared" si="3"/>
        <v>9106045624-00482647</v>
      </c>
    </row>
    <row r="253" spans="1:33" x14ac:dyDescent="0.25">
      <c r="A253" s="24" t="s">
        <v>8719</v>
      </c>
      <c r="B253" s="1">
        <v>11721839</v>
      </c>
      <c r="C253" s="1" t="s">
        <v>1267</v>
      </c>
      <c r="D253" s="1" t="s">
        <v>907</v>
      </c>
      <c r="E253" s="1" t="s">
        <v>25</v>
      </c>
      <c r="F253" s="1" t="s">
        <v>26</v>
      </c>
      <c r="G253" s="1" t="s">
        <v>1268</v>
      </c>
      <c r="H253" s="1" t="s">
        <v>28</v>
      </c>
      <c r="I253" s="1" t="s">
        <v>29</v>
      </c>
      <c r="J253" s="1" t="s">
        <v>1269</v>
      </c>
      <c r="K253" s="1" t="s">
        <v>1270</v>
      </c>
      <c r="L253" s="1" t="s">
        <v>1271</v>
      </c>
      <c r="M253" s="1" t="s">
        <v>143</v>
      </c>
      <c r="N253" s="1" t="s">
        <v>144</v>
      </c>
      <c r="O253" s="1" t="s">
        <v>145</v>
      </c>
      <c r="P253" s="1" t="s">
        <v>37</v>
      </c>
      <c r="Q253" s="1" t="s">
        <v>37</v>
      </c>
      <c r="R253" s="1" t="s">
        <v>37</v>
      </c>
      <c r="S253" s="1" t="s">
        <v>37</v>
      </c>
      <c r="T253" s="1" t="s">
        <v>38</v>
      </c>
      <c r="U253" s="1" t="s">
        <v>39</v>
      </c>
      <c r="V253" s="1" t="s">
        <v>40</v>
      </c>
      <c r="W253" s="1" t="s">
        <v>41</v>
      </c>
      <c r="X253" s="1" t="s">
        <v>42</v>
      </c>
      <c r="Y253" s="1" t="s">
        <v>37</v>
      </c>
      <c r="Z253" s="1" t="s">
        <v>37</v>
      </c>
      <c r="AA253" s="1" t="s">
        <v>37</v>
      </c>
      <c r="AB253" s="1" t="s">
        <v>1272</v>
      </c>
      <c r="AC253" s="1" t="s">
        <v>37</v>
      </c>
      <c r="AD253" s="1" t="s">
        <v>37</v>
      </c>
      <c r="AE253" s="1" t="s">
        <v>8512</v>
      </c>
      <c r="AF253" s="24">
        <v>9106043887</v>
      </c>
      <c r="AG253" s="24" t="str">
        <f t="shared" si="3"/>
        <v>9106043887-00015001</v>
      </c>
    </row>
    <row r="254" spans="1:33" x14ac:dyDescent="0.25">
      <c r="A254" s="24" t="s">
        <v>8724</v>
      </c>
      <c r="B254" s="1">
        <v>11721739</v>
      </c>
      <c r="C254" s="1" t="s">
        <v>1273</v>
      </c>
      <c r="D254" s="1" t="s">
        <v>907</v>
      </c>
      <c r="E254" s="1" t="s">
        <v>25</v>
      </c>
      <c r="F254" s="1" t="s">
        <v>26</v>
      </c>
      <c r="G254" s="1" t="s">
        <v>1274</v>
      </c>
      <c r="H254" s="1" t="s">
        <v>28</v>
      </c>
      <c r="I254" s="1" t="s">
        <v>29</v>
      </c>
      <c r="J254" s="1" t="s">
        <v>30</v>
      </c>
      <c r="K254" s="1" t="s">
        <v>31</v>
      </c>
      <c r="L254" s="1" t="s">
        <v>32</v>
      </c>
      <c r="M254" s="1" t="s">
        <v>310</v>
      </c>
      <c r="N254" s="1" t="s">
        <v>311</v>
      </c>
      <c r="O254" s="1" t="s">
        <v>312</v>
      </c>
      <c r="P254" s="1" t="s">
        <v>167</v>
      </c>
      <c r="Q254" s="1" t="s">
        <v>37</v>
      </c>
      <c r="R254" s="1" t="s">
        <v>37</v>
      </c>
      <c r="S254" s="1" t="s">
        <v>37</v>
      </c>
      <c r="T254" s="1" t="s">
        <v>38</v>
      </c>
      <c r="U254" s="1" t="s">
        <v>39</v>
      </c>
      <c r="V254" s="1" t="s">
        <v>40</v>
      </c>
      <c r="W254" s="1" t="s">
        <v>41</v>
      </c>
      <c r="X254" s="1" t="s">
        <v>42</v>
      </c>
      <c r="Y254" s="1" t="s">
        <v>37</v>
      </c>
      <c r="Z254" s="1" t="s">
        <v>37</v>
      </c>
      <c r="AA254" s="1" t="s">
        <v>37</v>
      </c>
      <c r="AB254" s="1" t="s">
        <v>1275</v>
      </c>
      <c r="AC254" s="1" t="s">
        <v>37</v>
      </c>
      <c r="AD254" s="1" t="s">
        <v>37</v>
      </c>
      <c r="AE254" s="1" t="s">
        <v>8512</v>
      </c>
      <c r="AF254" s="24">
        <v>9106044020</v>
      </c>
      <c r="AG254" s="24" t="str">
        <f t="shared" si="3"/>
        <v>9106044020-00028921</v>
      </c>
    </row>
    <row r="255" spans="1:33" x14ac:dyDescent="0.25">
      <c r="A255" s="24" t="s">
        <v>8731</v>
      </c>
      <c r="B255" s="1">
        <v>11723453</v>
      </c>
      <c r="C255" s="1" t="s">
        <v>1276</v>
      </c>
      <c r="D255" s="1" t="s">
        <v>907</v>
      </c>
      <c r="E255" s="1" t="s">
        <v>25</v>
      </c>
      <c r="F255" s="1" t="s">
        <v>26</v>
      </c>
      <c r="G255" s="1" t="s">
        <v>1277</v>
      </c>
      <c r="H255" s="1" t="s">
        <v>28</v>
      </c>
      <c r="I255" s="1" t="s">
        <v>29</v>
      </c>
      <c r="J255" s="1" t="s">
        <v>161</v>
      </c>
      <c r="K255" s="1" t="s">
        <v>162</v>
      </c>
      <c r="L255" s="1" t="s">
        <v>163</v>
      </c>
      <c r="M255" s="1" t="s">
        <v>839</v>
      </c>
      <c r="N255" s="1" t="s">
        <v>840</v>
      </c>
      <c r="O255" s="1" t="s">
        <v>841</v>
      </c>
      <c r="P255" s="1" t="s">
        <v>37</v>
      </c>
      <c r="Q255" s="1" t="s">
        <v>37</v>
      </c>
      <c r="R255" s="1" t="s">
        <v>37</v>
      </c>
      <c r="S255" s="1" t="s">
        <v>37</v>
      </c>
      <c r="T255" s="1" t="s">
        <v>38</v>
      </c>
      <c r="U255" s="1" t="s">
        <v>39</v>
      </c>
      <c r="V255" s="1" t="s">
        <v>40</v>
      </c>
      <c r="W255" s="1" t="s">
        <v>41</v>
      </c>
      <c r="X255" s="1" t="s">
        <v>42</v>
      </c>
      <c r="Y255" s="1" t="s">
        <v>37</v>
      </c>
      <c r="Z255" s="1" t="s">
        <v>37</v>
      </c>
      <c r="AA255" s="1" t="s">
        <v>37</v>
      </c>
      <c r="AB255" s="1" t="s">
        <v>1278</v>
      </c>
      <c r="AC255" s="1" t="s">
        <v>37</v>
      </c>
      <c r="AD255" s="1" t="s">
        <v>37</v>
      </c>
      <c r="AE255" s="1" t="s">
        <v>8512</v>
      </c>
      <c r="AF255" s="24">
        <v>9106044153</v>
      </c>
      <c r="AG255" s="24" t="str">
        <f t="shared" si="3"/>
        <v>9106044153-00010771</v>
      </c>
    </row>
    <row r="256" spans="1:33" x14ac:dyDescent="0.25">
      <c r="A256" s="24" t="s">
        <v>8787</v>
      </c>
      <c r="B256" s="1">
        <v>11722102</v>
      </c>
      <c r="C256" s="1" t="s">
        <v>1279</v>
      </c>
      <c r="D256" s="1" t="s">
        <v>907</v>
      </c>
      <c r="E256" s="1" t="s">
        <v>25</v>
      </c>
      <c r="F256" s="1" t="s">
        <v>26</v>
      </c>
      <c r="G256" s="1" t="s">
        <v>1280</v>
      </c>
      <c r="H256" s="1" t="s">
        <v>28</v>
      </c>
      <c r="I256" s="1" t="s">
        <v>29</v>
      </c>
      <c r="J256" s="1" t="s">
        <v>1014</v>
      </c>
      <c r="K256" s="1" t="s">
        <v>1015</v>
      </c>
      <c r="L256" s="1" t="s">
        <v>1016</v>
      </c>
      <c r="M256" s="1" t="s">
        <v>407</v>
      </c>
      <c r="N256" s="1" t="s">
        <v>408</v>
      </c>
      <c r="O256" s="1" t="s">
        <v>409</v>
      </c>
      <c r="P256" s="1" t="s">
        <v>167</v>
      </c>
      <c r="Q256" s="1" t="s">
        <v>37</v>
      </c>
      <c r="R256" s="1" t="s">
        <v>37</v>
      </c>
      <c r="S256" s="1" t="s">
        <v>37</v>
      </c>
      <c r="T256" s="1" t="s">
        <v>38</v>
      </c>
      <c r="U256" s="1" t="s">
        <v>39</v>
      </c>
      <c r="V256" s="1" t="s">
        <v>40</v>
      </c>
      <c r="W256" s="1" t="s">
        <v>41</v>
      </c>
      <c r="X256" s="1" t="s">
        <v>42</v>
      </c>
      <c r="Y256" s="1" t="s">
        <v>37</v>
      </c>
      <c r="Z256" s="1" t="s">
        <v>37</v>
      </c>
      <c r="AA256" s="1" t="s">
        <v>37</v>
      </c>
      <c r="AB256" s="1" t="s">
        <v>1281</v>
      </c>
      <c r="AC256" s="1" t="s">
        <v>37</v>
      </c>
      <c r="AD256" s="1" t="s">
        <v>37</v>
      </c>
      <c r="AE256" s="1" t="s">
        <v>8512</v>
      </c>
      <c r="AF256" s="24">
        <v>9106045587</v>
      </c>
      <c r="AG256" s="24" t="str">
        <f t="shared" si="3"/>
        <v>9106045587-00047632</v>
      </c>
    </row>
    <row r="257" spans="1:33" x14ac:dyDescent="0.25">
      <c r="A257" s="24" t="s">
        <v>8827</v>
      </c>
      <c r="B257" s="1">
        <v>11723051</v>
      </c>
      <c r="C257" s="1" t="s">
        <v>1282</v>
      </c>
      <c r="D257" s="1" t="s">
        <v>907</v>
      </c>
      <c r="E257" s="1" t="s">
        <v>25</v>
      </c>
      <c r="F257" s="1" t="s">
        <v>26</v>
      </c>
      <c r="G257" s="1" t="s">
        <v>1283</v>
      </c>
      <c r="H257" s="1" t="s">
        <v>28</v>
      </c>
      <c r="I257" s="1" t="s">
        <v>29</v>
      </c>
      <c r="J257" s="1" t="s">
        <v>1284</v>
      </c>
      <c r="K257" s="1" t="s">
        <v>1285</v>
      </c>
      <c r="L257" s="1" t="s">
        <v>1286</v>
      </c>
      <c r="M257" s="1" t="s">
        <v>125</v>
      </c>
      <c r="N257" s="1" t="s">
        <v>126</v>
      </c>
      <c r="O257" s="1" t="s">
        <v>127</v>
      </c>
      <c r="P257" s="1" t="s">
        <v>37</v>
      </c>
      <c r="Q257" s="1" t="s">
        <v>37</v>
      </c>
      <c r="R257" s="1" t="s">
        <v>37</v>
      </c>
      <c r="S257" s="1" t="s">
        <v>37</v>
      </c>
      <c r="T257" s="1" t="s">
        <v>38</v>
      </c>
      <c r="U257" s="1" t="s">
        <v>39</v>
      </c>
      <c r="V257" s="1" t="s">
        <v>40</v>
      </c>
      <c r="W257" s="1" t="s">
        <v>41</v>
      </c>
      <c r="X257" s="1" t="s">
        <v>42</v>
      </c>
      <c r="Y257" s="1" t="s">
        <v>37</v>
      </c>
      <c r="Z257" s="1" t="s">
        <v>37</v>
      </c>
      <c r="AA257" s="1" t="s">
        <v>37</v>
      </c>
      <c r="AB257" s="1" t="s">
        <v>1287</v>
      </c>
      <c r="AC257" s="1" t="s">
        <v>37</v>
      </c>
      <c r="AD257" s="1" t="s">
        <v>37</v>
      </c>
      <c r="AE257" s="1" t="s">
        <v>8512</v>
      </c>
      <c r="AF257" s="24">
        <v>9106046499</v>
      </c>
      <c r="AG257" s="24" t="str">
        <f t="shared" si="3"/>
        <v>9106046499-00018280</v>
      </c>
    </row>
    <row r="258" spans="1:33" x14ac:dyDescent="0.25">
      <c r="A258" s="24" t="s">
        <v>8745</v>
      </c>
      <c r="B258" s="1">
        <v>11723268</v>
      </c>
      <c r="C258" s="1" t="s">
        <v>1288</v>
      </c>
      <c r="D258" s="1" t="s">
        <v>907</v>
      </c>
      <c r="E258" s="1" t="s">
        <v>25</v>
      </c>
      <c r="F258" s="1" t="s">
        <v>26</v>
      </c>
      <c r="G258" s="1" t="s">
        <v>1289</v>
      </c>
      <c r="H258" s="1" t="s">
        <v>28</v>
      </c>
      <c r="I258" s="1" t="s">
        <v>29</v>
      </c>
      <c r="J258" s="1" t="s">
        <v>30</v>
      </c>
      <c r="K258" s="1" t="s">
        <v>31</v>
      </c>
      <c r="L258" s="1" t="s">
        <v>32</v>
      </c>
      <c r="M258" s="1" t="s">
        <v>107</v>
      </c>
      <c r="N258" s="1" t="s">
        <v>108</v>
      </c>
      <c r="O258" s="1" t="s">
        <v>109</v>
      </c>
      <c r="P258" s="1" t="s">
        <v>37</v>
      </c>
      <c r="Q258" s="1" t="s">
        <v>37</v>
      </c>
      <c r="R258" s="1" t="s">
        <v>37</v>
      </c>
      <c r="S258" s="1" t="s">
        <v>37</v>
      </c>
      <c r="T258" s="1" t="s">
        <v>38</v>
      </c>
      <c r="U258" s="1" t="s">
        <v>39</v>
      </c>
      <c r="V258" s="1" t="s">
        <v>40</v>
      </c>
      <c r="W258" s="1" t="s">
        <v>41</v>
      </c>
      <c r="X258" s="1" t="s">
        <v>42</v>
      </c>
      <c r="Y258" s="1" t="s">
        <v>37</v>
      </c>
      <c r="Z258" s="1" t="s">
        <v>37</v>
      </c>
      <c r="AA258" s="1" t="s">
        <v>37</v>
      </c>
      <c r="AB258" s="1" t="s">
        <v>1290</v>
      </c>
      <c r="AC258" s="1" t="s">
        <v>37</v>
      </c>
      <c r="AD258" s="1" t="s">
        <v>37</v>
      </c>
      <c r="AE258" s="1" t="s">
        <v>8512</v>
      </c>
      <c r="AF258" s="24">
        <v>9106044668</v>
      </c>
      <c r="AG258" s="24" t="str">
        <f t="shared" si="3"/>
        <v>9106044668-00037441</v>
      </c>
    </row>
    <row r="259" spans="1:33" x14ac:dyDescent="0.25">
      <c r="A259" s="24" t="s">
        <v>8818</v>
      </c>
      <c r="B259" s="1">
        <v>11721183</v>
      </c>
      <c r="C259" s="1" t="s">
        <v>1291</v>
      </c>
      <c r="D259" s="1" t="s">
        <v>907</v>
      </c>
      <c r="E259" s="1" t="s">
        <v>25</v>
      </c>
      <c r="F259" s="1" t="s">
        <v>26</v>
      </c>
      <c r="G259" s="1" t="s">
        <v>1292</v>
      </c>
      <c r="H259" s="1" t="s">
        <v>28</v>
      </c>
      <c r="I259" s="1" t="s">
        <v>29</v>
      </c>
      <c r="J259" s="1" t="s">
        <v>61</v>
      </c>
      <c r="K259" s="1" t="s">
        <v>62</v>
      </c>
      <c r="L259" s="1" t="s">
        <v>63</v>
      </c>
      <c r="M259" s="1" t="s">
        <v>55</v>
      </c>
      <c r="N259" s="1" t="s">
        <v>56</v>
      </c>
      <c r="O259" s="1" t="s">
        <v>57</v>
      </c>
      <c r="P259" s="1" t="s">
        <v>37</v>
      </c>
      <c r="Q259" s="1" t="s">
        <v>37</v>
      </c>
      <c r="R259" s="1" t="s">
        <v>37</v>
      </c>
      <c r="S259" s="1" t="s">
        <v>37</v>
      </c>
      <c r="T259" s="1" t="s">
        <v>38</v>
      </c>
      <c r="U259" s="1" t="s">
        <v>39</v>
      </c>
      <c r="V259" s="1" t="s">
        <v>40</v>
      </c>
      <c r="W259" s="1" t="s">
        <v>41</v>
      </c>
      <c r="X259" s="1" t="s">
        <v>42</v>
      </c>
      <c r="Y259" s="1" t="s">
        <v>37</v>
      </c>
      <c r="Z259" s="1" t="s">
        <v>37</v>
      </c>
      <c r="AA259" s="1" t="s">
        <v>37</v>
      </c>
      <c r="AB259" s="1" t="s">
        <v>1293</v>
      </c>
      <c r="AC259" s="1" t="s">
        <v>37</v>
      </c>
      <c r="AD259" s="1" t="s">
        <v>37</v>
      </c>
      <c r="AE259" s="1" t="s">
        <v>8512</v>
      </c>
      <c r="AF259" s="24">
        <v>9106046205</v>
      </c>
      <c r="AG259" s="24" t="str">
        <f t="shared" ref="AG259:AG322" si="4">AF259&amp;"-"&amp;G259</f>
        <v>9106046205-00482828</v>
      </c>
    </row>
    <row r="260" spans="1:33" x14ac:dyDescent="0.25">
      <c r="A260" s="24" t="s">
        <v>8794</v>
      </c>
      <c r="B260" s="1">
        <v>11722831</v>
      </c>
      <c r="C260" s="1" t="s">
        <v>1294</v>
      </c>
      <c r="D260" s="1" t="s">
        <v>907</v>
      </c>
      <c r="E260" s="1" t="s">
        <v>25</v>
      </c>
      <c r="F260" s="1" t="s">
        <v>26</v>
      </c>
      <c r="G260" s="1" t="s">
        <v>1295</v>
      </c>
      <c r="H260" s="1" t="s">
        <v>28</v>
      </c>
      <c r="I260" s="1" t="s">
        <v>29</v>
      </c>
      <c r="J260" s="1" t="s">
        <v>52</v>
      </c>
      <c r="K260" s="1" t="s">
        <v>53</v>
      </c>
      <c r="L260" s="1" t="s">
        <v>54</v>
      </c>
      <c r="M260" s="1" t="s">
        <v>1296</v>
      </c>
      <c r="N260" s="1" t="s">
        <v>1297</v>
      </c>
      <c r="O260" s="1" t="s">
        <v>1298</v>
      </c>
      <c r="P260" s="1" t="s">
        <v>167</v>
      </c>
      <c r="Q260" s="1" t="s">
        <v>37</v>
      </c>
      <c r="R260" s="1" t="s">
        <v>37</v>
      </c>
      <c r="S260" s="1" t="s">
        <v>37</v>
      </c>
      <c r="T260" s="1" t="s">
        <v>38</v>
      </c>
      <c r="U260" s="1" t="s">
        <v>39</v>
      </c>
      <c r="V260" s="1" t="s">
        <v>40</v>
      </c>
      <c r="W260" s="1" t="s">
        <v>41</v>
      </c>
      <c r="X260" s="1" t="s">
        <v>42</v>
      </c>
      <c r="Y260" s="1" t="s">
        <v>37</v>
      </c>
      <c r="Z260" s="1" t="s">
        <v>37</v>
      </c>
      <c r="AA260" s="1" t="s">
        <v>37</v>
      </c>
      <c r="AB260" s="1" t="s">
        <v>1299</v>
      </c>
      <c r="AC260" s="1" t="s">
        <v>37</v>
      </c>
      <c r="AD260" s="1" t="s">
        <v>37</v>
      </c>
      <c r="AE260" s="1" t="s">
        <v>8512</v>
      </c>
      <c r="AF260" s="24">
        <v>9106045640</v>
      </c>
      <c r="AG260" s="24" t="str">
        <f t="shared" si="4"/>
        <v>9106045640-00010883</v>
      </c>
    </row>
    <row r="261" spans="1:33" x14ac:dyDescent="0.25">
      <c r="A261" s="24" t="s">
        <v>8692</v>
      </c>
      <c r="B261" s="1">
        <v>11723535</v>
      </c>
      <c r="C261" s="1" t="s">
        <v>1300</v>
      </c>
      <c r="D261" s="1" t="s">
        <v>907</v>
      </c>
      <c r="E261" s="1" t="s">
        <v>25</v>
      </c>
      <c r="F261" s="1" t="s">
        <v>26</v>
      </c>
      <c r="G261" s="1" t="s">
        <v>1301</v>
      </c>
      <c r="H261" s="1" t="s">
        <v>28</v>
      </c>
      <c r="I261" s="1" t="s">
        <v>29</v>
      </c>
      <c r="J261" s="1" t="s">
        <v>936</v>
      </c>
      <c r="K261" s="1" t="s">
        <v>937</v>
      </c>
      <c r="L261" s="1" t="s">
        <v>938</v>
      </c>
      <c r="M261" s="1" t="s">
        <v>64</v>
      </c>
      <c r="N261" s="1" t="s">
        <v>65</v>
      </c>
      <c r="O261" s="1" t="s">
        <v>66</v>
      </c>
      <c r="P261" s="1" t="s">
        <v>37</v>
      </c>
      <c r="Q261" s="1" t="s">
        <v>37</v>
      </c>
      <c r="R261" s="1" t="s">
        <v>37</v>
      </c>
      <c r="S261" s="1" t="s">
        <v>37</v>
      </c>
      <c r="T261" s="1" t="s">
        <v>38</v>
      </c>
      <c r="U261" s="1" t="s">
        <v>39</v>
      </c>
      <c r="V261" s="1" t="s">
        <v>40</v>
      </c>
      <c r="W261" s="1" t="s">
        <v>41</v>
      </c>
      <c r="X261" s="1" t="s">
        <v>42</v>
      </c>
      <c r="Y261" s="1" t="s">
        <v>37</v>
      </c>
      <c r="Z261" s="1" t="s">
        <v>37</v>
      </c>
      <c r="AA261" s="1" t="s">
        <v>37</v>
      </c>
      <c r="AB261" s="1" t="s">
        <v>1302</v>
      </c>
      <c r="AC261" s="1" t="s">
        <v>37</v>
      </c>
      <c r="AD261" s="1" t="s">
        <v>37</v>
      </c>
      <c r="AE261" s="1" t="s">
        <v>8512</v>
      </c>
      <c r="AF261" s="24">
        <v>9106043282</v>
      </c>
      <c r="AG261" s="24" t="str">
        <f t="shared" si="4"/>
        <v>9106043282-00081024</v>
      </c>
    </row>
    <row r="262" spans="1:33" x14ac:dyDescent="0.25">
      <c r="A262" s="24" t="s">
        <v>8728</v>
      </c>
      <c r="B262" s="1">
        <v>11720409</v>
      </c>
      <c r="C262" s="1" t="s">
        <v>1303</v>
      </c>
      <c r="D262" s="1" t="s">
        <v>907</v>
      </c>
      <c r="E262" s="1" t="s">
        <v>25</v>
      </c>
      <c r="F262" s="1" t="s">
        <v>26</v>
      </c>
      <c r="G262" s="1" t="s">
        <v>1304</v>
      </c>
      <c r="H262" s="1" t="s">
        <v>28</v>
      </c>
      <c r="I262" s="1" t="s">
        <v>29</v>
      </c>
      <c r="J262" s="1" t="s">
        <v>30</v>
      </c>
      <c r="K262" s="1" t="s">
        <v>31</v>
      </c>
      <c r="L262" s="1" t="s">
        <v>32</v>
      </c>
      <c r="M262" s="1" t="s">
        <v>55</v>
      </c>
      <c r="N262" s="1" t="s">
        <v>56</v>
      </c>
      <c r="O262" s="1" t="s">
        <v>57</v>
      </c>
      <c r="P262" s="1" t="s">
        <v>37</v>
      </c>
      <c r="Q262" s="1" t="s">
        <v>37</v>
      </c>
      <c r="R262" s="1" t="s">
        <v>37</v>
      </c>
      <c r="S262" s="1" t="s">
        <v>37</v>
      </c>
      <c r="T262" s="1" t="s">
        <v>38</v>
      </c>
      <c r="U262" s="1" t="s">
        <v>39</v>
      </c>
      <c r="V262" s="1" t="s">
        <v>40</v>
      </c>
      <c r="W262" s="1" t="s">
        <v>41</v>
      </c>
      <c r="X262" s="1" t="s">
        <v>42</v>
      </c>
      <c r="Y262" s="1" t="s">
        <v>37</v>
      </c>
      <c r="Z262" s="1" t="s">
        <v>37</v>
      </c>
      <c r="AA262" s="1" t="s">
        <v>37</v>
      </c>
      <c r="AB262" s="1" t="s">
        <v>1305</v>
      </c>
      <c r="AC262" s="1" t="s">
        <v>37</v>
      </c>
      <c r="AD262" s="1" t="s">
        <v>37</v>
      </c>
      <c r="AE262" s="1" t="s">
        <v>8512</v>
      </c>
      <c r="AF262" s="24">
        <v>9106044079</v>
      </c>
      <c r="AG262" s="24" t="str">
        <f t="shared" si="4"/>
        <v>9106044079-00482104</v>
      </c>
    </row>
    <row r="263" spans="1:33" x14ac:dyDescent="0.25">
      <c r="A263" s="24" t="s">
        <v>8791</v>
      </c>
      <c r="B263" s="1">
        <v>11722829</v>
      </c>
      <c r="C263" s="1" t="s">
        <v>1306</v>
      </c>
      <c r="D263" s="1" t="s">
        <v>907</v>
      </c>
      <c r="E263" s="1" t="s">
        <v>25</v>
      </c>
      <c r="F263" s="1" t="s">
        <v>26</v>
      </c>
      <c r="G263" s="1" t="s">
        <v>1307</v>
      </c>
      <c r="H263" s="1" t="s">
        <v>28</v>
      </c>
      <c r="I263" s="1" t="s">
        <v>29</v>
      </c>
      <c r="J263" s="1" t="s">
        <v>524</v>
      </c>
      <c r="K263" s="1" t="s">
        <v>525</v>
      </c>
      <c r="L263" s="1" t="s">
        <v>526</v>
      </c>
      <c r="M263" s="1" t="s">
        <v>1296</v>
      </c>
      <c r="N263" s="1" t="s">
        <v>1297</v>
      </c>
      <c r="O263" s="1" t="s">
        <v>1298</v>
      </c>
      <c r="P263" s="1" t="s">
        <v>167</v>
      </c>
      <c r="Q263" s="1" t="s">
        <v>37</v>
      </c>
      <c r="R263" s="1" t="s">
        <v>37</v>
      </c>
      <c r="S263" s="1" t="s">
        <v>37</v>
      </c>
      <c r="T263" s="1" t="s">
        <v>38</v>
      </c>
      <c r="U263" s="1" t="s">
        <v>39</v>
      </c>
      <c r="V263" s="1" t="s">
        <v>40</v>
      </c>
      <c r="W263" s="1" t="s">
        <v>41</v>
      </c>
      <c r="X263" s="1" t="s">
        <v>42</v>
      </c>
      <c r="Y263" s="1" t="s">
        <v>37</v>
      </c>
      <c r="Z263" s="1" t="s">
        <v>37</v>
      </c>
      <c r="AA263" s="1" t="s">
        <v>37</v>
      </c>
      <c r="AB263" s="1" t="s">
        <v>1308</v>
      </c>
      <c r="AC263" s="1" t="s">
        <v>37</v>
      </c>
      <c r="AD263" s="1" t="s">
        <v>37</v>
      </c>
      <c r="AE263" s="1" t="s">
        <v>8512</v>
      </c>
      <c r="AF263" s="24">
        <v>9106045595</v>
      </c>
      <c r="AG263" s="24" t="str">
        <f t="shared" si="4"/>
        <v>9106045595-00010882</v>
      </c>
    </row>
    <row r="264" spans="1:33" x14ac:dyDescent="0.25">
      <c r="A264" s="24" t="s">
        <v>8842</v>
      </c>
      <c r="B264" s="1">
        <v>11723355</v>
      </c>
      <c r="C264" s="1" t="s">
        <v>1309</v>
      </c>
      <c r="D264" s="1" t="s">
        <v>907</v>
      </c>
      <c r="E264" s="1" t="s">
        <v>25</v>
      </c>
      <c r="F264" s="1" t="s">
        <v>26</v>
      </c>
      <c r="G264" s="1" t="s">
        <v>1310</v>
      </c>
      <c r="H264" s="1" t="s">
        <v>28</v>
      </c>
      <c r="I264" s="1" t="s">
        <v>29</v>
      </c>
      <c r="J264" s="1" t="s">
        <v>30</v>
      </c>
      <c r="K264" s="1" t="s">
        <v>31</v>
      </c>
      <c r="L264" s="1" t="s">
        <v>32</v>
      </c>
      <c r="M264" s="1" t="s">
        <v>107</v>
      </c>
      <c r="N264" s="1" t="s">
        <v>108</v>
      </c>
      <c r="O264" s="1" t="s">
        <v>109</v>
      </c>
      <c r="P264" s="1" t="s">
        <v>37</v>
      </c>
      <c r="Q264" s="1" t="s">
        <v>37</v>
      </c>
      <c r="R264" s="1" t="s">
        <v>37</v>
      </c>
      <c r="S264" s="1" t="s">
        <v>37</v>
      </c>
      <c r="T264" s="1" t="s">
        <v>38</v>
      </c>
      <c r="U264" s="1" t="s">
        <v>39</v>
      </c>
      <c r="V264" s="1" t="s">
        <v>40</v>
      </c>
      <c r="W264" s="1" t="s">
        <v>41</v>
      </c>
      <c r="X264" s="1" t="s">
        <v>42</v>
      </c>
      <c r="Y264" s="1" t="s">
        <v>37</v>
      </c>
      <c r="Z264" s="1" t="s">
        <v>37</v>
      </c>
      <c r="AA264" s="1" t="s">
        <v>37</v>
      </c>
      <c r="AB264" s="1" t="s">
        <v>1311</v>
      </c>
      <c r="AC264" s="1" t="s">
        <v>37</v>
      </c>
      <c r="AD264" s="1" t="s">
        <v>37</v>
      </c>
      <c r="AE264" s="1" t="s">
        <v>8512</v>
      </c>
      <c r="AF264" s="24">
        <v>9106047122</v>
      </c>
      <c r="AG264" s="24" t="str">
        <f t="shared" si="4"/>
        <v>9106047122-00037528</v>
      </c>
    </row>
    <row r="265" spans="1:33" x14ac:dyDescent="0.25">
      <c r="A265" s="24" t="s">
        <v>8788</v>
      </c>
      <c r="B265" s="1">
        <v>11722827</v>
      </c>
      <c r="C265" s="1" t="s">
        <v>1312</v>
      </c>
      <c r="D265" s="1" t="s">
        <v>907</v>
      </c>
      <c r="E265" s="1" t="s">
        <v>25</v>
      </c>
      <c r="F265" s="1" t="s">
        <v>26</v>
      </c>
      <c r="G265" s="1" t="s">
        <v>1313</v>
      </c>
      <c r="H265" s="1" t="s">
        <v>28</v>
      </c>
      <c r="I265" s="1" t="s">
        <v>29</v>
      </c>
      <c r="J265" s="1" t="s">
        <v>921</v>
      </c>
      <c r="K265" s="1" t="s">
        <v>922</v>
      </c>
      <c r="L265" s="1" t="s">
        <v>923</v>
      </c>
      <c r="M265" s="1" t="s">
        <v>1296</v>
      </c>
      <c r="N265" s="1" t="s">
        <v>1297</v>
      </c>
      <c r="O265" s="1" t="s">
        <v>1298</v>
      </c>
      <c r="P265" s="1" t="s">
        <v>167</v>
      </c>
      <c r="Q265" s="1" t="s">
        <v>37</v>
      </c>
      <c r="R265" s="1" t="s">
        <v>37</v>
      </c>
      <c r="S265" s="1" t="s">
        <v>37</v>
      </c>
      <c r="T265" s="1" t="s">
        <v>38</v>
      </c>
      <c r="U265" s="1" t="s">
        <v>39</v>
      </c>
      <c r="V265" s="1" t="s">
        <v>40</v>
      </c>
      <c r="W265" s="1" t="s">
        <v>41</v>
      </c>
      <c r="X265" s="1" t="s">
        <v>42</v>
      </c>
      <c r="Y265" s="1" t="s">
        <v>37</v>
      </c>
      <c r="Z265" s="1" t="s">
        <v>37</v>
      </c>
      <c r="AA265" s="1" t="s">
        <v>37</v>
      </c>
      <c r="AB265" s="1" t="s">
        <v>1314</v>
      </c>
      <c r="AC265" s="1" t="s">
        <v>37</v>
      </c>
      <c r="AD265" s="1" t="s">
        <v>37</v>
      </c>
      <c r="AE265" s="1" t="s">
        <v>8512</v>
      </c>
      <c r="AF265" s="24">
        <v>9106045588</v>
      </c>
      <c r="AG265" s="24" t="str">
        <f t="shared" si="4"/>
        <v>9106045588-00010881</v>
      </c>
    </row>
    <row r="266" spans="1:33" x14ac:dyDescent="0.25">
      <c r="A266" s="24" t="s">
        <v>8755</v>
      </c>
      <c r="B266" s="1">
        <v>11724343</v>
      </c>
      <c r="C266" s="1" t="s">
        <v>1315</v>
      </c>
      <c r="D266" s="1" t="s">
        <v>907</v>
      </c>
      <c r="E266" s="1" t="s">
        <v>25</v>
      </c>
      <c r="F266" s="1" t="s">
        <v>26</v>
      </c>
      <c r="G266" s="1" t="s">
        <v>1316</v>
      </c>
      <c r="H266" s="1" t="s">
        <v>28</v>
      </c>
      <c r="I266" s="1" t="s">
        <v>29</v>
      </c>
      <c r="J266" s="1" t="s">
        <v>1317</v>
      </c>
      <c r="K266" s="1" t="s">
        <v>1318</v>
      </c>
      <c r="L266" s="1" t="s">
        <v>1319</v>
      </c>
      <c r="M266" s="1" t="s">
        <v>198</v>
      </c>
      <c r="N266" s="1" t="s">
        <v>199</v>
      </c>
      <c r="O266" s="1" t="s">
        <v>200</v>
      </c>
      <c r="P266" s="1" t="s">
        <v>91</v>
      </c>
      <c r="Q266" s="1" t="s">
        <v>37</v>
      </c>
      <c r="R266" s="1" t="s">
        <v>37</v>
      </c>
      <c r="S266" s="1" t="s">
        <v>37</v>
      </c>
      <c r="T266" s="1" t="s">
        <v>38</v>
      </c>
      <c r="U266" s="1" t="s">
        <v>39</v>
      </c>
      <c r="V266" s="1" t="s">
        <v>40</v>
      </c>
      <c r="W266" s="1" t="s">
        <v>41</v>
      </c>
      <c r="X266" s="1" t="s">
        <v>42</v>
      </c>
      <c r="Y266" s="1" t="s">
        <v>37</v>
      </c>
      <c r="Z266" s="1" t="s">
        <v>37</v>
      </c>
      <c r="AA266" s="1" t="s">
        <v>37</v>
      </c>
      <c r="AB266" s="1" t="s">
        <v>1320</v>
      </c>
      <c r="AC266" s="1" t="s">
        <v>37</v>
      </c>
      <c r="AD266" s="1" t="s">
        <v>37</v>
      </c>
      <c r="AE266" s="1" t="s">
        <v>8512</v>
      </c>
      <c r="AF266" s="24">
        <v>9106044969</v>
      </c>
      <c r="AG266" s="24" t="str">
        <f t="shared" si="4"/>
        <v>9106044969-00160249</v>
      </c>
    </row>
    <row r="267" spans="1:33" x14ac:dyDescent="0.25">
      <c r="A267" s="24" t="s">
        <v>8768</v>
      </c>
      <c r="B267" s="1">
        <v>11722824</v>
      </c>
      <c r="C267" s="1" t="s">
        <v>1321</v>
      </c>
      <c r="D267" s="1" t="s">
        <v>907</v>
      </c>
      <c r="E267" s="1" t="s">
        <v>25</v>
      </c>
      <c r="F267" s="1" t="s">
        <v>26</v>
      </c>
      <c r="G267" s="1" t="s">
        <v>1322</v>
      </c>
      <c r="H267" s="1" t="s">
        <v>28</v>
      </c>
      <c r="I267" s="1" t="s">
        <v>29</v>
      </c>
      <c r="J267" s="1" t="s">
        <v>30</v>
      </c>
      <c r="K267" s="1" t="s">
        <v>31</v>
      </c>
      <c r="L267" s="1" t="s">
        <v>32</v>
      </c>
      <c r="M267" s="1" t="s">
        <v>1296</v>
      </c>
      <c r="N267" s="1" t="s">
        <v>1297</v>
      </c>
      <c r="O267" s="1" t="s">
        <v>1298</v>
      </c>
      <c r="P267" s="1" t="s">
        <v>167</v>
      </c>
      <c r="Q267" s="1" t="s">
        <v>37</v>
      </c>
      <c r="R267" s="1" t="s">
        <v>37</v>
      </c>
      <c r="S267" s="1" t="s">
        <v>37</v>
      </c>
      <c r="T267" s="1" t="s">
        <v>38</v>
      </c>
      <c r="U267" s="1" t="s">
        <v>39</v>
      </c>
      <c r="V267" s="1" t="s">
        <v>40</v>
      </c>
      <c r="W267" s="1" t="s">
        <v>41</v>
      </c>
      <c r="X267" s="1" t="s">
        <v>42</v>
      </c>
      <c r="Y267" s="1" t="s">
        <v>37</v>
      </c>
      <c r="Z267" s="1" t="s">
        <v>37</v>
      </c>
      <c r="AA267" s="1" t="s">
        <v>37</v>
      </c>
      <c r="AB267" s="1" t="s">
        <v>1323</v>
      </c>
      <c r="AC267" s="1" t="s">
        <v>37</v>
      </c>
      <c r="AD267" s="1" t="s">
        <v>37</v>
      </c>
      <c r="AE267" s="1" t="s">
        <v>8512</v>
      </c>
      <c r="AF267" s="24">
        <v>9106045134</v>
      </c>
      <c r="AG267" s="24" t="str">
        <f t="shared" si="4"/>
        <v>9106045134-00010879</v>
      </c>
    </row>
    <row r="268" spans="1:33" x14ac:dyDescent="0.25">
      <c r="A268" s="24" t="s">
        <v>8758</v>
      </c>
      <c r="B268" s="1">
        <v>11720793</v>
      </c>
      <c r="C268" s="1" t="s">
        <v>1324</v>
      </c>
      <c r="D268" s="1" t="s">
        <v>907</v>
      </c>
      <c r="E268" s="1" t="s">
        <v>25</v>
      </c>
      <c r="F268" s="1" t="s">
        <v>26</v>
      </c>
      <c r="G268" s="1" t="s">
        <v>1325</v>
      </c>
      <c r="H268" s="1" t="s">
        <v>28</v>
      </c>
      <c r="I268" s="1" t="s">
        <v>29</v>
      </c>
      <c r="J268" s="1" t="s">
        <v>30</v>
      </c>
      <c r="K268" s="1" t="s">
        <v>31</v>
      </c>
      <c r="L268" s="1" t="s">
        <v>32</v>
      </c>
      <c r="M268" s="1" t="s">
        <v>55</v>
      </c>
      <c r="N268" s="1" t="s">
        <v>56</v>
      </c>
      <c r="O268" s="1" t="s">
        <v>57</v>
      </c>
      <c r="P268" s="1" t="s">
        <v>37</v>
      </c>
      <c r="Q268" s="1" t="s">
        <v>37</v>
      </c>
      <c r="R268" s="1" t="s">
        <v>37</v>
      </c>
      <c r="S268" s="1" t="s">
        <v>37</v>
      </c>
      <c r="T268" s="1" t="s">
        <v>38</v>
      </c>
      <c r="U268" s="1" t="s">
        <v>39</v>
      </c>
      <c r="V268" s="1" t="s">
        <v>40</v>
      </c>
      <c r="W268" s="1" t="s">
        <v>41</v>
      </c>
      <c r="X268" s="1" t="s">
        <v>42</v>
      </c>
      <c r="Y268" s="1" t="s">
        <v>37</v>
      </c>
      <c r="Z268" s="1" t="s">
        <v>37</v>
      </c>
      <c r="AA268" s="1" t="s">
        <v>37</v>
      </c>
      <c r="AB268" s="1" t="s">
        <v>1326</v>
      </c>
      <c r="AC268" s="1" t="s">
        <v>37</v>
      </c>
      <c r="AD268" s="1" t="s">
        <v>37</v>
      </c>
      <c r="AE268" s="1" t="s">
        <v>8512</v>
      </c>
      <c r="AF268" s="24">
        <v>9106045048</v>
      </c>
      <c r="AG268" s="24" t="str">
        <f t="shared" si="4"/>
        <v>9106045048-00482459</v>
      </c>
    </row>
    <row r="269" spans="1:33" x14ac:dyDescent="0.25">
      <c r="A269" s="24" t="s">
        <v>8706</v>
      </c>
      <c r="B269" s="1">
        <v>11720198</v>
      </c>
      <c r="C269" s="1" t="s">
        <v>1327</v>
      </c>
      <c r="D269" s="1" t="s">
        <v>907</v>
      </c>
      <c r="E269" s="1" t="s">
        <v>25</v>
      </c>
      <c r="F269" s="1" t="s">
        <v>26</v>
      </c>
      <c r="G269" s="1" t="s">
        <v>1328</v>
      </c>
      <c r="H269" s="1" t="s">
        <v>28</v>
      </c>
      <c r="I269" s="1" t="s">
        <v>29</v>
      </c>
      <c r="J269" s="1" t="s">
        <v>30</v>
      </c>
      <c r="K269" s="1" t="s">
        <v>31</v>
      </c>
      <c r="L269" s="1" t="s">
        <v>32</v>
      </c>
      <c r="M269" s="1" t="s">
        <v>55</v>
      </c>
      <c r="N269" s="1" t="s">
        <v>56</v>
      </c>
      <c r="O269" s="1" t="s">
        <v>57</v>
      </c>
      <c r="P269" s="1" t="s">
        <v>37</v>
      </c>
      <c r="Q269" s="1" t="s">
        <v>37</v>
      </c>
      <c r="R269" s="1" t="s">
        <v>37</v>
      </c>
      <c r="S269" s="1" t="s">
        <v>37</v>
      </c>
      <c r="T269" s="1" t="s">
        <v>38</v>
      </c>
      <c r="U269" s="1" t="s">
        <v>39</v>
      </c>
      <c r="V269" s="1" t="s">
        <v>40</v>
      </c>
      <c r="W269" s="1" t="s">
        <v>41</v>
      </c>
      <c r="X269" s="1" t="s">
        <v>42</v>
      </c>
      <c r="Y269" s="1" t="s">
        <v>37</v>
      </c>
      <c r="Z269" s="1" t="s">
        <v>37</v>
      </c>
      <c r="AA269" s="1" t="s">
        <v>37</v>
      </c>
      <c r="AB269" s="1" t="s">
        <v>1329</v>
      </c>
      <c r="AC269" s="1" t="s">
        <v>37</v>
      </c>
      <c r="AD269" s="1" t="s">
        <v>37</v>
      </c>
      <c r="AE269" s="1" t="s">
        <v>8512</v>
      </c>
      <c r="AF269" s="24">
        <v>9106043647</v>
      </c>
      <c r="AG269" s="24" t="str">
        <f t="shared" si="4"/>
        <v>9106043647-00481921</v>
      </c>
    </row>
    <row r="270" spans="1:33" x14ac:dyDescent="0.25">
      <c r="A270" s="24" t="s">
        <v>8689</v>
      </c>
      <c r="B270" s="1">
        <v>11723530</v>
      </c>
      <c r="C270" s="1" t="s">
        <v>1330</v>
      </c>
      <c r="D270" s="1" t="s">
        <v>907</v>
      </c>
      <c r="E270" s="1" t="s">
        <v>25</v>
      </c>
      <c r="F270" s="1" t="s">
        <v>26</v>
      </c>
      <c r="G270" s="1" t="s">
        <v>1331</v>
      </c>
      <c r="H270" s="1" t="s">
        <v>28</v>
      </c>
      <c r="I270" s="1" t="s">
        <v>29</v>
      </c>
      <c r="J270" s="1" t="s">
        <v>30</v>
      </c>
      <c r="K270" s="1" t="s">
        <v>31</v>
      </c>
      <c r="L270" s="1" t="s">
        <v>32</v>
      </c>
      <c r="M270" s="1" t="s">
        <v>64</v>
      </c>
      <c r="N270" s="1" t="s">
        <v>65</v>
      </c>
      <c r="O270" s="1" t="s">
        <v>66</v>
      </c>
      <c r="P270" s="1" t="s">
        <v>37</v>
      </c>
      <c r="Q270" s="1" t="s">
        <v>37</v>
      </c>
      <c r="R270" s="1" t="s">
        <v>37</v>
      </c>
      <c r="S270" s="1" t="s">
        <v>37</v>
      </c>
      <c r="T270" s="1" t="s">
        <v>38</v>
      </c>
      <c r="U270" s="1" t="s">
        <v>39</v>
      </c>
      <c r="V270" s="1" t="s">
        <v>40</v>
      </c>
      <c r="W270" s="1" t="s">
        <v>41</v>
      </c>
      <c r="X270" s="1" t="s">
        <v>42</v>
      </c>
      <c r="Y270" s="1" t="s">
        <v>37</v>
      </c>
      <c r="Z270" s="1" t="s">
        <v>37</v>
      </c>
      <c r="AA270" s="1" t="s">
        <v>37</v>
      </c>
      <c r="AB270" s="1" t="s">
        <v>1332</v>
      </c>
      <c r="AC270" s="1" t="s">
        <v>37</v>
      </c>
      <c r="AD270" s="1" t="s">
        <v>37</v>
      </c>
      <c r="AE270" s="1" t="s">
        <v>8512</v>
      </c>
      <c r="AF270" s="24">
        <v>9106043205</v>
      </c>
      <c r="AG270" s="24" t="str">
        <f t="shared" si="4"/>
        <v>9106043205-00081019</v>
      </c>
    </row>
    <row r="271" spans="1:33" x14ac:dyDescent="0.25">
      <c r="A271" s="24" t="s">
        <v>8805</v>
      </c>
      <c r="B271" s="1">
        <v>11724433</v>
      </c>
      <c r="C271" s="1" t="s">
        <v>1333</v>
      </c>
      <c r="D271" s="1" t="s">
        <v>907</v>
      </c>
      <c r="E271" s="1" t="s">
        <v>25</v>
      </c>
      <c r="F271" s="1" t="s">
        <v>26</v>
      </c>
      <c r="G271" s="1" t="s">
        <v>1334</v>
      </c>
      <c r="H271" s="1" t="s">
        <v>28</v>
      </c>
      <c r="I271" s="1" t="s">
        <v>29</v>
      </c>
      <c r="J271" s="1" t="s">
        <v>1335</v>
      </c>
      <c r="K271" s="1" t="s">
        <v>1336</v>
      </c>
      <c r="L271" s="1" t="s">
        <v>1337</v>
      </c>
      <c r="M271" s="1" t="s">
        <v>198</v>
      </c>
      <c r="N271" s="1" t="s">
        <v>199</v>
      </c>
      <c r="O271" s="1" t="s">
        <v>200</v>
      </c>
      <c r="P271" s="1" t="s">
        <v>91</v>
      </c>
      <c r="Q271" s="1" t="s">
        <v>37</v>
      </c>
      <c r="R271" s="1" t="s">
        <v>37</v>
      </c>
      <c r="S271" s="1" t="s">
        <v>37</v>
      </c>
      <c r="T271" s="1" t="s">
        <v>38</v>
      </c>
      <c r="U271" s="1" t="s">
        <v>39</v>
      </c>
      <c r="V271" s="1" t="s">
        <v>40</v>
      </c>
      <c r="W271" s="1" t="s">
        <v>41</v>
      </c>
      <c r="X271" s="1" t="s">
        <v>42</v>
      </c>
      <c r="Y271" s="1" t="s">
        <v>37</v>
      </c>
      <c r="Z271" s="1" t="s">
        <v>37</v>
      </c>
      <c r="AA271" s="1" t="s">
        <v>37</v>
      </c>
      <c r="AB271" s="1" t="s">
        <v>1338</v>
      </c>
      <c r="AC271" s="1" t="s">
        <v>37</v>
      </c>
      <c r="AD271" s="1" t="s">
        <v>37</v>
      </c>
      <c r="AE271" s="1" t="s">
        <v>8512</v>
      </c>
      <c r="AF271" s="24">
        <v>9106045903</v>
      </c>
      <c r="AG271" s="24" t="str">
        <f t="shared" si="4"/>
        <v>9106045903-00160339</v>
      </c>
    </row>
    <row r="272" spans="1:33" x14ac:dyDescent="0.25">
      <c r="A272" s="24" t="s">
        <v>8702</v>
      </c>
      <c r="B272" s="1">
        <v>11721731</v>
      </c>
      <c r="C272" s="1" t="s">
        <v>1339</v>
      </c>
      <c r="D272" s="1" t="s">
        <v>907</v>
      </c>
      <c r="E272" s="1" t="s">
        <v>25</v>
      </c>
      <c r="F272" s="1" t="s">
        <v>26</v>
      </c>
      <c r="G272" s="1" t="s">
        <v>1340</v>
      </c>
      <c r="H272" s="1" t="s">
        <v>28</v>
      </c>
      <c r="I272" s="1" t="s">
        <v>29</v>
      </c>
      <c r="J272" s="1" t="s">
        <v>936</v>
      </c>
      <c r="K272" s="1" t="s">
        <v>937</v>
      </c>
      <c r="L272" s="1" t="s">
        <v>938</v>
      </c>
      <c r="M272" s="1" t="s">
        <v>310</v>
      </c>
      <c r="N272" s="1" t="s">
        <v>311</v>
      </c>
      <c r="O272" s="1" t="s">
        <v>312</v>
      </c>
      <c r="P272" s="1" t="s">
        <v>167</v>
      </c>
      <c r="Q272" s="1" t="s">
        <v>37</v>
      </c>
      <c r="R272" s="1" t="s">
        <v>37</v>
      </c>
      <c r="S272" s="1" t="s">
        <v>37</v>
      </c>
      <c r="T272" s="1" t="s">
        <v>38</v>
      </c>
      <c r="U272" s="1" t="s">
        <v>39</v>
      </c>
      <c r="V272" s="1" t="s">
        <v>40</v>
      </c>
      <c r="W272" s="1" t="s">
        <v>41</v>
      </c>
      <c r="X272" s="1" t="s">
        <v>42</v>
      </c>
      <c r="Y272" s="1" t="s">
        <v>37</v>
      </c>
      <c r="Z272" s="1" t="s">
        <v>37</v>
      </c>
      <c r="AA272" s="1" t="s">
        <v>37</v>
      </c>
      <c r="AB272" s="1" t="s">
        <v>1341</v>
      </c>
      <c r="AC272" s="1" t="s">
        <v>37</v>
      </c>
      <c r="AD272" s="1" t="s">
        <v>37</v>
      </c>
      <c r="AE272" s="1" t="s">
        <v>8512</v>
      </c>
      <c r="AF272" s="24">
        <v>9106043554</v>
      </c>
      <c r="AG272" s="24" t="str">
        <f t="shared" si="4"/>
        <v>9106043554-00028913</v>
      </c>
    </row>
    <row r="273" spans="1:33" x14ac:dyDescent="0.25">
      <c r="A273" s="24" t="s">
        <v>8837</v>
      </c>
      <c r="B273" s="1">
        <v>11721369</v>
      </c>
      <c r="C273" s="1" t="s">
        <v>1342</v>
      </c>
      <c r="D273" s="1" t="s">
        <v>907</v>
      </c>
      <c r="E273" s="1" t="s">
        <v>25</v>
      </c>
      <c r="F273" s="1" t="s">
        <v>26</v>
      </c>
      <c r="G273" s="1" t="s">
        <v>1343</v>
      </c>
      <c r="H273" s="1" t="s">
        <v>28</v>
      </c>
      <c r="I273" s="1" t="s">
        <v>29</v>
      </c>
      <c r="J273" s="1" t="s">
        <v>1344</v>
      </c>
      <c r="K273" s="1" t="s">
        <v>1345</v>
      </c>
      <c r="L273" s="1" t="s">
        <v>1346</v>
      </c>
      <c r="M273" s="1" t="s">
        <v>55</v>
      </c>
      <c r="N273" s="1" t="s">
        <v>56</v>
      </c>
      <c r="O273" s="1" t="s">
        <v>57</v>
      </c>
      <c r="P273" s="1" t="s">
        <v>37</v>
      </c>
      <c r="Q273" s="1" t="s">
        <v>37</v>
      </c>
      <c r="R273" s="1" t="s">
        <v>37</v>
      </c>
      <c r="S273" s="1" t="s">
        <v>37</v>
      </c>
      <c r="T273" s="1" t="s">
        <v>38</v>
      </c>
      <c r="U273" s="1" t="s">
        <v>39</v>
      </c>
      <c r="V273" s="1" t="s">
        <v>40</v>
      </c>
      <c r="W273" s="1" t="s">
        <v>41</v>
      </c>
      <c r="X273" s="1" t="s">
        <v>42</v>
      </c>
      <c r="Y273" s="1" t="s">
        <v>37</v>
      </c>
      <c r="Z273" s="1" t="s">
        <v>37</v>
      </c>
      <c r="AA273" s="1" t="s">
        <v>37</v>
      </c>
      <c r="AB273" s="1" t="s">
        <v>1347</v>
      </c>
      <c r="AC273" s="1" t="s">
        <v>37</v>
      </c>
      <c r="AD273" s="1" t="s">
        <v>37</v>
      </c>
      <c r="AE273" s="1" t="s">
        <v>8512</v>
      </c>
      <c r="AF273" s="24">
        <v>9106046796</v>
      </c>
      <c r="AG273" s="24" t="str">
        <f t="shared" si="4"/>
        <v>9106046796-00483006</v>
      </c>
    </row>
    <row r="274" spans="1:33" x14ac:dyDescent="0.25">
      <c r="A274" s="24" t="s">
        <v>8733</v>
      </c>
      <c r="B274" s="1">
        <v>11723897</v>
      </c>
      <c r="C274" s="1" t="s">
        <v>1348</v>
      </c>
      <c r="D274" s="1" t="s">
        <v>907</v>
      </c>
      <c r="E274" s="1" t="s">
        <v>25</v>
      </c>
      <c r="F274" s="1" t="s">
        <v>26</v>
      </c>
      <c r="G274" s="1" t="s">
        <v>1349</v>
      </c>
      <c r="H274" s="1" t="s">
        <v>28</v>
      </c>
      <c r="I274" s="1" t="s">
        <v>29</v>
      </c>
      <c r="J274" s="1" t="s">
        <v>524</v>
      </c>
      <c r="K274" s="1" t="s">
        <v>525</v>
      </c>
      <c r="L274" s="1" t="s">
        <v>526</v>
      </c>
      <c r="M274" s="1" t="s">
        <v>73</v>
      </c>
      <c r="N274" s="1" t="s">
        <v>74</v>
      </c>
      <c r="O274" s="1" t="s">
        <v>75</v>
      </c>
      <c r="P274" s="1" t="s">
        <v>37</v>
      </c>
      <c r="Q274" s="1" t="s">
        <v>37</v>
      </c>
      <c r="R274" s="1" t="s">
        <v>37</v>
      </c>
      <c r="S274" s="1" t="s">
        <v>37</v>
      </c>
      <c r="T274" s="1" t="s">
        <v>38</v>
      </c>
      <c r="U274" s="1" t="s">
        <v>39</v>
      </c>
      <c r="V274" s="1" t="s">
        <v>40</v>
      </c>
      <c r="W274" s="1" t="s">
        <v>41</v>
      </c>
      <c r="X274" s="1" t="s">
        <v>42</v>
      </c>
      <c r="Y274" s="1" t="s">
        <v>37</v>
      </c>
      <c r="Z274" s="1" t="s">
        <v>37</v>
      </c>
      <c r="AA274" s="1" t="s">
        <v>37</v>
      </c>
      <c r="AB274" s="1" t="s">
        <v>1350</v>
      </c>
      <c r="AC274" s="1" t="s">
        <v>37</v>
      </c>
      <c r="AD274" s="1" t="s">
        <v>37</v>
      </c>
      <c r="AE274" s="1" t="s">
        <v>8512</v>
      </c>
      <c r="AF274" s="24">
        <v>9106044229</v>
      </c>
      <c r="AG274" s="24" t="str">
        <f t="shared" si="4"/>
        <v>9106044229-00009624</v>
      </c>
    </row>
    <row r="275" spans="1:33" x14ac:dyDescent="0.25">
      <c r="A275" s="24" t="s">
        <v>8807</v>
      </c>
      <c r="B275" s="1">
        <v>11723805</v>
      </c>
      <c r="C275" s="1" t="s">
        <v>1351</v>
      </c>
      <c r="D275" s="1" t="s">
        <v>907</v>
      </c>
      <c r="E275" s="1" t="s">
        <v>25</v>
      </c>
      <c r="F275" s="1" t="s">
        <v>26</v>
      </c>
      <c r="G275" s="1" t="s">
        <v>1352</v>
      </c>
      <c r="H275" s="1" t="s">
        <v>28</v>
      </c>
      <c r="I275" s="1" t="s">
        <v>29</v>
      </c>
      <c r="J275" s="1" t="s">
        <v>1014</v>
      </c>
      <c r="K275" s="1" t="s">
        <v>1015</v>
      </c>
      <c r="L275" s="1" t="s">
        <v>1016</v>
      </c>
      <c r="M275" s="1" t="s">
        <v>189</v>
      </c>
      <c r="N275" s="1" t="s">
        <v>190</v>
      </c>
      <c r="O275" s="1" t="s">
        <v>191</v>
      </c>
      <c r="P275" s="1" t="s">
        <v>167</v>
      </c>
      <c r="Q275" s="1" t="s">
        <v>37</v>
      </c>
      <c r="R275" s="1" t="s">
        <v>37</v>
      </c>
      <c r="S275" s="1" t="s">
        <v>37</v>
      </c>
      <c r="T275" s="1" t="s">
        <v>38</v>
      </c>
      <c r="U275" s="1" t="s">
        <v>39</v>
      </c>
      <c r="V275" s="1" t="s">
        <v>40</v>
      </c>
      <c r="W275" s="1" t="s">
        <v>41</v>
      </c>
      <c r="X275" s="1" t="s">
        <v>42</v>
      </c>
      <c r="Y275" s="1" t="s">
        <v>37</v>
      </c>
      <c r="Z275" s="1" t="s">
        <v>37</v>
      </c>
      <c r="AA275" s="1" t="s">
        <v>37</v>
      </c>
      <c r="AB275" s="1" t="s">
        <v>1353</v>
      </c>
      <c r="AC275" s="1" t="s">
        <v>37</v>
      </c>
      <c r="AD275" s="1" t="s">
        <v>37</v>
      </c>
      <c r="AE275" s="1" t="s">
        <v>8512</v>
      </c>
      <c r="AF275" s="24">
        <v>9106045922</v>
      </c>
      <c r="AG275" s="24" t="str">
        <f t="shared" si="4"/>
        <v>9106045922-00015886</v>
      </c>
    </row>
    <row r="276" spans="1:33" x14ac:dyDescent="0.25">
      <c r="A276" s="24" t="s">
        <v>8778</v>
      </c>
      <c r="B276" s="1">
        <v>11720882</v>
      </c>
      <c r="C276" s="1" t="s">
        <v>1354</v>
      </c>
      <c r="D276" s="1" t="s">
        <v>907</v>
      </c>
      <c r="E276" s="1" t="s">
        <v>25</v>
      </c>
      <c r="F276" s="1" t="s">
        <v>26</v>
      </c>
      <c r="G276" s="1" t="s">
        <v>1355</v>
      </c>
      <c r="H276" s="1" t="s">
        <v>28</v>
      </c>
      <c r="I276" s="1" t="s">
        <v>29</v>
      </c>
      <c r="J276" s="1" t="s">
        <v>61</v>
      </c>
      <c r="K276" s="1" t="s">
        <v>62</v>
      </c>
      <c r="L276" s="1" t="s">
        <v>63</v>
      </c>
      <c r="M276" s="1" t="s">
        <v>55</v>
      </c>
      <c r="N276" s="1" t="s">
        <v>56</v>
      </c>
      <c r="O276" s="1" t="s">
        <v>57</v>
      </c>
      <c r="P276" s="1" t="s">
        <v>37</v>
      </c>
      <c r="Q276" s="1" t="s">
        <v>37</v>
      </c>
      <c r="R276" s="1" t="s">
        <v>37</v>
      </c>
      <c r="S276" s="1" t="s">
        <v>37</v>
      </c>
      <c r="T276" s="1" t="s">
        <v>38</v>
      </c>
      <c r="U276" s="1" t="s">
        <v>39</v>
      </c>
      <c r="V276" s="1" t="s">
        <v>40</v>
      </c>
      <c r="W276" s="1" t="s">
        <v>41</v>
      </c>
      <c r="X276" s="1" t="s">
        <v>42</v>
      </c>
      <c r="Y276" s="1" t="s">
        <v>37</v>
      </c>
      <c r="Z276" s="1" t="s">
        <v>37</v>
      </c>
      <c r="AA276" s="1" t="s">
        <v>37</v>
      </c>
      <c r="AB276" s="1" t="s">
        <v>1356</v>
      </c>
      <c r="AC276" s="1" t="s">
        <v>37</v>
      </c>
      <c r="AD276" s="1" t="s">
        <v>37</v>
      </c>
      <c r="AE276" s="1" t="s">
        <v>8512</v>
      </c>
      <c r="AF276" s="24">
        <v>9106045305</v>
      </c>
      <c r="AG276" s="24" t="str">
        <f t="shared" si="4"/>
        <v>9106045305-00482544</v>
      </c>
    </row>
    <row r="277" spans="1:33" x14ac:dyDescent="0.25">
      <c r="A277" s="24" t="s">
        <v>8732</v>
      </c>
      <c r="B277" s="1">
        <v>11723259</v>
      </c>
      <c r="C277" s="1" t="s">
        <v>1357</v>
      </c>
      <c r="D277" s="1" t="s">
        <v>907</v>
      </c>
      <c r="E277" s="1" t="s">
        <v>25</v>
      </c>
      <c r="F277" s="1" t="s">
        <v>26</v>
      </c>
      <c r="G277" s="1" t="s">
        <v>1358</v>
      </c>
      <c r="H277" s="1" t="s">
        <v>28</v>
      </c>
      <c r="I277" s="1" t="s">
        <v>29</v>
      </c>
      <c r="J277" s="1" t="s">
        <v>52</v>
      </c>
      <c r="K277" s="1" t="s">
        <v>53</v>
      </c>
      <c r="L277" s="1" t="s">
        <v>54</v>
      </c>
      <c r="M277" s="1" t="s">
        <v>107</v>
      </c>
      <c r="N277" s="1" t="s">
        <v>108</v>
      </c>
      <c r="O277" s="1" t="s">
        <v>109</v>
      </c>
      <c r="P277" s="1" t="s">
        <v>37</v>
      </c>
      <c r="Q277" s="1" t="s">
        <v>37</v>
      </c>
      <c r="R277" s="1" t="s">
        <v>37</v>
      </c>
      <c r="S277" s="1" t="s">
        <v>37</v>
      </c>
      <c r="T277" s="1" t="s">
        <v>38</v>
      </c>
      <c r="U277" s="1" t="s">
        <v>39</v>
      </c>
      <c r="V277" s="1" t="s">
        <v>40</v>
      </c>
      <c r="W277" s="1" t="s">
        <v>41</v>
      </c>
      <c r="X277" s="1" t="s">
        <v>42</v>
      </c>
      <c r="Y277" s="1" t="s">
        <v>37</v>
      </c>
      <c r="Z277" s="1" t="s">
        <v>37</v>
      </c>
      <c r="AA277" s="1" t="s">
        <v>37</v>
      </c>
      <c r="AB277" s="1" t="s">
        <v>1359</v>
      </c>
      <c r="AC277" s="1" t="s">
        <v>37</v>
      </c>
      <c r="AD277" s="1" t="s">
        <v>37</v>
      </c>
      <c r="AE277" s="1" t="s">
        <v>8512</v>
      </c>
      <c r="AF277" s="24">
        <v>9106044228</v>
      </c>
      <c r="AG277" s="24" t="str">
        <f t="shared" si="4"/>
        <v>9106044228-00037432</v>
      </c>
    </row>
    <row r="278" spans="1:33" x14ac:dyDescent="0.25">
      <c r="A278" s="24" t="s">
        <v>8734</v>
      </c>
      <c r="B278" s="1">
        <v>11720500</v>
      </c>
      <c r="C278" s="1" t="s">
        <v>1360</v>
      </c>
      <c r="D278" s="1" t="s">
        <v>907</v>
      </c>
      <c r="E278" s="1" t="s">
        <v>25</v>
      </c>
      <c r="F278" s="1" t="s">
        <v>26</v>
      </c>
      <c r="G278" s="1" t="s">
        <v>1361</v>
      </c>
      <c r="H278" s="1" t="s">
        <v>28</v>
      </c>
      <c r="I278" s="1" t="s">
        <v>29</v>
      </c>
      <c r="J278" s="1" t="s">
        <v>79</v>
      </c>
      <c r="K278" s="1" t="s">
        <v>80</v>
      </c>
      <c r="L278" s="1" t="s">
        <v>81</v>
      </c>
      <c r="M278" s="1" t="s">
        <v>55</v>
      </c>
      <c r="N278" s="1" t="s">
        <v>56</v>
      </c>
      <c r="O278" s="1" t="s">
        <v>57</v>
      </c>
      <c r="P278" s="1" t="s">
        <v>37</v>
      </c>
      <c r="Q278" s="1" t="s">
        <v>37</v>
      </c>
      <c r="R278" s="1" t="s">
        <v>37</v>
      </c>
      <c r="S278" s="1" t="s">
        <v>37</v>
      </c>
      <c r="T278" s="1" t="s">
        <v>38</v>
      </c>
      <c r="U278" s="1" t="s">
        <v>39</v>
      </c>
      <c r="V278" s="1" t="s">
        <v>40</v>
      </c>
      <c r="W278" s="1" t="s">
        <v>41</v>
      </c>
      <c r="X278" s="1" t="s">
        <v>42</v>
      </c>
      <c r="Y278" s="1" t="s">
        <v>37</v>
      </c>
      <c r="Z278" s="1" t="s">
        <v>37</v>
      </c>
      <c r="AA278" s="1" t="s">
        <v>37</v>
      </c>
      <c r="AB278" s="1" t="s">
        <v>1362</v>
      </c>
      <c r="AC278" s="1" t="s">
        <v>37</v>
      </c>
      <c r="AD278" s="1" t="s">
        <v>37</v>
      </c>
      <c r="AE278" s="1" t="s">
        <v>8512</v>
      </c>
      <c r="AF278" s="24">
        <v>9106044307</v>
      </c>
      <c r="AG278" s="24" t="str">
        <f t="shared" si="4"/>
        <v>9106044307-00482180</v>
      </c>
    </row>
    <row r="279" spans="1:33" x14ac:dyDescent="0.25">
      <c r="A279" s="24" t="s">
        <v>8753</v>
      </c>
      <c r="B279" s="1">
        <v>11724336</v>
      </c>
      <c r="C279" s="1" t="s">
        <v>1363</v>
      </c>
      <c r="D279" s="1" t="s">
        <v>907</v>
      </c>
      <c r="E279" s="1" t="s">
        <v>25</v>
      </c>
      <c r="F279" s="1" t="s">
        <v>26</v>
      </c>
      <c r="G279" s="1" t="s">
        <v>1364</v>
      </c>
      <c r="H279" s="1" t="s">
        <v>28</v>
      </c>
      <c r="I279" s="1" t="s">
        <v>29</v>
      </c>
      <c r="J279" s="1" t="s">
        <v>1365</v>
      </c>
      <c r="K279" s="1" t="s">
        <v>1366</v>
      </c>
      <c r="L279" s="1" t="s">
        <v>1367</v>
      </c>
      <c r="M279" s="1" t="s">
        <v>198</v>
      </c>
      <c r="N279" s="1" t="s">
        <v>199</v>
      </c>
      <c r="O279" s="1" t="s">
        <v>200</v>
      </c>
      <c r="P279" s="1" t="s">
        <v>91</v>
      </c>
      <c r="Q279" s="1" t="s">
        <v>37</v>
      </c>
      <c r="R279" s="1" t="s">
        <v>37</v>
      </c>
      <c r="S279" s="1" t="s">
        <v>37</v>
      </c>
      <c r="T279" s="1" t="s">
        <v>38</v>
      </c>
      <c r="U279" s="1" t="s">
        <v>39</v>
      </c>
      <c r="V279" s="1" t="s">
        <v>40</v>
      </c>
      <c r="W279" s="1" t="s">
        <v>41</v>
      </c>
      <c r="X279" s="1" t="s">
        <v>42</v>
      </c>
      <c r="Y279" s="1" t="s">
        <v>37</v>
      </c>
      <c r="Z279" s="1" t="s">
        <v>37</v>
      </c>
      <c r="AA279" s="1" t="s">
        <v>37</v>
      </c>
      <c r="AB279" s="1" t="s">
        <v>1368</v>
      </c>
      <c r="AC279" s="1" t="s">
        <v>37</v>
      </c>
      <c r="AD279" s="1" t="s">
        <v>37</v>
      </c>
      <c r="AE279" s="1" t="s">
        <v>8512</v>
      </c>
      <c r="AF279" s="24">
        <v>9106044848</v>
      </c>
      <c r="AG279" s="24" t="str">
        <f t="shared" si="4"/>
        <v>9106044848-00160242</v>
      </c>
    </row>
    <row r="280" spans="1:33" x14ac:dyDescent="0.25">
      <c r="A280" s="24" t="s">
        <v>8759</v>
      </c>
      <c r="B280" s="1">
        <v>11720789</v>
      </c>
      <c r="C280" s="1" t="s">
        <v>1369</v>
      </c>
      <c r="D280" s="1" t="s">
        <v>907</v>
      </c>
      <c r="E280" s="1" t="s">
        <v>25</v>
      </c>
      <c r="F280" s="1" t="s">
        <v>26</v>
      </c>
      <c r="G280" s="1" t="s">
        <v>1370</v>
      </c>
      <c r="H280" s="1" t="s">
        <v>28</v>
      </c>
      <c r="I280" s="1" t="s">
        <v>29</v>
      </c>
      <c r="J280" s="1" t="s">
        <v>1371</v>
      </c>
      <c r="K280" s="1" t="s">
        <v>1372</v>
      </c>
      <c r="L280" s="1" t="s">
        <v>1373</v>
      </c>
      <c r="M280" s="1" t="s">
        <v>55</v>
      </c>
      <c r="N280" s="1" t="s">
        <v>56</v>
      </c>
      <c r="O280" s="1" t="s">
        <v>57</v>
      </c>
      <c r="P280" s="1" t="s">
        <v>37</v>
      </c>
      <c r="Q280" s="1" t="s">
        <v>37</v>
      </c>
      <c r="R280" s="1" t="s">
        <v>37</v>
      </c>
      <c r="S280" s="1" t="s">
        <v>37</v>
      </c>
      <c r="T280" s="1" t="s">
        <v>38</v>
      </c>
      <c r="U280" s="1" t="s">
        <v>39</v>
      </c>
      <c r="V280" s="1" t="s">
        <v>40</v>
      </c>
      <c r="W280" s="1" t="s">
        <v>41</v>
      </c>
      <c r="X280" s="1" t="s">
        <v>42</v>
      </c>
      <c r="Y280" s="1" t="s">
        <v>37</v>
      </c>
      <c r="Z280" s="1" t="s">
        <v>37</v>
      </c>
      <c r="AA280" s="1" t="s">
        <v>37</v>
      </c>
      <c r="AB280" s="1" t="s">
        <v>1374</v>
      </c>
      <c r="AC280" s="1" t="s">
        <v>37</v>
      </c>
      <c r="AD280" s="1" t="s">
        <v>37</v>
      </c>
      <c r="AE280" s="1" t="s">
        <v>8512</v>
      </c>
      <c r="AF280" s="24">
        <v>9106045040</v>
      </c>
      <c r="AG280" s="24" t="str">
        <f t="shared" si="4"/>
        <v>9106045040-00482455</v>
      </c>
    </row>
    <row r="281" spans="1:33" x14ac:dyDescent="0.25">
      <c r="A281" s="24" t="s">
        <v>8766</v>
      </c>
      <c r="B281" s="1">
        <v>11723171</v>
      </c>
      <c r="C281" s="1" t="s">
        <v>1375</v>
      </c>
      <c r="D281" s="1" t="s">
        <v>907</v>
      </c>
      <c r="E281" s="1" t="s">
        <v>25</v>
      </c>
      <c r="F281" s="1" t="s">
        <v>26</v>
      </c>
      <c r="G281" s="1" t="s">
        <v>1376</v>
      </c>
      <c r="H281" s="1" t="s">
        <v>28</v>
      </c>
      <c r="I281" s="1" t="s">
        <v>29</v>
      </c>
      <c r="J281" s="1" t="s">
        <v>1377</v>
      </c>
      <c r="K281" s="1" t="s">
        <v>1378</v>
      </c>
      <c r="L281" s="1" t="s">
        <v>1379</v>
      </c>
      <c r="M281" s="1" t="s">
        <v>164</v>
      </c>
      <c r="N281" s="1" t="s">
        <v>165</v>
      </c>
      <c r="O281" s="1" t="s">
        <v>166</v>
      </c>
      <c r="P281" s="1" t="s">
        <v>167</v>
      </c>
      <c r="Q281" s="1" t="s">
        <v>37</v>
      </c>
      <c r="R281" s="1" t="s">
        <v>37</v>
      </c>
      <c r="S281" s="1" t="s">
        <v>37</v>
      </c>
      <c r="T281" s="1" t="s">
        <v>38</v>
      </c>
      <c r="U281" s="1" t="s">
        <v>39</v>
      </c>
      <c r="V281" s="1" t="s">
        <v>40</v>
      </c>
      <c r="W281" s="1" t="s">
        <v>41</v>
      </c>
      <c r="X281" s="1" t="s">
        <v>42</v>
      </c>
      <c r="Y281" s="1" t="s">
        <v>37</v>
      </c>
      <c r="Z281" s="1" t="s">
        <v>37</v>
      </c>
      <c r="AA281" s="1" t="s">
        <v>37</v>
      </c>
      <c r="AB281" s="1" t="s">
        <v>1380</v>
      </c>
      <c r="AC281" s="1" t="s">
        <v>37</v>
      </c>
      <c r="AD281" s="1" t="s">
        <v>37</v>
      </c>
      <c r="AE281" s="1" t="s">
        <v>8512</v>
      </c>
      <c r="AF281" s="24">
        <v>9106045152</v>
      </c>
      <c r="AG281" s="24" t="str">
        <f t="shared" si="4"/>
        <v>9106045152-00033615</v>
      </c>
    </row>
    <row r="282" spans="1:33" x14ac:dyDescent="0.25">
      <c r="A282" s="24" t="s">
        <v>8790</v>
      </c>
      <c r="B282" s="1">
        <v>11720979</v>
      </c>
      <c r="C282" s="1" t="s">
        <v>1381</v>
      </c>
      <c r="D282" s="1" t="s">
        <v>907</v>
      </c>
      <c r="E282" s="1" t="s">
        <v>25</v>
      </c>
      <c r="F282" s="1" t="s">
        <v>26</v>
      </c>
      <c r="G282" s="1" t="s">
        <v>1382</v>
      </c>
      <c r="H282" s="1" t="s">
        <v>28</v>
      </c>
      <c r="I282" s="1" t="s">
        <v>29</v>
      </c>
      <c r="J282" s="1" t="s">
        <v>1383</v>
      </c>
      <c r="K282" s="1" t="s">
        <v>1384</v>
      </c>
      <c r="L282" s="1" t="s">
        <v>1385</v>
      </c>
      <c r="M282" s="1" t="s">
        <v>55</v>
      </c>
      <c r="N282" s="1" t="s">
        <v>56</v>
      </c>
      <c r="O282" s="1" t="s">
        <v>57</v>
      </c>
      <c r="P282" s="1" t="s">
        <v>37</v>
      </c>
      <c r="Q282" s="1" t="s">
        <v>37</v>
      </c>
      <c r="R282" s="1" t="s">
        <v>37</v>
      </c>
      <c r="S282" s="1" t="s">
        <v>37</v>
      </c>
      <c r="T282" s="1" t="s">
        <v>38</v>
      </c>
      <c r="U282" s="1" t="s">
        <v>39</v>
      </c>
      <c r="V282" s="1" t="s">
        <v>40</v>
      </c>
      <c r="W282" s="1" t="s">
        <v>41</v>
      </c>
      <c r="X282" s="1" t="s">
        <v>42</v>
      </c>
      <c r="Y282" s="1" t="s">
        <v>37</v>
      </c>
      <c r="Z282" s="1" t="s">
        <v>37</v>
      </c>
      <c r="AA282" s="1" t="s">
        <v>37</v>
      </c>
      <c r="AB282" s="1" t="s">
        <v>1386</v>
      </c>
      <c r="AC282" s="1" t="s">
        <v>37</v>
      </c>
      <c r="AD282" s="1" t="s">
        <v>37</v>
      </c>
      <c r="AE282" s="1" t="s">
        <v>8512</v>
      </c>
      <c r="AF282" s="24">
        <v>9106045592</v>
      </c>
      <c r="AG282" s="24" t="str">
        <f t="shared" si="4"/>
        <v>9106045592-00482637</v>
      </c>
    </row>
    <row r="283" spans="1:33" x14ac:dyDescent="0.25">
      <c r="A283" s="24" t="s">
        <v>8786</v>
      </c>
      <c r="B283" s="1">
        <v>11720971</v>
      </c>
      <c r="C283" s="1" t="s">
        <v>1387</v>
      </c>
      <c r="D283" s="1" t="s">
        <v>907</v>
      </c>
      <c r="E283" s="1" t="s">
        <v>25</v>
      </c>
      <c r="F283" s="1" t="s">
        <v>26</v>
      </c>
      <c r="G283" s="1" t="s">
        <v>1388</v>
      </c>
      <c r="H283" s="1" t="s">
        <v>28</v>
      </c>
      <c r="I283" s="1" t="s">
        <v>29</v>
      </c>
      <c r="J283" s="1" t="s">
        <v>1389</v>
      </c>
      <c r="K283" s="1" t="s">
        <v>1390</v>
      </c>
      <c r="L283" s="1" t="s">
        <v>1391</v>
      </c>
      <c r="M283" s="1" t="s">
        <v>55</v>
      </c>
      <c r="N283" s="1" t="s">
        <v>56</v>
      </c>
      <c r="O283" s="1" t="s">
        <v>57</v>
      </c>
      <c r="P283" s="1" t="s">
        <v>37</v>
      </c>
      <c r="Q283" s="1" t="s">
        <v>37</v>
      </c>
      <c r="R283" s="1" t="s">
        <v>37</v>
      </c>
      <c r="S283" s="1" t="s">
        <v>37</v>
      </c>
      <c r="T283" s="1" t="s">
        <v>38</v>
      </c>
      <c r="U283" s="1" t="s">
        <v>39</v>
      </c>
      <c r="V283" s="1" t="s">
        <v>40</v>
      </c>
      <c r="W283" s="1" t="s">
        <v>41</v>
      </c>
      <c r="X283" s="1" t="s">
        <v>42</v>
      </c>
      <c r="Y283" s="1" t="s">
        <v>37</v>
      </c>
      <c r="Z283" s="1" t="s">
        <v>37</v>
      </c>
      <c r="AA283" s="1" t="s">
        <v>37</v>
      </c>
      <c r="AB283" s="1" t="s">
        <v>1392</v>
      </c>
      <c r="AC283" s="1" t="s">
        <v>37</v>
      </c>
      <c r="AD283" s="1" t="s">
        <v>37</v>
      </c>
      <c r="AE283" s="1" t="s">
        <v>8512</v>
      </c>
      <c r="AF283" s="24">
        <v>9106045572</v>
      </c>
      <c r="AG283" s="24" t="str">
        <f t="shared" si="4"/>
        <v>9106045572-00482629</v>
      </c>
    </row>
    <row r="284" spans="1:33" x14ac:dyDescent="0.25">
      <c r="A284" s="24" t="s">
        <v>8690</v>
      </c>
      <c r="B284" s="1">
        <v>11723432</v>
      </c>
      <c r="C284" s="1" t="s">
        <v>1393</v>
      </c>
      <c r="D284" s="1" t="s">
        <v>907</v>
      </c>
      <c r="E284" s="1" t="s">
        <v>25</v>
      </c>
      <c r="F284" s="1" t="s">
        <v>26</v>
      </c>
      <c r="G284" s="1" t="s">
        <v>1394</v>
      </c>
      <c r="H284" s="1" t="s">
        <v>28</v>
      </c>
      <c r="I284" s="1" t="s">
        <v>29</v>
      </c>
      <c r="J284" s="1" t="s">
        <v>262</v>
      </c>
      <c r="K284" s="1" t="s">
        <v>263</v>
      </c>
      <c r="L284" s="1" t="s">
        <v>264</v>
      </c>
      <c r="M284" s="1" t="s">
        <v>590</v>
      </c>
      <c r="N284" s="1" t="s">
        <v>591</v>
      </c>
      <c r="O284" s="1" t="s">
        <v>592</v>
      </c>
      <c r="P284" s="1" t="s">
        <v>37</v>
      </c>
      <c r="Q284" s="1" t="s">
        <v>37</v>
      </c>
      <c r="R284" s="1" t="s">
        <v>37</v>
      </c>
      <c r="S284" s="1" t="s">
        <v>37</v>
      </c>
      <c r="T284" s="1" t="s">
        <v>38</v>
      </c>
      <c r="U284" s="1" t="s">
        <v>39</v>
      </c>
      <c r="V284" s="1" t="s">
        <v>40</v>
      </c>
      <c r="W284" s="1" t="s">
        <v>41</v>
      </c>
      <c r="X284" s="1" t="s">
        <v>42</v>
      </c>
      <c r="Y284" s="1" t="s">
        <v>37</v>
      </c>
      <c r="Z284" s="1" t="s">
        <v>37</v>
      </c>
      <c r="AA284" s="1" t="s">
        <v>37</v>
      </c>
      <c r="AB284" s="1" t="s">
        <v>1395</v>
      </c>
      <c r="AC284" s="1" t="s">
        <v>37</v>
      </c>
      <c r="AD284" s="1" t="s">
        <v>37</v>
      </c>
      <c r="AE284" s="1" t="s">
        <v>8512</v>
      </c>
      <c r="AF284" s="24">
        <v>9106043192</v>
      </c>
      <c r="AG284" s="24" t="str">
        <f t="shared" si="4"/>
        <v>9106043192-00005312</v>
      </c>
    </row>
    <row r="285" spans="1:33" x14ac:dyDescent="0.25">
      <c r="A285" s="24" t="s">
        <v>8691</v>
      </c>
      <c r="B285" s="1">
        <v>11723433</v>
      </c>
      <c r="C285" s="1" t="s">
        <v>1396</v>
      </c>
      <c r="D285" s="1" t="s">
        <v>907</v>
      </c>
      <c r="E285" s="1" t="s">
        <v>25</v>
      </c>
      <c r="F285" s="1" t="s">
        <v>26</v>
      </c>
      <c r="G285" s="1" t="s">
        <v>1397</v>
      </c>
      <c r="H285" s="1" t="s">
        <v>28</v>
      </c>
      <c r="I285" s="1" t="s">
        <v>29</v>
      </c>
      <c r="J285" s="1" t="s">
        <v>61</v>
      </c>
      <c r="K285" s="1" t="s">
        <v>62</v>
      </c>
      <c r="L285" s="1" t="s">
        <v>63</v>
      </c>
      <c r="M285" s="1" t="s">
        <v>590</v>
      </c>
      <c r="N285" s="1" t="s">
        <v>591</v>
      </c>
      <c r="O285" s="1" t="s">
        <v>592</v>
      </c>
      <c r="P285" s="1" t="s">
        <v>37</v>
      </c>
      <c r="Q285" s="1" t="s">
        <v>37</v>
      </c>
      <c r="R285" s="1" t="s">
        <v>37</v>
      </c>
      <c r="S285" s="1" t="s">
        <v>37</v>
      </c>
      <c r="T285" s="1" t="s">
        <v>38</v>
      </c>
      <c r="U285" s="1" t="s">
        <v>39</v>
      </c>
      <c r="V285" s="1" t="s">
        <v>40</v>
      </c>
      <c r="W285" s="1" t="s">
        <v>41</v>
      </c>
      <c r="X285" s="1" t="s">
        <v>42</v>
      </c>
      <c r="Y285" s="1" t="s">
        <v>37</v>
      </c>
      <c r="Z285" s="1" t="s">
        <v>37</v>
      </c>
      <c r="AA285" s="1" t="s">
        <v>37</v>
      </c>
      <c r="AB285" s="1" t="s">
        <v>1398</v>
      </c>
      <c r="AC285" s="1" t="s">
        <v>37</v>
      </c>
      <c r="AD285" s="1" t="s">
        <v>37</v>
      </c>
      <c r="AE285" s="1" t="s">
        <v>8512</v>
      </c>
      <c r="AF285" s="24">
        <v>9106043193</v>
      </c>
      <c r="AG285" s="24" t="str">
        <f t="shared" si="4"/>
        <v>9106043193-00005313</v>
      </c>
    </row>
    <row r="286" spans="1:33" x14ac:dyDescent="0.25">
      <c r="A286" s="24" t="s">
        <v>8826</v>
      </c>
      <c r="B286" s="1">
        <v>11721261</v>
      </c>
      <c r="C286" s="1" t="s">
        <v>1399</v>
      </c>
      <c r="D286" s="1" t="s">
        <v>907</v>
      </c>
      <c r="E286" s="1" t="s">
        <v>25</v>
      </c>
      <c r="F286" s="1" t="s">
        <v>26</v>
      </c>
      <c r="G286" s="1" t="s">
        <v>1400</v>
      </c>
      <c r="H286" s="1" t="s">
        <v>28</v>
      </c>
      <c r="I286" s="1" t="s">
        <v>29</v>
      </c>
      <c r="J286" s="1" t="s">
        <v>1401</v>
      </c>
      <c r="K286" s="1" t="s">
        <v>1402</v>
      </c>
      <c r="L286" s="1" t="s">
        <v>1403</v>
      </c>
      <c r="M286" s="1" t="s">
        <v>55</v>
      </c>
      <c r="N286" s="1" t="s">
        <v>56</v>
      </c>
      <c r="O286" s="1" t="s">
        <v>57</v>
      </c>
      <c r="P286" s="1" t="s">
        <v>37</v>
      </c>
      <c r="Q286" s="1" t="s">
        <v>37</v>
      </c>
      <c r="R286" s="1" t="s">
        <v>37</v>
      </c>
      <c r="S286" s="1" t="s">
        <v>37</v>
      </c>
      <c r="T286" s="1" t="s">
        <v>38</v>
      </c>
      <c r="U286" s="1" t="s">
        <v>39</v>
      </c>
      <c r="V286" s="1" t="s">
        <v>40</v>
      </c>
      <c r="W286" s="1" t="s">
        <v>41</v>
      </c>
      <c r="X286" s="1" t="s">
        <v>42</v>
      </c>
      <c r="Y286" s="1" t="s">
        <v>37</v>
      </c>
      <c r="Z286" s="1" t="s">
        <v>37</v>
      </c>
      <c r="AA286" s="1" t="s">
        <v>37</v>
      </c>
      <c r="AB286" s="1" t="s">
        <v>1404</v>
      </c>
      <c r="AC286" s="1" t="s">
        <v>37</v>
      </c>
      <c r="AD286" s="1" t="s">
        <v>37</v>
      </c>
      <c r="AE286" s="1" t="s">
        <v>8512</v>
      </c>
      <c r="AF286" s="24">
        <v>9106046443</v>
      </c>
      <c r="AG286" s="24" t="str">
        <f t="shared" si="4"/>
        <v>9106046443-00482903</v>
      </c>
    </row>
    <row r="287" spans="1:33" x14ac:dyDescent="0.25">
      <c r="A287" s="24" t="s">
        <v>8718</v>
      </c>
      <c r="B287" s="1">
        <v>11720296</v>
      </c>
      <c r="C287" s="1" t="s">
        <v>1405</v>
      </c>
      <c r="D287" s="1" t="s">
        <v>907</v>
      </c>
      <c r="E287" s="1" t="s">
        <v>25</v>
      </c>
      <c r="F287" s="1" t="s">
        <v>26</v>
      </c>
      <c r="G287" s="1" t="s">
        <v>1406</v>
      </c>
      <c r="H287" s="1" t="s">
        <v>28</v>
      </c>
      <c r="I287" s="1" t="s">
        <v>29</v>
      </c>
      <c r="J287" s="1" t="s">
        <v>1407</v>
      </c>
      <c r="K287" s="1" t="s">
        <v>1408</v>
      </c>
      <c r="L287" s="1" t="s">
        <v>1409</v>
      </c>
      <c r="M287" s="1" t="s">
        <v>55</v>
      </c>
      <c r="N287" s="1" t="s">
        <v>56</v>
      </c>
      <c r="O287" s="1" t="s">
        <v>57</v>
      </c>
      <c r="P287" s="1" t="s">
        <v>37</v>
      </c>
      <c r="Q287" s="1" t="s">
        <v>37</v>
      </c>
      <c r="R287" s="1" t="s">
        <v>37</v>
      </c>
      <c r="S287" s="1" t="s">
        <v>37</v>
      </c>
      <c r="T287" s="1" t="s">
        <v>38</v>
      </c>
      <c r="U287" s="1" t="s">
        <v>39</v>
      </c>
      <c r="V287" s="1" t="s">
        <v>40</v>
      </c>
      <c r="W287" s="1" t="s">
        <v>41</v>
      </c>
      <c r="X287" s="1" t="s">
        <v>42</v>
      </c>
      <c r="Y287" s="1" t="s">
        <v>37</v>
      </c>
      <c r="Z287" s="1" t="s">
        <v>37</v>
      </c>
      <c r="AA287" s="1" t="s">
        <v>37</v>
      </c>
      <c r="AB287" s="1" t="s">
        <v>1410</v>
      </c>
      <c r="AC287" s="1" t="s">
        <v>37</v>
      </c>
      <c r="AD287" s="1" t="s">
        <v>37</v>
      </c>
      <c r="AE287" s="1" t="s">
        <v>8512</v>
      </c>
      <c r="AF287" s="24">
        <v>9106043841</v>
      </c>
      <c r="AG287" s="24" t="str">
        <f t="shared" si="4"/>
        <v>9106043841-00482006</v>
      </c>
    </row>
    <row r="288" spans="1:33" x14ac:dyDescent="0.25">
      <c r="A288" s="24" t="s">
        <v>8754</v>
      </c>
      <c r="B288" s="1">
        <v>11723613</v>
      </c>
      <c r="C288" s="1" t="s">
        <v>1411</v>
      </c>
      <c r="D288" s="1" t="s">
        <v>907</v>
      </c>
      <c r="E288" s="1" t="s">
        <v>25</v>
      </c>
      <c r="F288" s="1" t="s">
        <v>26</v>
      </c>
      <c r="G288" s="1" t="s">
        <v>1412</v>
      </c>
      <c r="H288" s="1" t="s">
        <v>28</v>
      </c>
      <c r="I288" s="1" t="s">
        <v>29</v>
      </c>
      <c r="J288" s="1" t="s">
        <v>1221</v>
      </c>
      <c r="K288" s="1" t="s">
        <v>1222</v>
      </c>
      <c r="L288" s="1" t="s">
        <v>1223</v>
      </c>
      <c r="M288" s="1" t="s">
        <v>64</v>
      </c>
      <c r="N288" s="1" t="s">
        <v>65</v>
      </c>
      <c r="O288" s="1" t="s">
        <v>66</v>
      </c>
      <c r="P288" s="1" t="s">
        <v>37</v>
      </c>
      <c r="Q288" s="1" t="s">
        <v>37</v>
      </c>
      <c r="R288" s="1" t="s">
        <v>37</v>
      </c>
      <c r="S288" s="1" t="s">
        <v>37</v>
      </c>
      <c r="T288" s="1" t="s">
        <v>38</v>
      </c>
      <c r="U288" s="1" t="s">
        <v>39</v>
      </c>
      <c r="V288" s="1" t="s">
        <v>40</v>
      </c>
      <c r="W288" s="1" t="s">
        <v>41</v>
      </c>
      <c r="X288" s="1" t="s">
        <v>42</v>
      </c>
      <c r="Y288" s="1" t="s">
        <v>37</v>
      </c>
      <c r="Z288" s="1" t="s">
        <v>37</v>
      </c>
      <c r="AA288" s="1" t="s">
        <v>37</v>
      </c>
      <c r="AB288" s="1" t="s">
        <v>1413</v>
      </c>
      <c r="AC288" s="1" t="s">
        <v>37</v>
      </c>
      <c r="AD288" s="1" t="s">
        <v>37</v>
      </c>
      <c r="AE288" s="1" t="s">
        <v>8512</v>
      </c>
      <c r="AF288" s="24">
        <v>9106044816</v>
      </c>
      <c r="AG288" s="24" t="str">
        <f t="shared" si="4"/>
        <v>9106044816-00081102</v>
      </c>
    </row>
    <row r="289" spans="1:33" x14ac:dyDescent="0.25">
      <c r="A289" s="24" t="s">
        <v>8777</v>
      </c>
      <c r="B289" s="1">
        <v>11720876</v>
      </c>
      <c r="C289" s="1" t="s">
        <v>1414</v>
      </c>
      <c r="D289" s="1" t="s">
        <v>907</v>
      </c>
      <c r="E289" s="1" t="s">
        <v>25</v>
      </c>
      <c r="F289" s="1" t="s">
        <v>26</v>
      </c>
      <c r="G289" s="1" t="s">
        <v>1415</v>
      </c>
      <c r="H289" s="1" t="s">
        <v>28</v>
      </c>
      <c r="I289" s="1" t="s">
        <v>29</v>
      </c>
      <c r="J289" s="1" t="s">
        <v>292</v>
      </c>
      <c r="K289" s="1" t="s">
        <v>293</v>
      </c>
      <c r="L289" s="1" t="s">
        <v>294</v>
      </c>
      <c r="M289" s="1" t="s">
        <v>55</v>
      </c>
      <c r="N289" s="1" t="s">
        <v>56</v>
      </c>
      <c r="O289" s="1" t="s">
        <v>57</v>
      </c>
      <c r="P289" s="1" t="s">
        <v>37</v>
      </c>
      <c r="Q289" s="1" t="s">
        <v>37</v>
      </c>
      <c r="R289" s="1" t="s">
        <v>37</v>
      </c>
      <c r="S289" s="1" t="s">
        <v>37</v>
      </c>
      <c r="T289" s="1" t="s">
        <v>38</v>
      </c>
      <c r="U289" s="1" t="s">
        <v>39</v>
      </c>
      <c r="V289" s="1" t="s">
        <v>40</v>
      </c>
      <c r="W289" s="1" t="s">
        <v>41</v>
      </c>
      <c r="X289" s="1" t="s">
        <v>42</v>
      </c>
      <c r="Y289" s="1" t="s">
        <v>37</v>
      </c>
      <c r="Z289" s="1" t="s">
        <v>37</v>
      </c>
      <c r="AA289" s="1" t="s">
        <v>37</v>
      </c>
      <c r="AB289" s="1" t="s">
        <v>1416</v>
      </c>
      <c r="AC289" s="1" t="s">
        <v>37</v>
      </c>
      <c r="AD289" s="1" t="s">
        <v>37</v>
      </c>
      <c r="AE289" s="1" t="s">
        <v>8512</v>
      </c>
      <c r="AF289" s="24">
        <v>9106045294</v>
      </c>
      <c r="AG289" s="24" t="str">
        <f t="shared" si="4"/>
        <v>9106045294-00482538</v>
      </c>
    </row>
    <row r="290" spans="1:33" x14ac:dyDescent="0.25">
      <c r="A290" s="24" t="s">
        <v>8752</v>
      </c>
      <c r="B290" s="1">
        <v>11724331</v>
      </c>
      <c r="C290" s="1" t="s">
        <v>1417</v>
      </c>
      <c r="D290" s="1" t="s">
        <v>907</v>
      </c>
      <c r="E290" s="1" t="s">
        <v>25</v>
      </c>
      <c r="F290" s="1" t="s">
        <v>26</v>
      </c>
      <c r="G290" s="1" t="s">
        <v>1418</v>
      </c>
      <c r="H290" s="1" t="s">
        <v>28</v>
      </c>
      <c r="I290" s="1" t="s">
        <v>29</v>
      </c>
      <c r="J290" s="1" t="s">
        <v>1419</v>
      </c>
      <c r="K290" s="1" t="s">
        <v>1420</v>
      </c>
      <c r="L290" s="1" t="s">
        <v>1421</v>
      </c>
      <c r="M290" s="1" t="s">
        <v>198</v>
      </c>
      <c r="N290" s="1" t="s">
        <v>199</v>
      </c>
      <c r="O290" s="1" t="s">
        <v>200</v>
      </c>
      <c r="P290" s="1" t="s">
        <v>91</v>
      </c>
      <c r="Q290" s="1" t="s">
        <v>37</v>
      </c>
      <c r="R290" s="1" t="s">
        <v>37</v>
      </c>
      <c r="S290" s="1" t="s">
        <v>37</v>
      </c>
      <c r="T290" s="1" t="s">
        <v>38</v>
      </c>
      <c r="U290" s="1" t="s">
        <v>39</v>
      </c>
      <c r="V290" s="1" t="s">
        <v>40</v>
      </c>
      <c r="W290" s="1" t="s">
        <v>41</v>
      </c>
      <c r="X290" s="1" t="s">
        <v>42</v>
      </c>
      <c r="Y290" s="1" t="s">
        <v>37</v>
      </c>
      <c r="Z290" s="1" t="s">
        <v>37</v>
      </c>
      <c r="AA290" s="1" t="s">
        <v>37</v>
      </c>
      <c r="AB290" s="1" t="s">
        <v>1422</v>
      </c>
      <c r="AC290" s="1" t="s">
        <v>37</v>
      </c>
      <c r="AD290" s="1" t="s">
        <v>37</v>
      </c>
      <c r="AE290" s="1" t="s">
        <v>8512</v>
      </c>
      <c r="AF290" s="24">
        <v>9106044828</v>
      </c>
      <c r="AG290" s="24" t="str">
        <f t="shared" si="4"/>
        <v>9106044828-00160237</v>
      </c>
    </row>
    <row r="291" spans="1:33" x14ac:dyDescent="0.25">
      <c r="A291" s="24" t="s">
        <v>8789</v>
      </c>
      <c r="B291" s="1">
        <v>11720963</v>
      </c>
      <c r="C291" s="1" t="s">
        <v>1423</v>
      </c>
      <c r="D291" s="1" t="s">
        <v>907</v>
      </c>
      <c r="E291" s="1" t="s">
        <v>25</v>
      </c>
      <c r="F291" s="1" t="s">
        <v>26</v>
      </c>
      <c r="G291" s="1" t="s">
        <v>1424</v>
      </c>
      <c r="H291" s="1" t="s">
        <v>28</v>
      </c>
      <c r="I291" s="1" t="s">
        <v>29</v>
      </c>
      <c r="J291" s="1" t="s">
        <v>419</v>
      </c>
      <c r="K291" s="1" t="s">
        <v>420</v>
      </c>
      <c r="L291" s="1" t="s">
        <v>421</v>
      </c>
      <c r="M291" s="1" t="s">
        <v>55</v>
      </c>
      <c r="N291" s="1" t="s">
        <v>56</v>
      </c>
      <c r="O291" s="1" t="s">
        <v>57</v>
      </c>
      <c r="P291" s="1" t="s">
        <v>37</v>
      </c>
      <c r="Q291" s="1" t="s">
        <v>37</v>
      </c>
      <c r="R291" s="1" t="s">
        <v>37</v>
      </c>
      <c r="S291" s="1" t="s">
        <v>37</v>
      </c>
      <c r="T291" s="1" t="s">
        <v>38</v>
      </c>
      <c r="U291" s="1" t="s">
        <v>39</v>
      </c>
      <c r="V291" s="1" t="s">
        <v>40</v>
      </c>
      <c r="W291" s="1" t="s">
        <v>41</v>
      </c>
      <c r="X291" s="1" t="s">
        <v>42</v>
      </c>
      <c r="Y291" s="1" t="s">
        <v>37</v>
      </c>
      <c r="Z291" s="1" t="s">
        <v>37</v>
      </c>
      <c r="AA291" s="1" t="s">
        <v>37</v>
      </c>
      <c r="AB291" s="1" t="s">
        <v>1425</v>
      </c>
      <c r="AC291" s="1" t="s">
        <v>37</v>
      </c>
      <c r="AD291" s="1" t="s">
        <v>37</v>
      </c>
      <c r="AE291" s="1" t="s">
        <v>8512</v>
      </c>
      <c r="AF291" s="24">
        <v>9106045546</v>
      </c>
      <c r="AG291" s="24" t="str">
        <f t="shared" si="4"/>
        <v>9106045546-00482621</v>
      </c>
    </row>
    <row r="292" spans="1:33" x14ac:dyDescent="0.25">
      <c r="A292" s="24" t="s">
        <v>8783</v>
      </c>
      <c r="B292" s="1">
        <v>11725045</v>
      </c>
      <c r="C292" s="1" t="s">
        <v>1426</v>
      </c>
      <c r="D292" s="1" t="s">
        <v>907</v>
      </c>
      <c r="E292" s="1" t="s">
        <v>25</v>
      </c>
      <c r="F292" s="1" t="s">
        <v>26</v>
      </c>
      <c r="G292" s="1" t="s">
        <v>1427</v>
      </c>
      <c r="H292" s="1" t="s">
        <v>28</v>
      </c>
      <c r="I292" s="1" t="s">
        <v>29</v>
      </c>
      <c r="J292" s="1" t="s">
        <v>52</v>
      </c>
      <c r="K292" s="1" t="s">
        <v>53</v>
      </c>
      <c r="L292" s="1" t="s">
        <v>54</v>
      </c>
      <c r="M292" s="1" t="s">
        <v>1428</v>
      </c>
      <c r="N292" s="1" t="s">
        <v>1429</v>
      </c>
      <c r="O292" s="1" t="s">
        <v>1430</v>
      </c>
      <c r="P292" s="1" t="s">
        <v>37</v>
      </c>
      <c r="Q292" s="1" t="s">
        <v>37</v>
      </c>
      <c r="R292" s="1" t="s">
        <v>37</v>
      </c>
      <c r="S292" s="1" t="s">
        <v>37</v>
      </c>
      <c r="T292" s="1" t="s">
        <v>38</v>
      </c>
      <c r="U292" s="1" t="s">
        <v>39</v>
      </c>
      <c r="V292" s="1" t="s">
        <v>40</v>
      </c>
      <c r="W292" s="1" t="s">
        <v>41</v>
      </c>
      <c r="X292" s="1" t="s">
        <v>42</v>
      </c>
      <c r="Y292" s="1" t="s">
        <v>37</v>
      </c>
      <c r="Z292" s="1" t="s">
        <v>37</v>
      </c>
      <c r="AA292" s="1" t="s">
        <v>37</v>
      </c>
      <c r="AB292" s="1" t="s">
        <v>1431</v>
      </c>
      <c r="AC292" s="1" t="s">
        <v>37</v>
      </c>
      <c r="AD292" s="1" t="s">
        <v>37</v>
      </c>
      <c r="AE292" s="1" t="s">
        <v>8512</v>
      </c>
      <c r="AF292" s="24">
        <v>9106045475</v>
      </c>
      <c r="AG292" s="24" t="str">
        <f t="shared" si="4"/>
        <v>9106045475-00006428</v>
      </c>
    </row>
    <row r="293" spans="1:33" x14ac:dyDescent="0.25">
      <c r="A293" s="24" t="s">
        <v>8797</v>
      </c>
      <c r="B293" s="1">
        <v>11724416</v>
      </c>
      <c r="C293" s="1" t="s">
        <v>1432</v>
      </c>
      <c r="D293" s="1" t="s">
        <v>907</v>
      </c>
      <c r="E293" s="1" t="s">
        <v>25</v>
      </c>
      <c r="F293" s="1" t="s">
        <v>26</v>
      </c>
      <c r="G293" s="1" t="s">
        <v>1433</v>
      </c>
      <c r="H293" s="1" t="s">
        <v>28</v>
      </c>
      <c r="I293" s="1" t="s">
        <v>29</v>
      </c>
      <c r="J293" s="1" t="s">
        <v>195</v>
      </c>
      <c r="K293" s="1" t="s">
        <v>196</v>
      </c>
      <c r="L293" s="1" t="s">
        <v>197</v>
      </c>
      <c r="M293" s="1" t="s">
        <v>198</v>
      </c>
      <c r="N293" s="1" t="s">
        <v>199</v>
      </c>
      <c r="O293" s="1" t="s">
        <v>200</v>
      </c>
      <c r="P293" s="1" t="s">
        <v>91</v>
      </c>
      <c r="Q293" s="1" t="s">
        <v>37</v>
      </c>
      <c r="R293" s="1" t="s">
        <v>37</v>
      </c>
      <c r="S293" s="1" t="s">
        <v>37</v>
      </c>
      <c r="T293" s="1" t="s">
        <v>38</v>
      </c>
      <c r="U293" s="1" t="s">
        <v>39</v>
      </c>
      <c r="V293" s="1" t="s">
        <v>40</v>
      </c>
      <c r="W293" s="1" t="s">
        <v>41</v>
      </c>
      <c r="X293" s="1" t="s">
        <v>42</v>
      </c>
      <c r="Y293" s="1" t="s">
        <v>37</v>
      </c>
      <c r="Z293" s="1" t="s">
        <v>37</v>
      </c>
      <c r="AA293" s="1" t="s">
        <v>37</v>
      </c>
      <c r="AB293" s="1" t="s">
        <v>1434</v>
      </c>
      <c r="AC293" s="1" t="s">
        <v>37</v>
      </c>
      <c r="AD293" s="1" t="s">
        <v>37</v>
      </c>
      <c r="AE293" s="1" t="s">
        <v>8512</v>
      </c>
      <c r="AF293" s="24">
        <v>9106045739</v>
      </c>
      <c r="AG293" s="24" t="str">
        <f t="shared" si="4"/>
        <v>9106045739-00160322</v>
      </c>
    </row>
    <row r="294" spans="1:33" x14ac:dyDescent="0.25">
      <c r="A294" s="24" t="s">
        <v>8729</v>
      </c>
      <c r="B294" s="1">
        <v>11722176</v>
      </c>
      <c r="C294" s="1" t="s">
        <v>1435</v>
      </c>
      <c r="D294" s="1" t="s">
        <v>907</v>
      </c>
      <c r="E294" s="1" t="s">
        <v>25</v>
      </c>
      <c r="F294" s="1" t="s">
        <v>26</v>
      </c>
      <c r="G294" s="1" t="s">
        <v>1436</v>
      </c>
      <c r="H294" s="1" t="s">
        <v>28</v>
      </c>
      <c r="I294" s="1" t="s">
        <v>29</v>
      </c>
      <c r="J294" s="1" t="s">
        <v>30</v>
      </c>
      <c r="K294" s="1" t="s">
        <v>31</v>
      </c>
      <c r="L294" s="1" t="s">
        <v>32</v>
      </c>
      <c r="M294" s="1" t="s">
        <v>238</v>
      </c>
      <c r="N294" s="1" t="s">
        <v>239</v>
      </c>
      <c r="O294" s="1" t="s">
        <v>240</v>
      </c>
      <c r="P294" s="1" t="s">
        <v>37</v>
      </c>
      <c r="Q294" s="1" t="s">
        <v>37</v>
      </c>
      <c r="R294" s="1" t="s">
        <v>37</v>
      </c>
      <c r="S294" s="1" t="s">
        <v>37</v>
      </c>
      <c r="T294" s="1" t="s">
        <v>38</v>
      </c>
      <c r="U294" s="1" t="s">
        <v>39</v>
      </c>
      <c r="V294" s="1" t="s">
        <v>40</v>
      </c>
      <c r="W294" s="1" t="s">
        <v>41</v>
      </c>
      <c r="X294" s="1" t="s">
        <v>42</v>
      </c>
      <c r="Y294" s="1" t="s">
        <v>37</v>
      </c>
      <c r="Z294" s="1" t="s">
        <v>37</v>
      </c>
      <c r="AA294" s="1" t="s">
        <v>37</v>
      </c>
      <c r="AB294" s="1" t="s">
        <v>1437</v>
      </c>
      <c r="AC294" s="1" t="s">
        <v>37</v>
      </c>
      <c r="AD294" s="1" t="s">
        <v>37</v>
      </c>
      <c r="AE294" s="1" t="s">
        <v>8512</v>
      </c>
      <c r="AF294" s="24">
        <v>9106044071</v>
      </c>
      <c r="AG294" s="24" t="str">
        <f t="shared" si="4"/>
        <v>9106044071-00014353</v>
      </c>
    </row>
    <row r="295" spans="1:33" x14ac:dyDescent="0.25">
      <c r="A295" s="24" t="s">
        <v>8846</v>
      </c>
      <c r="B295" s="1">
        <v>11723425</v>
      </c>
      <c r="C295" s="1" t="s">
        <v>1438</v>
      </c>
      <c r="D295" s="1" t="s">
        <v>907</v>
      </c>
      <c r="E295" s="1" t="s">
        <v>25</v>
      </c>
      <c r="F295" s="1" t="s">
        <v>26</v>
      </c>
      <c r="G295" s="1" t="s">
        <v>1439</v>
      </c>
      <c r="H295" s="1" t="s">
        <v>28</v>
      </c>
      <c r="I295" s="1" t="s">
        <v>29</v>
      </c>
      <c r="J295" s="1" t="s">
        <v>524</v>
      </c>
      <c r="K295" s="1" t="s">
        <v>525</v>
      </c>
      <c r="L295" s="1" t="s">
        <v>526</v>
      </c>
      <c r="M295" s="1" t="s">
        <v>373</v>
      </c>
      <c r="N295" s="1" t="s">
        <v>374</v>
      </c>
      <c r="O295" s="1" t="s">
        <v>375</v>
      </c>
      <c r="P295" s="1" t="s">
        <v>376</v>
      </c>
      <c r="Q295" s="1" t="s">
        <v>37</v>
      </c>
      <c r="R295" s="1" t="s">
        <v>37</v>
      </c>
      <c r="S295" s="1" t="s">
        <v>37</v>
      </c>
      <c r="T295" s="1" t="s">
        <v>38</v>
      </c>
      <c r="U295" s="1" t="s">
        <v>39</v>
      </c>
      <c r="V295" s="1" t="s">
        <v>40</v>
      </c>
      <c r="W295" s="1" t="s">
        <v>41</v>
      </c>
      <c r="X295" s="1" t="s">
        <v>42</v>
      </c>
      <c r="Y295" s="1" t="s">
        <v>37</v>
      </c>
      <c r="Z295" s="1" t="s">
        <v>37</v>
      </c>
      <c r="AA295" s="1" t="s">
        <v>37</v>
      </c>
      <c r="AB295" s="1" t="s">
        <v>1440</v>
      </c>
      <c r="AC295" s="1" t="s">
        <v>37</v>
      </c>
      <c r="AD295" s="1" t="s">
        <v>37</v>
      </c>
      <c r="AE295" s="1" t="s">
        <v>8512</v>
      </c>
      <c r="AF295" s="24">
        <v>9106047272</v>
      </c>
      <c r="AG295" s="24" t="str">
        <f t="shared" si="4"/>
        <v>9106047272-00015002</v>
      </c>
    </row>
    <row r="296" spans="1:33" x14ac:dyDescent="0.25">
      <c r="A296" s="24" t="s">
        <v>8720</v>
      </c>
      <c r="B296" s="1">
        <v>11722174</v>
      </c>
      <c r="C296" s="1" t="s">
        <v>1441</v>
      </c>
      <c r="D296" s="1" t="s">
        <v>907</v>
      </c>
      <c r="E296" s="1" t="s">
        <v>25</v>
      </c>
      <c r="F296" s="1" t="s">
        <v>26</v>
      </c>
      <c r="G296" s="1" t="s">
        <v>1442</v>
      </c>
      <c r="H296" s="1" t="s">
        <v>28</v>
      </c>
      <c r="I296" s="1" t="s">
        <v>29</v>
      </c>
      <c r="J296" s="1" t="s">
        <v>61</v>
      </c>
      <c r="K296" s="1" t="s">
        <v>62</v>
      </c>
      <c r="L296" s="1" t="s">
        <v>63</v>
      </c>
      <c r="M296" s="1" t="s">
        <v>238</v>
      </c>
      <c r="N296" s="1" t="s">
        <v>239</v>
      </c>
      <c r="O296" s="1" t="s">
        <v>240</v>
      </c>
      <c r="P296" s="1" t="s">
        <v>37</v>
      </c>
      <c r="Q296" s="1" t="s">
        <v>37</v>
      </c>
      <c r="R296" s="1" t="s">
        <v>37</v>
      </c>
      <c r="S296" s="1" t="s">
        <v>37</v>
      </c>
      <c r="T296" s="1" t="s">
        <v>38</v>
      </c>
      <c r="U296" s="1" t="s">
        <v>39</v>
      </c>
      <c r="V296" s="1" t="s">
        <v>40</v>
      </c>
      <c r="W296" s="1" t="s">
        <v>41</v>
      </c>
      <c r="X296" s="1" t="s">
        <v>42</v>
      </c>
      <c r="Y296" s="1" t="s">
        <v>37</v>
      </c>
      <c r="Z296" s="1" t="s">
        <v>37</v>
      </c>
      <c r="AA296" s="1" t="s">
        <v>37</v>
      </c>
      <c r="AB296" s="1" t="s">
        <v>1443</v>
      </c>
      <c r="AC296" s="1" t="s">
        <v>37</v>
      </c>
      <c r="AD296" s="1" t="s">
        <v>37</v>
      </c>
      <c r="AE296" s="1" t="s">
        <v>8512</v>
      </c>
      <c r="AF296" s="24">
        <v>9106043914</v>
      </c>
      <c r="AG296" s="24" t="str">
        <f t="shared" si="4"/>
        <v>9106043914-00014351</v>
      </c>
    </row>
    <row r="297" spans="1:33" x14ac:dyDescent="0.25">
      <c r="A297" s="24" t="s">
        <v>8847</v>
      </c>
      <c r="B297" s="1">
        <v>11723426</v>
      </c>
      <c r="C297" s="1" t="s">
        <v>1444</v>
      </c>
      <c r="D297" s="1" t="s">
        <v>907</v>
      </c>
      <c r="E297" s="1" t="s">
        <v>25</v>
      </c>
      <c r="F297" s="1" t="s">
        <v>26</v>
      </c>
      <c r="G297" s="1" t="s">
        <v>1445</v>
      </c>
      <c r="H297" s="1" t="s">
        <v>28</v>
      </c>
      <c r="I297" s="1" t="s">
        <v>29</v>
      </c>
      <c r="J297" s="1" t="s">
        <v>1446</v>
      </c>
      <c r="K297" s="1" t="s">
        <v>1447</v>
      </c>
      <c r="L297" s="1" t="s">
        <v>1448</v>
      </c>
      <c r="M297" s="1" t="s">
        <v>373</v>
      </c>
      <c r="N297" s="1" t="s">
        <v>374</v>
      </c>
      <c r="O297" s="1" t="s">
        <v>375</v>
      </c>
      <c r="P297" s="1" t="s">
        <v>376</v>
      </c>
      <c r="Q297" s="1" t="s">
        <v>37</v>
      </c>
      <c r="R297" s="1" t="s">
        <v>37</v>
      </c>
      <c r="S297" s="1" t="s">
        <v>37</v>
      </c>
      <c r="T297" s="1" t="s">
        <v>38</v>
      </c>
      <c r="U297" s="1" t="s">
        <v>39</v>
      </c>
      <c r="V297" s="1" t="s">
        <v>40</v>
      </c>
      <c r="W297" s="1" t="s">
        <v>41</v>
      </c>
      <c r="X297" s="1" t="s">
        <v>42</v>
      </c>
      <c r="Y297" s="1" t="s">
        <v>37</v>
      </c>
      <c r="Z297" s="1" t="s">
        <v>37</v>
      </c>
      <c r="AA297" s="1" t="s">
        <v>37</v>
      </c>
      <c r="AB297" s="1" t="s">
        <v>1449</v>
      </c>
      <c r="AC297" s="1" t="s">
        <v>37</v>
      </c>
      <c r="AD297" s="1" t="s">
        <v>37</v>
      </c>
      <c r="AE297" s="1" t="s">
        <v>8512</v>
      </c>
      <c r="AF297" s="24">
        <v>9106047273</v>
      </c>
      <c r="AG297" s="24" t="str">
        <f t="shared" si="4"/>
        <v>9106047273-00015003</v>
      </c>
    </row>
    <row r="298" spans="1:33" x14ac:dyDescent="0.25">
      <c r="A298" s="24" t="s">
        <v>8721</v>
      </c>
      <c r="B298" s="1">
        <v>11722175</v>
      </c>
      <c r="C298" s="1" t="s">
        <v>1450</v>
      </c>
      <c r="D298" s="1" t="s">
        <v>907</v>
      </c>
      <c r="E298" s="1" t="s">
        <v>25</v>
      </c>
      <c r="F298" s="1" t="s">
        <v>26</v>
      </c>
      <c r="G298" s="1" t="s">
        <v>1451</v>
      </c>
      <c r="H298" s="1" t="s">
        <v>28</v>
      </c>
      <c r="I298" s="1" t="s">
        <v>29</v>
      </c>
      <c r="J298" s="1" t="s">
        <v>328</v>
      </c>
      <c r="K298" s="1" t="s">
        <v>329</v>
      </c>
      <c r="L298" s="1" t="s">
        <v>330</v>
      </c>
      <c r="M298" s="1" t="s">
        <v>238</v>
      </c>
      <c r="N298" s="1" t="s">
        <v>239</v>
      </c>
      <c r="O298" s="1" t="s">
        <v>240</v>
      </c>
      <c r="P298" s="1" t="s">
        <v>37</v>
      </c>
      <c r="Q298" s="1" t="s">
        <v>37</v>
      </c>
      <c r="R298" s="1" t="s">
        <v>37</v>
      </c>
      <c r="S298" s="1" t="s">
        <v>37</v>
      </c>
      <c r="T298" s="1" t="s">
        <v>38</v>
      </c>
      <c r="U298" s="1" t="s">
        <v>39</v>
      </c>
      <c r="V298" s="1" t="s">
        <v>40</v>
      </c>
      <c r="W298" s="1" t="s">
        <v>41</v>
      </c>
      <c r="X298" s="1" t="s">
        <v>42</v>
      </c>
      <c r="Y298" s="1" t="s">
        <v>37</v>
      </c>
      <c r="Z298" s="1" t="s">
        <v>37</v>
      </c>
      <c r="AA298" s="1" t="s">
        <v>37</v>
      </c>
      <c r="AB298" s="1" t="s">
        <v>1452</v>
      </c>
      <c r="AC298" s="1" t="s">
        <v>37</v>
      </c>
      <c r="AD298" s="1" t="s">
        <v>37</v>
      </c>
      <c r="AE298" s="1" t="s">
        <v>8512</v>
      </c>
      <c r="AF298" s="24">
        <v>9106043972</v>
      </c>
      <c r="AG298" s="24" t="str">
        <f t="shared" si="4"/>
        <v>9106043972-00014352</v>
      </c>
    </row>
    <row r="299" spans="1:33" x14ac:dyDescent="0.25">
      <c r="A299" s="24" t="s">
        <v>8727</v>
      </c>
      <c r="B299" s="1">
        <v>11723132</v>
      </c>
      <c r="C299" s="1" t="s">
        <v>1453</v>
      </c>
      <c r="D299" s="1" t="s">
        <v>907</v>
      </c>
      <c r="E299" s="1" t="s">
        <v>25</v>
      </c>
      <c r="F299" s="1" t="s">
        <v>26</v>
      </c>
      <c r="G299" s="1" t="s">
        <v>1454</v>
      </c>
      <c r="H299" s="1" t="s">
        <v>28</v>
      </c>
      <c r="I299" s="1" t="s">
        <v>29</v>
      </c>
      <c r="J299" s="1" t="s">
        <v>539</v>
      </c>
      <c r="K299" s="1" t="s">
        <v>540</v>
      </c>
      <c r="L299" s="1" t="s">
        <v>541</v>
      </c>
      <c r="M299" s="1" t="s">
        <v>164</v>
      </c>
      <c r="N299" s="1" t="s">
        <v>165</v>
      </c>
      <c r="O299" s="1" t="s">
        <v>166</v>
      </c>
      <c r="P299" s="1" t="s">
        <v>167</v>
      </c>
      <c r="Q299" s="1" t="s">
        <v>37</v>
      </c>
      <c r="R299" s="1" t="s">
        <v>37</v>
      </c>
      <c r="S299" s="1" t="s">
        <v>37</v>
      </c>
      <c r="T299" s="1" t="s">
        <v>38</v>
      </c>
      <c r="U299" s="1" t="s">
        <v>39</v>
      </c>
      <c r="V299" s="1" t="s">
        <v>40</v>
      </c>
      <c r="W299" s="1" t="s">
        <v>41</v>
      </c>
      <c r="X299" s="1" t="s">
        <v>42</v>
      </c>
      <c r="Y299" s="1" t="s">
        <v>37</v>
      </c>
      <c r="Z299" s="1" t="s">
        <v>37</v>
      </c>
      <c r="AA299" s="1" t="s">
        <v>37</v>
      </c>
      <c r="AB299" s="1" t="s">
        <v>1455</v>
      </c>
      <c r="AC299" s="1" t="s">
        <v>37</v>
      </c>
      <c r="AD299" s="1" t="s">
        <v>37</v>
      </c>
      <c r="AE299" s="1" t="s">
        <v>8512</v>
      </c>
      <c r="AF299" s="24">
        <v>9106044051</v>
      </c>
      <c r="AG299" s="24" t="str">
        <f t="shared" si="4"/>
        <v>9106044051-00033595</v>
      </c>
    </row>
    <row r="300" spans="1:33" x14ac:dyDescent="0.25">
      <c r="A300" s="24" t="s">
        <v>8741</v>
      </c>
      <c r="B300" s="1">
        <v>11723785</v>
      </c>
      <c r="C300" s="1" t="s">
        <v>1456</v>
      </c>
      <c r="D300" s="1" t="s">
        <v>907</v>
      </c>
      <c r="E300" s="1" t="s">
        <v>25</v>
      </c>
      <c r="F300" s="1" t="s">
        <v>26</v>
      </c>
      <c r="G300" s="1" t="s">
        <v>1457</v>
      </c>
      <c r="H300" s="1" t="s">
        <v>28</v>
      </c>
      <c r="I300" s="1" t="s">
        <v>29</v>
      </c>
      <c r="J300" s="1" t="s">
        <v>1458</v>
      </c>
      <c r="K300" s="1" t="s">
        <v>1459</v>
      </c>
      <c r="L300" s="1" t="s">
        <v>1460</v>
      </c>
      <c r="M300" s="1" t="s">
        <v>189</v>
      </c>
      <c r="N300" s="1" t="s">
        <v>190</v>
      </c>
      <c r="O300" s="1" t="s">
        <v>191</v>
      </c>
      <c r="P300" s="1" t="s">
        <v>167</v>
      </c>
      <c r="Q300" s="1" t="s">
        <v>37</v>
      </c>
      <c r="R300" s="1" t="s">
        <v>37</v>
      </c>
      <c r="S300" s="1" t="s">
        <v>37</v>
      </c>
      <c r="T300" s="1" t="s">
        <v>38</v>
      </c>
      <c r="U300" s="1" t="s">
        <v>39</v>
      </c>
      <c r="V300" s="1" t="s">
        <v>40</v>
      </c>
      <c r="W300" s="1" t="s">
        <v>41</v>
      </c>
      <c r="X300" s="1" t="s">
        <v>42</v>
      </c>
      <c r="Y300" s="1" t="s">
        <v>37</v>
      </c>
      <c r="Z300" s="1" t="s">
        <v>37</v>
      </c>
      <c r="AA300" s="1" t="s">
        <v>37</v>
      </c>
      <c r="AB300" s="1" t="s">
        <v>1461</v>
      </c>
      <c r="AC300" s="1" t="s">
        <v>37</v>
      </c>
      <c r="AD300" s="1" t="s">
        <v>37</v>
      </c>
      <c r="AE300" s="1" t="s">
        <v>8512</v>
      </c>
      <c r="AF300" s="24">
        <v>9106044454</v>
      </c>
      <c r="AG300" s="24" t="str">
        <f t="shared" si="4"/>
        <v>9106044454-00015866</v>
      </c>
    </row>
    <row r="301" spans="1:33" x14ac:dyDescent="0.25">
      <c r="A301" s="24" t="s">
        <v>8839</v>
      </c>
      <c r="B301" s="1">
        <v>11723875</v>
      </c>
      <c r="C301" s="1" t="s">
        <v>1462</v>
      </c>
      <c r="D301" s="1" t="s">
        <v>907</v>
      </c>
      <c r="E301" s="1" t="s">
        <v>25</v>
      </c>
      <c r="F301" s="1" t="s">
        <v>26</v>
      </c>
      <c r="G301" s="1" t="s">
        <v>1463</v>
      </c>
      <c r="H301" s="1" t="s">
        <v>28</v>
      </c>
      <c r="I301" s="1" t="s">
        <v>29</v>
      </c>
      <c r="J301" s="1" t="s">
        <v>1464</v>
      </c>
      <c r="K301" s="1" t="s">
        <v>1465</v>
      </c>
      <c r="L301" s="1" t="s">
        <v>1466</v>
      </c>
      <c r="M301" s="1" t="s">
        <v>686</v>
      </c>
      <c r="N301" s="1" t="s">
        <v>687</v>
      </c>
      <c r="O301" s="1" t="s">
        <v>688</v>
      </c>
      <c r="P301" s="1" t="s">
        <v>37</v>
      </c>
      <c r="Q301" s="1" t="s">
        <v>37</v>
      </c>
      <c r="R301" s="1" t="s">
        <v>37</v>
      </c>
      <c r="S301" s="1" t="s">
        <v>37</v>
      </c>
      <c r="T301" s="1" t="s">
        <v>38</v>
      </c>
      <c r="U301" s="1" t="s">
        <v>39</v>
      </c>
      <c r="V301" s="1" t="s">
        <v>40</v>
      </c>
      <c r="W301" s="1" t="s">
        <v>41</v>
      </c>
      <c r="X301" s="1" t="s">
        <v>42</v>
      </c>
      <c r="Y301" s="1" t="s">
        <v>37</v>
      </c>
      <c r="Z301" s="1" t="s">
        <v>37</v>
      </c>
      <c r="AA301" s="1" t="s">
        <v>37</v>
      </c>
      <c r="AB301" s="1" t="s">
        <v>1467</v>
      </c>
      <c r="AC301" s="1" t="s">
        <v>37</v>
      </c>
      <c r="AD301" s="1" t="s">
        <v>37</v>
      </c>
      <c r="AE301" s="1" t="s">
        <v>8512</v>
      </c>
      <c r="AF301" s="24">
        <v>9106046987</v>
      </c>
      <c r="AG301" s="24" t="str">
        <f t="shared" si="4"/>
        <v>9106046987-00010091</v>
      </c>
    </row>
    <row r="302" spans="1:33" x14ac:dyDescent="0.25">
      <c r="A302" s="24" t="s">
        <v>8833</v>
      </c>
      <c r="B302" s="1">
        <v>11723692</v>
      </c>
      <c r="C302" s="1" t="s">
        <v>1468</v>
      </c>
      <c r="D302" s="1" t="s">
        <v>907</v>
      </c>
      <c r="E302" s="1" t="s">
        <v>25</v>
      </c>
      <c r="F302" s="1" t="s">
        <v>26</v>
      </c>
      <c r="G302" s="1" t="s">
        <v>1469</v>
      </c>
      <c r="H302" s="1" t="s">
        <v>28</v>
      </c>
      <c r="I302" s="1" t="s">
        <v>29</v>
      </c>
      <c r="J302" s="1" t="s">
        <v>131</v>
      </c>
      <c r="K302" s="1" t="s">
        <v>132</v>
      </c>
      <c r="L302" s="1" t="s">
        <v>133</v>
      </c>
      <c r="M302" s="1" t="s">
        <v>64</v>
      </c>
      <c r="N302" s="1" t="s">
        <v>65</v>
      </c>
      <c r="O302" s="1" t="s">
        <v>66</v>
      </c>
      <c r="P302" s="1" t="s">
        <v>37</v>
      </c>
      <c r="Q302" s="1" t="s">
        <v>37</v>
      </c>
      <c r="R302" s="1" t="s">
        <v>37</v>
      </c>
      <c r="S302" s="1" t="s">
        <v>37</v>
      </c>
      <c r="T302" s="1" t="s">
        <v>38</v>
      </c>
      <c r="U302" s="1" t="s">
        <v>39</v>
      </c>
      <c r="V302" s="1" t="s">
        <v>40</v>
      </c>
      <c r="W302" s="1" t="s">
        <v>41</v>
      </c>
      <c r="X302" s="1" t="s">
        <v>42</v>
      </c>
      <c r="Y302" s="1" t="s">
        <v>37</v>
      </c>
      <c r="Z302" s="1" t="s">
        <v>37</v>
      </c>
      <c r="AA302" s="1" t="s">
        <v>37</v>
      </c>
      <c r="AB302" s="1" t="s">
        <v>1470</v>
      </c>
      <c r="AC302" s="1" t="s">
        <v>37</v>
      </c>
      <c r="AD302" s="1" t="s">
        <v>37</v>
      </c>
      <c r="AE302" s="1" t="s">
        <v>8512</v>
      </c>
      <c r="AF302" s="24">
        <v>9106046615</v>
      </c>
      <c r="AG302" s="24" t="str">
        <f t="shared" si="4"/>
        <v>9106046615-00081181</v>
      </c>
    </row>
    <row r="303" spans="1:33" x14ac:dyDescent="0.25">
      <c r="A303" s="24" t="s">
        <v>8773</v>
      </c>
      <c r="B303" s="1">
        <v>11720864</v>
      </c>
      <c r="C303" s="1" t="s">
        <v>1471</v>
      </c>
      <c r="D303" s="1" t="s">
        <v>907</v>
      </c>
      <c r="E303" s="1" t="s">
        <v>25</v>
      </c>
      <c r="F303" s="1" t="s">
        <v>26</v>
      </c>
      <c r="G303" s="1" t="s">
        <v>1472</v>
      </c>
      <c r="H303" s="1" t="s">
        <v>28</v>
      </c>
      <c r="I303" s="1" t="s">
        <v>29</v>
      </c>
      <c r="J303" s="1" t="s">
        <v>1473</v>
      </c>
      <c r="K303" s="1" t="s">
        <v>1474</v>
      </c>
      <c r="L303" s="1" t="s">
        <v>1475</v>
      </c>
      <c r="M303" s="1" t="s">
        <v>55</v>
      </c>
      <c r="N303" s="1" t="s">
        <v>56</v>
      </c>
      <c r="O303" s="1" t="s">
        <v>57</v>
      </c>
      <c r="P303" s="1" t="s">
        <v>37</v>
      </c>
      <c r="Q303" s="1" t="s">
        <v>37</v>
      </c>
      <c r="R303" s="1" t="s">
        <v>37</v>
      </c>
      <c r="S303" s="1" t="s">
        <v>37</v>
      </c>
      <c r="T303" s="1" t="s">
        <v>38</v>
      </c>
      <c r="U303" s="1" t="s">
        <v>39</v>
      </c>
      <c r="V303" s="1" t="s">
        <v>40</v>
      </c>
      <c r="W303" s="1" t="s">
        <v>41</v>
      </c>
      <c r="X303" s="1" t="s">
        <v>42</v>
      </c>
      <c r="Y303" s="1" t="s">
        <v>37</v>
      </c>
      <c r="Z303" s="1" t="s">
        <v>37</v>
      </c>
      <c r="AA303" s="1" t="s">
        <v>37</v>
      </c>
      <c r="AB303" s="1" t="s">
        <v>1476</v>
      </c>
      <c r="AC303" s="1" t="s">
        <v>37</v>
      </c>
      <c r="AD303" s="1" t="s">
        <v>37</v>
      </c>
      <c r="AE303" s="1" t="s">
        <v>8512</v>
      </c>
      <c r="AF303" s="24">
        <v>9106045245</v>
      </c>
      <c r="AG303" s="24" t="str">
        <f t="shared" si="4"/>
        <v>9106045245-00482527</v>
      </c>
    </row>
    <row r="304" spans="1:33" x14ac:dyDescent="0.25">
      <c r="A304" s="24" t="s">
        <v>8809</v>
      </c>
      <c r="B304" s="1">
        <v>11724684</v>
      </c>
      <c r="C304" s="1" t="s">
        <v>1477</v>
      </c>
      <c r="D304" s="1" t="s">
        <v>907</v>
      </c>
      <c r="E304" s="1" t="s">
        <v>25</v>
      </c>
      <c r="F304" s="1" t="s">
        <v>26</v>
      </c>
      <c r="G304" s="1" t="s">
        <v>1478</v>
      </c>
      <c r="H304" s="1" t="s">
        <v>28</v>
      </c>
      <c r="I304" s="1" t="s">
        <v>29</v>
      </c>
      <c r="J304" s="1" t="s">
        <v>1479</v>
      </c>
      <c r="K304" s="1" t="s">
        <v>1480</v>
      </c>
      <c r="L304" s="1" t="s">
        <v>1481</v>
      </c>
      <c r="M304" s="1" t="s">
        <v>116</v>
      </c>
      <c r="N304" s="1" t="s">
        <v>117</v>
      </c>
      <c r="O304" s="1" t="s">
        <v>118</v>
      </c>
      <c r="P304" s="1" t="s">
        <v>37</v>
      </c>
      <c r="Q304" s="1" t="s">
        <v>37</v>
      </c>
      <c r="R304" s="1" t="s">
        <v>37</v>
      </c>
      <c r="S304" s="1" t="s">
        <v>37</v>
      </c>
      <c r="T304" s="1" t="s">
        <v>38</v>
      </c>
      <c r="U304" s="1" t="s">
        <v>39</v>
      </c>
      <c r="V304" s="1" t="s">
        <v>40</v>
      </c>
      <c r="W304" s="1" t="s">
        <v>41</v>
      </c>
      <c r="X304" s="1" t="s">
        <v>42</v>
      </c>
      <c r="Y304" s="1" t="s">
        <v>37</v>
      </c>
      <c r="Z304" s="1" t="s">
        <v>37</v>
      </c>
      <c r="AA304" s="1" t="s">
        <v>37</v>
      </c>
      <c r="AB304" s="1" t="s">
        <v>1482</v>
      </c>
      <c r="AC304" s="1" t="s">
        <v>37</v>
      </c>
      <c r="AD304" s="1" t="s">
        <v>37</v>
      </c>
      <c r="AE304" s="1" t="s">
        <v>8512</v>
      </c>
      <c r="AF304" s="24">
        <v>9106046017</v>
      </c>
      <c r="AG304" s="24" t="str">
        <f t="shared" si="4"/>
        <v>9106046017-00063937</v>
      </c>
    </row>
    <row r="305" spans="1:33" x14ac:dyDescent="0.25">
      <c r="A305" s="24" t="s">
        <v>8804</v>
      </c>
      <c r="B305" s="1">
        <v>11721055</v>
      </c>
      <c r="C305" s="1" t="s">
        <v>1483</v>
      </c>
      <c r="D305" s="1" t="s">
        <v>907</v>
      </c>
      <c r="E305" s="1" t="s">
        <v>25</v>
      </c>
      <c r="F305" s="1" t="s">
        <v>26</v>
      </c>
      <c r="G305" s="1" t="s">
        <v>1484</v>
      </c>
      <c r="H305" s="1" t="s">
        <v>28</v>
      </c>
      <c r="I305" s="1" t="s">
        <v>29</v>
      </c>
      <c r="J305" s="1" t="s">
        <v>1485</v>
      </c>
      <c r="K305" s="1" t="s">
        <v>1486</v>
      </c>
      <c r="L305" s="1" t="s">
        <v>1487</v>
      </c>
      <c r="M305" s="1" t="s">
        <v>55</v>
      </c>
      <c r="N305" s="1" t="s">
        <v>56</v>
      </c>
      <c r="O305" s="1" t="s">
        <v>57</v>
      </c>
      <c r="P305" s="1" t="s">
        <v>37</v>
      </c>
      <c r="Q305" s="1" t="s">
        <v>37</v>
      </c>
      <c r="R305" s="1" t="s">
        <v>37</v>
      </c>
      <c r="S305" s="1" t="s">
        <v>37</v>
      </c>
      <c r="T305" s="1" t="s">
        <v>38</v>
      </c>
      <c r="U305" s="1" t="s">
        <v>39</v>
      </c>
      <c r="V305" s="1" t="s">
        <v>40</v>
      </c>
      <c r="W305" s="1" t="s">
        <v>41</v>
      </c>
      <c r="X305" s="1" t="s">
        <v>42</v>
      </c>
      <c r="Y305" s="1" t="s">
        <v>37</v>
      </c>
      <c r="Z305" s="1" t="s">
        <v>37</v>
      </c>
      <c r="AA305" s="1" t="s">
        <v>37</v>
      </c>
      <c r="AB305" s="1" t="s">
        <v>1488</v>
      </c>
      <c r="AC305" s="1" t="s">
        <v>37</v>
      </c>
      <c r="AD305" s="1" t="s">
        <v>37</v>
      </c>
      <c r="AE305" s="1" t="s">
        <v>8512</v>
      </c>
      <c r="AF305" s="24">
        <v>9106045844</v>
      </c>
      <c r="AG305" s="24" t="str">
        <f t="shared" si="4"/>
        <v>9106045844-00482708</v>
      </c>
    </row>
    <row r="306" spans="1:33" x14ac:dyDescent="0.25">
      <c r="A306" s="24" t="s">
        <v>8798</v>
      </c>
      <c r="B306" s="1">
        <v>11724409</v>
      </c>
      <c r="C306" s="1" t="s">
        <v>1489</v>
      </c>
      <c r="D306" s="1" t="s">
        <v>907</v>
      </c>
      <c r="E306" s="1" t="s">
        <v>25</v>
      </c>
      <c r="F306" s="1" t="s">
        <v>26</v>
      </c>
      <c r="G306" s="1" t="s">
        <v>1490</v>
      </c>
      <c r="H306" s="1" t="s">
        <v>28</v>
      </c>
      <c r="I306" s="1" t="s">
        <v>29</v>
      </c>
      <c r="J306" s="1" t="s">
        <v>1491</v>
      </c>
      <c r="K306" s="1" t="s">
        <v>1492</v>
      </c>
      <c r="L306" s="1" t="s">
        <v>1493</v>
      </c>
      <c r="M306" s="1" t="s">
        <v>198</v>
      </c>
      <c r="N306" s="1" t="s">
        <v>199</v>
      </c>
      <c r="O306" s="1" t="s">
        <v>200</v>
      </c>
      <c r="P306" s="1" t="s">
        <v>91</v>
      </c>
      <c r="Q306" s="1" t="s">
        <v>37</v>
      </c>
      <c r="R306" s="1" t="s">
        <v>37</v>
      </c>
      <c r="S306" s="1" t="s">
        <v>37</v>
      </c>
      <c r="T306" s="1" t="s">
        <v>38</v>
      </c>
      <c r="U306" s="1" t="s">
        <v>39</v>
      </c>
      <c r="V306" s="1" t="s">
        <v>40</v>
      </c>
      <c r="W306" s="1" t="s">
        <v>41</v>
      </c>
      <c r="X306" s="1" t="s">
        <v>42</v>
      </c>
      <c r="Y306" s="1" t="s">
        <v>37</v>
      </c>
      <c r="Z306" s="1" t="s">
        <v>37</v>
      </c>
      <c r="AA306" s="1" t="s">
        <v>37</v>
      </c>
      <c r="AB306" s="1" t="s">
        <v>1494</v>
      </c>
      <c r="AC306" s="1" t="s">
        <v>37</v>
      </c>
      <c r="AD306" s="1" t="s">
        <v>37</v>
      </c>
      <c r="AE306" s="1" t="s">
        <v>8512</v>
      </c>
      <c r="AF306" s="24">
        <v>9106045676</v>
      </c>
      <c r="AG306" s="24" t="str">
        <f t="shared" si="4"/>
        <v>9106045676-00160315</v>
      </c>
    </row>
    <row r="307" spans="1:33" x14ac:dyDescent="0.25">
      <c r="A307" s="24" t="s">
        <v>8824</v>
      </c>
      <c r="B307" s="1">
        <v>11721249</v>
      </c>
      <c r="C307" s="1" t="s">
        <v>1495</v>
      </c>
      <c r="D307" s="1" t="s">
        <v>907</v>
      </c>
      <c r="E307" s="1" t="s">
        <v>25</v>
      </c>
      <c r="F307" s="1" t="s">
        <v>26</v>
      </c>
      <c r="G307" s="1" t="s">
        <v>1496</v>
      </c>
      <c r="H307" s="1" t="s">
        <v>28</v>
      </c>
      <c r="I307" s="1" t="s">
        <v>29</v>
      </c>
      <c r="J307" s="1" t="s">
        <v>419</v>
      </c>
      <c r="K307" s="1" t="s">
        <v>420</v>
      </c>
      <c r="L307" s="1" t="s">
        <v>421</v>
      </c>
      <c r="M307" s="1" t="s">
        <v>55</v>
      </c>
      <c r="N307" s="1" t="s">
        <v>56</v>
      </c>
      <c r="O307" s="1" t="s">
        <v>57</v>
      </c>
      <c r="P307" s="1" t="s">
        <v>37</v>
      </c>
      <c r="Q307" s="1" t="s">
        <v>37</v>
      </c>
      <c r="R307" s="1" t="s">
        <v>37</v>
      </c>
      <c r="S307" s="1" t="s">
        <v>37</v>
      </c>
      <c r="T307" s="1" t="s">
        <v>38</v>
      </c>
      <c r="U307" s="1" t="s">
        <v>39</v>
      </c>
      <c r="V307" s="1" t="s">
        <v>40</v>
      </c>
      <c r="W307" s="1" t="s">
        <v>41</v>
      </c>
      <c r="X307" s="1" t="s">
        <v>42</v>
      </c>
      <c r="Y307" s="1" t="s">
        <v>37</v>
      </c>
      <c r="Z307" s="1" t="s">
        <v>37</v>
      </c>
      <c r="AA307" s="1" t="s">
        <v>37</v>
      </c>
      <c r="AB307" s="1" t="s">
        <v>1497</v>
      </c>
      <c r="AC307" s="1" t="s">
        <v>37</v>
      </c>
      <c r="AD307" s="1" t="s">
        <v>37</v>
      </c>
      <c r="AE307" s="1" t="s">
        <v>8512</v>
      </c>
      <c r="AF307" s="24">
        <v>9106046414</v>
      </c>
      <c r="AG307" s="24" t="str">
        <f t="shared" si="4"/>
        <v>9106046414-00482892</v>
      </c>
    </row>
    <row r="308" spans="1:33" x14ac:dyDescent="0.25">
      <c r="A308" s="24" t="s">
        <v>8722</v>
      </c>
      <c r="B308" s="1">
        <v>11720379</v>
      </c>
      <c r="C308" s="1" t="s">
        <v>1498</v>
      </c>
      <c r="D308" s="1" t="s">
        <v>907</v>
      </c>
      <c r="E308" s="1" t="s">
        <v>25</v>
      </c>
      <c r="F308" s="1" t="s">
        <v>26</v>
      </c>
      <c r="G308" s="1" t="s">
        <v>1499</v>
      </c>
      <c r="H308" s="1" t="s">
        <v>28</v>
      </c>
      <c r="I308" s="1" t="s">
        <v>29</v>
      </c>
      <c r="J308" s="1" t="s">
        <v>1500</v>
      </c>
      <c r="K308" s="1" t="s">
        <v>1501</v>
      </c>
      <c r="L308" s="1" t="s">
        <v>1502</v>
      </c>
      <c r="M308" s="1" t="s">
        <v>55</v>
      </c>
      <c r="N308" s="1" t="s">
        <v>56</v>
      </c>
      <c r="O308" s="1" t="s">
        <v>57</v>
      </c>
      <c r="P308" s="1" t="s">
        <v>37</v>
      </c>
      <c r="Q308" s="1" t="s">
        <v>37</v>
      </c>
      <c r="R308" s="1" t="s">
        <v>37</v>
      </c>
      <c r="S308" s="1" t="s">
        <v>37</v>
      </c>
      <c r="T308" s="1" t="s">
        <v>38</v>
      </c>
      <c r="U308" s="1" t="s">
        <v>39</v>
      </c>
      <c r="V308" s="1" t="s">
        <v>40</v>
      </c>
      <c r="W308" s="1" t="s">
        <v>41</v>
      </c>
      <c r="X308" s="1" t="s">
        <v>42</v>
      </c>
      <c r="Y308" s="1" t="s">
        <v>37</v>
      </c>
      <c r="Z308" s="1" t="s">
        <v>37</v>
      </c>
      <c r="AA308" s="1" t="s">
        <v>37</v>
      </c>
      <c r="AB308" s="1" t="s">
        <v>1503</v>
      </c>
      <c r="AC308" s="1" t="s">
        <v>37</v>
      </c>
      <c r="AD308" s="1" t="s">
        <v>37</v>
      </c>
      <c r="AE308" s="1" t="s">
        <v>8512</v>
      </c>
      <c r="AF308" s="24">
        <v>9106044007</v>
      </c>
      <c r="AG308" s="24" t="str">
        <f t="shared" si="4"/>
        <v>9106044007-00482079</v>
      </c>
    </row>
    <row r="309" spans="1:33" x14ac:dyDescent="0.25">
      <c r="A309" s="24" t="s">
        <v>8725</v>
      </c>
      <c r="B309" s="1">
        <v>11720382</v>
      </c>
      <c r="C309" s="1" t="s">
        <v>1504</v>
      </c>
      <c r="D309" s="1" t="s">
        <v>907</v>
      </c>
      <c r="E309" s="1" t="s">
        <v>25</v>
      </c>
      <c r="F309" s="1" t="s">
        <v>26</v>
      </c>
      <c r="G309" s="1" t="s">
        <v>1505</v>
      </c>
      <c r="H309" s="1" t="s">
        <v>28</v>
      </c>
      <c r="I309" s="1" t="s">
        <v>29</v>
      </c>
      <c r="J309" s="1" t="s">
        <v>1506</v>
      </c>
      <c r="K309" s="1" t="s">
        <v>1507</v>
      </c>
      <c r="L309" s="1" t="s">
        <v>1508</v>
      </c>
      <c r="M309" s="1" t="s">
        <v>55</v>
      </c>
      <c r="N309" s="1" t="s">
        <v>56</v>
      </c>
      <c r="O309" s="1" t="s">
        <v>57</v>
      </c>
      <c r="P309" s="1" t="s">
        <v>37</v>
      </c>
      <c r="Q309" s="1" t="s">
        <v>37</v>
      </c>
      <c r="R309" s="1" t="s">
        <v>37</v>
      </c>
      <c r="S309" s="1" t="s">
        <v>37</v>
      </c>
      <c r="T309" s="1" t="s">
        <v>38</v>
      </c>
      <c r="U309" s="1" t="s">
        <v>39</v>
      </c>
      <c r="V309" s="1" t="s">
        <v>40</v>
      </c>
      <c r="W309" s="1" t="s">
        <v>41</v>
      </c>
      <c r="X309" s="1" t="s">
        <v>42</v>
      </c>
      <c r="Y309" s="1" t="s">
        <v>37</v>
      </c>
      <c r="Z309" s="1" t="s">
        <v>37</v>
      </c>
      <c r="AA309" s="1" t="s">
        <v>37</v>
      </c>
      <c r="AB309" s="1" t="s">
        <v>1509</v>
      </c>
      <c r="AC309" s="1" t="s">
        <v>37</v>
      </c>
      <c r="AD309" s="1" t="s">
        <v>37</v>
      </c>
      <c r="AE309" s="1" t="s">
        <v>8512</v>
      </c>
      <c r="AF309" s="24">
        <v>9106044014</v>
      </c>
      <c r="AG309" s="24" t="str">
        <f t="shared" si="4"/>
        <v>9106044014-00482082</v>
      </c>
    </row>
    <row r="310" spans="1:33" x14ac:dyDescent="0.25">
      <c r="A310" s="24" t="s">
        <v>8851</v>
      </c>
      <c r="B310" s="1">
        <v>11722258</v>
      </c>
      <c r="C310" s="1" t="s">
        <v>1510</v>
      </c>
      <c r="D310" s="1" t="s">
        <v>907</v>
      </c>
      <c r="E310" s="1" t="s">
        <v>25</v>
      </c>
      <c r="F310" s="1" t="s">
        <v>26</v>
      </c>
      <c r="G310" s="1" t="s">
        <v>1511</v>
      </c>
      <c r="H310" s="1" t="s">
        <v>28</v>
      </c>
      <c r="I310" s="1" t="s">
        <v>29</v>
      </c>
      <c r="J310" s="1" t="s">
        <v>413</v>
      </c>
      <c r="K310" s="1" t="s">
        <v>414</v>
      </c>
      <c r="L310" s="1" t="s">
        <v>415</v>
      </c>
      <c r="M310" s="1" t="s">
        <v>455</v>
      </c>
      <c r="N310" s="1" t="s">
        <v>456</v>
      </c>
      <c r="O310" s="1" t="s">
        <v>457</v>
      </c>
      <c r="P310" s="1" t="s">
        <v>36</v>
      </c>
      <c r="Q310" s="1" t="s">
        <v>37</v>
      </c>
      <c r="R310" s="1" t="s">
        <v>37</v>
      </c>
      <c r="S310" s="1" t="s">
        <v>37</v>
      </c>
      <c r="T310" s="1" t="s">
        <v>38</v>
      </c>
      <c r="U310" s="1" t="s">
        <v>39</v>
      </c>
      <c r="V310" s="1" t="s">
        <v>40</v>
      </c>
      <c r="W310" s="1" t="s">
        <v>41</v>
      </c>
      <c r="X310" s="1" t="s">
        <v>42</v>
      </c>
      <c r="Y310" s="1" t="s">
        <v>37</v>
      </c>
      <c r="Z310" s="1" t="s">
        <v>37</v>
      </c>
      <c r="AA310" s="1" t="s">
        <v>37</v>
      </c>
      <c r="AB310" s="1" t="s">
        <v>1512</v>
      </c>
      <c r="AC310" s="1" t="s">
        <v>37</v>
      </c>
      <c r="AD310" s="1" t="s">
        <v>37</v>
      </c>
      <c r="AE310" s="1" t="s">
        <v>8512</v>
      </c>
      <c r="AF310" s="24">
        <v>9106047442</v>
      </c>
      <c r="AG310" s="24" t="str">
        <f t="shared" si="4"/>
        <v>9106047442-00005818</v>
      </c>
    </row>
    <row r="311" spans="1:33" x14ac:dyDescent="0.25">
      <c r="A311" s="24" t="s">
        <v>8823</v>
      </c>
      <c r="B311" s="1">
        <v>11722254</v>
      </c>
      <c r="C311" s="1" t="s">
        <v>1513</v>
      </c>
      <c r="D311" s="1" t="s">
        <v>907</v>
      </c>
      <c r="E311" s="1" t="s">
        <v>25</v>
      </c>
      <c r="F311" s="1" t="s">
        <v>26</v>
      </c>
      <c r="G311" s="1" t="s">
        <v>1514</v>
      </c>
      <c r="H311" s="1" t="s">
        <v>28</v>
      </c>
      <c r="I311" s="1" t="s">
        <v>29</v>
      </c>
      <c r="J311" s="1" t="s">
        <v>1515</v>
      </c>
      <c r="K311" s="1" t="s">
        <v>1516</v>
      </c>
      <c r="L311" s="1" t="s">
        <v>1517</v>
      </c>
      <c r="M311" s="1" t="s">
        <v>455</v>
      </c>
      <c r="N311" s="1" t="s">
        <v>456</v>
      </c>
      <c r="O311" s="1" t="s">
        <v>457</v>
      </c>
      <c r="P311" s="1" t="s">
        <v>36</v>
      </c>
      <c r="Q311" s="1" t="s">
        <v>37</v>
      </c>
      <c r="R311" s="1" t="s">
        <v>37</v>
      </c>
      <c r="S311" s="1" t="s">
        <v>37</v>
      </c>
      <c r="T311" s="1" t="s">
        <v>38</v>
      </c>
      <c r="U311" s="1" t="s">
        <v>39</v>
      </c>
      <c r="V311" s="1" t="s">
        <v>40</v>
      </c>
      <c r="W311" s="1" t="s">
        <v>41</v>
      </c>
      <c r="X311" s="1" t="s">
        <v>42</v>
      </c>
      <c r="Y311" s="1" t="s">
        <v>37</v>
      </c>
      <c r="Z311" s="1" t="s">
        <v>37</v>
      </c>
      <c r="AA311" s="1" t="s">
        <v>37</v>
      </c>
      <c r="AB311" s="1" t="s">
        <v>1518</v>
      </c>
      <c r="AC311" s="1" t="s">
        <v>37</v>
      </c>
      <c r="AD311" s="1" t="s">
        <v>37</v>
      </c>
      <c r="AE311" s="1" t="s">
        <v>8512</v>
      </c>
      <c r="AF311" s="24">
        <v>9106046336</v>
      </c>
      <c r="AG311" s="24" t="str">
        <f t="shared" si="4"/>
        <v>9106046336-00005814</v>
      </c>
    </row>
    <row r="312" spans="1:33" x14ac:dyDescent="0.25">
      <c r="A312" s="24" t="s">
        <v>8841</v>
      </c>
      <c r="B312" s="1">
        <v>11721433</v>
      </c>
      <c r="C312" s="1" t="s">
        <v>1519</v>
      </c>
      <c r="D312" s="1" t="s">
        <v>907</v>
      </c>
      <c r="E312" s="1" t="s">
        <v>25</v>
      </c>
      <c r="F312" s="1" t="s">
        <v>26</v>
      </c>
      <c r="G312" s="1" t="s">
        <v>1520</v>
      </c>
      <c r="H312" s="1" t="s">
        <v>28</v>
      </c>
      <c r="I312" s="1" t="s">
        <v>29</v>
      </c>
      <c r="J312" s="1" t="s">
        <v>61</v>
      </c>
      <c r="K312" s="1" t="s">
        <v>62</v>
      </c>
      <c r="L312" s="1" t="s">
        <v>63</v>
      </c>
      <c r="M312" s="1" t="s">
        <v>55</v>
      </c>
      <c r="N312" s="1" t="s">
        <v>56</v>
      </c>
      <c r="O312" s="1" t="s">
        <v>57</v>
      </c>
      <c r="P312" s="1" t="s">
        <v>37</v>
      </c>
      <c r="Q312" s="1" t="s">
        <v>37</v>
      </c>
      <c r="R312" s="1" t="s">
        <v>37</v>
      </c>
      <c r="S312" s="1" t="s">
        <v>37</v>
      </c>
      <c r="T312" s="1" t="s">
        <v>38</v>
      </c>
      <c r="U312" s="1" t="s">
        <v>39</v>
      </c>
      <c r="V312" s="1" t="s">
        <v>40</v>
      </c>
      <c r="W312" s="1" t="s">
        <v>41</v>
      </c>
      <c r="X312" s="1" t="s">
        <v>42</v>
      </c>
      <c r="Y312" s="1" t="s">
        <v>37</v>
      </c>
      <c r="Z312" s="1" t="s">
        <v>37</v>
      </c>
      <c r="AA312" s="1" t="s">
        <v>37</v>
      </c>
      <c r="AB312" s="1" t="s">
        <v>1521</v>
      </c>
      <c r="AC312" s="1" t="s">
        <v>37</v>
      </c>
      <c r="AD312" s="1" t="s">
        <v>37</v>
      </c>
      <c r="AE312" s="1" t="s">
        <v>8512</v>
      </c>
      <c r="AF312" s="24">
        <v>9106047037</v>
      </c>
      <c r="AG312" s="24" t="str">
        <f t="shared" si="4"/>
        <v>9106047037-00483068</v>
      </c>
    </row>
    <row r="313" spans="1:33" x14ac:dyDescent="0.25">
      <c r="A313" s="24" t="s">
        <v>8781</v>
      </c>
      <c r="B313" s="1">
        <v>11722251</v>
      </c>
      <c r="C313" s="1" t="s">
        <v>1522</v>
      </c>
      <c r="D313" s="1" t="s">
        <v>907</v>
      </c>
      <c r="E313" s="1" t="s">
        <v>25</v>
      </c>
      <c r="F313" s="1" t="s">
        <v>26</v>
      </c>
      <c r="G313" s="1" t="s">
        <v>1523</v>
      </c>
      <c r="H313" s="1" t="s">
        <v>28</v>
      </c>
      <c r="I313" s="1" t="s">
        <v>29</v>
      </c>
      <c r="J313" s="1" t="s">
        <v>1524</v>
      </c>
      <c r="K313" s="1" t="s">
        <v>1525</v>
      </c>
      <c r="L313" s="1" t="s">
        <v>1526</v>
      </c>
      <c r="M313" s="1" t="s">
        <v>455</v>
      </c>
      <c r="N313" s="1" t="s">
        <v>456</v>
      </c>
      <c r="O313" s="1" t="s">
        <v>457</v>
      </c>
      <c r="P313" s="1" t="s">
        <v>36</v>
      </c>
      <c r="Q313" s="1" t="s">
        <v>37</v>
      </c>
      <c r="R313" s="1" t="s">
        <v>37</v>
      </c>
      <c r="S313" s="1" t="s">
        <v>37</v>
      </c>
      <c r="T313" s="1" t="s">
        <v>38</v>
      </c>
      <c r="U313" s="1" t="s">
        <v>39</v>
      </c>
      <c r="V313" s="1" t="s">
        <v>40</v>
      </c>
      <c r="W313" s="1" t="s">
        <v>41</v>
      </c>
      <c r="X313" s="1" t="s">
        <v>42</v>
      </c>
      <c r="Y313" s="1" t="s">
        <v>37</v>
      </c>
      <c r="Z313" s="1" t="s">
        <v>37</v>
      </c>
      <c r="AA313" s="1" t="s">
        <v>37</v>
      </c>
      <c r="AB313" s="1" t="s">
        <v>1527</v>
      </c>
      <c r="AC313" s="1" t="s">
        <v>37</v>
      </c>
      <c r="AD313" s="1" t="s">
        <v>37</v>
      </c>
      <c r="AE313" s="1" t="s">
        <v>8512</v>
      </c>
      <c r="AF313" s="24">
        <v>9106045448</v>
      </c>
      <c r="AG313" s="24" t="str">
        <f t="shared" si="4"/>
        <v>9106045448-00005811</v>
      </c>
    </row>
    <row r="314" spans="1:33" x14ac:dyDescent="0.25">
      <c r="A314" s="24" t="s">
        <v>8857</v>
      </c>
      <c r="B314" s="1">
        <v>11721626</v>
      </c>
      <c r="C314" s="1" t="s">
        <v>1528</v>
      </c>
      <c r="D314" s="1" t="s">
        <v>907</v>
      </c>
      <c r="E314" s="1" t="s">
        <v>25</v>
      </c>
      <c r="F314" s="1" t="s">
        <v>26</v>
      </c>
      <c r="G314" s="1" t="s">
        <v>1529</v>
      </c>
      <c r="H314" s="1" t="s">
        <v>28</v>
      </c>
      <c r="I314" s="1" t="s">
        <v>29</v>
      </c>
      <c r="J314" s="1" t="s">
        <v>30</v>
      </c>
      <c r="K314" s="1" t="s">
        <v>31</v>
      </c>
      <c r="L314" s="1" t="s">
        <v>32</v>
      </c>
      <c r="M314" s="1" t="s">
        <v>55</v>
      </c>
      <c r="N314" s="1" t="s">
        <v>56</v>
      </c>
      <c r="O314" s="1" t="s">
        <v>57</v>
      </c>
      <c r="P314" s="1" t="s">
        <v>37</v>
      </c>
      <c r="Q314" s="1" t="s">
        <v>37</v>
      </c>
      <c r="R314" s="1" t="s">
        <v>37</v>
      </c>
      <c r="S314" s="1" t="s">
        <v>37</v>
      </c>
      <c r="T314" s="1" t="s">
        <v>38</v>
      </c>
      <c r="U314" s="1" t="s">
        <v>39</v>
      </c>
      <c r="V314" s="1" t="s">
        <v>40</v>
      </c>
      <c r="W314" s="1" t="s">
        <v>41</v>
      </c>
      <c r="X314" s="1" t="s">
        <v>42</v>
      </c>
      <c r="Y314" s="1" t="s">
        <v>37</v>
      </c>
      <c r="Z314" s="1" t="s">
        <v>37</v>
      </c>
      <c r="AA314" s="1" t="s">
        <v>37</v>
      </c>
      <c r="AB314" s="1" t="s">
        <v>1530</v>
      </c>
      <c r="AC314" s="1" t="s">
        <v>37</v>
      </c>
      <c r="AD314" s="1" t="s">
        <v>37</v>
      </c>
      <c r="AE314" s="1" t="s">
        <v>8512</v>
      </c>
      <c r="AF314" s="24">
        <v>9106047712</v>
      </c>
      <c r="AG314" s="24" t="str">
        <f t="shared" si="4"/>
        <v>9106047712-00483251</v>
      </c>
    </row>
    <row r="315" spans="1:33" x14ac:dyDescent="0.25">
      <c r="A315" s="24" t="s">
        <v>8739</v>
      </c>
      <c r="B315" s="1">
        <v>11723784</v>
      </c>
      <c r="C315" s="1" t="s">
        <v>1531</v>
      </c>
      <c r="D315" s="1" t="s">
        <v>907</v>
      </c>
      <c r="E315" s="1" t="s">
        <v>25</v>
      </c>
      <c r="F315" s="1" t="s">
        <v>26</v>
      </c>
      <c r="G315" s="1" t="s">
        <v>1532</v>
      </c>
      <c r="H315" s="1" t="s">
        <v>28</v>
      </c>
      <c r="I315" s="1" t="s">
        <v>29</v>
      </c>
      <c r="J315" s="1" t="s">
        <v>61</v>
      </c>
      <c r="K315" s="1" t="s">
        <v>62</v>
      </c>
      <c r="L315" s="1" t="s">
        <v>63</v>
      </c>
      <c r="M315" s="1" t="s">
        <v>189</v>
      </c>
      <c r="N315" s="1" t="s">
        <v>190</v>
      </c>
      <c r="O315" s="1" t="s">
        <v>191</v>
      </c>
      <c r="P315" s="1" t="s">
        <v>167</v>
      </c>
      <c r="Q315" s="1" t="s">
        <v>37</v>
      </c>
      <c r="R315" s="1" t="s">
        <v>37</v>
      </c>
      <c r="S315" s="1" t="s">
        <v>37</v>
      </c>
      <c r="T315" s="1" t="s">
        <v>38</v>
      </c>
      <c r="U315" s="1" t="s">
        <v>39</v>
      </c>
      <c r="V315" s="1" t="s">
        <v>40</v>
      </c>
      <c r="W315" s="1" t="s">
        <v>41</v>
      </c>
      <c r="X315" s="1" t="s">
        <v>42</v>
      </c>
      <c r="Y315" s="1" t="s">
        <v>37</v>
      </c>
      <c r="Z315" s="1" t="s">
        <v>37</v>
      </c>
      <c r="AA315" s="1" t="s">
        <v>37</v>
      </c>
      <c r="AB315" s="1" t="s">
        <v>1533</v>
      </c>
      <c r="AC315" s="1" t="s">
        <v>37</v>
      </c>
      <c r="AD315" s="1" t="s">
        <v>37</v>
      </c>
      <c r="AE315" s="1" t="s">
        <v>8512</v>
      </c>
      <c r="AF315" s="24">
        <v>9106044396</v>
      </c>
      <c r="AG315" s="24" t="str">
        <f t="shared" si="4"/>
        <v>9106044396-00015865</v>
      </c>
    </row>
    <row r="316" spans="1:33" x14ac:dyDescent="0.25">
      <c r="A316" s="24" t="s">
        <v>8856</v>
      </c>
      <c r="B316" s="1">
        <v>11721624</v>
      </c>
      <c r="C316" s="1" t="s">
        <v>1534</v>
      </c>
      <c r="D316" s="1" t="s">
        <v>907</v>
      </c>
      <c r="E316" s="1" t="s">
        <v>25</v>
      </c>
      <c r="F316" s="1" t="s">
        <v>26</v>
      </c>
      <c r="G316" s="1" t="s">
        <v>1535</v>
      </c>
      <c r="H316" s="1" t="s">
        <v>28</v>
      </c>
      <c r="I316" s="1" t="s">
        <v>29</v>
      </c>
      <c r="J316" s="1" t="s">
        <v>470</v>
      </c>
      <c r="K316" s="1" t="s">
        <v>471</v>
      </c>
      <c r="L316" s="1" t="s">
        <v>472</v>
      </c>
      <c r="M316" s="1" t="s">
        <v>55</v>
      </c>
      <c r="N316" s="1" t="s">
        <v>56</v>
      </c>
      <c r="O316" s="1" t="s">
        <v>57</v>
      </c>
      <c r="P316" s="1" t="s">
        <v>37</v>
      </c>
      <c r="Q316" s="1" t="s">
        <v>37</v>
      </c>
      <c r="R316" s="1" t="s">
        <v>37</v>
      </c>
      <c r="S316" s="1" t="s">
        <v>37</v>
      </c>
      <c r="T316" s="1" t="s">
        <v>38</v>
      </c>
      <c r="U316" s="1" t="s">
        <v>39</v>
      </c>
      <c r="V316" s="1" t="s">
        <v>40</v>
      </c>
      <c r="W316" s="1" t="s">
        <v>41</v>
      </c>
      <c r="X316" s="1" t="s">
        <v>42</v>
      </c>
      <c r="Y316" s="1" t="s">
        <v>37</v>
      </c>
      <c r="Z316" s="1" t="s">
        <v>37</v>
      </c>
      <c r="AA316" s="1" t="s">
        <v>37</v>
      </c>
      <c r="AB316" s="1" t="s">
        <v>1536</v>
      </c>
      <c r="AC316" s="1" t="s">
        <v>37</v>
      </c>
      <c r="AD316" s="1" t="s">
        <v>37</v>
      </c>
      <c r="AE316" s="1" t="s">
        <v>8512</v>
      </c>
      <c r="AF316" s="24">
        <v>9106047711</v>
      </c>
      <c r="AG316" s="24" t="str">
        <f t="shared" si="4"/>
        <v>9106047711-00483250</v>
      </c>
    </row>
    <row r="317" spans="1:33" x14ac:dyDescent="0.25">
      <c r="A317" s="24" t="s">
        <v>8723</v>
      </c>
      <c r="B317" s="1">
        <v>11720373</v>
      </c>
      <c r="C317" s="1" t="s">
        <v>1537</v>
      </c>
      <c r="D317" s="1" t="s">
        <v>907</v>
      </c>
      <c r="E317" s="1" t="s">
        <v>25</v>
      </c>
      <c r="F317" s="1" t="s">
        <v>26</v>
      </c>
      <c r="G317" s="1" t="s">
        <v>1538</v>
      </c>
      <c r="H317" s="1" t="s">
        <v>28</v>
      </c>
      <c r="I317" s="1" t="s">
        <v>29</v>
      </c>
      <c r="J317" s="1" t="s">
        <v>30</v>
      </c>
      <c r="K317" s="1" t="s">
        <v>31</v>
      </c>
      <c r="L317" s="1" t="s">
        <v>32</v>
      </c>
      <c r="M317" s="1" t="s">
        <v>55</v>
      </c>
      <c r="N317" s="1" t="s">
        <v>56</v>
      </c>
      <c r="O317" s="1" t="s">
        <v>57</v>
      </c>
      <c r="P317" s="1" t="s">
        <v>37</v>
      </c>
      <c r="Q317" s="1" t="s">
        <v>37</v>
      </c>
      <c r="R317" s="1" t="s">
        <v>37</v>
      </c>
      <c r="S317" s="1" t="s">
        <v>37</v>
      </c>
      <c r="T317" s="1" t="s">
        <v>38</v>
      </c>
      <c r="U317" s="1" t="s">
        <v>39</v>
      </c>
      <c r="V317" s="1" t="s">
        <v>40</v>
      </c>
      <c r="W317" s="1" t="s">
        <v>41</v>
      </c>
      <c r="X317" s="1" t="s">
        <v>42</v>
      </c>
      <c r="Y317" s="1" t="s">
        <v>37</v>
      </c>
      <c r="Z317" s="1" t="s">
        <v>37</v>
      </c>
      <c r="AA317" s="1" t="s">
        <v>37</v>
      </c>
      <c r="AB317" s="1" t="s">
        <v>1539</v>
      </c>
      <c r="AC317" s="1" t="s">
        <v>37</v>
      </c>
      <c r="AD317" s="1" t="s">
        <v>37</v>
      </c>
      <c r="AE317" s="1" t="s">
        <v>8512</v>
      </c>
      <c r="AF317" s="24">
        <v>9106043994</v>
      </c>
      <c r="AG317" s="24" t="str">
        <f t="shared" si="4"/>
        <v>9106043994-00482073</v>
      </c>
    </row>
    <row r="318" spans="1:33" x14ac:dyDescent="0.25">
      <c r="A318" s="24" t="s">
        <v>8796</v>
      </c>
      <c r="B318" s="1">
        <v>11724672</v>
      </c>
      <c r="C318" s="1" t="s">
        <v>1540</v>
      </c>
      <c r="D318" s="1" t="s">
        <v>907</v>
      </c>
      <c r="E318" s="1" t="s">
        <v>25</v>
      </c>
      <c r="F318" s="1" t="s">
        <v>26</v>
      </c>
      <c r="G318" s="1" t="s">
        <v>1541</v>
      </c>
      <c r="H318" s="1" t="s">
        <v>28</v>
      </c>
      <c r="I318" s="1" t="s">
        <v>29</v>
      </c>
      <c r="J318" s="1" t="s">
        <v>1542</v>
      </c>
      <c r="K318" s="1" t="s">
        <v>1543</v>
      </c>
      <c r="L318" s="1" t="s">
        <v>1544</v>
      </c>
      <c r="M318" s="1" t="s">
        <v>116</v>
      </c>
      <c r="N318" s="1" t="s">
        <v>117</v>
      </c>
      <c r="O318" s="1" t="s">
        <v>118</v>
      </c>
      <c r="P318" s="1" t="s">
        <v>37</v>
      </c>
      <c r="Q318" s="1" t="s">
        <v>37</v>
      </c>
      <c r="R318" s="1" t="s">
        <v>37</v>
      </c>
      <c r="S318" s="1" t="s">
        <v>37</v>
      </c>
      <c r="T318" s="1" t="s">
        <v>38</v>
      </c>
      <c r="U318" s="1" t="s">
        <v>39</v>
      </c>
      <c r="V318" s="1" t="s">
        <v>40</v>
      </c>
      <c r="W318" s="1" t="s">
        <v>41</v>
      </c>
      <c r="X318" s="1" t="s">
        <v>42</v>
      </c>
      <c r="Y318" s="1" t="s">
        <v>37</v>
      </c>
      <c r="Z318" s="1" t="s">
        <v>37</v>
      </c>
      <c r="AA318" s="1" t="s">
        <v>37</v>
      </c>
      <c r="AB318" s="1" t="s">
        <v>1545</v>
      </c>
      <c r="AC318" s="1" t="s">
        <v>37</v>
      </c>
      <c r="AD318" s="1" t="s">
        <v>37</v>
      </c>
      <c r="AE318" s="1" t="s">
        <v>8512</v>
      </c>
      <c r="AF318" s="24">
        <v>9106045643</v>
      </c>
      <c r="AG318" s="24" t="str">
        <f t="shared" si="4"/>
        <v>9106045643-00063925</v>
      </c>
    </row>
    <row r="319" spans="1:33" x14ac:dyDescent="0.25">
      <c r="A319" s="24" t="s">
        <v>8717</v>
      </c>
      <c r="B319" s="1">
        <v>11720277</v>
      </c>
      <c r="C319" s="1" t="s">
        <v>1546</v>
      </c>
      <c r="D319" s="1" t="s">
        <v>907</v>
      </c>
      <c r="E319" s="1" t="s">
        <v>25</v>
      </c>
      <c r="F319" s="1" t="s">
        <v>26</v>
      </c>
      <c r="G319" s="1" t="s">
        <v>1547</v>
      </c>
      <c r="H319" s="1" t="s">
        <v>28</v>
      </c>
      <c r="I319" s="1" t="s">
        <v>29</v>
      </c>
      <c r="J319" s="1" t="s">
        <v>61</v>
      </c>
      <c r="K319" s="1" t="s">
        <v>62</v>
      </c>
      <c r="L319" s="1" t="s">
        <v>63</v>
      </c>
      <c r="M319" s="1" t="s">
        <v>55</v>
      </c>
      <c r="N319" s="1" t="s">
        <v>56</v>
      </c>
      <c r="O319" s="1" t="s">
        <v>57</v>
      </c>
      <c r="P319" s="1" t="s">
        <v>37</v>
      </c>
      <c r="Q319" s="1" t="s">
        <v>37</v>
      </c>
      <c r="R319" s="1" t="s">
        <v>37</v>
      </c>
      <c r="S319" s="1" t="s">
        <v>37</v>
      </c>
      <c r="T319" s="1" t="s">
        <v>38</v>
      </c>
      <c r="U319" s="1" t="s">
        <v>39</v>
      </c>
      <c r="V319" s="1" t="s">
        <v>40</v>
      </c>
      <c r="W319" s="1" t="s">
        <v>41</v>
      </c>
      <c r="X319" s="1" t="s">
        <v>42</v>
      </c>
      <c r="Y319" s="1" t="s">
        <v>37</v>
      </c>
      <c r="Z319" s="1" t="s">
        <v>37</v>
      </c>
      <c r="AA319" s="1" t="s">
        <v>37</v>
      </c>
      <c r="AB319" s="1" t="s">
        <v>1548</v>
      </c>
      <c r="AC319" s="1" t="s">
        <v>37</v>
      </c>
      <c r="AD319" s="1" t="s">
        <v>37</v>
      </c>
      <c r="AE319" s="1" t="s">
        <v>8512</v>
      </c>
      <c r="AF319" s="24">
        <v>9106043809</v>
      </c>
      <c r="AG319" s="24" t="str">
        <f t="shared" si="4"/>
        <v>9106043809-00481989</v>
      </c>
    </row>
    <row r="320" spans="1:33" x14ac:dyDescent="0.25">
      <c r="A320" s="24" t="s">
        <v>8825</v>
      </c>
      <c r="B320" s="1">
        <v>11721799</v>
      </c>
      <c r="C320" s="1" t="s">
        <v>1549</v>
      </c>
      <c r="D320" s="1" t="s">
        <v>907</v>
      </c>
      <c r="E320" s="1" t="s">
        <v>25</v>
      </c>
      <c r="F320" s="1" t="s">
        <v>26</v>
      </c>
      <c r="G320" s="1" t="s">
        <v>1550</v>
      </c>
      <c r="H320" s="1" t="s">
        <v>28</v>
      </c>
      <c r="I320" s="1" t="s">
        <v>29</v>
      </c>
      <c r="J320" s="1" t="s">
        <v>61</v>
      </c>
      <c r="K320" s="1" t="s">
        <v>62</v>
      </c>
      <c r="L320" s="1" t="s">
        <v>63</v>
      </c>
      <c r="M320" s="1" t="s">
        <v>310</v>
      </c>
      <c r="N320" s="1" t="s">
        <v>311</v>
      </c>
      <c r="O320" s="1" t="s">
        <v>312</v>
      </c>
      <c r="P320" s="1" t="s">
        <v>167</v>
      </c>
      <c r="Q320" s="1" t="s">
        <v>37</v>
      </c>
      <c r="R320" s="1" t="s">
        <v>37</v>
      </c>
      <c r="S320" s="1" t="s">
        <v>37</v>
      </c>
      <c r="T320" s="1" t="s">
        <v>38</v>
      </c>
      <c r="U320" s="1" t="s">
        <v>39</v>
      </c>
      <c r="V320" s="1" t="s">
        <v>40</v>
      </c>
      <c r="W320" s="1" t="s">
        <v>41</v>
      </c>
      <c r="X320" s="1" t="s">
        <v>42</v>
      </c>
      <c r="Y320" s="1" t="s">
        <v>37</v>
      </c>
      <c r="Z320" s="1" t="s">
        <v>37</v>
      </c>
      <c r="AA320" s="1" t="s">
        <v>37</v>
      </c>
      <c r="AB320" s="1" t="s">
        <v>1551</v>
      </c>
      <c r="AC320" s="1" t="s">
        <v>37</v>
      </c>
      <c r="AD320" s="1" t="s">
        <v>37</v>
      </c>
      <c r="AE320" s="1" t="s">
        <v>8512</v>
      </c>
      <c r="AF320" s="24">
        <v>9106046458</v>
      </c>
      <c r="AG320" s="24" t="str">
        <f t="shared" si="4"/>
        <v>9106046458-00028979</v>
      </c>
    </row>
    <row r="321" spans="1:33" x14ac:dyDescent="0.25">
      <c r="A321" s="24" t="s">
        <v>8831</v>
      </c>
      <c r="B321" s="1">
        <v>11723688</v>
      </c>
      <c r="C321" s="1" t="s">
        <v>1552</v>
      </c>
      <c r="D321" s="1" t="s">
        <v>907</v>
      </c>
      <c r="E321" s="1" t="s">
        <v>25</v>
      </c>
      <c r="F321" s="1" t="s">
        <v>26</v>
      </c>
      <c r="G321" s="1" t="s">
        <v>1553</v>
      </c>
      <c r="H321" s="1" t="s">
        <v>28</v>
      </c>
      <c r="I321" s="1" t="s">
        <v>29</v>
      </c>
      <c r="J321" s="1" t="s">
        <v>52</v>
      </c>
      <c r="K321" s="1" t="s">
        <v>53</v>
      </c>
      <c r="L321" s="1" t="s">
        <v>54</v>
      </c>
      <c r="M321" s="1" t="s">
        <v>64</v>
      </c>
      <c r="N321" s="1" t="s">
        <v>65</v>
      </c>
      <c r="O321" s="1" t="s">
        <v>66</v>
      </c>
      <c r="P321" s="1" t="s">
        <v>37</v>
      </c>
      <c r="Q321" s="1" t="s">
        <v>37</v>
      </c>
      <c r="R321" s="1" t="s">
        <v>37</v>
      </c>
      <c r="S321" s="1" t="s">
        <v>37</v>
      </c>
      <c r="T321" s="1" t="s">
        <v>38</v>
      </c>
      <c r="U321" s="1" t="s">
        <v>39</v>
      </c>
      <c r="V321" s="1" t="s">
        <v>40</v>
      </c>
      <c r="W321" s="1" t="s">
        <v>41</v>
      </c>
      <c r="X321" s="1" t="s">
        <v>42</v>
      </c>
      <c r="Y321" s="1" t="s">
        <v>37</v>
      </c>
      <c r="Z321" s="1" t="s">
        <v>37</v>
      </c>
      <c r="AA321" s="1" t="s">
        <v>37</v>
      </c>
      <c r="AB321" s="1" t="s">
        <v>1554</v>
      </c>
      <c r="AC321" s="1" t="s">
        <v>37</v>
      </c>
      <c r="AD321" s="1" t="s">
        <v>37</v>
      </c>
      <c r="AE321" s="1" t="s">
        <v>8512</v>
      </c>
      <c r="AF321" s="24">
        <v>9106046578</v>
      </c>
      <c r="AG321" s="24" t="str">
        <f t="shared" si="4"/>
        <v>9106046578-00081177</v>
      </c>
    </row>
    <row r="322" spans="1:33" x14ac:dyDescent="0.25">
      <c r="A322" s="24" t="s">
        <v>8712</v>
      </c>
      <c r="B322" s="1">
        <v>11722061</v>
      </c>
      <c r="C322" s="1" t="s">
        <v>1555</v>
      </c>
      <c r="D322" s="1" t="s">
        <v>907</v>
      </c>
      <c r="E322" s="1" t="s">
        <v>25</v>
      </c>
      <c r="F322" s="1" t="s">
        <v>26</v>
      </c>
      <c r="G322" s="1" t="s">
        <v>1556</v>
      </c>
      <c r="H322" s="1" t="s">
        <v>28</v>
      </c>
      <c r="I322" s="1" t="s">
        <v>29</v>
      </c>
      <c r="J322" s="1" t="s">
        <v>1557</v>
      </c>
      <c r="K322" s="1" t="s">
        <v>1558</v>
      </c>
      <c r="L322" s="1" t="s">
        <v>1559</v>
      </c>
      <c r="M322" s="1" t="s">
        <v>407</v>
      </c>
      <c r="N322" s="1" t="s">
        <v>408</v>
      </c>
      <c r="O322" s="1" t="s">
        <v>409</v>
      </c>
      <c r="P322" s="1" t="s">
        <v>167</v>
      </c>
      <c r="Q322" s="1" t="s">
        <v>37</v>
      </c>
      <c r="R322" s="1" t="s">
        <v>37</v>
      </c>
      <c r="S322" s="1" t="s">
        <v>37</v>
      </c>
      <c r="T322" s="1" t="s">
        <v>38</v>
      </c>
      <c r="U322" s="1" t="s">
        <v>39</v>
      </c>
      <c r="V322" s="1" t="s">
        <v>40</v>
      </c>
      <c r="W322" s="1" t="s">
        <v>41</v>
      </c>
      <c r="X322" s="1" t="s">
        <v>42</v>
      </c>
      <c r="Y322" s="1" t="s">
        <v>37</v>
      </c>
      <c r="Z322" s="1" t="s">
        <v>37</v>
      </c>
      <c r="AA322" s="1" t="s">
        <v>37</v>
      </c>
      <c r="AB322" s="1" t="s">
        <v>1560</v>
      </c>
      <c r="AC322" s="1" t="s">
        <v>37</v>
      </c>
      <c r="AD322" s="1" t="s">
        <v>37</v>
      </c>
      <c r="AE322" s="1" t="s">
        <v>8512</v>
      </c>
      <c r="AF322" s="24">
        <v>9106043747</v>
      </c>
      <c r="AG322" s="24" t="str">
        <f t="shared" si="4"/>
        <v>9106043747-00047592</v>
      </c>
    </row>
    <row r="323" spans="1:33" x14ac:dyDescent="0.25">
      <c r="A323" s="24" t="s">
        <v>8802</v>
      </c>
      <c r="B323" s="1">
        <v>11723407</v>
      </c>
      <c r="C323" s="1" t="s">
        <v>1561</v>
      </c>
      <c r="D323" s="1" t="s">
        <v>907</v>
      </c>
      <c r="E323" s="1" t="s">
        <v>25</v>
      </c>
      <c r="F323" s="1" t="s">
        <v>26</v>
      </c>
      <c r="G323" s="1" t="s">
        <v>1562</v>
      </c>
      <c r="H323" s="1" t="s">
        <v>28</v>
      </c>
      <c r="I323" s="1" t="s">
        <v>29</v>
      </c>
      <c r="J323" s="1" t="s">
        <v>824</v>
      </c>
      <c r="K323" s="1" t="s">
        <v>825</v>
      </c>
      <c r="L323" s="1" t="s">
        <v>826</v>
      </c>
      <c r="M323" s="1" t="s">
        <v>373</v>
      </c>
      <c r="N323" s="1" t="s">
        <v>374</v>
      </c>
      <c r="O323" s="1" t="s">
        <v>375</v>
      </c>
      <c r="P323" s="1" t="s">
        <v>376</v>
      </c>
      <c r="Q323" s="1" t="s">
        <v>37</v>
      </c>
      <c r="R323" s="1" t="s">
        <v>37</v>
      </c>
      <c r="S323" s="1" t="s">
        <v>37</v>
      </c>
      <c r="T323" s="1" t="s">
        <v>38</v>
      </c>
      <c r="U323" s="1" t="s">
        <v>39</v>
      </c>
      <c r="V323" s="1" t="s">
        <v>40</v>
      </c>
      <c r="W323" s="1" t="s">
        <v>41</v>
      </c>
      <c r="X323" s="1" t="s">
        <v>42</v>
      </c>
      <c r="Y323" s="1" t="s">
        <v>37</v>
      </c>
      <c r="Z323" s="1" t="s">
        <v>37</v>
      </c>
      <c r="AA323" s="1" t="s">
        <v>37</v>
      </c>
      <c r="AB323" s="1" t="s">
        <v>1563</v>
      </c>
      <c r="AC323" s="1" t="s">
        <v>37</v>
      </c>
      <c r="AD323" s="1" t="s">
        <v>37</v>
      </c>
      <c r="AE323" s="1" t="s">
        <v>8512</v>
      </c>
      <c r="AF323" s="24">
        <v>9106045794</v>
      </c>
      <c r="AG323" s="24" t="str">
        <f t="shared" ref="AG323:AG386" si="5">AF323&amp;"-"&amp;G323</f>
        <v>9106045794-00014984</v>
      </c>
    </row>
    <row r="324" spans="1:33" x14ac:dyDescent="0.25">
      <c r="A324" s="24" t="s">
        <v>8855</v>
      </c>
      <c r="B324" s="1">
        <v>11724575</v>
      </c>
      <c r="C324" s="1" t="s">
        <v>1564</v>
      </c>
      <c r="D324" s="1" t="s">
        <v>907</v>
      </c>
      <c r="E324" s="1" t="s">
        <v>25</v>
      </c>
      <c r="F324" s="1" t="s">
        <v>26</v>
      </c>
      <c r="G324" s="1" t="s">
        <v>1565</v>
      </c>
      <c r="H324" s="1" t="s">
        <v>28</v>
      </c>
      <c r="I324" s="1" t="s">
        <v>29</v>
      </c>
      <c r="J324" s="1" t="s">
        <v>1566</v>
      </c>
      <c r="K324" s="1" t="s">
        <v>1567</v>
      </c>
      <c r="L324" s="1" t="s">
        <v>1568</v>
      </c>
      <c r="M324" s="1" t="s">
        <v>198</v>
      </c>
      <c r="N324" s="1" t="s">
        <v>199</v>
      </c>
      <c r="O324" s="1" t="s">
        <v>200</v>
      </c>
      <c r="P324" s="1" t="s">
        <v>91</v>
      </c>
      <c r="Q324" s="1" t="s">
        <v>37</v>
      </c>
      <c r="R324" s="1" t="s">
        <v>37</v>
      </c>
      <c r="S324" s="1" t="s">
        <v>37</v>
      </c>
      <c r="T324" s="1" t="s">
        <v>38</v>
      </c>
      <c r="U324" s="1" t="s">
        <v>39</v>
      </c>
      <c r="V324" s="1" t="s">
        <v>40</v>
      </c>
      <c r="W324" s="1" t="s">
        <v>41</v>
      </c>
      <c r="X324" s="1" t="s">
        <v>42</v>
      </c>
      <c r="Y324" s="1" t="s">
        <v>37</v>
      </c>
      <c r="Z324" s="1" t="s">
        <v>37</v>
      </c>
      <c r="AA324" s="1" t="s">
        <v>37</v>
      </c>
      <c r="AB324" s="1" t="s">
        <v>1569</v>
      </c>
      <c r="AC324" s="1" t="s">
        <v>37</v>
      </c>
      <c r="AD324" s="1" t="s">
        <v>37</v>
      </c>
      <c r="AE324" s="1" t="s">
        <v>8512</v>
      </c>
      <c r="AF324" s="24">
        <v>9106047710</v>
      </c>
      <c r="AG324" s="24" t="str">
        <f t="shared" si="5"/>
        <v>9106047710-00160481</v>
      </c>
    </row>
    <row r="325" spans="1:33" x14ac:dyDescent="0.25">
      <c r="A325" s="24" t="s">
        <v>8716</v>
      </c>
      <c r="B325" s="1">
        <v>11720267</v>
      </c>
      <c r="C325" s="1" t="s">
        <v>1570</v>
      </c>
      <c r="D325" s="1" t="s">
        <v>907</v>
      </c>
      <c r="E325" s="1" t="s">
        <v>25</v>
      </c>
      <c r="F325" s="1" t="s">
        <v>26</v>
      </c>
      <c r="G325" s="1" t="s">
        <v>1571</v>
      </c>
      <c r="H325" s="1" t="s">
        <v>28</v>
      </c>
      <c r="I325" s="1" t="s">
        <v>29</v>
      </c>
      <c r="J325" s="1" t="s">
        <v>1572</v>
      </c>
      <c r="K325" s="1" t="s">
        <v>1573</v>
      </c>
      <c r="L325" s="1" t="s">
        <v>1574</v>
      </c>
      <c r="M325" s="1" t="s">
        <v>55</v>
      </c>
      <c r="N325" s="1" t="s">
        <v>56</v>
      </c>
      <c r="O325" s="1" t="s">
        <v>57</v>
      </c>
      <c r="P325" s="1" t="s">
        <v>37</v>
      </c>
      <c r="Q325" s="1" t="s">
        <v>37</v>
      </c>
      <c r="R325" s="1" t="s">
        <v>37</v>
      </c>
      <c r="S325" s="1" t="s">
        <v>37</v>
      </c>
      <c r="T325" s="1" t="s">
        <v>38</v>
      </c>
      <c r="U325" s="1" t="s">
        <v>39</v>
      </c>
      <c r="V325" s="1" t="s">
        <v>40</v>
      </c>
      <c r="W325" s="1" t="s">
        <v>41</v>
      </c>
      <c r="X325" s="1" t="s">
        <v>42</v>
      </c>
      <c r="Y325" s="1" t="s">
        <v>37</v>
      </c>
      <c r="Z325" s="1" t="s">
        <v>37</v>
      </c>
      <c r="AA325" s="1" t="s">
        <v>37</v>
      </c>
      <c r="AB325" s="1" t="s">
        <v>1575</v>
      </c>
      <c r="AC325" s="1" t="s">
        <v>37</v>
      </c>
      <c r="AD325" s="1" t="s">
        <v>37</v>
      </c>
      <c r="AE325" s="1" t="s">
        <v>8512</v>
      </c>
      <c r="AF325" s="24">
        <v>9106043786</v>
      </c>
      <c r="AG325" s="24" t="str">
        <f t="shared" si="5"/>
        <v>9106043786-00481981</v>
      </c>
    </row>
    <row r="326" spans="1:33" x14ac:dyDescent="0.25">
      <c r="A326" s="24" t="s">
        <v>8699</v>
      </c>
      <c r="B326" s="1">
        <v>11720161</v>
      </c>
      <c r="C326" s="1" t="s">
        <v>1576</v>
      </c>
      <c r="D326" s="1" t="s">
        <v>907</v>
      </c>
      <c r="E326" s="1" t="s">
        <v>25</v>
      </c>
      <c r="F326" s="1" t="s">
        <v>26</v>
      </c>
      <c r="G326" s="1" t="s">
        <v>1577</v>
      </c>
      <c r="H326" s="1" t="s">
        <v>28</v>
      </c>
      <c r="I326" s="1" t="s">
        <v>29</v>
      </c>
      <c r="J326" s="1" t="s">
        <v>30</v>
      </c>
      <c r="K326" s="1" t="s">
        <v>31</v>
      </c>
      <c r="L326" s="1" t="s">
        <v>32</v>
      </c>
      <c r="M326" s="1" t="s">
        <v>55</v>
      </c>
      <c r="N326" s="1" t="s">
        <v>56</v>
      </c>
      <c r="O326" s="1" t="s">
        <v>57</v>
      </c>
      <c r="P326" s="1" t="s">
        <v>37</v>
      </c>
      <c r="Q326" s="1" t="s">
        <v>37</v>
      </c>
      <c r="R326" s="1" t="s">
        <v>37</v>
      </c>
      <c r="S326" s="1" t="s">
        <v>37</v>
      </c>
      <c r="T326" s="1" t="s">
        <v>38</v>
      </c>
      <c r="U326" s="1" t="s">
        <v>39</v>
      </c>
      <c r="V326" s="1" t="s">
        <v>40</v>
      </c>
      <c r="W326" s="1" t="s">
        <v>41</v>
      </c>
      <c r="X326" s="1" t="s">
        <v>42</v>
      </c>
      <c r="Y326" s="1" t="s">
        <v>37</v>
      </c>
      <c r="Z326" s="1" t="s">
        <v>37</v>
      </c>
      <c r="AA326" s="1" t="s">
        <v>37</v>
      </c>
      <c r="AB326" s="1" t="s">
        <v>1578</v>
      </c>
      <c r="AC326" s="1" t="s">
        <v>37</v>
      </c>
      <c r="AD326" s="1" t="s">
        <v>37</v>
      </c>
      <c r="AE326" s="1" t="s">
        <v>8512</v>
      </c>
      <c r="AF326" s="24">
        <v>9106043551</v>
      </c>
      <c r="AG326" s="24" t="str">
        <f t="shared" si="5"/>
        <v>9106043551-00481889</v>
      </c>
    </row>
    <row r="327" spans="1:33" x14ac:dyDescent="0.25">
      <c r="A327" s="24" t="s">
        <v>8737</v>
      </c>
      <c r="B327" s="1">
        <v>11723863</v>
      </c>
      <c r="C327" s="1" t="s">
        <v>1579</v>
      </c>
      <c r="D327" s="1" t="s">
        <v>907</v>
      </c>
      <c r="E327" s="1" t="s">
        <v>25</v>
      </c>
      <c r="F327" s="1" t="s">
        <v>26</v>
      </c>
      <c r="G327" s="1" t="s">
        <v>1580</v>
      </c>
      <c r="H327" s="1" t="s">
        <v>28</v>
      </c>
      <c r="I327" s="1" t="s">
        <v>29</v>
      </c>
      <c r="J327" s="1" t="s">
        <v>61</v>
      </c>
      <c r="K327" s="1" t="s">
        <v>62</v>
      </c>
      <c r="L327" s="1" t="s">
        <v>63</v>
      </c>
      <c r="M327" s="1" t="s">
        <v>686</v>
      </c>
      <c r="N327" s="1" t="s">
        <v>687</v>
      </c>
      <c r="O327" s="1" t="s">
        <v>688</v>
      </c>
      <c r="P327" s="1" t="s">
        <v>37</v>
      </c>
      <c r="Q327" s="1" t="s">
        <v>37</v>
      </c>
      <c r="R327" s="1" t="s">
        <v>37</v>
      </c>
      <c r="S327" s="1" t="s">
        <v>37</v>
      </c>
      <c r="T327" s="1" t="s">
        <v>38</v>
      </c>
      <c r="U327" s="1" t="s">
        <v>39</v>
      </c>
      <c r="V327" s="1" t="s">
        <v>40</v>
      </c>
      <c r="W327" s="1" t="s">
        <v>41</v>
      </c>
      <c r="X327" s="1" t="s">
        <v>42</v>
      </c>
      <c r="Y327" s="1" t="s">
        <v>37</v>
      </c>
      <c r="Z327" s="1" t="s">
        <v>37</v>
      </c>
      <c r="AA327" s="1" t="s">
        <v>37</v>
      </c>
      <c r="AB327" s="1" t="s">
        <v>1581</v>
      </c>
      <c r="AC327" s="1" t="s">
        <v>37</v>
      </c>
      <c r="AD327" s="1" t="s">
        <v>37</v>
      </c>
      <c r="AE327" s="1" t="s">
        <v>8512</v>
      </c>
      <c r="AF327" s="24">
        <v>9106044399</v>
      </c>
      <c r="AG327" s="24" t="str">
        <f t="shared" si="5"/>
        <v>9106044399-00010079</v>
      </c>
    </row>
    <row r="328" spans="1:33" x14ac:dyDescent="0.25">
      <c r="A328" s="24" t="s">
        <v>8853</v>
      </c>
      <c r="B328" s="1">
        <v>11722148</v>
      </c>
      <c r="C328" s="1" t="s">
        <v>1582</v>
      </c>
      <c r="D328" s="1" t="s">
        <v>907</v>
      </c>
      <c r="E328" s="1" t="s">
        <v>25</v>
      </c>
      <c r="F328" s="1" t="s">
        <v>26</v>
      </c>
      <c r="G328" s="1" t="s">
        <v>1583</v>
      </c>
      <c r="H328" s="1" t="s">
        <v>28</v>
      </c>
      <c r="I328" s="1" t="s">
        <v>29</v>
      </c>
      <c r="J328" s="1" t="s">
        <v>1317</v>
      </c>
      <c r="K328" s="1" t="s">
        <v>1318</v>
      </c>
      <c r="L328" s="1" t="s">
        <v>1319</v>
      </c>
      <c r="M328" s="1" t="s">
        <v>407</v>
      </c>
      <c r="N328" s="1" t="s">
        <v>408</v>
      </c>
      <c r="O328" s="1" t="s">
        <v>409</v>
      </c>
      <c r="P328" s="1" t="s">
        <v>167</v>
      </c>
      <c r="Q328" s="1" t="s">
        <v>37</v>
      </c>
      <c r="R328" s="1" t="s">
        <v>37</v>
      </c>
      <c r="S328" s="1" t="s">
        <v>37</v>
      </c>
      <c r="T328" s="1" t="s">
        <v>38</v>
      </c>
      <c r="U328" s="1" t="s">
        <v>39</v>
      </c>
      <c r="V328" s="1" t="s">
        <v>40</v>
      </c>
      <c r="W328" s="1" t="s">
        <v>41</v>
      </c>
      <c r="X328" s="1" t="s">
        <v>42</v>
      </c>
      <c r="Y328" s="1" t="s">
        <v>37</v>
      </c>
      <c r="Z328" s="1" t="s">
        <v>37</v>
      </c>
      <c r="AA328" s="1" t="s">
        <v>37</v>
      </c>
      <c r="AB328" s="1" t="s">
        <v>1584</v>
      </c>
      <c r="AC328" s="1" t="s">
        <v>37</v>
      </c>
      <c r="AD328" s="1" t="s">
        <v>37</v>
      </c>
      <c r="AE328" s="1" t="s">
        <v>8512</v>
      </c>
      <c r="AF328" s="24">
        <v>9106047560</v>
      </c>
      <c r="AG328" s="24" t="str">
        <f t="shared" si="5"/>
        <v>9106047560-00047676</v>
      </c>
    </row>
    <row r="329" spans="1:33" x14ac:dyDescent="0.25">
      <c r="A329" s="24" t="s">
        <v>8750</v>
      </c>
      <c r="B329" s="1">
        <v>11720662</v>
      </c>
      <c r="C329" s="1" t="s">
        <v>1585</v>
      </c>
      <c r="D329" s="1" t="s">
        <v>907</v>
      </c>
      <c r="E329" s="1" t="s">
        <v>25</v>
      </c>
      <c r="F329" s="1" t="s">
        <v>26</v>
      </c>
      <c r="G329" s="1" t="s">
        <v>1586</v>
      </c>
      <c r="H329" s="1" t="s">
        <v>28</v>
      </c>
      <c r="I329" s="1" t="s">
        <v>29</v>
      </c>
      <c r="J329" s="1" t="s">
        <v>1587</v>
      </c>
      <c r="K329" s="1" t="s">
        <v>1588</v>
      </c>
      <c r="L329" s="1" t="s">
        <v>1589</v>
      </c>
      <c r="M329" s="1" t="s">
        <v>55</v>
      </c>
      <c r="N329" s="1" t="s">
        <v>56</v>
      </c>
      <c r="O329" s="1" t="s">
        <v>57</v>
      </c>
      <c r="P329" s="1" t="s">
        <v>37</v>
      </c>
      <c r="Q329" s="1" t="s">
        <v>37</v>
      </c>
      <c r="R329" s="1" t="s">
        <v>37</v>
      </c>
      <c r="S329" s="1" t="s">
        <v>37</v>
      </c>
      <c r="T329" s="1" t="s">
        <v>38</v>
      </c>
      <c r="U329" s="1" t="s">
        <v>39</v>
      </c>
      <c r="V329" s="1" t="s">
        <v>40</v>
      </c>
      <c r="W329" s="1" t="s">
        <v>41</v>
      </c>
      <c r="X329" s="1" t="s">
        <v>42</v>
      </c>
      <c r="Y329" s="1" t="s">
        <v>37</v>
      </c>
      <c r="Z329" s="1" t="s">
        <v>37</v>
      </c>
      <c r="AA329" s="1" t="s">
        <v>37</v>
      </c>
      <c r="AB329" s="1" t="s">
        <v>1590</v>
      </c>
      <c r="AC329" s="1" t="s">
        <v>37</v>
      </c>
      <c r="AD329" s="1" t="s">
        <v>37</v>
      </c>
      <c r="AE329" s="1" t="s">
        <v>8512</v>
      </c>
      <c r="AF329" s="24">
        <v>9106044712</v>
      </c>
      <c r="AG329" s="24" t="str">
        <f t="shared" si="5"/>
        <v>9106044712-00482333</v>
      </c>
    </row>
    <row r="330" spans="1:33" x14ac:dyDescent="0.25">
      <c r="A330" s="24" t="s">
        <v>8771</v>
      </c>
      <c r="B330" s="1">
        <v>11720851</v>
      </c>
      <c r="C330" s="1" t="s">
        <v>1591</v>
      </c>
      <c r="D330" s="1" t="s">
        <v>907</v>
      </c>
      <c r="E330" s="1" t="s">
        <v>25</v>
      </c>
      <c r="F330" s="1" t="s">
        <v>26</v>
      </c>
      <c r="G330" s="1" t="s">
        <v>1592</v>
      </c>
      <c r="H330" s="1" t="s">
        <v>28</v>
      </c>
      <c r="I330" s="1" t="s">
        <v>29</v>
      </c>
      <c r="J330" s="1" t="s">
        <v>1593</v>
      </c>
      <c r="K330" s="1" t="s">
        <v>1594</v>
      </c>
      <c r="L330" s="1" t="s">
        <v>1595</v>
      </c>
      <c r="M330" s="1" t="s">
        <v>55</v>
      </c>
      <c r="N330" s="1" t="s">
        <v>56</v>
      </c>
      <c r="O330" s="1" t="s">
        <v>57</v>
      </c>
      <c r="P330" s="1" t="s">
        <v>37</v>
      </c>
      <c r="Q330" s="1" t="s">
        <v>37</v>
      </c>
      <c r="R330" s="1" t="s">
        <v>37</v>
      </c>
      <c r="S330" s="1" t="s">
        <v>37</v>
      </c>
      <c r="T330" s="1" t="s">
        <v>38</v>
      </c>
      <c r="U330" s="1" t="s">
        <v>39</v>
      </c>
      <c r="V330" s="1" t="s">
        <v>40</v>
      </c>
      <c r="W330" s="1" t="s">
        <v>41</v>
      </c>
      <c r="X330" s="1" t="s">
        <v>42</v>
      </c>
      <c r="Y330" s="1" t="s">
        <v>37</v>
      </c>
      <c r="Z330" s="1" t="s">
        <v>37</v>
      </c>
      <c r="AA330" s="1" t="s">
        <v>37</v>
      </c>
      <c r="AB330" s="1" t="s">
        <v>1596</v>
      </c>
      <c r="AC330" s="1" t="s">
        <v>37</v>
      </c>
      <c r="AD330" s="1" t="s">
        <v>37</v>
      </c>
      <c r="AE330" s="1" t="s">
        <v>8512</v>
      </c>
      <c r="AF330" s="24">
        <v>9106045202</v>
      </c>
      <c r="AG330" s="24" t="str">
        <f t="shared" si="5"/>
        <v>9106045202-00482514</v>
      </c>
    </row>
    <row r="331" spans="1:33" x14ac:dyDescent="0.25">
      <c r="A331" s="24" t="s">
        <v>8703</v>
      </c>
      <c r="B331" s="1">
        <v>11721887</v>
      </c>
      <c r="C331" s="1" t="s">
        <v>1597</v>
      </c>
      <c r="D331" s="1" t="s">
        <v>907</v>
      </c>
      <c r="E331" s="1" t="s">
        <v>25</v>
      </c>
      <c r="F331" s="1" t="s">
        <v>26</v>
      </c>
      <c r="G331" s="1" t="s">
        <v>1598</v>
      </c>
      <c r="H331" s="1" t="s">
        <v>28</v>
      </c>
      <c r="I331" s="1" t="s">
        <v>29</v>
      </c>
      <c r="J331" s="1" t="s">
        <v>1014</v>
      </c>
      <c r="K331" s="1" t="s">
        <v>1015</v>
      </c>
      <c r="L331" s="1" t="s">
        <v>1016</v>
      </c>
      <c r="M331" s="1" t="s">
        <v>605</v>
      </c>
      <c r="N331" s="1" t="s">
        <v>606</v>
      </c>
      <c r="O331" s="1" t="s">
        <v>607</v>
      </c>
      <c r="P331" s="1" t="s">
        <v>37</v>
      </c>
      <c r="Q331" s="1" t="s">
        <v>37</v>
      </c>
      <c r="R331" s="1" t="s">
        <v>37</v>
      </c>
      <c r="S331" s="1" t="s">
        <v>37</v>
      </c>
      <c r="T331" s="1" t="s">
        <v>38</v>
      </c>
      <c r="U331" s="1" t="s">
        <v>39</v>
      </c>
      <c r="V331" s="1" t="s">
        <v>40</v>
      </c>
      <c r="W331" s="1" t="s">
        <v>41</v>
      </c>
      <c r="X331" s="1" t="s">
        <v>42</v>
      </c>
      <c r="Y331" s="1" t="s">
        <v>37</v>
      </c>
      <c r="Z331" s="1" t="s">
        <v>37</v>
      </c>
      <c r="AA331" s="1" t="s">
        <v>37</v>
      </c>
      <c r="AB331" s="1" t="s">
        <v>1599</v>
      </c>
      <c r="AC331" s="1" t="s">
        <v>37</v>
      </c>
      <c r="AD331" s="1" t="s">
        <v>37</v>
      </c>
      <c r="AE331" s="1" t="s">
        <v>8512</v>
      </c>
      <c r="AF331" s="24">
        <v>9106043536</v>
      </c>
      <c r="AG331" s="24" t="str">
        <f t="shared" si="5"/>
        <v>9106043536-00035429</v>
      </c>
    </row>
    <row r="332" spans="1:33" x14ac:dyDescent="0.25">
      <c r="A332" s="24" t="s">
        <v>8769</v>
      </c>
      <c r="B332" s="1">
        <v>11720846</v>
      </c>
      <c r="C332" s="1" t="s">
        <v>1600</v>
      </c>
      <c r="D332" s="1" t="s">
        <v>907</v>
      </c>
      <c r="E332" s="1" t="s">
        <v>25</v>
      </c>
      <c r="F332" s="1" t="s">
        <v>26</v>
      </c>
      <c r="G332" s="1" t="s">
        <v>1601</v>
      </c>
      <c r="H332" s="1" t="s">
        <v>28</v>
      </c>
      <c r="I332" s="1" t="s">
        <v>29</v>
      </c>
      <c r="J332" s="1" t="s">
        <v>936</v>
      </c>
      <c r="K332" s="1" t="s">
        <v>937</v>
      </c>
      <c r="L332" s="1" t="s">
        <v>938</v>
      </c>
      <c r="M332" s="1" t="s">
        <v>55</v>
      </c>
      <c r="N332" s="1" t="s">
        <v>56</v>
      </c>
      <c r="O332" s="1" t="s">
        <v>57</v>
      </c>
      <c r="P332" s="1" t="s">
        <v>37</v>
      </c>
      <c r="Q332" s="1" t="s">
        <v>37</v>
      </c>
      <c r="R332" s="1" t="s">
        <v>37</v>
      </c>
      <c r="S332" s="1" t="s">
        <v>37</v>
      </c>
      <c r="T332" s="1" t="s">
        <v>38</v>
      </c>
      <c r="U332" s="1" t="s">
        <v>39</v>
      </c>
      <c r="V332" s="1" t="s">
        <v>40</v>
      </c>
      <c r="W332" s="1" t="s">
        <v>41</v>
      </c>
      <c r="X332" s="1" t="s">
        <v>42</v>
      </c>
      <c r="Y332" s="1" t="s">
        <v>37</v>
      </c>
      <c r="Z332" s="1" t="s">
        <v>37</v>
      </c>
      <c r="AA332" s="1" t="s">
        <v>37</v>
      </c>
      <c r="AB332" s="1" t="s">
        <v>1602</v>
      </c>
      <c r="AC332" s="1" t="s">
        <v>37</v>
      </c>
      <c r="AD332" s="1" t="s">
        <v>37</v>
      </c>
      <c r="AE332" s="1" t="s">
        <v>8512</v>
      </c>
      <c r="AF332" s="24">
        <v>9106045192</v>
      </c>
      <c r="AG332" s="24" t="str">
        <f t="shared" si="5"/>
        <v>9106045192-00482510</v>
      </c>
    </row>
    <row r="333" spans="1:33" x14ac:dyDescent="0.25">
      <c r="A333" s="24" t="s">
        <v>8714</v>
      </c>
      <c r="B333" s="1">
        <v>11720260</v>
      </c>
      <c r="C333" s="1" t="s">
        <v>1603</v>
      </c>
      <c r="D333" s="1" t="s">
        <v>907</v>
      </c>
      <c r="E333" s="1" t="s">
        <v>25</v>
      </c>
      <c r="F333" s="1" t="s">
        <v>26</v>
      </c>
      <c r="G333" s="1" t="s">
        <v>1604</v>
      </c>
      <c r="H333" s="1" t="s">
        <v>28</v>
      </c>
      <c r="I333" s="1" t="s">
        <v>29</v>
      </c>
      <c r="J333" s="1" t="s">
        <v>1605</v>
      </c>
      <c r="K333" s="1" t="s">
        <v>1606</v>
      </c>
      <c r="L333" s="1" t="s">
        <v>1607</v>
      </c>
      <c r="M333" s="1" t="s">
        <v>55</v>
      </c>
      <c r="N333" s="1" t="s">
        <v>56</v>
      </c>
      <c r="O333" s="1" t="s">
        <v>57</v>
      </c>
      <c r="P333" s="1" t="s">
        <v>37</v>
      </c>
      <c r="Q333" s="1" t="s">
        <v>37</v>
      </c>
      <c r="R333" s="1" t="s">
        <v>37</v>
      </c>
      <c r="S333" s="1" t="s">
        <v>37</v>
      </c>
      <c r="T333" s="1" t="s">
        <v>38</v>
      </c>
      <c r="U333" s="1" t="s">
        <v>39</v>
      </c>
      <c r="V333" s="1" t="s">
        <v>40</v>
      </c>
      <c r="W333" s="1" t="s">
        <v>41</v>
      </c>
      <c r="X333" s="1" t="s">
        <v>42</v>
      </c>
      <c r="Y333" s="1" t="s">
        <v>37</v>
      </c>
      <c r="Z333" s="1" t="s">
        <v>37</v>
      </c>
      <c r="AA333" s="1" t="s">
        <v>37</v>
      </c>
      <c r="AB333" s="1" t="s">
        <v>1608</v>
      </c>
      <c r="AC333" s="1" t="s">
        <v>37</v>
      </c>
      <c r="AD333" s="1" t="s">
        <v>37</v>
      </c>
      <c r="AE333" s="1" t="s">
        <v>8512</v>
      </c>
      <c r="AF333" s="24">
        <v>9106043762</v>
      </c>
      <c r="AG333" s="24" t="str">
        <f t="shared" si="5"/>
        <v>9106043762-00481975</v>
      </c>
    </row>
    <row r="334" spans="1:33" x14ac:dyDescent="0.25">
      <c r="A334" s="24" t="s">
        <v>8808</v>
      </c>
      <c r="B334" s="1">
        <v>11721970</v>
      </c>
      <c r="C334" s="1" t="s">
        <v>1609</v>
      </c>
      <c r="D334" s="1" t="s">
        <v>907</v>
      </c>
      <c r="E334" s="1" t="s">
        <v>25</v>
      </c>
      <c r="F334" s="1" t="s">
        <v>26</v>
      </c>
      <c r="G334" s="1" t="s">
        <v>1610</v>
      </c>
      <c r="H334" s="1" t="s">
        <v>28</v>
      </c>
      <c r="I334" s="1" t="s">
        <v>29</v>
      </c>
      <c r="J334" s="1" t="s">
        <v>1611</v>
      </c>
      <c r="K334" s="1" t="s">
        <v>1612</v>
      </c>
      <c r="L334" s="1" t="s">
        <v>1613</v>
      </c>
      <c r="M334" s="1" t="s">
        <v>605</v>
      </c>
      <c r="N334" s="1" t="s">
        <v>606</v>
      </c>
      <c r="O334" s="1" t="s">
        <v>607</v>
      </c>
      <c r="P334" s="1" t="s">
        <v>37</v>
      </c>
      <c r="Q334" s="1" t="s">
        <v>37</v>
      </c>
      <c r="R334" s="1" t="s">
        <v>37</v>
      </c>
      <c r="S334" s="1" t="s">
        <v>37</v>
      </c>
      <c r="T334" s="1" t="s">
        <v>38</v>
      </c>
      <c r="U334" s="1" t="s">
        <v>39</v>
      </c>
      <c r="V334" s="1" t="s">
        <v>40</v>
      </c>
      <c r="W334" s="1" t="s">
        <v>41</v>
      </c>
      <c r="X334" s="1" t="s">
        <v>42</v>
      </c>
      <c r="Y334" s="1" t="s">
        <v>37</v>
      </c>
      <c r="Z334" s="1" t="s">
        <v>37</v>
      </c>
      <c r="AA334" s="1" t="s">
        <v>37</v>
      </c>
      <c r="AB334" s="1" t="s">
        <v>1614</v>
      </c>
      <c r="AC334" s="1" t="s">
        <v>37</v>
      </c>
      <c r="AD334" s="1" t="s">
        <v>37</v>
      </c>
      <c r="AE334" s="1" t="s">
        <v>8512</v>
      </c>
      <c r="AF334" s="24">
        <v>9106045992</v>
      </c>
      <c r="AG334" s="24" t="str">
        <f t="shared" si="5"/>
        <v>9106045992-00035508</v>
      </c>
    </row>
    <row r="335" spans="1:33" x14ac:dyDescent="0.25">
      <c r="A335" s="24" t="s">
        <v>8994</v>
      </c>
      <c r="B335" s="1">
        <v>11730405</v>
      </c>
      <c r="C335" s="1" t="s">
        <v>1615</v>
      </c>
      <c r="D335" s="1" t="s">
        <v>1616</v>
      </c>
      <c r="E335" s="1" t="s">
        <v>25</v>
      </c>
      <c r="F335" s="1" t="s">
        <v>26</v>
      </c>
      <c r="G335" s="1" t="s">
        <v>1617</v>
      </c>
      <c r="H335" s="1" t="s">
        <v>28</v>
      </c>
      <c r="I335" s="1" t="s">
        <v>29</v>
      </c>
      <c r="J335" s="1" t="s">
        <v>61</v>
      </c>
      <c r="K335" s="1" t="s">
        <v>62</v>
      </c>
      <c r="L335" s="1" t="s">
        <v>63</v>
      </c>
      <c r="M335" s="1" t="s">
        <v>310</v>
      </c>
      <c r="N335" s="1" t="s">
        <v>311</v>
      </c>
      <c r="O335" s="1" t="s">
        <v>312</v>
      </c>
      <c r="P335" s="1" t="s">
        <v>167</v>
      </c>
      <c r="Q335" s="1" t="s">
        <v>37</v>
      </c>
      <c r="R335" s="1" t="s">
        <v>37</v>
      </c>
      <c r="S335" s="1" t="s">
        <v>37</v>
      </c>
      <c r="T335" s="1" t="s">
        <v>38</v>
      </c>
      <c r="U335" s="1" t="s">
        <v>39</v>
      </c>
      <c r="V335" s="1" t="s">
        <v>40</v>
      </c>
      <c r="W335" s="1" t="s">
        <v>41</v>
      </c>
      <c r="X335" s="1" t="s">
        <v>42</v>
      </c>
      <c r="Y335" s="1" t="s">
        <v>37</v>
      </c>
      <c r="Z335" s="1" t="s">
        <v>37</v>
      </c>
      <c r="AA335" s="1" t="s">
        <v>37</v>
      </c>
      <c r="AB335" s="1" t="s">
        <v>1618</v>
      </c>
      <c r="AC335" s="1" t="s">
        <v>37</v>
      </c>
      <c r="AD335" s="1" t="s">
        <v>37</v>
      </c>
      <c r="AE335" s="1" t="s">
        <v>8512</v>
      </c>
      <c r="AF335" s="24">
        <v>9106051587</v>
      </c>
      <c r="AG335" s="24" t="str">
        <f t="shared" si="5"/>
        <v>9106051587-00029070</v>
      </c>
    </row>
    <row r="336" spans="1:33" x14ac:dyDescent="0.25">
      <c r="A336" s="24" t="s">
        <v>8941</v>
      </c>
      <c r="B336" s="1">
        <v>11729473</v>
      </c>
      <c r="C336" s="1" t="s">
        <v>1619</v>
      </c>
      <c r="D336" s="1" t="s">
        <v>1616</v>
      </c>
      <c r="E336" s="1" t="s">
        <v>25</v>
      </c>
      <c r="F336" s="1" t="s">
        <v>26</v>
      </c>
      <c r="G336" s="1" t="s">
        <v>1620</v>
      </c>
      <c r="H336" s="1" t="s">
        <v>28</v>
      </c>
      <c r="I336" s="1" t="s">
        <v>29</v>
      </c>
      <c r="J336" s="1" t="s">
        <v>990</v>
      </c>
      <c r="K336" s="1" t="s">
        <v>991</v>
      </c>
      <c r="L336" s="1" t="s">
        <v>992</v>
      </c>
      <c r="M336" s="1" t="s">
        <v>55</v>
      </c>
      <c r="N336" s="1" t="s">
        <v>56</v>
      </c>
      <c r="O336" s="1" t="s">
        <v>57</v>
      </c>
      <c r="P336" s="1" t="s">
        <v>37</v>
      </c>
      <c r="Q336" s="1" t="s">
        <v>37</v>
      </c>
      <c r="R336" s="1" t="s">
        <v>37</v>
      </c>
      <c r="S336" s="1" t="s">
        <v>37</v>
      </c>
      <c r="T336" s="1" t="s">
        <v>38</v>
      </c>
      <c r="U336" s="1" t="s">
        <v>39</v>
      </c>
      <c r="V336" s="1" t="s">
        <v>40</v>
      </c>
      <c r="W336" s="1" t="s">
        <v>41</v>
      </c>
      <c r="X336" s="1" t="s">
        <v>42</v>
      </c>
      <c r="Y336" s="1" t="s">
        <v>37</v>
      </c>
      <c r="Z336" s="1" t="s">
        <v>37</v>
      </c>
      <c r="AA336" s="1" t="s">
        <v>37</v>
      </c>
      <c r="AB336" s="1" t="s">
        <v>1621</v>
      </c>
      <c r="AC336" s="1" t="s">
        <v>37</v>
      </c>
      <c r="AD336" s="1" t="s">
        <v>37</v>
      </c>
      <c r="AE336" s="1" t="s">
        <v>8512</v>
      </c>
      <c r="AF336" s="24">
        <v>9106050142</v>
      </c>
      <c r="AG336" s="24" t="str">
        <f t="shared" si="5"/>
        <v>9106050142-00484170</v>
      </c>
    </row>
    <row r="337" spans="1:33" x14ac:dyDescent="0.25">
      <c r="A337" s="24" t="s">
        <v>9006</v>
      </c>
      <c r="B337" s="1">
        <v>11734092</v>
      </c>
      <c r="C337" s="1" t="s">
        <v>1622</v>
      </c>
      <c r="D337" s="1" t="s">
        <v>1616</v>
      </c>
      <c r="E337" s="1" t="s">
        <v>25</v>
      </c>
      <c r="F337" s="1" t="s">
        <v>26</v>
      </c>
      <c r="G337" s="1" t="s">
        <v>1623</v>
      </c>
      <c r="H337" s="1" t="s">
        <v>28</v>
      </c>
      <c r="I337" s="1" t="s">
        <v>29</v>
      </c>
      <c r="J337" s="1" t="s">
        <v>1624</v>
      </c>
      <c r="K337" s="1" t="s">
        <v>1625</v>
      </c>
      <c r="L337" s="1" t="s">
        <v>1626</v>
      </c>
      <c r="M337" s="1" t="s">
        <v>247</v>
      </c>
      <c r="N337" s="1" t="s">
        <v>248</v>
      </c>
      <c r="O337" s="1" t="s">
        <v>249</v>
      </c>
      <c r="P337" s="1" t="s">
        <v>37</v>
      </c>
      <c r="Q337" s="1" t="s">
        <v>37</v>
      </c>
      <c r="R337" s="1" t="s">
        <v>37</v>
      </c>
      <c r="S337" s="1" t="s">
        <v>37</v>
      </c>
      <c r="T337" s="1" t="s">
        <v>38</v>
      </c>
      <c r="U337" s="1" t="s">
        <v>39</v>
      </c>
      <c r="V337" s="1" t="s">
        <v>40</v>
      </c>
      <c r="W337" s="1" t="s">
        <v>41</v>
      </c>
      <c r="X337" s="1" t="s">
        <v>42</v>
      </c>
      <c r="Y337" s="1" t="s">
        <v>37</v>
      </c>
      <c r="Z337" s="1" t="s">
        <v>37</v>
      </c>
      <c r="AA337" s="1" t="s">
        <v>37</v>
      </c>
      <c r="AB337" s="1" t="s">
        <v>1627</v>
      </c>
      <c r="AC337" s="1" t="s">
        <v>37</v>
      </c>
      <c r="AD337" s="1" t="s">
        <v>37</v>
      </c>
      <c r="AE337" s="1" t="s">
        <v>8512</v>
      </c>
      <c r="AF337" s="24">
        <v>9106051804</v>
      </c>
      <c r="AG337" s="24" t="str">
        <f t="shared" si="5"/>
        <v>9106051804-00015072</v>
      </c>
    </row>
    <row r="338" spans="1:33" x14ac:dyDescent="0.25">
      <c r="A338" s="24" t="s">
        <v>9013</v>
      </c>
      <c r="B338" s="1">
        <v>11734095</v>
      </c>
      <c r="C338" s="1" t="s">
        <v>1628</v>
      </c>
      <c r="D338" s="1" t="s">
        <v>1616</v>
      </c>
      <c r="E338" s="1" t="s">
        <v>25</v>
      </c>
      <c r="F338" s="1" t="s">
        <v>26</v>
      </c>
      <c r="G338" s="1" t="s">
        <v>1629</v>
      </c>
      <c r="H338" s="1" t="s">
        <v>28</v>
      </c>
      <c r="I338" s="1" t="s">
        <v>29</v>
      </c>
      <c r="J338" s="1" t="s">
        <v>1630</v>
      </c>
      <c r="K338" s="1" t="s">
        <v>1631</v>
      </c>
      <c r="L338" s="1" t="s">
        <v>1632</v>
      </c>
      <c r="M338" s="1" t="s">
        <v>247</v>
      </c>
      <c r="N338" s="1" t="s">
        <v>248</v>
      </c>
      <c r="O338" s="1" t="s">
        <v>249</v>
      </c>
      <c r="P338" s="1" t="s">
        <v>37</v>
      </c>
      <c r="Q338" s="1" t="s">
        <v>37</v>
      </c>
      <c r="R338" s="1" t="s">
        <v>37</v>
      </c>
      <c r="S338" s="1" t="s">
        <v>37</v>
      </c>
      <c r="T338" s="1" t="s">
        <v>38</v>
      </c>
      <c r="U338" s="1" t="s">
        <v>39</v>
      </c>
      <c r="V338" s="1" t="s">
        <v>40</v>
      </c>
      <c r="W338" s="1" t="s">
        <v>41</v>
      </c>
      <c r="X338" s="1" t="s">
        <v>42</v>
      </c>
      <c r="Y338" s="1" t="s">
        <v>37</v>
      </c>
      <c r="Z338" s="1" t="s">
        <v>37</v>
      </c>
      <c r="AA338" s="1" t="s">
        <v>37</v>
      </c>
      <c r="AB338" s="1" t="s">
        <v>1633</v>
      </c>
      <c r="AC338" s="1" t="s">
        <v>37</v>
      </c>
      <c r="AD338" s="1" t="s">
        <v>37</v>
      </c>
      <c r="AE338" s="1" t="s">
        <v>8512</v>
      </c>
      <c r="AF338" s="24">
        <v>9106051990</v>
      </c>
      <c r="AG338" s="24" t="str">
        <f t="shared" si="5"/>
        <v>9106051990-00015075</v>
      </c>
    </row>
    <row r="339" spans="1:33" x14ac:dyDescent="0.25">
      <c r="A339" s="24" t="s">
        <v>8931</v>
      </c>
      <c r="B339" s="1">
        <v>11730314</v>
      </c>
      <c r="C339" s="1" t="s">
        <v>1634</v>
      </c>
      <c r="D339" s="1" t="s">
        <v>1616</v>
      </c>
      <c r="E339" s="1" t="s">
        <v>25</v>
      </c>
      <c r="F339" s="1" t="s">
        <v>26</v>
      </c>
      <c r="G339" s="1" t="s">
        <v>1635</v>
      </c>
      <c r="H339" s="1" t="s">
        <v>28</v>
      </c>
      <c r="I339" s="1" t="s">
        <v>29</v>
      </c>
      <c r="J339" s="1" t="s">
        <v>1636</v>
      </c>
      <c r="K339" s="1" t="s">
        <v>1637</v>
      </c>
      <c r="L339" s="1" t="s">
        <v>1638</v>
      </c>
      <c r="M339" s="1" t="s">
        <v>222</v>
      </c>
      <c r="N339" s="1" t="s">
        <v>223</v>
      </c>
      <c r="O339" s="1" t="s">
        <v>224</v>
      </c>
      <c r="P339" s="1" t="s">
        <v>37</v>
      </c>
      <c r="Q339" s="1" t="s">
        <v>37</v>
      </c>
      <c r="R339" s="1" t="s">
        <v>37</v>
      </c>
      <c r="S339" s="1" t="s">
        <v>37</v>
      </c>
      <c r="T339" s="1" t="s">
        <v>38</v>
      </c>
      <c r="U339" s="1" t="s">
        <v>39</v>
      </c>
      <c r="V339" s="1" t="s">
        <v>40</v>
      </c>
      <c r="W339" s="1" t="s">
        <v>41</v>
      </c>
      <c r="X339" s="1" t="s">
        <v>42</v>
      </c>
      <c r="Y339" s="1" t="s">
        <v>37</v>
      </c>
      <c r="Z339" s="1" t="s">
        <v>37</v>
      </c>
      <c r="AA339" s="1" t="s">
        <v>37</v>
      </c>
      <c r="AB339" s="1" t="s">
        <v>1639</v>
      </c>
      <c r="AC339" s="1" t="s">
        <v>37</v>
      </c>
      <c r="AD339" s="1" t="s">
        <v>37</v>
      </c>
      <c r="AE339" s="1" t="s">
        <v>8512</v>
      </c>
      <c r="AF339" s="24">
        <v>9106050019</v>
      </c>
      <c r="AG339" s="24" t="str">
        <f t="shared" si="5"/>
        <v>9106050019-00011409</v>
      </c>
    </row>
    <row r="340" spans="1:33" x14ac:dyDescent="0.25">
      <c r="A340" s="24" t="s">
        <v>8862</v>
      </c>
      <c r="B340" s="1">
        <v>11730867</v>
      </c>
      <c r="C340" s="1" t="s">
        <v>1640</v>
      </c>
      <c r="D340" s="1" t="s">
        <v>1616</v>
      </c>
      <c r="E340" s="1" t="s">
        <v>25</v>
      </c>
      <c r="F340" s="1" t="s">
        <v>26</v>
      </c>
      <c r="G340" s="1" t="s">
        <v>1641</v>
      </c>
      <c r="H340" s="1" t="s">
        <v>28</v>
      </c>
      <c r="I340" s="1" t="s">
        <v>29</v>
      </c>
      <c r="J340" s="1" t="s">
        <v>52</v>
      </c>
      <c r="K340" s="1" t="s">
        <v>53</v>
      </c>
      <c r="L340" s="1" t="s">
        <v>54</v>
      </c>
      <c r="M340" s="1" t="s">
        <v>764</v>
      </c>
      <c r="N340" s="1" t="s">
        <v>765</v>
      </c>
      <c r="O340" s="1" t="s">
        <v>766</v>
      </c>
      <c r="P340" s="1" t="s">
        <v>167</v>
      </c>
      <c r="Q340" s="1" t="s">
        <v>37</v>
      </c>
      <c r="R340" s="1" t="s">
        <v>37</v>
      </c>
      <c r="S340" s="1" t="s">
        <v>37</v>
      </c>
      <c r="T340" s="1" t="s">
        <v>38</v>
      </c>
      <c r="U340" s="1" t="s">
        <v>39</v>
      </c>
      <c r="V340" s="1" t="s">
        <v>40</v>
      </c>
      <c r="W340" s="1" t="s">
        <v>41</v>
      </c>
      <c r="X340" s="1" t="s">
        <v>42</v>
      </c>
      <c r="Y340" s="1" t="s">
        <v>37</v>
      </c>
      <c r="Z340" s="1" t="s">
        <v>37</v>
      </c>
      <c r="AA340" s="1" t="s">
        <v>37</v>
      </c>
      <c r="AB340" s="1" t="s">
        <v>1642</v>
      </c>
      <c r="AC340" s="1" t="s">
        <v>37</v>
      </c>
      <c r="AD340" s="1" t="s">
        <v>37</v>
      </c>
      <c r="AE340" s="1" t="s">
        <v>8512</v>
      </c>
      <c r="AF340" s="24">
        <v>9106047989</v>
      </c>
      <c r="AG340" s="24" t="str">
        <f t="shared" si="5"/>
        <v>9106047989-00004038</v>
      </c>
    </row>
    <row r="341" spans="1:33" x14ac:dyDescent="0.25">
      <c r="A341" s="24" t="s">
        <v>8988</v>
      </c>
      <c r="B341" s="1">
        <v>11730684</v>
      </c>
      <c r="C341" s="1" t="s">
        <v>1643</v>
      </c>
      <c r="D341" s="1" t="s">
        <v>1616</v>
      </c>
      <c r="E341" s="1" t="s">
        <v>25</v>
      </c>
      <c r="F341" s="1" t="s">
        <v>26</v>
      </c>
      <c r="G341" s="1" t="s">
        <v>1644</v>
      </c>
      <c r="H341" s="1" t="s">
        <v>28</v>
      </c>
      <c r="I341" s="1" t="s">
        <v>29</v>
      </c>
      <c r="J341" s="1" t="s">
        <v>79</v>
      </c>
      <c r="K341" s="1" t="s">
        <v>80</v>
      </c>
      <c r="L341" s="1" t="s">
        <v>81</v>
      </c>
      <c r="M341" s="1" t="s">
        <v>407</v>
      </c>
      <c r="N341" s="1" t="s">
        <v>408</v>
      </c>
      <c r="O341" s="1" t="s">
        <v>409</v>
      </c>
      <c r="P341" s="1" t="s">
        <v>167</v>
      </c>
      <c r="Q341" s="1" t="s">
        <v>37</v>
      </c>
      <c r="R341" s="1" t="s">
        <v>37</v>
      </c>
      <c r="S341" s="1" t="s">
        <v>37</v>
      </c>
      <c r="T341" s="1" t="s">
        <v>38</v>
      </c>
      <c r="U341" s="1" t="s">
        <v>39</v>
      </c>
      <c r="V341" s="1" t="s">
        <v>40</v>
      </c>
      <c r="W341" s="1" t="s">
        <v>41</v>
      </c>
      <c r="X341" s="1" t="s">
        <v>42</v>
      </c>
      <c r="Y341" s="1" t="s">
        <v>37</v>
      </c>
      <c r="Z341" s="1" t="s">
        <v>37</v>
      </c>
      <c r="AA341" s="1" t="s">
        <v>37</v>
      </c>
      <c r="AB341" s="1" t="s">
        <v>1645</v>
      </c>
      <c r="AC341" s="1" t="s">
        <v>37</v>
      </c>
      <c r="AD341" s="1" t="s">
        <v>37</v>
      </c>
      <c r="AE341" s="1" t="s">
        <v>8512</v>
      </c>
      <c r="AF341" s="24">
        <v>9106051412</v>
      </c>
      <c r="AG341" s="24" t="str">
        <f t="shared" si="5"/>
        <v>9106051412-00047788</v>
      </c>
    </row>
    <row r="342" spans="1:33" x14ac:dyDescent="0.25">
      <c r="A342" s="24" t="s">
        <v>8863</v>
      </c>
      <c r="B342" s="1">
        <v>11730868</v>
      </c>
      <c r="C342" s="1" t="s">
        <v>1646</v>
      </c>
      <c r="D342" s="1" t="s">
        <v>1616</v>
      </c>
      <c r="E342" s="1" t="s">
        <v>25</v>
      </c>
      <c r="F342" s="1" t="s">
        <v>26</v>
      </c>
      <c r="G342" s="1" t="s">
        <v>1647</v>
      </c>
      <c r="H342" s="1" t="s">
        <v>28</v>
      </c>
      <c r="I342" s="1" t="s">
        <v>29</v>
      </c>
      <c r="J342" s="1" t="s">
        <v>30</v>
      </c>
      <c r="K342" s="1" t="s">
        <v>31</v>
      </c>
      <c r="L342" s="1" t="s">
        <v>32</v>
      </c>
      <c r="M342" s="1" t="s">
        <v>764</v>
      </c>
      <c r="N342" s="1" t="s">
        <v>765</v>
      </c>
      <c r="O342" s="1" t="s">
        <v>766</v>
      </c>
      <c r="P342" s="1" t="s">
        <v>167</v>
      </c>
      <c r="Q342" s="1" t="s">
        <v>37</v>
      </c>
      <c r="R342" s="1" t="s">
        <v>37</v>
      </c>
      <c r="S342" s="1" t="s">
        <v>37</v>
      </c>
      <c r="T342" s="1" t="s">
        <v>38</v>
      </c>
      <c r="U342" s="1" t="s">
        <v>39</v>
      </c>
      <c r="V342" s="1" t="s">
        <v>40</v>
      </c>
      <c r="W342" s="1" t="s">
        <v>41</v>
      </c>
      <c r="X342" s="1" t="s">
        <v>42</v>
      </c>
      <c r="Y342" s="1" t="s">
        <v>37</v>
      </c>
      <c r="Z342" s="1" t="s">
        <v>37</v>
      </c>
      <c r="AA342" s="1" t="s">
        <v>37</v>
      </c>
      <c r="AB342" s="1" t="s">
        <v>1648</v>
      </c>
      <c r="AC342" s="1" t="s">
        <v>37</v>
      </c>
      <c r="AD342" s="1" t="s">
        <v>37</v>
      </c>
      <c r="AE342" s="1" t="s">
        <v>8512</v>
      </c>
      <c r="AF342" s="24">
        <v>9106047996</v>
      </c>
      <c r="AG342" s="24" t="str">
        <f t="shared" si="5"/>
        <v>9106047996-00004039</v>
      </c>
    </row>
    <row r="343" spans="1:33" x14ac:dyDescent="0.25">
      <c r="A343" s="24" t="s">
        <v>8934</v>
      </c>
      <c r="B343" s="1">
        <v>11730315</v>
      </c>
      <c r="C343" s="1" t="s">
        <v>1649</v>
      </c>
      <c r="D343" s="1" t="s">
        <v>1616</v>
      </c>
      <c r="E343" s="1" t="s">
        <v>25</v>
      </c>
      <c r="F343" s="1" t="s">
        <v>26</v>
      </c>
      <c r="G343" s="1" t="s">
        <v>1650</v>
      </c>
      <c r="H343" s="1" t="s">
        <v>28</v>
      </c>
      <c r="I343" s="1" t="s">
        <v>29</v>
      </c>
      <c r="J343" s="1" t="s">
        <v>1651</v>
      </c>
      <c r="K343" s="1" t="s">
        <v>1652</v>
      </c>
      <c r="L343" s="1" t="s">
        <v>1653</v>
      </c>
      <c r="M343" s="1" t="s">
        <v>222</v>
      </c>
      <c r="N343" s="1" t="s">
        <v>223</v>
      </c>
      <c r="O343" s="1" t="s">
        <v>224</v>
      </c>
      <c r="P343" s="1" t="s">
        <v>37</v>
      </c>
      <c r="Q343" s="1" t="s">
        <v>37</v>
      </c>
      <c r="R343" s="1" t="s">
        <v>37</v>
      </c>
      <c r="S343" s="1" t="s">
        <v>37</v>
      </c>
      <c r="T343" s="1" t="s">
        <v>38</v>
      </c>
      <c r="U343" s="1" t="s">
        <v>39</v>
      </c>
      <c r="V343" s="1" t="s">
        <v>40</v>
      </c>
      <c r="W343" s="1" t="s">
        <v>41</v>
      </c>
      <c r="X343" s="1" t="s">
        <v>42</v>
      </c>
      <c r="Y343" s="1" t="s">
        <v>37</v>
      </c>
      <c r="Z343" s="1" t="s">
        <v>37</v>
      </c>
      <c r="AA343" s="1" t="s">
        <v>37</v>
      </c>
      <c r="AB343" s="1" t="s">
        <v>1654</v>
      </c>
      <c r="AC343" s="1" t="s">
        <v>37</v>
      </c>
      <c r="AD343" s="1" t="s">
        <v>37</v>
      </c>
      <c r="AE343" s="1" t="s">
        <v>8512</v>
      </c>
      <c r="AF343" s="24">
        <v>9106050022</v>
      </c>
      <c r="AG343" s="24" t="str">
        <f t="shared" si="5"/>
        <v>9106050022-00011410</v>
      </c>
    </row>
    <row r="344" spans="1:33" x14ac:dyDescent="0.25">
      <c r="A344" s="24" t="s">
        <v>8970</v>
      </c>
      <c r="B344" s="1">
        <v>11730681</v>
      </c>
      <c r="C344" s="1" t="s">
        <v>1655</v>
      </c>
      <c r="D344" s="1" t="s">
        <v>1616</v>
      </c>
      <c r="E344" s="1" t="s">
        <v>25</v>
      </c>
      <c r="F344" s="1" t="s">
        <v>26</v>
      </c>
      <c r="G344" s="1" t="s">
        <v>1656</v>
      </c>
      <c r="H344" s="1" t="s">
        <v>28</v>
      </c>
      <c r="I344" s="1" t="s">
        <v>29</v>
      </c>
      <c r="J344" s="1" t="s">
        <v>419</v>
      </c>
      <c r="K344" s="1" t="s">
        <v>420</v>
      </c>
      <c r="L344" s="1" t="s">
        <v>421</v>
      </c>
      <c r="M344" s="1" t="s">
        <v>407</v>
      </c>
      <c r="N344" s="1" t="s">
        <v>408</v>
      </c>
      <c r="O344" s="1" t="s">
        <v>409</v>
      </c>
      <c r="P344" s="1" t="s">
        <v>167</v>
      </c>
      <c r="Q344" s="1" t="s">
        <v>37</v>
      </c>
      <c r="R344" s="1" t="s">
        <v>37</v>
      </c>
      <c r="S344" s="1" t="s">
        <v>37</v>
      </c>
      <c r="T344" s="1" t="s">
        <v>38</v>
      </c>
      <c r="U344" s="1" t="s">
        <v>39</v>
      </c>
      <c r="V344" s="1" t="s">
        <v>40</v>
      </c>
      <c r="W344" s="1" t="s">
        <v>41</v>
      </c>
      <c r="X344" s="1" t="s">
        <v>42</v>
      </c>
      <c r="Y344" s="1" t="s">
        <v>37</v>
      </c>
      <c r="Z344" s="1" t="s">
        <v>37</v>
      </c>
      <c r="AA344" s="1" t="s">
        <v>37</v>
      </c>
      <c r="AB344" s="1" t="s">
        <v>1657</v>
      </c>
      <c r="AC344" s="1" t="s">
        <v>37</v>
      </c>
      <c r="AD344" s="1" t="s">
        <v>37</v>
      </c>
      <c r="AE344" s="1" t="s">
        <v>8512</v>
      </c>
      <c r="AF344" s="24">
        <v>9106051114</v>
      </c>
      <c r="AG344" s="24" t="str">
        <f t="shared" si="5"/>
        <v>9106051114-00047785</v>
      </c>
    </row>
    <row r="345" spans="1:33" x14ac:dyDescent="0.25">
      <c r="A345" s="24" t="s">
        <v>9029</v>
      </c>
      <c r="B345" s="1">
        <v>11732716</v>
      </c>
      <c r="C345" s="1" t="s">
        <v>1658</v>
      </c>
      <c r="D345" s="1" t="s">
        <v>1616</v>
      </c>
      <c r="E345" s="1" t="s">
        <v>25</v>
      </c>
      <c r="F345" s="1" t="s">
        <v>26</v>
      </c>
      <c r="G345" s="1" t="s">
        <v>1659</v>
      </c>
      <c r="H345" s="1" t="s">
        <v>28</v>
      </c>
      <c r="I345" s="1" t="s">
        <v>29</v>
      </c>
      <c r="J345" s="1" t="s">
        <v>1660</v>
      </c>
      <c r="K345" s="1" t="s">
        <v>1661</v>
      </c>
      <c r="L345" s="1" t="s">
        <v>1662</v>
      </c>
      <c r="M345" s="1" t="s">
        <v>64</v>
      </c>
      <c r="N345" s="1" t="s">
        <v>65</v>
      </c>
      <c r="O345" s="1" t="s">
        <v>66</v>
      </c>
      <c r="P345" s="1" t="s">
        <v>37</v>
      </c>
      <c r="Q345" s="1" t="s">
        <v>37</v>
      </c>
      <c r="R345" s="1" t="s">
        <v>37</v>
      </c>
      <c r="S345" s="1" t="s">
        <v>37</v>
      </c>
      <c r="T345" s="1" t="s">
        <v>38</v>
      </c>
      <c r="U345" s="1" t="s">
        <v>39</v>
      </c>
      <c r="V345" s="1" t="s">
        <v>40</v>
      </c>
      <c r="W345" s="1" t="s">
        <v>41</v>
      </c>
      <c r="X345" s="1" t="s">
        <v>42</v>
      </c>
      <c r="Y345" s="1" t="s">
        <v>37</v>
      </c>
      <c r="Z345" s="1" t="s">
        <v>37</v>
      </c>
      <c r="AA345" s="1" t="s">
        <v>37</v>
      </c>
      <c r="AB345" s="1" t="s">
        <v>1663</v>
      </c>
      <c r="AC345" s="1" t="s">
        <v>37</v>
      </c>
      <c r="AD345" s="1" t="s">
        <v>37</v>
      </c>
      <c r="AE345" s="1" t="s">
        <v>8512</v>
      </c>
      <c r="AF345" s="24">
        <v>9106052313</v>
      </c>
      <c r="AG345" s="24" t="str">
        <f t="shared" si="5"/>
        <v>9106052313-00081592</v>
      </c>
    </row>
    <row r="346" spans="1:33" x14ac:dyDescent="0.25">
      <c r="A346" s="24" t="s">
        <v>8935</v>
      </c>
      <c r="B346" s="1">
        <v>11733089</v>
      </c>
      <c r="C346" s="1" t="s">
        <v>1664</v>
      </c>
      <c r="D346" s="1" t="s">
        <v>1616</v>
      </c>
      <c r="E346" s="1" t="s">
        <v>25</v>
      </c>
      <c r="F346" s="1" t="s">
        <v>26</v>
      </c>
      <c r="G346" s="1" t="s">
        <v>1665</v>
      </c>
      <c r="H346" s="1" t="s">
        <v>28</v>
      </c>
      <c r="I346" s="1" t="s">
        <v>29</v>
      </c>
      <c r="J346" s="1" t="s">
        <v>85</v>
      </c>
      <c r="K346" s="1" t="s">
        <v>86</v>
      </c>
      <c r="L346" s="1" t="s">
        <v>87</v>
      </c>
      <c r="M346" s="1" t="s">
        <v>542</v>
      </c>
      <c r="N346" s="1" t="s">
        <v>543</v>
      </c>
      <c r="O346" s="1" t="s">
        <v>544</v>
      </c>
      <c r="P346" s="1" t="s">
        <v>37</v>
      </c>
      <c r="Q346" s="1" t="s">
        <v>37</v>
      </c>
      <c r="R346" s="1" t="s">
        <v>37</v>
      </c>
      <c r="S346" s="1" t="s">
        <v>37</v>
      </c>
      <c r="T346" s="1" t="s">
        <v>38</v>
      </c>
      <c r="U346" s="1" t="s">
        <v>39</v>
      </c>
      <c r="V346" s="1" t="s">
        <v>40</v>
      </c>
      <c r="W346" s="1" t="s">
        <v>41</v>
      </c>
      <c r="X346" s="1" t="s">
        <v>42</v>
      </c>
      <c r="Y346" s="1" t="s">
        <v>37</v>
      </c>
      <c r="Z346" s="1" t="s">
        <v>37</v>
      </c>
      <c r="AA346" s="1" t="s">
        <v>37</v>
      </c>
      <c r="AB346" s="1" t="s">
        <v>1666</v>
      </c>
      <c r="AC346" s="1" t="s">
        <v>37</v>
      </c>
      <c r="AD346" s="1" t="s">
        <v>37</v>
      </c>
      <c r="AE346" s="1" t="s">
        <v>8512</v>
      </c>
      <c r="AF346" s="24">
        <v>9106049985</v>
      </c>
      <c r="AG346" s="24" t="str">
        <f t="shared" si="5"/>
        <v>9106049985-00008389</v>
      </c>
    </row>
    <row r="347" spans="1:33" x14ac:dyDescent="0.25">
      <c r="A347" s="24" t="s">
        <v>8940</v>
      </c>
      <c r="B347" s="1">
        <v>11730316</v>
      </c>
      <c r="C347" s="1" t="s">
        <v>1667</v>
      </c>
      <c r="D347" s="1" t="s">
        <v>1616</v>
      </c>
      <c r="E347" s="1" t="s">
        <v>25</v>
      </c>
      <c r="F347" s="1" t="s">
        <v>26</v>
      </c>
      <c r="G347" s="1" t="s">
        <v>1668</v>
      </c>
      <c r="H347" s="1" t="s">
        <v>28</v>
      </c>
      <c r="I347" s="1" t="s">
        <v>29</v>
      </c>
      <c r="J347" s="1" t="s">
        <v>602</v>
      </c>
      <c r="K347" s="1" t="s">
        <v>603</v>
      </c>
      <c r="L347" s="1" t="s">
        <v>604</v>
      </c>
      <c r="M347" s="1" t="s">
        <v>222</v>
      </c>
      <c r="N347" s="1" t="s">
        <v>223</v>
      </c>
      <c r="O347" s="1" t="s">
        <v>224</v>
      </c>
      <c r="P347" s="1" t="s">
        <v>37</v>
      </c>
      <c r="Q347" s="1" t="s">
        <v>37</v>
      </c>
      <c r="R347" s="1" t="s">
        <v>37</v>
      </c>
      <c r="S347" s="1" t="s">
        <v>37</v>
      </c>
      <c r="T347" s="1" t="s">
        <v>38</v>
      </c>
      <c r="U347" s="1" t="s">
        <v>39</v>
      </c>
      <c r="V347" s="1" t="s">
        <v>40</v>
      </c>
      <c r="W347" s="1" t="s">
        <v>41</v>
      </c>
      <c r="X347" s="1" t="s">
        <v>42</v>
      </c>
      <c r="Y347" s="1" t="s">
        <v>37</v>
      </c>
      <c r="Z347" s="1" t="s">
        <v>37</v>
      </c>
      <c r="AA347" s="1" t="s">
        <v>37</v>
      </c>
      <c r="AB347" s="1" t="s">
        <v>1669</v>
      </c>
      <c r="AC347" s="1" t="s">
        <v>37</v>
      </c>
      <c r="AD347" s="1" t="s">
        <v>37</v>
      </c>
      <c r="AE347" s="1" t="s">
        <v>8512</v>
      </c>
      <c r="AF347" s="24">
        <v>9106050122</v>
      </c>
      <c r="AG347" s="24" t="str">
        <f t="shared" si="5"/>
        <v>9106050122-00011411</v>
      </c>
    </row>
    <row r="348" spans="1:33" x14ac:dyDescent="0.25">
      <c r="A348" s="24" t="s">
        <v>9032</v>
      </c>
      <c r="B348" s="1">
        <v>11731609</v>
      </c>
      <c r="C348" s="1" t="s">
        <v>1670</v>
      </c>
      <c r="D348" s="1" t="s">
        <v>1616</v>
      </c>
      <c r="E348" s="1" t="s">
        <v>25</v>
      </c>
      <c r="F348" s="1" t="s">
        <v>26</v>
      </c>
      <c r="G348" s="1" t="s">
        <v>1671</v>
      </c>
      <c r="H348" s="1" t="s">
        <v>28</v>
      </c>
      <c r="I348" s="1" t="s">
        <v>29</v>
      </c>
      <c r="J348" s="1" t="s">
        <v>1014</v>
      </c>
      <c r="K348" s="1" t="s">
        <v>1015</v>
      </c>
      <c r="L348" s="1" t="s">
        <v>1016</v>
      </c>
      <c r="M348" s="1" t="s">
        <v>431</v>
      </c>
      <c r="N348" s="1" t="s">
        <v>432</v>
      </c>
      <c r="O348" s="1" t="s">
        <v>433</v>
      </c>
      <c r="P348" s="1" t="s">
        <v>37</v>
      </c>
      <c r="Q348" s="1" t="s">
        <v>37</v>
      </c>
      <c r="R348" s="1" t="s">
        <v>37</v>
      </c>
      <c r="S348" s="1" t="s">
        <v>37</v>
      </c>
      <c r="T348" s="1" t="s">
        <v>38</v>
      </c>
      <c r="U348" s="1" t="s">
        <v>39</v>
      </c>
      <c r="V348" s="1" t="s">
        <v>40</v>
      </c>
      <c r="W348" s="1" t="s">
        <v>41</v>
      </c>
      <c r="X348" s="1" t="s">
        <v>42</v>
      </c>
      <c r="Y348" s="1" t="s">
        <v>37</v>
      </c>
      <c r="Z348" s="1" t="s">
        <v>37</v>
      </c>
      <c r="AA348" s="1" t="s">
        <v>37</v>
      </c>
      <c r="AB348" s="1" t="s">
        <v>1672</v>
      </c>
      <c r="AC348" s="1" t="s">
        <v>37</v>
      </c>
      <c r="AD348" s="1" t="s">
        <v>37</v>
      </c>
      <c r="AE348" s="1" t="s">
        <v>8512</v>
      </c>
      <c r="AF348" s="24">
        <v>9106052370</v>
      </c>
      <c r="AG348" s="24" t="str">
        <f t="shared" si="5"/>
        <v>9106052370-00009774</v>
      </c>
    </row>
    <row r="349" spans="1:33" x14ac:dyDescent="0.25">
      <c r="A349" s="24" t="s">
        <v>8867</v>
      </c>
      <c r="B349" s="1">
        <v>11732358</v>
      </c>
      <c r="C349" s="1" t="s">
        <v>1673</v>
      </c>
      <c r="D349" s="1" t="s">
        <v>1616</v>
      </c>
      <c r="E349" s="1" t="s">
        <v>25</v>
      </c>
      <c r="F349" s="1" t="s">
        <v>26</v>
      </c>
      <c r="G349" s="1" t="s">
        <v>1674</v>
      </c>
      <c r="H349" s="1" t="s">
        <v>28</v>
      </c>
      <c r="I349" s="1" t="s">
        <v>29</v>
      </c>
      <c r="J349" s="1" t="s">
        <v>1675</v>
      </c>
      <c r="K349" s="1" t="s">
        <v>1676</v>
      </c>
      <c r="L349" s="1" t="s">
        <v>1677</v>
      </c>
      <c r="M349" s="1" t="s">
        <v>134</v>
      </c>
      <c r="N349" s="1" t="s">
        <v>135</v>
      </c>
      <c r="O349" s="1" t="s">
        <v>136</v>
      </c>
      <c r="P349" s="1" t="s">
        <v>37</v>
      </c>
      <c r="Q349" s="1" t="s">
        <v>37</v>
      </c>
      <c r="R349" s="1" t="s">
        <v>37</v>
      </c>
      <c r="S349" s="1" t="s">
        <v>37</v>
      </c>
      <c r="T349" s="1" t="s">
        <v>38</v>
      </c>
      <c r="U349" s="1" t="s">
        <v>39</v>
      </c>
      <c r="V349" s="1" t="s">
        <v>40</v>
      </c>
      <c r="W349" s="1" t="s">
        <v>41</v>
      </c>
      <c r="X349" s="1" t="s">
        <v>42</v>
      </c>
      <c r="Y349" s="1" t="s">
        <v>37</v>
      </c>
      <c r="Z349" s="1" t="s">
        <v>37</v>
      </c>
      <c r="AA349" s="1" t="s">
        <v>37</v>
      </c>
      <c r="AB349" s="1" t="s">
        <v>1678</v>
      </c>
      <c r="AC349" s="1" t="s">
        <v>37</v>
      </c>
      <c r="AD349" s="1" t="s">
        <v>37</v>
      </c>
      <c r="AE349" s="1" t="s">
        <v>8512</v>
      </c>
      <c r="AF349" s="24">
        <v>9106048034</v>
      </c>
      <c r="AG349" s="24" t="str">
        <f t="shared" si="5"/>
        <v>9106048034-00008877</v>
      </c>
    </row>
    <row r="350" spans="1:33" x14ac:dyDescent="0.25">
      <c r="A350" s="24" t="s">
        <v>8879</v>
      </c>
      <c r="B350" s="1">
        <v>11730599</v>
      </c>
      <c r="C350" s="1" t="s">
        <v>1679</v>
      </c>
      <c r="D350" s="1" t="s">
        <v>1616</v>
      </c>
      <c r="E350" s="1" t="s">
        <v>25</v>
      </c>
      <c r="F350" s="1" t="s">
        <v>26</v>
      </c>
      <c r="G350" s="1" t="s">
        <v>1680</v>
      </c>
      <c r="H350" s="1" t="s">
        <v>28</v>
      </c>
      <c r="I350" s="1" t="s">
        <v>29</v>
      </c>
      <c r="J350" s="1" t="s">
        <v>1681</v>
      </c>
      <c r="K350" s="1" t="s">
        <v>1682</v>
      </c>
      <c r="L350" s="1" t="s">
        <v>1683</v>
      </c>
      <c r="M350" s="1" t="s">
        <v>407</v>
      </c>
      <c r="N350" s="1" t="s">
        <v>408</v>
      </c>
      <c r="O350" s="1" t="s">
        <v>409</v>
      </c>
      <c r="P350" s="1" t="s">
        <v>167</v>
      </c>
      <c r="Q350" s="1" t="s">
        <v>37</v>
      </c>
      <c r="R350" s="1" t="s">
        <v>37</v>
      </c>
      <c r="S350" s="1" t="s">
        <v>37</v>
      </c>
      <c r="T350" s="1" t="s">
        <v>38</v>
      </c>
      <c r="U350" s="1" t="s">
        <v>39</v>
      </c>
      <c r="V350" s="1" t="s">
        <v>40</v>
      </c>
      <c r="W350" s="1" t="s">
        <v>41</v>
      </c>
      <c r="X350" s="1" t="s">
        <v>42</v>
      </c>
      <c r="Y350" s="1" t="s">
        <v>37</v>
      </c>
      <c r="Z350" s="1" t="s">
        <v>37</v>
      </c>
      <c r="AA350" s="1" t="s">
        <v>37</v>
      </c>
      <c r="AB350" s="1" t="s">
        <v>1684</v>
      </c>
      <c r="AC350" s="1" t="s">
        <v>37</v>
      </c>
      <c r="AD350" s="1" t="s">
        <v>37</v>
      </c>
      <c r="AE350" s="1" t="s">
        <v>8512</v>
      </c>
      <c r="AF350" s="24">
        <v>9106048535</v>
      </c>
      <c r="AG350" s="24" t="str">
        <f t="shared" si="5"/>
        <v>9106048535-00047706</v>
      </c>
    </row>
    <row r="351" spans="1:33" x14ac:dyDescent="0.25">
      <c r="A351" s="24" t="s">
        <v>9022</v>
      </c>
      <c r="B351" s="1">
        <v>11734098</v>
      </c>
      <c r="C351" s="1" t="s">
        <v>1685</v>
      </c>
      <c r="D351" s="1" t="s">
        <v>1616</v>
      </c>
      <c r="E351" s="1" t="s">
        <v>25</v>
      </c>
      <c r="F351" s="1" t="s">
        <v>26</v>
      </c>
      <c r="G351" s="1" t="s">
        <v>1686</v>
      </c>
      <c r="H351" s="1" t="s">
        <v>28</v>
      </c>
      <c r="I351" s="1" t="s">
        <v>29</v>
      </c>
      <c r="J351" s="1" t="s">
        <v>1687</v>
      </c>
      <c r="K351" s="1" t="s">
        <v>1688</v>
      </c>
      <c r="L351" s="1" t="s">
        <v>1689</v>
      </c>
      <c r="M351" s="1" t="s">
        <v>247</v>
      </c>
      <c r="N351" s="1" t="s">
        <v>248</v>
      </c>
      <c r="O351" s="1" t="s">
        <v>249</v>
      </c>
      <c r="P351" s="1" t="s">
        <v>37</v>
      </c>
      <c r="Q351" s="1" t="s">
        <v>37</v>
      </c>
      <c r="R351" s="1" t="s">
        <v>37</v>
      </c>
      <c r="S351" s="1" t="s">
        <v>37</v>
      </c>
      <c r="T351" s="1" t="s">
        <v>38</v>
      </c>
      <c r="U351" s="1" t="s">
        <v>39</v>
      </c>
      <c r="V351" s="1" t="s">
        <v>40</v>
      </c>
      <c r="W351" s="1" t="s">
        <v>41</v>
      </c>
      <c r="X351" s="1" t="s">
        <v>42</v>
      </c>
      <c r="Y351" s="1" t="s">
        <v>37</v>
      </c>
      <c r="Z351" s="1" t="s">
        <v>37</v>
      </c>
      <c r="AA351" s="1" t="s">
        <v>37</v>
      </c>
      <c r="AB351" s="1" t="s">
        <v>1690</v>
      </c>
      <c r="AC351" s="1" t="s">
        <v>37</v>
      </c>
      <c r="AD351" s="1" t="s">
        <v>37</v>
      </c>
      <c r="AE351" s="1" t="s">
        <v>8512</v>
      </c>
      <c r="AF351" s="24">
        <v>9106052084</v>
      </c>
      <c r="AG351" s="24" t="str">
        <f t="shared" si="5"/>
        <v>9106052084-00015078</v>
      </c>
    </row>
    <row r="352" spans="1:33" x14ac:dyDescent="0.25">
      <c r="A352" s="24" t="s">
        <v>8950</v>
      </c>
      <c r="B352" s="1">
        <v>11730873</v>
      </c>
      <c r="C352" s="1" t="s">
        <v>1691</v>
      </c>
      <c r="D352" s="1" t="s">
        <v>1616</v>
      </c>
      <c r="E352" s="1" t="s">
        <v>25</v>
      </c>
      <c r="F352" s="1" t="s">
        <v>26</v>
      </c>
      <c r="G352" s="1" t="s">
        <v>1692</v>
      </c>
      <c r="H352" s="1" t="s">
        <v>28</v>
      </c>
      <c r="I352" s="1" t="s">
        <v>29</v>
      </c>
      <c r="J352" s="1" t="s">
        <v>1464</v>
      </c>
      <c r="K352" s="1" t="s">
        <v>1465</v>
      </c>
      <c r="L352" s="1" t="s">
        <v>1466</v>
      </c>
      <c r="M352" s="1" t="s">
        <v>764</v>
      </c>
      <c r="N352" s="1" t="s">
        <v>765</v>
      </c>
      <c r="O352" s="1" t="s">
        <v>766</v>
      </c>
      <c r="P352" s="1" t="s">
        <v>167</v>
      </c>
      <c r="Q352" s="1" t="s">
        <v>37</v>
      </c>
      <c r="R352" s="1" t="s">
        <v>37</v>
      </c>
      <c r="S352" s="1" t="s">
        <v>37</v>
      </c>
      <c r="T352" s="1" t="s">
        <v>38</v>
      </c>
      <c r="U352" s="1" t="s">
        <v>39</v>
      </c>
      <c r="V352" s="1" t="s">
        <v>40</v>
      </c>
      <c r="W352" s="1" t="s">
        <v>41</v>
      </c>
      <c r="X352" s="1" t="s">
        <v>42</v>
      </c>
      <c r="Y352" s="1" t="s">
        <v>37</v>
      </c>
      <c r="Z352" s="1" t="s">
        <v>37</v>
      </c>
      <c r="AA352" s="1" t="s">
        <v>37</v>
      </c>
      <c r="AB352" s="1" t="s">
        <v>1693</v>
      </c>
      <c r="AC352" s="1" t="s">
        <v>37</v>
      </c>
      <c r="AD352" s="1" t="s">
        <v>37</v>
      </c>
      <c r="AE352" s="1" t="s">
        <v>8512</v>
      </c>
      <c r="AF352" s="24">
        <v>9106050467</v>
      </c>
      <c r="AG352" s="24" t="str">
        <f t="shared" si="5"/>
        <v>9106050467-00004044</v>
      </c>
    </row>
    <row r="353" spans="1:33" x14ac:dyDescent="0.25">
      <c r="A353" s="24" t="s">
        <v>8916</v>
      </c>
      <c r="B353" s="1">
        <v>11730872</v>
      </c>
      <c r="C353" s="1" t="s">
        <v>1694</v>
      </c>
      <c r="D353" s="1" t="s">
        <v>1616</v>
      </c>
      <c r="E353" s="1" t="s">
        <v>25</v>
      </c>
      <c r="F353" s="1" t="s">
        <v>26</v>
      </c>
      <c r="G353" s="1" t="s">
        <v>1695</v>
      </c>
      <c r="H353" s="1" t="s">
        <v>28</v>
      </c>
      <c r="I353" s="1" t="s">
        <v>29</v>
      </c>
      <c r="J353" s="1" t="s">
        <v>79</v>
      </c>
      <c r="K353" s="1" t="s">
        <v>80</v>
      </c>
      <c r="L353" s="1" t="s">
        <v>81</v>
      </c>
      <c r="M353" s="1" t="s">
        <v>764</v>
      </c>
      <c r="N353" s="1" t="s">
        <v>765</v>
      </c>
      <c r="O353" s="1" t="s">
        <v>766</v>
      </c>
      <c r="P353" s="1" t="s">
        <v>167</v>
      </c>
      <c r="Q353" s="1" t="s">
        <v>37</v>
      </c>
      <c r="R353" s="1" t="s">
        <v>37</v>
      </c>
      <c r="S353" s="1" t="s">
        <v>37</v>
      </c>
      <c r="T353" s="1" t="s">
        <v>38</v>
      </c>
      <c r="U353" s="1" t="s">
        <v>39</v>
      </c>
      <c r="V353" s="1" t="s">
        <v>40</v>
      </c>
      <c r="W353" s="1" t="s">
        <v>41</v>
      </c>
      <c r="X353" s="1" t="s">
        <v>42</v>
      </c>
      <c r="Y353" s="1" t="s">
        <v>37</v>
      </c>
      <c r="Z353" s="1" t="s">
        <v>37</v>
      </c>
      <c r="AA353" s="1" t="s">
        <v>37</v>
      </c>
      <c r="AB353" s="1" t="s">
        <v>1696</v>
      </c>
      <c r="AC353" s="1" t="s">
        <v>37</v>
      </c>
      <c r="AD353" s="1" t="s">
        <v>37</v>
      </c>
      <c r="AE353" s="1" t="s">
        <v>8512</v>
      </c>
      <c r="AF353" s="24">
        <v>9106049556</v>
      </c>
      <c r="AG353" s="24" t="str">
        <f t="shared" si="5"/>
        <v>9106049556-00004043</v>
      </c>
    </row>
    <row r="354" spans="1:33" x14ac:dyDescent="0.25">
      <c r="A354" s="24" t="s">
        <v>9008</v>
      </c>
      <c r="B354" s="1">
        <v>11730056</v>
      </c>
      <c r="C354" s="1" t="s">
        <v>1697</v>
      </c>
      <c r="D354" s="1" t="s">
        <v>1616</v>
      </c>
      <c r="E354" s="1" t="s">
        <v>25</v>
      </c>
      <c r="F354" s="1" t="s">
        <v>26</v>
      </c>
      <c r="G354" s="1" t="s">
        <v>1698</v>
      </c>
      <c r="H354" s="1" t="s">
        <v>28</v>
      </c>
      <c r="I354" s="1" t="s">
        <v>29</v>
      </c>
      <c r="J354" s="1" t="s">
        <v>52</v>
      </c>
      <c r="K354" s="1" t="s">
        <v>53</v>
      </c>
      <c r="L354" s="1" t="s">
        <v>54</v>
      </c>
      <c r="M354" s="1" t="s">
        <v>55</v>
      </c>
      <c r="N354" s="1" t="s">
        <v>56</v>
      </c>
      <c r="O354" s="1" t="s">
        <v>57</v>
      </c>
      <c r="P354" s="1" t="s">
        <v>37</v>
      </c>
      <c r="Q354" s="1" t="s">
        <v>37</v>
      </c>
      <c r="R354" s="1" t="s">
        <v>37</v>
      </c>
      <c r="S354" s="1" t="s">
        <v>37</v>
      </c>
      <c r="T354" s="1" t="s">
        <v>38</v>
      </c>
      <c r="U354" s="1" t="s">
        <v>39</v>
      </c>
      <c r="V354" s="1" t="s">
        <v>40</v>
      </c>
      <c r="W354" s="1" t="s">
        <v>41</v>
      </c>
      <c r="X354" s="1" t="s">
        <v>42</v>
      </c>
      <c r="Y354" s="1" t="s">
        <v>37</v>
      </c>
      <c r="Z354" s="1" t="s">
        <v>37</v>
      </c>
      <c r="AA354" s="1" t="s">
        <v>37</v>
      </c>
      <c r="AB354" s="1" t="s">
        <v>1699</v>
      </c>
      <c r="AC354" s="1" t="s">
        <v>37</v>
      </c>
      <c r="AD354" s="1" t="s">
        <v>37</v>
      </c>
      <c r="AE354" s="1" t="s">
        <v>8512</v>
      </c>
      <c r="AF354" s="24">
        <v>9106051881</v>
      </c>
      <c r="AG354" s="24" t="str">
        <f t="shared" si="5"/>
        <v>9106051881-00484730</v>
      </c>
    </row>
    <row r="355" spans="1:33" x14ac:dyDescent="0.25">
      <c r="A355" s="24" t="s">
        <v>8875</v>
      </c>
      <c r="B355" s="1">
        <v>11730596</v>
      </c>
      <c r="C355" s="1" t="s">
        <v>1700</v>
      </c>
      <c r="D355" s="1" t="s">
        <v>1616</v>
      </c>
      <c r="E355" s="1" t="s">
        <v>25</v>
      </c>
      <c r="F355" s="1" t="s">
        <v>26</v>
      </c>
      <c r="G355" s="1" t="s">
        <v>1701</v>
      </c>
      <c r="H355" s="1" t="s">
        <v>28</v>
      </c>
      <c r="I355" s="1" t="s">
        <v>29</v>
      </c>
      <c r="J355" s="1" t="s">
        <v>1702</v>
      </c>
      <c r="K355" s="1" t="s">
        <v>1703</v>
      </c>
      <c r="L355" s="1" t="s">
        <v>1704</v>
      </c>
      <c r="M355" s="1" t="s">
        <v>407</v>
      </c>
      <c r="N355" s="1" t="s">
        <v>408</v>
      </c>
      <c r="O355" s="1" t="s">
        <v>409</v>
      </c>
      <c r="P355" s="1" t="s">
        <v>167</v>
      </c>
      <c r="Q355" s="1" t="s">
        <v>37</v>
      </c>
      <c r="R355" s="1" t="s">
        <v>37</v>
      </c>
      <c r="S355" s="1" t="s">
        <v>37</v>
      </c>
      <c r="T355" s="1" t="s">
        <v>38</v>
      </c>
      <c r="U355" s="1" t="s">
        <v>39</v>
      </c>
      <c r="V355" s="1" t="s">
        <v>40</v>
      </c>
      <c r="W355" s="1" t="s">
        <v>41</v>
      </c>
      <c r="X355" s="1" t="s">
        <v>42</v>
      </c>
      <c r="Y355" s="1" t="s">
        <v>37</v>
      </c>
      <c r="Z355" s="1" t="s">
        <v>37</v>
      </c>
      <c r="AA355" s="1" t="s">
        <v>37</v>
      </c>
      <c r="AB355" s="1" t="s">
        <v>1705</v>
      </c>
      <c r="AC355" s="1" t="s">
        <v>37</v>
      </c>
      <c r="AD355" s="1" t="s">
        <v>37</v>
      </c>
      <c r="AE355" s="1" t="s">
        <v>8512</v>
      </c>
      <c r="AF355" s="24">
        <v>9106048405</v>
      </c>
      <c r="AG355" s="24" t="str">
        <f t="shared" si="5"/>
        <v>9106048405-00047703</v>
      </c>
    </row>
    <row r="356" spans="1:33" x14ac:dyDescent="0.25">
      <c r="A356" s="24" t="s">
        <v>8976</v>
      </c>
      <c r="B356" s="1">
        <v>11730782</v>
      </c>
      <c r="C356" s="1" t="s">
        <v>1706</v>
      </c>
      <c r="D356" s="1" t="s">
        <v>1616</v>
      </c>
      <c r="E356" s="1" t="s">
        <v>25</v>
      </c>
      <c r="F356" s="1" t="s">
        <v>26</v>
      </c>
      <c r="G356" s="1" t="s">
        <v>1707</v>
      </c>
      <c r="H356" s="1" t="s">
        <v>28</v>
      </c>
      <c r="I356" s="1" t="s">
        <v>29</v>
      </c>
      <c r="J356" s="1" t="s">
        <v>945</v>
      </c>
      <c r="K356" s="1" t="s">
        <v>946</v>
      </c>
      <c r="L356" s="1" t="s">
        <v>947</v>
      </c>
      <c r="M356" s="1" t="s">
        <v>238</v>
      </c>
      <c r="N356" s="1" t="s">
        <v>239</v>
      </c>
      <c r="O356" s="1" t="s">
        <v>240</v>
      </c>
      <c r="P356" s="1" t="s">
        <v>37</v>
      </c>
      <c r="Q356" s="1" t="s">
        <v>37</v>
      </c>
      <c r="R356" s="1" t="s">
        <v>37</v>
      </c>
      <c r="S356" s="1" t="s">
        <v>37</v>
      </c>
      <c r="T356" s="1" t="s">
        <v>38</v>
      </c>
      <c r="U356" s="1" t="s">
        <v>39</v>
      </c>
      <c r="V356" s="1" t="s">
        <v>40</v>
      </c>
      <c r="W356" s="1" t="s">
        <v>41</v>
      </c>
      <c r="X356" s="1" t="s">
        <v>42</v>
      </c>
      <c r="Y356" s="1" t="s">
        <v>37</v>
      </c>
      <c r="Z356" s="1" t="s">
        <v>37</v>
      </c>
      <c r="AA356" s="1" t="s">
        <v>37</v>
      </c>
      <c r="AB356" s="1" t="s">
        <v>1708</v>
      </c>
      <c r="AC356" s="1" t="s">
        <v>37</v>
      </c>
      <c r="AD356" s="1" t="s">
        <v>37</v>
      </c>
      <c r="AE356" s="1" t="s">
        <v>8512</v>
      </c>
      <c r="AF356" s="24">
        <v>9106051238</v>
      </c>
      <c r="AG356" s="24" t="str">
        <f t="shared" si="5"/>
        <v>9106051238-00014431</v>
      </c>
    </row>
    <row r="357" spans="1:33" x14ac:dyDescent="0.25">
      <c r="A357" s="24" t="s">
        <v>8999</v>
      </c>
      <c r="B357" s="1">
        <v>11730879</v>
      </c>
      <c r="C357" s="1" t="s">
        <v>1709</v>
      </c>
      <c r="D357" s="1" t="s">
        <v>1616</v>
      </c>
      <c r="E357" s="1" t="s">
        <v>25</v>
      </c>
      <c r="F357" s="1" t="s">
        <v>26</v>
      </c>
      <c r="G357" s="1" t="s">
        <v>1710</v>
      </c>
      <c r="H357" s="1" t="s">
        <v>28</v>
      </c>
      <c r="I357" s="1" t="s">
        <v>29</v>
      </c>
      <c r="J357" s="1" t="s">
        <v>30</v>
      </c>
      <c r="K357" s="1" t="s">
        <v>31</v>
      </c>
      <c r="L357" s="1" t="s">
        <v>32</v>
      </c>
      <c r="M357" s="1" t="s">
        <v>152</v>
      </c>
      <c r="N357" s="1" t="s">
        <v>153</v>
      </c>
      <c r="O357" s="1" t="s">
        <v>154</v>
      </c>
      <c r="P357" s="1" t="s">
        <v>37</v>
      </c>
      <c r="Q357" s="1" t="s">
        <v>37</v>
      </c>
      <c r="R357" s="1" t="s">
        <v>37</v>
      </c>
      <c r="S357" s="1" t="s">
        <v>37</v>
      </c>
      <c r="T357" s="1" t="s">
        <v>38</v>
      </c>
      <c r="U357" s="1" t="s">
        <v>39</v>
      </c>
      <c r="V357" s="1" t="s">
        <v>40</v>
      </c>
      <c r="W357" s="1" t="s">
        <v>41</v>
      </c>
      <c r="X357" s="1" t="s">
        <v>42</v>
      </c>
      <c r="Y357" s="1" t="s">
        <v>37</v>
      </c>
      <c r="Z357" s="1" t="s">
        <v>37</v>
      </c>
      <c r="AA357" s="1" t="s">
        <v>37</v>
      </c>
      <c r="AB357" s="1" t="s">
        <v>1711</v>
      </c>
      <c r="AC357" s="1" t="s">
        <v>37</v>
      </c>
      <c r="AD357" s="1" t="s">
        <v>37</v>
      </c>
      <c r="AE357" s="1" t="s">
        <v>8512</v>
      </c>
      <c r="AF357" s="24">
        <v>9106051727</v>
      </c>
      <c r="AG357" s="24" t="str">
        <f t="shared" si="5"/>
        <v>9106051727-00003023</v>
      </c>
    </row>
    <row r="358" spans="1:33" x14ac:dyDescent="0.25">
      <c r="A358" s="24" t="s">
        <v>8998</v>
      </c>
      <c r="B358" s="1">
        <v>11732182</v>
      </c>
      <c r="C358" s="1" t="s">
        <v>1712</v>
      </c>
      <c r="D358" s="1" t="s">
        <v>1616</v>
      </c>
      <c r="E358" s="1" t="s">
        <v>25</v>
      </c>
      <c r="F358" s="1" t="s">
        <v>26</v>
      </c>
      <c r="G358" s="1" t="s">
        <v>1713</v>
      </c>
      <c r="H358" s="1" t="s">
        <v>28</v>
      </c>
      <c r="I358" s="1" t="s">
        <v>29</v>
      </c>
      <c r="J358" s="1" t="s">
        <v>945</v>
      </c>
      <c r="K358" s="1" t="s">
        <v>946</v>
      </c>
      <c r="L358" s="1" t="s">
        <v>947</v>
      </c>
      <c r="M358" s="1" t="s">
        <v>107</v>
      </c>
      <c r="N358" s="1" t="s">
        <v>108</v>
      </c>
      <c r="O358" s="1" t="s">
        <v>109</v>
      </c>
      <c r="P358" s="1" t="s">
        <v>37</v>
      </c>
      <c r="Q358" s="1" t="s">
        <v>37</v>
      </c>
      <c r="R358" s="1" t="s">
        <v>37</v>
      </c>
      <c r="S358" s="1" t="s">
        <v>37</v>
      </c>
      <c r="T358" s="1" t="s">
        <v>38</v>
      </c>
      <c r="U358" s="1" t="s">
        <v>39</v>
      </c>
      <c r="V358" s="1" t="s">
        <v>40</v>
      </c>
      <c r="W358" s="1" t="s">
        <v>41</v>
      </c>
      <c r="X358" s="1" t="s">
        <v>42</v>
      </c>
      <c r="Y358" s="1" t="s">
        <v>37</v>
      </c>
      <c r="Z358" s="1" t="s">
        <v>37</v>
      </c>
      <c r="AA358" s="1" t="s">
        <v>37</v>
      </c>
      <c r="AB358" s="1" t="s">
        <v>1714</v>
      </c>
      <c r="AC358" s="1" t="s">
        <v>37</v>
      </c>
      <c r="AD358" s="1" t="s">
        <v>37</v>
      </c>
      <c r="AE358" s="1" t="s">
        <v>8512</v>
      </c>
      <c r="AF358" s="24">
        <v>9106051697</v>
      </c>
      <c r="AG358" s="24" t="str">
        <f t="shared" si="5"/>
        <v>9106051697-00037679</v>
      </c>
    </row>
    <row r="359" spans="1:33" x14ac:dyDescent="0.25">
      <c r="A359" s="24" t="s">
        <v>8984</v>
      </c>
      <c r="B359" s="1">
        <v>11730328</v>
      </c>
      <c r="C359" s="1" t="s">
        <v>1715</v>
      </c>
      <c r="D359" s="1" t="s">
        <v>1616</v>
      </c>
      <c r="E359" s="1" t="s">
        <v>25</v>
      </c>
      <c r="F359" s="1" t="s">
        <v>26</v>
      </c>
      <c r="G359" s="1" t="s">
        <v>1716</v>
      </c>
      <c r="H359" s="1" t="s">
        <v>28</v>
      </c>
      <c r="I359" s="1" t="s">
        <v>29</v>
      </c>
      <c r="J359" s="1" t="s">
        <v>1221</v>
      </c>
      <c r="K359" s="1" t="s">
        <v>1222</v>
      </c>
      <c r="L359" s="1" t="s">
        <v>1223</v>
      </c>
      <c r="M359" s="1" t="s">
        <v>222</v>
      </c>
      <c r="N359" s="1" t="s">
        <v>223</v>
      </c>
      <c r="O359" s="1" t="s">
        <v>224</v>
      </c>
      <c r="P359" s="1" t="s">
        <v>37</v>
      </c>
      <c r="Q359" s="1" t="s">
        <v>37</v>
      </c>
      <c r="R359" s="1" t="s">
        <v>37</v>
      </c>
      <c r="S359" s="1" t="s">
        <v>37</v>
      </c>
      <c r="T359" s="1" t="s">
        <v>38</v>
      </c>
      <c r="U359" s="1" t="s">
        <v>39</v>
      </c>
      <c r="V359" s="1" t="s">
        <v>40</v>
      </c>
      <c r="W359" s="1" t="s">
        <v>41</v>
      </c>
      <c r="X359" s="1" t="s">
        <v>42</v>
      </c>
      <c r="Y359" s="1" t="s">
        <v>37</v>
      </c>
      <c r="Z359" s="1" t="s">
        <v>37</v>
      </c>
      <c r="AA359" s="1" t="s">
        <v>37</v>
      </c>
      <c r="AB359" s="1" t="s">
        <v>1717</v>
      </c>
      <c r="AC359" s="1" t="s">
        <v>37</v>
      </c>
      <c r="AD359" s="1" t="s">
        <v>37</v>
      </c>
      <c r="AE359" s="1" t="s">
        <v>8512</v>
      </c>
      <c r="AF359" s="24">
        <v>9106051320</v>
      </c>
      <c r="AG359" s="24" t="str">
        <f t="shared" si="5"/>
        <v>9106051320-00011422</v>
      </c>
    </row>
    <row r="360" spans="1:33" x14ac:dyDescent="0.25">
      <c r="A360" s="24" t="s">
        <v>8949</v>
      </c>
      <c r="B360" s="1">
        <v>11731910</v>
      </c>
      <c r="C360" s="1" t="s">
        <v>1718</v>
      </c>
      <c r="D360" s="1" t="s">
        <v>1616</v>
      </c>
      <c r="E360" s="1" t="s">
        <v>25</v>
      </c>
      <c r="F360" s="1" t="s">
        <v>26</v>
      </c>
      <c r="G360" s="1" t="s">
        <v>1719</v>
      </c>
      <c r="H360" s="1" t="s">
        <v>28</v>
      </c>
      <c r="I360" s="1" t="s">
        <v>29</v>
      </c>
      <c r="J360" s="1" t="s">
        <v>1720</v>
      </c>
      <c r="K360" s="1" t="s">
        <v>1721</v>
      </c>
      <c r="L360" s="1" t="s">
        <v>1722</v>
      </c>
      <c r="M360" s="1" t="s">
        <v>164</v>
      </c>
      <c r="N360" s="1" t="s">
        <v>165</v>
      </c>
      <c r="O360" s="1" t="s">
        <v>166</v>
      </c>
      <c r="P360" s="1" t="s">
        <v>167</v>
      </c>
      <c r="Q360" s="1" t="s">
        <v>37</v>
      </c>
      <c r="R360" s="1" t="s">
        <v>37</v>
      </c>
      <c r="S360" s="1" t="s">
        <v>37</v>
      </c>
      <c r="T360" s="1" t="s">
        <v>38</v>
      </c>
      <c r="U360" s="1" t="s">
        <v>39</v>
      </c>
      <c r="V360" s="1" t="s">
        <v>40</v>
      </c>
      <c r="W360" s="1" t="s">
        <v>41</v>
      </c>
      <c r="X360" s="1" t="s">
        <v>42</v>
      </c>
      <c r="Y360" s="1" t="s">
        <v>37</v>
      </c>
      <c r="Z360" s="1" t="s">
        <v>37</v>
      </c>
      <c r="AA360" s="1" t="s">
        <v>37</v>
      </c>
      <c r="AB360" s="1" t="s">
        <v>1723</v>
      </c>
      <c r="AC360" s="1" t="s">
        <v>37</v>
      </c>
      <c r="AD360" s="1" t="s">
        <v>37</v>
      </c>
      <c r="AE360" s="1" t="s">
        <v>8512</v>
      </c>
      <c r="AF360" s="24">
        <v>9106050406</v>
      </c>
      <c r="AG360" s="24" t="str">
        <f t="shared" si="5"/>
        <v>9106050406-00033775</v>
      </c>
    </row>
    <row r="361" spans="1:33" x14ac:dyDescent="0.25">
      <c r="A361" s="24" t="s">
        <v>8932</v>
      </c>
      <c r="B361" s="1">
        <v>11733450</v>
      </c>
      <c r="C361" s="1" t="s">
        <v>1724</v>
      </c>
      <c r="D361" s="1" t="s">
        <v>1616</v>
      </c>
      <c r="E361" s="1" t="s">
        <v>25</v>
      </c>
      <c r="F361" s="1" t="s">
        <v>26</v>
      </c>
      <c r="G361" s="1" t="s">
        <v>1725</v>
      </c>
      <c r="H361" s="1" t="s">
        <v>28</v>
      </c>
      <c r="I361" s="1" t="s">
        <v>29</v>
      </c>
      <c r="J361" s="1" t="s">
        <v>1726</v>
      </c>
      <c r="K361" s="1" t="s">
        <v>1727</v>
      </c>
      <c r="L361" s="1" t="s">
        <v>1728</v>
      </c>
      <c r="M361" s="1" t="s">
        <v>198</v>
      </c>
      <c r="N361" s="1" t="s">
        <v>199</v>
      </c>
      <c r="O361" s="1" t="s">
        <v>200</v>
      </c>
      <c r="P361" s="1" t="s">
        <v>91</v>
      </c>
      <c r="Q361" s="1" t="s">
        <v>37</v>
      </c>
      <c r="R361" s="1" t="s">
        <v>37</v>
      </c>
      <c r="S361" s="1" t="s">
        <v>37</v>
      </c>
      <c r="T361" s="1" t="s">
        <v>38</v>
      </c>
      <c r="U361" s="1" t="s">
        <v>39</v>
      </c>
      <c r="V361" s="1" t="s">
        <v>40</v>
      </c>
      <c r="W361" s="1" t="s">
        <v>41</v>
      </c>
      <c r="X361" s="1" t="s">
        <v>42</v>
      </c>
      <c r="Y361" s="1" t="s">
        <v>37</v>
      </c>
      <c r="Z361" s="1" t="s">
        <v>37</v>
      </c>
      <c r="AA361" s="1" t="s">
        <v>37</v>
      </c>
      <c r="AB361" s="1" t="s">
        <v>1729</v>
      </c>
      <c r="AC361" s="1" t="s">
        <v>37</v>
      </c>
      <c r="AD361" s="1" t="s">
        <v>37</v>
      </c>
      <c r="AE361" s="1" t="s">
        <v>8512</v>
      </c>
      <c r="AF361" s="24">
        <v>9106049964</v>
      </c>
      <c r="AG361" s="24" t="str">
        <f t="shared" si="5"/>
        <v>9106049964-00160781</v>
      </c>
    </row>
    <row r="362" spans="1:33" x14ac:dyDescent="0.25">
      <c r="A362" s="24" t="s">
        <v>8967</v>
      </c>
      <c r="B362" s="1">
        <v>11729777</v>
      </c>
      <c r="C362" s="1" t="s">
        <v>1730</v>
      </c>
      <c r="D362" s="1" t="s">
        <v>1616</v>
      </c>
      <c r="E362" s="1" t="s">
        <v>25</v>
      </c>
      <c r="F362" s="1" t="s">
        <v>26</v>
      </c>
      <c r="G362" s="1" t="s">
        <v>1731</v>
      </c>
      <c r="H362" s="1" t="s">
        <v>28</v>
      </c>
      <c r="I362" s="1" t="s">
        <v>29</v>
      </c>
      <c r="J362" s="1" t="s">
        <v>61</v>
      </c>
      <c r="K362" s="1" t="s">
        <v>62</v>
      </c>
      <c r="L362" s="1" t="s">
        <v>63</v>
      </c>
      <c r="M362" s="1" t="s">
        <v>55</v>
      </c>
      <c r="N362" s="1" t="s">
        <v>56</v>
      </c>
      <c r="O362" s="1" t="s">
        <v>57</v>
      </c>
      <c r="P362" s="1" t="s">
        <v>37</v>
      </c>
      <c r="Q362" s="1" t="s">
        <v>37</v>
      </c>
      <c r="R362" s="1" t="s">
        <v>37</v>
      </c>
      <c r="S362" s="1" t="s">
        <v>37</v>
      </c>
      <c r="T362" s="1" t="s">
        <v>38</v>
      </c>
      <c r="U362" s="1" t="s">
        <v>39</v>
      </c>
      <c r="V362" s="1" t="s">
        <v>40</v>
      </c>
      <c r="W362" s="1" t="s">
        <v>41</v>
      </c>
      <c r="X362" s="1" t="s">
        <v>42</v>
      </c>
      <c r="Y362" s="1" t="s">
        <v>37</v>
      </c>
      <c r="Z362" s="1" t="s">
        <v>37</v>
      </c>
      <c r="AA362" s="1" t="s">
        <v>37</v>
      </c>
      <c r="AB362" s="1" t="s">
        <v>1732</v>
      </c>
      <c r="AC362" s="1" t="s">
        <v>37</v>
      </c>
      <c r="AD362" s="1" t="s">
        <v>37</v>
      </c>
      <c r="AE362" s="1" t="s">
        <v>8512</v>
      </c>
      <c r="AF362" s="24">
        <v>9106051087</v>
      </c>
      <c r="AG362" s="24" t="str">
        <f t="shared" si="5"/>
        <v>9106051087-00484463</v>
      </c>
    </row>
    <row r="363" spans="1:33" x14ac:dyDescent="0.25">
      <c r="A363" s="24" t="s">
        <v>9004</v>
      </c>
      <c r="B363" s="1">
        <v>11732910</v>
      </c>
      <c r="C363" s="1" t="s">
        <v>1733</v>
      </c>
      <c r="D363" s="1" t="s">
        <v>1616</v>
      </c>
      <c r="E363" s="1" t="s">
        <v>25</v>
      </c>
      <c r="F363" s="1" t="s">
        <v>26</v>
      </c>
      <c r="G363" s="1" t="s">
        <v>1734</v>
      </c>
      <c r="H363" s="1" t="s">
        <v>28</v>
      </c>
      <c r="I363" s="1" t="s">
        <v>29</v>
      </c>
      <c r="J363" s="1" t="s">
        <v>413</v>
      </c>
      <c r="K363" s="1" t="s">
        <v>414</v>
      </c>
      <c r="L363" s="1" t="s">
        <v>415</v>
      </c>
      <c r="M363" s="1" t="s">
        <v>686</v>
      </c>
      <c r="N363" s="1" t="s">
        <v>687</v>
      </c>
      <c r="O363" s="1" t="s">
        <v>688</v>
      </c>
      <c r="P363" s="1" t="s">
        <v>37</v>
      </c>
      <c r="Q363" s="1" t="s">
        <v>37</v>
      </c>
      <c r="R363" s="1" t="s">
        <v>37</v>
      </c>
      <c r="S363" s="1" t="s">
        <v>37</v>
      </c>
      <c r="T363" s="1" t="s">
        <v>38</v>
      </c>
      <c r="U363" s="1" t="s">
        <v>39</v>
      </c>
      <c r="V363" s="1" t="s">
        <v>40</v>
      </c>
      <c r="W363" s="1" t="s">
        <v>41</v>
      </c>
      <c r="X363" s="1" t="s">
        <v>42</v>
      </c>
      <c r="Y363" s="1" t="s">
        <v>37</v>
      </c>
      <c r="Z363" s="1" t="s">
        <v>37</v>
      </c>
      <c r="AA363" s="1" t="s">
        <v>37</v>
      </c>
      <c r="AB363" s="1" t="s">
        <v>1735</v>
      </c>
      <c r="AC363" s="1" t="s">
        <v>37</v>
      </c>
      <c r="AD363" s="1" t="s">
        <v>37</v>
      </c>
      <c r="AE363" s="1" t="s">
        <v>8512</v>
      </c>
      <c r="AF363" s="24">
        <v>9106051800</v>
      </c>
      <c r="AG363" s="24" t="str">
        <f t="shared" si="5"/>
        <v>9106051800-00010152</v>
      </c>
    </row>
    <row r="364" spans="1:33" x14ac:dyDescent="0.25">
      <c r="A364" s="24" t="s">
        <v>8861</v>
      </c>
      <c r="B364" s="1">
        <v>11732086</v>
      </c>
      <c r="C364" s="1" t="s">
        <v>1736</v>
      </c>
      <c r="D364" s="1" t="s">
        <v>1616</v>
      </c>
      <c r="E364" s="1" t="s">
        <v>25</v>
      </c>
      <c r="F364" s="1" t="s">
        <v>26</v>
      </c>
      <c r="G364" s="1" t="s">
        <v>1737</v>
      </c>
      <c r="H364" s="1" t="s">
        <v>28</v>
      </c>
      <c r="I364" s="1" t="s">
        <v>29</v>
      </c>
      <c r="J364" s="1" t="s">
        <v>1738</v>
      </c>
      <c r="K364" s="1" t="s">
        <v>1739</v>
      </c>
      <c r="L364" s="1" t="s">
        <v>1740</v>
      </c>
      <c r="M364" s="1" t="s">
        <v>107</v>
      </c>
      <c r="N364" s="1" t="s">
        <v>108</v>
      </c>
      <c r="O364" s="1" t="s">
        <v>109</v>
      </c>
      <c r="P364" s="1" t="s">
        <v>37</v>
      </c>
      <c r="Q364" s="1" t="s">
        <v>37</v>
      </c>
      <c r="R364" s="1" t="s">
        <v>37</v>
      </c>
      <c r="S364" s="1" t="s">
        <v>37</v>
      </c>
      <c r="T364" s="1" t="s">
        <v>38</v>
      </c>
      <c r="U364" s="1" t="s">
        <v>39</v>
      </c>
      <c r="V364" s="1" t="s">
        <v>40</v>
      </c>
      <c r="W364" s="1" t="s">
        <v>41</v>
      </c>
      <c r="X364" s="1" t="s">
        <v>42</v>
      </c>
      <c r="Y364" s="1" t="s">
        <v>37</v>
      </c>
      <c r="Z364" s="1" t="s">
        <v>37</v>
      </c>
      <c r="AA364" s="1" t="s">
        <v>37</v>
      </c>
      <c r="AB364" s="1" t="s">
        <v>1741</v>
      </c>
      <c r="AC364" s="1" t="s">
        <v>37</v>
      </c>
      <c r="AD364" s="1" t="s">
        <v>37</v>
      </c>
      <c r="AE364" s="1" t="s">
        <v>8512</v>
      </c>
      <c r="AF364" s="24">
        <v>9106047997</v>
      </c>
      <c r="AG364" s="24" t="str">
        <f t="shared" si="5"/>
        <v>9106047997-00037589</v>
      </c>
    </row>
    <row r="365" spans="1:33" x14ac:dyDescent="0.25">
      <c r="A365" s="24" t="s">
        <v>8985</v>
      </c>
      <c r="B365" s="1">
        <v>11729870</v>
      </c>
      <c r="C365" s="1" t="s">
        <v>1742</v>
      </c>
      <c r="D365" s="1" t="s">
        <v>1616</v>
      </c>
      <c r="E365" s="1" t="s">
        <v>25</v>
      </c>
      <c r="F365" s="1" t="s">
        <v>26</v>
      </c>
      <c r="G365" s="1" t="s">
        <v>1743</v>
      </c>
      <c r="H365" s="1" t="s">
        <v>28</v>
      </c>
      <c r="I365" s="1" t="s">
        <v>29</v>
      </c>
      <c r="J365" s="1" t="s">
        <v>30</v>
      </c>
      <c r="K365" s="1" t="s">
        <v>31</v>
      </c>
      <c r="L365" s="1" t="s">
        <v>32</v>
      </c>
      <c r="M365" s="1" t="s">
        <v>55</v>
      </c>
      <c r="N365" s="1" t="s">
        <v>56</v>
      </c>
      <c r="O365" s="1" t="s">
        <v>57</v>
      </c>
      <c r="P365" s="1" t="s">
        <v>37</v>
      </c>
      <c r="Q365" s="1" t="s">
        <v>37</v>
      </c>
      <c r="R365" s="1" t="s">
        <v>37</v>
      </c>
      <c r="S365" s="1" t="s">
        <v>37</v>
      </c>
      <c r="T365" s="1" t="s">
        <v>38</v>
      </c>
      <c r="U365" s="1" t="s">
        <v>39</v>
      </c>
      <c r="V365" s="1" t="s">
        <v>40</v>
      </c>
      <c r="W365" s="1" t="s">
        <v>41</v>
      </c>
      <c r="X365" s="1" t="s">
        <v>42</v>
      </c>
      <c r="Y365" s="1" t="s">
        <v>37</v>
      </c>
      <c r="Z365" s="1" t="s">
        <v>37</v>
      </c>
      <c r="AA365" s="1" t="s">
        <v>37</v>
      </c>
      <c r="AB365" s="1" t="s">
        <v>1744</v>
      </c>
      <c r="AC365" s="1" t="s">
        <v>37</v>
      </c>
      <c r="AD365" s="1" t="s">
        <v>37</v>
      </c>
      <c r="AE365" s="1" t="s">
        <v>8512</v>
      </c>
      <c r="AF365" s="24">
        <v>9106051368</v>
      </c>
      <c r="AG365" s="24" t="str">
        <f t="shared" si="5"/>
        <v>9106051368-00484551</v>
      </c>
    </row>
    <row r="366" spans="1:33" x14ac:dyDescent="0.25">
      <c r="A366" s="24" t="s">
        <v>9018</v>
      </c>
      <c r="B366" s="1">
        <v>11734096</v>
      </c>
      <c r="C366" s="1" t="s">
        <v>1745</v>
      </c>
      <c r="D366" s="1" t="s">
        <v>1616</v>
      </c>
      <c r="E366" s="1" t="s">
        <v>25</v>
      </c>
      <c r="F366" s="1" t="s">
        <v>26</v>
      </c>
      <c r="G366" s="1" t="s">
        <v>1746</v>
      </c>
      <c r="H366" s="1" t="s">
        <v>28</v>
      </c>
      <c r="I366" s="1" t="s">
        <v>29</v>
      </c>
      <c r="J366" s="1" t="s">
        <v>1747</v>
      </c>
      <c r="K366" s="1" t="s">
        <v>1748</v>
      </c>
      <c r="L366" s="1" t="s">
        <v>1749</v>
      </c>
      <c r="M366" s="1" t="s">
        <v>247</v>
      </c>
      <c r="N366" s="1" t="s">
        <v>248</v>
      </c>
      <c r="O366" s="1" t="s">
        <v>249</v>
      </c>
      <c r="P366" s="1" t="s">
        <v>37</v>
      </c>
      <c r="Q366" s="1" t="s">
        <v>37</v>
      </c>
      <c r="R366" s="1" t="s">
        <v>37</v>
      </c>
      <c r="S366" s="1" t="s">
        <v>37</v>
      </c>
      <c r="T366" s="1" t="s">
        <v>38</v>
      </c>
      <c r="U366" s="1" t="s">
        <v>39</v>
      </c>
      <c r="V366" s="1" t="s">
        <v>40</v>
      </c>
      <c r="W366" s="1" t="s">
        <v>41</v>
      </c>
      <c r="X366" s="1" t="s">
        <v>42</v>
      </c>
      <c r="Y366" s="1" t="s">
        <v>37</v>
      </c>
      <c r="Z366" s="1" t="s">
        <v>37</v>
      </c>
      <c r="AA366" s="1" t="s">
        <v>37</v>
      </c>
      <c r="AB366" s="1" t="s">
        <v>1750</v>
      </c>
      <c r="AC366" s="1" t="s">
        <v>37</v>
      </c>
      <c r="AD366" s="1" t="s">
        <v>37</v>
      </c>
      <c r="AE366" s="1" t="s">
        <v>8512</v>
      </c>
      <c r="AF366" s="24">
        <v>9106052053</v>
      </c>
      <c r="AG366" s="24" t="str">
        <f t="shared" si="5"/>
        <v>9106052053-00015076</v>
      </c>
    </row>
    <row r="367" spans="1:33" x14ac:dyDescent="0.25">
      <c r="A367" s="24" t="s">
        <v>8983</v>
      </c>
      <c r="B367" s="1">
        <v>11732635</v>
      </c>
      <c r="C367" s="1" t="s">
        <v>1751</v>
      </c>
      <c r="D367" s="1" t="s">
        <v>1616</v>
      </c>
      <c r="E367" s="1" t="s">
        <v>25</v>
      </c>
      <c r="F367" s="1" t="s">
        <v>26</v>
      </c>
      <c r="G367" s="1" t="s">
        <v>1752</v>
      </c>
      <c r="H367" s="1" t="s">
        <v>28</v>
      </c>
      <c r="I367" s="1" t="s">
        <v>29</v>
      </c>
      <c r="J367" s="1" t="s">
        <v>1753</v>
      </c>
      <c r="K367" s="1" t="s">
        <v>1754</v>
      </c>
      <c r="L367" s="1" t="s">
        <v>1755</v>
      </c>
      <c r="M367" s="1" t="s">
        <v>64</v>
      </c>
      <c r="N367" s="1" t="s">
        <v>65</v>
      </c>
      <c r="O367" s="1" t="s">
        <v>66</v>
      </c>
      <c r="P367" s="1" t="s">
        <v>37</v>
      </c>
      <c r="Q367" s="1" t="s">
        <v>37</v>
      </c>
      <c r="R367" s="1" t="s">
        <v>37</v>
      </c>
      <c r="S367" s="1" t="s">
        <v>37</v>
      </c>
      <c r="T367" s="1" t="s">
        <v>38</v>
      </c>
      <c r="U367" s="1" t="s">
        <v>39</v>
      </c>
      <c r="V367" s="1" t="s">
        <v>40</v>
      </c>
      <c r="W367" s="1" t="s">
        <v>41</v>
      </c>
      <c r="X367" s="1" t="s">
        <v>42</v>
      </c>
      <c r="Y367" s="1" t="s">
        <v>37</v>
      </c>
      <c r="Z367" s="1" t="s">
        <v>37</v>
      </c>
      <c r="AA367" s="1" t="s">
        <v>37</v>
      </c>
      <c r="AB367" s="1" t="s">
        <v>1756</v>
      </c>
      <c r="AC367" s="1" t="s">
        <v>37</v>
      </c>
      <c r="AD367" s="1" t="s">
        <v>37</v>
      </c>
      <c r="AE367" s="1" t="s">
        <v>8512</v>
      </c>
      <c r="AF367" s="24">
        <v>9106051317</v>
      </c>
      <c r="AG367" s="24" t="str">
        <f t="shared" si="5"/>
        <v>9106051317-00081511</v>
      </c>
    </row>
    <row r="368" spans="1:33" x14ac:dyDescent="0.25">
      <c r="A368" s="24" t="s">
        <v>8991</v>
      </c>
      <c r="B368" s="1">
        <v>11730788</v>
      </c>
      <c r="C368" s="1" t="s">
        <v>1757</v>
      </c>
      <c r="D368" s="1" t="s">
        <v>1616</v>
      </c>
      <c r="E368" s="1" t="s">
        <v>25</v>
      </c>
      <c r="F368" s="1" t="s">
        <v>26</v>
      </c>
      <c r="G368" s="1" t="s">
        <v>1758</v>
      </c>
      <c r="H368" s="1" t="s">
        <v>28</v>
      </c>
      <c r="I368" s="1" t="s">
        <v>29</v>
      </c>
      <c r="J368" s="1" t="s">
        <v>1759</v>
      </c>
      <c r="K368" s="1" t="s">
        <v>1760</v>
      </c>
      <c r="L368" s="1" t="s">
        <v>1761</v>
      </c>
      <c r="M368" s="1" t="s">
        <v>238</v>
      </c>
      <c r="N368" s="1" t="s">
        <v>239</v>
      </c>
      <c r="O368" s="1" t="s">
        <v>240</v>
      </c>
      <c r="P368" s="1" t="s">
        <v>37</v>
      </c>
      <c r="Q368" s="1" t="s">
        <v>37</v>
      </c>
      <c r="R368" s="1" t="s">
        <v>37</v>
      </c>
      <c r="S368" s="1" t="s">
        <v>37</v>
      </c>
      <c r="T368" s="1" t="s">
        <v>38</v>
      </c>
      <c r="U368" s="1" t="s">
        <v>39</v>
      </c>
      <c r="V368" s="1" t="s">
        <v>40</v>
      </c>
      <c r="W368" s="1" t="s">
        <v>41</v>
      </c>
      <c r="X368" s="1" t="s">
        <v>42</v>
      </c>
      <c r="Y368" s="1" t="s">
        <v>37</v>
      </c>
      <c r="Z368" s="1" t="s">
        <v>37</v>
      </c>
      <c r="AA368" s="1" t="s">
        <v>37</v>
      </c>
      <c r="AB368" s="1" t="s">
        <v>1762</v>
      </c>
      <c r="AC368" s="1" t="s">
        <v>37</v>
      </c>
      <c r="AD368" s="1" t="s">
        <v>37</v>
      </c>
      <c r="AE368" s="1" t="s">
        <v>8512</v>
      </c>
      <c r="AF368" s="24">
        <v>9106051500</v>
      </c>
      <c r="AG368" s="24" t="str">
        <f t="shared" si="5"/>
        <v>9106051500-00014437</v>
      </c>
    </row>
    <row r="369" spans="1:33" x14ac:dyDescent="0.25">
      <c r="A369" s="24" t="s">
        <v>8936</v>
      </c>
      <c r="B369" s="1">
        <v>11733460</v>
      </c>
      <c r="C369" s="1" t="s">
        <v>1763</v>
      </c>
      <c r="D369" s="1" t="s">
        <v>1616</v>
      </c>
      <c r="E369" s="1" t="s">
        <v>25</v>
      </c>
      <c r="F369" s="1" t="s">
        <v>26</v>
      </c>
      <c r="G369" s="1" t="s">
        <v>1764</v>
      </c>
      <c r="H369" s="1" t="s">
        <v>28</v>
      </c>
      <c r="I369" s="1" t="s">
        <v>29</v>
      </c>
      <c r="J369" s="1" t="s">
        <v>1765</v>
      </c>
      <c r="K369" s="1" t="s">
        <v>1766</v>
      </c>
      <c r="L369" s="1" t="s">
        <v>1767</v>
      </c>
      <c r="M369" s="1" t="s">
        <v>198</v>
      </c>
      <c r="N369" s="1" t="s">
        <v>199</v>
      </c>
      <c r="O369" s="1" t="s">
        <v>200</v>
      </c>
      <c r="P369" s="1" t="s">
        <v>91</v>
      </c>
      <c r="Q369" s="1" t="s">
        <v>37</v>
      </c>
      <c r="R369" s="1" t="s">
        <v>37</v>
      </c>
      <c r="S369" s="1" t="s">
        <v>37</v>
      </c>
      <c r="T369" s="1" t="s">
        <v>38</v>
      </c>
      <c r="U369" s="1" t="s">
        <v>39</v>
      </c>
      <c r="V369" s="1" t="s">
        <v>40</v>
      </c>
      <c r="W369" s="1" t="s">
        <v>41</v>
      </c>
      <c r="X369" s="1" t="s">
        <v>42</v>
      </c>
      <c r="Y369" s="1" t="s">
        <v>37</v>
      </c>
      <c r="Z369" s="1" t="s">
        <v>37</v>
      </c>
      <c r="AA369" s="1" t="s">
        <v>37</v>
      </c>
      <c r="AB369" s="1" t="s">
        <v>1768</v>
      </c>
      <c r="AC369" s="1" t="s">
        <v>37</v>
      </c>
      <c r="AD369" s="1" t="s">
        <v>37</v>
      </c>
      <c r="AE369" s="1" t="s">
        <v>8512</v>
      </c>
      <c r="AF369" s="24">
        <v>9106050068</v>
      </c>
      <c r="AG369" s="24" t="str">
        <f t="shared" si="5"/>
        <v>9106050068-00160791</v>
      </c>
    </row>
    <row r="370" spans="1:33" x14ac:dyDescent="0.25">
      <c r="A370" s="24" t="s">
        <v>8987</v>
      </c>
      <c r="B370" s="1">
        <v>11729877</v>
      </c>
      <c r="C370" s="1" t="s">
        <v>1769</v>
      </c>
      <c r="D370" s="1" t="s">
        <v>1616</v>
      </c>
      <c r="E370" s="1" t="s">
        <v>25</v>
      </c>
      <c r="F370" s="1" t="s">
        <v>26</v>
      </c>
      <c r="G370" s="1" t="s">
        <v>1770</v>
      </c>
      <c r="H370" s="1" t="s">
        <v>28</v>
      </c>
      <c r="I370" s="1" t="s">
        <v>29</v>
      </c>
      <c r="J370" s="1" t="s">
        <v>30</v>
      </c>
      <c r="K370" s="1" t="s">
        <v>31</v>
      </c>
      <c r="L370" s="1" t="s">
        <v>32</v>
      </c>
      <c r="M370" s="1" t="s">
        <v>55</v>
      </c>
      <c r="N370" s="1" t="s">
        <v>56</v>
      </c>
      <c r="O370" s="1" t="s">
        <v>57</v>
      </c>
      <c r="P370" s="1" t="s">
        <v>37</v>
      </c>
      <c r="Q370" s="1" t="s">
        <v>37</v>
      </c>
      <c r="R370" s="1" t="s">
        <v>37</v>
      </c>
      <c r="S370" s="1" t="s">
        <v>37</v>
      </c>
      <c r="T370" s="1" t="s">
        <v>38</v>
      </c>
      <c r="U370" s="1" t="s">
        <v>39</v>
      </c>
      <c r="V370" s="1" t="s">
        <v>40</v>
      </c>
      <c r="W370" s="1" t="s">
        <v>41</v>
      </c>
      <c r="X370" s="1" t="s">
        <v>42</v>
      </c>
      <c r="Y370" s="1" t="s">
        <v>37</v>
      </c>
      <c r="Z370" s="1" t="s">
        <v>37</v>
      </c>
      <c r="AA370" s="1" t="s">
        <v>37</v>
      </c>
      <c r="AB370" s="1" t="s">
        <v>1771</v>
      </c>
      <c r="AC370" s="1" t="s">
        <v>37</v>
      </c>
      <c r="AD370" s="1" t="s">
        <v>37</v>
      </c>
      <c r="AE370" s="1" t="s">
        <v>8512</v>
      </c>
      <c r="AF370" s="24">
        <v>9106051389</v>
      </c>
      <c r="AG370" s="24" t="str">
        <f t="shared" si="5"/>
        <v>9106051389-00484558</v>
      </c>
    </row>
    <row r="371" spans="1:33" x14ac:dyDescent="0.25">
      <c r="A371" s="24" t="s">
        <v>9002</v>
      </c>
      <c r="B371" s="1">
        <v>11730697</v>
      </c>
      <c r="C371" s="1" t="s">
        <v>1772</v>
      </c>
      <c r="D371" s="1" t="s">
        <v>1616</v>
      </c>
      <c r="E371" s="1" t="s">
        <v>25</v>
      </c>
      <c r="F371" s="1" t="s">
        <v>26</v>
      </c>
      <c r="G371" s="1" t="s">
        <v>1773</v>
      </c>
      <c r="H371" s="1" t="s">
        <v>28</v>
      </c>
      <c r="I371" s="1" t="s">
        <v>29</v>
      </c>
      <c r="J371" s="1" t="s">
        <v>61</v>
      </c>
      <c r="K371" s="1" t="s">
        <v>62</v>
      </c>
      <c r="L371" s="1" t="s">
        <v>63</v>
      </c>
      <c r="M371" s="1" t="s">
        <v>407</v>
      </c>
      <c r="N371" s="1" t="s">
        <v>408</v>
      </c>
      <c r="O371" s="1" t="s">
        <v>409</v>
      </c>
      <c r="P371" s="1" t="s">
        <v>167</v>
      </c>
      <c r="Q371" s="1" t="s">
        <v>37</v>
      </c>
      <c r="R371" s="1" t="s">
        <v>37</v>
      </c>
      <c r="S371" s="1" t="s">
        <v>37</v>
      </c>
      <c r="T371" s="1" t="s">
        <v>38</v>
      </c>
      <c r="U371" s="1" t="s">
        <v>39</v>
      </c>
      <c r="V371" s="1" t="s">
        <v>40</v>
      </c>
      <c r="W371" s="1" t="s">
        <v>41</v>
      </c>
      <c r="X371" s="1" t="s">
        <v>42</v>
      </c>
      <c r="Y371" s="1" t="s">
        <v>37</v>
      </c>
      <c r="Z371" s="1" t="s">
        <v>37</v>
      </c>
      <c r="AA371" s="1" t="s">
        <v>37</v>
      </c>
      <c r="AB371" s="1" t="s">
        <v>1774</v>
      </c>
      <c r="AC371" s="1" t="s">
        <v>37</v>
      </c>
      <c r="AD371" s="1" t="s">
        <v>37</v>
      </c>
      <c r="AE371" s="1" t="s">
        <v>8512</v>
      </c>
      <c r="AF371" s="24">
        <v>9106051780</v>
      </c>
      <c r="AG371" s="24" t="str">
        <f t="shared" si="5"/>
        <v>9106051780-00047800</v>
      </c>
    </row>
    <row r="372" spans="1:33" x14ac:dyDescent="0.25">
      <c r="A372" s="24" t="s">
        <v>8905</v>
      </c>
      <c r="B372" s="1">
        <v>11733361</v>
      </c>
      <c r="C372" s="1" t="s">
        <v>1775</v>
      </c>
      <c r="D372" s="1" t="s">
        <v>1616</v>
      </c>
      <c r="E372" s="1" t="s">
        <v>25</v>
      </c>
      <c r="F372" s="1" t="s">
        <v>26</v>
      </c>
      <c r="G372" s="1" t="s">
        <v>1776</v>
      </c>
      <c r="H372" s="1" t="s">
        <v>28</v>
      </c>
      <c r="I372" s="1" t="s">
        <v>29</v>
      </c>
      <c r="J372" s="1" t="s">
        <v>1777</v>
      </c>
      <c r="K372" s="1" t="s">
        <v>1778</v>
      </c>
      <c r="L372" s="1" t="s">
        <v>1779</v>
      </c>
      <c r="M372" s="1" t="s">
        <v>198</v>
      </c>
      <c r="N372" s="1" t="s">
        <v>199</v>
      </c>
      <c r="O372" s="1" t="s">
        <v>200</v>
      </c>
      <c r="P372" s="1" t="s">
        <v>91</v>
      </c>
      <c r="Q372" s="1" t="s">
        <v>37</v>
      </c>
      <c r="R372" s="1" t="s">
        <v>37</v>
      </c>
      <c r="S372" s="1" t="s">
        <v>37</v>
      </c>
      <c r="T372" s="1" t="s">
        <v>38</v>
      </c>
      <c r="U372" s="1" t="s">
        <v>39</v>
      </c>
      <c r="V372" s="1" t="s">
        <v>40</v>
      </c>
      <c r="W372" s="1" t="s">
        <v>41</v>
      </c>
      <c r="X372" s="1" t="s">
        <v>42</v>
      </c>
      <c r="Y372" s="1" t="s">
        <v>37</v>
      </c>
      <c r="Z372" s="1" t="s">
        <v>37</v>
      </c>
      <c r="AA372" s="1" t="s">
        <v>37</v>
      </c>
      <c r="AB372" s="1" t="s">
        <v>1780</v>
      </c>
      <c r="AC372" s="1" t="s">
        <v>37</v>
      </c>
      <c r="AD372" s="1" t="s">
        <v>37</v>
      </c>
      <c r="AE372" s="1" t="s">
        <v>8512</v>
      </c>
      <c r="AF372" s="24">
        <v>9106049324</v>
      </c>
      <c r="AG372" s="24" t="str">
        <f t="shared" si="5"/>
        <v>9106049324-00160692</v>
      </c>
    </row>
    <row r="373" spans="1:33" x14ac:dyDescent="0.25">
      <c r="A373" s="24" t="s">
        <v>9030</v>
      </c>
      <c r="B373" s="1">
        <v>11730335</v>
      </c>
      <c r="C373" s="1" t="s">
        <v>1781</v>
      </c>
      <c r="D373" s="1" t="s">
        <v>1616</v>
      </c>
      <c r="E373" s="1" t="s">
        <v>25</v>
      </c>
      <c r="F373" s="1" t="s">
        <v>26</v>
      </c>
      <c r="G373" s="1" t="s">
        <v>1782</v>
      </c>
      <c r="H373" s="1" t="s">
        <v>28</v>
      </c>
      <c r="I373" s="1" t="s">
        <v>29</v>
      </c>
      <c r="J373" s="1" t="s">
        <v>419</v>
      </c>
      <c r="K373" s="1" t="s">
        <v>420</v>
      </c>
      <c r="L373" s="1" t="s">
        <v>421</v>
      </c>
      <c r="M373" s="1" t="s">
        <v>222</v>
      </c>
      <c r="N373" s="1" t="s">
        <v>223</v>
      </c>
      <c r="O373" s="1" t="s">
        <v>224</v>
      </c>
      <c r="P373" s="1" t="s">
        <v>37</v>
      </c>
      <c r="Q373" s="1" t="s">
        <v>37</v>
      </c>
      <c r="R373" s="1" t="s">
        <v>37</v>
      </c>
      <c r="S373" s="1" t="s">
        <v>37</v>
      </c>
      <c r="T373" s="1" t="s">
        <v>38</v>
      </c>
      <c r="U373" s="1" t="s">
        <v>39</v>
      </c>
      <c r="V373" s="1" t="s">
        <v>40</v>
      </c>
      <c r="W373" s="1" t="s">
        <v>41</v>
      </c>
      <c r="X373" s="1" t="s">
        <v>42</v>
      </c>
      <c r="Y373" s="1" t="s">
        <v>37</v>
      </c>
      <c r="Z373" s="1" t="s">
        <v>37</v>
      </c>
      <c r="AA373" s="1" t="s">
        <v>37</v>
      </c>
      <c r="AB373" s="1" t="s">
        <v>1783</v>
      </c>
      <c r="AC373" s="1" t="s">
        <v>37</v>
      </c>
      <c r="AD373" s="1" t="s">
        <v>37</v>
      </c>
      <c r="AE373" s="1" t="s">
        <v>8512</v>
      </c>
      <c r="AF373" s="24">
        <v>9106052265</v>
      </c>
      <c r="AG373" s="24" t="str">
        <f t="shared" si="5"/>
        <v>9106052265-00011429</v>
      </c>
    </row>
    <row r="374" spans="1:33" x14ac:dyDescent="0.25">
      <c r="A374" s="24" t="s">
        <v>9005</v>
      </c>
      <c r="B374" s="1">
        <v>11730698</v>
      </c>
      <c r="C374" s="1" t="s">
        <v>1784</v>
      </c>
      <c r="D374" s="1" t="s">
        <v>1616</v>
      </c>
      <c r="E374" s="1" t="s">
        <v>25</v>
      </c>
      <c r="F374" s="1" t="s">
        <v>26</v>
      </c>
      <c r="G374" s="1" t="s">
        <v>1785</v>
      </c>
      <c r="H374" s="1" t="s">
        <v>28</v>
      </c>
      <c r="I374" s="1" t="s">
        <v>29</v>
      </c>
      <c r="J374" s="1" t="s">
        <v>1194</v>
      </c>
      <c r="K374" s="1" t="s">
        <v>1195</v>
      </c>
      <c r="L374" s="1" t="s">
        <v>1196</v>
      </c>
      <c r="M374" s="1" t="s">
        <v>407</v>
      </c>
      <c r="N374" s="1" t="s">
        <v>408</v>
      </c>
      <c r="O374" s="1" t="s">
        <v>409</v>
      </c>
      <c r="P374" s="1" t="s">
        <v>167</v>
      </c>
      <c r="Q374" s="1" t="s">
        <v>37</v>
      </c>
      <c r="R374" s="1" t="s">
        <v>37</v>
      </c>
      <c r="S374" s="1" t="s">
        <v>37</v>
      </c>
      <c r="T374" s="1" t="s">
        <v>38</v>
      </c>
      <c r="U374" s="1" t="s">
        <v>39</v>
      </c>
      <c r="V374" s="1" t="s">
        <v>40</v>
      </c>
      <c r="W374" s="1" t="s">
        <v>41</v>
      </c>
      <c r="X374" s="1" t="s">
        <v>42</v>
      </c>
      <c r="Y374" s="1" t="s">
        <v>37</v>
      </c>
      <c r="Z374" s="1" t="s">
        <v>37</v>
      </c>
      <c r="AA374" s="1" t="s">
        <v>37</v>
      </c>
      <c r="AB374" s="1" t="s">
        <v>1786</v>
      </c>
      <c r="AC374" s="1" t="s">
        <v>37</v>
      </c>
      <c r="AD374" s="1" t="s">
        <v>37</v>
      </c>
      <c r="AE374" s="1" t="s">
        <v>8512</v>
      </c>
      <c r="AF374" s="24">
        <v>9106051837</v>
      </c>
      <c r="AG374" s="24" t="str">
        <f t="shared" si="5"/>
        <v>9106051837-00047801</v>
      </c>
    </row>
    <row r="375" spans="1:33" x14ac:dyDescent="0.25">
      <c r="A375" s="24" t="s">
        <v>8899</v>
      </c>
      <c r="B375" s="1">
        <v>11730520</v>
      </c>
      <c r="C375" s="1" t="s">
        <v>1787</v>
      </c>
      <c r="D375" s="1" t="s">
        <v>1616</v>
      </c>
      <c r="E375" s="1" t="s">
        <v>25</v>
      </c>
      <c r="F375" s="1" t="s">
        <v>26</v>
      </c>
      <c r="G375" s="1" t="s">
        <v>1788</v>
      </c>
      <c r="H375" s="1" t="s">
        <v>28</v>
      </c>
      <c r="I375" s="1" t="s">
        <v>29</v>
      </c>
      <c r="J375" s="1" t="s">
        <v>1789</v>
      </c>
      <c r="K375" s="1" t="s">
        <v>1790</v>
      </c>
      <c r="L375" s="1" t="s">
        <v>1791</v>
      </c>
      <c r="M375" s="1" t="s">
        <v>605</v>
      </c>
      <c r="N375" s="1" t="s">
        <v>606</v>
      </c>
      <c r="O375" s="1" t="s">
        <v>607</v>
      </c>
      <c r="P375" s="1" t="s">
        <v>37</v>
      </c>
      <c r="Q375" s="1" t="s">
        <v>37</v>
      </c>
      <c r="R375" s="1" t="s">
        <v>37</v>
      </c>
      <c r="S375" s="1" t="s">
        <v>37</v>
      </c>
      <c r="T375" s="1" t="s">
        <v>38</v>
      </c>
      <c r="U375" s="1" t="s">
        <v>39</v>
      </c>
      <c r="V375" s="1" t="s">
        <v>40</v>
      </c>
      <c r="W375" s="1" t="s">
        <v>41</v>
      </c>
      <c r="X375" s="1" t="s">
        <v>42</v>
      </c>
      <c r="Y375" s="1" t="s">
        <v>37</v>
      </c>
      <c r="Z375" s="1" t="s">
        <v>37</v>
      </c>
      <c r="AA375" s="1" t="s">
        <v>37</v>
      </c>
      <c r="AB375" s="1" t="s">
        <v>1792</v>
      </c>
      <c r="AC375" s="1" t="s">
        <v>37</v>
      </c>
      <c r="AD375" s="1" t="s">
        <v>37</v>
      </c>
      <c r="AE375" s="1" t="s">
        <v>8512</v>
      </c>
      <c r="AF375" s="24">
        <v>9106049086</v>
      </c>
      <c r="AG375" s="24" t="str">
        <f t="shared" si="5"/>
        <v>9106049086-00035610</v>
      </c>
    </row>
    <row r="376" spans="1:33" x14ac:dyDescent="0.25">
      <c r="A376" s="24" t="s">
        <v>8871</v>
      </c>
      <c r="B376" s="1">
        <v>11733108</v>
      </c>
      <c r="C376" s="1" t="s">
        <v>1793</v>
      </c>
      <c r="D376" s="1" t="s">
        <v>1616</v>
      </c>
      <c r="E376" s="1" t="s">
        <v>25</v>
      </c>
      <c r="F376" s="1" t="s">
        <v>26</v>
      </c>
      <c r="G376" s="1" t="s">
        <v>1794</v>
      </c>
      <c r="H376" s="1" t="s">
        <v>28</v>
      </c>
      <c r="I376" s="1" t="s">
        <v>29</v>
      </c>
      <c r="J376" s="1" t="s">
        <v>1014</v>
      </c>
      <c r="K376" s="1" t="s">
        <v>1015</v>
      </c>
      <c r="L376" s="1" t="s">
        <v>1016</v>
      </c>
      <c r="M376" s="1" t="s">
        <v>1795</v>
      </c>
      <c r="N376" s="1" t="s">
        <v>1796</v>
      </c>
      <c r="O376" s="1" t="s">
        <v>1797</v>
      </c>
      <c r="P376" s="1" t="s">
        <v>37</v>
      </c>
      <c r="Q376" s="1" t="s">
        <v>37</v>
      </c>
      <c r="R376" s="1" t="s">
        <v>37</v>
      </c>
      <c r="S376" s="1" t="s">
        <v>37</v>
      </c>
      <c r="T376" s="1" t="s">
        <v>38</v>
      </c>
      <c r="U376" s="1" t="s">
        <v>39</v>
      </c>
      <c r="V376" s="1" t="s">
        <v>40</v>
      </c>
      <c r="W376" s="1" t="s">
        <v>41</v>
      </c>
      <c r="X376" s="1" t="s">
        <v>42</v>
      </c>
      <c r="Y376" s="1" t="s">
        <v>37</v>
      </c>
      <c r="Z376" s="1" t="s">
        <v>37</v>
      </c>
      <c r="AA376" s="1" t="s">
        <v>37</v>
      </c>
      <c r="AB376" s="1" t="s">
        <v>1798</v>
      </c>
      <c r="AC376" s="1" t="s">
        <v>37</v>
      </c>
      <c r="AD376" s="1" t="s">
        <v>37</v>
      </c>
      <c r="AE376" s="1" t="s">
        <v>8512</v>
      </c>
      <c r="AF376" s="24">
        <v>9106048155</v>
      </c>
      <c r="AG376" s="24" t="str">
        <f t="shared" si="5"/>
        <v>9106048155-00003445</v>
      </c>
    </row>
    <row r="377" spans="1:33" x14ac:dyDescent="0.25">
      <c r="A377" s="24" t="s">
        <v>8870</v>
      </c>
      <c r="B377" s="1">
        <v>11732096</v>
      </c>
      <c r="C377" s="1" t="s">
        <v>1799</v>
      </c>
      <c r="D377" s="1" t="s">
        <v>1616</v>
      </c>
      <c r="E377" s="1" t="s">
        <v>25</v>
      </c>
      <c r="F377" s="1" t="s">
        <v>26</v>
      </c>
      <c r="G377" s="1" t="s">
        <v>1800</v>
      </c>
      <c r="H377" s="1" t="s">
        <v>28</v>
      </c>
      <c r="I377" s="1" t="s">
        <v>29</v>
      </c>
      <c r="J377" s="1" t="s">
        <v>30</v>
      </c>
      <c r="K377" s="1" t="s">
        <v>31</v>
      </c>
      <c r="L377" s="1" t="s">
        <v>32</v>
      </c>
      <c r="M377" s="1" t="s">
        <v>107</v>
      </c>
      <c r="N377" s="1" t="s">
        <v>108</v>
      </c>
      <c r="O377" s="1" t="s">
        <v>109</v>
      </c>
      <c r="P377" s="1" t="s">
        <v>37</v>
      </c>
      <c r="Q377" s="1" t="s">
        <v>37</v>
      </c>
      <c r="R377" s="1" t="s">
        <v>37</v>
      </c>
      <c r="S377" s="1" t="s">
        <v>37</v>
      </c>
      <c r="T377" s="1" t="s">
        <v>38</v>
      </c>
      <c r="U377" s="1" t="s">
        <v>39</v>
      </c>
      <c r="V377" s="1" t="s">
        <v>40</v>
      </c>
      <c r="W377" s="1" t="s">
        <v>41</v>
      </c>
      <c r="X377" s="1" t="s">
        <v>42</v>
      </c>
      <c r="Y377" s="1" t="s">
        <v>37</v>
      </c>
      <c r="Z377" s="1" t="s">
        <v>37</v>
      </c>
      <c r="AA377" s="1" t="s">
        <v>37</v>
      </c>
      <c r="AB377" s="1" t="s">
        <v>1801</v>
      </c>
      <c r="AC377" s="1" t="s">
        <v>37</v>
      </c>
      <c r="AD377" s="1" t="s">
        <v>37</v>
      </c>
      <c r="AE377" s="1" t="s">
        <v>8512</v>
      </c>
      <c r="AF377" s="24">
        <v>9106048170</v>
      </c>
      <c r="AG377" s="24" t="str">
        <f t="shared" si="5"/>
        <v>9106048170-00037594</v>
      </c>
    </row>
    <row r="378" spans="1:33" x14ac:dyDescent="0.25">
      <c r="A378" s="24" t="s">
        <v>8880</v>
      </c>
      <c r="B378" s="1">
        <v>11733282</v>
      </c>
      <c r="C378" s="1" t="s">
        <v>1802</v>
      </c>
      <c r="D378" s="1" t="s">
        <v>1616</v>
      </c>
      <c r="E378" s="1" t="s">
        <v>25</v>
      </c>
      <c r="F378" s="1" t="s">
        <v>26</v>
      </c>
      <c r="G378" s="1" t="s">
        <v>1803</v>
      </c>
      <c r="H378" s="1" t="s">
        <v>28</v>
      </c>
      <c r="I378" s="1" t="s">
        <v>29</v>
      </c>
      <c r="J378" s="1" t="s">
        <v>1804</v>
      </c>
      <c r="K378" s="1" t="s">
        <v>1805</v>
      </c>
      <c r="L378" s="1" t="s">
        <v>1806</v>
      </c>
      <c r="M378" s="1" t="s">
        <v>198</v>
      </c>
      <c r="N378" s="1" t="s">
        <v>199</v>
      </c>
      <c r="O378" s="1" t="s">
        <v>200</v>
      </c>
      <c r="P378" s="1" t="s">
        <v>91</v>
      </c>
      <c r="Q378" s="1" t="s">
        <v>37</v>
      </c>
      <c r="R378" s="1" t="s">
        <v>37</v>
      </c>
      <c r="S378" s="1" t="s">
        <v>37</v>
      </c>
      <c r="T378" s="1" t="s">
        <v>38</v>
      </c>
      <c r="U378" s="1" t="s">
        <v>39</v>
      </c>
      <c r="V378" s="1" t="s">
        <v>40</v>
      </c>
      <c r="W378" s="1" t="s">
        <v>41</v>
      </c>
      <c r="X378" s="1" t="s">
        <v>42</v>
      </c>
      <c r="Y378" s="1" t="s">
        <v>37</v>
      </c>
      <c r="Z378" s="1" t="s">
        <v>37</v>
      </c>
      <c r="AA378" s="1" t="s">
        <v>37</v>
      </c>
      <c r="AB378" s="1" t="s">
        <v>1807</v>
      </c>
      <c r="AC378" s="1" t="s">
        <v>37</v>
      </c>
      <c r="AD378" s="1" t="s">
        <v>37</v>
      </c>
      <c r="AE378" s="1" t="s">
        <v>8512</v>
      </c>
      <c r="AF378" s="24">
        <v>9106048622</v>
      </c>
      <c r="AG378" s="24" t="str">
        <f t="shared" si="5"/>
        <v>9106048622-00160613</v>
      </c>
    </row>
    <row r="379" spans="1:33" x14ac:dyDescent="0.25">
      <c r="A379" s="24" t="s">
        <v>8865</v>
      </c>
      <c r="B379" s="1">
        <v>11730341</v>
      </c>
      <c r="C379" s="1" t="s">
        <v>1808</v>
      </c>
      <c r="D379" s="1" t="s">
        <v>1616</v>
      </c>
      <c r="E379" s="1" t="s">
        <v>25</v>
      </c>
      <c r="F379" s="1" t="s">
        <v>26</v>
      </c>
      <c r="G379" s="1" t="s">
        <v>1809</v>
      </c>
      <c r="H379" s="1" t="s">
        <v>28</v>
      </c>
      <c r="I379" s="1" t="s">
        <v>29</v>
      </c>
      <c r="J379" s="1" t="s">
        <v>30</v>
      </c>
      <c r="K379" s="1" t="s">
        <v>31</v>
      </c>
      <c r="L379" s="1" t="s">
        <v>32</v>
      </c>
      <c r="M379" s="1" t="s">
        <v>310</v>
      </c>
      <c r="N379" s="1" t="s">
        <v>311</v>
      </c>
      <c r="O379" s="1" t="s">
        <v>312</v>
      </c>
      <c r="P379" s="1" t="s">
        <v>167</v>
      </c>
      <c r="Q379" s="1" t="s">
        <v>37</v>
      </c>
      <c r="R379" s="1" t="s">
        <v>37</v>
      </c>
      <c r="S379" s="1" t="s">
        <v>37</v>
      </c>
      <c r="T379" s="1" t="s">
        <v>38</v>
      </c>
      <c r="U379" s="1" t="s">
        <v>39</v>
      </c>
      <c r="V379" s="1" t="s">
        <v>40</v>
      </c>
      <c r="W379" s="1" t="s">
        <v>41</v>
      </c>
      <c r="X379" s="1" t="s">
        <v>42</v>
      </c>
      <c r="Y379" s="1" t="s">
        <v>37</v>
      </c>
      <c r="Z379" s="1" t="s">
        <v>37</v>
      </c>
      <c r="AA379" s="1" t="s">
        <v>37</v>
      </c>
      <c r="AB379" s="1" t="s">
        <v>1810</v>
      </c>
      <c r="AC379" s="1" t="s">
        <v>37</v>
      </c>
      <c r="AD379" s="1" t="s">
        <v>37</v>
      </c>
      <c r="AE379" s="1" t="s">
        <v>8512</v>
      </c>
      <c r="AF379" s="24">
        <v>9106048059</v>
      </c>
      <c r="AG379" s="24" t="str">
        <f t="shared" si="5"/>
        <v>9106048059-00029007</v>
      </c>
    </row>
    <row r="380" spans="1:33" x14ac:dyDescent="0.25">
      <c r="A380" s="24" t="s">
        <v>9053</v>
      </c>
      <c r="B380" s="1">
        <v>11730429</v>
      </c>
      <c r="C380" s="1" t="s">
        <v>1811</v>
      </c>
      <c r="D380" s="1" t="s">
        <v>1616</v>
      </c>
      <c r="E380" s="1" t="s">
        <v>25</v>
      </c>
      <c r="F380" s="1" t="s">
        <v>26</v>
      </c>
      <c r="G380" s="1" t="s">
        <v>1812</v>
      </c>
      <c r="H380" s="1" t="s">
        <v>28</v>
      </c>
      <c r="I380" s="1" t="s">
        <v>29</v>
      </c>
      <c r="J380" s="1" t="s">
        <v>1194</v>
      </c>
      <c r="K380" s="1" t="s">
        <v>1195</v>
      </c>
      <c r="L380" s="1" t="s">
        <v>1196</v>
      </c>
      <c r="M380" s="1" t="s">
        <v>506</v>
      </c>
      <c r="N380" s="1" t="s">
        <v>507</v>
      </c>
      <c r="O380" s="1" t="s">
        <v>508</v>
      </c>
      <c r="P380" s="1" t="s">
        <v>37</v>
      </c>
      <c r="Q380" s="1" t="s">
        <v>37</v>
      </c>
      <c r="R380" s="1" t="s">
        <v>37</v>
      </c>
      <c r="S380" s="1" t="s">
        <v>37</v>
      </c>
      <c r="T380" s="1" t="s">
        <v>38</v>
      </c>
      <c r="U380" s="1" t="s">
        <v>39</v>
      </c>
      <c r="V380" s="1" t="s">
        <v>40</v>
      </c>
      <c r="W380" s="1" t="s">
        <v>41</v>
      </c>
      <c r="X380" s="1" t="s">
        <v>42</v>
      </c>
      <c r="Y380" s="1" t="s">
        <v>37</v>
      </c>
      <c r="Z380" s="1" t="s">
        <v>37</v>
      </c>
      <c r="AA380" s="1" t="s">
        <v>37</v>
      </c>
      <c r="AB380" s="1" t="s">
        <v>1813</v>
      </c>
      <c r="AC380" s="1" t="s">
        <v>37</v>
      </c>
      <c r="AD380" s="1" t="s">
        <v>37</v>
      </c>
      <c r="AE380" s="1" t="s">
        <v>8512</v>
      </c>
      <c r="AF380" s="24">
        <v>9106052698</v>
      </c>
      <c r="AG380" s="24" t="str">
        <f t="shared" si="5"/>
        <v>9106052698-00003533</v>
      </c>
    </row>
    <row r="381" spans="1:33" x14ac:dyDescent="0.25">
      <c r="A381" s="24" t="s">
        <v>9010</v>
      </c>
      <c r="B381" s="1">
        <v>11730793</v>
      </c>
      <c r="C381" s="1" t="s">
        <v>1814</v>
      </c>
      <c r="D381" s="1" t="s">
        <v>1616</v>
      </c>
      <c r="E381" s="1" t="s">
        <v>25</v>
      </c>
      <c r="F381" s="1" t="s">
        <v>26</v>
      </c>
      <c r="G381" s="1" t="s">
        <v>1815</v>
      </c>
      <c r="H381" s="1" t="s">
        <v>28</v>
      </c>
      <c r="I381" s="1" t="s">
        <v>29</v>
      </c>
      <c r="J381" s="1" t="s">
        <v>722</v>
      </c>
      <c r="K381" s="1" t="s">
        <v>723</v>
      </c>
      <c r="L381" s="1" t="s">
        <v>724</v>
      </c>
      <c r="M381" s="1" t="s">
        <v>238</v>
      </c>
      <c r="N381" s="1" t="s">
        <v>239</v>
      </c>
      <c r="O381" s="1" t="s">
        <v>240</v>
      </c>
      <c r="P381" s="1" t="s">
        <v>37</v>
      </c>
      <c r="Q381" s="1" t="s">
        <v>37</v>
      </c>
      <c r="R381" s="1" t="s">
        <v>37</v>
      </c>
      <c r="S381" s="1" t="s">
        <v>37</v>
      </c>
      <c r="T381" s="1" t="s">
        <v>38</v>
      </c>
      <c r="U381" s="1" t="s">
        <v>39</v>
      </c>
      <c r="V381" s="1" t="s">
        <v>40</v>
      </c>
      <c r="W381" s="1" t="s">
        <v>41</v>
      </c>
      <c r="X381" s="1" t="s">
        <v>42</v>
      </c>
      <c r="Y381" s="1" t="s">
        <v>37</v>
      </c>
      <c r="Z381" s="1" t="s">
        <v>37</v>
      </c>
      <c r="AA381" s="1" t="s">
        <v>37</v>
      </c>
      <c r="AB381" s="1" t="s">
        <v>1816</v>
      </c>
      <c r="AC381" s="1" t="s">
        <v>37</v>
      </c>
      <c r="AD381" s="1" t="s">
        <v>37</v>
      </c>
      <c r="AE381" s="1" t="s">
        <v>8512</v>
      </c>
      <c r="AF381" s="24">
        <v>9106051936</v>
      </c>
      <c r="AG381" s="24" t="str">
        <f t="shared" si="5"/>
        <v>9106051936-00014441</v>
      </c>
    </row>
    <row r="382" spans="1:33" x14ac:dyDescent="0.25">
      <c r="A382" s="24" t="s">
        <v>9017</v>
      </c>
      <c r="B382" s="1">
        <v>11730794</v>
      </c>
      <c r="C382" s="1" t="s">
        <v>1817</v>
      </c>
      <c r="D382" s="1" t="s">
        <v>1616</v>
      </c>
      <c r="E382" s="1" t="s">
        <v>25</v>
      </c>
      <c r="F382" s="1" t="s">
        <v>26</v>
      </c>
      <c r="G382" s="1" t="s">
        <v>1818</v>
      </c>
      <c r="H382" s="1" t="s">
        <v>28</v>
      </c>
      <c r="I382" s="1" t="s">
        <v>29</v>
      </c>
      <c r="J382" s="1" t="s">
        <v>30</v>
      </c>
      <c r="K382" s="1" t="s">
        <v>31</v>
      </c>
      <c r="L382" s="1" t="s">
        <v>32</v>
      </c>
      <c r="M382" s="1" t="s">
        <v>238</v>
      </c>
      <c r="N382" s="1" t="s">
        <v>239</v>
      </c>
      <c r="O382" s="1" t="s">
        <v>240</v>
      </c>
      <c r="P382" s="1" t="s">
        <v>37</v>
      </c>
      <c r="Q382" s="1" t="s">
        <v>37</v>
      </c>
      <c r="R382" s="1" t="s">
        <v>37</v>
      </c>
      <c r="S382" s="1" t="s">
        <v>37</v>
      </c>
      <c r="T382" s="1" t="s">
        <v>38</v>
      </c>
      <c r="U382" s="1" t="s">
        <v>39</v>
      </c>
      <c r="V382" s="1" t="s">
        <v>40</v>
      </c>
      <c r="W382" s="1" t="s">
        <v>41</v>
      </c>
      <c r="X382" s="1" t="s">
        <v>42</v>
      </c>
      <c r="Y382" s="1" t="s">
        <v>37</v>
      </c>
      <c r="Z382" s="1" t="s">
        <v>37</v>
      </c>
      <c r="AA382" s="1" t="s">
        <v>37</v>
      </c>
      <c r="AB382" s="1" t="s">
        <v>1819</v>
      </c>
      <c r="AC382" s="1" t="s">
        <v>37</v>
      </c>
      <c r="AD382" s="1" t="s">
        <v>37</v>
      </c>
      <c r="AE382" s="1" t="s">
        <v>8512</v>
      </c>
      <c r="AF382" s="24">
        <v>9106052002</v>
      </c>
      <c r="AG382" s="24" t="str">
        <f t="shared" si="5"/>
        <v>9106052002-00014442</v>
      </c>
    </row>
    <row r="383" spans="1:33" x14ac:dyDescent="0.25">
      <c r="A383" s="24" t="s">
        <v>8884</v>
      </c>
      <c r="B383" s="1">
        <v>11728946</v>
      </c>
      <c r="C383" s="1" t="s">
        <v>1820</v>
      </c>
      <c r="D383" s="1" t="s">
        <v>1616</v>
      </c>
      <c r="E383" s="1" t="s">
        <v>25</v>
      </c>
      <c r="F383" s="1" t="s">
        <v>26</v>
      </c>
      <c r="G383" s="1" t="s">
        <v>1821</v>
      </c>
      <c r="H383" s="1" t="s">
        <v>28</v>
      </c>
      <c r="I383" s="1" t="s">
        <v>29</v>
      </c>
      <c r="J383" s="1" t="s">
        <v>1822</v>
      </c>
      <c r="K383" s="1" t="s">
        <v>1823</v>
      </c>
      <c r="L383" s="1" t="s">
        <v>1824</v>
      </c>
      <c r="M383" s="1" t="s">
        <v>55</v>
      </c>
      <c r="N383" s="1" t="s">
        <v>56</v>
      </c>
      <c r="O383" s="1" t="s">
        <v>57</v>
      </c>
      <c r="P383" s="1" t="s">
        <v>37</v>
      </c>
      <c r="Q383" s="1" t="s">
        <v>37</v>
      </c>
      <c r="R383" s="1" t="s">
        <v>37</v>
      </c>
      <c r="S383" s="1" t="s">
        <v>37</v>
      </c>
      <c r="T383" s="1" t="s">
        <v>38</v>
      </c>
      <c r="U383" s="1" t="s">
        <v>39</v>
      </c>
      <c r="V383" s="1" t="s">
        <v>40</v>
      </c>
      <c r="W383" s="1" t="s">
        <v>41</v>
      </c>
      <c r="X383" s="1" t="s">
        <v>42</v>
      </c>
      <c r="Y383" s="1" t="s">
        <v>37</v>
      </c>
      <c r="Z383" s="1" t="s">
        <v>37</v>
      </c>
      <c r="AA383" s="1" t="s">
        <v>37</v>
      </c>
      <c r="AB383" s="1" t="s">
        <v>1825</v>
      </c>
      <c r="AC383" s="1" t="s">
        <v>37</v>
      </c>
      <c r="AD383" s="1" t="s">
        <v>37</v>
      </c>
      <c r="AE383" s="1" t="s">
        <v>8512</v>
      </c>
      <c r="AF383" s="24">
        <v>9106048746</v>
      </c>
      <c r="AG383" s="24" t="str">
        <f t="shared" si="5"/>
        <v>9106048746-00483662</v>
      </c>
    </row>
    <row r="384" spans="1:33" x14ac:dyDescent="0.25">
      <c r="A384" s="24" t="s">
        <v>8939</v>
      </c>
      <c r="B384" s="1">
        <v>11733469</v>
      </c>
      <c r="C384" s="1" t="s">
        <v>1826</v>
      </c>
      <c r="D384" s="1" t="s">
        <v>1616</v>
      </c>
      <c r="E384" s="1" t="s">
        <v>25</v>
      </c>
      <c r="F384" s="1" t="s">
        <v>26</v>
      </c>
      <c r="G384" s="1" t="s">
        <v>1827</v>
      </c>
      <c r="H384" s="1" t="s">
        <v>28</v>
      </c>
      <c r="I384" s="1" t="s">
        <v>29</v>
      </c>
      <c r="J384" s="1" t="s">
        <v>1828</v>
      </c>
      <c r="K384" s="1" t="s">
        <v>1829</v>
      </c>
      <c r="L384" s="1" t="s">
        <v>1830</v>
      </c>
      <c r="M384" s="1" t="s">
        <v>198</v>
      </c>
      <c r="N384" s="1" t="s">
        <v>199</v>
      </c>
      <c r="O384" s="1" t="s">
        <v>200</v>
      </c>
      <c r="P384" s="1" t="s">
        <v>91</v>
      </c>
      <c r="Q384" s="1" t="s">
        <v>37</v>
      </c>
      <c r="R384" s="1" t="s">
        <v>37</v>
      </c>
      <c r="S384" s="1" t="s">
        <v>37</v>
      </c>
      <c r="T384" s="1" t="s">
        <v>38</v>
      </c>
      <c r="U384" s="1" t="s">
        <v>39</v>
      </c>
      <c r="V384" s="1" t="s">
        <v>40</v>
      </c>
      <c r="W384" s="1" t="s">
        <v>41</v>
      </c>
      <c r="X384" s="1" t="s">
        <v>42</v>
      </c>
      <c r="Y384" s="1" t="s">
        <v>37</v>
      </c>
      <c r="Z384" s="1" t="s">
        <v>37</v>
      </c>
      <c r="AA384" s="1" t="s">
        <v>37</v>
      </c>
      <c r="AB384" s="1" t="s">
        <v>1831</v>
      </c>
      <c r="AC384" s="1" t="s">
        <v>37</v>
      </c>
      <c r="AD384" s="1" t="s">
        <v>37</v>
      </c>
      <c r="AE384" s="1" t="s">
        <v>8512</v>
      </c>
      <c r="AF384" s="24">
        <v>9106050157</v>
      </c>
      <c r="AG384" s="24" t="str">
        <f t="shared" si="5"/>
        <v>9106050157-00160800</v>
      </c>
    </row>
    <row r="385" spans="1:33" x14ac:dyDescent="0.25">
      <c r="A385" s="24" t="s">
        <v>9033</v>
      </c>
      <c r="B385" s="1">
        <v>11730171</v>
      </c>
      <c r="C385" s="1" t="s">
        <v>1832</v>
      </c>
      <c r="D385" s="1" t="s">
        <v>1616</v>
      </c>
      <c r="E385" s="1" t="s">
        <v>25</v>
      </c>
      <c r="F385" s="1" t="s">
        <v>26</v>
      </c>
      <c r="G385" s="1" t="s">
        <v>1833</v>
      </c>
      <c r="H385" s="1" t="s">
        <v>28</v>
      </c>
      <c r="I385" s="1" t="s">
        <v>29</v>
      </c>
      <c r="J385" s="1" t="s">
        <v>30</v>
      </c>
      <c r="K385" s="1" t="s">
        <v>31</v>
      </c>
      <c r="L385" s="1" t="s">
        <v>32</v>
      </c>
      <c r="M385" s="1" t="s">
        <v>55</v>
      </c>
      <c r="N385" s="1" t="s">
        <v>56</v>
      </c>
      <c r="O385" s="1" t="s">
        <v>57</v>
      </c>
      <c r="P385" s="1" t="s">
        <v>37</v>
      </c>
      <c r="Q385" s="1" t="s">
        <v>37</v>
      </c>
      <c r="R385" s="1" t="s">
        <v>37</v>
      </c>
      <c r="S385" s="1" t="s">
        <v>37</v>
      </c>
      <c r="T385" s="1" t="s">
        <v>38</v>
      </c>
      <c r="U385" s="1" t="s">
        <v>39</v>
      </c>
      <c r="V385" s="1" t="s">
        <v>40</v>
      </c>
      <c r="W385" s="1" t="s">
        <v>41</v>
      </c>
      <c r="X385" s="1" t="s">
        <v>42</v>
      </c>
      <c r="Y385" s="1" t="s">
        <v>37</v>
      </c>
      <c r="Z385" s="1" t="s">
        <v>37</v>
      </c>
      <c r="AA385" s="1" t="s">
        <v>37</v>
      </c>
      <c r="AB385" s="1" t="s">
        <v>1834</v>
      </c>
      <c r="AC385" s="1" t="s">
        <v>37</v>
      </c>
      <c r="AD385" s="1" t="s">
        <v>37</v>
      </c>
      <c r="AE385" s="1" t="s">
        <v>8512</v>
      </c>
      <c r="AF385" s="24">
        <v>9106052363</v>
      </c>
      <c r="AG385" s="24" t="str">
        <f t="shared" si="5"/>
        <v>9106052363-00484840</v>
      </c>
    </row>
    <row r="386" spans="1:33" x14ac:dyDescent="0.25">
      <c r="A386" s="24" t="s">
        <v>9015</v>
      </c>
      <c r="B386" s="1">
        <v>11730079</v>
      </c>
      <c r="C386" s="1" t="s">
        <v>1835</v>
      </c>
      <c r="D386" s="1" t="s">
        <v>1616</v>
      </c>
      <c r="E386" s="1" t="s">
        <v>25</v>
      </c>
      <c r="F386" s="1" t="s">
        <v>26</v>
      </c>
      <c r="G386" s="1" t="s">
        <v>1836</v>
      </c>
      <c r="H386" s="1" t="s">
        <v>28</v>
      </c>
      <c r="I386" s="1" t="s">
        <v>29</v>
      </c>
      <c r="J386" s="1" t="s">
        <v>1221</v>
      </c>
      <c r="K386" s="1" t="s">
        <v>1222</v>
      </c>
      <c r="L386" s="1" t="s">
        <v>1223</v>
      </c>
      <c r="M386" s="1" t="s">
        <v>55</v>
      </c>
      <c r="N386" s="1" t="s">
        <v>56</v>
      </c>
      <c r="O386" s="1" t="s">
        <v>57</v>
      </c>
      <c r="P386" s="1" t="s">
        <v>37</v>
      </c>
      <c r="Q386" s="1" t="s">
        <v>37</v>
      </c>
      <c r="R386" s="1" t="s">
        <v>37</v>
      </c>
      <c r="S386" s="1" t="s">
        <v>37</v>
      </c>
      <c r="T386" s="1" t="s">
        <v>38</v>
      </c>
      <c r="U386" s="1" t="s">
        <v>39</v>
      </c>
      <c r="V386" s="1" t="s">
        <v>40</v>
      </c>
      <c r="W386" s="1" t="s">
        <v>41</v>
      </c>
      <c r="X386" s="1" t="s">
        <v>42</v>
      </c>
      <c r="Y386" s="1" t="s">
        <v>37</v>
      </c>
      <c r="Z386" s="1" t="s">
        <v>37</v>
      </c>
      <c r="AA386" s="1" t="s">
        <v>37</v>
      </c>
      <c r="AB386" s="1" t="s">
        <v>1837</v>
      </c>
      <c r="AC386" s="1" t="s">
        <v>37</v>
      </c>
      <c r="AD386" s="1" t="s">
        <v>37</v>
      </c>
      <c r="AE386" s="1" t="s">
        <v>8512</v>
      </c>
      <c r="AF386" s="24">
        <v>9106051984</v>
      </c>
      <c r="AG386" s="24" t="str">
        <f t="shared" si="5"/>
        <v>9106051984-00484752</v>
      </c>
    </row>
    <row r="387" spans="1:33" x14ac:dyDescent="0.25">
      <c r="A387" s="24" t="s">
        <v>8973</v>
      </c>
      <c r="B387" s="1">
        <v>11729799</v>
      </c>
      <c r="C387" s="1" t="s">
        <v>1838</v>
      </c>
      <c r="D387" s="1" t="s">
        <v>1616</v>
      </c>
      <c r="E387" s="1" t="s">
        <v>25</v>
      </c>
      <c r="F387" s="1" t="s">
        <v>26</v>
      </c>
      <c r="G387" s="1" t="s">
        <v>1839</v>
      </c>
      <c r="H387" s="1" t="s">
        <v>28</v>
      </c>
      <c r="I387" s="1" t="s">
        <v>29</v>
      </c>
      <c r="J387" s="1" t="s">
        <v>1840</v>
      </c>
      <c r="K387" s="1" t="s">
        <v>1841</v>
      </c>
      <c r="L387" s="1" t="s">
        <v>1842</v>
      </c>
      <c r="M387" s="1" t="s">
        <v>55</v>
      </c>
      <c r="N387" s="1" t="s">
        <v>56</v>
      </c>
      <c r="O387" s="1" t="s">
        <v>57</v>
      </c>
      <c r="P387" s="1" t="s">
        <v>37</v>
      </c>
      <c r="Q387" s="1" t="s">
        <v>37</v>
      </c>
      <c r="R387" s="1" t="s">
        <v>37</v>
      </c>
      <c r="S387" s="1" t="s">
        <v>37</v>
      </c>
      <c r="T387" s="1" t="s">
        <v>38</v>
      </c>
      <c r="U387" s="1" t="s">
        <v>39</v>
      </c>
      <c r="V387" s="1" t="s">
        <v>40</v>
      </c>
      <c r="W387" s="1" t="s">
        <v>41</v>
      </c>
      <c r="X387" s="1" t="s">
        <v>42</v>
      </c>
      <c r="Y387" s="1" t="s">
        <v>37</v>
      </c>
      <c r="Z387" s="1" t="s">
        <v>37</v>
      </c>
      <c r="AA387" s="1" t="s">
        <v>37</v>
      </c>
      <c r="AB387" s="1" t="s">
        <v>1843</v>
      </c>
      <c r="AC387" s="1" t="s">
        <v>37</v>
      </c>
      <c r="AD387" s="1" t="s">
        <v>37</v>
      </c>
      <c r="AE387" s="1" t="s">
        <v>8512</v>
      </c>
      <c r="AF387" s="24">
        <v>9106051173</v>
      </c>
      <c r="AG387" s="24" t="str">
        <f t="shared" ref="AG387:AG450" si="6">AF387&amp;"-"&amp;G387</f>
        <v>9106051173-00484484</v>
      </c>
    </row>
    <row r="388" spans="1:33" x14ac:dyDescent="0.25">
      <c r="A388" s="24" t="s">
        <v>8972</v>
      </c>
      <c r="B388" s="1">
        <v>11729797</v>
      </c>
      <c r="C388" s="1" t="s">
        <v>1844</v>
      </c>
      <c r="D388" s="1" t="s">
        <v>1616</v>
      </c>
      <c r="E388" s="1" t="s">
        <v>25</v>
      </c>
      <c r="F388" s="1" t="s">
        <v>26</v>
      </c>
      <c r="G388" s="1" t="s">
        <v>1845</v>
      </c>
      <c r="H388" s="1" t="s">
        <v>28</v>
      </c>
      <c r="I388" s="1" t="s">
        <v>29</v>
      </c>
      <c r="J388" s="1" t="s">
        <v>1846</v>
      </c>
      <c r="K388" s="1" t="s">
        <v>1847</v>
      </c>
      <c r="L388" s="1" t="s">
        <v>1848</v>
      </c>
      <c r="M388" s="1" t="s">
        <v>55</v>
      </c>
      <c r="N388" s="1" t="s">
        <v>56</v>
      </c>
      <c r="O388" s="1" t="s">
        <v>57</v>
      </c>
      <c r="P388" s="1" t="s">
        <v>37</v>
      </c>
      <c r="Q388" s="1" t="s">
        <v>37</v>
      </c>
      <c r="R388" s="1" t="s">
        <v>37</v>
      </c>
      <c r="S388" s="1" t="s">
        <v>37</v>
      </c>
      <c r="T388" s="1" t="s">
        <v>38</v>
      </c>
      <c r="U388" s="1" t="s">
        <v>39</v>
      </c>
      <c r="V388" s="1" t="s">
        <v>40</v>
      </c>
      <c r="W388" s="1" t="s">
        <v>41</v>
      </c>
      <c r="X388" s="1" t="s">
        <v>42</v>
      </c>
      <c r="Y388" s="1" t="s">
        <v>37</v>
      </c>
      <c r="Z388" s="1" t="s">
        <v>37</v>
      </c>
      <c r="AA388" s="1" t="s">
        <v>37</v>
      </c>
      <c r="AB388" s="1" t="s">
        <v>1849</v>
      </c>
      <c r="AC388" s="1" t="s">
        <v>37</v>
      </c>
      <c r="AD388" s="1" t="s">
        <v>37</v>
      </c>
      <c r="AE388" s="1" t="s">
        <v>8512</v>
      </c>
      <c r="AF388" s="24">
        <v>9106051170</v>
      </c>
      <c r="AG388" s="24" t="str">
        <f t="shared" si="6"/>
        <v>9106051170-00484482</v>
      </c>
    </row>
    <row r="389" spans="1:33" x14ac:dyDescent="0.25">
      <c r="A389" s="24" t="s">
        <v>9051</v>
      </c>
      <c r="B389" s="1">
        <v>11730800</v>
      </c>
      <c r="C389" s="1" t="s">
        <v>1850</v>
      </c>
      <c r="D389" s="1" t="s">
        <v>1616</v>
      </c>
      <c r="E389" s="1" t="s">
        <v>25</v>
      </c>
      <c r="F389" s="1" t="s">
        <v>26</v>
      </c>
      <c r="G389" s="1" t="s">
        <v>1851</v>
      </c>
      <c r="H389" s="1" t="s">
        <v>28</v>
      </c>
      <c r="I389" s="1" t="s">
        <v>29</v>
      </c>
      <c r="J389" s="1" t="s">
        <v>30</v>
      </c>
      <c r="K389" s="1" t="s">
        <v>31</v>
      </c>
      <c r="L389" s="1" t="s">
        <v>32</v>
      </c>
      <c r="M389" s="1" t="s">
        <v>238</v>
      </c>
      <c r="N389" s="1" t="s">
        <v>239</v>
      </c>
      <c r="O389" s="1" t="s">
        <v>240</v>
      </c>
      <c r="P389" s="1" t="s">
        <v>37</v>
      </c>
      <c r="Q389" s="1" t="s">
        <v>37</v>
      </c>
      <c r="R389" s="1" t="s">
        <v>37</v>
      </c>
      <c r="S389" s="1" t="s">
        <v>37</v>
      </c>
      <c r="T389" s="1" t="s">
        <v>38</v>
      </c>
      <c r="U389" s="1" t="s">
        <v>39</v>
      </c>
      <c r="V389" s="1" t="s">
        <v>40</v>
      </c>
      <c r="W389" s="1" t="s">
        <v>41</v>
      </c>
      <c r="X389" s="1" t="s">
        <v>42</v>
      </c>
      <c r="Y389" s="1" t="s">
        <v>37</v>
      </c>
      <c r="Z389" s="1" t="s">
        <v>37</v>
      </c>
      <c r="AA389" s="1" t="s">
        <v>37</v>
      </c>
      <c r="AB389" s="1" t="s">
        <v>1852</v>
      </c>
      <c r="AC389" s="1" t="s">
        <v>37</v>
      </c>
      <c r="AD389" s="1" t="s">
        <v>37</v>
      </c>
      <c r="AE389" s="1" t="s">
        <v>8512</v>
      </c>
      <c r="AF389" s="24">
        <v>9106052668</v>
      </c>
      <c r="AG389" s="24" t="str">
        <f t="shared" si="6"/>
        <v>9106052668-00014448</v>
      </c>
    </row>
    <row r="390" spans="1:33" x14ac:dyDescent="0.25">
      <c r="A390" s="24" t="s">
        <v>9052</v>
      </c>
      <c r="B390" s="1">
        <v>11730801</v>
      </c>
      <c r="C390" s="1" t="s">
        <v>1853</v>
      </c>
      <c r="D390" s="1" t="s">
        <v>1616</v>
      </c>
      <c r="E390" s="1" t="s">
        <v>25</v>
      </c>
      <c r="F390" s="1" t="s">
        <v>26</v>
      </c>
      <c r="G390" s="1" t="s">
        <v>1854</v>
      </c>
      <c r="H390" s="1" t="s">
        <v>28</v>
      </c>
      <c r="I390" s="1" t="s">
        <v>29</v>
      </c>
      <c r="J390" s="1" t="s">
        <v>470</v>
      </c>
      <c r="K390" s="1" t="s">
        <v>471</v>
      </c>
      <c r="L390" s="1" t="s">
        <v>472</v>
      </c>
      <c r="M390" s="1" t="s">
        <v>238</v>
      </c>
      <c r="N390" s="1" t="s">
        <v>239</v>
      </c>
      <c r="O390" s="1" t="s">
        <v>240</v>
      </c>
      <c r="P390" s="1" t="s">
        <v>37</v>
      </c>
      <c r="Q390" s="1" t="s">
        <v>37</v>
      </c>
      <c r="R390" s="1" t="s">
        <v>37</v>
      </c>
      <c r="S390" s="1" t="s">
        <v>37</v>
      </c>
      <c r="T390" s="1" t="s">
        <v>38</v>
      </c>
      <c r="U390" s="1" t="s">
        <v>39</v>
      </c>
      <c r="V390" s="1" t="s">
        <v>40</v>
      </c>
      <c r="W390" s="1" t="s">
        <v>41</v>
      </c>
      <c r="X390" s="1" t="s">
        <v>42</v>
      </c>
      <c r="Y390" s="1" t="s">
        <v>37</v>
      </c>
      <c r="Z390" s="1" t="s">
        <v>37</v>
      </c>
      <c r="AA390" s="1" t="s">
        <v>37</v>
      </c>
      <c r="AB390" s="1" t="s">
        <v>1855</v>
      </c>
      <c r="AC390" s="1" t="s">
        <v>37</v>
      </c>
      <c r="AD390" s="1" t="s">
        <v>37</v>
      </c>
      <c r="AE390" s="1" t="s">
        <v>8512</v>
      </c>
      <c r="AF390" s="24">
        <v>9106052669</v>
      </c>
      <c r="AG390" s="24" t="str">
        <f t="shared" si="6"/>
        <v>9106052669-00014449</v>
      </c>
    </row>
    <row r="391" spans="1:33" x14ac:dyDescent="0.25">
      <c r="A391" s="24" t="s">
        <v>8975</v>
      </c>
      <c r="B391" s="1">
        <v>11733113</v>
      </c>
      <c r="C391" s="1" t="s">
        <v>1856</v>
      </c>
      <c r="D391" s="1" t="s">
        <v>1616</v>
      </c>
      <c r="E391" s="1" t="s">
        <v>25</v>
      </c>
      <c r="F391" s="1" t="s">
        <v>26</v>
      </c>
      <c r="G391" s="1" t="s">
        <v>1857</v>
      </c>
      <c r="H391" s="1" t="s">
        <v>28</v>
      </c>
      <c r="I391" s="1" t="s">
        <v>29</v>
      </c>
      <c r="J391" s="1" t="s">
        <v>936</v>
      </c>
      <c r="K391" s="1" t="s">
        <v>937</v>
      </c>
      <c r="L391" s="1" t="s">
        <v>938</v>
      </c>
      <c r="M391" s="1" t="s">
        <v>1795</v>
      </c>
      <c r="N391" s="1" t="s">
        <v>1796</v>
      </c>
      <c r="O391" s="1" t="s">
        <v>1797</v>
      </c>
      <c r="P391" s="1" t="s">
        <v>37</v>
      </c>
      <c r="Q391" s="1" t="s">
        <v>37</v>
      </c>
      <c r="R391" s="1" t="s">
        <v>37</v>
      </c>
      <c r="S391" s="1" t="s">
        <v>37</v>
      </c>
      <c r="T391" s="1" t="s">
        <v>38</v>
      </c>
      <c r="U391" s="1" t="s">
        <v>39</v>
      </c>
      <c r="V391" s="1" t="s">
        <v>40</v>
      </c>
      <c r="W391" s="1" t="s">
        <v>41</v>
      </c>
      <c r="X391" s="1" t="s">
        <v>42</v>
      </c>
      <c r="Y391" s="1" t="s">
        <v>37</v>
      </c>
      <c r="Z391" s="1" t="s">
        <v>37</v>
      </c>
      <c r="AA391" s="1" t="s">
        <v>37</v>
      </c>
      <c r="AB391" s="1" t="s">
        <v>1858</v>
      </c>
      <c r="AC391" s="1" t="s">
        <v>37</v>
      </c>
      <c r="AD391" s="1" t="s">
        <v>37</v>
      </c>
      <c r="AE391" s="1" t="s">
        <v>8512</v>
      </c>
      <c r="AF391" s="24">
        <v>9106051231</v>
      </c>
      <c r="AG391" s="24" t="str">
        <f t="shared" si="6"/>
        <v>9106051231-00003450</v>
      </c>
    </row>
    <row r="392" spans="1:33" x14ac:dyDescent="0.25">
      <c r="A392" s="24" t="s">
        <v>8878</v>
      </c>
      <c r="B392" s="1">
        <v>11732466</v>
      </c>
      <c r="C392" s="1" t="s">
        <v>1859</v>
      </c>
      <c r="D392" s="1" t="s">
        <v>1616</v>
      </c>
      <c r="E392" s="1" t="s">
        <v>25</v>
      </c>
      <c r="F392" s="1" t="s">
        <v>26</v>
      </c>
      <c r="G392" s="1" t="s">
        <v>1860</v>
      </c>
      <c r="H392" s="1" t="s">
        <v>28</v>
      </c>
      <c r="I392" s="1" t="s">
        <v>29</v>
      </c>
      <c r="J392" s="1" t="s">
        <v>1861</v>
      </c>
      <c r="K392" s="1" t="s">
        <v>1862</v>
      </c>
      <c r="L392" s="1" t="s">
        <v>1863</v>
      </c>
      <c r="M392" s="1" t="s">
        <v>64</v>
      </c>
      <c r="N392" s="1" t="s">
        <v>65</v>
      </c>
      <c r="O392" s="1" t="s">
        <v>66</v>
      </c>
      <c r="P392" s="1" t="s">
        <v>37</v>
      </c>
      <c r="Q392" s="1" t="s">
        <v>37</v>
      </c>
      <c r="R392" s="1" t="s">
        <v>37</v>
      </c>
      <c r="S392" s="1" t="s">
        <v>37</v>
      </c>
      <c r="T392" s="1" t="s">
        <v>38</v>
      </c>
      <c r="U392" s="1" t="s">
        <v>39</v>
      </c>
      <c r="V392" s="1" t="s">
        <v>40</v>
      </c>
      <c r="W392" s="1" t="s">
        <v>41</v>
      </c>
      <c r="X392" s="1" t="s">
        <v>42</v>
      </c>
      <c r="Y392" s="1" t="s">
        <v>37</v>
      </c>
      <c r="Z392" s="1" t="s">
        <v>37</v>
      </c>
      <c r="AA392" s="1" t="s">
        <v>37</v>
      </c>
      <c r="AB392" s="1" t="s">
        <v>1864</v>
      </c>
      <c r="AC392" s="1" t="s">
        <v>37</v>
      </c>
      <c r="AD392" s="1" t="s">
        <v>37</v>
      </c>
      <c r="AE392" s="1" t="s">
        <v>8512</v>
      </c>
      <c r="AF392" s="24">
        <v>9106048516</v>
      </c>
      <c r="AG392" s="24" t="str">
        <f t="shared" si="6"/>
        <v>9106048516-00081342</v>
      </c>
    </row>
    <row r="393" spans="1:33" x14ac:dyDescent="0.25">
      <c r="A393" s="24" t="s">
        <v>8822</v>
      </c>
      <c r="B393" s="1">
        <v>11728551</v>
      </c>
      <c r="C393" s="1" t="s">
        <v>1865</v>
      </c>
      <c r="D393" s="1" t="s">
        <v>1616</v>
      </c>
      <c r="E393" s="1" t="s">
        <v>25</v>
      </c>
      <c r="F393" s="1" t="s">
        <v>26</v>
      </c>
      <c r="G393" s="1" t="s">
        <v>1866</v>
      </c>
      <c r="H393" s="1" t="s">
        <v>28</v>
      </c>
      <c r="I393" s="1" t="s">
        <v>29</v>
      </c>
      <c r="J393" s="1" t="s">
        <v>1867</v>
      </c>
      <c r="K393" s="1" t="s">
        <v>1868</v>
      </c>
      <c r="L393" s="1" t="s">
        <v>1869</v>
      </c>
      <c r="M393" s="1" t="s">
        <v>55</v>
      </c>
      <c r="N393" s="1" t="s">
        <v>56</v>
      </c>
      <c r="O393" s="1" t="s">
        <v>57</v>
      </c>
      <c r="P393" s="1" t="s">
        <v>37</v>
      </c>
      <c r="Q393" s="1" t="s">
        <v>37</v>
      </c>
      <c r="R393" s="1" t="s">
        <v>37</v>
      </c>
      <c r="S393" s="1" t="s">
        <v>37</v>
      </c>
      <c r="T393" s="1" t="s">
        <v>38</v>
      </c>
      <c r="U393" s="1" t="s">
        <v>39</v>
      </c>
      <c r="V393" s="1" t="s">
        <v>40</v>
      </c>
      <c r="W393" s="1" t="s">
        <v>41</v>
      </c>
      <c r="X393" s="1" t="s">
        <v>42</v>
      </c>
      <c r="Y393" s="1" t="s">
        <v>37</v>
      </c>
      <c r="Z393" s="1" t="s">
        <v>37</v>
      </c>
      <c r="AA393" s="1" t="s">
        <v>37</v>
      </c>
      <c r="AB393" s="1" t="s">
        <v>1870</v>
      </c>
      <c r="AC393" s="1" t="s">
        <v>37</v>
      </c>
      <c r="AD393" s="1" t="s">
        <v>37</v>
      </c>
      <c r="AE393" s="1" t="s">
        <v>8512</v>
      </c>
      <c r="AF393" s="24">
        <v>9106046352</v>
      </c>
      <c r="AG393" s="24" t="str">
        <f t="shared" si="6"/>
        <v>9106046352-00483315</v>
      </c>
    </row>
    <row r="394" spans="1:33" x14ac:dyDescent="0.25">
      <c r="A394" s="24" t="s">
        <v>9031</v>
      </c>
      <c r="B394" s="1">
        <v>11733027</v>
      </c>
      <c r="C394" s="1" t="s">
        <v>1871</v>
      </c>
      <c r="D394" s="1" t="s">
        <v>1616</v>
      </c>
      <c r="E394" s="1" t="s">
        <v>25</v>
      </c>
      <c r="F394" s="1" t="s">
        <v>26</v>
      </c>
      <c r="G394" s="1" t="s">
        <v>1872</v>
      </c>
      <c r="H394" s="1" t="s">
        <v>28</v>
      </c>
      <c r="I394" s="1" t="s">
        <v>29</v>
      </c>
      <c r="J394" s="1" t="s">
        <v>61</v>
      </c>
      <c r="K394" s="1" t="s">
        <v>62</v>
      </c>
      <c r="L394" s="1" t="s">
        <v>63</v>
      </c>
      <c r="M394" s="1" t="s">
        <v>704</v>
      </c>
      <c r="N394" s="1" t="s">
        <v>705</v>
      </c>
      <c r="O394" s="1" t="s">
        <v>706</v>
      </c>
      <c r="P394" s="1" t="s">
        <v>37</v>
      </c>
      <c r="Q394" s="1" t="s">
        <v>37</v>
      </c>
      <c r="R394" s="1" t="s">
        <v>37</v>
      </c>
      <c r="S394" s="1" t="s">
        <v>37</v>
      </c>
      <c r="T394" s="1" t="s">
        <v>38</v>
      </c>
      <c r="U394" s="1" t="s">
        <v>39</v>
      </c>
      <c r="V394" s="1" t="s">
        <v>40</v>
      </c>
      <c r="W394" s="1" t="s">
        <v>41</v>
      </c>
      <c r="X394" s="1" t="s">
        <v>42</v>
      </c>
      <c r="Y394" s="1" t="s">
        <v>37</v>
      </c>
      <c r="Z394" s="1" t="s">
        <v>37</v>
      </c>
      <c r="AA394" s="1" t="s">
        <v>37</v>
      </c>
      <c r="AB394" s="1" t="s">
        <v>1873</v>
      </c>
      <c r="AC394" s="1" t="s">
        <v>37</v>
      </c>
      <c r="AD394" s="1" t="s">
        <v>37</v>
      </c>
      <c r="AE394" s="1" t="s">
        <v>8512</v>
      </c>
      <c r="AF394" s="24">
        <v>9106052388</v>
      </c>
      <c r="AG394" s="24" t="str">
        <f t="shared" si="6"/>
        <v>9106052388-00010256</v>
      </c>
    </row>
    <row r="395" spans="1:33" x14ac:dyDescent="0.25">
      <c r="A395" s="24" t="s">
        <v>8961</v>
      </c>
      <c r="B395" s="1">
        <v>11731938</v>
      </c>
      <c r="C395" s="1" t="s">
        <v>1874</v>
      </c>
      <c r="D395" s="1" t="s">
        <v>1616</v>
      </c>
      <c r="E395" s="1" t="s">
        <v>25</v>
      </c>
      <c r="F395" s="1" t="s">
        <v>26</v>
      </c>
      <c r="G395" s="1" t="s">
        <v>1875</v>
      </c>
      <c r="H395" s="1" t="s">
        <v>28</v>
      </c>
      <c r="I395" s="1" t="s">
        <v>29</v>
      </c>
      <c r="J395" s="1" t="s">
        <v>1876</v>
      </c>
      <c r="K395" s="1" t="s">
        <v>1877</v>
      </c>
      <c r="L395" s="1" t="s">
        <v>1878</v>
      </c>
      <c r="M395" s="1" t="s">
        <v>164</v>
      </c>
      <c r="N395" s="1" t="s">
        <v>165</v>
      </c>
      <c r="O395" s="1" t="s">
        <v>166</v>
      </c>
      <c r="P395" s="1" t="s">
        <v>167</v>
      </c>
      <c r="Q395" s="1" t="s">
        <v>37</v>
      </c>
      <c r="R395" s="1" t="s">
        <v>37</v>
      </c>
      <c r="S395" s="1" t="s">
        <v>37</v>
      </c>
      <c r="T395" s="1" t="s">
        <v>38</v>
      </c>
      <c r="U395" s="1" t="s">
        <v>39</v>
      </c>
      <c r="V395" s="1" t="s">
        <v>40</v>
      </c>
      <c r="W395" s="1" t="s">
        <v>41</v>
      </c>
      <c r="X395" s="1" t="s">
        <v>42</v>
      </c>
      <c r="Y395" s="1" t="s">
        <v>37</v>
      </c>
      <c r="Z395" s="1" t="s">
        <v>37</v>
      </c>
      <c r="AA395" s="1" t="s">
        <v>37</v>
      </c>
      <c r="AB395" s="1" t="s">
        <v>1879</v>
      </c>
      <c r="AC395" s="1" t="s">
        <v>37</v>
      </c>
      <c r="AD395" s="1" t="s">
        <v>37</v>
      </c>
      <c r="AE395" s="1" t="s">
        <v>8512</v>
      </c>
      <c r="AF395" s="24">
        <v>9106050846</v>
      </c>
      <c r="AG395" s="24" t="str">
        <f t="shared" si="6"/>
        <v>9106050846-00033792</v>
      </c>
    </row>
    <row r="396" spans="1:33" x14ac:dyDescent="0.25">
      <c r="A396" s="24" t="s">
        <v>8908</v>
      </c>
      <c r="B396" s="1">
        <v>11729229</v>
      </c>
      <c r="C396" s="1" t="s">
        <v>1880</v>
      </c>
      <c r="D396" s="1" t="s">
        <v>1616</v>
      </c>
      <c r="E396" s="1" t="s">
        <v>25</v>
      </c>
      <c r="F396" s="1" t="s">
        <v>26</v>
      </c>
      <c r="G396" s="1" t="s">
        <v>1881</v>
      </c>
      <c r="H396" s="1" t="s">
        <v>28</v>
      </c>
      <c r="I396" s="1" t="s">
        <v>29</v>
      </c>
      <c r="J396" s="1" t="s">
        <v>1882</v>
      </c>
      <c r="K396" s="1" t="s">
        <v>1883</v>
      </c>
      <c r="L396" s="1" t="s">
        <v>1884</v>
      </c>
      <c r="M396" s="1" t="s">
        <v>55</v>
      </c>
      <c r="N396" s="1" t="s">
        <v>56</v>
      </c>
      <c r="O396" s="1" t="s">
        <v>57</v>
      </c>
      <c r="P396" s="1" t="s">
        <v>37</v>
      </c>
      <c r="Q396" s="1" t="s">
        <v>37</v>
      </c>
      <c r="R396" s="1" t="s">
        <v>37</v>
      </c>
      <c r="S396" s="1" t="s">
        <v>37</v>
      </c>
      <c r="T396" s="1" t="s">
        <v>38</v>
      </c>
      <c r="U396" s="1" t="s">
        <v>39</v>
      </c>
      <c r="V396" s="1" t="s">
        <v>40</v>
      </c>
      <c r="W396" s="1" t="s">
        <v>41</v>
      </c>
      <c r="X396" s="1" t="s">
        <v>42</v>
      </c>
      <c r="Y396" s="1" t="s">
        <v>37</v>
      </c>
      <c r="Z396" s="1" t="s">
        <v>37</v>
      </c>
      <c r="AA396" s="1" t="s">
        <v>37</v>
      </c>
      <c r="AB396" s="1" t="s">
        <v>1885</v>
      </c>
      <c r="AC396" s="1" t="s">
        <v>37</v>
      </c>
      <c r="AD396" s="1" t="s">
        <v>37</v>
      </c>
      <c r="AE396" s="1" t="s">
        <v>8512</v>
      </c>
      <c r="AF396" s="24">
        <v>9106049458</v>
      </c>
      <c r="AG396" s="24" t="str">
        <f t="shared" si="6"/>
        <v>9106049458-00483937</v>
      </c>
    </row>
    <row r="397" spans="1:33" x14ac:dyDescent="0.25">
      <c r="A397" s="24" t="s">
        <v>8933</v>
      </c>
      <c r="B397" s="1">
        <v>11731869</v>
      </c>
      <c r="C397" s="1" t="s">
        <v>1886</v>
      </c>
      <c r="D397" s="1" t="s">
        <v>1616</v>
      </c>
      <c r="E397" s="1" t="s">
        <v>25</v>
      </c>
      <c r="F397" s="1" t="s">
        <v>26</v>
      </c>
      <c r="G397" s="1" t="s">
        <v>1887</v>
      </c>
      <c r="H397" s="1" t="s">
        <v>28</v>
      </c>
      <c r="I397" s="1" t="s">
        <v>29</v>
      </c>
      <c r="J397" s="1" t="s">
        <v>1137</v>
      </c>
      <c r="K397" s="1" t="s">
        <v>1138</v>
      </c>
      <c r="L397" s="1" t="s">
        <v>1139</v>
      </c>
      <c r="M397" s="1" t="s">
        <v>164</v>
      </c>
      <c r="N397" s="1" t="s">
        <v>165</v>
      </c>
      <c r="O397" s="1" t="s">
        <v>166</v>
      </c>
      <c r="P397" s="1" t="s">
        <v>167</v>
      </c>
      <c r="Q397" s="1" t="s">
        <v>37</v>
      </c>
      <c r="R397" s="1" t="s">
        <v>37</v>
      </c>
      <c r="S397" s="1" t="s">
        <v>37</v>
      </c>
      <c r="T397" s="1" t="s">
        <v>38</v>
      </c>
      <c r="U397" s="1" t="s">
        <v>39</v>
      </c>
      <c r="V397" s="1" t="s">
        <v>40</v>
      </c>
      <c r="W397" s="1" t="s">
        <v>41</v>
      </c>
      <c r="X397" s="1" t="s">
        <v>42</v>
      </c>
      <c r="Y397" s="1" t="s">
        <v>37</v>
      </c>
      <c r="Z397" s="1" t="s">
        <v>37</v>
      </c>
      <c r="AA397" s="1" t="s">
        <v>37</v>
      </c>
      <c r="AB397" s="1" t="s">
        <v>1888</v>
      </c>
      <c r="AC397" s="1" t="s">
        <v>37</v>
      </c>
      <c r="AD397" s="1" t="s">
        <v>37</v>
      </c>
      <c r="AE397" s="1" t="s">
        <v>8512</v>
      </c>
      <c r="AF397" s="24">
        <v>9106050003</v>
      </c>
      <c r="AG397" s="24" t="str">
        <f t="shared" si="6"/>
        <v>9106050003-00033753</v>
      </c>
    </row>
    <row r="398" spans="1:33" x14ac:dyDescent="0.25">
      <c r="A398" s="24" t="s">
        <v>8906</v>
      </c>
      <c r="B398" s="1">
        <v>11733377</v>
      </c>
      <c r="C398" s="1" t="s">
        <v>1889</v>
      </c>
      <c r="D398" s="1" t="s">
        <v>1616</v>
      </c>
      <c r="E398" s="1" t="s">
        <v>25</v>
      </c>
      <c r="F398" s="1" t="s">
        <v>26</v>
      </c>
      <c r="G398" s="1" t="s">
        <v>1890</v>
      </c>
      <c r="H398" s="1" t="s">
        <v>28</v>
      </c>
      <c r="I398" s="1" t="s">
        <v>29</v>
      </c>
      <c r="J398" s="1" t="s">
        <v>1891</v>
      </c>
      <c r="K398" s="1" t="s">
        <v>1892</v>
      </c>
      <c r="L398" s="1" t="s">
        <v>1893</v>
      </c>
      <c r="M398" s="1" t="s">
        <v>198</v>
      </c>
      <c r="N398" s="1" t="s">
        <v>199</v>
      </c>
      <c r="O398" s="1" t="s">
        <v>200</v>
      </c>
      <c r="P398" s="1" t="s">
        <v>91</v>
      </c>
      <c r="Q398" s="1" t="s">
        <v>37</v>
      </c>
      <c r="R398" s="1" t="s">
        <v>37</v>
      </c>
      <c r="S398" s="1" t="s">
        <v>37</v>
      </c>
      <c r="T398" s="1" t="s">
        <v>38</v>
      </c>
      <c r="U398" s="1" t="s">
        <v>39</v>
      </c>
      <c r="V398" s="1" t="s">
        <v>40</v>
      </c>
      <c r="W398" s="1" t="s">
        <v>41</v>
      </c>
      <c r="X398" s="1" t="s">
        <v>42</v>
      </c>
      <c r="Y398" s="1" t="s">
        <v>37</v>
      </c>
      <c r="Z398" s="1" t="s">
        <v>37</v>
      </c>
      <c r="AA398" s="1" t="s">
        <v>37</v>
      </c>
      <c r="AB398" s="1" t="s">
        <v>1894</v>
      </c>
      <c r="AC398" s="1" t="s">
        <v>37</v>
      </c>
      <c r="AD398" s="1" t="s">
        <v>37</v>
      </c>
      <c r="AE398" s="1" t="s">
        <v>8512</v>
      </c>
      <c r="AF398" s="24">
        <v>9106049447</v>
      </c>
      <c r="AG398" s="24" t="str">
        <f t="shared" si="6"/>
        <v>9106049447-00160708</v>
      </c>
    </row>
    <row r="399" spans="1:33" x14ac:dyDescent="0.25">
      <c r="A399" s="24" t="s">
        <v>8964</v>
      </c>
      <c r="B399" s="1">
        <v>11731943</v>
      </c>
      <c r="C399" s="1" t="s">
        <v>1895</v>
      </c>
      <c r="D399" s="1" t="s">
        <v>1616</v>
      </c>
      <c r="E399" s="1" t="s">
        <v>25</v>
      </c>
      <c r="F399" s="1" t="s">
        <v>26</v>
      </c>
      <c r="G399" s="1" t="s">
        <v>1896</v>
      </c>
      <c r="H399" s="1" t="s">
        <v>28</v>
      </c>
      <c r="I399" s="1" t="s">
        <v>29</v>
      </c>
      <c r="J399" s="1" t="s">
        <v>945</v>
      </c>
      <c r="K399" s="1" t="s">
        <v>946</v>
      </c>
      <c r="L399" s="1" t="s">
        <v>947</v>
      </c>
      <c r="M399" s="1" t="s">
        <v>164</v>
      </c>
      <c r="N399" s="1" t="s">
        <v>165</v>
      </c>
      <c r="O399" s="1" t="s">
        <v>166</v>
      </c>
      <c r="P399" s="1" t="s">
        <v>167</v>
      </c>
      <c r="Q399" s="1" t="s">
        <v>37</v>
      </c>
      <c r="R399" s="1" t="s">
        <v>37</v>
      </c>
      <c r="S399" s="1" t="s">
        <v>37</v>
      </c>
      <c r="T399" s="1" t="s">
        <v>38</v>
      </c>
      <c r="U399" s="1" t="s">
        <v>39</v>
      </c>
      <c r="V399" s="1" t="s">
        <v>40</v>
      </c>
      <c r="W399" s="1" t="s">
        <v>41</v>
      </c>
      <c r="X399" s="1" t="s">
        <v>42</v>
      </c>
      <c r="Y399" s="1" t="s">
        <v>37</v>
      </c>
      <c r="Z399" s="1" t="s">
        <v>37</v>
      </c>
      <c r="AA399" s="1" t="s">
        <v>37</v>
      </c>
      <c r="AB399" s="1" t="s">
        <v>1897</v>
      </c>
      <c r="AC399" s="1" t="s">
        <v>37</v>
      </c>
      <c r="AD399" s="1" t="s">
        <v>37</v>
      </c>
      <c r="AE399" s="1" t="s">
        <v>8512</v>
      </c>
      <c r="AF399" s="24">
        <v>9106050965</v>
      </c>
      <c r="AG399" s="24" t="str">
        <f t="shared" si="6"/>
        <v>9106050965-00033796</v>
      </c>
    </row>
    <row r="400" spans="1:33" x14ac:dyDescent="0.25">
      <c r="A400" s="24" t="s">
        <v>9034</v>
      </c>
      <c r="B400" s="1">
        <v>11732938</v>
      </c>
      <c r="C400" s="1" t="s">
        <v>1898</v>
      </c>
      <c r="D400" s="1" t="s">
        <v>1616</v>
      </c>
      <c r="E400" s="1" t="s">
        <v>25</v>
      </c>
      <c r="F400" s="1" t="s">
        <v>26</v>
      </c>
      <c r="G400" s="1" t="s">
        <v>1899</v>
      </c>
      <c r="H400" s="1" t="s">
        <v>28</v>
      </c>
      <c r="I400" s="1" t="s">
        <v>29</v>
      </c>
      <c r="J400" s="1" t="s">
        <v>30</v>
      </c>
      <c r="K400" s="1" t="s">
        <v>31</v>
      </c>
      <c r="L400" s="1" t="s">
        <v>32</v>
      </c>
      <c r="M400" s="1" t="s">
        <v>686</v>
      </c>
      <c r="N400" s="1" t="s">
        <v>687</v>
      </c>
      <c r="O400" s="1" t="s">
        <v>688</v>
      </c>
      <c r="P400" s="1" t="s">
        <v>37</v>
      </c>
      <c r="Q400" s="1" t="s">
        <v>37</v>
      </c>
      <c r="R400" s="1" t="s">
        <v>37</v>
      </c>
      <c r="S400" s="1" t="s">
        <v>37</v>
      </c>
      <c r="T400" s="1" t="s">
        <v>38</v>
      </c>
      <c r="U400" s="1" t="s">
        <v>39</v>
      </c>
      <c r="V400" s="1" t="s">
        <v>40</v>
      </c>
      <c r="W400" s="1" t="s">
        <v>41</v>
      </c>
      <c r="X400" s="1" t="s">
        <v>42</v>
      </c>
      <c r="Y400" s="1" t="s">
        <v>37</v>
      </c>
      <c r="Z400" s="1" t="s">
        <v>37</v>
      </c>
      <c r="AA400" s="1" t="s">
        <v>37</v>
      </c>
      <c r="AB400" s="1" t="s">
        <v>1900</v>
      </c>
      <c r="AC400" s="1" t="s">
        <v>37</v>
      </c>
      <c r="AD400" s="1" t="s">
        <v>37</v>
      </c>
      <c r="AE400" s="1" t="s">
        <v>8512</v>
      </c>
      <c r="AF400" s="24">
        <v>9106052383</v>
      </c>
      <c r="AG400" s="24" t="str">
        <f t="shared" si="6"/>
        <v>9106052383-00010180</v>
      </c>
    </row>
    <row r="401" spans="1:33" x14ac:dyDescent="0.25">
      <c r="A401" s="24" t="s">
        <v>8963</v>
      </c>
      <c r="B401" s="1">
        <v>11731941</v>
      </c>
      <c r="C401" s="1" t="s">
        <v>1901</v>
      </c>
      <c r="D401" s="1" t="s">
        <v>1616</v>
      </c>
      <c r="E401" s="1" t="s">
        <v>25</v>
      </c>
      <c r="F401" s="1" t="s">
        <v>26</v>
      </c>
      <c r="G401" s="1" t="s">
        <v>1902</v>
      </c>
      <c r="H401" s="1" t="s">
        <v>28</v>
      </c>
      <c r="I401" s="1" t="s">
        <v>29</v>
      </c>
      <c r="J401" s="1" t="s">
        <v>30</v>
      </c>
      <c r="K401" s="1" t="s">
        <v>31</v>
      </c>
      <c r="L401" s="1" t="s">
        <v>32</v>
      </c>
      <c r="M401" s="1" t="s">
        <v>164</v>
      </c>
      <c r="N401" s="1" t="s">
        <v>165</v>
      </c>
      <c r="O401" s="1" t="s">
        <v>166</v>
      </c>
      <c r="P401" s="1" t="s">
        <v>167</v>
      </c>
      <c r="Q401" s="1" t="s">
        <v>37</v>
      </c>
      <c r="R401" s="1" t="s">
        <v>37</v>
      </c>
      <c r="S401" s="1" t="s">
        <v>37</v>
      </c>
      <c r="T401" s="1" t="s">
        <v>38</v>
      </c>
      <c r="U401" s="1" t="s">
        <v>39</v>
      </c>
      <c r="V401" s="1" t="s">
        <v>40</v>
      </c>
      <c r="W401" s="1" t="s">
        <v>41</v>
      </c>
      <c r="X401" s="1" t="s">
        <v>42</v>
      </c>
      <c r="Y401" s="1" t="s">
        <v>37</v>
      </c>
      <c r="Z401" s="1" t="s">
        <v>37</v>
      </c>
      <c r="AA401" s="1" t="s">
        <v>37</v>
      </c>
      <c r="AB401" s="1" t="s">
        <v>1903</v>
      </c>
      <c r="AC401" s="1" t="s">
        <v>37</v>
      </c>
      <c r="AD401" s="1" t="s">
        <v>37</v>
      </c>
      <c r="AE401" s="1" t="s">
        <v>8512</v>
      </c>
      <c r="AF401" s="24">
        <v>9106050938</v>
      </c>
      <c r="AG401" s="24" t="str">
        <f t="shared" si="6"/>
        <v>9106050938-00033795</v>
      </c>
    </row>
    <row r="402" spans="1:33" x14ac:dyDescent="0.25">
      <c r="A402" s="24" t="s">
        <v>9035</v>
      </c>
      <c r="B402" s="1">
        <v>11733664</v>
      </c>
      <c r="C402" s="1" t="s">
        <v>1904</v>
      </c>
      <c r="D402" s="1" t="s">
        <v>1616</v>
      </c>
      <c r="E402" s="1" t="s">
        <v>25</v>
      </c>
      <c r="F402" s="1" t="s">
        <v>26</v>
      </c>
      <c r="G402" s="1" t="s">
        <v>1905</v>
      </c>
      <c r="H402" s="1" t="s">
        <v>28</v>
      </c>
      <c r="I402" s="1" t="s">
        <v>29</v>
      </c>
      <c r="J402" s="1" t="s">
        <v>1906</v>
      </c>
      <c r="K402" s="1" t="s">
        <v>1907</v>
      </c>
      <c r="L402" s="1" t="s">
        <v>1908</v>
      </c>
      <c r="M402" s="1" t="s">
        <v>198</v>
      </c>
      <c r="N402" s="1" t="s">
        <v>199</v>
      </c>
      <c r="O402" s="1" t="s">
        <v>200</v>
      </c>
      <c r="P402" s="1" t="s">
        <v>91</v>
      </c>
      <c r="Q402" s="1" t="s">
        <v>37</v>
      </c>
      <c r="R402" s="1" t="s">
        <v>37</v>
      </c>
      <c r="S402" s="1" t="s">
        <v>37</v>
      </c>
      <c r="T402" s="1" t="s">
        <v>38</v>
      </c>
      <c r="U402" s="1" t="s">
        <v>39</v>
      </c>
      <c r="V402" s="1" t="s">
        <v>40</v>
      </c>
      <c r="W402" s="1" t="s">
        <v>41</v>
      </c>
      <c r="X402" s="1" t="s">
        <v>42</v>
      </c>
      <c r="Y402" s="1" t="s">
        <v>37</v>
      </c>
      <c r="Z402" s="1" t="s">
        <v>37</v>
      </c>
      <c r="AA402" s="1" t="s">
        <v>37</v>
      </c>
      <c r="AB402" s="1" t="s">
        <v>1909</v>
      </c>
      <c r="AC402" s="1" t="s">
        <v>37</v>
      </c>
      <c r="AD402" s="1" t="s">
        <v>37</v>
      </c>
      <c r="AE402" s="1" t="s">
        <v>8512</v>
      </c>
      <c r="AF402" s="24">
        <v>9106052456</v>
      </c>
      <c r="AG402" s="24" t="str">
        <f t="shared" si="6"/>
        <v>9106052456-00160995</v>
      </c>
    </row>
    <row r="403" spans="1:33" x14ac:dyDescent="0.25">
      <c r="A403" s="24" t="s">
        <v>9028</v>
      </c>
      <c r="B403" s="1">
        <v>11732935</v>
      </c>
      <c r="C403" s="1" t="s">
        <v>1910</v>
      </c>
      <c r="D403" s="1" t="s">
        <v>1616</v>
      </c>
      <c r="E403" s="1" t="s">
        <v>25</v>
      </c>
      <c r="F403" s="1" t="s">
        <v>26</v>
      </c>
      <c r="G403" s="1" t="s">
        <v>1911</v>
      </c>
      <c r="H403" s="1" t="s">
        <v>28</v>
      </c>
      <c r="I403" s="1" t="s">
        <v>29</v>
      </c>
      <c r="J403" s="1" t="s">
        <v>30</v>
      </c>
      <c r="K403" s="1" t="s">
        <v>31</v>
      </c>
      <c r="L403" s="1" t="s">
        <v>32</v>
      </c>
      <c r="M403" s="1" t="s">
        <v>686</v>
      </c>
      <c r="N403" s="1" t="s">
        <v>687</v>
      </c>
      <c r="O403" s="1" t="s">
        <v>688</v>
      </c>
      <c r="P403" s="1" t="s">
        <v>37</v>
      </c>
      <c r="Q403" s="1" t="s">
        <v>37</v>
      </c>
      <c r="R403" s="1" t="s">
        <v>37</v>
      </c>
      <c r="S403" s="1" t="s">
        <v>37</v>
      </c>
      <c r="T403" s="1" t="s">
        <v>38</v>
      </c>
      <c r="U403" s="1" t="s">
        <v>39</v>
      </c>
      <c r="V403" s="1" t="s">
        <v>40</v>
      </c>
      <c r="W403" s="1" t="s">
        <v>41</v>
      </c>
      <c r="X403" s="1" t="s">
        <v>42</v>
      </c>
      <c r="Y403" s="1" t="s">
        <v>37</v>
      </c>
      <c r="Z403" s="1" t="s">
        <v>37</v>
      </c>
      <c r="AA403" s="1" t="s">
        <v>37</v>
      </c>
      <c r="AB403" s="1" t="s">
        <v>1912</v>
      </c>
      <c r="AC403" s="1" t="s">
        <v>37</v>
      </c>
      <c r="AD403" s="1" t="s">
        <v>37</v>
      </c>
      <c r="AE403" s="1" t="s">
        <v>8512</v>
      </c>
      <c r="AF403" s="24">
        <v>9106052319</v>
      </c>
      <c r="AG403" s="24" t="str">
        <f t="shared" si="6"/>
        <v>9106052319-00010177</v>
      </c>
    </row>
    <row r="404" spans="1:33" x14ac:dyDescent="0.25">
      <c r="A404" s="24" t="s">
        <v>9001</v>
      </c>
      <c r="B404" s="1">
        <v>11734307</v>
      </c>
      <c r="C404" s="1" t="s">
        <v>1913</v>
      </c>
      <c r="D404" s="1" t="s">
        <v>1616</v>
      </c>
      <c r="E404" s="1" t="s">
        <v>25</v>
      </c>
      <c r="F404" s="1" t="s">
        <v>26</v>
      </c>
      <c r="G404" s="1" t="s">
        <v>1914</v>
      </c>
      <c r="H404" s="1" t="s">
        <v>28</v>
      </c>
      <c r="I404" s="1" t="s">
        <v>29</v>
      </c>
      <c r="J404" s="1" t="s">
        <v>791</v>
      </c>
      <c r="K404" s="1" t="s">
        <v>792</v>
      </c>
      <c r="L404" s="1" t="s">
        <v>793</v>
      </c>
      <c r="M404" s="1" t="s">
        <v>485</v>
      </c>
      <c r="N404" s="1" t="s">
        <v>486</v>
      </c>
      <c r="O404" s="1" t="s">
        <v>487</v>
      </c>
      <c r="P404" s="1" t="s">
        <v>91</v>
      </c>
      <c r="Q404" s="1" t="s">
        <v>37</v>
      </c>
      <c r="R404" s="1" t="s">
        <v>37</v>
      </c>
      <c r="S404" s="1" t="s">
        <v>37</v>
      </c>
      <c r="T404" s="1" t="s">
        <v>38</v>
      </c>
      <c r="U404" s="1" t="s">
        <v>39</v>
      </c>
      <c r="V404" s="1" t="s">
        <v>40</v>
      </c>
      <c r="W404" s="1" t="s">
        <v>41</v>
      </c>
      <c r="X404" s="1" t="s">
        <v>42</v>
      </c>
      <c r="Y404" s="1" t="s">
        <v>37</v>
      </c>
      <c r="Z404" s="1" t="s">
        <v>37</v>
      </c>
      <c r="AA404" s="1" t="s">
        <v>37</v>
      </c>
      <c r="AB404" s="1" t="s">
        <v>1915</v>
      </c>
      <c r="AC404" s="1" t="s">
        <v>37</v>
      </c>
      <c r="AD404" s="1" t="s">
        <v>37</v>
      </c>
      <c r="AE404" s="1" t="s">
        <v>8512</v>
      </c>
      <c r="AF404" s="24">
        <v>9106051744</v>
      </c>
      <c r="AG404" s="24" t="str">
        <f t="shared" si="6"/>
        <v>9106051744-00026199</v>
      </c>
    </row>
    <row r="405" spans="1:33" x14ac:dyDescent="0.25">
      <c r="A405" s="24" t="s">
        <v>9024</v>
      </c>
      <c r="B405" s="1">
        <v>11732384</v>
      </c>
      <c r="C405" s="1" t="s">
        <v>1916</v>
      </c>
      <c r="D405" s="1" t="s">
        <v>1616</v>
      </c>
      <c r="E405" s="1" t="s">
        <v>25</v>
      </c>
      <c r="F405" s="1" t="s">
        <v>26</v>
      </c>
      <c r="G405" s="1" t="s">
        <v>1917</v>
      </c>
      <c r="H405" s="1" t="s">
        <v>28</v>
      </c>
      <c r="I405" s="1" t="s">
        <v>29</v>
      </c>
      <c r="J405" s="1" t="s">
        <v>524</v>
      </c>
      <c r="K405" s="1" t="s">
        <v>525</v>
      </c>
      <c r="L405" s="1" t="s">
        <v>526</v>
      </c>
      <c r="M405" s="1" t="s">
        <v>134</v>
      </c>
      <c r="N405" s="1" t="s">
        <v>135</v>
      </c>
      <c r="O405" s="1" t="s">
        <v>136</v>
      </c>
      <c r="P405" s="1" t="s">
        <v>37</v>
      </c>
      <c r="Q405" s="1" t="s">
        <v>37</v>
      </c>
      <c r="R405" s="1" t="s">
        <v>37</v>
      </c>
      <c r="S405" s="1" t="s">
        <v>37</v>
      </c>
      <c r="T405" s="1" t="s">
        <v>38</v>
      </c>
      <c r="U405" s="1" t="s">
        <v>39</v>
      </c>
      <c r="V405" s="1" t="s">
        <v>40</v>
      </c>
      <c r="W405" s="1" t="s">
        <v>41</v>
      </c>
      <c r="X405" s="1" t="s">
        <v>42</v>
      </c>
      <c r="Y405" s="1" t="s">
        <v>37</v>
      </c>
      <c r="Z405" s="1" t="s">
        <v>37</v>
      </c>
      <c r="AA405" s="1" t="s">
        <v>37</v>
      </c>
      <c r="AB405" s="1" t="s">
        <v>1918</v>
      </c>
      <c r="AC405" s="1" t="s">
        <v>37</v>
      </c>
      <c r="AD405" s="1" t="s">
        <v>37</v>
      </c>
      <c r="AE405" s="1" t="s">
        <v>8512</v>
      </c>
      <c r="AF405" s="24">
        <v>9106052242</v>
      </c>
      <c r="AG405" s="24" t="str">
        <f t="shared" si="6"/>
        <v>9106052242-00008903</v>
      </c>
    </row>
    <row r="406" spans="1:33" x14ac:dyDescent="0.25">
      <c r="A406" s="24" t="s">
        <v>9047</v>
      </c>
      <c r="B406" s="1">
        <v>11733031</v>
      </c>
      <c r="C406" s="1" t="s">
        <v>1919</v>
      </c>
      <c r="D406" s="1" t="s">
        <v>1616</v>
      </c>
      <c r="E406" s="1" t="s">
        <v>25</v>
      </c>
      <c r="F406" s="1" t="s">
        <v>26</v>
      </c>
      <c r="G406" s="1" t="s">
        <v>1920</v>
      </c>
      <c r="H406" s="1" t="s">
        <v>28</v>
      </c>
      <c r="I406" s="1" t="s">
        <v>29</v>
      </c>
      <c r="J406" s="1" t="s">
        <v>30</v>
      </c>
      <c r="K406" s="1" t="s">
        <v>31</v>
      </c>
      <c r="L406" s="1" t="s">
        <v>32</v>
      </c>
      <c r="M406" s="1" t="s">
        <v>704</v>
      </c>
      <c r="N406" s="1" t="s">
        <v>705</v>
      </c>
      <c r="O406" s="1" t="s">
        <v>706</v>
      </c>
      <c r="P406" s="1" t="s">
        <v>37</v>
      </c>
      <c r="Q406" s="1" t="s">
        <v>37</v>
      </c>
      <c r="R406" s="1" t="s">
        <v>37</v>
      </c>
      <c r="S406" s="1" t="s">
        <v>37</v>
      </c>
      <c r="T406" s="1" t="s">
        <v>38</v>
      </c>
      <c r="U406" s="1" t="s">
        <v>39</v>
      </c>
      <c r="V406" s="1" t="s">
        <v>40</v>
      </c>
      <c r="W406" s="1" t="s">
        <v>41</v>
      </c>
      <c r="X406" s="1" t="s">
        <v>42</v>
      </c>
      <c r="Y406" s="1" t="s">
        <v>37</v>
      </c>
      <c r="Z406" s="1" t="s">
        <v>37</v>
      </c>
      <c r="AA406" s="1" t="s">
        <v>37</v>
      </c>
      <c r="AB406" s="1" t="s">
        <v>1921</v>
      </c>
      <c r="AC406" s="1" t="s">
        <v>37</v>
      </c>
      <c r="AD406" s="1" t="s">
        <v>37</v>
      </c>
      <c r="AE406" s="1" t="s">
        <v>8512</v>
      </c>
      <c r="AF406" s="24">
        <v>9106052592</v>
      </c>
      <c r="AG406" s="24" t="str">
        <f t="shared" si="6"/>
        <v>9106052592-00010260</v>
      </c>
    </row>
    <row r="407" spans="1:33" x14ac:dyDescent="0.25">
      <c r="A407" s="24" t="s">
        <v>8960</v>
      </c>
      <c r="B407" s="1">
        <v>11731930</v>
      </c>
      <c r="C407" s="1" t="s">
        <v>1922</v>
      </c>
      <c r="D407" s="1" t="s">
        <v>1616</v>
      </c>
      <c r="E407" s="1" t="s">
        <v>25</v>
      </c>
      <c r="F407" s="1" t="s">
        <v>26</v>
      </c>
      <c r="G407" s="1" t="s">
        <v>1923</v>
      </c>
      <c r="H407" s="1" t="s">
        <v>28</v>
      </c>
      <c r="I407" s="1" t="s">
        <v>29</v>
      </c>
      <c r="J407" s="1" t="s">
        <v>1924</v>
      </c>
      <c r="K407" s="1" t="s">
        <v>1925</v>
      </c>
      <c r="L407" s="1" t="s">
        <v>1926</v>
      </c>
      <c r="M407" s="1" t="s">
        <v>164</v>
      </c>
      <c r="N407" s="1" t="s">
        <v>165</v>
      </c>
      <c r="O407" s="1" t="s">
        <v>166</v>
      </c>
      <c r="P407" s="1" t="s">
        <v>167</v>
      </c>
      <c r="Q407" s="1" t="s">
        <v>37</v>
      </c>
      <c r="R407" s="1" t="s">
        <v>37</v>
      </c>
      <c r="S407" s="1" t="s">
        <v>37</v>
      </c>
      <c r="T407" s="1" t="s">
        <v>38</v>
      </c>
      <c r="U407" s="1" t="s">
        <v>39</v>
      </c>
      <c r="V407" s="1" t="s">
        <v>40</v>
      </c>
      <c r="W407" s="1" t="s">
        <v>41</v>
      </c>
      <c r="X407" s="1" t="s">
        <v>42</v>
      </c>
      <c r="Y407" s="1" t="s">
        <v>37</v>
      </c>
      <c r="Z407" s="1" t="s">
        <v>37</v>
      </c>
      <c r="AA407" s="1" t="s">
        <v>37</v>
      </c>
      <c r="AB407" s="1" t="s">
        <v>1927</v>
      </c>
      <c r="AC407" s="1" t="s">
        <v>37</v>
      </c>
      <c r="AD407" s="1" t="s">
        <v>37</v>
      </c>
      <c r="AE407" s="1" t="s">
        <v>8512</v>
      </c>
      <c r="AF407" s="24">
        <v>9106050804</v>
      </c>
      <c r="AG407" s="24" t="str">
        <f t="shared" si="6"/>
        <v>9106050804-00033787</v>
      </c>
    </row>
    <row r="408" spans="1:33" x14ac:dyDescent="0.25">
      <c r="A408" s="24" t="s">
        <v>9054</v>
      </c>
      <c r="B408" s="1">
        <v>11732752</v>
      </c>
      <c r="C408" s="1" t="s">
        <v>1928</v>
      </c>
      <c r="D408" s="1" t="s">
        <v>1616</v>
      </c>
      <c r="E408" s="1" t="s">
        <v>25</v>
      </c>
      <c r="F408" s="1" t="s">
        <v>26</v>
      </c>
      <c r="G408" s="1" t="s">
        <v>1929</v>
      </c>
      <c r="H408" s="1" t="s">
        <v>28</v>
      </c>
      <c r="I408" s="1" t="s">
        <v>29</v>
      </c>
      <c r="J408" s="1" t="s">
        <v>30</v>
      </c>
      <c r="K408" s="1" t="s">
        <v>31</v>
      </c>
      <c r="L408" s="1" t="s">
        <v>32</v>
      </c>
      <c r="M408" s="1" t="s">
        <v>64</v>
      </c>
      <c r="N408" s="1" t="s">
        <v>65</v>
      </c>
      <c r="O408" s="1" t="s">
        <v>66</v>
      </c>
      <c r="P408" s="1" t="s">
        <v>37</v>
      </c>
      <c r="Q408" s="1" t="s">
        <v>37</v>
      </c>
      <c r="R408" s="1" t="s">
        <v>37</v>
      </c>
      <c r="S408" s="1" t="s">
        <v>37</v>
      </c>
      <c r="T408" s="1" t="s">
        <v>38</v>
      </c>
      <c r="U408" s="1" t="s">
        <v>39</v>
      </c>
      <c r="V408" s="1" t="s">
        <v>40</v>
      </c>
      <c r="W408" s="1" t="s">
        <v>41</v>
      </c>
      <c r="X408" s="1" t="s">
        <v>42</v>
      </c>
      <c r="Y408" s="1" t="s">
        <v>37</v>
      </c>
      <c r="Z408" s="1" t="s">
        <v>37</v>
      </c>
      <c r="AA408" s="1" t="s">
        <v>37</v>
      </c>
      <c r="AB408" s="1" t="s">
        <v>1930</v>
      </c>
      <c r="AC408" s="1" t="s">
        <v>37</v>
      </c>
      <c r="AD408" s="1" t="s">
        <v>37</v>
      </c>
      <c r="AE408" s="1" t="s">
        <v>8512</v>
      </c>
      <c r="AF408" s="24">
        <v>9106052735</v>
      </c>
      <c r="AG408" s="24" t="str">
        <f t="shared" si="6"/>
        <v>9106052735-00081628</v>
      </c>
    </row>
    <row r="409" spans="1:33" x14ac:dyDescent="0.25">
      <c r="A409" s="24" t="s">
        <v>8974</v>
      </c>
      <c r="B409" s="1">
        <v>11729808</v>
      </c>
      <c r="C409" s="1" t="s">
        <v>1931</v>
      </c>
      <c r="D409" s="1" t="s">
        <v>1616</v>
      </c>
      <c r="E409" s="1" t="s">
        <v>25</v>
      </c>
      <c r="F409" s="1" t="s">
        <v>26</v>
      </c>
      <c r="G409" s="1" t="s">
        <v>1932</v>
      </c>
      <c r="H409" s="1" t="s">
        <v>28</v>
      </c>
      <c r="I409" s="1" t="s">
        <v>29</v>
      </c>
      <c r="J409" s="1" t="s">
        <v>1933</v>
      </c>
      <c r="K409" s="1" t="s">
        <v>1934</v>
      </c>
      <c r="L409" s="1" t="s">
        <v>1935</v>
      </c>
      <c r="M409" s="1" t="s">
        <v>55</v>
      </c>
      <c r="N409" s="1" t="s">
        <v>56</v>
      </c>
      <c r="O409" s="1" t="s">
        <v>57</v>
      </c>
      <c r="P409" s="1" t="s">
        <v>37</v>
      </c>
      <c r="Q409" s="1" t="s">
        <v>37</v>
      </c>
      <c r="R409" s="1" t="s">
        <v>37</v>
      </c>
      <c r="S409" s="1" t="s">
        <v>37</v>
      </c>
      <c r="T409" s="1" t="s">
        <v>38</v>
      </c>
      <c r="U409" s="1" t="s">
        <v>39</v>
      </c>
      <c r="V409" s="1" t="s">
        <v>40</v>
      </c>
      <c r="W409" s="1" t="s">
        <v>41</v>
      </c>
      <c r="X409" s="1" t="s">
        <v>42</v>
      </c>
      <c r="Y409" s="1" t="s">
        <v>37</v>
      </c>
      <c r="Z409" s="1" t="s">
        <v>37</v>
      </c>
      <c r="AA409" s="1" t="s">
        <v>37</v>
      </c>
      <c r="AB409" s="1" t="s">
        <v>1936</v>
      </c>
      <c r="AC409" s="1" t="s">
        <v>37</v>
      </c>
      <c r="AD409" s="1" t="s">
        <v>37</v>
      </c>
      <c r="AE409" s="1" t="s">
        <v>8512</v>
      </c>
      <c r="AF409" s="24">
        <v>9106051183</v>
      </c>
      <c r="AG409" s="24" t="str">
        <f t="shared" si="6"/>
        <v>9106051183-00484492</v>
      </c>
    </row>
    <row r="410" spans="1:33" x14ac:dyDescent="0.25">
      <c r="A410" s="24" t="s">
        <v>9016</v>
      </c>
      <c r="B410" s="1">
        <v>11734313</v>
      </c>
      <c r="C410" s="1" t="s">
        <v>1937</v>
      </c>
      <c r="D410" s="1" t="s">
        <v>1616</v>
      </c>
      <c r="E410" s="1" t="s">
        <v>25</v>
      </c>
      <c r="F410" s="1" t="s">
        <v>26</v>
      </c>
      <c r="G410" s="1" t="s">
        <v>1938</v>
      </c>
      <c r="H410" s="1" t="s">
        <v>28</v>
      </c>
      <c r="I410" s="1" t="s">
        <v>29</v>
      </c>
      <c r="J410" s="1" t="s">
        <v>79</v>
      </c>
      <c r="K410" s="1" t="s">
        <v>80</v>
      </c>
      <c r="L410" s="1" t="s">
        <v>81</v>
      </c>
      <c r="M410" s="1" t="s">
        <v>485</v>
      </c>
      <c r="N410" s="1" t="s">
        <v>486</v>
      </c>
      <c r="O410" s="1" t="s">
        <v>487</v>
      </c>
      <c r="P410" s="1" t="s">
        <v>91</v>
      </c>
      <c r="Q410" s="1" t="s">
        <v>37</v>
      </c>
      <c r="R410" s="1" t="s">
        <v>37</v>
      </c>
      <c r="S410" s="1" t="s">
        <v>37</v>
      </c>
      <c r="T410" s="1" t="s">
        <v>38</v>
      </c>
      <c r="U410" s="1" t="s">
        <v>39</v>
      </c>
      <c r="V410" s="1" t="s">
        <v>40</v>
      </c>
      <c r="W410" s="1" t="s">
        <v>41</v>
      </c>
      <c r="X410" s="1" t="s">
        <v>42</v>
      </c>
      <c r="Y410" s="1" t="s">
        <v>37</v>
      </c>
      <c r="Z410" s="1" t="s">
        <v>37</v>
      </c>
      <c r="AA410" s="1" t="s">
        <v>37</v>
      </c>
      <c r="AB410" s="1" t="s">
        <v>1939</v>
      </c>
      <c r="AC410" s="1" t="s">
        <v>37</v>
      </c>
      <c r="AD410" s="1" t="s">
        <v>37</v>
      </c>
      <c r="AE410" s="1" t="s">
        <v>8512</v>
      </c>
      <c r="AF410" s="24">
        <v>9106051956</v>
      </c>
      <c r="AG410" s="24" t="str">
        <f t="shared" si="6"/>
        <v>9106051956-00026205</v>
      </c>
    </row>
    <row r="411" spans="1:33" x14ac:dyDescent="0.25">
      <c r="A411" s="24" t="s">
        <v>8881</v>
      </c>
      <c r="B411" s="1">
        <v>11730807</v>
      </c>
      <c r="C411" s="1" t="s">
        <v>1940</v>
      </c>
      <c r="D411" s="1" t="s">
        <v>1616</v>
      </c>
      <c r="E411" s="1" t="s">
        <v>25</v>
      </c>
      <c r="F411" s="1" t="s">
        <v>26</v>
      </c>
      <c r="G411" s="1" t="s">
        <v>1941</v>
      </c>
      <c r="H411" s="1" t="s">
        <v>28</v>
      </c>
      <c r="I411" s="1" t="s">
        <v>29</v>
      </c>
      <c r="J411" s="1" t="s">
        <v>1759</v>
      </c>
      <c r="K411" s="1" t="s">
        <v>1760</v>
      </c>
      <c r="L411" s="1" t="s">
        <v>1761</v>
      </c>
      <c r="M411" s="1" t="s">
        <v>46</v>
      </c>
      <c r="N411" s="1" t="s">
        <v>47</v>
      </c>
      <c r="O411" s="1" t="s">
        <v>48</v>
      </c>
      <c r="P411" s="1" t="s">
        <v>37</v>
      </c>
      <c r="Q411" s="1" t="s">
        <v>37</v>
      </c>
      <c r="R411" s="1" t="s">
        <v>37</v>
      </c>
      <c r="S411" s="1" t="s">
        <v>37</v>
      </c>
      <c r="T411" s="1" t="s">
        <v>38</v>
      </c>
      <c r="U411" s="1" t="s">
        <v>39</v>
      </c>
      <c r="V411" s="1" t="s">
        <v>40</v>
      </c>
      <c r="W411" s="1" t="s">
        <v>41</v>
      </c>
      <c r="X411" s="1" t="s">
        <v>42</v>
      </c>
      <c r="Y411" s="1" t="s">
        <v>37</v>
      </c>
      <c r="Z411" s="1" t="s">
        <v>37</v>
      </c>
      <c r="AA411" s="1" t="s">
        <v>37</v>
      </c>
      <c r="AB411" s="1" t="s">
        <v>1942</v>
      </c>
      <c r="AC411" s="1" t="s">
        <v>37</v>
      </c>
      <c r="AD411" s="1" t="s">
        <v>37</v>
      </c>
      <c r="AE411" s="1" t="s">
        <v>8512</v>
      </c>
      <c r="AF411" s="24">
        <v>9106048630</v>
      </c>
      <c r="AG411" s="24" t="str">
        <f t="shared" si="6"/>
        <v>9106048630-00008211</v>
      </c>
    </row>
    <row r="412" spans="1:33" x14ac:dyDescent="0.25">
      <c r="A412" s="24" t="s">
        <v>8886</v>
      </c>
      <c r="B412" s="1">
        <v>11728959</v>
      </c>
      <c r="C412" s="1" t="s">
        <v>1943</v>
      </c>
      <c r="D412" s="1" t="s">
        <v>1616</v>
      </c>
      <c r="E412" s="1" t="s">
        <v>25</v>
      </c>
      <c r="F412" s="1" t="s">
        <v>26</v>
      </c>
      <c r="G412" s="1" t="s">
        <v>1944</v>
      </c>
      <c r="H412" s="1" t="s">
        <v>28</v>
      </c>
      <c r="I412" s="1" t="s">
        <v>29</v>
      </c>
      <c r="J412" s="1" t="s">
        <v>470</v>
      </c>
      <c r="K412" s="1" t="s">
        <v>471</v>
      </c>
      <c r="L412" s="1" t="s">
        <v>472</v>
      </c>
      <c r="M412" s="1" t="s">
        <v>55</v>
      </c>
      <c r="N412" s="1" t="s">
        <v>56</v>
      </c>
      <c r="O412" s="1" t="s">
        <v>57</v>
      </c>
      <c r="P412" s="1" t="s">
        <v>37</v>
      </c>
      <c r="Q412" s="1" t="s">
        <v>37</v>
      </c>
      <c r="R412" s="1" t="s">
        <v>37</v>
      </c>
      <c r="S412" s="1" t="s">
        <v>37</v>
      </c>
      <c r="T412" s="1" t="s">
        <v>38</v>
      </c>
      <c r="U412" s="1" t="s">
        <v>39</v>
      </c>
      <c r="V412" s="1" t="s">
        <v>40</v>
      </c>
      <c r="W412" s="1" t="s">
        <v>41</v>
      </c>
      <c r="X412" s="1" t="s">
        <v>42</v>
      </c>
      <c r="Y412" s="1" t="s">
        <v>37</v>
      </c>
      <c r="Z412" s="1" t="s">
        <v>37</v>
      </c>
      <c r="AA412" s="1" t="s">
        <v>37</v>
      </c>
      <c r="AB412" s="1" t="s">
        <v>1945</v>
      </c>
      <c r="AC412" s="1" t="s">
        <v>37</v>
      </c>
      <c r="AD412" s="1" t="s">
        <v>37</v>
      </c>
      <c r="AE412" s="1" t="s">
        <v>8512</v>
      </c>
      <c r="AF412" s="24">
        <v>9106048783</v>
      </c>
      <c r="AG412" s="24" t="str">
        <f t="shared" si="6"/>
        <v>9106048783-00483674</v>
      </c>
    </row>
    <row r="413" spans="1:33" x14ac:dyDescent="0.25">
      <c r="A413" s="24" t="s">
        <v>8997</v>
      </c>
      <c r="B413" s="1">
        <v>11732659</v>
      </c>
      <c r="C413" s="1" t="s">
        <v>1946</v>
      </c>
      <c r="D413" s="1" t="s">
        <v>1616</v>
      </c>
      <c r="E413" s="1" t="s">
        <v>25</v>
      </c>
      <c r="F413" s="1" t="s">
        <v>26</v>
      </c>
      <c r="G413" s="1" t="s">
        <v>1947</v>
      </c>
      <c r="H413" s="1" t="s">
        <v>28</v>
      </c>
      <c r="I413" s="1" t="s">
        <v>29</v>
      </c>
      <c r="J413" s="1" t="s">
        <v>470</v>
      </c>
      <c r="K413" s="1" t="s">
        <v>471</v>
      </c>
      <c r="L413" s="1" t="s">
        <v>472</v>
      </c>
      <c r="M413" s="1" t="s">
        <v>64</v>
      </c>
      <c r="N413" s="1" t="s">
        <v>65</v>
      </c>
      <c r="O413" s="1" t="s">
        <v>66</v>
      </c>
      <c r="P413" s="1" t="s">
        <v>37</v>
      </c>
      <c r="Q413" s="1" t="s">
        <v>37</v>
      </c>
      <c r="R413" s="1" t="s">
        <v>37</v>
      </c>
      <c r="S413" s="1" t="s">
        <v>37</v>
      </c>
      <c r="T413" s="1" t="s">
        <v>38</v>
      </c>
      <c r="U413" s="1" t="s">
        <v>39</v>
      </c>
      <c r="V413" s="1" t="s">
        <v>40</v>
      </c>
      <c r="W413" s="1" t="s">
        <v>41</v>
      </c>
      <c r="X413" s="1" t="s">
        <v>42</v>
      </c>
      <c r="Y413" s="1" t="s">
        <v>37</v>
      </c>
      <c r="Z413" s="1" t="s">
        <v>37</v>
      </c>
      <c r="AA413" s="1" t="s">
        <v>37</v>
      </c>
      <c r="AB413" s="1" t="s">
        <v>1948</v>
      </c>
      <c r="AC413" s="1" t="s">
        <v>37</v>
      </c>
      <c r="AD413" s="1" t="s">
        <v>37</v>
      </c>
      <c r="AE413" s="1" t="s">
        <v>8512</v>
      </c>
      <c r="AF413" s="24">
        <v>9106051610</v>
      </c>
      <c r="AG413" s="24" t="str">
        <f t="shared" si="6"/>
        <v>9106051610-00081535</v>
      </c>
    </row>
    <row r="414" spans="1:33" x14ac:dyDescent="0.25">
      <c r="A414" s="24" t="s">
        <v>8943</v>
      </c>
      <c r="B414" s="1">
        <v>11730810</v>
      </c>
      <c r="C414" s="1" t="s">
        <v>1949</v>
      </c>
      <c r="D414" s="1" t="s">
        <v>1616</v>
      </c>
      <c r="E414" s="1" t="s">
        <v>25</v>
      </c>
      <c r="F414" s="1" t="s">
        <v>26</v>
      </c>
      <c r="G414" s="1" t="s">
        <v>1950</v>
      </c>
      <c r="H414" s="1" t="s">
        <v>28</v>
      </c>
      <c r="I414" s="1" t="s">
        <v>29</v>
      </c>
      <c r="J414" s="1" t="s">
        <v>1951</v>
      </c>
      <c r="K414" s="1" t="s">
        <v>1952</v>
      </c>
      <c r="L414" s="1" t="s">
        <v>1953</v>
      </c>
      <c r="M414" s="1" t="s">
        <v>46</v>
      </c>
      <c r="N414" s="1" t="s">
        <v>47</v>
      </c>
      <c r="O414" s="1" t="s">
        <v>48</v>
      </c>
      <c r="P414" s="1" t="s">
        <v>37</v>
      </c>
      <c r="Q414" s="1" t="s">
        <v>37</v>
      </c>
      <c r="R414" s="1" t="s">
        <v>37</v>
      </c>
      <c r="S414" s="1" t="s">
        <v>37</v>
      </c>
      <c r="T414" s="1" t="s">
        <v>38</v>
      </c>
      <c r="U414" s="1" t="s">
        <v>39</v>
      </c>
      <c r="V414" s="1" t="s">
        <v>40</v>
      </c>
      <c r="W414" s="1" t="s">
        <v>41</v>
      </c>
      <c r="X414" s="1" t="s">
        <v>42</v>
      </c>
      <c r="Y414" s="1" t="s">
        <v>37</v>
      </c>
      <c r="Z414" s="1" t="s">
        <v>37</v>
      </c>
      <c r="AA414" s="1" t="s">
        <v>37</v>
      </c>
      <c r="AB414" s="1" t="s">
        <v>1954</v>
      </c>
      <c r="AC414" s="1" t="s">
        <v>37</v>
      </c>
      <c r="AD414" s="1" t="s">
        <v>37</v>
      </c>
      <c r="AE414" s="1" t="s">
        <v>8512</v>
      </c>
      <c r="AF414" s="24">
        <v>9106050252</v>
      </c>
      <c r="AG414" s="24" t="str">
        <f t="shared" si="6"/>
        <v>9106050252-00008214</v>
      </c>
    </row>
    <row r="415" spans="1:33" x14ac:dyDescent="0.25">
      <c r="A415" s="24" t="s">
        <v>8909</v>
      </c>
      <c r="B415" s="1">
        <v>11730269</v>
      </c>
      <c r="C415" s="1" t="s">
        <v>1955</v>
      </c>
      <c r="D415" s="1" t="s">
        <v>1616</v>
      </c>
      <c r="E415" s="1" t="s">
        <v>25</v>
      </c>
      <c r="F415" s="1" t="s">
        <v>26</v>
      </c>
      <c r="G415" s="1" t="s">
        <v>1956</v>
      </c>
      <c r="H415" s="1" t="s">
        <v>28</v>
      </c>
      <c r="I415" s="1" t="s">
        <v>29</v>
      </c>
      <c r="J415" s="1" t="s">
        <v>945</v>
      </c>
      <c r="K415" s="1" t="s">
        <v>946</v>
      </c>
      <c r="L415" s="1" t="s">
        <v>947</v>
      </c>
      <c r="M415" s="1" t="s">
        <v>33</v>
      </c>
      <c r="N415" s="1" t="s">
        <v>34</v>
      </c>
      <c r="O415" s="1" t="s">
        <v>35</v>
      </c>
      <c r="P415" s="1" t="s">
        <v>36</v>
      </c>
      <c r="Q415" s="1" t="s">
        <v>37</v>
      </c>
      <c r="R415" s="1" t="s">
        <v>37</v>
      </c>
      <c r="S415" s="1" t="s">
        <v>37</v>
      </c>
      <c r="T415" s="1" t="s">
        <v>38</v>
      </c>
      <c r="U415" s="1" t="s">
        <v>39</v>
      </c>
      <c r="V415" s="1" t="s">
        <v>40</v>
      </c>
      <c r="W415" s="1" t="s">
        <v>41</v>
      </c>
      <c r="X415" s="1" t="s">
        <v>42</v>
      </c>
      <c r="Y415" s="1" t="s">
        <v>37</v>
      </c>
      <c r="Z415" s="1" t="s">
        <v>37</v>
      </c>
      <c r="AA415" s="1" t="s">
        <v>37</v>
      </c>
      <c r="AB415" s="1" t="s">
        <v>1957</v>
      </c>
      <c r="AC415" s="1" t="s">
        <v>37</v>
      </c>
      <c r="AD415" s="1" t="s">
        <v>37</v>
      </c>
      <c r="AE415" s="1" t="s">
        <v>8512</v>
      </c>
      <c r="AF415" s="24">
        <v>9106049416</v>
      </c>
      <c r="AG415" s="24" t="str">
        <f t="shared" si="6"/>
        <v>9106049416-00018822</v>
      </c>
    </row>
    <row r="416" spans="1:33" x14ac:dyDescent="0.25">
      <c r="A416" s="24" t="s">
        <v>8927</v>
      </c>
      <c r="B416" s="1">
        <v>11730634</v>
      </c>
      <c r="C416" s="1" t="s">
        <v>1958</v>
      </c>
      <c r="D416" s="1" t="s">
        <v>1616</v>
      </c>
      <c r="E416" s="1" t="s">
        <v>25</v>
      </c>
      <c r="F416" s="1" t="s">
        <v>26</v>
      </c>
      <c r="G416" s="1" t="s">
        <v>1959</v>
      </c>
      <c r="H416" s="1" t="s">
        <v>28</v>
      </c>
      <c r="I416" s="1" t="s">
        <v>29</v>
      </c>
      <c r="J416" s="1" t="s">
        <v>30</v>
      </c>
      <c r="K416" s="1" t="s">
        <v>31</v>
      </c>
      <c r="L416" s="1" t="s">
        <v>32</v>
      </c>
      <c r="M416" s="1" t="s">
        <v>407</v>
      </c>
      <c r="N416" s="1" t="s">
        <v>408</v>
      </c>
      <c r="O416" s="1" t="s">
        <v>409</v>
      </c>
      <c r="P416" s="1" t="s">
        <v>167</v>
      </c>
      <c r="Q416" s="1" t="s">
        <v>37</v>
      </c>
      <c r="R416" s="1" t="s">
        <v>37</v>
      </c>
      <c r="S416" s="1" t="s">
        <v>37</v>
      </c>
      <c r="T416" s="1" t="s">
        <v>38</v>
      </c>
      <c r="U416" s="1" t="s">
        <v>39</v>
      </c>
      <c r="V416" s="1" t="s">
        <v>40</v>
      </c>
      <c r="W416" s="1" t="s">
        <v>41</v>
      </c>
      <c r="X416" s="1" t="s">
        <v>42</v>
      </c>
      <c r="Y416" s="1" t="s">
        <v>37</v>
      </c>
      <c r="Z416" s="1" t="s">
        <v>37</v>
      </c>
      <c r="AA416" s="1" t="s">
        <v>37</v>
      </c>
      <c r="AB416" s="1" t="s">
        <v>1960</v>
      </c>
      <c r="AC416" s="1" t="s">
        <v>37</v>
      </c>
      <c r="AD416" s="1" t="s">
        <v>37</v>
      </c>
      <c r="AE416" s="1" t="s">
        <v>8512</v>
      </c>
      <c r="AF416" s="24">
        <v>9106049898</v>
      </c>
      <c r="AG416" s="24" t="str">
        <f t="shared" si="6"/>
        <v>9106049898-00047740</v>
      </c>
    </row>
    <row r="417" spans="1:33" x14ac:dyDescent="0.25">
      <c r="A417" s="24" t="s">
        <v>8922</v>
      </c>
      <c r="B417" s="1">
        <v>11731690</v>
      </c>
      <c r="C417" s="1" t="s">
        <v>1961</v>
      </c>
      <c r="D417" s="1" t="s">
        <v>1616</v>
      </c>
      <c r="E417" s="1" t="s">
        <v>25</v>
      </c>
      <c r="F417" s="1" t="s">
        <v>26</v>
      </c>
      <c r="G417" s="1" t="s">
        <v>1962</v>
      </c>
      <c r="H417" s="1" t="s">
        <v>28</v>
      </c>
      <c r="I417" s="1" t="s">
        <v>29</v>
      </c>
      <c r="J417" s="1" t="s">
        <v>30</v>
      </c>
      <c r="K417" s="1" t="s">
        <v>31</v>
      </c>
      <c r="L417" s="1" t="s">
        <v>32</v>
      </c>
      <c r="M417" s="1" t="s">
        <v>125</v>
      </c>
      <c r="N417" s="1" t="s">
        <v>126</v>
      </c>
      <c r="O417" s="1" t="s">
        <v>127</v>
      </c>
      <c r="P417" s="1" t="s">
        <v>37</v>
      </c>
      <c r="Q417" s="1" t="s">
        <v>37</v>
      </c>
      <c r="R417" s="1" t="s">
        <v>37</v>
      </c>
      <c r="S417" s="1" t="s">
        <v>37</v>
      </c>
      <c r="T417" s="1" t="s">
        <v>38</v>
      </c>
      <c r="U417" s="1" t="s">
        <v>39</v>
      </c>
      <c r="V417" s="1" t="s">
        <v>40</v>
      </c>
      <c r="W417" s="1" t="s">
        <v>41</v>
      </c>
      <c r="X417" s="1" t="s">
        <v>42</v>
      </c>
      <c r="Y417" s="1" t="s">
        <v>37</v>
      </c>
      <c r="Z417" s="1" t="s">
        <v>37</v>
      </c>
      <c r="AA417" s="1" t="s">
        <v>37</v>
      </c>
      <c r="AB417" s="1" t="s">
        <v>1963</v>
      </c>
      <c r="AC417" s="1" t="s">
        <v>37</v>
      </c>
      <c r="AD417" s="1" t="s">
        <v>37</v>
      </c>
      <c r="AE417" s="1" t="s">
        <v>8512</v>
      </c>
      <c r="AF417" s="24">
        <v>9106049731</v>
      </c>
      <c r="AG417" s="24" t="str">
        <f t="shared" si="6"/>
        <v>9106049731-00018333</v>
      </c>
    </row>
    <row r="418" spans="1:33" x14ac:dyDescent="0.25">
      <c r="A418" s="24" t="s">
        <v>8945</v>
      </c>
      <c r="B418" s="1">
        <v>11730812</v>
      </c>
      <c r="C418" s="1" t="s">
        <v>1964</v>
      </c>
      <c r="D418" s="1" t="s">
        <v>1616</v>
      </c>
      <c r="E418" s="1" t="s">
        <v>25</v>
      </c>
      <c r="F418" s="1" t="s">
        <v>26</v>
      </c>
      <c r="G418" s="1" t="s">
        <v>1965</v>
      </c>
      <c r="H418" s="1" t="s">
        <v>28</v>
      </c>
      <c r="I418" s="1" t="s">
        <v>29</v>
      </c>
      <c r="J418" s="1" t="s">
        <v>30</v>
      </c>
      <c r="K418" s="1" t="s">
        <v>31</v>
      </c>
      <c r="L418" s="1" t="s">
        <v>32</v>
      </c>
      <c r="M418" s="1" t="s">
        <v>46</v>
      </c>
      <c r="N418" s="1" t="s">
        <v>47</v>
      </c>
      <c r="O418" s="1" t="s">
        <v>48</v>
      </c>
      <c r="P418" s="1" t="s">
        <v>37</v>
      </c>
      <c r="Q418" s="1" t="s">
        <v>37</v>
      </c>
      <c r="R418" s="1" t="s">
        <v>37</v>
      </c>
      <c r="S418" s="1" t="s">
        <v>37</v>
      </c>
      <c r="T418" s="1" t="s">
        <v>38</v>
      </c>
      <c r="U418" s="1" t="s">
        <v>39</v>
      </c>
      <c r="V418" s="1" t="s">
        <v>40</v>
      </c>
      <c r="W418" s="1" t="s">
        <v>41</v>
      </c>
      <c r="X418" s="1" t="s">
        <v>42</v>
      </c>
      <c r="Y418" s="1" t="s">
        <v>37</v>
      </c>
      <c r="Z418" s="1" t="s">
        <v>37</v>
      </c>
      <c r="AA418" s="1" t="s">
        <v>37</v>
      </c>
      <c r="AB418" s="1" t="s">
        <v>1966</v>
      </c>
      <c r="AC418" s="1" t="s">
        <v>37</v>
      </c>
      <c r="AD418" s="1" t="s">
        <v>37</v>
      </c>
      <c r="AE418" s="1" t="s">
        <v>8512</v>
      </c>
      <c r="AF418" s="24">
        <v>9106050289</v>
      </c>
      <c r="AG418" s="24" t="str">
        <f t="shared" si="6"/>
        <v>9106050289-00008216</v>
      </c>
    </row>
    <row r="419" spans="1:33" x14ac:dyDescent="0.25">
      <c r="A419" s="24" t="s">
        <v>8915</v>
      </c>
      <c r="B419" s="1">
        <v>11730271</v>
      </c>
      <c r="C419" s="1" t="s">
        <v>1967</v>
      </c>
      <c r="D419" s="1" t="s">
        <v>1616</v>
      </c>
      <c r="E419" s="1" t="s">
        <v>25</v>
      </c>
      <c r="F419" s="1" t="s">
        <v>26</v>
      </c>
      <c r="G419" s="1" t="s">
        <v>1968</v>
      </c>
      <c r="H419" s="1" t="s">
        <v>28</v>
      </c>
      <c r="I419" s="1" t="s">
        <v>29</v>
      </c>
      <c r="J419" s="1" t="s">
        <v>52</v>
      </c>
      <c r="K419" s="1" t="s">
        <v>53</v>
      </c>
      <c r="L419" s="1" t="s">
        <v>54</v>
      </c>
      <c r="M419" s="1" t="s">
        <v>33</v>
      </c>
      <c r="N419" s="1" t="s">
        <v>34</v>
      </c>
      <c r="O419" s="1" t="s">
        <v>35</v>
      </c>
      <c r="P419" s="1" t="s">
        <v>36</v>
      </c>
      <c r="Q419" s="1" t="s">
        <v>37</v>
      </c>
      <c r="R419" s="1" t="s">
        <v>37</v>
      </c>
      <c r="S419" s="1" t="s">
        <v>37</v>
      </c>
      <c r="T419" s="1" t="s">
        <v>38</v>
      </c>
      <c r="U419" s="1" t="s">
        <v>39</v>
      </c>
      <c r="V419" s="1" t="s">
        <v>40</v>
      </c>
      <c r="W419" s="1" t="s">
        <v>41</v>
      </c>
      <c r="X419" s="1" t="s">
        <v>42</v>
      </c>
      <c r="Y419" s="1" t="s">
        <v>37</v>
      </c>
      <c r="Z419" s="1" t="s">
        <v>37</v>
      </c>
      <c r="AA419" s="1" t="s">
        <v>37</v>
      </c>
      <c r="AB419" s="1" t="s">
        <v>1969</v>
      </c>
      <c r="AC419" s="1" t="s">
        <v>37</v>
      </c>
      <c r="AD419" s="1" t="s">
        <v>37</v>
      </c>
      <c r="AE419" s="1" t="s">
        <v>8512</v>
      </c>
      <c r="AF419" s="24">
        <v>9106049574</v>
      </c>
      <c r="AG419" s="24" t="str">
        <f t="shared" si="6"/>
        <v>9106049574-00018824</v>
      </c>
    </row>
    <row r="420" spans="1:33" x14ac:dyDescent="0.25">
      <c r="A420" s="24" t="s">
        <v>8515</v>
      </c>
      <c r="B420" s="1">
        <v>11734405</v>
      </c>
      <c r="C420" s="1" t="s">
        <v>1970</v>
      </c>
      <c r="D420" s="1" t="s">
        <v>1616</v>
      </c>
      <c r="E420" s="1" t="s">
        <v>25</v>
      </c>
      <c r="F420" s="1" t="s">
        <v>26</v>
      </c>
      <c r="G420" s="1" t="s">
        <v>1971</v>
      </c>
      <c r="H420" s="1" t="s">
        <v>28</v>
      </c>
      <c r="I420" s="1" t="s">
        <v>29</v>
      </c>
      <c r="J420" s="1" t="s">
        <v>1972</v>
      </c>
      <c r="K420" s="1" t="s">
        <v>1973</v>
      </c>
      <c r="L420" s="1" t="s">
        <v>1974</v>
      </c>
      <c r="M420" s="1" t="s">
        <v>1975</v>
      </c>
      <c r="N420" s="1" t="s">
        <v>1976</v>
      </c>
      <c r="O420" s="1" t="s">
        <v>1977</v>
      </c>
      <c r="P420" s="1" t="s">
        <v>376</v>
      </c>
      <c r="Q420" s="1" t="s">
        <v>37</v>
      </c>
      <c r="R420" s="1" t="s">
        <v>37</v>
      </c>
      <c r="S420" s="1" t="s">
        <v>37</v>
      </c>
      <c r="T420" s="1" t="s">
        <v>38</v>
      </c>
      <c r="U420" s="1" t="s">
        <v>39</v>
      </c>
      <c r="V420" s="1" t="s">
        <v>40</v>
      </c>
      <c r="W420" s="1" t="s">
        <v>41</v>
      </c>
      <c r="X420" s="1" t="s">
        <v>42</v>
      </c>
      <c r="Y420" s="1" t="s">
        <v>37</v>
      </c>
      <c r="Z420" s="1" t="s">
        <v>37</v>
      </c>
      <c r="AA420" s="1" t="s">
        <v>37</v>
      </c>
      <c r="AB420" s="1" t="s">
        <v>1978</v>
      </c>
      <c r="AC420" s="1" t="s">
        <v>37</v>
      </c>
      <c r="AD420" s="1" t="s">
        <v>37</v>
      </c>
      <c r="AE420" s="1" t="s">
        <v>8512</v>
      </c>
      <c r="AF420" s="24">
        <v>9106003185</v>
      </c>
      <c r="AG420" s="24" t="str">
        <f t="shared" si="6"/>
        <v>9106003185-00001867</v>
      </c>
    </row>
    <row r="421" spans="1:33" x14ac:dyDescent="0.25">
      <c r="A421" s="24" t="s">
        <v>8944</v>
      </c>
      <c r="B421" s="1">
        <v>11729515</v>
      </c>
      <c r="C421" s="1" t="s">
        <v>1979</v>
      </c>
      <c r="D421" s="1" t="s">
        <v>1616</v>
      </c>
      <c r="E421" s="1" t="s">
        <v>25</v>
      </c>
      <c r="F421" s="1" t="s">
        <v>26</v>
      </c>
      <c r="G421" s="1" t="s">
        <v>1980</v>
      </c>
      <c r="H421" s="1" t="s">
        <v>28</v>
      </c>
      <c r="I421" s="1" t="s">
        <v>29</v>
      </c>
      <c r="J421" s="1" t="s">
        <v>1221</v>
      </c>
      <c r="K421" s="1" t="s">
        <v>1222</v>
      </c>
      <c r="L421" s="1" t="s">
        <v>1223</v>
      </c>
      <c r="M421" s="1" t="s">
        <v>55</v>
      </c>
      <c r="N421" s="1" t="s">
        <v>56</v>
      </c>
      <c r="O421" s="1" t="s">
        <v>57</v>
      </c>
      <c r="P421" s="1" t="s">
        <v>37</v>
      </c>
      <c r="Q421" s="1" t="s">
        <v>37</v>
      </c>
      <c r="R421" s="1" t="s">
        <v>37</v>
      </c>
      <c r="S421" s="1" t="s">
        <v>37</v>
      </c>
      <c r="T421" s="1" t="s">
        <v>38</v>
      </c>
      <c r="U421" s="1" t="s">
        <v>39</v>
      </c>
      <c r="V421" s="1" t="s">
        <v>40</v>
      </c>
      <c r="W421" s="1" t="s">
        <v>41</v>
      </c>
      <c r="X421" s="1" t="s">
        <v>42</v>
      </c>
      <c r="Y421" s="1" t="s">
        <v>37</v>
      </c>
      <c r="Z421" s="1" t="s">
        <v>37</v>
      </c>
      <c r="AA421" s="1" t="s">
        <v>37</v>
      </c>
      <c r="AB421" s="1" t="s">
        <v>1981</v>
      </c>
      <c r="AC421" s="1" t="s">
        <v>37</v>
      </c>
      <c r="AD421" s="1" t="s">
        <v>37</v>
      </c>
      <c r="AE421" s="1" t="s">
        <v>8512</v>
      </c>
      <c r="AF421" s="24">
        <v>9106050256</v>
      </c>
      <c r="AG421" s="24" t="str">
        <f t="shared" si="6"/>
        <v>9106050256-00484211</v>
      </c>
    </row>
    <row r="422" spans="1:33" x14ac:dyDescent="0.25">
      <c r="A422" s="24" t="s">
        <v>8946</v>
      </c>
      <c r="B422" s="1">
        <v>11729519</v>
      </c>
      <c r="C422" s="1" t="s">
        <v>1982</v>
      </c>
      <c r="D422" s="1" t="s">
        <v>1616</v>
      </c>
      <c r="E422" s="1" t="s">
        <v>25</v>
      </c>
      <c r="F422" s="1" t="s">
        <v>26</v>
      </c>
      <c r="G422" s="1" t="s">
        <v>1983</v>
      </c>
      <c r="H422" s="1" t="s">
        <v>28</v>
      </c>
      <c r="I422" s="1" t="s">
        <v>29</v>
      </c>
      <c r="J422" s="1" t="s">
        <v>52</v>
      </c>
      <c r="K422" s="1" t="s">
        <v>53</v>
      </c>
      <c r="L422" s="1" t="s">
        <v>54</v>
      </c>
      <c r="M422" s="1" t="s">
        <v>55</v>
      </c>
      <c r="N422" s="1" t="s">
        <v>56</v>
      </c>
      <c r="O422" s="1" t="s">
        <v>57</v>
      </c>
      <c r="P422" s="1" t="s">
        <v>37</v>
      </c>
      <c r="Q422" s="1" t="s">
        <v>37</v>
      </c>
      <c r="R422" s="1" t="s">
        <v>37</v>
      </c>
      <c r="S422" s="1" t="s">
        <v>37</v>
      </c>
      <c r="T422" s="1" t="s">
        <v>38</v>
      </c>
      <c r="U422" s="1" t="s">
        <v>39</v>
      </c>
      <c r="V422" s="1" t="s">
        <v>40</v>
      </c>
      <c r="W422" s="1" t="s">
        <v>41</v>
      </c>
      <c r="X422" s="1" t="s">
        <v>42</v>
      </c>
      <c r="Y422" s="1" t="s">
        <v>37</v>
      </c>
      <c r="Z422" s="1" t="s">
        <v>37</v>
      </c>
      <c r="AA422" s="1" t="s">
        <v>37</v>
      </c>
      <c r="AB422" s="1" t="s">
        <v>1984</v>
      </c>
      <c r="AC422" s="1" t="s">
        <v>37</v>
      </c>
      <c r="AD422" s="1" t="s">
        <v>37</v>
      </c>
      <c r="AE422" s="1" t="s">
        <v>8512</v>
      </c>
      <c r="AF422" s="24">
        <v>9106050263</v>
      </c>
      <c r="AG422" s="24" t="str">
        <f t="shared" si="6"/>
        <v>9106050263-00484215</v>
      </c>
    </row>
    <row r="423" spans="1:33" x14ac:dyDescent="0.25">
      <c r="A423" s="24" t="s">
        <v>8864</v>
      </c>
      <c r="B423" s="1">
        <v>11732755</v>
      </c>
      <c r="C423" s="1" t="s">
        <v>1985</v>
      </c>
      <c r="D423" s="1" t="s">
        <v>1616</v>
      </c>
      <c r="E423" s="1" t="s">
        <v>25</v>
      </c>
      <c r="F423" s="1" t="s">
        <v>26</v>
      </c>
      <c r="G423" s="1" t="s">
        <v>1986</v>
      </c>
      <c r="H423" s="1" t="s">
        <v>28</v>
      </c>
      <c r="I423" s="1" t="s">
        <v>29</v>
      </c>
      <c r="J423" s="1" t="s">
        <v>79</v>
      </c>
      <c r="K423" s="1" t="s">
        <v>80</v>
      </c>
      <c r="L423" s="1" t="s">
        <v>81</v>
      </c>
      <c r="M423" s="1" t="s">
        <v>189</v>
      </c>
      <c r="N423" s="1" t="s">
        <v>190</v>
      </c>
      <c r="O423" s="1" t="s">
        <v>191</v>
      </c>
      <c r="P423" s="1" t="s">
        <v>167</v>
      </c>
      <c r="Q423" s="1" t="s">
        <v>37</v>
      </c>
      <c r="R423" s="1" t="s">
        <v>37</v>
      </c>
      <c r="S423" s="1" t="s">
        <v>37</v>
      </c>
      <c r="T423" s="1" t="s">
        <v>38</v>
      </c>
      <c r="U423" s="1" t="s">
        <v>39</v>
      </c>
      <c r="V423" s="1" t="s">
        <v>40</v>
      </c>
      <c r="W423" s="1" t="s">
        <v>41</v>
      </c>
      <c r="X423" s="1" t="s">
        <v>42</v>
      </c>
      <c r="Y423" s="1" t="s">
        <v>37</v>
      </c>
      <c r="Z423" s="1" t="s">
        <v>37</v>
      </c>
      <c r="AA423" s="1" t="s">
        <v>37</v>
      </c>
      <c r="AB423" s="1" t="s">
        <v>1987</v>
      </c>
      <c r="AC423" s="1" t="s">
        <v>37</v>
      </c>
      <c r="AD423" s="1" t="s">
        <v>37</v>
      </c>
      <c r="AE423" s="1" t="s">
        <v>8512</v>
      </c>
      <c r="AF423" s="24">
        <v>9106048023</v>
      </c>
      <c r="AG423" s="24" t="str">
        <f t="shared" si="6"/>
        <v>9106048023-00015937</v>
      </c>
    </row>
    <row r="424" spans="1:33" x14ac:dyDescent="0.25">
      <c r="A424" s="24" t="s">
        <v>8911</v>
      </c>
      <c r="B424" s="1">
        <v>11733392</v>
      </c>
      <c r="C424" s="1" t="s">
        <v>1988</v>
      </c>
      <c r="D424" s="1" t="s">
        <v>1616</v>
      </c>
      <c r="E424" s="1" t="s">
        <v>25</v>
      </c>
      <c r="F424" s="1" t="s">
        <v>26</v>
      </c>
      <c r="G424" s="1" t="s">
        <v>1989</v>
      </c>
      <c r="H424" s="1" t="s">
        <v>28</v>
      </c>
      <c r="I424" s="1" t="s">
        <v>29</v>
      </c>
      <c r="J424" s="1" t="s">
        <v>1990</v>
      </c>
      <c r="K424" s="1" t="s">
        <v>1991</v>
      </c>
      <c r="L424" s="1" t="s">
        <v>1992</v>
      </c>
      <c r="M424" s="1" t="s">
        <v>198</v>
      </c>
      <c r="N424" s="1" t="s">
        <v>199</v>
      </c>
      <c r="O424" s="1" t="s">
        <v>200</v>
      </c>
      <c r="P424" s="1" t="s">
        <v>91</v>
      </c>
      <c r="Q424" s="1" t="s">
        <v>37</v>
      </c>
      <c r="R424" s="1" t="s">
        <v>37</v>
      </c>
      <c r="S424" s="1" t="s">
        <v>37</v>
      </c>
      <c r="T424" s="1" t="s">
        <v>38</v>
      </c>
      <c r="U424" s="1" t="s">
        <v>39</v>
      </c>
      <c r="V424" s="1" t="s">
        <v>40</v>
      </c>
      <c r="W424" s="1" t="s">
        <v>41</v>
      </c>
      <c r="X424" s="1" t="s">
        <v>42</v>
      </c>
      <c r="Y424" s="1" t="s">
        <v>37</v>
      </c>
      <c r="Z424" s="1" t="s">
        <v>37</v>
      </c>
      <c r="AA424" s="1" t="s">
        <v>37</v>
      </c>
      <c r="AB424" s="1" t="s">
        <v>1993</v>
      </c>
      <c r="AC424" s="1" t="s">
        <v>37</v>
      </c>
      <c r="AD424" s="1" t="s">
        <v>37</v>
      </c>
      <c r="AE424" s="1" t="s">
        <v>8512</v>
      </c>
      <c r="AF424" s="24">
        <v>9106049531</v>
      </c>
      <c r="AG424" s="24" t="str">
        <f t="shared" si="6"/>
        <v>9106049531-00160723</v>
      </c>
    </row>
    <row r="425" spans="1:33" x14ac:dyDescent="0.25">
      <c r="A425" s="24" t="s">
        <v>9023</v>
      </c>
      <c r="B425" s="1">
        <v>11731993</v>
      </c>
      <c r="C425" s="1" t="s">
        <v>1994</v>
      </c>
      <c r="D425" s="1" t="s">
        <v>1616</v>
      </c>
      <c r="E425" s="1" t="s">
        <v>25</v>
      </c>
      <c r="F425" s="1" t="s">
        <v>26</v>
      </c>
      <c r="G425" s="1" t="s">
        <v>1995</v>
      </c>
      <c r="H425" s="1" t="s">
        <v>28</v>
      </c>
      <c r="I425" s="1" t="s">
        <v>29</v>
      </c>
      <c r="J425" s="1" t="s">
        <v>328</v>
      </c>
      <c r="K425" s="1" t="s">
        <v>329</v>
      </c>
      <c r="L425" s="1" t="s">
        <v>330</v>
      </c>
      <c r="M425" s="1" t="s">
        <v>164</v>
      </c>
      <c r="N425" s="1" t="s">
        <v>165</v>
      </c>
      <c r="O425" s="1" t="s">
        <v>166</v>
      </c>
      <c r="P425" s="1" t="s">
        <v>167</v>
      </c>
      <c r="Q425" s="1" t="s">
        <v>37</v>
      </c>
      <c r="R425" s="1" t="s">
        <v>37</v>
      </c>
      <c r="S425" s="1" t="s">
        <v>37</v>
      </c>
      <c r="T425" s="1" t="s">
        <v>38</v>
      </c>
      <c r="U425" s="1" t="s">
        <v>39</v>
      </c>
      <c r="V425" s="1" t="s">
        <v>40</v>
      </c>
      <c r="W425" s="1" t="s">
        <v>41</v>
      </c>
      <c r="X425" s="1" t="s">
        <v>42</v>
      </c>
      <c r="Y425" s="1" t="s">
        <v>37</v>
      </c>
      <c r="Z425" s="1" t="s">
        <v>37</v>
      </c>
      <c r="AA425" s="1" t="s">
        <v>37</v>
      </c>
      <c r="AB425" s="1" t="s">
        <v>1996</v>
      </c>
      <c r="AC425" s="1" t="s">
        <v>37</v>
      </c>
      <c r="AD425" s="1" t="s">
        <v>37</v>
      </c>
      <c r="AE425" s="1" t="s">
        <v>8512</v>
      </c>
      <c r="AF425" s="24">
        <v>9106052194</v>
      </c>
      <c r="AG425" s="24" t="str">
        <f t="shared" si="6"/>
        <v>9106052194-00033825</v>
      </c>
    </row>
    <row r="426" spans="1:33" x14ac:dyDescent="0.25">
      <c r="A426" s="24" t="s">
        <v>8966</v>
      </c>
      <c r="B426" s="1">
        <v>11730454</v>
      </c>
      <c r="C426" s="1" t="s">
        <v>1997</v>
      </c>
      <c r="D426" s="1" t="s">
        <v>1616</v>
      </c>
      <c r="E426" s="1" t="s">
        <v>25</v>
      </c>
      <c r="F426" s="1" t="s">
        <v>26</v>
      </c>
      <c r="G426" s="1" t="s">
        <v>1998</v>
      </c>
      <c r="H426" s="1" t="s">
        <v>28</v>
      </c>
      <c r="I426" s="1" t="s">
        <v>29</v>
      </c>
      <c r="J426" s="1" t="s">
        <v>79</v>
      </c>
      <c r="K426" s="1" t="s">
        <v>80</v>
      </c>
      <c r="L426" s="1" t="s">
        <v>81</v>
      </c>
      <c r="M426" s="1" t="s">
        <v>143</v>
      </c>
      <c r="N426" s="1" t="s">
        <v>144</v>
      </c>
      <c r="O426" s="1" t="s">
        <v>145</v>
      </c>
      <c r="P426" s="1" t="s">
        <v>37</v>
      </c>
      <c r="Q426" s="1" t="s">
        <v>37</v>
      </c>
      <c r="R426" s="1" t="s">
        <v>37</v>
      </c>
      <c r="S426" s="1" t="s">
        <v>37</v>
      </c>
      <c r="T426" s="1" t="s">
        <v>38</v>
      </c>
      <c r="U426" s="1" t="s">
        <v>39</v>
      </c>
      <c r="V426" s="1" t="s">
        <v>40</v>
      </c>
      <c r="W426" s="1" t="s">
        <v>41</v>
      </c>
      <c r="X426" s="1" t="s">
        <v>42</v>
      </c>
      <c r="Y426" s="1" t="s">
        <v>37</v>
      </c>
      <c r="Z426" s="1" t="s">
        <v>37</v>
      </c>
      <c r="AA426" s="1" t="s">
        <v>37</v>
      </c>
      <c r="AB426" s="1" t="s">
        <v>1999</v>
      </c>
      <c r="AC426" s="1" t="s">
        <v>37</v>
      </c>
      <c r="AD426" s="1" t="s">
        <v>37</v>
      </c>
      <c r="AE426" s="1" t="s">
        <v>8512</v>
      </c>
      <c r="AF426" s="24">
        <v>9106051078</v>
      </c>
      <c r="AG426" s="24" t="str">
        <f t="shared" si="6"/>
        <v>9106051078-00015062</v>
      </c>
    </row>
    <row r="427" spans="1:33" x14ac:dyDescent="0.25">
      <c r="A427" s="24" t="s">
        <v>9020</v>
      </c>
      <c r="B427" s="1">
        <v>11730102</v>
      </c>
      <c r="C427" s="1" t="s">
        <v>2000</v>
      </c>
      <c r="D427" s="1" t="s">
        <v>1616</v>
      </c>
      <c r="E427" s="1" t="s">
        <v>25</v>
      </c>
      <c r="F427" s="1" t="s">
        <v>26</v>
      </c>
      <c r="G427" s="1" t="s">
        <v>2001</v>
      </c>
      <c r="H427" s="1" t="s">
        <v>28</v>
      </c>
      <c r="I427" s="1" t="s">
        <v>29</v>
      </c>
      <c r="J427" s="1" t="s">
        <v>195</v>
      </c>
      <c r="K427" s="1" t="s">
        <v>196</v>
      </c>
      <c r="L427" s="1" t="s">
        <v>197</v>
      </c>
      <c r="M427" s="1" t="s">
        <v>55</v>
      </c>
      <c r="N427" s="1" t="s">
        <v>56</v>
      </c>
      <c r="O427" s="1" t="s">
        <v>57</v>
      </c>
      <c r="P427" s="1" t="s">
        <v>37</v>
      </c>
      <c r="Q427" s="1" t="s">
        <v>37</v>
      </c>
      <c r="R427" s="1" t="s">
        <v>37</v>
      </c>
      <c r="S427" s="1" t="s">
        <v>37</v>
      </c>
      <c r="T427" s="1" t="s">
        <v>38</v>
      </c>
      <c r="U427" s="1" t="s">
        <v>39</v>
      </c>
      <c r="V427" s="1" t="s">
        <v>40</v>
      </c>
      <c r="W427" s="1" t="s">
        <v>41</v>
      </c>
      <c r="X427" s="1" t="s">
        <v>42</v>
      </c>
      <c r="Y427" s="1" t="s">
        <v>37</v>
      </c>
      <c r="Z427" s="1" t="s">
        <v>37</v>
      </c>
      <c r="AA427" s="1" t="s">
        <v>37</v>
      </c>
      <c r="AB427" s="1" t="s">
        <v>2002</v>
      </c>
      <c r="AC427" s="1" t="s">
        <v>37</v>
      </c>
      <c r="AD427" s="1" t="s">
        <v>37</v>
      </c>
      <c r="AE427" s="1" t="s">
        <v>8512</v>
      </c>
      <c r="AF427" s="24">
        <v>9106052092</v>
      </c>
      <c r="AG427" s="24" t="str">
        <f t="shared" si="6"/>
        <v>9106052092-00484774</v>
      </c>
    </row>
    <row r="428" spans="1:33" x14ac:dyDescent="0.25">
      <c r="A428" s="24" t="s">
        <v>8887</v>
      </c>
      <c r="B428" s="1">
        <v>11732487</v>
      </c>
      <c r="C428" s="1" t="s">
        <v>2003</v>
      </c>
      <c r="D428" s="1" t="s">
        <v>1616</v>
      </c>
      <c r="E428" s="1" t="s">
        <v>25</v>
      </c>
      <c r="F428" s="1" t="s">
        <v>26</v>
      </c>
      <c r="G428" s="1" t="s">
        <v>2004</v>
      </c>
      <c r="H428" s="1" t="s">
        <v>28</v>
      </c>
      <c r="I428" s="1" t="s">
        <v>29</v>
      </c>
      <c r="J428" s="1" t="s">
        <v>581</v>
      </c>
      <c r="K428" s="1" t="s">
        <v>582</v>
      </c>
      <c r="L428" s="1" t="s">
        <v>583</v>
      </c>
      <c r="M428" s="1" t="s">
        <v>64</v>
      </c>
      <c r="N428" s="1" t="s">
        <v>65</v>
      </c>
      <c r="O428" s="1" t="s">
        <v>66</v>
      </c>
      <c r="P428" s="1" t="s">
        <v>37</v>
      </c>
      <c r="Q428" s="1" t="s">
        <v>37</v>
      </c>
      <c r="R428" s="1" t="s">
        <v>37</v>
      </c>
      <c r="S428" s="1" t="s">
        <v>37</v>
      </c>
      <c r="T428" s="1" t="s">
        <v>38</v>
      </c>
      <c r="U428" s="1" t="s">
        <v>39</v>
      </c>
      <c r="V428" s="1" t="s">
        <v>40</v>
      </c>
      <c r="W428" s="1" t="s">
        <v>41</v>
      </c>
      <c r="X428" s="1" t="s">
        <v>42</v>
      </c>
      <c r="Y428" s="1" t="s">
        <v>37</v>
      </c>
      <c r="Z428" s="1" t="s">
        <v>37</v>
      </c>
      <c r="AA428" s="1" t="s">
        <v>37</v>
      </c>
      <c r="AB428" s="1" t="s">
        <v>2005</v>
      </c>
      <c r="AC428" s="1" t="s">
        <v>37</v>
      </c>
      <c r="AD428" s="1" t="s">
        <v>37</v>
      </c>
      <c r="AE428" s="1" t="s">
        <v>8512</v>
      </c>
      <c r="AF428" s="24">
        <v>9106048848</v>
      </c>
      <c r="AG428" s="24" t="str">
        <f t="shared" si="6"/>
        <v>9106048848-00081363</v>
      </c>
    </row>
    <row r="429" spans="1:33" x14ac:dyDescent="0.25">
      <c r="A429" s="24" t="s">
        <v>8990</v>
      </c>
      <c r="B429" s="1">
        <v>11729906</v>
      </c>
      <c r="C429" s="1" t="s">
        <v>2006</v>
      </c>
      <c r="D429" s="1" t="s">
        <v>1616</v>
      </c>
      <c r="E429" s="1" t="s">
        <v>25</v>
      </c>
      <c r="F429" s="1" t="s">
        <v>26</v>
      </c>
      <c r="G429" s="1" t="s">
        <v>2007</v>
      </c>
      <c r="H429" s="1" t="s">
        <v>28</v>
      </c>
      <c r="I429" s="1" t="s">
        <v>29</v>
      </c>
      <c r="J429" s="1" t="s">
        <v>61</v>
      </c>
      <c r="K429" s="1" t="s">
        <v>62</v>
      </c>
      <c r="L429" s="1" t="s">
        <v>63</v>
      </c>
      <c r="M429" s="1" t="s">
        <v>55</v>
      </c>
      <c r="N429" s="1" t="s">
        <v>56</v>
      </c>
      <c r="O429" s="1" t="s">
        <v>57</v>
      </c>
      <c r="P429" s="1" t="s">
        <v>37</v>
      </c>
      <c r="Q429" s="1" t="s">
        <v>37</v>
      </c>
      <c r="R429" s="1" t="s">
        <v>37</v>
      </c>
      <c r="S429" s="1" t="s">
        <v>37</v>
      </c>
      <c r="T429" s="1" t="s">
        <v>38</v>
      </c>
      <c r="U429" s="1" t="s">
        <v>39</v>
      </c>
      <c r="V429" s="1" t="s">
        <v>40</v>
      </c>
      <c r="W429" s="1" t="s">
        <v>41</v>
      </c>
      <c r="X429" s="1" t="s">
        <v>42</v>
      </c>
      <c r="Y429" s="1" t="s">
        <v>37</v>
      </c>
      <c r="Z429" s="1" t="s">
        <v>37</v>
      </c>
      <c r="AA429" s="1" t="s">
        <v>37</v>
      </c>
      <c r="AB429" s="1" t="s">
        <v>2008</v>
      </c>
      <c r="AC429" s="1" t="s">
        <v>37</v>
      </c>
      <c r="AD429" s="1" t="s">
        <v>37</v>
      </c>
      <c r="AE429" s="1" t="s">
        <v>8512</v>
      </c>
      <c r="AF429" s="24">
        <v>9106051478</v>
      </c>
      <c r="AG429" s="24" t="str">
        <f t="shared" si="6"/>
        <v>9106051478-00484584</v>
      </c>
    </row>
    <row r="430" spans="1:33" x14ac:dyDescent="0.25">
      <c r="A430" s="24" t="s">
        <v>9045</v>
      </c>
      <c r="B430" s="1">
        <v>11732851</v>
      </c>
      <c r="C430" s="1" t="s">
        <v>2009</v>
      </c>
      <c r="D430" s="1" t="s">
        <v>1616</v>
      </c>
      <c r="E430" s="1" t="s">
        <v>25</v>
      </c>
      <c r="F430" s="1" t="s">
        <v>26</v>
      </c>
      <c r="G430" s="1" t="s">
        <v>2010</v>
      </c>
      <c r="H430" s="1" t="s">
        <v>28</v>
      </c>
      <c r="I430" s="1" t="s">
        <v>29</v>
      </c>
      <c r="J430" s="1" t="s">
        <v>419</v>
      </c>
      <c r="K430" s="1" t="s">
        <v>420</v>
      </c>
      <c r="L430" s="1" t="s">
        <v>421</v>
      </c>
      <c r="M430" s="1" t="s">
        <v>189</v>
      </c>
      <c r="N430" s="1" t="s">
        <v>190</v>
      </c>
      <c r="O430" s="1" t="s">
        <v>191</v>
      </c>
      <c r="P430" s="1" t="s">
        <v>167</v>
      </c>
      <c r="Q430" s="1" t="s">
        <v>37</v>
      </c>
      <c r="R430" s="1" t="s">
        <v>37</v>
      </c>
      <c r="S430" s="1" t="s">
        <v>37</v>
      </c>
      <c r="T430" s="1" t="s">
        <v>38</v>
      </c>
      <c r="U430" s="1" t="s">
        <v>39</v>
      </c>
      <c r="V430" s="1" t="s">
        <v>40</v>
      </c>
      <c r="W430" s="1" t="s">
        <v>41</v>
      </c>
      <c r="X430" s="1" t="s">
        <v>42</v>
      </c>
      <c r="Y430" s="1" t="s">
        <v>37</v>
      </c>
      <c r="Z430" s="1" t="s">
        <v>37</v>
      </c>
      <c r="AA430" s="1" t="s">
        <v>37</v>
      </c>
      <c r="AB430" s="1" t="s">
        <v>2011</v>
      </c>
      <c r="AC430" s="1" t="s">
        <v>37</v>
      </c>
      <c r="AD430" s="1" t="s">
        <v>37</v>
      </c>
      <c r="AE430" s="1" t="s">
        <v>8512</v>
      </c>
      <c r="AF430" s="24">
        <v>9106052534</v>
      </c>
      <c r="AG430" s="24" t="str">
        <f t="shared" si="6"/>
        <v>9106052534-00016033</v>
      </c>
    </row>
    <row r="431" spans="1:33" x14ac:dyDescent="0.25">
      <c r="A431" s="24" t="s">
        <v>8993</v>
      </c>
      <c r="B431" s="1">
        <v>11733584</v>
      </c>
      <c r="C431" s="1" t="s">
        <v>2012</v>
      </c>
      <c r="D431" s="1" t="s">
        <v>1616</v>
      </c>
      <c r="E431" s="1" t="s">
        <v>25</v>
      </c>
      <c r="F431" s="1" t="s">
        <v>26</v>
      </c>
      <c r="G431" s="1" t="s">
        <v>2013</v>
      </c>
      <c r="H431" s="1" t="s">
        <v>28</v>
      </c>
      <c r="I431" s="1" t="s">
        <v>29</v>
      </c>
      <c r="J431" s="1" t="s">
        <v>2014</v>
      </c>
      <c r="K431" s="1" t="s">
        <v>2015</v>
      </c>
      <c r="L431" s="1" t="s">
        <v>2016</v>
      </c>
      <c r="M431" s="1" t="s">
        <v>198</v>
      </c>
      <c r="N431" s="1" t="s">
        <v>199</v>
      </c>
      <c r="O431" s="1" t="s">
        <v>200</v>
      </c>
      <c r="P431" s="1" t="s">
        <v>91</v>
      </c>
      <c r="Q431" s="1" t="s">
        <v>37</v>
      </c>
      <c r="R431" s="1" t="s">
        <v>37</v>
      </c>
      <c r="S431" s="1" t="s">
        <v>37</v>
      </c>
      <c r="T431" s="1" t="s">
        <v>38</v>
      </c>
      <c r="U431" s="1" t="s">
        <v>39</v>
      </c>
      <c r="V431" s="1" t="s">
        <v>40</v>
      </c>
      <c r="W431" s="1" t="s">
        <v>41</v>
      </c>
      <c r="X431" s="1" t="s">
        <v>42</v>
      </c>
      <c r="Y431" s="1" t="s">
        <v>37</v>
      </c>
      <c r="Z431" s="1" t="s">
        <v>37</v>
      </c>
      <c r="AA431" s="1" t="s">
        <v>37</v>
      </c>
      <c r="AB431" s="1" t="s">
        <v>2017</v>
      </c>
      <c r="AC431" s="1" t="s">
        <v>37</v>
      </c>
      <c r="AD431" s="1" t="s">
        <v>37</v>
      </c>
      <c r="AE431" s="1" t="s">
        <v>8512</v>
      </c>
      <c r="AF431" s="24">
        <v>9106051514</v>
      </c>
      <c r="AG431" s="24" t="str">
        <f t="shared" si="6"/>
        <v>9106051514-00160915</v>
      </c>
    </row>
    <row r="432" spans="1:33" x14ac:dyDescent="0.25">
      <c r="A432" s="24" t="s">
        <v>8877</v>
      </c>
      <c r="B432" s="1">
        <v>11734052</v>
      </c>
      <c r="C432" s="1" t="s">
        <v>2018</v>
      </c>
      <c r="D432" s="1" t="s">
        <v>1616</v>
      </c>
      <c r="E432" s="1" t="s">
        <v>25</v>
      </c>
      <c r="F432" s="1" t="s">
        <v>26</v>
      </c>
      <c r="G432" s="1" t="s">
        <v>2019</v>
      </c>
      <c r="H432" s="1" t="s">
        <v>28</v>
      </c>
      <c r="I432" s="1" t="s">
        <v>29</v>
      </c>
      <c r="J432" s="1" t="s">
        <v>2020</v>
      </c>
      <c r="K432" s="1" t="s">
        <v>2021</v>
      </c>
      <c r="L432" s="1" t="s">
        <v>2022</v>
      </c>
      <c r="M432" s="1" t="s">
        <v>247</v>
      </c>
      <c r="N432" s="1" t="s">
        <v>248</v>
      </c>
      <c r="O432" s="1" t="s">
        <v>249</v>
      </c>
      <c r="P432" s="1" t="s">
        <v>37</v>
      </c>
      <c r="Q432" s="1" t="s">
        <v>37</v>
      </c>
      <c r="R432" s="1" t="s">
        <v>37</v>
      </c>
      <c r="S432" s="1" t="s">
        <v>37</v>
      </c>
      <c r="T432" s="1" t="s">
        <v>38</v>
      </c>
      <c r="U432" s="1" t="s">
        <v>39</v>
      </c>
      <c r="V432" s="1" t="s">
        <v>40</v>
      </c>
      <c r="W432" s="1" t="s">
        <v>41</v>
      </c>
      <c r="X432" s="1" t="s">
        <v>42</v>
      </c>
      <c r="Y432" s="1" t="s">
        <v>37</v>
      </c>
      <c r="Z432" s="1" t="s">
        <v>37</v>
      </c>
      <c r="AA432" s="1" t="s">
        <v>37</v>
      </c>
      <c r="AB432" s="1" t="s">
        <v>2023</v>
      </c>
      <c r="AC432" s="1" t="s">
        <v>37</v>
      </c>
      <c r="AD432" s="1" t="s">
        <v>37</v>
      </c>
      <c r="AE432" s="1" t="s">
        <v>8512</v>
      </c>
      <c r="AF432" s="24">
        <v>9106048433</v>
      </c>
      <c r="AG432" s="24" t="str">
        <f t="shared" si="6"/>
        <v>9106048433-00015032</v>
      </c>
    </row>
    <row r="433" spans="1:33" x14ac:dyDescent="0.25">
      <c r="A433" s="24" t="s">
        <v>8951</v>
      </c>
      <c r="B433" s="1">
        <v>11733492</v>
      </c>
      <c r="C433" s="1" t="s">
        <v>2024</v>
      </c>
      <c r="D433" s="1" t="s">
        <v>1616</v>
      </c>
      <c r="E433" s="1" t="s">
        <v>25</v>
      </c>
      <c r="F433" s="1" t="s">
        <v>26</v>
      </c>
      <c r="G433" s="1" t="s">
        <v>2025</v>
      </c>
      <c r="H433" s="1" t="s">
        <v>28</v>
      </c>
      <c r="I433" s="1" t="s">
        <v>29</v>
      </c>
      <c r="J433" s="1" t="s">
        <v>2026</v>
      </c>
      <c r="K433" s="1" t="s">
        <v>2027</v>
      </c>
      <c r="L433" s="1" t="s">
        <v>2028</v>
      </c>
      <c r="M433" s="1" t="s">
        <v>198</v>
      </c>
      <c r="N433" s="1" t="s">
        <v>199</v>
      </c>
      <c r="O433" s="1" t="s">
        <v>200</v>
      </c>
      <c r="P433" s="1" t="s">
        <v>91</v>
      </c>
      <c r="Q433" s="1" t="s">
        <v>37</v>
      </c>
      <c r="R433" s="1" t="s">
        <v>37</v>
      </c>
      <c r="S433" s="1" t="s">
        <v>37</v>
      </c>
      <c r="T433" s="1" t="s">
        <v>38</v>
      </c>
      <c r="U433" s="1" t="s">
        <v>39</v>
      </c>
      <c r="V433" s="1" t="s">
        <v>40</v>
      </c>
      <c r="W433" s="1" t="s">
        <v>41</v>
      </c>
      <c r="X433" s="1" t="s">
        <v>42</v>
      </c>
      <c r="Y433" s="1" t="s">
        <v>37</v>
      </c>
      <c r="Z433" s="1" t="s">
        <v>37</v>
      </c>
      <c r="AA433" s="1" t="s">
        <v>37</v>
      </c>
      <c r="AB433" s="1" t="s">
        <v>2029</v>
      </c>
      <c r="AC433" s="1" t="s">
        <v>37</v>
      </c>
      <c r="AD433" s="1" t="s">
        <v>37</v>
      </c>
      <c r="AE433" s="1" t="s">
        <v>8512</v>
      </c>
      <c r="AF433" s="24">
        <v>9106050494</v>
      </c>
      <c r="AG433" s="24" t="str">
        <f t="shared" si="6"/>
        <v>9106050494-00160823</v>
      </c>
    </row>
    <row r="434" spans="1:33" x14ac:dyDescent="0.25">
      <c r="A434" s="24" t="s">
        <v>8898</v>
      </c>
      <c r="B434" s="1">
        <v>11731566</v>
      </c>
      <c r="C434" s="1" t="s">
        <v>2030</v>
      </c>
      <c r="D434" s="1" t="s">
        <v>1616</v>
      </c>
      <c r="E434" s="1" t="s">
        <v>25</v>
      </c>
      <c r="F434" s="1" t="s">
        <v>26</v>
      </c>
      <c r="G434" s="1" t="s">
        <v>2031</v>
      </c>
      <c r="H434" s="1" t="s">
        <v>28</v>
      </c>
      <c r="I434" s="1" t="s">
        <v>29</v>
      </c>
      <c r="J434" s="1" t="s">
        <v>2032</v>
      </c>
      <c r="K434" s="1" t="s">
        <v>2033</v>
      </c>
      <c r="L434" s="1" t="s">
        <v>2034</v>
      </c>
      <c r="M434" s="1" t="s">
        <v>1296</v>
      </c>
      <c r="N434" s="1" t="s">
        <v>1297</v>
      </c>
      <c r="O434" s="1" t="s">
        <v>1298</v>
      </c>
      <c r="P434" s="1" t="s">
        <v>167</v>
      </c>
      <c r="Q434" s="1" t="s">
        <v>37</v>
      </c>
      <c r="R434" s="1" t="s">
        <v>37</v>
      </c>
      <c r="S434" s="1" t="s">
        <v>37</v>
      </c>
      <c r="T434" s="1" t="s">
        <v>38</v>
      </c>
      <c r="U434" s="1" t="s">
        <v>39</v>
      </c>
      <c r="V434" s="1" t="s">
        <v>40</v>
      </c>
      <c r="W434" s="1" t="s">
        <v>41</v>
      </c>
      <c r="X434" s="1" t="s">
        <v>42</v>
      </c>
      <c r="Y434" s="1" t="s">
        <v>37</v>
      </c>
      <c r="Z434" s="1" t="s">
        <v>37</v>
      </c>
      <c r="AA434" s="1" t="s">
        <v>37</v>
      </c>
      <c r="AB434" s="1" t="s">
        <v>2035</v>
      </c>
      <c r="AC434" s="1" t="s">
        <v>37</v>
      </c>
      <c r="AD434" s="1" t="s">
        <v>37</v>
      </c>
      <c r="AE434" s="1" t="s">
        <v>8512</v>
      </c>
      <c r="AF434" s="24">
        <v>9106049124</v>
      </c>
      <c r="AG434" s="24" t="str">
        <f t="shared" si="6"/>
        <v>9106049124-00010897</v>
      </c>
    </row>
    <row r="435" spans="1:33" x14ac:dyDescent="0.25">
      <c r="A435" s="24" t="s">
        <v>9037</v>
      </c>
      <c r="B435" s="1">
        <v>11732215</v>
      </c>
      <c r="C435" s="1" t="s">
        <v>2036</v>
      </c>
      <c r="D435" s="1" t="s">
        <v>1616</v>
      </c>
      <c r="E435" s="1" t="s">
        <v>25</v>
      </c>
      <c r="F435" s="1" t="s">
        <v>26</v>
      </c>
      <c r="G435" s="1" t="s">
        <v>2037</v>
      </c>
      <c r="H435" s="1" t="s">
        <v>28</v>
      </c>
      <c r="I435" s="1" t="s">
        <v>29</v>
      </c>
      <c r="J435" s="1" t="s">
        <v>328</v>
      </c>
      <c r="K435" s="1" t="s">
        <v>329</v>
      </c>
      <c r="L435" s="1" t="s">
        <v>330</v>
      </c>
      <c r="M435" s="1" t="s">
        <v>107</v>
      </c>
      <c r="N435" s="1" t="s">
        <v>108</v>
      </c>
      <c r="O435" s="1" t="s">
        <v>109</v>
      </c>
      <c r="P435" s="1" t="s">
        <v>37</v>
      </c>
      <c r="Q435" s="1" t="s">
        <v>37</v>
      </c>
      <c r="R435" s="1" t="s">
        <v>37</v>
      </c>
      <c r="S435" s="1" t="s">
        <v>37</v>
      </c>
      <c r="T435" s="1" t="s">
        <v>38</v>
      </c>
      <c r="U435" s="1" t="s">
        <v>39</v>
      </c>
      <c r="V435" s="1" t="s">
        <v>40</v>
      </c>
      <c r="W435" s="1" t="s">
        <v>41</v>
      </c>
      <c r="X435" s="1" t="s">
        <v>42</v>
      </c>
      <c r="Y435" s="1" t="s">
        <v>37</v>
      </c>
      <c r="Z435" s="1" t="s">
        <v>37</v>
      </c>
      <c r="AA435" s="1" t="s">
        <v>37</v>
      </c>
      <c r="AB435" s="1" t="s">
        <v>2038</v>
      </c>
      <c r="AC435" s="1" t="s">
        <v>37</v>
      </c>
      <c r="AD435" s="1" t="s">
        <v>37</v>
      </c>
      <c r="AE435" s="1" t="s">
        <v>8512</v>
      </c>
      <c r="AF435" s="24">
        <v>9106052473</v>
      </c>
      <c r="AG435" s="24" t="str">
        <f t="shared" si="6"/>
        <v>9106052473-00037712</v>
      </c>
    </row>
    <row r="436" spans="1:33" x14ac:dyDescent="0.25">
      <c r="A436" s="24" t="s">
        <v>8876</v>
      </c>
      <c r="B436" s="1">
        <v>11732762</v>
      </c>
      <c r="C436" s="1" t="s">
        <v>2039</v>
      </c>
      <c r="D436" s="1" t="s">
        <v>1616</v>
      </c>
      <c r="E436" s="1" t="s">
        <v>25</v>
      </c>
      <c r="F436" s="1" t="s">
        <v>26</v>
      </c>
      <c r="G436" s="1" t="s">
        <v>2040</v>
      </c>
      <c r="H436" s="1" t="s">
        <v>28</v>
      </c>
      <c r="I436" s="1" t="s">
        <v>29</v>
      </c>
      <c r="J436" s="1" t="s">
        <v>30</v>
      </c>
      <c r="K436" s="1" t="s">
        <v>31</v>
      </c>
      <c r="L436" s="1" t="s">
        <v>32</v>
      </c>
      <c r="M436" s="1" t="s">
        <v>189</v>
      </c>
      <c r="N436" s="1" t="s">
        <v>190</v>
      </c>
      <c r="O436" s="1" t="s">
        <v>191</v>
      </c>
      <c r="P436" s="1" t="s">
        <v>167</v>
      </c>
      <c r="Q436" s="1" t="s">
        <v>37</v>
      </c>
      <c r="R436" s="1" t="s">
        <v>37</v>
      </c>
      <c r="S436" s="1" t="s">
        <v>37</v>
      </c>
      <c r="T436" s="1" t="s">
        <v>38</v>
      </c>
      <c r="U436" s="1" t="s">
        <v>39</v>
      </c>
      <c r="V436" s="1" t="s">
        <v>40</v>
      </c>
      <c r="W436" s="1" t="s">
        <v>41</v>
      </c>
      <c r="X436" s="1" t="s">
        <v>42</v>
      </c>
      <c r="Y436" s="1" t="s">
        <v>37</v>
      </c>
      <c r="Z436" s="1" t="s">
        <v>37</v>
      </c>
      <c r="AA436" s="1" t="s">
        <v>37</v>
      </c>
      <c r="AB436" s="1" t="s">
        <v>2041</v>
      </c>
      <c r="AC436" s="1" t="s">
        <v>37</v>
      </c>
      <c r="AD436" s="1" t="s">
        <v>37</v>
      </c>
      <c r="AE436" s="1" t="s">
        <v>8512</v>
      </c>
      <c r="AF436" s="24">
        <v>9106048429</v>
      </c>
      <c r="AG436" s="24" t="str">
        <f t="shared" si="6"/>
        <v>9106048429-00015944</v>
      </c>
    </row>
    <row r="437" spans="1:33" x14ac:dyDescent="0.25">
      <c r="A437" s="24" t="s">
        <v>9027</v>
      </c>
      <c r="B437" s="1">
        <v>11734322</v>
      </c>
      <c r="C437" s="1" t="s">
        <v>2042</v>
      </c>
      <c r="D437" s="1" t="s">
        <v>1616</v>
      </c>
      <c r="E437" s="1" t="s">
        <v>25</v>
      </c>
      <c r="F437" s="1" t="s">
        <v>26</v>
      </c>
      <c r="G437" s="1" t="s">
        <v>2043</v>
      </c>
      <c r="H437" s="1" t="s">
        <v>28</v>
      </c>
      <c r="I437" s="1" t="s">
        <v>29</v>
      </c>
      <c r="J437" s="1" t="s">
        <v>30</v>
      </c>
      <c r="K437" s="1" t="s">
        <v>31</v>
      </c>
      <c r="L437" s="1" t="s">
        <v>32</v>
      </c>
      <c r="M437" s="1" t="s">
        <v>485</v>
      </c>
      <c r="N437" s="1" t="s">
        <v>486</v>
      </c>
      <c r="O437" s="1" t="s">
        <v>487</v>
      </c>
      <c r="P437" s="1" t="s">
        <v>91</v>
      </c>
      <c r="Q437" s="1" t="s">
        <v>37</v>
      </c>
      <c r="R437" s="1" t="s">
        <v>37</v>
      </c>
      <c r="S437" s="1" t="s">
        <v>37</v>
      </c>
      <c r="T437" s="1" t="s">
        <v>38</v>
      </c>
      <c r="U437" s="1" t="s">
        <v>39</v>
      </c>
      <c r="V437" s="1" t="s">
        <v>40</v>
      </c>
      <c r="W437" s="1" t="s">
        <v>41</v>
      </c>
      <c r="X437" s="1" t="s">
        <v>42</v>
      </c>
      <c r="Y437" s="1" t="s">
        <v>37</v>
      </c>
      <c r="Z437" s="1" t="s">
        <v>37</v>
      </c>
      <c r="AA437" s="1" t="s">
        <v>37</v>
      </c>
      <c r="AB437" s="1" t="s">
        <v>2044</v>
      </c>
      <c r="AC437" s="1" t="s">
        <v>37</v>
      </c>
      <c r="AD437" s="1" t="s">
        <v>37</v>
      </c>
      <c r="AE437" s="1" t="s">
        <v>8512</v>
      </c>
      <c r="AF437" s="24">
        <v>9106052304</v>
      </c>
      <c r="AG437" s="24" t="str">
        <f t="shared" si="6"/>
        <v>9106052304-00026214</v>
      </c>
    </row>
    <row r="438" spans="1:33" x14ac:dyDescent="0.25">
      <c r="A438" s="24" t="s">
        <v>8952</v>
      </c>
      <c r="B438" s="1">
        <v>11729622</v>
      </c>
      <c r="C438" s="1" t="s">
        <v>2045</v>
      </c>
      <c r="D438" s="1" t="s">
        <v>1616</v>
      </c>
      <c r="E438" s="1" t="s">
        <v>25</v>
      </c>
      <c r="F438" s="1" t="s">
        <v>26</v>
      </c>
      <c r="G438" s="1" t="s">
        <v>2046</v>
      </c>
      <c r="H438" s="1" t="s">
        <v>28</v>
      </c>
      <c r="I438" s="1" t="s">
        <v>29</v>
      </c>
      <c r="J438" s="1" t="s">
        <v>2047</v>
      </c>
      <c r="K438" s="1" t="s">
        <v>2048</v>
      </c>
      <c r="L438" s="1" t="s">
        <v>2049</v>
      </c>
      <c r="M438" s="1" t="s">
        <v>55</v>
      </c>
      <c r="N438" s="1" t="s">
        <v>56</v>
      </c>
      <c r="O438" s="1" t="s">
        <v>57</v>
      </c>
      <c r="P438" s="1" t="s">
        <v>37</v>
      </c>
      <c r="Q438" s="1" t="s">
        <v>37</v>
      </c>
      <c r="R438" s="1" t="s">
        <v>37</v>
      </c>
      <c r="S438" s="1" t="s">
        <v>37</v>
      </c>
      <c r="T438" s="1" t="s">
        <v>38</v>
      </c>
      <c r="U438" s="1" t="s">
        <v>39</v>
      </c>
      <c r="V438" s="1" t="s">
        <v>40</v>
      </c>
      <c r="W438" s="1" t="s">
        <v>41</v>
      </c>
      <c r="X438" s="1" t="s">
        <v>42</v>
      </c>
      <c r="Y438" s="1" t="s">
        <v>37</v>
      </c>
      <c r="Z438" s="1" t="s">
        <v>37</v>
      </c>
      <c r="AA438" s="1" t="s">
        <v>37</v>
      </c>
      <c r="AB438" s="1" t="s">
        <v>2050</v>
      </c>
      <c r="AC438" s="1" t="s">
        <v>37</v>
      </c>
      <c r="AD438" s="1" t="s">
        <v>37</v>
      </c>
      <c r="AE438" s="1" t="s">
        <v>8512</v>
      </c>
      <c r="AF438" s="24">
        <v>9106050550</v>
      </c>
      <c r="AG438" s="24" t="str">
        <f t="shared" si="6"/>
        <v>9106050550-00484314</v>
      </c>
    </row>
    <row r="439" spans="1:33" x14ac:dyDescent="0.25">
      <c r="A439" s="24" t="s">
        <v>8981</v>
      </c>
      <c r="B439" s="1">
        <v>11729826</v>
      </c>
      <c r="C439" s="1" t="s">
        <v>2051</v>
      </c>
      <c r="D439" s="1" t="s">
        <v>1616</v>
      </c>
      <c r="E439" s="1" t="s">
        <v>25</v>
      </c>
      <c r="F439" s="1" t="s">
        <v>26</v>
      </c>
      <c r="G439" s="1" t="s">
        <v>2052</v>
      </c>
      <c r="H439" s="1" t="s">
        <v>28</v>
      </c>
      <c r="I439" s="1" t="s">
        <v>29</v>
      </c>
      <c r="J439" s="1" t="s">
        <v>30</v>
      </c>
      <c r="K439" s="1" t="s">
        <v>31</v>
      </c>
      <c r="L439" s="1" t="s">
        <v>32</v>
      </c>
      <c r="M439" s="1" t="s">
        <v>55</v>
      </c>
      <c r="N439" s="1" t="s">
        <v>56</v>
      </c>
      <c r="O439" s="1" t="s">
        <v>57</v>
      </c>
      <c r="P439" s="1" t="s">
        <v>37</v>
      </c>
      <c r="Q439" s="1" t="s">
        <v>37</v>
      </c>
      <c r="R439" s="1" t="s">
        <v>37</v>
      </c>
      <c r="S439" s="1" t="s">
        <v>37</v>
      </c>
      <c r="T439" s="1" t="s">
        <v>38</v>
      </c>
      <c r="U439" s="1" t="s">
        <v>39</v>
      </c>
      <c r="V439" s="1" t="s">
        <v>40</v>
      </c>
      <c r="W439" s="1" t="s">
        <v>41</v>
      </c>
      <c r="X439" s="1" t="s">
        <v>42</v>
      </c>
      <c r="Y439" s="1" t="s">
        <v>37</v>
      </c>
      <c r="Z439" s="1" t="s">
        <v>37</v>
      </c>
      <c r="AA439" s="1" t="s">
        <v>37</v>
      </c>
      <c r="AB439" s="1" t="s">
        <v>2053</v>
      </c>
      <c r="AC439" s="1" t="s">
        <v>37</v>
      </c>
      <c r="AD439" s="1" t="s">
        <v>37</v>
      </c>
      <c r="AE439" s="1" t="s">
        <v>8512</v>
      </c>
      <c r="AF439" s="24">
        <v>9106051253</v>
      </c>
      <c r="AG439" s="24" t="str">
        <f t="shared" si="6"/>
        <v>9106051253-00484509</v>
      </c>
    </row>
    <row r="440" spans="1:33" x14ac:dyDescent="0.25">
      <c r="A440" s="24" t="s">
        <v>8969</v>
      </c>
      <c r="B440" s="1">
        <v>11731946</v>
      </c>
      <c r="C440" s="1" t="s">
        <v>2054</v>
      </c>
      <c r="D440" s="1" t="s">
        <v>1616</v>
      </c>
      <c r="E440" s="1" t="s">
        <v>25</v>
      </c>
      <c r="F440" s="1" t="s">
        <v>26</v>
      </c>
      <c r="G440" s="1" t="s">
        <v>2055</v>
      </c>
      <c r="H440" s="1" t="s">
        <v>28</v>
      </c>
      <c r="I440" s="1" t="s">
        <v>29</v>
      </c>
      <c r="J440" s="1" t="s">
        <v>30</v>
      </c>
      <c r="K440" s="1" t="s">
        <v>31</v>
      </c>
      <c r="L440" s="1" t="s">
        <v>32</v>
      </c>
      <c r="M440" s="1" t="s">
        <v>164</v>
      </c>
      <c r="N440" s="1" t="s">
        <v>165</v>
      </c>
      <c r="O440" s="1" t="s">
        <v>166</v>
      </c>
      <c r="P440" s="1" t="s">
        <v>167</v>
      </c>
      <c r="Q440" s="1" t="s">
        <v>37</v>
      </c>
      <c r="R440" s="1" t="s">
        <v>37</v>
      </c>
      <c r="S440" s="1" t="s">
        <v>37</v>
      </c>
      <c r="T440" s="1" t="s">
        <v>38</v>
      </c>
      <c r="U440" s="1" t="s">
        <v>39</v>
      </c>
      <c r="V440" s="1" t="s">
        <v>40</v>
      </c>
      <c r="W440" s="1" t="s">
        <v>41</v>
      </c>
      <c r="X440" s="1" t="s">
        <v>42</v>
      </c>
      <c r="Y440" s="1" t="s">
        <v>37</v>
      </c>
      <c r="Z440" s="1" t="s">
        <v>37</v>
      </c>
      <c r="AA440" s="1" t="s">
        <v>37</v>
      </c>
      <c r="AB440" s="1" t="s">
        <v>2056</v>
      </c>
      <c r="AC440" s="1" t="s">
        <v>37</v>
      </c>
      <c r="AD440" s="1" t="s">
        <v>37</v>
      </c>
      <c r="AE440" s="1" t="s">
        <v>8512</v>
      </c>
      <c r="AF440" s="24">
        <v>9106051074</v>
      </c>
      <c r="AG440" s="24" t="str">
        <f t="shared" si="6"/>
        <v>9106051074-00033799</v>
      </c>
    </row>
    <row r="441" spans="1:33" x14ac:dyDescent="0.25">
      <c r="A441" s="24" t="s">
        <v>8978</v>
      </c>
      <c r="B441" s="1">
        <v>11729823</v>
      </c>
      <c r="C441" s="1" t="s">
        <v>2057</v>
      </c>
      <c r="D441" s="1" t="s">
        <v>1616</v>
      </c>
      <c r="E441" s="1" t="s">
        <v>25</v>
      </c>
      <c r="F441" s="1" t="s">
        <v>26</v>
      </c>
      <c r="G441" s="1" t="s">
        <v>2058</v>
      </c>
      <c r="H441" s="1" t="s">
        <v>28</v>
      </c>
      <c r="I441" s="1" t="s">
        <v>29</v>
      </c>
      <c r="J441" s="1" t="s">
        <v>79</v>
      </c>
      <c r="K441" s="1" t="s">
        <v>80</v>
      </c>
      <c r="L441" s="1" t="s">
        <v>81</v>
      </c>
      <c r="M441" s="1" t="s">
        <v>55</v>
      </c>
      <c r="N441" s="1" t="s">
        <v>56</v>
      </c>
      <c r="O441" s="1" t="s">
        <v>57</v>
      </c>
      <c r="P441" s="1" t="s">
        <v>37</v>
      </c>
      <c r="Q441" s="1" t="s">
        <v>37</v>
      </c>
      <c r="R441" s="1" t="s">
        <v>37</v>
      </c>
      <c r="S441" s="1" t="s">
        <v>37</v>
      </c>
      <c r="T441" s="1" t="s">
        <v>38</v>
      </c>
      <c r="U441" s="1" t="s">
        <v>39</v>
      </c>
      <c r="V441" s="1" t="s">
        <v>40</v>
      </c>
      <c r="W441" s="1" t="s">
        <v>41</v>
      </c>
      <c r="X441" s="1" t="s">
        <v>42</v>
      </c>
      <c r="Y441" s="1" t="s">
        <v>37</v>
      </c>
      <c r="Z441" s="1" t="s">
        <v>37</v>
      </c>
      <c r="AA441" s="1" t="s">
        <v>37</v>
      </c>
      <c r="AB441" s="1" t="s">
        <v>2059</v>
      </c>
      <c r="AC441" s="1" t="s">
        <v>37</v>
      </c>
      <c r="AD441" s="1" t="s">
        <v>37</v>
      </c>
      <c r="AE441" s="1" t="s">
        <v>8512</v>
      </c>
      <c r="AF441" s="24">
        <v>9106051241</v>
      </c>
      <c r="AG441" s="24" t="str">
        <f t="shared" si="6"/>
        <v>9106051241-00484506</v>
      </c>
    </row>
    <row r="442" spans="1:33" x14ac:dyDescent="0.25">
      <c r="A442" s="24" t="s">
        <v>8517</v>
      </c>
      <c r="B442" s="1">
        <v>11732400</v>
      </c>
      <c r="C442" s="1" t="s">
        <v>2060</v>
      </c>
      <c r="D442" s="1" t="s">
        <v>1616</v>
      </c>
      <c r="E442" s="1" t="s">
        <v>25</v>
      </c>
      <c r="F442" s="1" t="s">
        <v>26</v>
      </c>
      <c r="G442" s="1" t="s">
        <v>2061</v>
      </c>
      <c r="H442" s="1" t="s">
        <v>28</v>
      </c>
      <c r="I442" s="1" t="s">
        <v>29</v>
      </c>
      <c r="J442" s="1" t="s">
        <v>2062</v>
      </c>
      <c r="K442" s="1" t="s">
        <v>2063</v>
      </c>
      <c r="L442" s="1" t="s">
        <v>2064</v>
      </c>
      <c r="M442" s="1" t="s">
        <v>64</v>
      </c>
      <c r="N442" s="1" t="s">
        <v>65</v>
      </c>
      <c r="O442" s="1" t="s">
        <v>66</v>
      </c>
      <c r="P442" s="1" t="s">
        <v>37</v>
      </c>
      <c r="Q442" s="1" t="s">
        <v>37</v>
      </c>
      <c r="R442" s="1" t="s">
        <v>37</v>
      </c>
      <c r="S442" s="1" t="s">
        <v>37</v>
      </c>
      <c r="T442" s="1" t="s">
        <v>38</v>
      </c>
      <c r="U442" s="1" t="s">
        <v>39</v>
      </c>
      <c r="V442" s="1" t="s">
        <v>40</v>
      </c>
      <c r="W442" s="1" t="s">
        <v>41</v>
      </c>
      <c r="X442" s="1" t="s">
        <v>42</v>
      </c>
      <c r="Y442" s="1" t="s">
        <v>37</v>
      </c>
      <c r="Z442" s="1" t="s">
        <v>37</v>
      </c>
      <c r="AA442" s="1" t="s">
        <v>37</v>
      </c>
      <c r="AB442" s="1" t="s">
        <v>2065</v>
      </c>
      <c r="AC442" s="1" t="s">
        <v>37</v>
      </c>
      <c r="AD442" s="1" t="s">
        <v>37</v>
      </c>
      <c r="AE442" s="1" t="s">
        <v>8512</v>
      </c>
      <c r="AF442" s="24">
        <v>9106020497</v>
      </c>
      <c r="AG442" s="24" t="str">
        <f t="shared" si="6"/>
        <v>9106020497-00081276</v>
      </c>
    </row>
    <row r="443" spans="1:33" x14ac:dyDescent="0.25">
      <c r="A443" s="24" t="s">
        <v>8858</v>
      </c>
      <c r="B443" s="1">
        <v>11732860</v>
      </c>
      <c r="C443" s="1" t="s">
        <v>2066</v>
      </c>
      <c r="D443" s="1" t="s">
        <v>1616</v>
      </c>
      <c r="E443" s="1" t="s">
        <v>25</v>
      </c>
      <c r="F443" s="1" t="s">
        <v>26</v>
      </c>
      <c r="G443" s="1" t="s">
        <v>2067</v>
      </c>
      <c r="H443" s="1" t="s">
        <v>28</v>
      </c>
      <c r="I443" s="1" t="s">
        <v>29</v>
      </c>
      <c r="J443" s="1" t="s">
        <v>2068</v>
      </c>
      <c r="K443" s="1" t="s">
        <v>2069</v>
      </c>
      <c r="L443" s="1" t="s">
        <v>2070</v>
      </c>
      <c r="M443" s="1" t="s">
        <v>686</v>
      </c>
      <c r="N443" s="1" t="s">
        <v>687</v>
      </c>
      <c r="O443" s="1" t="s">
        <v>688</v>
      </c>
      <c r="P443" s="1" t="s">
        <v>37</v>
      </c>
      <c r="Q443" s="1" t="s">
        <v>37</v>
      </c>
      <c r="R443" s="1" t="s">
        <v>37</v>
      </c>
      <c r="S443" s="1" t="s">
        <v>37</v>
      </c>
      <c r="T443" s="1" t="s">
        <v>38</v>
      </c>
      <c r="U443" s="1" t="s">
        <v>39</v>
      </c>
      <c r="V443" s="1" t="s">
        <v>40</v>
      </c>
      <c r="W443" s="1" t="s">
        <v>41</v>
      </c>
      <c r="X443" s="1" t="s">
        <v>42</v>
      </c>
      <c r="Y443" s="1" t="s">
        <v>37</v>
      </c>
      <c r="Z443" s="1" t="s">
        <v>37</v>
      </c>
      <c r="AA443" s="1" t="s">
        <v>37</v>
      </c>
      <c r="AB443" s="1" t="s">
        <v>2071</v>
      </c>
      <c r="AC443" s="1" t="s">
        <v>37</v>
      </c>
      <c r="AD443" s="1" t="s">
        <v>37</v>
      </c>
      <c r="AE443" s="1" t="s">
        <v>8512</v>
      </c>
      <c r="AF443" s="24">
        <v>9106047662</v>
      </c>
      <c r="AG443" s="24" t="str">
        <f t="shared" si="6"/>
        <v>9106047662-00010102</v>
      </c>
    </row>
    <row r="444" spans="1:33" x14ac:dyDescent="0.25">
      <c r="A444" s="24" t="s">
        <v>9019</v>
      </c>
      <c r="B444" s="1">
        <v>11730825</v>
      </c>
      <c r="C444" s="1" t="s">
        <v>2072</v>
      </c>
      <c r="D444" s="1" t="s">
        <v>1616</v>
      </c>
      <c r="E444" s="1" t="s">
        <v>25</v>
      </c>
      <c r="F444" s="1" t="s">
        <v>26</v>
      </c>
      <c r="G444" s="1" t="s">
        <v>2073</v>
      </c>
      <c r="H444" s="1" t="s">
        <v>28</v>
      </c>
      <c r="I444" s="1" t="s">
        <v>29</v>
      </c>
      <c r="J444" s="1" t="s">
        <v>30</v>
      </c>
      <c r="K444" s="1" t="s">
        <v>31</v>
      </c>
      <c r="L444" s="1" t="s">
        <v>32</v>
      </c>
      <c r="M444" s="1" t="s">
        <v>46</v>
      </c>
      <c r="N444" s="1" t="s">
        <v>47</v>
      </c>
      <c r="O444" s="1" t="s">
        <v>48</v>
      </c>
      <c r="P444" s="1" t="s">
        <v>37</v>
      </c>
      <c r="Q444" s="1" t="s">
        <v>37</v>
      </c>
      <c r="R444" s="1" t="s">
        <v>37</v>
      </c>
      <c r="S444" s="1" t="s">
        <v>37</v>
      </c>
      <c r="T444" s="1" t="s">
        <v>38</v>
      </c>
      <c r="U444" s="1" t="s">
        <v>39</v>
      </c>
      <c r="V444" s="1" t="s">
        <v>40</v>
      </c>
      <c r="W444" s="1" t="s">
        <v>41</v>
      </c>
      <c r="X444" s="1" t="s">
        <v>42</v>
      </c>
      <c r="Y444" s="1" t="s">
        <v>37</v>
      </c>
      <c r="Z444" s="1" t="s">
        <v>37</v>
      </c>
      <c r="AA444" s="1" t="s">
        <v>37</v>
      </c>
      <c r="AB444" s="1" t="s">
        <v>2074</v>
      </c>
      <c r="AC444" s="1" t="s">
        <v>37</v>
      </c>
      <c r="AD444" s="1" t="s">
        <v>37</v>
      </c>
      <c r="AE444" s="1" t="s">
        <v>8512</v>
      </c>
      <c r="AF444" s="24">
        <v>9106052087</v>
      </c>
      <c r="AG444" s="24" t="str">
        <f t="shared" si="6"/>
        <v>9106052087-00008228</v>
      </c>
    </row>
    <row r="445" spans="1:33" x14ac:dyDescent="0.25">
      <c r="A445" s="24" t="s">
        <v>8522</v>
      </c>
      <c r="B445" s="1">
        <v>11734412</v>
      </c>
      <c r="C445" s="1" t="s">
        <v>2075</v>
      </c>
      <c r="D445" s="1" t="s">
        <v>1616</v>
      </c>
      <c r="E445" s="1" t="s">
        <v>25</v>
      </c>
      <c r="F445" s="1" t="s">
        <v>26</v>
      </c>
      <c r="G445" s="1" t="s">
        <v>2076</v>
      </c>
      <c r="H445" s="1" t="s">
        <v>28</v>
      </c>
      <c r="I445" s="1" t="s">
        <v>29</v>
      </c>
      <c r="J445" s="1" t="s">
        <v>2077</v>
      </c>
      <c r="K445" s="1" t="s">
        <v>2078</v>
      </c>
      <c r="L445" s="1" t="s">
        <v>2079</v>
      </c>
      <c r="M445" s="1" t="s">
        <v>1975</v>
      </c>
      <c r="N445" s="1" t="s">
        <v>1976</v>
      </c>
      <c r="O445" s="1" t="s">
        <v>1977</v>
      </c>
      <c r="P445" s="1" t="s">
        <v>376</v>
      </c>
      <c r="Q445" s="1" t="s">
        <v>37</v>
      </c>
      <c r="R445" s="1" t="s">
        <v>37</v>
      </c>
      <c r="S445" s="1" t="s">
        <v>37</v>
      </c>
      <c r="T445" s="1" t="s">
        <v>38</v>
      </c>
      <c r="U445" s="1" t="s">
        <v>39</v>
      </c>
      <c r="V445" s="1" t="s">
        <v>40</v>
      </c>
      <c r="W445" s="1" t="s">
        <v>41</v>
      </c>
      <c r="X445" s="1" t="s">
        <v>42</v>
      </c>
      <c r="Y445" s="1" t="s">
        <v>37</v>
      </c>
      <c r="Z445" s="1" t="s">
        <v>37</v>
      </c>
      <c r="AA445" s="1" t="s">
        <v>37</v>
      </c>
      <c r="AB445" s="1" t="s">
        <v>2080</v>
      </c>
      <c r="AC445" s="1" t="s">
        <v>37</v>
      </c>
      <c r="AD445" s="1" t="s">
        <v>37</v>
      </c>
      <c r="AE445" s="1" t="s">
        <v>8512</v>
      </c>
      <c r="AF445" s="24">
        <v>9106034318</v>
      </c>
      <c r="AG445" s="24" t="str">
        <f t="shared" si="6"/>
        <v>9106034318-00001874</v>
      </c>
    </row>
    <row r="446" spans="1:33" x14ac:dyDescent="0.25">
      <c r="A446" s="24" t="s">
        <v>8938</v>
      </c>
      <c r="B446" s="1">
        <v>11730639</v>
      </c>
      <c r="C446" s="1" t="s">
        <v>2081</v>
      </c>
      <c r="D446" s="1" t="s">
        <v>1616</v>
      </c>
      <c r="E446" s="1" t="s">
        <v>25</v>
      </c>
      <c r="F446" s="1" t="s">
        <v>26</v>
      </c>
      <c r="G446" s="1" t="s">
        <v>2082</v>
      </c>
      <c r="H446" s="1" t="s">
        <v>28</v>
      </c>
      <c r="I446" s="1" t="s">
        <v>29</v>
      </c>
      <c r="J446" s="1" t="s">
        <v>161</v>
      </c>
      <c r="K446" s="1" t="s">
        <v>162</v>
      </c>
      <c r="L446" s="1" t="s">
        <v>163</v>
      </c>
      <c r="M446" s="1" t="s">
        <v>407</v>
      </c>
      <c r="N446" s="1" t="s">
        <v>408</v>
      </c>
      <c r="O446" s="1" t="s">
        <v>409</v>
      </c>
      <c r="P446" s="1" t="s">
        <v>167</v>
      </c>
      <c r="Q446" s="1" t="s">
        <v>37</v>
      </c>
      <c r="R446" s="1" t="s">
        <v>37</v>
      </c>
      <c r="S446" s="1" t="s">
        <v>37</v>
      </c>
      <c r="T446" s="1" t="s">
        <v>38</v>
      </c>
      <c r="U446" s="1" t="s">
        <v>39</v>
      </c>
      <c r="V446" s="1" t="s">
        <v>40</v>
      </c>
      <c r="W446" s="1" t="s">
        <v>41</v>
      </c>
      <c r="X446" s="1" t="s">
        <v>42</v>
      </c>
      <c r="Y446" s="1" t="s">
        <v>37</v>
      </c>
      <c r="Z446" s="1" t="s">
        <v>37</v>
      </c>
      <c r="AA446" s="1" t="s">
        <v>37</v>
      </c>
      <c r="AB446" s="1" t="s">
        <v>2083</v>
      </c>
      <c r="AC446" s="1" t="s">
        <v>37</v>
      </c>
      <c r="AD446" s="1" t="s">
        <v>37</v>
      </c>
      <c r="AE446" s="1" t="s">
        <v>8512</v>
      </c>
      <c r="AF446" s="24">
        <v>9106050062</v>
      </c>
      <c r="AG446" s="24" t="str">
        <f t="shared" si="6"/>
        <v>9106050062-00047745</v>
      </c>
    </row>
    <row r="447" spans="1:33" x14ac:dyDescent="0.25">
      <c r="A447" s="24" t="s">
        <v>9038</v>
      </c>
      <c r="B447" s="1">
        <v>11732217</v>
      </c>
      <c r="C447" s="1" t="s">
        <v>2084</v>
      </c>
      <c r="D447" s="1" t="s">
        <v>1616</v>
      </c>
      <c r="E447" s="1" t="s">
        <v>25</v>
      </c>
      <c r="F447" s="1" t="s">
        <v>26</v>
      </c>
      <c r="G447" s="1" t="s">
        <v>2085</v>
      </c>
      <c r="H447" s="1" t="s">
        <v>28</v>
      </c>
      <c r="I447" s="1" t="s">
        <v>29</v>
      </c>
      <c r="J447" s="1" t="s">
        <v>936</v>
      </c>
      <c r="K447" s="1" t="s">
        <v>937</v>
      </c>
      <c r="L447" s="1" t="s">
        <v>938</v>
      </c>
      <c r="M447" s="1" t="s">
        <v>107</v>
      </c>
      <c r="N447" s="1" t="s">
        <v>108</v>
      </c>
      <c r="O447" s="1" t="s">
        <v>109</v>
      </c>
      <c r="P447" s="1" t="s">
        <v>37</v>
      </c>
      <c r="Q447" s="1" t="s">
        <v>37</v>
      </c>
      <c r="R447" s="1" t="s">
        <v>37</v>
      </c>
      <c r="S447" s="1" t="s">
        <v>37</v>
      </c>
      <c r="T447" s="1" t="s">
        <v>38</v>
      </c>
      <c r="U447" s="1" t="s">
        <v>39</v>
      </c>
      <c r="V447" s="1" t="s">
        <v>40</v>
      </c>
      <c r="W447" s="1" t="s">
        <v>41</v>
      </c>
      <c r="X447" s="1" t="s">
        <v>42</v>
      </c>
      <c r="Y447" s="1" t="s">
        <v>37</v>
      </c>
      <c r="Z447" s="1" t="s">
        <v>37</v>
      </c>
      <c r="AA447" s="1" t="s">
        <v>37</v>
      </c>
      <c r="AB447" s="1" t="s">
        <v>2086</v>
      </c>
      <c r="AC447" s="1" t="s">
        <v>37</v>
      </c>
      <c r="AD447" s="1" t="s">
        <v>37</v>
      </c>
      <c r="AE447" s="1" t="s">
        <v>8512</v>
      </c>
      <c r="AF447" s="24">
        <v>9106052498</v>
      </c>
      <c r="AG447" s="24" t="str">
        <f t="shared" si="6"/>
        <v>9106052498-00037714</v>
      </c>
    </row>
    <row r="448" spans="1:33" x14ac:dyDescent="0.25">
      <c r="A448" s="24" t="s">
        <v>9003</v>
      </c>
      <c r="B448" s="1">
        <v>11732669</v>
      </c>
      <c r="C448" s="1" t="s">
        <v>2087</v>
      </c>
      <c r="D448" s="1" t="s">
        <v>1616</v>
      </c>
      <c r="E448" s="1" t="s">
        <v>25</v>
      </c>
      <c r="F448" s="1" t="s">
        <v>26</v>
      </c>
      <c r="G448" s="1" t="s">
        <v>2088</v>
      </c>
      <c r="H448" s="1" t="s">
        <v>28</v>
      </c>
      <c r="I448" s="1" t="s">
        <v>29</v>
      </c>
      <c r="J448" s="1" t="s">
        <v>2089</v>
      </c>
      <c r="K448" s="1" t="s">
        <v>2090</v>
      </c>
      <c r="L448" s="1" t="s">
        <v>2091</v>
      </c>
      <c r="M448" s="1" t="s">
        <v>64</v>
      </c>
      <c r="N448" s="1" t="s">
        <v>65</v>
      </c>
      <c r="O448" s="1" t="s">
        <v>66</v>
      </c>
      <c r="P448" s="1" t="s">
        <v>37</v>
      </c>
      <c r="Q448" s="1" t="s">
        <v>37</v>
      </c>
      <c r="R448" s="1" t="s">
        <v>37</v>
      </c>
      <c r="S448" s="1" t="s">
        <v>37</v>
      </c>
      <c r="T448" s="1" t="s">
        <v>38</v>
      </c>
      <c r="U448" s="1" t="s">
        <v>39</v>
      </c>
      <c r="V448" s="1" t="s">
        <v>40</v>
      </c>
      <c r="W448" s="1" t="s">
        <v>41</v>
      </c>
      <c r="X448" s="1" t="s">
        <v>42</v>
      </c>
      <c r="Y448" s="1" t="s">
        <v>37</v>
      </c>
      <c r="Z448" s="1" t="s">
        <v>37</v>
      </c>
      <c r="AA448" s="1" t="s">
        <v>37</v>
      </c>
      <c r="AB448" s="1" t="s">
        <v>2092</v>
      </c>
      <c r="AC448" s="1" t="s">
        <v>37</v>
      </c>
      <c r="AD448" s="1" t="s">
        <v>37</v>
      </c>
      <c r="AE448" s="1" t="s">
        <v>8512</v>
      </c>
      <c r="AF448" s="24">
        <v>9106051772</v>
      </c>
      <c r="AG448" s="24" t="str">
        <f t="shared" si="6"/>
        <v>9106051772-00081545</v>
      </c>
    </row>
    <row r="449" spans="1:33" x14ac:dyDescent="0.25">
      <c r="A449" s="24" t="s">
        <v>9043</v>
      </c>
      <c r="B449" s="1">
        <v>11734325</v>
      </c>
      <c r="C449" s="1" t="s">
        <v>2093</v>
      </c>
      <c r="D449" s="1" t="s">
        <v>1616</v>
      </c>
      <c r="E449" s="1" t="s">
        <v>25</v>
      </c>
      <c r="F449" s="1" t="s">
        <v>26</v>
      </c>
      <c r="G449" s="1" t="s">
        <v>2094</v>
      </c>
      <c r="H449" s="1" t="s">
        <v>28</v>
      </c>
      <c r="I449" s="1" t="s">
        <v>29</v>
      </c>
      <c r="J449" s="1" t="s">
        <v>52</v>
      </c>
      <c r="K449" s="1" t="s">
        <v>53</v>
      </c>
      <c r="L449" s="1" t="s">
        <v>54</v>
      </c>
      <c r="M449" s="1" t="s">
        <v>485</v>
      </c>
      <c r="N449" s="1" t="s">
        <v>486</v>
      </c>
      <c r="O449" s="1" t="s">
        <v>487</v>
      </c>
      <c r="P449" s="1" t="s">
        <v>91</v>
      </c>
      <c r="Q449" s="1" t="s">
        <v>37</v>
      </c>
      <c r="R449" s="1" t="s">
        <v>37</v>
      </c>
      <c r="S449" s="1" t="s">
        <v>37</v>
      </c>
      <c r="T449" s="1" t="s">
        <v>38</v>
      </c>
      <c r="U449" s="1" t="s">
        <v>39</v>
      </c>
      <c r="V449" s="1" t="s">
        <v>40</v>
      </c>
      <c r="W449" s="1" t="s">
        <v>41</v>
      </c>
      <c r="X449" s="1" t="s">
        <v>42</v>
      </c>
      <c r="Y449" s="1" t="s">
        <v>37</v>
      </c>
      <c r="Z449" s="1" t="s">
        <v>37</v>
      </c>
      <c r="AA449" s="1" t="s">
        <v>37</v>
      </c>
      <c r="AB449" s="1" t="s">
        <v>2095</v>
      </c>
      <c r="AC449" s="1" t="s">
        <v>37</v>
      </c>
      <c r="AD449" s="1" t="s">
        <v>37</v>
      </c>
      <c r="AE449" s="1" t="s">
        <v>8512</v>
      </c>
      <c r="AF449" s="24">
        <v>9106052580</v>
      </c>
      <c r="AG449" s="24" t="str">
        <f t="shared" si="6"/>
        <v>9106052580-00026217</v>
      </c>
    </row>
    <row r="450" spans="1:33" x14ac:dyDescent="0.25">
      <c r="A450" s="24" t="s">
        <v>8965</v>
      </c>
      <c r="B450" s="1">
        <v>11730553</v>
      </c>
      <c r="C450" s="1" t="s">
        <v>2096</v>
      </c>
      <c r="D450" s="1" t="s">
        <v>1616</v>
      </c>
      <c r="E450" s="1" t="s">
        <v>25</v>
      </c>
      <c r="F450" s="1" t="s">
        <v>26</v>
      </c>
      <c r="G450" s="1" t="s">
        <v>2097</v>
      </c>
      <c r="H450" s="1" t="s">
        <v>28</v>
      </c>
      <c r="I450" s="1" t="s">
        <v>29</v>
      </c>
      <c r="J450" s="1" t="s">
        <v>61</v>
      </c>
      <c r="K450" s="1" t="s">
        <v>62</v>
      </c>
      <c r="L450" s="1" t="s">
        <v>63</v>
      </c>
      <c r="M450" s="1" t="s">
        <v>605</v>
      </c>
      <c r="N450" s="1" t="s">
        <v>606</v>
      </c>
      <c r="O450" s="1" t="s">
        <v>607</v>
      </c>
      <c r="P450" s="1" t="s">
        <v>37</v>
      </c>
      <c r="Q450" s="1" t="s">
        <v>37</v>
      </c>
      <c r="R450" s="1" t="s">
        <v>37</v>
      </c>
      <c r="S450" s="1" t="s">
        <v>37</v>
      </c>
      <c r="T450" s="1" t="s">
        <v>38</v>
      </c>
      <c r="U450" s="1" t="s">
        <v>39</v>
      </c>
      <c r="V450" s="1" t="s">
        <v>40</v>
      </c>
      <c r="W450" s="1" t="s">
        <v>41</v>
      </c>
      <c r="X450" s="1" t="s">
        <v>42</v>
      </c>
      <c r="Y450" s="1" t="s">
        <v>37</v>
      </c>
      <c r="Z450" s="1" t="s">
        <v>37</v>
      </c>
      <c r="AA450" s="1" t="s">
        <v>37</v>
      </c>
      <c r="AB450" s="1" t="s">
        <v>2098</v>
      </c>
      <c r="AC450" s="1" t="s">
        <v>37</v>
      </c>
      <c r="AD450" s="1" t="s">
        <v>37</v>
      </c>
      <c r="AE450" s="1" t="s">
        <v>8512</v>
      </c>
      <c r="AF450" s="24">
        <v>9106051050</v>
      </c>
      <c r="AG450" s="24" t="str">
        <f t="shared" si="6"/>
        <v>9106051050-00035642</v>
      </c>
    </row>
    <row r="451" spans="1:33" x14ac:dyDescent="0.25">
      <c r="A451" s="24" t="s">
        <v>8937</v>
      </c>
      <c r="B451" s="1">
        <v>11732127</v>
      </c>
      <c r="C451" s="1" t="s">
        <v>2099</v>
      </c>
      <c r="D451" s="1" t="s">
        <v>1616</v>
      </c>
      <c r="E451" s="1" t="s">
        <v>25</v>
      </c>
      <c r="F451" s="1" t="s">
        <v>26</v>
      </c>
      <c r="G451" s="1" t="s">
        <v>2100</v>
      </c>
      <c r="H451" s="1" t="s">
        <v>28</v>
      </c>
      <c r="I451" s="1" t="s">
        <v>29</v>
      </c>
      <c r="J451" s="1" t="s">
        <v>419</v>
      </c>
      <c r="K451" s="1" t="s">
        <v>420</v>
      </c>
      <c r="L451" s="1" t="s">
        <v>421</v>
      </c>
      <c r="M451" s="1" t="s">
        <v>107</v>
      </c>
      <c r="N451" s="1" t="s">
        <v>108</v>
      </c>
      <c r="O451" s="1" t="s">
        <v>109</v>
      </c>
      <c r="P451" s="1" t="s">
        <v>37</v>
      </c>
      <c r="Q451" s="1" t="s">
        <v>37</v>
      </c>
      <c r="R451" s="1" t="s">
        <v>37</v>
      </c>
      <c r="S451" s="1" t="s">
        <v>37</v>
      </c>
      <c r="T451" s="1" t="s">
        <v>38</v>
      </c>
      <c r="U451" s="1" t="s">
        <v>39</v>
      </c>
      <c r="V451" s="1" t="s">
        <v>40</v>
      </c>
      <c r="W451" s="1" t="s">
        <v>41</v>
      </c>
      <c r="X451" s="1" t="s">
        <v>42</v>
      </c>
      <c r="Y451" s="1" t="s">
        <v>37</v>
      </c>
      <c r="Z451" s="1" t="s">
        <v>37</v>
      </c>
      <c r="AA451" s="1" t="s">
        <v>37</v>
      </c>
      <c r="AB451" s="1" t="s">
        <v>2101</v>
      </c>
      <c r="AC451" s="1" t="s">
        <v>37</v>
      </c>
      <c r="AD451" s="1" t="s">
        <v>37</v>
      </c>
      <c r="AE451" s="1" t="s">
        <v>8512</v>
      </c>
      <c r="AF451" s="24">
        <v>9106050058</v>
      </c>
      <c r="AG451" s="24" t="str">
        <f t="shared" ref="AG451:AG514" si="7">AF451&amp;"-"&amp;G451</f>
        <v>9106050058-00037624</v>
      </c>
    </row>
    <row r="452" spans="1:33" x14ac:dyDescent="0.25">
      <c r="A452" s="24" t="s">
        <v>8982</v>
      </c>
      <c r="B452" s="1">
        <v>11729827</v>
      </c>
      <c r="C452" s="1" t="s">
        <v>2102</v>
      </c>
      <c r="D452" s="1" t="s">
        <v>1616</v>
      </c>
      <c r="E452" s="1" t="s">
        <v>25</v>
      </c>
      <c r="F452" s="1" t="s">
        <v>26</v>
      </c>
      <c r="G452" s="1" t="s">
        <v>2103</v>
      </c>
      <c r="H452" s="1" t="s">
        <v>28</v>
      </c>
      <c r="I452" s="1" t="s">
        <v>29</v>
      </c>
      <c r="J452" s="1" t="s">
        <v>945</v>
      </c>
      <c r="K452" s="1" t="s">
        <v>946</v>
      </c>
      <c r="L452" s="1" t="s">
        <v>947</v>
      </c>
      <c r="M452" s="1" t="s">
        <v>55</v>
      </c>
      <c r="N452" s="1" t="s">
        <v>56</v>
      </c>
      <c r="O452" s="1" t="s">
        <v>57</v>
      </c>
      <c r="P452" s="1" t="s">
        <v>37</v>
      </c>
      <c r="Q452" s="1" t="s">
        <v>37</v>
      </c>
      <c r="R452" s="1" t="s">
        <v>37</v>
      </c>
      <c r="S452" s="1" t="s">
        <v>37</v>
      </c>
      <c r="T452" s="1" t="s">
        <v>38</v>
      </c>
      <c r="U452" s="1" t="s">
        <v>39</v>
      </c>
      <c r="V452" s="1" t="s">
        <v>40</v>
      </c>
      <c r="W452" s="1" t="s">
        <v>41</v>
      </c>
      <c r="X452" s="1" t="s">
        <v>42</v>
      </c>
      <c r="Y452" s="1" t="s">
        <v>37</v>
      </c>
      <c r="Z452" s="1" t="s">
        <v>37</v>
      </c>
      <c r="AA452" s="1" t="s">
        <v>37</v>
      </c>
      <c r="AB452" s="1" t="s">
        <v>2104</v>
      </c>
      <c r="AC452" s="1" t="s">
        <v>37</v>
      </c>
      <c r="AD452" s="1" t="s">
        <v>37</v>
      </c>
      <c r="AE452" s="1" t="s">
        <v>8512</v>
      </c>
      <c r="AF452" s="24">
        <v>9106051255</v>
      </c>
      <c r="AG452" s="24" t="str">
        <f t="shared" si="7"/>
        <v>9106051255-00484510</v>
      </c>
    </row>
    <row r="453" spans="1:33" x14ac:dyDescent="0.25">
      <c r="A453" s="24" t="s">
        <v>8977</v>
      </c>
      <c r="B453" s="1">
        <v>11731956</v>
      </c>
      <c r="C453" s="1" t="s">
        <v>2105</v>
      </c>
      <c r="D453" s="1" t="s">
        <v>1616</v>
      </c>
      <c r="E453" s="1" t="s">
        <v>25</v>
      </c>
      <c r="F453" s="1" t="s">
        <v>26</v>
      </c>
      <c r="G453" s="1" t="s">
        <v>2106</v>
      </c>
      <c r="H453" s="1" t="s">
        <v>28</v>
      </c>
      <c r="I453" s="1" t="s">
        <v>29</v>
      </c>
      <c r="J453" s="1" t="s">
        <v>1194</v>
      </c>
      <c r="K453" s="1" t="s">
        <v>1195</v>
      </c>
      <c r="L453" s="1" t="s">
        <v>1196</v>
      </c>
      <c r="M453" s="1" t="s">
        <v>164</v>
      </c>
      <c r="N453" s="1" t="s">
        <v>165</v>
      </c>
      <c r="O453" s="1" t="s">
        <v>166</v>
      </c>
      <c r="P453" s="1" t="s">
        <v>167</v>
      </c>
      <c r="Q453" s="1" t="s">
        <v>37</v>
      </c>
      <c r="R453" s="1" t="s">
        <v>37</v>
      </c>
      <c r="S453" s="1" t="s">
        <v>37</v>
      </c>
      <c r="T453" s="1" t="s">
        <v>38</v>
      </c>
      <c r="U453" s="1" t="s">
        <v>39</v>
      </c>
      <c r="V453" s="1" t="s">
        <v>40</v>
      </c>
      <c r="W453" s="1" t="s">
        <v>41</v>
      </c>
      <c r="X453" s="1" t="s">
        <v>42</v>
      </c>
      <c r="Y453" s="1" t="s">
        <v>37</v>
      </c>
      <c r="Z453" s="1" t="s">
        <v>37</v>
      </c>
      <c r="AA453" s="1" t="s">
        <v>37</v>
      </c>
      <c r="AB453" s="1" t="s">
        <v>2107</v>
      </c>
      <c r="AC453" s="1" t="s">
        <v>37</v>
      </c>
      <c r="AD453" s="1" t="s">
        <v>37</v>
      </c>
      <c r="AE453" s="1" t="s">
        <v>8512</v>
      </c>
      <c r="AF453" s="24">
        <v>9106051222</v>
      </c>
      <c r="AG453" s="24" t="str">
        <f t="shared" si="7"/>
        <v>9106051222-00033805</v>
      </c>
    </row>
    <row r="454" spans="1:33" x14ac:dyDescent="0.25">
      <c r="A454" s="24" t="s">
        <v>8971</v>
      </c>
      <c r="B454" s="1">
        <v>11731952</v>
      </c>
      <c r="C454" s="1" t="s">
        <v>2108</v>
      </c>
      <c r="D454" s="1" t="s">
        <v>1616</v>
      </c>
      <c r="E454" s="1" t="s">
        <v>25</v>
      </c>
      <c r="F454" s="1" t="s">
        <v>26</v>
      </c>
      <c r="G454" s="1" t="s">
        <v>2109</v>
      </c>
      <c r="H454" s="1" t="s">
        <v>28</v>
      </c>
      <c r="I454" s="1" t="s">
        <v>29</v>
      </c>
      <c r="J454" s="1" t="s">
        <v>1407</v>
      </c>
      <c r="K454" s="1" t="s">
        <v>1408</v>
      </c>
      <c r="L454" s="1" t="s">
        <v>1409</v>
      </c>
      <c r="M454" s="1" t="s">
        <v>164</v>
      </c>
      <c r="N454" s="1" t="s">
        <v>165</v>
      </c>
      <c r="O454" s="1" t="s">
        <v>166</v>
      </c>
      <c r="P454" s="1" t="s">
        <v>167</v>
      </c>
      <c r="Q454" s="1" t="s">
        <v>37</v>
      </c>
      <c r="R454" s="1" t="s">
        <v>37</v>
      </c>
      <c r="S454" s="1" t="s">
        <v>37</v>
      </c>
      <c r="T454" s="1" t="s">
        <v>38</v>
      </c>
      <c r="U454" s="1" t="s">
        <v>39</v>
      </c>
      <c r="V454" s="1" t="s">
        <v>40</v>
      </c>
      <c r="W454" s="1" t="s">
        <v>41</v>
      </c>
      <c r="X454" s="1" t="s">
        <v>42</v>
      </c>
      <c r="Y454" s="1" t="s">
        <v>37</v>
      </c>
      <c r="Z454" s="1" t="s">
        <v>37</v>
      </c>
      <c r="AA454" s="1" t="s">
        <v>37</v>
      </c>
      <c r="AB454" s="1" t="s">
        <v>2110</v>
      </c>
      <c r="AC454" s="1" t="s">
        <v>37</v>
      </c>
      <c r="AD454" s="1" t="s">
        <v>37</v>
      </c>
      <c r="AE454" s="1" t="s">
        <v>8512</v>
      </c>
      <c r="AF454" s="24">
        <v>9106051155</v>
      </c>
      <c r="AG454" s="24" t="str">
        <f t="shared" si="7"/>
        <v>9106051155-00033802</v>
      </c>
    </row>
    <row r="455" spans="1:33" x14ac:dyDescent="0.25">
      <c r="A455" s="24" t="s">
        <v>8953</v>
      </c>
      <c r="B455" s="1">
        <v>11733498</v>
      </c>
      <c r="C455" s="1" t="s">
        <v>2111</v>
      </c>
      <c r="D455" s="1" t="s">
        <v>1616</v>
      </c>
      <c r="E455" s="1" t="s">
        <v>25</v>
      </c>
      <c r="F455" s="1" t="s">
        <v>26</v>
      </c>
      <c r="G455" s="1" t="s">
        <v>2112</v>
      </c>
      <c r="H455" s="1" t="s">
        <v>28</v>
      </c>
      <c r="I455" s="1" t="s">
        <v>29</v>
      </c>
      <c r="J455" s="1" t="s">
        <v>30</v>
      </c>
      <c r="K455" s="1" t="s">
        <v>31</v>
      </c>
      <c r="L455" s="1" t="s">
        <v>32</v>
      </c>
      <c r="M455" s="1" t="s">
        <v>198</v>
      </c>
      <c r="N455" s="1" t="s">
        <v>199</v>
      </c>
      <c r="O455" s="1" t="s">
        <v>200</v>
      </c>
      <c r="P455" s="1" t="s">
        <v>91</v>
      </c>
      <c r="Q455" s="1" t="s">
        <v>37</v>
      </c>
      <c r="R455" s="1" t="s">
        <v>37</v>
      </c>
      <c r="S455" s="1" t="s">
        <v>37</v>
      </c>
      <c r="T455" s="1" t="s">
        <v>38</v>
      </c>
      <c r="U455" s="1" t="s">
        <v>39</v>
      </c>
      <c r="V455" s="1" t="s">
        <v>40</v>
      </c>
      <c r="W455" s="1" t="s">
        <v>41</v>
      </c>
      <c r="X455" s="1" t="s">
        <v>42</v>
      </c>
      <c r="Y455" s="1" t="s">
        <v>37</v>
      </c>
      <c r="Z455" s="1" t="s">
        <v>37</v>
      </c>
      <c r="AA455" s="1" t="s">
        <v>37</v>
      </c>
      <c r="AB455" s="1" t="s">
        <v>2113</v>
      </c>
      <c r="AC455" s="1" t="s">
        <v>37</v>
      </c>
      <c r="AD455" s="1" t="s">
        <v>37</v>
      </c>
      <c r="AE455" s="1" t="s">
        <v>8512</v>
      </c>
      <c r="AF455" s="24">
        <v>9106050579</v>
      </c>
      <c r="AG455" s="24" t="str">
        <f t="shared" si="7"/>
        <v>9106050579-00160829</v>
      </c>
    </row>
    <row r="456" spans="1:33" x14ac:dyDescent="0.25">
      <c r="A456" s="24" t="s">
        <v>8883</v>
      </c>
      <c r="B456" s="1">
        <v>11734059</v>
      </c>
      <c r="C456" s="1" t="s">
        <v>2114</v>
      </c>
      <c r="D456" s="1" t="s">
        <v>1616</v>
      </c>
      <c r="E456" s="1" t="s">
        <v>25</v>
      </c>
      <c r="F456" s="1" t="s">
        <v>26</v>
      </c>
      <c r="G456" s="1" t="s">
        <v>2115</v>
      </c>
      <c r="H456" s="1" t="s">
        <v>28</v>
      </c>
      <c r="I456" s="1" t="s">
        <v>29</v>
      </c>
      <c r="J456" s="1" t="s">
        <v>2116</v>
      </c>
      <c r="K456" s="1" t="s">
        <v>2117</v>
      </c>
      <c r="L456" s="1" t="s">
        <v>2118</v>
      </c>
      <c r="M456" s="1" t="s">
        <v>247</v>
      </c>
      <c r="N456" s="1" t="s">
        <v>248</v>
      </c>
      <c r="O456" s="1" t="s">
        <v>249</v>
      </c>
      <c r="P456" s="1" t="s">
        <v>37</v>
      </c>
      <c r="Q456" s="1" t="s">
        <v>37</v>
      </c>
      <c r="R456" s="1" t="s">
        <v>37</v>
      </c>
      <c r="S456" s="1" t="s">
        <v>37</v>
      </c>
      <c r="T456" s="1" t="s">
        <v>38</v>
      </c>
      <c r="U456" s="1" t="s">
        <v>39</v>
      </c>
      <c r="V456" s="1" t="s">
        <v>40</v>
      </c>
      <c r="W456" s="1" t="s">
        <v>41</v>
      </c>
      <c r="X456" s="1" t="s">
        <v>42</v>
      </c>
      <c r="Y456" s="1" t="s">
        <v>37</v>
      </c>
      <c r="Z456" s="1" t="s">
        <v>37</v>
      </c>
      <c r="AA456" s="1" t="s">
        <v>37</v>
      </c>
      <c r="AB456" s="1" t="s">
        <v>2119</v>
      </c>
      <c r="AC456" s="1" t="s">
        <v>37</v>
      </c>
      <c r="AD456" s="1" t="s">
        <v>37</v>
      </c>
      <c r="AE456" s="1" t="s">
        <v>8512</v>
      </c>
      <c r="AF456" s="24">
        <v>9106048688</v>
      </c>
      <c r="AG456" s="24" t="str">
        <f t="shared" si="7"/>
        <v>9106048688-00015039</v>
      </c>
    </row>
    <row r="457" spans="1:33" x14ac:dyDescent="0.25">
      <c r="A457" s="24" t="s">
        <v>8891</v>
      </c>
      <c r="B457" s="1">
        <v>11729069</v>
      </c>
      <c r="C457" s="1" t="s">
        <v>2120</v>
      </c>
      <c r="D457" s="1" t="s">
        <v>1616</v>
      </c>
      <c r="E457" s="1" t="s">
        <v>25</v>
      </c>
      <c r="F457" s="1" t="s">
        <v>26</v>
      </c>
      <c r="G457" s="1" t="s">
        <v>2121</v>
      </c>
      <c r="H457" s="1" t="s">
        <v>28</v>
      </c>
      <c r="I457" s="1" t="s">
        <v>29</v>
      </c>
      <c r="J457" s="1" t="s">
        <v>2122</v>
      </c>
      <c r="K457" s="1" t="s">
        <v>2123</v>
      </c>
      <c r="L457" s="1" t="s">
        <v>2124</v>
      </c>
      <c r="M457" s="1" t="s">
        <v>55</v>
      </c>
      <c r="N457" s="1" t="s">
        <v>56</v>
      </c>
      <c r="O457" s="1" t="s">
        <v>57</v>
      </c>
      <c r="P457" s="1" t="s">
        <v>37</v>
      </c>
      <c r="Q457" s="1" t="s">
        <v>37</v>
      </c>
      <c r="R457" s="1" t="s">
        <v>37</v>
      </c>
      <c r="S457" s="1" t="s">
        <v>37</v>
      </c>
      <c r="T457" s="1" t="s">
        <v>38</v>
      </c>
      <c r="U457" s="1" t="s">
        <v>39</v>
      </c>
      <c r="V457" s="1" t="s">
        <v>40</v>
      </c>
      <c r="W457" s="1" t="s">
        <v>41</v>
      </c>
      <c r="X457" s="1" t="s">
        <v>42</v>
      </c>
      <c r="Y457" s="1" t="s">
        <v>37</v>
      </c>
      <c r="Z457" s="1" t="s">
        <v>37</v>
      </c>
      <c r="AA457" s="1" t="s">
        <v>37</v>
      </c>
      <c r="AB457" s="1" t="s">
        <v>2125</v>
      </c>
      <c r="AC457" s="1" t="s">
        <v>37</v>
      </c>
      <c r="AD457" s="1" t="s">
        <v>37</v>
      </c>
      <c r="AE457" s="1" t="s">
        <v>8512</v>
      </c>
      <c r="AF457" s="24">
        <v>9106049038</v>
      </c>
      <c r="AG457" s="24" t="str">
        <f t="shared" si="7"/>
        <v>9106049038-00483783</v>
      </c>
    </row>
    <row r="458" spans="1:33" x14ac:dyDescent="0.25">
      <c r="A458" s="24" t="s">
        <v>8942</v>
      </c>
      <c r="B458" s="1">
        <v>11732131</v>
      </c>
      <c r="C458" s="1" t="s">
        <v>2126</v>
      </c>
      <c r="D458" s="1" t="s">
        <v>1616</v>
      </c>
      <c r="E458" s="1" t="s">
        <v>25</v>
      </c>
      <c r="F458" s="1" t="s">
        <v>26</v>
      </c>
      <c r="G458" s="1" t="s">
        <v>2127</v>
      </c>
      <c r="H458" s="1" t="s">
        <v>28</v>
      </c>
      <c r="I458" s="1" t="s">
        <v>29</v>
      </c>
      <c r="J458" s="1" t="s">
        <v>1194</v>
      </c>
      <c r="K458" s="1" t="s">
        <v>1195</v>
      </c>
      <c r="L458" s="1" t="s">
        <v>1196</v>
      </c>
      <c r="M458" s="1" t="s">
        <v>107</v>
      </c>
      <c r="N458" s="1" t="s">
        <v>108</v>
      </c>
      <c r="O458" s="1" t="s">
        <v>109</v>
      </c>
      <c r="P458" s="1" t="s">
        <v>37</v>
      </c>
      <c r="Q458" s="1" t="s">
        <v>37</v>
      </c>
      <c r="R458" s="1" t="s">
        <v>37</v>
      </c>
      <c r="S458" s="1" t="s">
        <v>37</v>
      </c>
      <c r="T458" s="1" t="s">
        <v>38</v>
      </c>
      <c r="U458" s="1" t="s">
        <v>39</v>
      </c>
      <c r="V458" s="1" t="s">
        <v>40</v>
      </c>
      <c r="W458" s="1" t="s">
        <v>41</v>
      </c>
      <c r="X458" s="1" t="s">
        <v>42</v>
      </c>
      <c r="Y458" s="1" t="s">
        <v>37</v>
      </c>
      <c r="Z458" s="1" t="s">
        <v>37</v>
      </c>
      <c r="AA458" s="1" t="s">
        <v>37</v>
      </c>
      <c r="AB458" s="1" t="s">
        <v>2128</v>
      </c>
      <c r="AC458" s="1" t="s">
        <v>37</v>
      </c>
      <c r="AD458" s="1" t="s">
        <v>37</v>
      </c>
      <c r="AE458" s="1" t="s">
        <v>8512</v>
      </c>
      <c r="AF458" s="24">
        <v>9106050248</v>
      </c>
      <c r="AG458" s="24" t="str">
        <f t="shared" si="7"/>
        <v>9106050248-00037628</v>
      </c>
    </row>
    <row r="459" spans="1:33" x14ac:dyDescent="0.25">
      <c r="A459" s="24" t="s">
        <v>8892</v>
      </c>
      <c r="B459" s="1">
        <v>11729070</v>
      </c>
      <c r="C459" s="1" t="s">
        <v>2129</v>
      </c>
      <c r="D459" s="1" t="s">
        <v>1616</v>
      </c>
      <c r="E459" s="1" t="s">
        <v>25</v>
      </c>
      <c r="F459" s="1" t="s">
        <v>26</v>
      </c>
      <c r="G459" s="1" t="s">
        <v>2130</v>
      </c>
      <c r="H459" s="1" t="s">
        <v>28</v>
      </c>
      <c r="I459" s="1" t="s">
        <v>29</v>
      </c>
      <c r="J459" s="1" t="s">
        <v>2131</v>
      </c>
      <c r="K459" s="1" t="s">
        <v>2132</v>
      </c>
      <c r="L459" s="1" t="s">
        <v>2133</v>
      </c>
      <c r="M459" s="1" t="s">
        <v>55</v>
      </c>
      <c r="N459" s="1" t="s">
        <v>56</v>
      </c>
      <c r="O459" s="1" t="s">
        <v>57</v>
      </c>
      <c r="P459" s="1" t="s">
        <v>37</v>
      </c>
      <c r="Q459" s="1" t="s">
        <v>37</v>
      </c>
      <c r="R459" s="1" t="s">
        <v>37</v>
      </c>
      <c r="S459" s="1" t="s">
        <v>37</v>
      </c>
      <c r="T459" s="1" t="s">
        <v>38</v>
      </c>
      <c r="U459" s="1" t="s">
        <v>39</v>
      </c>
      <c r="V459" s="1" t="s">
        <v>40</v>
      </c>
      <c r="W459" s="1" t="s">
        <v>41</v>
      </c>
      <c r="X459" s="1" t="s">
        <v>42</v>
      </c>
      <c r="Y459" s="1" t="s">
        <v>37</v>
      </c>
      <c r="Z459" s="1" t="s">
        <v>37</v>
      </c>
      <c r="AA459" s="1" t="s">
        <v>37</v>
      </c>
      <c r="AB459" s="1" t="s">
        <v>2134</v>
      </c>
      <c r="AC459" s="1" t="s">
        <v>37</v>
      </c>
      <c r="AD459" s="1" t="s">
        <v>37</v>
      </c>
      <c r="AE459" s="1" t="s">
        <v>8512</v>
      </c>
      <c r="AF459" s="24">
        <v>9106049039</v>
      </c>
      <c r="AG459" s="24" t="str">
        <f t="shared" si="7"/>
        <v>9106049039-00483784</v>
      </c>
    </row>
    <row r="460" spans="1:33" x14ac:dyDescent="0.25">
      <c r="A460" s="24" t="s">
        <v>8917</v>
      </c>
      <c r="B460" s="1">
        <v>11733407</v>
      </c>
      <c r="C460" s="1" t="s">
        <v>2135</v>
      </c>
      <c r="D460" s="1" t="s">
        <v>1616</v>
      </c>
      <c r="E460" s="1" t="s">
        <v>25</v>
      </c>
      <c r="F460" s="1" t="s">
        <v>26</v>
      </c>
      <c r="G460" s="1" t="s">
        <v>2136</v>
      </c>
      <c r="H460" s="1" t="s">
        <v>28</v>
      </c>
      <c r="I460" s="1" t="s">
        <v>29</v>
      </c>
      <c r="J460" s="1" t="s">
        <v>2137</v>
      </c>
      <c r="K460" s="1" t="s">
        <v>2138</v>
      </c>
      <c r="L460" s="1" t="s">
        <v>2139</v>
      </c>
      <c r="M460" s="1" t="s">
        <v>198</v>
      </c>
      <c r="N460" s="1" t="s">
        <v>199</v>
      </c>
      <c r="O460" s="1" t="s">
        <v>200</v>
      </c>
      <c r="P460" s="1" t="s">
        <v>91</v>
      </c>
      <c r="Q460" s="1" t="s">
        <v>37</v>
      </c>
      <c r="R460" s="1" t="s">
        <v>37</v>
      </c>
      <c r="S460" s="1" t="s">
        <v>37</v>
      </c>
      <c r="T460" s="1" t="s">
        <v>38</v>
      </c>
      <c r="U460" s="1" t="s">
        <v>39</v>
      </c>
      <c r="V460" s="1" t="s">
        <v>40</v>
      </c>
      <c r="W460" s="1" t="s">
        <v>41</v>
      </c>
      <c r="X460" s="1" t="s">
        <v>42</v>
      </c>
      <c r="Y460" s="1" t="s">
        <v>37</v>
      </c>
      <c r="Z460" s="1" t="s">
        <v>37</v>
      </c>
      <c r="AA460" s="1" t="s">
        <v>37</v>
      </c>
      <c r="AB460" s="1" t="s">
        <v>2140</v>
      </c>
      <c r="AC460" s="1" t="s">
        <v>37</v>
      </c>
      <c r="AD460" s="1" t="s">
        <v>37</v>
      </c>
      <c r="AE460" s="1" t="s">
        <v>8512</v>
      </c>
      <c r="AF460" s="24">
        <v>9106049600</v>
      </c>
      <c r="AG460" s="24" t="str">
        <f t="shared" si="7"/>
        <v>9106049600-00160738</v>
      </c>
    </row>
    <row r="461" spans="1:33" x14ac:dyDescent="0.25">
      <c r="A461" s="24" t="s">
        <v>9041</v>
      </c>
      <c r="B461" s="1">
        <v>11730205</v>
      </c>
      <c r="C461" s="1" t="s">
        <v>2141</v>
      </c>
      <c r="D461" s="1" t="s">
        <v>1616</v>
      </c>
      <c r="E461" s="1" t="s">
        <v>25</v>
      </c>
      <c r="F461" s="1" t="s">
        <v>26</v>
      </c>
      <c r="G461" s="1" t="s">
        <v>2142</v>
      </c>
      <c r="H461" s="1" t="s">
        <v>28</v>
      </c>
      <c r="I461" s="1" t="s">
        <v>29</v>
      </c>
      <c r="J461" s="1" t="s">
        <v>30</v>
      </c>
      <c r="K461" s="1" t="s">
        <v>31</v>
      </c>
      <c r="L461" s="1" t="s">
        <v>32</v>
      </c>
      <c r="M461" s="1" t="s">
        <v>55</v>
      </c>
      <c r="N461" s="1" t="s">
        <v>56</v>
      </c>
      <c r="O461" s="1" t="s">
        <v>57</v>
      </c>
      <c r="P461" s="1" t="s">
        <v>37</v>
      </c>
      <c r="Q461" s="1" t="s">
        <v>37</v>
      </c>
      <c r="R461" s="1" t="s">
        <v>37</v>
      </c>
      <c r="S461" s="1" t="s">
        <v>37</v>
      </c>
      <c r="T461" s="1" t="s">
        <v>38</v>
      </c>
      <c r="U461" s="1" t="s">
        <v>39</v>
      </c>
      <c r="V461" s="1" t="s">
        <v>40</v>
      </c>
      <c r="W461" s="1" t="s">
        <v>41</v>
      </c>
      <c r="X461" s="1" t="s">
        <v>42</v>
      </c>
      <c r="Y461" s="1" t="s">
        <v>37</v>
      </c>
      <c r="Z461" s="1" t="s">
        <v>37</v>
      </c>
      <c r="AA461" s="1" t="s">
        <v>37</v>
      </c>
      <c r="AB461" s="1" t="s">
        <v>2143</v>
      </c>
      <c r="AC461" s="1" t="s">
        <v>37</v>
      </c>
      <c r="AD461" s="1" t="s">
        <v>37</v>
      </c>
      <c r="AE461" s="1" t="s">
        <v>8512</v>
      </c>
      <c r="AF461" s="24">
        <v>9106052526</v>
      </c>
      <c r="AG461" s="24" t="str">
        <f t="shared" si="7"/>
        <v>9106052526-00484873</v>
      </c>
    </row>
    <row r="462" spans="1:33" x14ac:dyDescent="0.25">
      <c r="A462" s="24" t="s">
        <v>8900</v>
      </c>
      <c r="B462" s="1">
        <v>11731578</v>
      </c>
      <c r="C462" s="1" t="s">
        <v>2144</v>
      </c>
      <c r="D462" s="1" t="s">
        <v>1616</v>
      </c>
      <c r="E462" s="1" t="s">
        <v>25</v>
      </c>
      <c r="F462" s="1" t="s">
        <v>26</v>
      </c>
      <c r="G462" s="1" t="s">
        <v>2145</v>
      </c>
      <c r="H462" s="1" t="s">
        <v>28</v>
      </c>
      <c r="I462" s="1" t="s">
        <v>29</v>
      </c>
      <c r="J462" s="1" t="s">
        <v>824</v>
      </c>
      <c r="K462" s="1" t="s">
        <v>825</v>
      </c>
      <c r="L462" s="1" t="s">
        <v>826</v>
      </c>
      <c r="M462" s="1" t="s">
        <v>431</v>
      </c>
      <c r="N462" s="1" t="s">
        <v>432</v>
      </c>
      <c r="O462" s="1" t="s">
        <v>433</v>
      </c>
      <c r="P462" s="1" t="s">
        <v>37</v>
      </c>
      <c r="Q462" s="1" t="s">
        <v>37</v>
      </c>
      <c r="R462" s="1" t="s">
        <v>37</v>
      </c>
      <c r="S462" s="1" t="s">
        <v>37</v>
      </c>
      <c r="T462" s="1" t="s">
        <v>38</v>
      </c>
      <c r="U462" s="1" t="s">
        <v>39</v>
      </c>
      <c r="V462" s="1" t="s">
        <v>40</v>
      </c>
      <c r="W462" s="1" t="s">
        <v>41</v>
      </c>
      <c r="X462" s="1" t="s">
        <v>42</v>
      </c>
      <c r="Y462" s="1" t="s">
        <v>37</v>
      </c>
      <c r="Z462" s="1" t="s">
        <v>37</v>
      </c>
      <c r="AA462" s="1" t="s">
        <v>37</v>
      </c>
      <c r="AB462" s="1" t="s">
        <v>2146</v>
      </c>
      <c r="AC462" s="1" t="s">
        <v>37</v>
      </c>
      <c r="AD462" s="1" t="s">
        <v>37</v>
      </c>
      <c r="AE462" s="1" t="s">
        <v>8512</v>
      </c>
      <c r="AF462" s="24">
        <v>9106049167</v>
      </c>
      <c r="AG462" s="24" t="str">
        <f t="shared" si="7"/>
        <v>9106049167-00009752</v>
      </c>
    </row>
    <row r="463" spans="1:33" x14ac:dyDescent="0.25">
      <c r="A463" s="24" t="s">
        <v>8901</v>
      </c>
      <c r="B463" s="1">
        <v>11731579</v>
      </c>
      <c r="C463" s="1" t="s">
        <v>2147</v>
      </c>
      <c r="D463" s="1" t="s">
        <v>1616</v>
      </c>
      <c r="E463" s="1" t="s">
        <v>25</v>
      </c>
      <c r="F463" s="1" t="s">
        <v>26</v>
      </c>
      <c r="G463" s="1" t="s">
        <v>2148</v>
      </c>
      <c r="H463" s="1" t="s">
        <v>28</v>
      </c>
      <c r="I463" s="1" t="s">
        <v>29</v>
      </c>
      <c r="J463" s="1" t="s">
        <v>2149</v>
      </c>
      <c r="K463" s="1" t="s">
        <v>2150</v>
      </c>
      <c r="L463" s="1" t="s">
        <v>2151</v>
      </c>
      <c r="M463" s="1" t="s">
        <v>431</v>
      </c>
      <c r="N463" s="1" t="s">
        <v>432</v>
      </c>
      <c r="O463" s="1" t="s">
        <v>433</v>
      </c>
      <c r="P463" s="1" t="s">
        <v>37</v>
      </c>
      <c r="Q463" s="1" t="s">
        <v>37</v>
      </c>
      <c r="R463" s="1" t="s">
        <v>37</v>
      </c>
      <c r="S463" s="1" t="s">
        <v>37</v>
      </c>
      <c r="T463" s="1" t="s">
        <v>38</v>
      </c>
      <c r="U463" s="1" t="s">
        <v>39</v>
      </c>
      <c r="V463" s="1" t="s">
        <v>40</v>
      </c>
      <c r="W463" s="1" t="s">
        <v>41</v>
      </c>
      <c r="X463" s="1" t="s">
        <v>42</v>
      </c>
      <c r="Y463" s="1" t="s">
        <v>37</v>
      </c>
      <c r="Z463" s="1" t="s">
        <v>37</v>
      </c>
      <c r="AA463" s="1" t="s">
        <v>37</v>
      </c>
      <c r="AB463" s="1" t="s">
        <v>2152</v>
      </c>
      <c r="AC463" s="1" t="s">
        <v>37</v>
      </c>
      <c r="AD463" s="1" t="s">
        <v>37</v>
      </c>
      <c r="AE463" s="1" t="s">
        <v>8512</v>
      </c>
      <c r="AF463" s="24">
        <v>9106049170</v>
      </c>
      <c r="AG463" s="24" t="str">
        <f t="shared" si="7"/>
        <v>9106049170-00009753</v>
      </c>
    </row>
    <row r="464" spans="1:33" x14ac:dyDescent="0.25">
      <c r="A464" s="24" t="s">
        <v>8980</v>
      </c>
      <c r="B464" s="1">
        <v>11729834</v>
      </c>
      <c r="C464" s="1" t="s">
        <v>2153</v>
      </c>
      <c r="D464" s="1" t="s">
        <v>1616</v>
      </c>
      <c r="E464" s="1" t="s">
        <v>25</v>
      </c>
      <c r="F464" s="1" t="s">
        <v>26</v>
      </c>
      <c r="G464" s="1" t="s">
        <v>2154</v>
      </c>
      <c r="H464" s="1" t="s">
        <v>28</v>
      </c>
      <c r="I464" s="1" t="s">
        <v>29</v>
      </c>
      <c r="J464" s="1" t="s">
        <v>52</v>
      </c>
      <c r="K464" s="1" t="s">
        <v>53</v>
      </c>
      <c r="L464" s="1" t="s">
        <v>54</v>
      </c>
      <c r="M464" s="1" t="s">
        <v>55</v>
      </c>
      <c r="N464" s="1" t="s">
        <v>56</v>
      </c>
      <c r="O464" s="1" t="s">
        <v>57</v>
      </c>
      <c r="P464" s="1" t="s">
        <v>37</v>
      </c>
      <c r="Q464" s="1" t="s">
        <v>37</v>
      </c>
      <c r="R464" s="1" t="s">
        <v>37</v>
      </c>
      <c r="S464" s="1" t="s">
        <v>37</v>
      </c>
      <c r="T464" s="1" t="s">
        <v>38</v>
      </c>
      <c r="U464" s="1" t="s">
        <v>39</v>
      </c>
      <c r="V464" s="1" t="s">
        <v>40</v>
      </c>
      <c r="W464" s="1" t="s">
        <v>41</v>
      </c>
      <c r="X464" s="1" t="s">
        <v>42</v>
      </c>
      <c r="Y464" s="1" t="s">
        <v>37</v>
      </c>
      <c r="Z464" s="1" t="s">
        <v>37</v>
      </c>
      <c r="AA464" s="1" t="s">
        <v>37</v>
      </c>
      <c r="AB464" s="1" t="s">
        <v>2155</v>
      </c>
      <c r="AC464" s="1" t="s">
        <v>37</v>
      </c>
      <c r="AD464" s="1" t="s">
        <v>37</v>
      </c>
      <c r="AE464" s="1" t="s">
        <v>8512</v>
      </c>
      <c r="AF464" s="24">
        <v>9106051273</v>
      </c>
      <c r="AG464" s="24" t="str">
        <f t="shared" si="7"/>
        <v>9106051273-00484517</v>
      </c>
    </row>
    <row r="465" spans="1:33" x14ac:dyDescent="0.25">
      <c r="A465" s="24" t="s">
        <v>8956</v>
      </c>
      <c r="B465" s="1">
        <v>11733503</v>
      </c>
      <c r="C465" s="1" t="s">
        <v>2156</v>
      </c>
      <c r="D465" s="1" t="s">
        <v>1616</v>
      </c>
      <c r="E465" s="1" t="s">
        <v>25</v>
      </c>
      <c r="F465" s="1" t="s">
        <v>26</v>
      </c>
      <c r="G465" s="1" t="s">
        <v>2157</v>
      </c>
      <c r="H465" s="1" t="s">
        <v>28</v>
      </c>
      <c r="I465" s="1" t="s">
        <v>29</v>
      </c>
      <c r="J465" s="1" t="s">
        <v>2158</v>
      </c>
      <c r="K465" s="1" t="s">
        <v>2159</v>
      </c>
      <c r="L465" s="1" t="s">
        <v>2160</v>
      </c>
      <c r="M465" s="1" t="s">
        <v>198</v>
      </c>
      <c r="N465" s="1" t="s">
        <v>199</v>
      </c>
      <c r="O465" s="1" t="s">
        <v>200</v>
      </c>
      <c r="P465" s="1" t="s">
        <v>91</v>
      </c>
      <c r="Q465" s="1" t="s">
        <v>37</v>
      </c>
      <c r="R465" s="1" t="s">
        <v>37</v>
      </c>
      <c r="S465" s="1" t="s">
        <v>37</v>
      </c>
      <c r="T465" s="1" t="s">
        <v>38</v>
      </c>
      <c r="U465" s="1" t="s">
        <v>39</v>
      </c>
      <c r="V465" s="1" t="s">
        <v>40</v>
      </c>
      <c r="W465" s="1" t="s">
        <v>41</v>
      </c>
      <c r="X465" s="1" t="s">
        <v>42</v>
      </c>
      <c r="Y465" s="1" t="s">
        <v>37</v>
      </c>
      <c r="Z465" s="1" t="s">
        <v>37</v>
      </c>
      <c r="AA465" s="1" t="s">
        <v>37</v>
      </c>
      <c r="AB465" s="1" t="s">
        <v>2161</v>
      </c>
      <c r="AC465" s="1" t="s">
        <v>37</v>
      </c>
      <c r="AD465" s="1" t="s">
        <v>37</v>
      </c>
      <c r="AE465" s="1" t="s">
        <v>8512</v>
      </c>
      <c r="AF465" s="24">
        <v>9106050625</v>
      </c>
      <c r="AG465" s="24" t="str">
        <f t="shared" si="7"/>
        <v>9106050625-00160834</v>
      </c>
    </row>
    <row r="466" spans="1:33" x14ac:dyDescent="0.25">
      <c r="A466" s="24" t="s">
        <v>8920</v>
      </c>
      <c r="B466" s="1">
        <v>11733410</v>
      </c>
      <c r="C466" s="1" t="s">
        <v>2162</v>
      </c>
      <c r="D466" s="1" t="s">
        <v>1616</v>
      </c>
      <c r="E466" s="1" t="s">
        <v>25</v>
      </c>
      <c r="F466" s="1" t="s">
        <v>26</v>
      </c>
      <c r="G466" s="1" t="s">
        <v>2163</v>
      </c>
      <c r="H466" s="1" t="s">
        <v>28</v>
      </c>
      <c r="I466" s="1" t="s">
        <v>29</v>
      </c>
      <c r="J466" s="1" t="s">
        <v>2164</v>
      </c>
      <c r="K466" s="1" t="s">
        <v>2165</v>
      </c>
      <c r="L466" s="1" t="s">
        <v>2166</v>
      </c>
      <c r="M466" s="1" t="s">
        <v>198</v>
      </c>
      <c r="N466" s="1" t="s">
        <v>199</v>
      </c>
      <c r="O466" s="1" t="s">
        <v>200</v>
      </c>
      <c r="P466" s="1" t="s">
        <v>91</v>
      </c>
      <c r="Q466" s="1" t="s">
        <v>37</v>
      </c>
      <c r="R466" s="1" t="s">
        <v>37</v>
      </c>
      <c r="S466" s="1" t="s">
        <v>37</v>
      </c>
      <c r="T466" s="1" t="s">
        <v>38</v>
      </c>
      <c r="U466" s="1" t="s">
        <v>39</v>
      </c>
      <c r="V466" s="1" t="s">
        <v>40</v>
      </c>
      <c r="W466" s="1" t="s">
        <v>41</v>
      </c>
      <c r="X466" s="1" t="s">
        <v>42</v>
      </c>
      <c r="Y466" s="1" t="s">
        <v>37</v>
      </c>
      <c r="Z466" s="1" t="s">
        <v>37</v>
      </c>
      <c r="AA466" s="1" t="s">
        <v>37</v>
      </c>
      <c r="AB466" s="1" t="s">
        <v>2167</v>
      </c>
      <c r="AC466" s="1" t="s">
        <v>37</v>
      </c>
      <c r="AD466" s="1" t="s">
        <v>37</v>
      </c>
      <c r="AE466" s="1" t="s">
        <v>8512</v>
      </c>
      <c r="AF466" s="24">
        <v>9106049613</v>
      </c>
      <c r="AG466" s="24" t="str">
        <f t="shared" si="7"/>
        <v>9106049613-00160741</v>
      </c>
    </row>
    <row r="467" spans="1:33" x14ac:dyDescent="0.25">
      <c r="A467" s="24" t="s">
        <v>8904</v>
      </c>
      <c r="B467" s="1">
        <v>11734066</v>
      </c>
      <c r="C467" s="1" t="s">
        <v>2168</v>
      </c>
      <c r="D467" s="1" t="s">
        <v>1616</v>
      </c>
      <c r="E467" s="1" t="s">
        <v>25</v>
      </c>
      <c r="F467" s="1" t="s">
        <v>26</v>
      </c>
      <c r="G467" s="1" t="s">
        <v>2169</v>
      </c>
      <c r="H467" s="1" t="s">
        <v>28</v>
      </c>
      <c r="I467" s="1" t="s">
        <v>29</v>
      </c>
      <c r="J467" s="1" t="s">
        <v>398</v>
      </c>
      <c r="K467" s="1" t="s">
        <v>399</v>
      </c>
      <c r="L467" s="1" t="s">
        <v>400</v>
      </c>
      <c r="M467" s="1" t="s">
        <v>247</v>
      </c>
      <c r="N467" s="1" t="s">
        <v>248</v>
      </c>
      <c r="O467" s="1" t="s">
        <v>249</v>
      </c>
      <c r="P467" s="1" t="s">
        <v>37</v>
      </c>
      <c r="Q467" s="1" t="s">
        <v>37</v>
      </c>
      <c r="R467" s="1" t="s">
        <v>37</v>
      </c>
      <c r="S467" s="1" t="s">
        <v>37</v>
      </c>
      <c r="T467" s="1" t="s">
        <v>38</v>
      </c>
      <c r="U467" s="1" t="s">
        <v>39</v>
      </c>
      <c r="V467" s="1" t="s">
        <v>40</v>
      </c>
      <c r="W467" s="1" t="s">
        <v>41</v>
      </c>
      <c r="X467" s="1" t="s">
        <v>42</v>
      </c>
      <c r="Y467" s="1" t="s">
        <v>37</v>
      </c>
      <c r="Z467" s="1" t="s">
        <v>37</v>
      </c>
      <c r="AA467" s="1" t="s">
        <v>37</v>
      </c>
      <c r="AB467" s="1" t="s">
        <v>2170</v>
      </c>
      <c r="AC467" s="1" t="s">
        <v>37</v>
      </c>
      <c r="AD467" s="1" t="s">
        <v>37</v>
      </c>
      <c r="AE467" s="1" t="s">
        <v>8512</v>
      </c>
      <c r="AF467" s="24">
        <v>9106049347</v>
      </c>
      <c r="AG467" s="24" t="str">
        <f t="shared" si="7"/>
        <v>9106049347-00015046</v>
      </c>
    </row>
    <row r="468" spans="1:33" x14ac:dyDescent="0.25">
      <c r="A468" s="24" t="s">
        <v>8992</v>
      </c>
      <c r="B468" s="1">
        <v>11729924</v>
      </c>
      <c r="C468" s="1" t="s">
        <v>2171</v>
      </c>
      <c r="D468" s="1" t="s">
        <v>1616</v>
      </c>
      <c r="E468" s="1" t="s">
        <v>25</v>
      </c>
      <c r="F468" s="1" t="s">
        <v>26</v>
      </c>
      <c r="G468" s="1" t="s">
        <v>2172</v>
      </c>
      <c r="H468" s="1" t="s">
        <v>28</v>
      </c>
      <c r="I468" s="1" t="s">
        <v>29</v>
      </c>
      <c r="J468" s="1" t="s">
        <v>1371</v>
      </c>
      <c r="K468" s="1" t="s">
        <v>1372</v>
      </c>
      <c r="L468" s="1" t="s">
        <v>1373</v>
      </c>
      <c r="M468" s="1" t="s">
        <v>55</v>
      </c>
      <c r="N468" s="1" t="s">
        <v>56</v>
      </c>
      <c r="O468" s="1" t="s">
        <v>57</v>
      </c>
      <c r="P468" s="1" t="s">
        <v>37</v>
      </c>
      <c r="Q468" s="1" t="s">
        <v>37</v>
      </c>
      <c r="R468" s="1" t="s">
        <v>37</v>
      </c>
      <c r="S468" s="1" t="s">
        <v>37</v>
      </c>
      <c r="T468" s="1" t="s">
        <v>38</v>
      </c>
      <c r="U468" s="1" t="s">
        <v>39</v>
      </c>
      <c r="V468" s="1" t="s">
        <v>40</v>
      </c>
      <c r="W468" s="1" t="s">
        <v>41</v>
      </c>
      <c r="X468" s="1" t="s">
        <v>42</v>
      </c>
      <c r="Y468" s="1" t="s">
        <v>37</v>
      </c>
      <c r="Z468" s="1" t="s">
        <v>37</v>
      </c>
      <c r="AA468" s="1" t="s">
        <v>37</v>
      </c>
      <c r="AB468" s="1" t="s">
        <v>2173</v>
      </c>
      <c r="AC468" s="1" t="s">
        <v>37</v>
      </c>
      <c r="AD468" s="1" t="s">
        <v>37</v>
      </c>
      <c r="AE468" s="1" t="s">
        <v>8512</v>
      </c>
      <c r="AF468" s="24">
        <v>9106051510</v>
      </c>
      <c r="AG468" s="24" t="str">
        <f t="shared" si="7"/>
        <v>9106051510-00484601</v>
      </c>
    </row>
    <row r="469" spans="1:33" x14ac:dyDescent="0.25">
      <c r="A469" s="24" t="s">
        <v>8919</v>
      </c>
      <c r="B469" s="1">
        <v>11731844</v>
      </c>
      <c r="C469" s="1" t="s">
        <v>2174</v>
      </c>
      <c r="D469" s="1" t="s">
        <v>1616</v>
      </c>
      <c r="E469" s="1" t="s">
        <v>25</v>
      </c>
      <c r="F469" s="1" t="s">
        <v>26</v>
      </c>
      <c r="G469" s="1" t="s">
        <v>2175</v>
      </c>
      <c r="H469" s="1" t="s">
        <v>28</v>
      </c>
      <c r="I469" s="1" t="s">
        <v>29</v>
      </c>
      <c r="J469" s="1" t="s">
        <v>470</v>
      </c>
      <c r="K469" s="1" t="s">
        <v>471</v>
      </c>
      <c r="L469" s="1" t="s">
        <v>472</v>
      </c>
      <c r="M469" s="1" t="s">
        <v>164</v>
      </c>
      <c r="N469" s="1" t="s">
        <v>165</v>
      </c>
      <c r="O469" s="1" t="s">
        <v>166</v>
      </c>
      <c r="P469" s="1" t="s">
        <v>167</v>
      </c>
      <c r="Q469" s="1" t="s">
        <v>37</v>
      </c>
      <c r="R469" s="1" t="s">
        <v>37</v>
      </c>
      <c r="S469" s="1" t="s">
        <v>37</v>
      </c>
      <c r="T469" s="1" t="s">
        <v>38</v>
      </c>
      <c r="U469" s="1" t="s">
        <v>39</v>
      </c>
      <c r="V469" s="1" t="s">
        <v>40</v>
      </c>
      <c r="W469" s="1" t="s">
        <v>41</v>
      </c>
      <c r="X469" s="1" t="s">
        <v>42</v>
      </c>
      <c r="Y469" s="1" t="s">
        <v>37</v>
      </c>
      <c r="Z469" s="1" t="s">
        <v>37</v>
      </c>
      <c r="AA469" s="1" t="s">
        <v>37</v>
      </c>
      <c r="AB469" s="1" t="s">
        <v>2176</v>
      </c>
      <c r="AC469" s="1" t="s">
        <v>37</v>
      </c>
      <c r="AD469" s="1" t="s">
        <v>37</v>
      </c>
      <c r="AE469" s="1" t="s">
        <v>8512</v>
      </c>
      <c r="AF469" s="24">
        <v>9106049658</v>
      </c>
      <c r="AG469" s="24" t="str">
        <f t="shared" si="7"/>
        <v>9106049658-00033738</v>
      </c>
    </row>
    <row r="470" spans="1:33" x14ac:dyDescent="0.25">
      <c r="A470" s="24" t="s">
        <v>8955</v>
      </c>
      <c r="B470" s="1">
        <v>11729639</v>
      </c>
      <c r="C470" s="1" t="s">
        <v>2177</v>
      </c>
      <c r="D470" s="1" t="s">
        <v>1616</v>
      </c>
      <c r="E470" s="1" t="s">
        <v>25</v>
      </c>
      <c r="F470" s="1" t="s">
        <v>26</v>
      </c>
      <c r="G470" s="1" t="s">
        <v>2178</v>
      </c>
      <c r="H470" s="1" t="s">
        <v>28</v>
      </c>
      <c r="I470" s="1" t="s">
        <v>29</v>
      </c>
      <c r="J470" s="1" t="s">
        <v>61</v>
      </c>
      <c r="K470" s="1" t="s">
        <v>62</v>
      </c>
      <c r="L470" s="1" t="s">
        <v>63</v>
      </c>
      <c r="M470" s="1" t="s">
        <v>55</v>
      </c>
      <c r="N470" s="1" t="s">
        <v>56</v>
      </c>
      <c r="O470" s="1" t="s">
        <v>57</v>
      </c>
      <c r="P470" s="1" t="s">
        <v>37</v>
      </c>
      <c r="Q470" s="1" t="s">
        <v>37</v>
      </c>
      <c r="R470" s="1" t="s">
        <v>37</v>
      </c>
      <c r="S470" s="1" t="s">
        <v>37</v>
      </c>
      <c r="T470" s="1" t="s">
        <v>38</v>
      </c>
      <c r="U470" s="1" t="s">
        <v>39</v>
      </c>
      <c r="V470" s="1" t="s">
        <v>40</v>
      </c>
      <c r="W470" s="1" t="s">
        <v>41</v>
      </c>
      <c r="X470" s="1" t="s">
        <v>42</v>
      </c>
      <c r="Y470" s="1" t="s">
        <v>37</v>
      </c>
      <c r="Z470" s="1" t="s">
        <v>37</v>
      </c>
      <c r="AA470" s="1" t="s">
        <v>37</v>
      </c>
      <c r="AB470" s="1" t="s">
        <v>2179</v>
      </c>
      <c r="AC470" s="1" t="s">
        <v>37</v>
      </c>
      <c r="AD470" s="1" t="s">
        <v>37</v>
      </c>
      <c r="AE470" s="1" t="s">
        <v>8512</v>
      </c>
      <c r="AF470" s="24">
        <v>9106050601</v>
      </c>
      <c r="AG470" s="24" t="str">
        <f t="shared" si="7"/>
        <v>9106050601-00484330</v>
      </c>
    </row>
    <row r="471" spans="1:33" x14ac:dyDescent="0.25">
      <c r="A471" s="24" t="s">
        <v>9011</v>
      </c>
      <c r="B471" s="1">
        <v>11732971</v>
      </c>
      <c r="C471" s="1" t="s">
        <v>2180</v>
      </c>
      <c r="D471" s="1" t="s">
        <v>1616</v>
      </c>
      <c r="E471" s="1" t="s">
        <v>25</v>
      </c>
      <c r="F471" s="1" t="s">
        <v>26</v>
      </c>
      <c r="G471" s="1" t="s">
        <v>2181</v>
      </c>
      <c r="H471" s="1" t="s">
        <v>28</v>
      </c>
      <c r="I471" s="1" t="s">
        <v>29</v>
      </c>
      <c r="J471" s="1" t="s">
        <v>524</v>
      </c>
      <c r="K471" s="1" t="s">
        <v>525</v>
      </c>
      <c r="L471" s="1" t="s">
        <v>526</v>
      </c>
      <c r="M471" s="1" t="s">
        <v>73</v>
      </c>
      <c r="N471" s="1" t="s">
        <v>74</v>
      </c>
      <c r="O471" s="1" t="s">
        <v>75</v>
      </c>
      <c r="P471" s="1" t="s">
        <v>37</v>
      </c>
      <c r="Q471" s="1" t="s">
        <v>37</v>
      </c>
      <c r="R471" s="1" t="s">
        <v>37</v>
      </c>
      <c r="S471" s="1" t="s">
        <v>37</v>
      </c>
      <c r="T471" s="1" t="s">
        <v>38</v>
      </c>
      <c r="U471" s="1" t="s">
        <v>39</v>
      </c>
      <c r="V471" s="1" t="s">
        <v>40</v>
      </c>
      <c r="W471" s="1" t="s">
        <v>41</v>
      </c>
      <c r="X471" s="1" t="s">
        <v>42</v>
      </c>
      <c r="Y471" s="1" t="s">
        <v>37</v>
      </c>
      <c r="Z471" s="1" t="s">
        <v>37</v>
      </c>
      <c r="AA471" s="1" t="s">
        <v>37</v>
      </c>
      <c r="AB471" s="1" t="s">
        <v>2182</v>
      </c>
      <c r="AC471" s="1" t="s">
        <v>37</v>
      </c>
      <c r="AD471" s="1" t="s">
        <v>37</v>
      </c>
      <c r="AE471" s="1" t="s">
        <v>8512</v>
      </c>
      <c r="AF471" s="24">
        <v>9106051963</v>
      </c>
      <c r="AG471" s="24" t="str">
        <f t="shared" si="7"/>
        <v>9106051963-00009683</v>
      </c>
    </row>
    <row r="472" spans="1:33" x14ac:dyDescent="0.25">
      <c r="A472" s="24" t="s">
        <v>8907</v>
      </c>
      <c r="B472" s="1">
        <v>11734067</v>
      </c>
      <c r="C472" s="1" t="s">
        <v>2183</v>
      </c>
      <c r="D472" s="1" t="s">
        <v>1616</v>
      </c>
      <c r="E472" s="1" t="s">
        <v>25</v>
      </c>
      <c r="F472" s="1" t="s">
        <v>26</v>
      </c>
      <c r="G472" s="1" t="s">
        <v>2184</v>
      </c>
      <c r="H472" s="1" t="s">
        <v>28</v>
      </c>
      <c r="I472" s="1" t="s">
        <v>29</v>
      </c>
      <c r="J472" s="1" t="s">
        <v>2185</v>
      </c>
      <c r="K472" s="1" t="s">
        <v>2186</v>
      </c>
      <c r="L472" s="1" t="s">
        <v>2187</v>
      </c>
      <c r="M472" s="1" t="s">
        <v>247</v>
      </c>
      <c r="N472" s="1" t="s">
        <v>248</v>
      </c>
      <c r="O472" s="1" t="s">
        <v>249</v>
      </c>
      <c r="P472" s="1" t="s">
        <v>37</v>
      </c>
      <c r="Q472" s="1" t="s">
        <v>37</v>
      </c>
      <c r="R472" s="1" t="s">
        <v>37</v>
      </c>
      <c r="S472" s="1" t="s">
        <v>37</v>
      </c>
      <c r="T472" s="1" t="s">
        <v>38</v>
      </c>
      <c r="U472" s="1" t="s">
        <v>39</v>
      </c>
      <c r="V472" s="1" t="s">
        <v>40</v>
      </c>
      <c r="W472" s="1" t="s">
        <v>41</v>
      </c>
      <c r="X472" s="1" t="s">
        <v>42</v>
      </c>
      <c r="Y472" s="1" t="s">
        <v>37</v>
      </c>
      <c r="Z472" s="1" t="s">
        <v>37</v>
      </c>
      <c r="AA472" s="1" t="s">
        <v>37</v>
      </c>
      <c r="AB472" s="1" t="s">
        <v>2188</v>
      </c>
      <c r="AC472" s="1" t="s">
        <v>37</v>
      </c>
      <c r="AD472" s="1" t="s">
        <v>37</v>
      </c>
      <c r="AE472" s="1" t="s">
        <v>8512</v>
      </c>
      <c r="AF472" s="24">
        <v>9106049439</v>
      </c>
      <c r="AG472" s="24" t="str">
        <f t="shared" si="7"/>
        <v>9106049439-00015047</v>
      </c>
    </row>
    <row r="473" spans="1:33" x14ac:dyDescent="0.25">
      <c r="A473" s="24" t="s">
        <v>8989</v>
      </c>
      <c r="B473" s="1">
        <v>11732968</v>
      </c>
      <c r="C473" s="1" t="s">
        <v>2189</v>
      </c>
      <c r="D473" s="1" t="s">
        <v>1616</v>
      </c>
      <c r="E473" s="1" t="s">
        <v>25</v>
      </c>
      <c r="F473" s="1" t="s">
        <v>26</v>
      </c>
      <c r="G473" s="1" t="s">
        <v>2190</v>
      </c>
      <c r="H473" s="1" t="s">
        <v>28</v>
      </c>
      <c r="I473" s="1" t="s">
        <v>29</v>
      </c>
      <c r="J473" s="1" t="s">
        <v>524</v>
      </c>
      <c r="K473" s="1" t="s">
        <v>525</v>
      </c>
      <c r="L473" s="1" t="s">
        <v>526</v>
      </c>
      <c r="M473" s="1" t="s">
        <v>73</v>
      </c>
      <c r="N473" s="1" t="s">
        <v>74</v>
      </c>
      <c r="O473" s="1" t="s">
        <v>75</v>
      </c>
      <c r="P473" s="1" t="s">
        <v>37</v>
      </c>
      <c r="Q473" s="1" t="s">
        <v>37</v>
      </c>
      <c r="R473" s="1" t="s">
        <v>37</v>
      </c>
      <c r="S473" s="1" t="s">
        <v>37</v>
      </c>
      <c r="T473" s="1" t="s">
        <v>38</v>
      </c>
      <c r="U473" s="1" t="s">
        <v>39</v>
      </c>
      <c r="V473" s="1" t="s">
        <v>40</v>
      </c>
      <c r="W473" s="1" t="s">
        <v>41</v>
      </c>
      <c r="X473" s="1" t="s">
        <v>42</v>
      </c>
      <c r="Y473" s="1" t="s">
        <v>37</v>
      </c>
      <c r="Z473" s="1" t="s">
        <v>37</v>
      </c>
      <c r="AA473" s="1" t="s">
        <v>37</v>
      </c>
      <c r="AB473" s="1" t="s">
        <v>2191</v>
      </c>
      <c r="AC473" s="1" t="s">
        <v>37</v>
      </c>
      <c r="AD473" s="1" t="s">
        <v>37</v>
      </c>
      <c r="AE473" s="1" t="s">
        <v>8512</v>
      </c>
      <c r="AF473" s="24">
        <v>9106051432</v>
      </c>
      <c r="AG473" s="24" t="str">
        <f t="shared" si="7"/>
        <v>9106051432-00009680</v>
      </c>
    </row>
    <row r="474" spans="1:33" x14ac:dyDescent="0.25">
      <c r="A474" s="24" t="s">
        <v>8918</v>
      </c>
      <c r="B474" s="1">
        <v>11733412</v>
      </c>
      <c r="C474" s="1" t="s">
        <v>2192</v>
      </c>
      <c r="D474" s="1" t="s">
        <v>1616</v>
      </c>
      <c r="E474" s="1" t="s">
        <v>25</v>
      </c>
      <c r="F474" s="1" t="s">
        <v>26</v>
      </c>
      <c r="G474" s="1" t="s">
        <v>2193</v>
      </c>
      <c r="H474" s="1" t="s">
        <v>28</v>
      </c>
      <c r="I474" s="1" t="s">
        <v>29</v>
      </c>
      <c r="J474" s="1" t="s">
        <v>2194</v>
      </c>
      <c r="K474" s="1" t="s">
        <v>2195</v>
      </c>
      <c r="L474" s="1" t="s">
        <v>2196</v>
      </c>
      <c r="M474" s="1" t="s">
        <v>198</v>
      </c>
      <c r="N474" s="1" t="s">
        <v>199</v>
      </c>
      <c r="O474" s="1" t="s">
        <v>200</v>
      </c>
      <c r="P474" s="1" t="s">
        <v>91</v>
      </c>
      <c r="Q474" s="1" t="s">
        <v>37</v>
      </c>
      <c r="R474" s="1" t="s">
        <v>37</v>
      </c>
      <c r="S474" s="1" t="s">
        <v>37</v>
      </c>
      <c r="T474" s="1" t="s">
        <v>38</v>
      </c>
      <c r="U474" s="1" t="s">
        <v>39</v>
      </c>
      <c r="V474" s="1" t="s">
        <v>40</v>
      </c>
      <c r="W474" s="1" t="s">
        <v>41</v>
      </c>
      <c r="X474" s="1" t="s">
        <v>42</v>
      </c>
      <c r="Y474" s="1" t="s">
        <v>37</v>
      </c>
      <c r="Z474" s="1" t="s">
        <v>37</v>
      </c>
      <c r="AA474" s="1" t="s">
        <v>37</v>
      </c>
      <c r="AB474" s="1" t="s">
        <v>2197</v>
      </c>
      <c r="AC474" s="1" t="s">
        <v>37</v>
      </c>
      <c r="AD474" s="1" t="s">
        <v>37</v>
      </c>
      <c r="AE474" s="1" t="s">
        <v>8512</v>
      </c>
      <c r="AF474" s="24">
        <v>9106049628</v>
      </c>
      <c r="AG474" s="24" t="str">
        <f t="shared" si="7"/>
        <v>9106049628-00160743</v>
      </c>
    </row>
    <row r="475" spans="1:33" x14ac:dyDescent="0.25">
      <c r="A475" s="24" t="s">
        <v>8913</v>
      </c>
      <c r="B475" s="1">
        <v>11734068</v>
      </c>
      <c r="C475" s="1" t="s">
        <v>2198</v>
      </c>
      <c r="D475" s="1" t="s">
        <v>1616</v>
      </c>
      <c r="E475" s="1" t="s">
        <v>25</v>
      </c>
      <c r="F475" s="1" t="s">
        <v>26</v>
      </c>
      <c r="G475" s="1" t="s">
        <v>2199</v>
      </c>
      <c r="H475" s="1" t="s">
        <v>28</v>
      </c>
      <c r="I475" s="1" t="s">
        <v>29</v>
      </c>
      <c r="J475" s="1" t="s">
        <v>936</v>
      </c>
      <c r="K475" s="1" t="s">
        <v>937</v>
      </c>
      <c r="L475" s="1" t="s">
        <v>938</v>
      </c>
      <c r="M475" s="1" t="s">
        <v>247</v>
      </c>
      <c r="N475" s="1" t="s">
        <v>248</v>
      </c>
      <c r="O475" s="1" t="s">
        <v>249</v>
      </c>
      <c r="P475" s="1" t="s">
        <v>37</v>
      </c>
      <c r="Q475" s="1" t="s">
        <v>37</v>
      </c>
      <c r="R475" s="1" t="s">
        <v>37</v>
      </c>
      <c r="S475" s="1" t="s">
        <v>37</v>
      </c>
      <c r="T475" s="1" t="s">
        <v>38</v>
      </c>
      <c r="U475" s="1" t="s">
        <v>39</v>
      </c>
      <c r="V475" s="1" t="s">
        <v>40</v>
      </c>
      <c r="W475" s="1" t="s">
        <v>41</v>
      </c>
      <c r="X475" s="1" t="s">
        <v>42</v>
      </c>
      <c r="Y475" s="1" t="s">
        <v>37</v>
      </c>
      <c r="Z475" s="1" t="s">
        <v>37</v>
      </c>
      <c r="AA475" s="1" t="s">
        <v>37</v>
      </c>
      <c r="AB475" s="1" t="s">
        <v>2200</v>
      </c>
      <c r="AC475" s="1" t="s">
        <v>37</v>
      </c>
      <c r="AD475" s="1" t="s">
        <v>37</v>
      </c>
      <c r="AE475" s="1" t="s">
        <v>8512</v>
      </c>
      <c r="AF475" s="24">
        <v>9106049525</v>
      </c>
      <c r="AG475" s="24" t="str">
        <f t="shared" si="7"/>
        <v>9106049525-00015048</v>
      </c>
    </row>
    <row r="476" spans="1:33" x14ac:dyDescent="0.25">
      <c r="A476" s="24" t="s">
        <v>8866</v>
      </c>
      <c r="B476" s="1">
        <v>11730477</v>
      </c>
      <c r="C476" s="1" t="s">
        <v>2201</v>
      </c>
      <c r="D476" s="1" t="s">
        <v>1616</v>
      </c>
      <c r="E476" s="1" t="s">
        <v>25</v>
      </c>
      <c r="F476" s="1" t="s">
        <v>26</v>
      </c>
      <c r="G476" s="1" t="s">
        <v>2202</v>
      </c>
      <c r="H476" s="1" t="s">
        <v>28</v>
      </c>
      <c r="I476" s="1" t="s">
        <v>29</v>
      </c>
      <c r="J476" s="1" t="s">
        <v>2203</v>
      </c>
      <c r="K476" s="1" t="s">
        <v>2204</v>
      </c>
      <c r="L476" s="1" t="s">
        <v>2205</v>
      </c>
      <c r="M476" s="1" t="s">
        <v>605</v>
      </c>
      <c r="N476" s="1" t="s">
        <v>606</v>
      </c>
      <c r="O476" s="1" t="s">
        <v>607</v>
      </c>
      <c r="P476" s="1" t="s">
        <v>37</v>
      </c>
      <c r="Q476" s="1" t="s">
        <v>37</v>
      </c>
      <c r="R476" s="1" t="s">
        <v>37</v>
      </c>
      <c r="S476" s="1" t="s">
        <v>37</v>
      </c>
      <c r="T476" s="1" t="s">
        <v>38</v>
      </c>
      <c r="U476" s="1" t="s">
        <v>39</v>
      </c>
      <c r="V476" s="1" t="s">
        <v>40</v>
      </c>
      <c r="W476" s="1" t="s">
        <v>41</v>
      </c>
      <c r="X476" s="1" t="s">
        <v>42</v>
      </c>
      <c r="Y476" s="1" t="s">
        <v>37</v>
      </c>
      <c r="Z476" s="1" t="s">
        <v>37</v>
      </c>
      <c r="AA476" s="1" t="s">
        <v>37</v>
      </c>
      <c r="AB476" s="1" t="s">
        <v>2206</v>
      </c>
      <c r="AC476" s="1" t="s">
        <v>37</v>
      </c>
      <c r="AD476" s="1" t="s">
        <v>37</v>
      </c>
      <c r="AE476" s="1" t="s">
        <v>8512</v>
      </c>
      <c r="AF476" s="24">
        <v>9106048051</v>
      </c>
      <c r="AG476" s="24" t="str">
        <f t="shared" si="7"/>
        <v>9106048051-00035568</v>
      </c>
    </row>
    <row r="477" spans="1:33" x14ac:dyDescent="0.25">
      <c r="A477" s="24" t="s">
        <v>9036</v>
      </c>
      <c r="B477" s="1">
        <v>11732002</v>
      </c>
      <c r="C477" s="1" t="s">
        <v>2207</v>
      </c>
      <c r="D477" s="1" t="s">
        <v>1616</v>
      </c>
      <c r="E477" s="1" t="s">
        <v>25</v>
      </c>
      <c r="F477" s="1" t="s">
        <v>26</v>
      </c>
      <c r="G477" s="1" t="s">
        <v>2208</v>
      </c>
      <c r="H477" s="1" t="s">
        <v>28</v>
      </c>
      <c r="I477" s="1" t="s">
        <v>29</v>
      </c>
      <c r="J477" s="1" t="s">
        <v>2209</v>
      </c>
      <c r="K477" s="1" t="s">
        <v>2210</v>
      </c>
      <c r="L477" s="1" t="s">
        <v>2211</v>
      </c>
      <c r="M477" s="1" t="s">
        <v>164</v>
      </c>
      <c r="N477" s="1" t="s">
        <v>165</v>
      </c>
      <c r="O477" s="1" t="s">
        <v>166</v>
      </c>
      <c r="P477" s="1" t="s">
        <v>167</v>
      </c>
      <c r="Q477" s="1" t="s">
        <v>37</v>
      </c>
      <c r="R477" s="1" t="s">
        <v>37</v>
      </c>
      <c r="S477" s="1" t="s">
        <v>37</v>
      </c>
      <c r="T477" s="1" t="s">
        <v>38</v>
      </c>
      <c r="U477" s="1" t="s">
        <v>39</v>
      </c>
      <c r="V477" s="1" t="s">
        <v>40</v>
      </c>
      <c r="W477" s="1" t="s">
        <v>41</v>
      </c>
      <c r="X477" s="1" t="s">
        <v>42</v>
      </c>
      <c r="Y477" s="1" t="s">
        <v>37</v>
      </c>
      <c r="Z477" s="1" t="s">
        <v>37</v>
      </c>
      <c r="AA477" s="1" t="s">
        <v>37</v>
      </c>
      <c r="AB477" s="1" t="s">
        <v>2212</v>
      </c>
      <c r="AC477" s="1" t="s">
        <v>37</v>
      </c>
      <c r="AD477" s="1" t="s">
        <v>37</v>
      </c>
      <c r="AE477" s="1" t="s">
        <v>8512</v>
      </c>
      <c r="AF477" s="24">
        <v>9106052444</v>
      </c>
      <c r="AG477" s="24" t="str">
        <f t="shared" si="7"/>
        <v>9106052444-00033830</v>
      </c>
    </row>
    <row r="478" spans="1:33" x14ac:dyDescent="0.25">
      <c r="A478" s="24" t="s">
        <v>8897</v>
      </c>
      <c r="B478" s="1">
        <v>11732507</v>
      </c>
      <c r="C478" s="1" t="s">
        <v>2213</v>
      </c>
      <c r="D478" s="1" t="s">
        <v>1616</v>
      </c>
      <c r="E478" s="1" t="s">
        <v>25</v>
      </c>
      <c r="F478" s="1" t="s">
        <v>26</v>
      </c>
      <c r="G478" s="1" t="s">
        <v>2214</v>
      </c>
      <c r="H478" s="1" t="s">
        <v>28</v>
      </c>
      <c r="I478" s="1" t="s">
        <v>29</v>
      </c>
      <c r="J478" s="1" t="s">
        <v>2215</v>
      </c>
      <c r="K478" s="1" t="s">
        <v>2216</v>
      </c>
      <c r="L478" s="1" t="s">
        <v>2217</v>
      </c>
      <c r="M478" s="1" t="s">
        <v>64</v>
      </c>
      <c r="N478" s="1" t="s">
        <v>65</v>
      </c>
      <c r="O478" s="1" t="s">
        <v>66</v>
      </c>
      <c r="P478" s="1" t="s">
        <v>37</v>
      </c>
      <c r="Q478" s="1" t="s">
        <v>37</v>
      </c>
      <c r="R478" s="1" t="s">
        <v>37</v>
      </c>
      <c r="S478" s="1" t="s">
        <v>37</v>
      </c>
      <c r="T478" s="1" t="s">
        <v>38</v>
      </c>
      <c r="U478" s="1" t="s">
        <v>39</v>
      </c>
      <c r="V478" s="1" t="s">
        <v>40</v>
      </c>
      <c r="W478" s="1" t="s">
        <v>41</v>
      </c>
      <c r="X478" s="1" t="s">
        <v>42</v>
      </c>
      <c r="Y478" s="1" t="s">
        <v>37</v>
      </c>
      <c r="Z478" s="1" t="s">
        <v>37</v>
      </c>
      <c r="AA478" s="1" t="s">
        <v>37</v>
      </c>
      <c r="AB478" s="1" t="s">
        <v>2218</v>
      </c>
      <c r="AC478" s="1" t="s">
        <v>37</v>
      </c>
      <c r="AD478" s="1" t="s">
        <v>37</v>
      </c>
      <c r="AE478" s="1" t="s">
        <v>8512</v>
      </c>
      <c r="AF478" s="24">
        <v>9106049107</v>
      </c>
      <c r="AG478" s="24" t="str">
        <f t="shared" si="7"/>
        <v>9106049107-00081383</v>
      </c>
    </row>
    <row r="479" spans="1:33" x14ac:dyDescent="0.25">
      <c r="A479" s="24" t="s">
        <v>8929</v>
      </c>
      <c r="B479" s="1">
        <v>11732782</v>
      </c>
      <c r="C479" s="1" t="s">
        <v>2219</v>
      </c>
      <c r="D479" s="1" t="s">
        <v>1616</v>
      </c>
      <c r="E479" s="1" t="s">
        <v>25</v>
      </c>
      <c r="F479" s="1" t="s">
        <v>26</v>
      </c>
      <c r="G479" s="1" t="s">
        <v>2220</v>
      </c>
      <c r="H479" s="1" t="s">
        <v>28</v>
      </c>
      <c r="I479" s="1" t="s">
        <v>29</v>
      </c>
      <c r="J479" s="1" t="s">
        <v>398</v>
      </c>
      <c r="K479" s="1" t="s">
        <v>399</v>
      </c>
      <c r="L479" s="1" t="s">
        <v>400</v>
      </c>
      <c r="M479" s="1" t="s">
        <v>189</v>
      </c>
      <c r="N479" s="1" t="s">
        <v>190</v>
      </c>
      <c r="O479" s="1" t="s">
        <v>191</v>
      </c>
      <c r="P479" s="1" t="s">
        <v>167</v>
      </c>
      <c r="Q479" s="1" t="s">
        <v>37</v>
      </c>
      <c r="R479" s="1" t="s">
        <v>37</v>
      </c>
      <c r="S479" s="1" t="s">
        <v>37</v>
      </c>
      <c r="T479" s="1" t="s">
        <v>38</v>
      </c>
      <c r="U479" s="1" t="s">
        <v>39</v>
      </c>
      <c r="V479" s="1" t="s">
        <v>40</v>
      </c>
      <c r="W479" s="1" t="s">
        <v>41</v>
      </c>
      <c r="X479" s="1" t="s">
        <v>42</v>
      </c>
      <c r="Y479" s="1" t="s">
        <v>37</v>
      </c>
      <c r="Z479" s="1" t="s">
        <v>37</v>
      </c>
      <c r="AA479" s="1" t="s">
        <v>37</v>
      </c>
      <c r="AB479" s="1" t="s">
        <v>2221</v>
      </c>
      <c r="AC479" s="1" t="s">
        <v>37</v>
      </c>
      <c r="AD479" s="1" t="s">
        <v>37</v>
      </c>
      <c r="AE479" s="1" t="s">
        <v>8512</v>
      </c>
      <c r="AF479" s="24">
        <v>9106049973</v>
      </c>
      <c r="AG479" s="24" t="str">
        <f t="shared" si="7"/>
        <v>9106049973-00015964</v>
      </c>
    </row>
    <row r="480" spans="1:33" x14ac:dyDescent="0.25">
      <c r="A480" s="24" t="s">
        <v>8928</v>
      </c>
      <c r="B480" s="1">
        <v>11732781</v>
      </c>
      <c r="C480" s="1" t="s">
        <v>2222</v>
      </c>
      <c r="D480" s="1" t="s">
        <v>1616</v>
      </c>
      <c r="E480" s="1" t="s">
        <v>25</v>
      </c>
      <c r="F480" s="1" t="s">
        <v>26</v>
      </c>
      <c r="G480" s="1" t="s">
        <v>2223</v>
      </c>
      <c r="H480" s="1" t="s">
        <v>28</v>
      </c>
      <c r="I480" s="1" t="s">
        <v>29</v>
      </c>
      <c r="J480" s="1" t="s">
        <v>419</v>
      </c>
      <c r="K480" s="1" t="s">
        <v>420</v>
      </c>
      <c r="L480" s="1" t="s">
        <v>421</v>
      </c>
      <c r="M480" s="1" t="s">
        <v>189</v>
      </c>
      <c r="N480" s="1" t="s">
        <v>190</v>
      </c>
      <c r="O480" s="1" t="s">
        <v>191</v>
      </c>
      <c r="P480" s="1" t="s">
        <v>167</v>
      </c>
      <c r="Q480" s="1" t="s">
        <v>37</v>
      </c>
      <c r="R480" s="1" t="s">
        <v>37</v>
      </c>
      <c r="S480" s="1" t="s">
        <v>37</v>
      </c>
      <c r="T480" s="1" t="s">
        <v>38</v>
      </c>
      <c r="U480" s="1" t="s">
        <v>39</v>
      </c>
      <c r="V480" s="1" t="s">
        <v>40</v>
      </c>
      <c r="W480" s="1" t="s">
        <v>41</v>
      </c>
      <c r="X480" s="1" t="s">
        <v>42</v>
      </c>
      <c r="Y480" s="1" t="s">
        <v>37</v>
      </c>
      <c r="Z480" s="1" t="s">
        <v>37</v>
      </c>
      <c r="AA480" s="1" t="s">
        <v>37</v>
      </c>
      <c r="AB480" s="1" t="s">
        <v>2224</v>
      </c>
      <c r="AC480" s="1" t="s">
        <v>37</v>
      </c>
      <c r="AD480" s="1" t="s">
        <v>37</v>
      </c>
      <c r="AE480" s="1" t="s">
        <v>8512</v>
      </c>
      <c r="AF480" s="24">
        <v>9106049883</v>
      </c>
      <c r="AG480" s="24" t="str">
        <f t="shared" si="7"/>
        <v>9106049883-00015963</v>
      </c>
    </row>
    <row r="481" spans="1:33" x14ac:dyDescent="0.25">
      <c r="A481" s="24" t="s">
        <v>8914</v>
      </c>
      <c r="B481" s="1">
        <v>11729266</v>
      </c>
      <c r="C481" s="1" t="s">
        <v>2225</v>
      </c>
      <c r="D481" s="1" t="s">
        <v>1616</v>
      </c>
      <c r="E481" s="1" t="s">
        <v>25</v>
      </c>
      <c r="F481" s="1" t="s">
        <v>26</v>
      </c>
      <c r="G481" s="1" t="s">
        <v>2226</v>
      </c>
      <c r="H481" s="1" t="s">
        <v>28</v>
      </c>
      <c r="I481" s="1" t="s">
        <v>29</v>
      </c>
      <c r="J481" s="1" t="s">
        <v>380</v>
      </c>
      <c r="K481" s="1" t="s">
        <v>381</v>
      </c>
      <c r="L481" s="1" t="s">
        <v>382</v>
      </c>
      <c r="M481" s="1" t="s">
        <v>55</v>
      </c>
      <c r="N481" s="1" t="s">
        <v>56</v>
      </c>
      <c r="O481" s="1" t="s">
        <v>57</v>
      </c>
      <c r="P481" s="1" t="s">
        <v>37</v>
      </c>
      <c r="Q481" s="1" t="s">
        <v>37</v>
      </c>
      <c r="R481" s="1" t="s">
        <v>37</v>
      </c>
      <c r="S481" s="1" t="s">
        <v>37</v>
      </c>
      <c r="T481" s="1" t="s">
        <v>38</v>
      </c>
      <c r="U481" s="1" t="s">
        <v>39</v>
      </c>
      <c r="V481" s="1" t="s">
        <v>40</v>
      </c>
      <c r="W481" s="1" t="s">
        <v>41</v>
      </c>
      <c r="X481" s="1" t="s">
        <v>42</v>
      </c>
      <c r="Y481" s="1" t="s">
        <v>37</v>
      </c>
      <c r="Z481" s="1" t="s">
        <v>37</v>
      </c>
      <c r="AA481" s="1" t="s">
        <v>37</v>
      </c>
      <c r="AB481" s="1" t="s">
        <v>2227</v>
      </c>
      <c r="AC481" s="1" t="s">
        <v>37</v>
      </c>
      <c r="AD481" s="1" t="s">
        <v>37</v>
      </c>
      <c r="AE481" s="1" t="s">
        <v>8512</v>
      </c>
      <c r="AF481" s="24">
        <v>9106049569</v>
      </c>
      <c r="AG481" s="24" t="str">
        <f t="shared" si="7"/>
        <v>9106049569-00483972</v>
      </c>
    </row>
    <row r="482" spans="1:33" x14ac:dyDescent="0.25">
      <c r="A482" s="24" t="s">
        <v>9039</v>
      </c>
      <c r="B482" s="1">
        <v>11732004</v>
      </c>
      <c r="C482" s="1" t="s">
        <v>2228</v>
      </c>
      <c r="D482" s="1" t="s">
        <v>1616</v>
      </c>
      <c r="E482" s="1" t="s">
        <v>25</v>
      </c>
      <c r="F482" s="1" t="s">
        <v>26</v>
      </c>
      <c r="G482" s="1" t="s">
        <v>2229</v>
      </c>
      <c r="H482" s="1" t="s">
        <v>28</v>
      </c>
      <c r="I482" s="1" t="s">
        <v>29</v>
      </c>
      <c r="J482" s="1" t="s">
        <v>30</v>
      </c>
      <c r="K482" s="1" t="s">
        <v>31</v>
      </c>
      <c r="L482" s="1" t="s">
        <v>32</v>
      </c>
      <c r="M482" s="1" t="s">
        <v>164</v>
      </c>
      <c r="N482" s="1" t="s">
        <v>165</v>
      </c>
      <c r="O482" s="1" t="s">
        <v>166</v>
      </c>
      <c r="P482" s="1" t="s">
        <v>167</v>
      </c>
      <c r="Q482" s="1" t="s">
        <v>37</v>
      </c>
      <c r="R482" s="1" t="s">
        <v>37</v>
      </c>
      <c r="S482" s="1" t="s">
        <v>37</v>
      </c>
      <c r="T482" s="1" t="s">
        <v>38</v>
      </c>
      <c r="U482" s="1" t="s">
        <v>39</v>
      </c>
      <c r="V482" s="1" t="s">
        <v>40</v>
      </c>
      <c r="W482" s="1" t="s">
        <v>41</v>
      </c>
      <c r="X482" s="1" t="s">
        <v>42</v>
      </c>
      <c r="Y482" s="1" t="s">
        <v>37</v>
      </c>
      <c r="Z482" s="1" t="s">
        <v>37</v>
      </c>
      <c r="AA482" s="1" t="s">
        <v>37</v>
      </c>
      <c r="AB482" s="1" t="s">
        <v>2230</v>
      </c>
      <c r="AC482" s="1" t="s">
        <v>37</v>
      </c>
      <c r="AD482" s="1" t="s">
        <v>37</v>
      </c>
      <c r="AE482" s="1" t="s">
        <v>8512</v>
      </c>
      <c r="AF482" s="24">
        <v>9106052446</v>
      </c>
      <c r="AG482" s="24" t="str">
        <f t="shared" si="7"/>
        <v>9106052446-00033831</v>
      </c>
    </row>
    <row r="483" spans="1:33" x14ac:dyDescent="0.25">
      <c r="A483" s="24" t="s">
        <v>9012</v>
      </c>
      <c r="B483" s="1">
        <v>11733066</v>
      </c>
      <c r="C483" s="1" t="s">
        <v>2231</v>
      </c>
      <c r="D483" s="1" t="s">
        <v>1616</v>
      </c>
      <c r="E483" s="1" t="s">
        <v>25</v>
      </c>
      <c r="F483" s="1" t="s">
        <v>26</v>
      </c>
      <c r="G483" s="1" t="s">
        <v>2232</v>
      </c>
      <c r="H483" s="1" t="s">
        <v>28</v>
      </c>
      <c r="I483" s="1" t="s">
        <v>29</v>
      </c>
      <c r="J483" s="1" t="s">
        <v>2233</v>
      </c>
      <c r="K483" s="1" t="s">
        <v>2234</v>
      </c>
      <c r="L483" s="1" t="s">
        <v>2235</v>
      </c>
      <c r="M483" s="1" t="s">
        <v>346</v>
      </c>
      <c r="N483" s="1" t="s">
        <v>347</v>
      </c>
      <c r="O483" s="1" t="s">
        <v>348</v>
      </c>
      <c r="P483" s="1" t="s">
        <v>37</v>
      </c>
      <c r="Q483" s="1" t="s">
        <v>37</v>
      </c>
      <c r="R483" s="1" t="s">
        <v>37</v>
      </c>
      <c r="S483" s="1" t="s">
        <v>37</v>
      </c>
      <c r="T483" s="1" t="s">
        <v>38</v>
      </c>
      <c r="U483" s="1" t="s">
        <v>39</v>
      </c>
      <c r="V483" s="1" t="s">
        <v>40</v>
      </c>
      <c r="W483" s="1" t="s">
        <v>41</v>
      </c>
      <c r="X483" s="1" t="s">
        <v>42</v>
      </c>
      <c r="Y483" s="1" t="s">
        <v>37</v>
      </c>
      <c r="Z483" s="1" t="s">
        <v>37</v>
      </c>
      <c r="AA483" s="1" t="s">
        <v>37</v>
      </c>
      <c r="AB483" s="1" t="s">
        <v>2236</v>
      </c>
      <c r="AC483" s="1" t="s">
        <v>37</v>
      </c>
      <c r="AD483" s="1" t="s">
        <v>37</v>
      </c>
      <c r="AE483" s="1" t="s">
        <v>8512</v>
      </c>
      <c r="AF483" s="24">
        <v>9106052009</v>
      </c>
      <c r="AG483" s="24" t="str">
        <f t="shared" si="7"/>
        <v>9106052009-00006599</v>
      </c>
    </row>
    <row r="484" spans="1:33" x14ac:dyDescent="0.25">
      <c r="A484" s="24" t="s">
        <v>8903</v>
      </c>
      <c r="B484" s="1">
        <v>11731828</v>
      </c>
      <c r="C484" s="1" t="s">
        <v>2237</v>
      </c>
      <c r="D484" s="1" t="s">
        <v>1616</v>
      </c>
      <c r="E484" s="1" t="s">
        <v>25</v>
      </c>
      <c r="F484" s="1" t="s">
        <v>26</v>
      </c>
      <c r="G484" s="1" t="s">
        <v>2238</v>
      </c>
      <c r="H484" s="1" t="s">
        <v>28</v>
      </c>
      <c r="I484" s="1" t="s">
        <v>29</v>
      </c>
      <c r="J484" s="1" t="s">
        <v>2239</v>
      </c>
      <c r="K484" s="1" t="s">
        <v>2240</v>
      </c>
      <c r="L484" s="1" t="s">
        <v>2241</v>
      </c>
      <c r="M484" s="1" t="s">
        <v>164</v>
      </c>
      <c r="N484" s="1" t="s">
        <v>165</v>
      </c>
      <c r="O484" s="1" t="s">
        <v>166</v>
      </c>
      <c r="P484" s="1" t="s">
        <v>167</v>
      </c>
      <c r="Q484" s="1" t="s">
        <v>37</v>
      </c>
      <c r="R484" s="1" t="s">
        <v>37</v>
      </c>
      <c r="S484" s="1" t="s">
        <v>37</v>
      </c>
      <c r="T484" s="1" t="s">
        <v>38</v>
      </c>
      <c r="U484" s="1" t="s">
        <v>39</v>
      </c>
      <c r="V484" s="1" t="s">
        <v>40</v>
      </c>
      <c r="W484" s="1" t="s">
        <v>41</v>
      </c>
      <c r="X484" s="1" t="s">
        <v>42</v>
      </c>
      <c r="Y484" s="1" t="s">
        <v>37</v>
      </c>
      <c r="Z484" s="1" t="s">
        <v>37</v>
      </c>
      <c r="AA484" s="1" t="s">
        <v>37</v>
      </c>
      <c r="AB484" s="1" t="s">
        <v>2242</v>
      </c>
      <c r="AC484" s="1" t="s">
        <v>37</v>
      </c>
      <c r="AD484" s="1" t="s">
        <v>37</v>
      </c>
      <c r="AE484" s="1" t="s">
        <v>8512</v>
      </c>
      <c r="AF484" s="24">
        <v>9106049239</v>
      </c>
      <c r="AG484" s="24" t="str">
        <f t="shared" si="7"/>
        <v>9106049239-00033729</v>
      </c>
    </row>
    <row r="485" spans="1:33" x14ac:dyDescent="0.25">
      <c r="A485" s="24" t="s">
        <v>8834</v>
      </c>
      <c r="B485" s="1">
        <v>11731638</v>
      </c>
      <c r="C485" s="1" t="s">
        <v>2243</v>
      </c>
      <c r="D485" s="1" t="s">
        <v>1616</v>
      </c>
      <c r="E485" s="1" t="s">
        <v>25</v>
      </c>
      <c r="F485" s="1" t="s">
        <v>26</v>
      </c>
      <c r="G485" s="1" t="s">
        <v>2244</v>
      </c>
      <c r="H485" s="1" t="s">
        <v>28</v>
      </c>
      <c r="I485" s="1" t="s">
        <v>29</v>
      </c>
      <c r="J485" s="1" t="s">
        <v>2245</v>
      </c>
      <c r="K485" s="1" t="s">
        <v>2246</v>
      </c>
      <c r="L485" s="1" t="s">
        <v>2247</v>
      </c>
      <c r="M485" s="1" t="s">
        <v>125</v>
      </c>
      <c r="N485" s="1" t="s">
        <v>126</v>
      </c>
      <c r="O485" s="1" t="s">
        <v>127</v>
      </c>
      <c r="P485" s="1" t="s">
        <v>37</v>
      </c>
      <c r="Q485" s="1" t="s">
        <v>37</v>
      </c>
      <c r="R485" s="1" t="s">
        <v>37</v>
      </c>
      <c r="S485" s="1" t="s">
        <v>37</v>
      </c>
      <c r="T485" s="1" t="s">
        <v>38</v>
      </c>
      <c r="U485" s="1" t="s">
        <v>39</v>
      </c>
      <c r="V485" s="1" t="s">
        <v>40</v>
      </c>
      <c r="W485" s="1" t="s">
        <v>41</v>
      </c>
      <c r="X485" s="1" t="s">
        <v>42</v>
      </c>
      <c r="Y485" s="1" t="s">
        <v>37</v>
      </c>
      <c r="Z485" s="1" t="s">
        <v>37</v>
      </c>
      <c r="AA485" s="1" t="s">
        <v>37</v>
      </c>
      <c r="AB485" s="1" t="s">
        <v>2248</v>
      </c>
      <c r="AC485" s="1" t="s">
        <v>37</v>
      </c>
      <c r="AD485" s="1" t="s">
        <v>37</v>
      </c>
      <c r="AE485" s="1" t="s">
        <v>8512</v>
      </c>
      <c r="AF485" s="24">
        <v>9106046730</v>
      </c>
      <c r="AG485" s="24" t="str">
        <f t="shared" si="7"/>
        <v>9106046730-00018305</v>
      </c>
    </row>
    <row r="486" spans="1:33" x14ac:dyDescent="0.25">
      <c r="A486" s="24" t="s">
        <v>8894</v>
      </c>
      <c r="B486" s="1">
        <v>11729081</v>
      </c>
      <c r="C486" s="1" t="s">
        <v>2249</v>
      </c>
      <c r="D486" s="1" t="s">
        <v>1616</v>
      </c>
      <c r="E486" s="1" t="s">
        <v>25</v>
      </c>
      <c r="F486" s="1" t="s">
        <v>26</v>
      </c>
      <c r="G486" s="1" t="s">
        <v>2250</v>
      </c>
      <c r="H486" s="1" t="s">
        <v>28</v>
      </c>
      <c r="I486" s="1" t="s">
        <v>29</v>
      </c>
      <c r="J486" s="1" t="s">
        <v>2251</v>
      </c>
      <c r="K486" s="1" t="s">
        <v>2252</v>
      </c>
      <c r="L486" s="1" t="s">
        <v>2253</v>
      </c>
      <c r="M486" s="1" t="s">
        <v>55</v>
      </c>
      <c r="N486" s="1" t="s">
        <v>56</v>
      </c>
      <c r="O486" s="1" t="s">
        <v>57</v>
      </c>
      <c r="P486" s="1" t="s">
        <v>37</v>
      </c>
      <c r="Q486" s="1" t="s">
        <v>37</v>
      </c>
      <c r="R486" s="1" t="s">
        <v>37</v>
      </c>
      <c r="S486" s="1" t="s">
        <v>37</v>
      </c>
      <c r="T486" s="1" t="s">
        <v>38</v>
      </c>
      <c r="U486" s="1" t="s">
        <v>39</v>
      </c>
      <c r="V486" s="1" t="s">
        <v>40</v>
      </c>
      <c r="W486" s="1" t="s">
        <v>41</v>
      </c>
      <c r="X486" s="1" t="s">
        <v>42</v>
      </c>
      <c r="Y486" s="1" t="s">
        <v>37</v>
      </c>
      <c r="Z486" s="1" t="s">
        <v>37</v>
      </c>
      <c r="AA486" s="1" t="s">
        <v>37</v>
      </c>
      <c r="AB486" s="1" t="s">
        <v>2254</v>
      </c>
      <c r="AC486" s="1" t="s">
        <v>37</v>
      </c>
      <c r="AD486" s="1" t="s">
        <v>37</v>
      </c>
      <c r="AE486" s="1" t="s">
        <v>8512</v>
      </c>
      <c r="AF486" s="24">
        <v>9106049061</v>
      </c>
      <c r="AG486" s="24" t="str">
        <f t="shared" si="7"/>
        <v>9106049061-00483795</v>
      </c>
    </row>
    <row r="487" spans="1:33" x14ac:dyDescent="0.25">
      <c r="A487" s="24" t="s">
        <v>9000</v>
      </c>
      <c r="B487" s="1">
        <v>11734155</v>
      </c>
      <c r="C487" s="1" t="s">
        <v>2255</v>
      </c>
      <c r="D487" s="1" t="s">
        <v>1616</v>
      </c>
      <c r="E487" s="1" t="s">
        <v>25</v>
      </c>
      <c r="F487" s="1" t="s">
        <v>26</v>
      </c>
      <c r="G487" s="1" t="s">
        <v>2256</v>
      </c>
      <c r="H487" s="1" t="s">
        <v>28</v>
      </c>
      <c r="I487" s="1" t="s">
        <v>29</v>
      </c>
      <c r="J487" s="1" t="s">
        <v>936</v>
      </c>
      <c r="K487" s="1" t="s">
        <v>937</v>
      </c>
      <c r="L487" s="1" t="s">
        <v>938</v>
      </c>
      <c r="M487" s="1" t="s">
        <v>228</v>
      </c>
      <c r="N487" s="1" t="s">
        <v>229</v>
      </c>
      <c r="O487" s="1" t="s">
        <v>230</v>
      </c>
      <c r="P487" s="1" t="s">
        <v>231</v>
      </c>
      <c r="Q487" s="1" t="s">
        <v>37</v>
      </c>
      <c r="R487" s="1" t="s">
        <v>37</v>
      </c>
      <c r="S487" s="1" t="s">
        <v>37</v>
      </c>
      <c r="T487" s="1" t="s">
        <v>38</v>
      </c>
      <c r="U487" s="1" t="s">
        <v>39</v>
      </c>
      <c r="V487" s="1" t="s">
        <v>40</v>
      </c>
      <c r="W487" s="1" t="s">
        <v>41</v>
      </c>
      <c r="X487" s="1" t="s">
        <v>42</v>
      </c>
      <c r="Y487" s="1" t="s">
        <v>37</v>
      </c>
      <c r="Z487" s="1" t="s">
        <v>37</v>
      </c>
      <c r="AA487" s="1" t="s">
        <v>37</v>
      </c>
      <c r="AB487" s="1" t="s">
        <v>2257</v>
      </c>
      <c r="AC487" s="1" t="s">
        <v>37</v>
      </c>
      <c r="AD487" s="1" t="s">
        <v>37</v>
      </c>
      <c r="AE487" s="1" t="s">
        <v>8512</v>
      </c>
      <c r="AF487" s="24">
        <v>9106051735</v>
      </c>
      <c r="AG487" s="24" t="str">
        <f t="shared" si="7"/>
        <v>9106051735-00005762</v>
      </c>
    </row>
    <row r="488" spans="1:33" x14ac:dyDescent="0.25">
      <c r="A488" s="24" t="s">
        <v>8859</v>
      </c>
      <c r="B488" s="1">
        <v>11734343</v>
      </c>
      <c r="C488" s="1" t="s">
        <v>2258</v>
      </c>
      <c r="D488" s="1" t="s">
        <v>1616</v>
      </c>
      <c r="E488" s="1" t="s">
        <v>25</v>
      </c>
      <c r="F488" s="1" t="s">
        <v>26</v>
      </c>
      <c r="G488" s="1" t="s">
        <v>2259</v>
      </c>
      <c r="H488" s="1" t="s">
        <v>28</v>
      </c>
      <c r="I488" s="1" t="s">
        <v>29</v>
      </c>
      <c r="J488" s="1" t="s">
        <v>30</v>
      </c>
      <c r="K488" s="1" t="s">
        <v>31</v>
      </c>
      <c r="L488" s="1" t="s">
        <v>32</v>
      </c>
      <c r="M488" s="1" t="s">
        <v>1428</v>
      </c>
      <c r="N488" s="1" t="s">
        <v>1429</v>
      </c>
      <c r="O488" s="1" t="s">
        <v>1430</v>
      </c>
      <c r="P488" s="1" t="s">
        <v>37</v>
      </c>
      <c r="Q488" s="1" t="s">
        <v>37</v>
      </c>
      <c r="R488" s="1" t="s">
        <v>37</v>
      </c>
      <c r="S488" s="1" t="s">
        <v>37</v>
      </c>
      <c r="T488" s="1" t="s">
        <v>38</v>
      </c>
      <c r="U488" s="1" t="s">
        <v>39</v>
      </c>
      <c r="V488" s="1" t="s">
        <v>40</v>
      </c>
      <c r="W488" s="1" t="s">
        <v>41</v>
      </c>
      <c r="X488" s="1" t="s">
        <v>42</v>
      </c>
      <c r="Y488" s="1" t="s">
        <v>37</v>
      </c>
      <c r="Z488" s="1" t="s">
        <v>37</v>
      </c>
      <c r="AA488" s="1" t="s">
        <v>37</v>
      </c>
      <c r="AB488" s="1" t="s">
        <v>2260</v>
      </c>
      <c r="AC488" s="1" t="s">
        <v>37</v>
      </c>
      <c r="AD488" s="1" t="s">
        <v>37</v>
      </c>
      <c r="AE488" s="1" t="s">
        <v>8512</v>
      </c>
      <c r="AF488" s="24">
        <v>9106047892</v>
      </c>
      <c r="AG488" s="24" t="str">
        <f t="shared" si="7"/>
        <v>9106047892-00006451</v>
      </c>
    </row>
    <row r="489" spans="1:33" x14ac:dyDescent="0.25">
      <c r="A489" s="24" t="s">
        <v>8893</v>
      </c>
      <c r="B489" s="1">
        <v>11729084</v>
      </c>
      <c r="C489" s="1" t="s">
        <v>2261</v>
      </c>
      <c r="D489" s="1" t="s">
        <v>1616</v>
      </c>
      <c r="E489" s="1" t="s">
        <v>25</v>
      </c>
      <c r="F489" s="1" t="s">
        <v>26</v>
      </c>
      <c r="G489" s="1" t="s">
        <v>2262</v>
      </c>
      <c r="H489" s="1" t="s">
        <v>28</v>
      </c>
      <c r="I489" s="1" t="s">
        <v>29</v>
      </c>
      <c r="J489" s="1" t="s">
        <v>2263</v>
      </c>
      <c r="K489" s="1" t="s">
        <v>2264</v>
      </c>
      <c r="L489" s="1" t="s">
        <v>2265</v>
      </c>
      <c r="M489" s="1" t="s">
        <v>55</v>
      </c>
      <c r="N489" s="1" t="s">
        <v>56</v>
      </c>
      <c r="O489" s="1" t="s">
        <v>57</v>
      </c>
      <c r="P489" s="1" t="s">
        <v>37</v>
      </c>
      <c r="Q489" s="1" t="s">
        <v>37</v>
      </c>
      <c r="R489" s="1" t="s">
        <v>37</v>
      </c>
      <c r="S489" s="1" t="s">
        <v>37</v>
      </c>
      <c r="T489" s="1" t="s">
        <v>38</v>
      </c>
      <c r="U489" s="1" t="s">
        <v>39</v>
      </c>
      <c r="V489" s="1" t="s">
        <v>40</v>
      </c>
      <c r="W489" s="1" t="s">
        <v>41</v>
      </c>
      <c r="X489" s="1" t="s">
        <v>42</v>
      </c>
      <c r="Y489" s="1" t="s">
        <v>37</v>
      </c>
      <c r="Z489" s="1" t="s">
        <v>37</v>
      </c>
      <c r="AA489" s="1" t="s">
        <v>37</v>
      </c>
      <c r="AB489" s="1" t="s">
        <v>2266</v>
      </c>
      <c r="AC489" s="1" t="s">
        <v>37</v>
      </c>
      <c r="AD489" s="1" t="s">
        <v>37</v>
      </c>
      <c r="AE489" s="1" t="s">
        <v>8512</v>
      </c>
      <c r="AF489" s="24">
        <v>9106049070</v>
      </c>
      <c r="AG489" s="24" t="str">
        <f t="shared" si="7"/>
        <v>9106049070-00483798</v>
      </c>
    </row>
    <row r="490" spans="1:33" x14ac:dyDescent="0.25">
      <c r="A490" s="24" t="s">
        <v>9007</v>
      </c>
      <c r="B490" s="1">
        <v>11731743</v>
      </c>
      <c r="C490" s="1" t="s">
        <v>2267</v>
      </c>
      <c r="D490" s="1" t="s">
        <v>1616</v>
      </c>
      <c r="E490" s="1" t="s">
        <v>25</v>
      </c>
      <c r="F490" s="1" t="s">
        <v>26</v>
      </c>
      <c r="G490" s="1" t="s">
        <v>2268</v>
      </c>
      <c r="H490" s="1" t="s">
        <v>28</v>
      </c>
      <c r="I490" s="1" t="s">
        <v>29</v>
      </c>
      <c r="J490" s="1" t="s">
        <v>1681</v>
      </c>
      <c r="K490" s="1" t="s">
        <v>1682</v>
      </c>
      <c r="L490" s="1" t="s">
        <v>1683</v>
      </c>
      <c r="M490" s="1" t="s">
        <v>125</v>
      </c>
      <c r="N490" s="1" t="s">
        <v>126</v>
      </c>
      <c r="O490" s="1" t="s">
        <v>127</v>
      </c>
      <c r="P490" s="1" t="s">
        <v>37</v>
      </c>
      <c r="Q490" s="1" t="s">
        <v>37</v>
      </c>
      <c r="R490" s="1" t="s">
        <v>37</v>
      </c>
      <c r="S490" s="1" t="s">
        <v>37</v>
      </c>
      <c r="T490" s="1" t="s">
        <v>38</v>
      </c>
      <c r="U490" s="1" t="s">
        <v>39</v>
      </c>
      <c r="V490" s="1" t="s">
        <v>40</v>
      </c>
      <c r="W490" s="1" t="s">
        <v>41</v>
      </c>
      <c r="X490" s="1" t="s">
        <v>42</v>
      </c>
      <c r="Y490" s="1" t="s">
        <v>37</v>
      </c>
      <c r="Z490" s="1" t="s">
        <v>37</v>
      </c>
      <c r="AA490" s="1" t="s">
        <v>37</v>
      </c>
      <c r="AB490" s="1" t="s">
        <v>2269</v>
      </c>
      <c r="AC490" s="1" t="s">
        <v>37</v>
      </c>
      <c r="AD490" s="1" t="s">
        <v>37</v>
      </c>
      <c r="AE490" s="1" t="s">
        <v>8512</v>
      </c>
      <c r="AF490" s="24">
        <v>9106051867</v>
      </c>
      <c r="AG490" s="24" t="str">
        <f t="shared" si="7"/>
        <v>9106051867-00018364</v>
      </c>
    </row>
    <row r="491" spans="1:33" x14ac:dyDescent="0.25">
      <c r="A491" s="24" t="s">
        <v>8896</v>
      </c>
      <c r="B491" s="1">
        <v>11729087</v>
      </c>
      <c r="C491" s="1" t="s">
        <v>2270</v>
      </c>
      <c r="D491" s="1" t="s">
        <v>1616</v>
      </c>
      <c r="E491" s="1" t="s">
        <v>25</v>
      </c>
      <c r="F491" s="1" t="s">
        <v>26</v>
      </c>
      <c r="G491" s="1" t="s">
        <v>2271</v>
      </c>
      <c r="H491" s="1" t="s">
        <v>28</v>
      </c>
      <c r="I491" s="1" t="s">
        <v>29</v>
      </c>
      <c r="J491" s="1" t="s">
        <v>61</v>
      </c>
      <c r="K491" s="1" t="s">
        <v>62</v>
      </c>
      <c r="L491" s="1" t="s">
        <v>63</v>
      </c>
      <c r="M491" s="1" t="s">
        <v>55</v>
      </c>
      <c r="N491" s="1" t="s">
        <v>56</v>
      </c>
      <c r="O491" s="1" t="s">
        <v>57</v>
      </c>
      <c r="P491" s="1" t="s">
        <v>37</v>
      </c>
      <c r="Q491" s="1" t="s">
        <v>37</v>
      </c>
      <c r="R491" s="1" t="s">
        <v>37</v>
      </c>
      <c r="S491" s="1" t="s">
        <v>37</v>
      </c>
      <c r="T491" s="1" t="s">
        <v>38</v>
      </c>
      <c r="U491" s="1" t="s">
        <v>39</v>
      </c>
      <c r="V491" s="1" t="s">
        <v>40</v>
      </c>
      <c r="W491" s="1" t="s">
        <v>41</v>
      </c>
      <c r="X491" s="1" t="s">
        <v>42</v>
      </c>
      <c r="Y491" s="1" t="s">
        <v>37</v>
      </c>
      <c r="Z491" s="1" t="s">
        <v>37</v>
      </c>
      <c r="AA491" s="1" t="s">
        <v>37</v>
      </c>
      <c r="AB491" s="1" t="s">
        <v>2272</v>
      </c>
      <c r="AC491" s="1" t="s">
        <v>37</v>
      </c>
      <c r="AD491" s="1" t="s">
        <v>37</v>
      </c>
      <c r="AE491" s="1" t="s">
        <v>8512</v>
      </c>
      <c r="AF491" s="24">
        <v>9106049076</v>
      </c>
      <c r="AG491" s="24" t="str">
        <f t="shared" si="7"/>
        <v>9106049076-00483801</v>
      </c>
    </row>
    <row r="492" spans="1:33" x14ac:dyDescent="0.25">
      <c r="A492" s="24" t="s">
        <v>8890</v>
      </c>
      <c r="B492" s="1">
        <v>11732882</v>
      </c>
      <c r="C492" s="1" t="s">
        <v>2273</v>
      </c>
      <c r="D492" s="1" t="s">
        <v>1616</v>
      </c>
      <c r="E492" s="1" t="s">
        <v>25</v>
      </c>
      <c r="F492" s="1" t="s">
        <v>26</v>
      </c>
      <c r="G492" s="1" t="s">
        <v>2274</v>
      </c>
      <c r="H492" s="1" t="s">
        <v>28</v>
      </c>
      <c r="I492" s="1" t="s">
        <v>29</v>
      </c>
      <c r="J492" s="1" t="s">
        <v>701</v>
      </c>
      <c r="K492" s="1" t="s">
        <v>702</v>
      </c>
      <c r="L492" s="1" t="s">
        <v>703</v>
      </c>
      <c r="M492" s="1" t="s">
        <v>686</v>
      </c>
      <c r="N492" s="1" t="s">
        <v>687</v>
      </c>
      <c r="O492" s="1" t="s">
        <v>688</v>
      </c>
      <c r="P492" s="1" t="s">
        <v>37</v>
      </c>
      <c r="Q492" s="1" t="s">
        <v>37</v>
      </c>
      <c r="R492" s="1" t="s">
        <v>37</v>
      </c>
      <c r="S492" s="1" t="s">
        <v>37</v>
      </c>
      <c r="T492" s="1" t="s">
        <v>38</v>
      </c>
      <c r="U492" s="1" t="s">
        <v>39</v>
      </c>
      <c r="V492" s="1" t="s">
        <v>40</v>
      </c>
      <c r="W492" s="1" t="s">
        <v>41</v>
      </c>
      <c r="X492" s="1" t="s">
        <v>42</v>
      </c>
      <c r="Y492" s="1" t="s">
        <v>37</v>
      </c>
      <c r="Z492" s="1" t="s">
        <v>37</v>
      </c>
      <c r="AA492" s="1" t="s">
        <v>37</v>
      </c>
      <c r="AB492" s="1" t="s">
        <v>2275</v>
      </c>
      <c r="AC492" s="1" t="s">
        <v>37</v>
      </c>
      <c r="AD492" s="1" t="s">
        <v>37</v>
      </c>
      <c r="AE492" s="1" t="s">
        <v>8512</v>
      </c>
      <c r="AF492" s="24">
        <v>9106049008</v>
      </c>
      <c r="AG492" s="24" t="str">
        <f t="shared" si="7"/>
        <v>9106049008-00010124</v>
      </c>
    </row>
    <row r="493" spans="1:33" x14ac:dyDescent="0.25">
      <c r="A493" s="24" t="s">
        <v>8852</v>
      </c>
      <c r="B493" s="1">
        <v>11733158</v>
      </c>
      <c r="C493" s="1" t="s">
        <v>2276</v>
      </c>
      <c r="D493" s="1" t="s">
        <v>1616</v>
      </c>
      <c r="E493" s="1" t="s">
        <v>25</v>
      </c>
      <c r="F493" s="1" t="s">
        <v>26</v>
      </c>
      <c r="G493" s="1" t="s">
        <v>2277</v>
      </c>
      <c r="H493" s="1" t="s">
        <v>28</v>
      </c>
      <c r="I493" s="1" t="s">
        <v>29</v>
      </c>
      <c r="J493" s="1" t="s">
        <v>2278</v>
      </c>
      <c r="K493" s="1" t="s">
        <v>2279</v>
      </c>
      <c r="L493" s="1" t="s">
        <v>2280</v>
      </c>
      <c r="M493" s="1" t="s">
        <v>1179</v>
      </c>
      <c r="N493" s="1" t="s">
        <v>1180</v>
      </c>
      <c r="O493" s="1" t="s">
        <v>1181</v>
      </c>
      <c r="P493" s="1" t="s">
        <v>91</v>
      </c>
      <c r="Q493" s="1" t="s">
        <v>37</v>
      </c>
      <c r="R493" s="1" t="s">
        <v>37</v>
      </c>
      <c r="S493" s="1" t="s">
        <v>37</v>
      </c>
      <c r="T493" s="1" t="s">
        <v>38</v>
      </c>
      <c r="U493" s="1" t="s">
        <v>39</v>
      </c>
      <c r="V493" s="1" t="s">
        <v>40</v>
      </c>
      <c r="W493" s="1" t="s">
        <v>41</v>
      </c>
      <c r="X493" s="1" t="s">
        <v>42</v>
      </c>
      <c r="Y493" s="1" t="s">
        <v>37</v>
      </c>
      <c r="Z493" s="1" t="s">
        <v>37</v>
      </c>
      <c r="AA493" s="1" t="s">
        <v>37</v>
      </c>
      <c r="AB493" s="1" t="s">
        <v>2281</v>
      </c>
      <c r="AC493" s="1" t="s">
        <v>37</v>
      </c>
      <c r="AD493" s="1" t="s">
        <v>37</v>
      </c>
      <c r="AE493" s="1" t="s">
        <v>8512</v>
      </c>
      <c r="AF493" s="24">
        <v>9106047444</v>
      </c>
      <c r="AG493" s="24" t="str">
        <f t="shared" si="7"/>
        <v>9106047444-00004709</v>
      </c>
    </row>
    <row r="494" spans="1:33" x14ac:dyDescent="0.25">
      <c r="A494" s="24" t="s">
        <v>8954</v>
      </c>
      <c r="B494" s="1">
        <v>11734073</v>
      </c>
      <c r="C494" s="1" t="s">
        <v>2282</v>
      </c>
      <c r="D494" s="1" t="s">
        <v>1616</v>
      </c>
      <c r="E494" s="1" t="s">
        <v>25</v>
      </c>
      <c r="F494" s="1" t="s">
        <v>26</v>
      </c>
      <c r="G494" s="1" t="s">
        <v>2283</v>
      </c>
      <c r="H494" s="1" t="s">
        <v>28</v>
      </c>
      <c r="I494" s="1" t="s">
        <v>29</v>
      </c>
      <c r="J494" s="1" t="s">
        <v>701</v>
      </c>
      <c r="K494" s="1" t="s">
        <v>702</v>
      </c>
      <c r="L494" s="1" t="s">
        <v>703</v>
      </c>
      <c r="M494" s="1" t="s">
        <v>247</v>
      </c>
      <c r="N494" s="1" t="s">
        <v>248</v>
      </c>
      <c r="O494" s="1" t="s">
        <v>249</v>
      </c>
      <c r="P494" s="1" t="s">
        <v>37</v>
      </c>
      <c r="Q494" s="1" t="s">
        <v>37</v>
      </c>
      <c r="R494" s="1" t="s">
        <v>37</v>
      </c>
      <c r="S494" s="1" t="s">
        <v>37</v>
      </c>
      <c r="T494" s="1" t="s">
        <v>38</v>
      </c>
      <c r="U494" s="1" t="s">
        <v>39</v>
      </c>
      <c r="V494" s="1" t="s">
        <v>40</v>
      </c>
      <c r="W494" s="1" t="s">
        <v>41</v>
      </c>
      <c r="X494" s="1" t="s">
        <v>42</v>
      </c>
      <c r="Y494" s="1" t="s">
        <v>37</v>
      </c>
      <c r="Z494" s="1" t="s">
        <v>37</v>
      </c>
      <c r="AA494" s="1" t="s">
        <v>37</v>
      </c>
      <c r="AB494" s="1" t="s">
        <v>2284</v>
      </c>
      <c r="AC494" s="1" t="s">
        <v>37</v>
      </c>
      <c r="AD494" s="1" t="s">
        <v>37</v>
      </c>
      <c r="AE494" s="1" t="s">
        <v>8512</v>
      </c>
      <c r="AF494" s="24">
        <v>9106050586</v>
      </c>
      <c r="AG494" s="24" t="str">
        <f t="shared" si="7"/>
        <v>9106050586-00015053</v>
      </c>
    </row>
    <row r="495" spans="1:33" x14ac:dyDescent="0.25">
      <c r="A495" s="24" t="s">
        <v>9025</v>
      </c>
      <c r="B495" s="1">
        <v>11732333</v>
      </c>
      <c r="C495" s="1" t="s">
        <v>2285</v>
      </c>
      <c r="D495" s="1" t="s">
        <v>1616</v>
      </c>
      <c r="E495" s="1" t="s">
        <v>25</v>
      </c>
      <c r="F495" s="1" t="s">
        <v>26</v>
      </c>
      <c r="G495" s="1" t="s">
        <v>2286</v>
      </c>
      <c r="H495" s="1" t="s">
        <v>28</v>
      </c>
      <c r="I495" s="1" t="s">
        <v>29</v>
      </c>
      <c r="J495" s="1" t="s">
        <v>419</v>
      </c>
      <c r="K495" s="1" t="s">
        <v>420</v>
      </c>
      <c r="L495" s="1" t="s">
        <v>421</v>
      </c>
      <c r="M495" s="1" t="s">
        <v>839</v>
      </c>
      <c r="N495" s="1" t="s">
        <v>840</v>
      </c>
      <c r="O495" s="1" t="s">
        <v>841</v>
      </c>
      <c r="P495" s="1" t="s">
        <v>37</v>
      </c>
      <c r="Q495" s="1" t="s">
        <v>37</v>
      </c>
      <c r="R495" s="1" t="s">
        <v>37</v>
      </c>
      <c r="S495" s="1" t="s">
        <v>37</v>
      </c>
      <c r="T495" s="1" t="s">
        <v>38</v>
      </c>
      <c r="U495" s="1" t="s">
        <v>39</v>
      </c>
      <c r="V495" s="1" t="s">
        <v>40</v>
      </c>
      <c r="W495" s="1" t="s">
        <v>41</v>
      </c>
      <c r="X495" s="1" t="s">
        <v>42</v>
      </c>
      <c r="Y495" s="1" t="s">
        <v>37</v>
      </c>
      <c r="Z495" s="1" t="s">
        <v>37</v>
      </c>
      <c r="AA495" s="1" t="s">
        <v>37</v>
      </c>
      <c r="AB495" s="1" t="s">
        <v>2287</v>
      </c>
      <c r="AC495" s="1" t="s">
        <v>37</v>
      </c>
      <c r="AD495" s="1" t="s">
        <v>37</v>
      </c>
      <c r="AE495" s="1" t="s">
        <v>8512</v>
      </c>
      <c r="AF495" s="24">
        <v>9106052294</v>
      </c>
      <c r="AG495" s="24" t="str">
        <f t="shared" si="7"/>
        <v>9106052294-00010839</v>
      </c>
    </row>
    <row r="496" spans="1:33" x14ac:dyDescent="0.25">
      <c r="A496" s="24" t="s">
        <v>8958</v>
      </c>
      <c r="B496" s="1">
        <v>11734074</v>
      </c>
      <c r="C496" s="1" t="s">
        <v>2288</v>
      </c>
      <c r="D496" s="1" t="s">
        <v>1616</v>
      </c>
      <c r="E496" s="1" t="s">
        <v>25</v>
      </c>
      <c r="F496" s="1" t="s">
        <v>26</v>
      </c>
      <c r="G496" s="1" t="s">
        <v>2289</v>
      </c>
      <c r="H496" s="1" t="s">
        <v>28</v>
      </c>
      <c r="I496" s="1" t="s">
        <v>29</v>
      </c>
      <c r="J496" s="1" t="s">
        <v>52</v>
      </c>
      <c r="K496" s="1" t="s">
        <v>53</v>
      </c>
      <c r="L496" s="1" t="s">
        <v>54</v>
      </c>
      <c r="M496" s="1" t="s">
        <v>247</v>
      </c>
      <c r="N496" s="1" t="s">
        <v>248</v>
      </c>
      <c r="O496" s="1" t="s">
        <v>249</v>
      </c>
      <c r="P496" s="1" t="s">
        <v>37</v>
      </c>
      <c r="Q496" s="1" t="s">
        <v>37</v>
      </c>
      <c r="R496" s="1" t="s">
        <v>37</v>
      </c>
      <c r="S496" s="1" t="s">
        <v>37</v>
      </c>
      <c r="T496" s="1" t="s">
        <v>38</v>
      </c>
      <c r="U496" s="1" t="s">
        <v>39</v>
      </c>
      <c r="V496" s="1" t="s">
        <v>40</v>
      </c>
      <c r="W496" s="1" t="s">
        <v>41</v>
      </c>
      <c r="X496" s="1" t="s">
        <v>42</v>
      </c>
      <c r="Y496" s="1" t="s">
        <v>37</v>
      </c>
      <c r="Z496" s="1" t="s">
        <v>37</v>
      </c>
      <c r="AA496" s="1" t="s">
        <v>37</v>
      </c>
      <c r="AB496" s="1" t="s">
        <v>2290</v>
      </c>
      <c r="AC496" s="1" t="s">
        <v>37</v>
      </c>
      <c r="AD496" s="1" t="s">
        <v>37</v>
      </c>
      <c r="AE496" s="1" t="s">
        <v>8512</v>
      </c>
      <c r="AF496" s="24">
        <v>9106050720</v>
      </c>
      <c r="AG496" s="24" t="str">
        <f t="shared" si="7"/>
        <v>9106050720-00015054</v>
      </c>
    </row>
    <row r="497" spans="1:33" x14ac:dyDescent="0.25">
      <c r="A497" s="24" t="s">
        <v>8979</v>
      </c>
      <c r="B497" s="1">
        <v>11729840</v>
      </c>
      <c r="C497" s="1" t="s">
        <v>2291</v>
      </c>
      <c r="D497" s="1" t="s">
        <v>1616</v>
      </c>
      <c r="E497" s="1" t="s">
        <v>25</v>
      </c>
      <c r="F497" s="1" t="s">
        <v>26</v>
      </c>
      <c r="G497" s="1" t="s">
        <v>2292</v>
      </c>
      <c r="H497" s="1" t="s">
        <v>28</v>
      </c>
      <c r="I497" s="1" t="s">
        <v>29</v>
      </c>
      <c r="J497" s="1" t="s">
        <v>524</v>
      </c>
      <c r="K497" s="1" t="s">
        <v>525</v>
      </c>
      <c r="L497" s="1" t="s">
        <v>526</v>
      </c>
      <c r="M497" s="1" t="s">
        <v>55</v>
      </c>
      <c r="N497" s="1" t="s">
        <v>56</v>
      </c>
      <c r="O497" s="1" t="s">
        <v>57</v>
      </c>
      <c r="P497" s="1" t="s">
        <v>37</v>
      </c>
      <c r="Q497" s="1" t="s">
        <v>37</v>
      </c>
      <c r="R497" s="1" t="s">
        <v>37</v>
      </c>
      <c r="S497" s="1" t="s">
        <v>37</v>
      </c>
      <c r="T497" s="1" t="s">
        <v>38</v>
      </c>
      <c r="U497" s="1" t="s">
        <v>39</v>
      </c>
      <c r="V497" s="1" t="s">
        <v>40</v>
      </c>
      <c r="W497" s="1" t="s">
        <v>41</v>
      </c>
      <c r="X497" s="1" t="s">
        <v>42</v>
      </c>
      <c r="Y497" s="1" t="s">
        <v>37</v>
      </c>
      <c r="Z497" s="1" t="s">
        <v>37</v>
      </c>
      <c r="AA497" s="1" t="s">
        <v>37</v>
      </c>
      <c r="AB497" s="1" t="s">
        <v>2293</v>
      </c>
      <c r="AC497" s="1" t="s">
        <v>37</v>
      </c>
      <c r="AD497" s="1" t="s">
        <v>37</v>
      </c>
      <c r="AE497" s="1" t="s">
        <v>8512</v>
      </c>
      <c r="AF497" s="24">
        <v>9106051289</v>
      </c>
      <c r="AG497" s="24" t="str">
        <f t="shared" si="7"/>
        <v>9106051289-00484522</v>
      </c>
    </row>
    <row r="498" spans="1:33" x14ac:dyDescent="0.25">
      <c r="A498" s="24" t="s">
        <v>8959</v>
      </c>
      <c r="B498" s="1">
        <v>11734076</v>
      </c>
      <c r="C498" s="1" t="s">
        <v>2294</v>
      </c>
      <c r="D498" s="1" t="s">
        <v>1616</v>
      </c>
      <c r="E498" s="1" t="s">
        <v>25</v>
      </c>
      <c r="F498" s="1" t="s">
        <v>26</v>
      </c>
      <c r="G498" s="1" t="s">
        <v>2295</v>
      </c>
      <c r="H498" s="1" t="s">
        <v>28</v>
      </c>
      <c r="I498" s="1" t="s">
        <v>29</v>
      </c>
      <c r="J498" s="1" t="s">
        <v>1506</v>
      </c>
      <c r="K498" s="1" t="s">
        <v>1507</v>
      </c>
      <c r="L498" s="1" t="s">
        <v>1508</v>
      </c>
      <c r="M498" s="1" t="s">
        <v>247</v>
      </c>
      <c r="N498" s="1" t="s">
        <v>248</v>
      </c>
      <c r="O498" s="1" t="s">
        <v>249</v>
      </c>
      <c r="P498" s="1" t="s">
        <v>37</v>
      </c>
      <c r="Q498" s="1" t="s">
        <v>37</v>
      </c>
      <c r="R498" s="1" t="s">
        <v>37</v>
      </c>
      <c r="S498" s="1" t="s">
        <v>37</v>
      </c>
      <c r="T498" s="1" t="s">
        <v>38</v>
      </c>
      <c r="U498" s="1" t="s">
        <v>39</v>
      </c>
      <c r="V498" s="1" t="s">
        <v>40</v>
      </c>
      <c r="W498" s="1" t="s">
        <v>41</v>
      </c>
      <c r="X498" s="1" t="s">
        <v>42</v>
      </c>
      <c r="Y498" s="1" t="s">
        <v>37</v>
      </c>
      <c r="Z498" s="1" t="s">
        <v>37</v>
      </c>
      <c r="AA498" s="1" t="s">
        <v>37</v>
      </c>
      <c r="AB498" s="1" t="s">
        <v>2296</v>
      </c>
      <c r="AC498" s="1" t="s">
        <v>37</v>
      </c>
      <c r="AD498" s="1" t="s">
        <v>37</v>
      </c>
      <c r="AE498" s="1" t="s">
        <v>8512</v>
      </c>
      <c r="AF498" s="24">
        <v>9106050817</v>
      </c>
      <c r="AG498" s="24" t="str">
        <f t="shared" si="7"/>
        <v>9106050817-00015056</v>
      </c>
    </row>
    <row r="499" spans="1:33" x14ac:dyDescent="0.25">
      <c r="A499" s="24" t="s">
        <v>8930</v>
      </c>
      <c r="B499" s="1">
        <v>11734256</v>
      </c>
      <c r="C499" s="1" t="s">
        <v>2297</v>
      </c>
      <c r="D499" s="1" t="s">
        <v>1616</v>
      </c>
      <c r="E499" s="1" t="s">
        <v>25</v>
      </c>
      <c r="F499" s="1" t="s">
        <v>26</v>
      </c>
      <c r="G499" s="1" t="s">
        <v>2298</v>
      </c>
      <c r="H499" s="1" t="s">
        <v>28</v>
      </c>
      <c r="I499" s="1" t="s">
        <v>29</v>
      </c>
      <c r="J499" s="1" t="s">
        <v>1407</v>
      </c>
      <c r="K499" s="1" t="s">
        <v>1408</v>
      </c>
      <c r="L499" s="1" t="s">
        <v>1409</v>
      </c>
      <c r="M499" s="1" t="s">
        <v>485</v>
      </c>
      <c r="N499" s="1" t="s">
        <v>486</v>
      </c>
      <c r="O499" s="1" t="s">
        <v>487</v>
      </c>
      <c r="P499" s="1" t="s">
        <v>91</v>
      </c>
      <c r="Q499" s="1" t="s">
        <v>37</v>
      </c>
      <c r="R499" s="1" t="s">
        <v>37</v>
      </c>
      <c r="S499" s="1" t="s">
        <v>37</v>
      </c>
      <c r="T499" s="1" t="s">
        <v>38</v>
      </c>
      <c r="U499" s="1" t="s">
        <v>39</v>
      </c>
      <c r="V499" s="1" t="s">
        <v>40</v>
      </c>
      <c r="W499" s="1" t="s">
        <v>41</v>
      </c>
      <c r="X499" s="1" t="s">
        <v>42</v>
      </c>
      <c r="Y499" s="1" t="s">
        <v>37</v>
      </c>
      <c r="Z499" s="1" t="s">
        <v>37</v>
      </c>
      <c r="AA499" s="1" t="s">
        <v>37</v>
      </c>
      <c r="AB499" s="1" t="s">
        <v>2299</v>
      </c>
      <c r="AC499" s="1" t="s">
        <v>37</v>
      </c>
      <c r="AD499" s="1" t="s">
        <v>37</v>
      </c>
      <c r="AE499" s="1" t="s">
        <v>8512</v>
      </c>
      <c r="AF499" s="24">
        <v>9106049946</v>
      </c>
      <c r="AG499" s="24" t="str">
        <f t="shared" si="7"/>
        <v>9106049946-00026148</v>
      </c>
    </row>
    <row r="500" spans="1:33" x14ac:dyDescent="0.25">
      <c r="A500" s="24" t="s">
        <v>8882</v>
      </c>
      <c r="B500" s="1">
        <v>11730754</v>
      </c>
      <c r="C500" s="1" t="s">
        <v>2300</v>
      </c>
      <c r="D500" s="1" t="s">
        <v>1616</v>
      </c>
      <c r="E500" s="1" t="s">
        <v>25</v>
      </c>
      <c r="F500" s="1" t="s">
        <v>26</v>
      </c>
      <c r="G500" s="1" t="s">
        <v>2301</v>
      </c>
      <c r="H500" s="1" t="s">
        <v>28</v>
      </c>
      <c r="I500" s="1" t="s">
        <v>29</v>
      </c>
      <c r="J500" s="1" t="s">
        <v>61</v>
      </c>
      <c r="K500" s="1" t="s">
        <v>62</v>
      </c>
      <c r="L500" s="1" t="s">
        <v>63</v>
      </c>
      <c r="M500" s="1" t="s">
        <v>238</v>
      </c>
      <c r="N500" s="1" t="s">
        <v>239</v>
      </c>
      <c r="O500" s="1" t="s">
        <v>240</v>
      </c>
      <c r="P500" s="1" t="s">
        <v>37</v>
      </c>
      <c r="Q500" s="1" t="s">
        <v>37</v>
      </c>
      <c r="R500" s="1" t="s">
        <v>37</v>
      </c>
      <c r="S500" s="1" t="s">
        <v>37</v>
      </c>
      <c r="T500" s="1" t="s">
        <v>38</v>
      </c>
      <c r="U500" s="1" t="s">
        <v>39</v>
      </c>
      <c r="V500" s="1" t="s">
        <v>40</v>
      </c>
      <c r="W500" s="1" t="s">
        <v>41</v>
      </c>
      <c r="X500" s="1" t="s">
        <v>42</v>
      </c>
      <c r="Y500" s="1" t="s">
        <v>37</v>
      </c>
      <c r="Z500" s="1" t="s">
        <v>37</v>
      </c>
      <c r="AA500" s="1" t="s">
        <v>37</v>
      </c>
      <c r="AB500" s="1" t="s">
        <v>2302</v>
      </c>
      <c r="AC500" s="1" t="s">
        <v>37</v>
      </c>
      <c r="AD500" s="1" t="s">
        <v>37</v>
      </c>
      <c r="AE500" s="1" t="s">
        <v>8512</v>
      </c>
      <c r="AF500" s="24">
        <v>9106048660</v>
      </c>
      <c r="AG500" s="24" t="str">
        <f t="shared" si="7"/>
        <v>9106048660-00014403</v>
      </c>
    </row>
    <row r="501" spans="1:33" x14ac:dyDescent="0.25">
      <c r="A501" s="24" t="s">
        <v>9040</v>
      </c>
      <c r="B501" s="1">
        <v>11732009</v>
      </c>
      <c r="C501" s="1" t="s">
        <v>2303</v>
      </c>
      <c r="D501" s="1" t="s">
        <v>1616</v>
      </c>
      <c r="E501" s="1" t="s">
        <v>25</v>
      </c>
      <c r="F501" s="1" t="s">
        <v>26</v>
      </c>
      <c r="G501" s="1" t="s">
        <v>2304</v>
      </c>
      <c r="H501" s="1" t="s">
        <v>28</v>
      </c>
      <c r="I501" s="1" t="s">
        <v>29</v>
      </c>
      <c r="J501" s="1" t="s">
        <v>161</v>
      </c>
      <c r="K501" s="1" t="s">
        <v>162</v>
      </c>
      <c r="L501" s="1" t="s">
        <v>163</v>
      </c>
      <c r="M501" s="1" t="s">
        <v>164</v>
      </c>
      <c r="N501" s="1" t="s">
        <v>165</v>
      </c>
      <c r="O501" s="1" t="s">
        <v>166</v>
      </c>
      <c r="P501" s="1" t="s">
        <v>167</v>
      </c>
      <c r="Q501" s="1" t="s">
        <v>37</v>
      </c>
      <c r="R501" s="1" t="s">
        <v>37</v>
      </c>
      <c r="S501" s="1" t="s">
        <v>37</v>
      </c>
      <c r="T501" s="1" t="s">
        <v>38</v>
      </c>
      <c r="U501" s="1" t="s">
        <v>39</v>
      </c>
      <c r="V501" s="1" t="s">
        <v>40</v>
      </c>
      <c r="W501" s="1" t="s">
        <v>41</v>
      </c>
      <c r="X501" s="1" t="s">
        <v>42</v>
      </c>
      <c r="Y501" s="1" t="s">
        <v>37</v>
      </c>
      <c r="Z501" s="1" t="s">
        <v>37</v>
      </c>
      <c r="AA501" s="1" t="s">
        <v>37</v>
      </c>
      <c r="AB501" s="1" t="s">
        <v>2305</v>
      </c>
      <c r="AC501" s="1" t="s">
        <v>37</v>
      </c>
      <c r="AD501" s="1" t="s">
        <v>37</v>
      </c>
      <c r="AE501" s="1" t="s">
        <v>8512</v>
      </c>
      <c r="AF501" s="24">
        <v>9106052514</v>
      </c>
      <c r="AG501" s="24" t="str">
        <f t="shared" si="7"/>
        <v>9106052514-00033834</v>
      </c>
    </row>
    <row r="502" spans="1:33" x14ac:dyDescent="0.25">
      <c r="A502" s="24" t="s">
        <v>8868</v>
      </c>
      <c r="B502" s="1">
        <v>11730486</v>
      </c>
      <c r="C502" s="1" t="s">
        <v>2306</v>
      </c>
      <c r="D502" s="1" t="s">
        <v>1616</v>
      </c>
      <c r="E502" s="1" t="s">
        <v>25</v>
      </c>
      <c r="F502" s="1" t="s">
        <v>26</v>
      </c>
      <c r="G502" s="1" t="s">
        <v>2307</v>
      </c>
      <c r="H502" s="1" t="s">
        <v>28</v>
      </c>
      <c r="I502" s="1" t="s">
        <v>29</v>
      </c>
      <c r="J502" s="1" t="s">
        <v>2308</v>
      </c>
      <c r="K502" s="1" t="s">
        <v>2309</v>
      </c>
      <c r="L502" s="1" t="s">
        <v>2310</v>
      </c>
      <c r="M502" s="1" t="s">
        <v>605</v>
      </c>
      <c r="N502" s="1" t="s">
        <v>606</v>
      </c>
      <c r="O502" s="1" t="s">
        <v>607</v>
      </c>
      <c r="P502" s="1" t="s">
        <v>37</v>
      </c>
      <c r="Q502" s="1" t="s">
        <v>37</v>
      </c>
      <c r="R502" s="1" t="s">
        <v>37</v>
      </c>
      <c r="S502" s="1" t="s">
        <v>37</v>
      </c>
      <c r="T502" s="1" t="s">
        <v>38</v>
      </c>
      <c r="U502" s="1" t="s">
        <v>39</v>
      </c>
      <c r="V502" s="1" t="s">
        <v>40</v>
      </c>
      <c r="W502" s="1" t="s">
        <v>41</v>
      </c>
      <c r="X502" s="1" t="s">
        <v>42</v>
      </c>
      <c r="Y502" s="1" t="s">
        <v>37</v>
      </c>
      <c r="Z502" s="1" t="s">
        <v>37</v>
      </c>
      <c r="AA502" s="1" t="s">
        <v>37</v>
      </c>
      <c r="AB502" s="1" t="s">
        <v>2311</v>
      </c>
      <c r="AC502" s="1" t="s">
        <v>37</v>
      </c>
      <c r="AD502" s="1" t="s">
        <v>37</v>
      </c>
      <c r="AE502" s="1" t="s">
        <v>8512</v>
      </c>
      <c r="AF502" s="24">
        <v>9106048167</v>
      </c>
      <c r="AG502" s="24" t="str">
        <f t="shared" si="7"/>
        <v>9106048167-00035577</v>
      </c>
    </row>
    <row r="503" spans="1:33" x14ac:dyDescent="0.25">
      <c r="A503" s="24" t="s">
        <v>8957</v>
      </c>
      <c r="B503" s="1">
        <v>11730666</v>
      </c>
      <c r="C503" s="1" t="s">
        <v>2312</v>
      </c>
      <c r="D503" s="1" t="s">
        <v>1616</v>
      </c>
      <c r="E503" s="1" t="s">
        <v>25</v>
      </c>
      <c r="F503" s="1" t="s">
        <v>26</v>
      </c>
      <c r="G503" s="1" t="s">
        <v>2313</v>
      </c>
      <c r="H503" s="1" t="s">
        <v>28</v>
      </c>
      <c r="I503" s="1" t="s">
        <v>29</v>
      </c>
      <c r="J503" s="1" t="s">
        <v>2314</v>
      </c>
      <c r="K503" s="1" t="s">
        <v>2315</v>
      </c>
      <c r="L503" s="1" t="s">
        <v>2316</v>
      </c>
      <c r="M503" s="1" t="s">
        <v>407</v>
      </c>
      <c r="N503" s="1" t="s">
        <v>408</v>
      </c>
      <c r="O503" s="1" t="s">
        <v>409</v>
      </c>
      <c r="P503" s="1" t="s">
        <v>167</v>
      </c>
      <c r="Q503" s="1" t="s">
        <v>37</v>
      </c>
      <c r="R503" s="1" t="s">
        <v>37</v>
      </c>
      <c r="S503" s="1" t="s">
        <v>37</v>
      </c>
      <c r="T503" s="1" t="s">
        <v>38</v>
      </c>
      <c r="U503" s="1" t="s">
        <v>39</v>
      </c>
      <c r="V503" s="1" t="s">
        <v>40</v>
      </c>
      <c r="W503" s="1" t="s">
        <v>41</v>
      </c>
      <c r="X503" s="1" t="s">
        <v>42</v>
      </c>
      <c r="Y503" s="1" t="s">
        <v>37</v>
      </c>
      <c r="Z503" s="1" t="s">
        <v>37</v>
      </c>
      <c r="AA503" s="1" t="s">
        <v>37</v>
      </c>
      <c r="AB503" s="1" t="s">
        <v>2317</v>
      </c>
      <c r="AC503" s="1" t="s">
        <v>37</v>
      </c>
      <c r="AD503" s="1" t="s">
        <v>37</v>
      </c>
      <c r="AE503" s="1" t="s">
        <v>8512</v>
      </c>
      <c r="AF503" s="24">
        <v>9106050703</v>
      </c>
      <c r="AG503" s="24" t="str">
        <f t="shared" si="7"/>
        <v>9106050703-00047771</v>
      </c>
    </row>
    <row r="504" spans="1:33" x14ac:dyDescent="0.25">
      <c r="A504" s="24" t="s">
        <v>8873</v>
      </c>
      <c r="B504" s="1">
        <v>11730301</v>
      </c>
      <c r="C504" s="1" t="s">
        <v>2318</v>
      </c>
      <c r="D504" s="1" t="s">
        <v>1616</v>
      </c>
      <c r="E504" s="1" t="s">
        <v>25</v>
      </c>
      <c r="F504" s="1" t="s">
        <v>26</v>
      </c>
      <c r="G504" s="1" t="s">
        <v>2319</v>
      </c>
      <c r="H504" s="1" t="s">
        <v>28</v>
      </c>
      <c r="I504" s="1" t="s">
        <v>29</v>
      </c>
      <c r="J504" s="1" t="s">
        <v>52</v>
      </c>
      <c r="K504" s="1" t="s">
        <v>53</v>
      </c>
      <c r="L504" s="1" t="s">
        <v>54</v>
      </c>
      <c r="M504" s="1" t="s">
        <v>222</v>
      </c>
      <c r="N504" s="1" t="s">
        <v>223</v>
      </c>
      <c r="O504" s="1" t="s">
        <v>224</v>
      </c>
      <c r="P504" s="1" t="s">
        <v>37</v>
      </c>
      <c r="Q504" s="1" t="s">
        <v>37</v>
      </c>
      <c r="R504" s="1" t="s">
        <v>37</v>
      </c>
      <c r="S504" s="1" t="s">
        <v>37</v>
      </c>
      <c r="T504" s="1" t="s">
        <v>38</v>
      </c>
      <c r="U504" s="1" t="s">
        <v>39</v>
      </c>
      <c r="V504" s="1" t="s">
        <v>40</v>
      </c>
      <c r="W504" s="1" t="s">
        <v>41</v>
      </c>
      <c r="X504" s="1" t="s">
        <v>42</v>
      </c>
      <c r="Y504" s="1" t="s">
        <v>37</v>
      </c>
      <c r="Z504" s="1" t="s">
        <v>37</v>
      </c>
      <c r="AA504" s="1" t="s">
        <v>37</v>
      </c>
      <c r="AB504" s="1" t="s">
        <v>2320</v>
      </c>
      <c r="AC504" s="1" t="s">
        <v>37</v>
      </c>
      <c r="AD504" s="1" t="s">
        <v>37</v>
      </c>
      <c r="AE504" s="1" t="s">
        <v>8512</v>
      </c>
      <c r="AF504" s="24">
        <v>9106048342</v>
      </c>
      <c r="AG504" s="24" t="str">
        <f t="shared" si="7"/>
        <v>9106048342-00011396</v>
      </c>
    </row>
    <row r="505" spans="1:33" x14ac:dyDescent="0.25">
      <c r="A505" s="24" t="s">
        <v>8872</v>
      </c>
      <c r="B505" s="1">
        <v>11730488</v>
      </c>
      <c r="C505" s="1" t="s">
        <v>2321</v>
      </c>
      <c r="D505" s="1" t="s">
        <v>1616</v>
      </c>
      <c r="E505" s="1" t="s">
        <v>25</v>
      </c>
      <c r="F505" s="1" t="s">
        <v>26</v>
      </c>
      <c r="G505" s="1" t="s">
        <v>2322</v>
      </c>
      <c r="H505" s="1" t="s">
        <v>28</v>
      </c>
      <c r="I505" s="1" t="s">
        <v>29</v>
      </c>
      <c r="J505" s="1" t="s">
        <v>131</v>
      </c>
      <c r="K505" s="1" t="s">
        <v>132</v>
      </c>
      <c r="L505" s="1" t="s">
        <v>133</v>
      </c>
      <c r="M505" s="1" t="s">
        <v>605</v>
      </c>
      <c r="N505" s="1" t="s">
        <v>606</v>
      </c>
      <c r="O505" s="1" t="s">
        <v>607</v>
      </c>
      <c r="P505" s="1" t="s">
        <v>37</v>
      </c>
      <c r="Q505" s="1" t="s">
        <v>37</v>
      </c>
      <c r="R505" s="1" t="s">
        <v>37</v>
      </c>
      <c r="S505" s="1" t="s">
        <v>37</v>
      </c>
      <c r="T505" s="1" t="s">
        <v>38</v>
      </c>
      <c r="U505" s="1" t="s">
        <v>39</v>
      </c>
      <c r="V505" s="1" t="s">
        <v>40</v>
      </c>
      <c r="W505" s="1" t="s">
        <v>41</v>
      </c>
      <c r="X505" s="1" t="s">
        <v>42</v>
      </c>
      <c r="Y505" s="1" t="s">
        <v>37</v>
      </c>
      <c r="Z505" s="1" t="s">
        <v>37</v>
      </c>
      <c r="AA505" s="1" t="s">
        <v>37</v>
      </c>
      <c r="AB505" s="1" t="s">
        <v>2323</v>
      </c>
      <c r="AC505" s="1" t="s">
        <v>37</v>
      </c>
      <c r="AD505" s="1" t="s">
        <v>37</v>
      </c>
      <c r="AE505" s="1" t="s">
        <v>8512</v>
      </c>
      <c r="AF505" s="24">
        <v>9106048250</v>
      </c>
      <c r="AG505" s="24" t="str">
        <f t="shared" si="7"/>
        <v>9106048250-00035579</v>
      </c>
    </row>
    <row r="506" spans="1:33" x14ac:dyDescent="0.25">
      <c r="A506" s="24" t="s">
        <v>8885</v>
      </c>
      <c r="B506" s="1">
        <v>11730756</v>
      </c>
      <c r="C506" s="1" t="s">
        <v>2324</v>
      </c>
      <c r="D506" s="1" t="s">
        <v>1616</v>
      </c>
      <c r="E506" s="1" t="s">
        <v>25</v>
      </c>
      <c r="F506" s="1" t="s">
        <v>26</v>
      </c>
      <c r="G506" s="1" t="s">
        <v>2325</v>
      </c>
      <c r="H506" s="1" t="s">
        <v>28</v>
      </c>
      <c r="I506" s="1" t="s">
        <v>29</v>
      </c>
      <c r="J506" s="1" t="s">
        <v>30</v>
      </c>
      <c r="K506" s="1" t="s">
        <v>31</v>
      </c>
      <c r="L506" s="1" t="s">
        <v>32</v>
      </c>
      <c r="M506" s="1" t="s">
        <v>238</v>
      </c>
      <c r="N506" s="1" t="s">
        <v>239</v>
      </c>
      <c r="O506" s="1" t="s">
        <v>240</v>
      </c>
      <c r="P506" s="1" t="s">
        <v>37</v>
      </c>
      <c r="Q506" s="1" t="s">
        <v>37</v>
      </c>
      <c r="R506" s="1" t="s">
        <v>37</v>
      </c>
      <c r="S506" s="1" t="s">
        <v>37</v>
      </c>
      <c r="T506" s="1" t="s">
        <v>38</v>
      </c>
      <c r="U506" s="1" t="s">
        <v>39</v>
      </c>
      <c r="V506" s="1" t="s">
        <v>40</v>
      </c>
      <c r="W506" s="1" t="s">
        <v>41</v>
      </c>
      <c r="X506" s="1" t="s">
        <v>42</v>
      </c>
      <c r="Y506" s="1" t="s">
        <v>37</v>
      </c>
      <c r="Z506" s="1" t="s">
        <v>37</v>
      </c>
      <c r="AA506" s="1" t="s">
        <v>37</v>
      </c>
      <c r="AB506" s="1" t="s">
        <v>2326</v>
      </c>
      <c r="AC506" s="1" t="s">
        <v>37</v>
      </c>
      <c r="AD506" s="1" t="s">
        <v>37</v>
      </c>
      <c r="AE506" s="1" t="s">
        <v>8512</v>
      </c>
      <c r="AF506" s="24">
        <v>9106048781</v>
      </c>
      <c r="AG506" s="24" t="str">
        <f t="shared" si="7"/>
        <v>9106048781-00014405</v>
      </c>
    </row>
    <row r="507" spans="1:33" x14ac:dyDescent="0.25">
      <c r="A507" s="24" t="s">
        <v>8895</v>
      </c>
      <c r="B507" s="1">
        <v>11729090</v>
      </c>
      <c r="C507" s="1" t="s">
        <v>2327</v>
      </c>
      <c r="D507" s="1" t="s">
        <v>1616</v>
      </c>
      <c r="E507" s="1" t="s">
        <v>25</v>
      </c>
      <c r="F507" s="1" t="s">
        <v>26</v>
      </c>
      <c r="G507" s="1" t="s">
        <v>2328</v>
      </c>
      <c r="H507" s="1" t="s">
        <v>28</v>
      </c>
      <c r="I507" s="1" t="s">
        <v>29</v>
      </c>
      <c r="J507" s="1" t="s">
        <v>470</v>
      </c>
      <c r="K507" s="1" t="s">
        <v>471</v>
      </c>
      <c r="L507" s="1" t="s">
        <v>472</v>
      </c>
      <c r="M507" s="1" t="s">
        <v>55</v>
      </c>
      <c r="N507" s="1" t="s">
        <v>56</v>
      </c>
      <c r="O507" s="1" t="s">
        <v>57</v>
      </c>
      <c r="P507" s="1" t="s">
        <v>37</v>
      </c>
      <c r="Q507" s="1" t="s">
        <v>37</v>
      </c>
      <c r="R507" s="1" t="s">
        <v>37</v>
      </c>
      <c r="S507" s="1" t="s">
        <v>37</v>
      </c>
      <c r="T507" s="1" t="s">
        <v>38</v>
      </c>
      <c r="U507" s="1" t="s">
        <v>39</v>
      </c>
      <c r="V507" s="1" t="s">
        <v>40</v>
      </c>
      <c r="W507" s="1" t="s">
        <v>41</v>
      </c>
      <c r="X507" s="1" t="s">
        <v>42</v>
      </c>
      <c r="Y507" s="1" t="s">
        <v>37</v>
      </c>
      <c r="Z507" s="1" t="s">
        <v>37</v>
      </c>
      <c r="AA507" s="1" t="s">
        <v>37</v>
      </c>
      <c r="AB507" s="1" t="s">
        <v>2329</v>
      </c>
      <c r="AC507" s="1" t="s">
        <v>37</v>
      </c>
      <c r="AD507" s="1" t="s">
        <v>37</v>
      </c>
      <c r="AE507" s="1" t="s">
        <v>8512</v>
      </c>
      <c r="AF507" s="24">
        <v>9106049080</v>
      </c>
      <c r="AG507" s="24" t="str">
        <f t="shared" si="7"/>
        <v>9106049080-00483804</v>
      </c>
    </row>
    <row r="508" spans="1:33" x14ac:dyDescent="0.25">
      <c r="A508" s="24" t="s">
        <v>8912</v>
      </c>
      <c r="B508" s="1">
        <v>11732887</v>
      </c>
      <c r="C508" s="1" t="s">
        <v>2330</v>
      </c>
      <c r="D508" s="1" t="s">
        <v>1616</v>
      </c>
      <c r="E508" s="1" t="s">
        <v>25</v>
      </c>
      <c r="F508" s="1" t="s">
        <v>26</v>
      </c>
      <c r="G508" s="1" t="s">
        <v>2331</v>
      </c>
      <c r="H508" s="1" t="s">
        <v>28</v>
      </c>
      <c r="I508" s="1" t="s">
        <v>29</v>
      </c>
      <c r="J508" s="1" t="s">
        <v>52</v>
      </c>
      <c r="K508" s="1" t="s">
        <v>53</v>
      </c>
      <c r="L508" s="1" t="s">
        <v>54</v>
      </c>
      <c r="M508" s="1" t="s">
        <v>686</v>
      </c>
      <c r="N508" s="1" t="s">
        <v>687</v>
      </c>
      <c r="O508" s="1" t="s">
        <v>688</v>
      </c>
      <c r="P508" s="1" t="s">
        <v>37</v>
      </c>
      <c r="Q508" s="1" t="s">
        <v>37</v>
      </c>
      <c r="R508" s="1" t="s">
        <v>37</v>
      </c>
      <c r="S508" s="1" t="s">
        <v>37</v>
      </c>
      <c r="T508" s="1" t="s">
        <v>38</v>
      </c>
      <c r="U508" s="1" t="s">
        <v>39</v>
      </c>
      <c r="V508" s="1" t="s">
        <v>40</v>
      </c>
      <c r="W508" s="1" t="s">
        <v>41</v>
      </c>
      <c r="X508" s="1" t="s">
        <v>42</v>
      </c>
      <c r="Y508" s="1" t="s">
        <v>37</v>
      </c>
      <c r="Z508" s="1" t="s">
        <v>37</v>
      </c>
      <c r="AA508" s="1" t="s">
        <v>37</v>
      </c>
      <c r="AB508" s="1" t="s">
        <v>2332</v>
      </c>
      <c r="AC508" s="1" t="s">
        <v>37</v>
      </c>
      <c r="AD508" s="1" t="s">
        <v>37</v>
      </c>
      <c r="AE508" s="1" t="s">
        <v>8512</v>
      </c>
      <c r="AF508" s="24">
        <v>9106049536</v>
      </c>
      <c r="AG508" s="24" t="str">
        <f t="shared" si="7"/>
        <v>9106049536-00010129</v>
      </c>
    </row>
    <row r="509" spans="1:33" x14ac:dyDescent="0.25">
      <c r="A509" s="24" t="s">
        <v>8869</v>
      </c>
      <c r="B509" s="1">
        <v>11733164</v>
      </c>
      <c r="C509" s="1" t="s">
        <v>2333</v>
      </c>
      <c r="D509" s="1" t="s">
        <v>1616</v>
      </c>
      <c r="E509" s="1" t="s">
        <v>25</v>
      </c>
      <c r="F509" s="1" t="s">
        <v>26</v>
      </c>
      <c r="G509" s="1" t="s">
        <v>2334</v>
      </c>
      <c r="H509" s="1" t="s">
        <v>28</v>
      </c>
      <c r="I509" s="1" t="s">
        <v>29</v>
      </c>
      <c r="J509" s="1" t="s">
        <v>30</v>
      </c>
      <c r="K509" s="1" t="s">
        <v>31</v>
      </c>
      <c r="L509" s="1" t="s">
        <v>32</v>
      </c>
      <c r="M509" s="1" t="s">
        <v>1179</v>
      </c>
      <c r="N509" s="1" t="s">
        <v>1180</v>
      </c>
      <c r="O509" s="1" t="s">
        <v>1181</v>
      </c>
      <c r="P509" s="1" t="s">
        <v>91</v>
      </c>
      <c r="Q509" s="1" t="s">
        <v>37</v>
      </c>
      <c r="R509" s="1" t="s">
        <v>37</v>
      </c>
      <c r="S509" s="1" t="s">
        <v>37</v>
      </c>
      <c r="T509" s="1" t="s">
        <v>38</v>
      </c>
      <c r="U509" s="1" t="s">
        <v>39</v>
      </c>
      <c r="V509" s="1" t="s">
        <v>40</v>
      </c>
      <c r="W509" s="1" t="s">
        <v>41</v>
      </c>
      <c r="X509" s="1" t="s">
        <v>42</v>
      </c>
      <c r="Y509" s="1" t="s">
        <v>37</v>
      </c>
      <c r="Z509" s="1" t="s">
        <v>37</v>
      </c>
      <c r="AA509" s="1" t="s">
        <v>37</v>
      </c>
      <c r="AB509" s="1" t="s">
        <v>2335</v>
      </c>
      <c r="AC509" s="1" t="s">
        <v>37</v>
      </c>
      <c r="AD509" s="1" t="s">
        <v>37</v>
      </c>
      <c r="AE509" s="1" t="s">
        <v>8512</v>
      </c>
      <c r="AF509" s="24">
        <v>9106048144</v>
      </c>
      <c r="AG509" s="24" t="str">
        <f t="shared" si="7"/>
        <v>9106048144-00004715</v>
      </c>
    </row>
    <row r="510" spans="1:33" x14ac:dyDescent="0.25">
      <c r="A510" s="24" t="s">
        <v>8910</v>
      </c>
      <c r="B510" s="1">
        <v>11732886</v>
      </c>
      <c r="C510" s="1" t="s">
        <v>2336</v>
      </c>
      <c r="D510" s="1" t="s">
        <v>1616</v>
      </c>
      <c r="E510" s="1" t="s">
        <v>25</v>
      </c>
      <c r="F510" s="1" t="s">
        <v>26</v>
      </c>
      <c r="G510" s="1" t="s">
        <v>2337</v>
      </c>
      <c r="H510" s="1" t="s">
        <v>28</v>
      </c>
      <c r="I510" s="1" t="s">
        <v>29</v>
      </c>
      <c r="J510" s="1" t="s">
        <v>398</v>
      </c>
      <c r="K510" s="1" t="s">
        <v>399</v>
      </c>
      <c r="L510" s="1" t="s">
        <v>400</v>
      </c>
      <c r="M510" s="1" t="s">
        <v>686</v>
      </c>
      <c r="N510" s="1" t="s">
        <v>687</v>
      </c>
      <c r="O510" s="1" t="s">
        <v>688</v>
      </c>
      <c r="P510" s="1" t="s">
        <v>37</v>
      </c>
      <c r="Q510" s="1" t="s">
        <v>37</v>
      </c>
      <c r="R510" s="1" t="s">
        <v>37</v>
      </c>
      <c r="S510" s="1" t="s">
        <v>37</v>
      </c>
      <c r="T510" s="1" t="s">
        <v>38</v>
      </c>
      <c r="U510" s="1" t="s">
        <v>39</v>
      </c>
      <c r="V510" s="1" t="s">
        <v>40</v>
      </c>
      <c r="W510" s="1" t="s">
        <v>41</v>
      </c>
      <c r="X510" s="1" t="s">
        <v>42</v>
      </c>
      <c r="Y510" s="1" t="s">
        <v>37</v>
      </c>
      <c r="Z510" s="1" t="s">
        <v>37</v>
      </c>
      <c r="AA510" s="1" t="s">
        <v>37</v>
      </c>
      <c r="AB510" s="1" t="s">
        <v>2338</v>
      </c>
      <c r="AC510" s="1" t="s">
        <v>37</v>
      </c>
      <c r="AD510" s="1" t="s">
        <v>37</v>
      </c>
      <c r="AE510" s="1" t="s">
        <v>8512</v>
      </c>
      <c r="AF510" s="24">
        <v>9106049495</v>
      </c>
      <c r="AG510" s="24" t="str">
        <f t="shared" si="7"/>
        <v>9106049495-00010128</v>
      </c>
    </row>
    <row r="511" spans="1:33" x14ac:dyDescent="0.25">
      <c r="A511" s="24" t="s">
        <v>8662</v>
      </c>
      <c r="B511" s="1">
        <v>11732984</v>
      </c>
      <c r="C511" s="1" t="s">
        <v>2339</v>
      </c>
      <c r="D511" s="1" t="s">
        <v>1616</v>
      </c>
      <c r="E511" s="1" t="s">
        <v>25</v>
      </c>
      <c r="F511" s="1" t="s">
        <v>26</v>
      </c>
      <c r="G511" s="1" t="s">
        <v>2340</v>
      </c>
      <c r="H511" s="1" t="s">
        <v>28</v>
      </c>
      <c r="I511" s="1" t="s">
        <v>29</v>
      </c>
      <c r="J511" s="1" t="s">
        <v>1344</v>
      </c>
      <c r="K511" s="1" t="s">
        <v>1345</v>
      </c>
      <c r="L511" s="1" t="s">
        <v>1346</v>
      </c>
      <c r="M511" s="1" t="s">
        <v>704</v>
      </c>
      <c r="N511" s="1" t="s">
        <v>705</v>
      </c>
      <c r="O511" s="1" t="s">
        <v>706</v>
      </c>
      <c r="P511" s="1" t="s">
        <v>37</v>
      </c>
      <c r="Q511" s="1" t="s">
        <v>37</v>
      </c>
      <c r="R511" s="1" t="s">
        <v>37</v>
      </c>
      <c r="S511" s="1" t="s">
        <v>37</v>
      </c>
      <c r="T511" s="1" t="s">
        <v>38</v>
      </c>
      <c r="U511" s="1" t="s">
        <v>39</v>
      </c>
      <c r="V511" s="1" t="s">
        <v>40</v>
      </c>
      <c r="W511" s="1" t="s">
        <v>41</v>
      </c>
      <c r="X511" s="1" t="s">
        <v>42</v>
      </c>
      <c r="Y511" s="1" t="s">
        <v>37</v>
      </c>
      <c r="Z511" s="1" t="s">
        <v>37</v>
      </c>
      <c r="AA511" s="1" t="s">
        <v>37</v>
      </c>
      <c r="AB511" s="1" t="s">
        <v>2341</v>
      </c>
      <c r="AC511" s="1" t="s">
        <v>37</v>
      </c>
      <c r="AD511" s="1" t="s">
        <v>37</v>
      </c>
      <c r="AE511" s="1" t="s">
        <v>8512</v>
      </c>
      <c r="AF511" s="24">
        <v>9106042544</v>
      </c>
      <c r="AG511" s="24" t="str">
        <f t="shared" si="7"/>
        <v>9106042544-00010213</v>
      </c>
    </row>
    <row r="512" spans="1:33" x14ac:dyDescent="0.25">
      <c r="A512" s="24" t="s">
        <v>8986</v>
      </c>
      <c r="B512" s="1">
        <v>11729850</v>
      </c>
      <c r="C512" s="1" t="s">
        <v>2342</v>
      </c>
      <c r="D512" s="1" t="s">
        <v>1616</v>
      </c>
      <c r="E512" s="1" t="s">
        <v>25</v>
      </c>
      <c r="F512" s="1" t="s">
        <v>26</v>
      </c>
      <c r="G512" s="1" t="s">
        <v>2343</v>
      </c>
      <c r="H512" s="1" t="s">
        <v>28</v>
      </c>
      <c r="I512" s="1" t="s">
        <v>29</v>
      </c>
      <c r="J512" s="1" t="s">
        <v>2344</v>
      </c>
      <c r="K512" s="1" t="s">
        <v>2345</v>
      </c>
      <c r="L512" s="1" t="s">
        <v>2346</v>
      </c>
      <c r="M512" s="1" t="s">
        <v>55</v>
      </c>
      <c r="N512" s="1" t="s">
        <v>56</v>
      </c>
      <c r="O512" s="1" t="s">
        <v>57</v>
      </c>
      <c r="P512" s="1" t="s">
        <v>37</v>
      </c>
      <c r="Q512" s="1" t="s">
        <v>37</v>
      </c>
      <c r="R512" s="1" t="s">
        <v>37</v>
      </c>
      <c r="S512" s="1" t="s">
        <v>37</v>
      </c>
      <c r="T512" s="1" t="s">
        <v>38</v>
      </c>
      <c r="U512" s="1" t="s">
        <v>39</v>
      </c>
      <c r="V512" s="1" t="s">
        <v>40</v>
      </c>
      <c r="W512" s="1" t="s">
        <v>41</v>
      </c>
      <c r="X512" s="1" t="s">
        <v>42</v>
      </c>
      <c r="Y512" s="1" t="s">
        <v>37</v>
      </c>
      <c r="Z512" s="1" t="s">
        <v>37</v>
      </c>
      <c r="AA512" s="1" t="s">
        <v>37</v>
      </c>
      <c r="AB512" s="1" t="s">
        <v>2347</v>
      </c>
      <c r="AC512" s="1" t="s">
        <v>37</v>
      </c>
      <c r="AD512" s="1" t="s">
        <v>37</v>
      </c>
      <c r="AE512" s="1" t="s">
        <v>8512</v>
      </c>
      <c r="AF512" s="24">
        <v>9106051315</v>
      </c>
      <c r="AG512" s="24" t="str">
        <f t="shared" si="7"/>
        <v>9106051315-00484532</v>
      </c>
    </row>
    <row r="513" spans="1:33" x14ac:dyDescent="0.25">
      <c r="A513" s="24" t="s">
        <v>8924</v>
      </c>
      <c r="B513" s="1">
        <v>11733438</v>
      </c>
      <c r="C513" s="1" t="s">
        <v>2348</v>
      </c>
      <c r="D513" s="1" t="s">
        <v>1616</v>
      </c>
      <c r="E513" s="1" t="s">
        <v>25</v>
      </c>
      <c r="F513" s="1" t="s">
        <v>26</v>
      </c>
      <c r="G513" s="1" t="s">
        <v>2349</v>
      </c>
      <c r="H513" s="1" t="s">
        <v>28</v>
      </c>
      <c r="I513" s="1" t="s">
        <v>29</v>
      </c>
      <c r="J513" s="1" t="s">
        <v>2350</v>
      </c>
      <c r="K513" s="1" t="s">
        <v>2351</v>
      </c>
      <c r="L513" s="1" t="s">
        <v>2352</v>
      </c>
      <c r="M513" s="1" t="s">
        <v>198</v>
      </c>
      <c r="N513" s="1" t="s">
        <v>199</v>
      </c>
      <c r="O513" s="1" t="s">
        <v>200</v>
      </c>
      <c r="P513" s="1" t="s">
        <v>91</v>
      </c>
      <c r="Q513" s="1" t="s">
        <v>37</v>
      </c>
      <c r="R513" s="1" t="s">
        <v>37</v>
      </c>
      <c r="S513" s="1" t="s">
        <v>37</v>
      </c>
      <c r="T513" s="1" t="s">
        <v>38</v>
      </c>
      <c r="U513" s="1" t="s">
        <v>39</v>
      </c>
      <c r="V513" s="1" t="s">
        <v>40</v>
      </c>
      <c r="W513" s="1" t="s">
        <v>41</v>
      </c>
      <c r="X513" s="1" t="s">
        <v>42</v>
      </c>
      <c r="Y513" s="1" t="s">
        <v>37</v>
      </c>
      <c r="Z513" s="1" t="s">
        <v>37</v>
      </c>
      <c r="AA513" s="1" t="s">
        <v>37</v>
      </c>
      <c r="AB513" s="1" t="s">
        <v>2353</v>
      </c>
      <c r="AC513" s="1" t="s">
        <v>37</v>
      </c>
      <c r="AD513" s="1" t="s">
        <v>37</v>
      </c>
      <c r="AE513" s="1" t="s">
        <v>8512</v>
      </c>
      <c r="AF513" s="24">
        <v>9106049818</v>
      </c>
      <c r="AG513" s="24" t="str">
        <f t="shared" si="7"/>
        <v>9106049818-00160769</v>
      </c>
    </row>
    <row r="514" spans="1:33" x14ac:dyDescent="0.25">
      <c r="A514" s="24" t="s">
        <v>8860</v>
      </c>
      <c r="B514" s="1">
        <v>11732987</v>
      </c>
      <c r="C514" s="1" t="s">
        <v>2354</v>
      </c>
      <c r="D514" s="1" t="s">
        <v>1616</v>
      </c>
      <c r="E514" s="1" t="s">
        <v>25</v>
      </c>
      <c r="F514" s="1" t="s">
        <v>26</v>
      </c>
      <c r="G514" s="1" t="s">
        <v>2355</v>
      </c>
      <c r="H514" s="1" t="s">
        <v>28</v>
      </c>
      <c r="I514" s="1" t="s">
        <v>29</v>
      </c>
      <c r="J514" s="1" t="s">
        <v>79</v>
      </c>
      <c r="K514" s="1" t="s">
        <v>80</v>
      </c>
      <c r="L514" s="1" t="s">
        <v>81</v>
      </c>
      <c r="M514" s="1" t="s">
        <v>704</v>
      </c>
      <c r="N514" s="1" t="s">
        <v>705</v>
      </c>
      <c r="O514" s="1" t="s">
        <v>706</v>
      </c>
      <c r="P514" s="1" t="s">
        <v>37</v>
      </c>
      <c r="Q514" s="1" t="s">
        <v>37</v>
      </c>
      <c r="R514" s="1" t="s">
        <v>37</v>
      </c>
      <c r="S514" s="1" t="s">
        <v>37</v>
      </c>
      <c r="T514" s="1" t="s">
        <v>38</v>
      </c>
      <c r="U514" s="1" t="s">
        <v>39</v>
      </c>
      <c r="V514" s="1" t="s">
        <v>40</v>
      </c>
      <c r="W514" s="1" t="s">
        <v>41</v>
      </c>
      <c r="X514" s="1" t="s">
        <v>42</v>
      </c>
      <c r="Y514" s="1" t="s">
        <v>37</v>
      </c>
      <c r="Z514" s="1" t="s">
        <v>37</v>
      </c>
      <c r="AA514" s="1" t="s">
        <v>37</v>
      </c>
      <c r="AB514" s="1" t="s">
        <v>2356</v>
      </c>
      <c r="AC514" s="1" t="s">
        <v>37</v>
      </c>
      <c r="AD514" s="1" t="s">
        <v>37</v>
      </c>
      <c r="AE514" s="1" t="s">
        <v>8512</v>
      </c>
      <c r="AF514" s="24">
        <v>9106047979</v>
      </c>
      <c r="AG514" s="24" t="str">
        <f t="shared" si="7"/>
        <v>9106047979-00010216</v>
      </c>
    </row>
    <row r="515" spans="1:33" x14ac:dyDescent="0.25">
      <c r="A515" s="24" t="s">
        <v>8926</v>
      </c>
      <c r="B515" s="1">
        <v>11729372</v>
      </c>
      <c r="C515" s="1" t="s">
        <v>2357</v>
      </c>
      <c r="D515" s="1" t="s">
        <v>1616</v>
      </c>
      <c r="E515" s="1" t="s">
        <v>25</v>
      </c>
      <c r="F515" s="1" t="s">
        <v>26</v>
      </c>
      <c r="G515" s="1" t="s">
        <v>2358</v>
      </c>
      <c r="H515" s="1" t="s">
        <v>28</v>
      </c>
      <c r="I515" s="1" t="s">
        <v>29</v>
      </c>
      <c r="J515" s="1" t="s">
        <v>945</v>
      </c>
      <c r="K515" s="1" t="s">
        <v>946</v>
      </c>
      <c r="L515" s="1" t="s">
        <v>947</v>
      </c>
      <c r="M515" s="1" t="s">
        <v>55</v>
      </c>
      <c r="N515" s="1" t="s">
        <v>56</v>
      </c>
      <c r="O515" s="1" t="s">
        <v>57</v>
      </c>
      <c r="P515" s="1" t="s">
        <v>37</v>
      </c>
      <c r="Q515" s="1" t="s">
        <v>37</v>
      </c>
      <c r="R515" s="1" t="s">
        <v>37</v>
      </c>
      <c r="S515" s="1" t="s">
        <v>37</v>
      </c>
      <c r="T515" s="1" t="s">
        <v>38</v>
      </c>
      <c r="U515" s="1" t="s">
        <v>39</v>
      </c>
      <c r="V515" s="1" t="s">
        <v>40</v>
      </c>
      <c r="W515" s="1" t="s">
        <v>41</v>
      </c>
      <c r="X515" s="1" t="s">
        <v>42</v>
      </c>
      <c r="Y515" s="1" t="s">
        <v>37</v>
      </c>
      <c r="Z515" s="1" t="s">
        <v>37</v>
      </c>
      <c r="AA515" s="1" t="s">
        <v>37</v>
      </c>
      <c r="AB515" s="1" t="s">
        <v>2359</v>
      </c>
      <c r="AC515" s="1" t="s">
        <v>37</v>
      </c>
      <c r="AD515" s="1" t="s">
        <v>37</v>
      </c>
      <c r="AE515" s="1" t="s">
        <v>8512</v>
      </c>
      <c r="AF515" s="24">
        <v>9106049861</v>
      </c>
      <c r="AG515" s="24" t="str">
        <f t="shared" ref="AG515:AG578" si="8">AF515&amp;"-"&amp;G515</f>
        <v>9106049861-00484074</v>
      </c>
    </row>
    <row r="516" spans="1:33" x14ac:dyDescent="0.25">
      <c r="A516" s="24" t="s">
        <v>8923</v>
      </c>
      <c r="B516" s="1">
        <v>11732251</v>
      </c>
      <c r="C516" s="1" t="s">
        <v>2360</v>
      </c>
      <c r="D516" s="1" t="s">
        <v>1616</v>
      </c>
      <c r="E516" s="1" t="s">
        <v>25</v>
      </c>
      <c r="F516" s="1" t="s">
        <v>26</v>
      </c>
      <c r="G516" s="1" t="s">
        <v>2361</v>
      </c>
      <c r="H516" s="1" t="s">
        <v>28</v>
      </c>
      <c r="I516" s="1" t="s">
        <v>29</v>
      </c>
      <c r="J516" s="1" t="s">
        <v>30</v>
      </c>
      <c r="K516" s="1" t="s">
        <v>31</v>
      </c>
      <c r="L516" s="1" t="s">
        <v>32</v>
      </c>
      <c r="M516" s="1" t="s">
        <v>373</v>
      </c>
      <c r="N516" s="1" t="s">
        <v>374</v>
      </c>
      <c r="O516" s="1" t="s">
        <v>375</v>
      </c>
      <c r="P516" s="1" t="s">
        <v>376</v>
      </c>
      <c r="Q516" s="1" t="s">
        <v>37</v>
      </c>
      <c r="R516" s="1" t="s">
        <v>37</v>
      </c>
      <c r="S516" s="1" t="s">
        <v>37</v>
      </c>
      <c r="T516" s="1" t="s">
        <v>38</v>
      </c>
      <c r="U516" s="1" t="s">
        <v>39</v>
      </c>
      <c r="V516" s="1" t="s">
        <v>40</v>
      </c>
      <c r="W516" s="1" t="s">
        <v>41</v>
      </c>
      <c r="X516" s="1" t="s">
        <v>42</v>
      </c>
      <c r="Y516" s="1" t="s">
        <v>37</v>
      </c>
      <c r="Z516" s="1" t="s">
        <v>37</v>
      </c>
      <c r="AA516" s="1" t="s">
        <v>37</v>
      </c>
      <c r="AB516" s="1" t="s">
        <v>2362</v>
      </c>
      <c r="AC516" s="1" t="s">
        <v>37</v>
      </c>
      <c r="AD516" s="1" t="s">
        <v>37</v>
      </c>
      <c r="AE516" s="1" t="s">
        <v>8512</v>
      </c>
      <c r="AF516" s="24">
        <v>9106049733</v>
      </c>
      <c r="AG516" s="24" t="str">
        <f t="shared" si="8"/>
        <v>9106049733-00015028</v>
      </c>
    </row>
    <row r="517" spans="1:33" x14ac:dyDescent="0.25">
      <c r="A517" s="24" t="s">
        <v>8921</v>
      </c>
      <c r="B517" s="1">
        <v>11733429</v>
      </c>
      <c r="C517" s="1" t="s">
        <v>2363</v>
      </c>
      <c r="D517" s="1" t="s">
        <v>1616</v>
      </c>
      <c r="E517" s="1" t="s">
        <v>25</v>
      </c>
      <c r="F517" s="1" t="s">
        <v>26</v>
      </c>
      <c r="G517" s="1" t="s">
        <v>2364</v>
      </c>
      <c r="H517" s="1" t="s">
        <v>28</v>
      </c>
      <c r="I517" s="1" t="s">
        <v>29</v>
      </c>
      <c r="J517" s="1" t="s">
        <v>1681</v>
      </c>
      <c r="K517" s="1" t="s">
        <v>1682</v>
      </c>
      <c r="L517" s="1" t="s">
        <v>1683</v>
      </c>
      <c r="M517" s="1" t="s">
        <v>198</v>
      </c>
      <c r="N517" s="1" t="s">
        <v>199</v>
      </c>
      <c r="O517" s="1" t="s">
        <v>200</v>
      </c>
      <c r="P517" s="1" t="s">
        <v>91</v>
      </c>
      <c r="Q517" s="1" t="s">
        <v>37</v>
      </c>
      <c r="R517" s="1" t="s">
        <v>37</v>
      </c>
      <c r="S517" s="1" t="s">
        <v>37</v>
      </c>
      <c r="T517" s="1" t="s">
        <v>38</v>
      </c>
      <c r="U517" s="1" t="s">
        <v>39</v>
      </c>
      <c r="V517" s="1" t="s">
        <v>40</v>
      </c>
      <c r="W517" s="1" t="s">
        <v>41</v>
      </c>
      <c r="X517" s="1" t="s">
        <v>42</v>
      </c>
      <c r="Y517" s="1" t="s">
        <v>37</v>
      </c>
      <c r="Z517" s="1" t="s">
        <v>37</v>
      </c>
      <c r="AA517" s="1" t="s">
        <v>37</v>
      </c>
      <c r="AB517" s="1" t="s">
        <v>2365</v>
      </c>
      <c r="AC517" s="1" t="s">
        <v>37</v>
      </c>
      <c r="AD517" s="1" t="s">
        <v>37</v>
      </c>
      <c r="AE517" s="1" t="s">
        <v>8512</v>
      </c>
      <c r="AF517" s="24">
        <v>9106049705</v>
      </c>
      <c r="AG517" s="24" t="str">
        <f t="shared" si="8"/>
        <v>9106049705-00160760</v>
      </c>
    </row>
    <row r="518" spans="1:33" x14ac:dyDescent="0.25">
      <c r="A518" s="24" t="s">
        <v>8925</v>
      </c>
      <c r="B518" s="1">
        <v>11729371</v>
      </c>
      <c r="C518" s="1" t="s">
        <v>2366</v>
      </c>
      <c r="D518" s="1" t="s">
        <v>1616</v>
      </c>
      <c r="E518" s="1" t="s">
        <v>25</v>
      </c>
      <c r="F518" s="1" t="s">
        <v>26</v>
      </c>
      <c r="G518" s="1" t="s">
        <v>2367</v>
      </c>
      <c r="H518" s="1" t="s">
        <v>28</v>
      </c>
      <c r="I518" s="1" t="s">
        <v>29</v>
      </c>
      <c r="J518" s="1" t="s">
        <v>1221</v>
      </c>
      <c r="K518" s="1" t="s">
        <v>1222</v>
      </c>
      <c r="L518" s="1" t="s">
        <v>1223</v>
      </c>
      <c r="M518" s="1" t="s">
        <v>55</v>
      </c>
      <c r="N518" s="1" t="s">
        <v>56</v>
      </c>
      <c r="O518" s="1" t="s">
        <v>57</v>
      </c>
      <c r="P518" s="1" t="s">
        <v>37</v>
      </c>
      <c r="Q518" s="1" t="s">
        <v>37</v>
      </c>
      <c r="R518" s="1" t="s">
        <v>37</v>
      </c>
      <c r="S518" s="1" t="s">
        <v>37</v>
      </c>
      <c r="T518" s="1" t="s">
        <v>38</v>
      </c>
      <c r="U518" s="1" t="s">
        <v>39</v>
      </c>
      <c r="V518" s="1" t="s">
        <v>40</v>
      </c>
      <c r="W518" s="1" t="s">
        <v>41</v>
      </c>
      <c r="X518" s="1" t="s">
        <v>42</v>
      </c>
      <c r="Y518" s="1" t="s">
        <v>37</v>
      </c>
      <c r="Z518" s="1" t="s">
        <v>37</v>
      </c>
      <c r="AA518" s="1" t="s">
        <v>37</v>
      </c>
      <c r="AB518" s="1" t="s">
        <v>2368</v>
      </c>
      <c r="AC518" s="1" t="s">
        <v>37</v>
      </c>
      <c r="AD518" s="1" t="s">
        <v>37</v>
      </c>
      <c r="AE518" s="1" t="s">
        <v>8512</v>
      </c>
      <c r="AF518" s="24">
        <v>9106049859</v>
      </c>
      <c r="AG518" s="24" t="str">
        <f t="shared" si="8"/>
        <v>9106049859-00484073</v>
      </c>
    </row>
    <row r="519" spans="1:33" x14ac:dyDescent="0.25">
      <c r="A519" s="24" t="s">
        <v>8995</v>
      </c>
      <c r="B519" s="1">
        <v>11734086</v>
      </c>
      <c r="C519" s="1" t="s">
        <v>2369</v>
      </c>
      <c r="D519" s="1" t="s">
        <v>1616</v>
      </c>
      <c r="E519" s="1" t="s">
        <v>25</v>
      </c>
      <c r="F519" s="1" t="s">
        <v>26</v>
      </c>
      <c r="G519" s="1" t="s">
        <v>2370</v>
      </c>
      <c r="H519" s="1" t="s">
        <v>28</v>
      </c>
      <c r="I519" s="1" t="s">
        <v>29</v>
      </c>
      <c r="J519" s="1" t="s">
        <v>2371</v>
      </c>
      <c r="K519" s="1" t="s">
        <v>2372</v>
      </c>
      <c r="L519" s="1" t="s">
        <v>2373</v>
      </c>
      <c r="M519" s="1" t="s">
        <v>247</v>
      </c>
      <c r="N519" s="1" t="s">
        <v>248</v>
      </c>
      <c r="O519" s="1" t="s">
        <v>249</v>
      </c>
      <c r="P519" s="1" t="s">
        <v>37</v>
      </c>
      <c r="Q519" s="1" t="s">
        <v>37</v>
      </c>
      <c r="R519" s="1" t="s">
        <v>37</v>
      </c>
      <c r="S519" s="1" t="s">
        <v>37</v>
      </c>
      <c r="T519" s="1" t="s">
        <v>38</v>
      </c>
      <c r="U519" s="1" t="s">
        <v>39</v>
      </c>
      <c r="V519" s="1" t="s">
        <v>40</v>
      </c>
      <c r="W519" s="1" t="s">
        <v>41</v>
      </c>
      <c r="X519" s="1" t="s">
        <v>42</v>
      </c>
      <c r="Y519" s="1" t="s">
        <v>37</v>
      </c>
      <c r="Z519" s="1" t="s">
        <v>37</v>
      </c>
      <c r="AA519" s="1" t="s">
        <v>37</v>
      </c>
      <c r="AB519" s="1" t="s">
        <v>2374</v>
      </c>
      <c r="AC519" s="1" t="s">
        <v>37</v>
      </c>
      <c r="AD519" s="1" t="s">
        <v>37</v>
      </c>
      <c r="AE519" s="1" t="s">
        <v>8512</v>
      </c>
      <c r="AF519" s="24">
        <v>9106051605</v>
      </c>
      <c r="AG519" s="24" t="str">
        <f t="shared" si="8"/>
        <v>9106051605-00015066</v>
      </c>
    </row>
    <row r="520" spans="1:33" x14ac:dyDescent="0.25">
      <c r="A520" s="24" t="s">
        <v>8889</v>
      </c>
      <c r="B520" s="1">
        <v>11729005</v>
      </c>
      <c r="C520" s="1" t="s">
        <v>2375</v>
      </c>
      <c r="D520" s="1" t="s">
        <v>1616</v>
      </c>
      <c r="E520" s="1" t="s">
        <v>25</v>
      </c>
      <c r="F520" s="1" t="s">
        <v>26</v>
      </c>
      <c r="G520" s="1" t="s">
        <v>2376</v>
      </c>
      <c r="H520" s="1" t="s">
        <v>28</v>
      </c>
      <c r="I520" s="1" t="s">
        <v>29</v>
      </c>
      <c r="J520" s="1" t="s">
        <v>1221</v>
      </c>
      <c r="K520" s="1" t="s">
        <v>1222</v>
      </c>
      <c r="L520" s="1" t="s">
        <v>1223</v>
      </c>
      <c r="M520" s="1" t="s">
        <v>55</v>
      </c>
      <c r="N520" s="1" t="s">
        <v>56</v>
      </c>
      <c r="O520" s="1" t="s">
        <v>57</v>
      </c>
      <c r="P520" s="1" t="s">
        <v>37</v>
      </c>
      <c r="Q520" s="1" t="s">
        <v>37</v>
      </c>
      <c r="R520" s="1" t="s">
        <v>37</v>
      </c>
      <c r="S520" s="1" t="s">
        <v>37</v>
      </c>
      <c r="T520" s="1" t="s">
        <v>38</v>
      </c>
      <c r="U520" s="1" t="s">
        <v>39</v>
      </c>
      <c r="V520" s="1" t="s">
        <v>40</v>
      </c>
      <c r="W520" s="1" t="s">
        <v>41</v>
      </c>
      <c r="X520" s="1" t="s">
        <v>42</v>
      </c>
      <c r="Y520" s="1" t="s">
        <v>37</v>
      </c>
      <c r="Z520" s="1" t="s">
        <v>37</v>
      </c>
      <c r="AA520" s="1" t="s">
        <v>37</v>
      </c>
      <c r="AB520" s="1" t="s">
        <v>2377</v>
      </c>
      <c r="AC520" s="1" t="s">
        <v>37</v>
      </c>
      <c r="AD520" s="1" t="s">
        <v>37</v>
      </c>
      <c r="AE520" s="1" t="s">
        <v>8512</v>
      </c>
      <c r="AF520" s="24">
        <v>9106048894</v>
      </c>
      <c r="AG520" s="24" t="str">
        <f t="shared" si="8"/>
        <v>9106048894-00483720</v>
      </c>
    </row>
    <row r="521" spans="1:33" x14ac:dyDescent="0.25">
      <c r="A521" s="24" t="s">
        <v>8902</v>
      </c>
      <c r="B521" s="1">
        <v>11733343</v>
      </c>
      <c r="C521" s="1" t="s">
        <v>2378</v>
      </c>
      <c r="D521" s="1" t="s">
        <v>1616</v>
      </c>
      <c r="E521" s="1" t="s">
        <v>25</v>
      </c>
      <c r="F521" s="1" t="s">
        <v>26</v>
      </c>
      <c r="G521" s="1" t="s">
        <v>2379</v>
      </c>
      <c r="H521" s="1" t="s">
        <v>28</v>
      </c>
      <c r="I521" s="1" t="s">
        <v>29</v>
      </c>
      <c r="J521" s="1" t="s">
        <v>2380</v>
      </c>
      <c r="K521" s="1" t="s">
        <v>2381</v>
      </c>
      <c r="L521" s="1" t="s">
        <v>2382</v>
      </c>
      <c r="M521" s="1" t="s">
        <v>198</v>
      </c>
      <c r="N521" s="1" t="s">
        <v>199</v>
      </c>
      <c r="O521" s="1" t="s">
        <v>200</v>
      </c>
      <c r="P521" s="1" t="s">
        <v>91</v>
      </c>
      <c r="Q521" s="1" t="s">
        <v>37</v>
      </c>
      <c r="R521" s="1" t="s">
        <v>37</v>
      </c>
      <c r="S521" s="1" t="s">
        <v>37</v>
      </c>
      <c r="T521" s="1" t="s">
        <v>38</v>
      </c>
      <c r="U521" s="1" t="s">
        <v>39</v>
      </c>
      <c r="V521" s="1" t="s">
        <v>40</v>
      </c>
      <c r="W521" s="1" t="s">
        <v>41</v>
      </c>
      <c r="X521" s="1" t="s">
        <v>42</v>
      </c>
      <c r="Y521" s="1" t="s">
        <v>37</v>
      </c>
      <c r="Z521" s="1" t="s">
        <v>37</v>
      </c>
      <c r="AA521" s="1" t="s">
        <v>37</v>
      </c>
      <c r="AB521" s="1" t="s">
        <v>2383</v>
      </c>
      <c r="AC521" s="1" t="s">
        <v>37</v>
      </c>
      <c r="AD521" s="1" t="s">
        <v>37</v>
      </c>
      <c r="AE521" s="1" t="s">
        <v>8512</v>
      </c>
      <c r="AF521" s="24">
        <v>9106049176</v>
      </c>
      <c r="AG521" s="24" t="str">
        <f t="shared" si="8"/>
        <v>9106049176-00160674</v>
      </c>
    </row>
    <row r="522" spans="1:33" x14ac:dyDescent="0.25">
      <c r="A522" s="24" t="s">
        <v>8996</v>
      </c>
      <c r="B522" s="1">
        <v>11734088</v>
      </c>
      <c r="C522" s="1" t="s">
        <v>2384</v>
      </c>
      <c r="D522" s="1" t="s">
        <v>1616</v>
      </c>
      <c r="E522" s="1" t="s">
        <v>25</v>
      </c>
      <c r="F522" s="1" t="s">
        <v>26</v>
      </c>
      <c r="G522" s="1" t="s">
        <v>2385</v>
      </c>
      <c r="H522" s="1" t="s">
        <v>28</v>
      </c>
      <c r="I522" s="1" t="s">
        <v>29</v>
      </c>
      <c r="J522" s="1" t="s">
        <v>2371</v>
      </c>
      <c r="K522" s="1" t="s">
        <v>2372</v>
      </c>
      <c r="L522" s="1" t="s">
        <v>2373</v>
      </c>
      <c r="M522" s="1" t="s">
        <v>247</v>
      </c>
      <c r="N522" s="1" t="s">
        <v>248</v>
      </c>
      <c r="O522" s="1" t="s">
        <v>249</v>
      </c>
      <c r="P522" s="1" t="s">
        <v>37</v>
      </c>
      <c r="Q522" s="1" t="s">
        <v>37</v>
      </c>
      <c r="R522" s="1" t="s">
        <v>37</v>
      </c>
      <c r="S522" s="1" t="s">
        <v>37</v>
      </c>
      <c r="T522" s="1" t="s">
        <v>38</v>
      </c>
      <c r="U522" s="1" t="s">
        <v>39</v>
      </c>
      <c r="V522" s="1" t="s">
        <v>40</v>
      </c>
      <c r="W522" s="1" t="s">
        <v>41</v>
      </c>
      <c r="X522" s="1" t="s">
        <v>42</v>
      </c>
      <c r="Y522" s="1" t="s">
        <v>37</v>
      </c>
      <c r="Z522" s="1" t="s">
        <v>37</v>
      </c>
      <c r="AA522" s="1" t="s">
        <v>37</v>
      </c>
      <c r="AB522" s="1" t="s">
        <v>2386</v>
      </c>
      <c r="AC522" s="1" t="s">
        <v>37</v>
      </c>
      <c r="AD522" s="1" t="s">
        <v>37</v>
      </c>
      <c r="AE522" s="1" t="s">
        <v>8512</v>
      </c>
      <c r="AF522" s="24">
        <v>9106051649</v>
      </c>
      <c r="AG522" s="24" t="str">
        <f t="shared" si="8"/>
        <v>9106051649-00015068</v>
      </c>
    </row>
    <row r="523" spans="1:33" x14ac:dyDescent="0.25">
      <c r="A523" s="24" t="s">
        <v>8874</v>
      </c>
      <c r="B523" s="1">
        <v>11731807</v>
      </c>
      <c r="C523" s="1" t="s">
        <v>2387</v>
      </c>
      <c r="D523" s="1" t="s">
        <v>1616</v>
      </c>
      <c r="E523" s="1" t="s">
        <v>25</v>
      </c>
      <c r="F523" s="1" t="s">
        <v>26</v>
      </c>
      <c r="G523" s="1" t="s">
        <v>2388</v>
      </c>
      <c r="H523" s="1" t="s">
        <v>28</v>
      </c>
      <c r="I523" s="1" t="s">
        <v>29</v>
      </c>
      <c r="J523" s="1" t="s">
        <v>524</v>
      </c>
      <c r="K523" s="1" t="s">
        <v>525</v>
      </c>
      <c r="L523" s="1" t="s">
        <v>526</v>
      </c>
      <c r="M523" s="1" t="s">
        <v>164</v>
      </c>
      <c r="N523" s="1" t="s">
        <v>165</v>
      </c>
      <c r="O523" s="1" t="s">
        <v>166</v>
      </c>
      <c r="P523" s="1" t="s">
        <v>167</v>
      </c>
      <c r="Q523" s="1" t="s">
        <v>37</v>
      </c>
      <c r="R523" s="1" t="s">
        <v>37</v>
      </c>
      <c r="S523" s="1" t="s">
        <v>37</v>
      </c>
      <c r="T523" s="1" t="s">
        <v>38</v>
      </c>
      <c r="U523" s="1" t="s">
        <v>39</v>
      </c>
      <c r="V523" s="1" t="s">
        <v>40</v>
      </c>
      <c r="W523" s="1" t="s">
        <v>41</v>
      </c>
      <c r="X523" s="1" t="s">
        <v>42</v>
      </c>
      <c r="Y523" s="1" t="s">
        <v>37</v>
      </c>
      <c r="Z523" s="1" t="s">
        <v>37</v>
      </c>
      <c r="AA523" s="1" t="s">
        <v>37</v>
      </c>
      <c r="AB523" s="1" t="s">
        <v>2389</v>
      </c>
      <c r="AC523" s="1" t="s">
        <v>37</v>
      </c>
      <c r="AD523" s="1" t="s">
        <v>37</v>
      </c>
      <c r="AE523" s="1" t="s">
        <v>8512</v>
      </c>
      <c r="AF523" s="24">
        <v>9106048377</v>
      </c>
      <c r="AG523" s="24" t="str">
        <f t="shared" si="8"/>
        <v>9106048377-00033715</v>
      </c>
    </row>
    <row r="524" spans="1:33" x14ac:dyDescent="0.25">
      <c r="A524" s="24" t="s">
        <v>8947</v>
      </c>
      <c r="B524" s="1">
        <v>11730766</v>
      </c>
      <c r="C524" s="1" t="s">
        <v>2390</v>
      </c>
      <c r="D524" s="1" t="s">
        <v>1616</v>
      </c>
      <c r="E524" s="1" t="s">
        <v>25</v>
      </c>
      <c r="F524" s="1" t="s">
        <v>26</v>
      </c>
      <c r="G524" s="1" t="s">
        <v>2391</v>
      </c>
      <c r="H524" s="1" t="s">
        <v>28</v>
      </c>
      <c r="I524" s="1" t="s">
        <v>29</v>
      </c>
      <c r="J524" s="1" t="s">
        <v>195</v>
      </c>
      <c r="K524" s="1" t="s">
        <v>196</v>
      </c>
      <c r="L524" s="1" t="s">
        <v>197</v>
      </c>
      <c r="M524" s="1" t="s">
        <v>238</v>
      </c>
      <c r="N524" s="1" t="s">
        <v>239</v>
      </c>
      <c r="O524" s="1" t="s">
        <v>240</v>
      </c>
      <c r="P524" s="1" t="s">
        <v>37</v>
      </c>
      <c r="Q524" s="1" t="s">
        <v>37</v>
      </c>
      <c r="R524" s="1" t="s">
        <v>37</v>
      </c>
      <c r="S524" s="1" t="s">
        <v>37</v>
      </c>
      <c r="T524" s="1" t="s">
        <v>38</v>
      </c>
      <c r="U524" s="1" t="s">
        <v>39</v>
      </c>
      <c r="V524" s="1" t="s">
        <v>40</v>
      </c>
      <c r="W524" s="1" t="s">
        <v>41</v>
      </c>
      <c r="X524" s="1" t="s">
        <v>42</v>
      </c>
      <c r="Y524" s="1" t="s">
        <v>37</v>
      </c>
      <c r="Z524" s="1" t="s">
        <v>37</v>
      </c>
      <c r="AA524" s="1" t="s">
        <v>37</v>
      </c>
      <c r="AB524" s="1" t="s">
        <v>2392</v>
      </c>
      <c r="AC524" s="1" t="s">
        <v>37</v>
      </c>
      <c r="AD524" s="1" t="s">
        <v>37</v>
      </c>
      <c r="AE524" s="1" t="s">
        <v>8512</v>
      </c>
      <c r="AF524" s="24">
        <v>9106050397</v>
      </c>
      <c r="AG524" s="24" t="str">
        <f t="shared" si="8"/>
        <v>9106050397-00014415</v>
      </c>
    </row>
    <row r="525" spans="1:33" x14ac:dyDescent="0.25">
      <c r="A525" s="24" t="s">
        <v>9021</v>
      </c>
      <c r="B525" s="1">
        <v>11731985</v>
      </c>
      <c r="C525" s="1" t="s">
        <v>2393</v>
      </c>
      <c r="D525" s="1" t="s">
        <v>1616</v>
      </c>
      <c r="E525" s="1" t="s">
        <v>25</v>
      </c>
      <c r="F525" s="1" t="s">
        <v>26</v>
      </c>
      <c r="G525" s="1" t="s">
        <v>2394</v>
      </c>
      <c r="H525" s="1" t="s">
        <v>28</v>
      </c>
      <c r="I525" s="1" t="s">
        <v>29</v>
      </c>
      <c r="J525" s="1" t="s">
        <v>61</v>
      </c>
      <c r="K525" s="1" t="s">
        <v>62</v>
      </c>
      <c r="L525" s="1" t="s">
        <v>63</v>
      </c>
      <c r="M525" s="1" t="s">
        <v>164</v>
      </c>
      <c r="N525" s="1" t="s">
        <v>165</v>
      </c>
      <c r="O525" s="1" t="s">
        <v>166</v>
      </c>
      <c r="P525" s="1" t="s">
        <v>167</v>
      </c>
      <c r="Q525" s="1" t="s">
        <v>37</v>
      </c>
      <c r="R525" s="1" t="s">
        <v>37</v>
      </c>
      <c r="S525" s="1" t="s">
        <v>37</v>
      </c>
      <c r="T525" s="1" t="s">
        <v>38</v>
      </c>
      <c r="U525" s="1" t="s">
        <v>39</v>
      </c>
      <c r="V525" s="1" t="s">
        <v>40</v>
      </c>
      <c r="W525" s="1" t="s">
        <v>41</v>
      </c>
      <c r="X525" s="1" t="s">
        <v>42</v>
      </c>
      <c r="Y525" s="1" t="s">
        <v>37</v>
      </c>
      <c r="Z525" s="1" t="s">
        <v>37</v>
      </c>
      <c r="AA525" s="1" t="s">
        <v>37</v>
      </c>
      <c r="AB525" s="1" t="s">
        <v>2395</v>
      </c>
      <c r="AC525" s="1" t="s">
        <v>37</v>
      </c>
      <c r="AD525" s="1" t="s">
        <v>37</v>
      </c>
      <c r="AE525" s="1" t="s">
        <v>8512</v>
      </c>
      <c r="AF525" s="24">
        <v>9106052072</v>
      </c>
      <c r="AG525" s="24" t="str">
        <f t="shared" si="8"/>
        <v>9106052072-00033821</v>
      </c>
    </row>
    <row r="526" spans="1:33" x14ac:dyDescent="0.25">
      <c r="A526" s="24" t="s">
        <v>9050</v>
      </c>
      <c r="B526" s="1">
        <v>11732350</v>
      </c>
      <c r="C526" s="1" t="s">
        <v>2396</v>
      </c>
      <c r="D526" s="1" t="s">
        <v>1616</v>
      </c>
      <c r="E526" s="1" t="s">
        <v>25</v>
      </c>
      <c r="F526" s="1" t="s">
        <v>26</v>
      </c>
      <c r="G526" s="1" t="s">
        <v>2397</v>
      </c>
      <c r="H526" s="1" t="s">
        <v>28</v>
      </c>
      <c r="I526" s="1" t="s">
        <v>29</v>
      </c>
      <c r="J526" s="1" t="s">
        <v>936</v>
      </c>
      <c r="K526" s="1" t="s">
        <v>937</v>
      </c>
      <c r="L526" s="1" t="s">
        <v>938</v>
      </c>
      <c r="M526" s="1" t="s">
        <v>839</v>
      </c>
      <c r="N526" s="1" t="s">
        <v>840</v>
      </c>
      <c r="O526" s="1" t="s">
        <v>841</v>
      </c>
      <c r="P526" s="1" t="s">
        <v>37</v>
      </c>
      <c r="Q526" s="1" t="s">
        <v>37</v>
      </c>
      <c r="R526" s="1" t="s">
        <v>37</v>
      </c>
      <c r="S526" s="1" t="s">
        <v>37</v>
      </c>
      <c r="T526" s="1" t="s">
        <v>38</v>
      </c>
      <c r="U526" s="1" t="s">
        <v>39</v>
      </c>
      <c r="V526" s="1" t="s">
        <v>40</v>
      </c>
      <c r="W526" s="1" t="s">
        <v>41</v>
      </c>
      <c r="X526" s="1" t="s">
        <v>42</v>
      </c>
      <c r="Y526" s="1" t="s">
        <v>37</v>
      </c>
      <c r="Z526" s="1" t="s">
        <v>37</v>
      </c>
      <c r="AA526" s="1" t="s">
        <v>37</v>
      </c>
      <c r="AB526" s="1" t="s">
        <v>2398</v>
      </c>
      <c r="AC526" s="1" t="s">
        <v>37</v>
      </c>
      <c r="AD526" s="1" t="s">
        <v>37</v>
      </c>
      <c r="AE526" s="1" t="s">
        <v>8512</v>
      </c>
      <c r="AF526" s="24">
        <v>9106052680</v>
      </c>
      <c r="AG526" s="24" t="str">
        <f t="shared" si="8"/>
        <v>9106052680-00010856</v>
      </c>
    </row>
    <row r="527" spans="1:33" x14ac:dyDescent="0.25">
      <c r="A527" s="24" t="s">
        <v>9026</v>
      </c>
      <c r="B527" s="1">
        <v>11732713</v>
      </c>
      <c r="C527" s="1" t="s">
        <v>2399</v>
      </c>
      <c r="D527" s="1" t="s">
        <v>1616</v>
      </c>
      <c r="E527" s="1" t="s">
        <v>25</v>
      </c>
      <c r="F527" s="1" t="s">
        <v>26</v>
      </c>
      <c r="G527" s="1" t="s">
        <v>2400</v>
      </c>
      <c r="H527" s="1" t="s">
        <v>28</v>
      </c>
      <c r="I527" s="1" t="s">
        <v>29</v>
      </c>
      <c r="J527" s="1" t="s">
        <v>2401</v>
      </c>
      <c r="K527" s="1" t="s">
        <v>2402</v>
      </c>
      <c r="L527" s="1" t="s">
        <v>2403</v>
      </c>
      <c r="M527" s="1" t="s">
        <v>64</v>
      </c>
      <c r="N527" s="1" t="s">
        <v>65</v>
      </c>
      <c r="O527" s="1" t="s">
        <v>66</v>
      </c>
      <c r="P527" s="1" t="s">
        <v>37</v>
      </c>
      <c r="Q527" s="1" t="s">
        <v>37</v>
      </c>
      <c r="R527" s="1" t="s">
        <v>37</v>
      </c>
      <c r="S527" s="1" t="s">
        <v>37</v>
      </c>
      <c r="T527" s="1" t="s">
        <v>38</v>
      </c>
      <c r="U527" s="1" t="s">
        <v>39</v>
      </c>
      <c r="V527" s="1" t="s">
        <v>40</v>
      </c>
      <c r="W527" s="1" t="s">
        <v>41</v>
      </c>
      <c r="X527" s="1" t="s">
        <v>42</v>
      </c>
      <c r="Y527" s="1" t="s">
        <v>37</v>
      </c>
      <c r="Z527" s="1" t="s">
        <v>37</v>
      </c>
      <c r="AA527" s="1" t="s">
        <v>37</v>
      </c>
      <c r="AB527" s="1" t="s">
        <v>2404</v>
      </c>
      <c r="AC527" s="1" t="s">
        <v>37</v>
      </c>
      <c r="AD527" s="1" t="s">
        <v>37</v>
      </c>
      <c r="AE527" s="1" t="s">
        <v>8512</v>
      </c>
      <c r="AF527" s="24">
        <v>9106052302</v>
      </c>
      <c r="AG527" s="24" t="str">
        <f t="shared" si="8"/>
        <v>9106052302-00081589</v>
      </c>
    </row>
    <row r="528" spans="1:33" x14ac:dyDescent="0.25">
      <c r="A528" s="24" t="s">
        <v>9009</v>
      </c>
      <c r="B528" s="1">
        <v>11731976</v>
      </c>
      <c r="C528" s="1" t="s">
        <v>2405</v>
      </c>
      <c r="D528" s="1" t="s">
        <v>1616</v>
      </c>
      <c r="E528" s="1" t="s">
        <v>25</v>
      </c>
      <c r="F528" s="1" t="s">
        <v>26</v>
      </c>
      <c r="G528" s="1" t="s">
        <v>2406</v>
      </c>
      <c r="H528" s="1" t="s">
        <v>28</v>
      </c>
      <c r="I528" s="1" t="s">
        <v>29</v>
      </c>
      <c r="J528" s="1" t="s">
        <v>602</v>
      </c>
      <c r="K528" s="1" t="s">
        <v>603</v>
      </c>
      <c r="L528" s="1" t="s">
        <v>604</v>
      </c>
      <c r="M528" s="1" t="s">
        <v>164</v>
      </c>
      <c r="N528" s="1" t="s">
        <v>165</v>
      </c>
      <c r="O528" s="1" t="s">
        <v>166</v>
      </c>
      <c r="P528" s="1" t="s">
        <v>167</v>
      </c>
      <c r="Q528" s="1" t="s">
        <v>37</v>
      </c>
      <c r="R528" s="1" t="s">
        <v>37</v>
      </c>
      <c r="S528" s="1" t="s">
        <v>37</v>
      </c>
      <c r="T528" s="1" t="s">
        <v>38</v>
      </c>
      <c r="U528" s="1" t="s">
        <v>39</v>
      </c>
      <c r="V528" s="1" t="s">
        <v>40</v>
      </c>
      <c r="W528" s="1" t="s">
        <v>41</v>
      </c>
      <c r="X528" s="1" t="s">
        <v>42</v>
      </c>
      <c r="Y528" s="1" t="s">
        <v>37</v>
      </c>
      <c r="Z528" s="1" t="s">
        <v>37</v>
      </c>
      <c r="AA528" s="1" t="s">
        <v>37</v>
      </c>
      <c r="AB528" s="1" t="s">
        <v>2407</v>
      </c>
      <c r="AC528" s="1" t="s">
        <v>37</v>
      </c>
      <c r="AD528" s="1" t="s">
        <v>37</v>
      </c>
      <c r="AE528" s="1" t="s">
        <v>8512</v>
      </c>
      <c r="AF528" s="24">
        <v>9106051853</v>
      </c>
      <c r="AG528" s="24" t="str">
        <f t="shared" si="8"/>
        <v>9106051853-00033816</v>
      </c>
    </row>
    <row r="529" spans="1:33" x14ac:dyDescent="0.25">
      <c r="A529" s="24" t="s">
        <v>9042</v>
      </c>
      <c r="B529" s="1">
        <v>11732018</v>
      </c>
      <c r="C529" s="1" t="s">
        <v>2408</v>
      </c>
      <c r="D529" s="1" t="s">
        <v>1616</v>
      </c>
      <c r="E529" s="1" t="s">
        <v>25</v>
      </c>
      <c r="F529" s="1" t="s">
        <v>26</v>
      </c>
      <c r="G529" s="1" t="s">
        <v>2409</v>
      </c>
      <c r="H529" s="1" t="s">
        <v>28</v>
      </c>
      <c r="I529" s="1" t="s">
        <v>29</v>
      </c>
      <c r="J529" s="1" t="s">
        <v>602</v>
      </c>
      <c r="K529" s="1" t="s">
        <v>603</v>
      </c>
      <c r="L529" s="1" t="s">
        <v>604</v>
      </c>
      <c r="M529" s="1" t="s">
        <v>164</v>
      </c>
      <c r="N529" s="1" t="s">
        <v>165</v>
      </c>
      <c r="O529" s="1" t="s">
        <v>166</v>
      </c>
      <c r="P529" s="1" t="s">
        <v>167</v>
      </c>
      <c r="Q529" s="1" t="s">
        <v>37</v>
      </c>
      <c r="R529" s="1" t="s">
        <v>37</v>
      </c>
      <c r="S529" s="1" t="s">
        <v>37</v>
      </c>
      <c r="T529" s="1" t="s">
        <v>38</v>
      </c>
      <c r="U529" s="1" t="s">
        <v>39</v>
      </c>
      <c r="V529" s="1" t="s">
        <v>40</v>
      </c>
      <c r="W529" s="1" t="s">
        <v>41</v>
      </c>
      <c r="X529" s="1" t="s">
        <v>42</v>
      </c>
      <c r="Y529" s="1" t="s">
        <v>37</v>
      </c>
      <c r="Z529" s="1" t="s">
        <v>37</v>
      </c>
      <c r="AA529" s="1" t="s">
        <v>37</v>
      </c>
      <c r="AB529" s="1" t="s">
        <v>2410</v>
      </c>
      <c r="AC529" s="1" t="s">
        <v>37</v>
      </c>
      <c r="AD529" s="1" t="s">
        <v>37</v>
      </c>
      <c r="AE529" s="1" t="s">
        <v>8512</v>
      </c>
      <c r="AF529" s="24">
        <v>9106052560</v>
      </c>
      <c r="AG529" s="24" t="str">
        <f t="shared" si="8"/>
        <v>9106052560-00033838</v>
      </c>
    </row>
    <row r="530" spans="1:33" x14ac:dyDescent="0.25">
      <c r="A530" s="24" t="s">
        <v>9048</v>
      </c>
      <c r="B530" s="1">
        <v>11732345</v>
      </c>
      <c r="C530" s="1" t="s">
        <v>2411</v>
      </c>
      <c r="D530" s="1" t="s">
        <v>1616</v>
      </c>
      <c r="E530" s="1" t="s">
        <v>25</v>
      </c>
      <c r="F530" s="1" t="s">
        <v>26</v>
      </c>
      <c r="G530" s="1" t="s">
        <v>2412</v>
      </c>
      <c r="H530" s="1" t="s">
        <v>28</v>
      </c>
      <c r="I530" s="1" t="s">
        <v>29</v>
      </c>
      <c r="J530" s="1" t="s">
        <v>1194</v>
      </c>
      <c r="K530" s="1" t="s">
        <v>1195</v>
      </c>
      <c r="L530" s="1" t="s">
        <v>1196</v>
      </c>
      <c r="M530" s="1" t="s">
        <v>839</v>
      </c>
      <c r="N530" s="1" t="s">
        <v>840</v>
      </c>
      <c r="O530" s="1" t="s">
        <v>841</v>
      </c>
      <c r="P530" s="1" t="s">
        <v>37</v>
      </c>
      <c r="Q530" s="1" t="s">
        <v>37</v>
      </c>
      <c r="R530" s="1" t="s">
        <v>37</v>
      </c>
      <c r="S530" s="1" t="s">
        <v>37</v>
      </c>
      <c r="T530" s="1" t="s">
        <v>38</v>
      </c>
      <c r="U530" s="1" t="s">
        <v>39</v>
      </c>
      <c r="V530" s="1" t="s">
        <v>40</v>
      </c>
      <c r="W530" s="1" t="s">
        <v>41</v>
      </c>
      <c r="X530" s="1" t="s">
        <v>42</v>
      </c>
      <c r="Y530" s="1" t="s">
        <v>37</v>
      </c>
      <c r="Z530" s="1" t="s">
        <v>37</v>
      </c>
      <c r="AA530" s="1" t="s">
        <v>37</v>
      </c>
      <c r="AB530" s="1" t="s">
        <v>2413</v>
      </c>
      <c r="AC530" s="1" t="s">
        <v>37</v>
      </c>
      <c r="AD530" s="1" t="s">
        <v>37</v>
      </c>
      <c r="AE530" s="1" t="s">
        <v>8512</v>
      </c>
      <c r="AF530" s="24">
        <v>9106052624</v>
      </c>
      <c r="AG530" s="24" t="str">
        <f t="shared" si="8"/>
        <v>9106052624-00010851</v>
      </c>
    </row>
    <row r="531" spans="1:33" x14ac:dyDescent="0.25">
      <c r="A531" s="24" t="s">
        <v>8888</v>
      </c>
      <c r="B531" s="1">
        <v>11733080</v>
      </c>
      <c r="C531" s="1" t="s">
        <v>2414</v>
      </c>
      <c r="D531" s="1" t="s">
        <v>1616</v>
      </c>
      <c r="E531" s="1" t="s">
        <v>25</v>
      </c>
      <c r="F531" s="1" t="s">
        <v>26</v>
      </c>
      <c r="G531" s="1" t="s">
        <v>2415</v>
      </c>
      <c r="H531" s="1" t="s">
        <v>28</v>
      </c>
      <c r="I531" s="1" t="s">
        <v>29</v>
      </c>
      <c r="J531" s="1" t="s">
        <v>30</v>
      </c>
      <c r="K531" s="1" t="s">
        <v>31</v>
      </c>
      <c r="L531" s="1" t="s">
        <v>32</v>
      </c>
      <c r="M531" s="1" t="s">
        <v>542</v>
      </c>
      <c r="N531" s="1" t="s">
        <v>543</v>
      </c>
      <c r="O531" s="1" t="s">
        <v>544</v>
      </c>
      <c r="P531" s="1" t="s">
        <v>37</v>
      </c>
      <c r="Q531" s="1" t="s">
        <v>37</v>
      </c>
      <c r="R531" s="1" t="s">
        <v>37</v>
      </c>
      <c r="S531" s="1" t="s">
        <v>37</v>
      </c>
      <c r="T531" s="1" t="s">
        <v>38</v>
      </c>
      <c r="U531" s="1" t="s">
        <v>39</v>
      </c>
      <c r="V531" s="1" t="s">
        <v>40</v>
      </c>
      <c r="W531" s="1" t="s">
        <v>41</v>
      </c>
      <c r="X531" s="1" t="s">
        <v>42</v>
      </c>
      <c r="Y531" s="1" t="s">
        <v>37</v>
      </c>
      <c r="Z531" s="1" t="s">
        <v>37</v>
      </c>
      <c r="AA531" s="1" t="s">
        <v>37</v>
      </c>
      <c r="AB531" s="1" t="s">
        <v>2416</v>
      </c>
      <c r="AC531" s="1" t="s">
        <v>37</v>
      </c>
      <c r="AD531" s="1" t="s">
        <v>37</v>
      </c>
      <c r="AE531" s="1" t="s">
        <v>8512</v>
      </c>
      <c r="AF531" s="24">
        <v>9106048892</v>
      </c>
      <c r="AG531" s="24" t="str">
        <f t="shared" si="8"/>
        <v>9106048892-00008380</v>
      </c>
    </row>
    <row r="532" spans="1:33" x14ac:dyDescent="0.25">
      <c r="A532" s="24" t="s">
        <v>8962</v>
      </c>
      <c r="B532" s="1">
        <v>11733529</v>
      </c>
      <c r="C532" s="1" t="s">
        <v>2417</v>
      </c>
      <c r="D532" s="1" t="s">
        <v>1616</v>
      </c>
      <c r="E532" s="1" t="s">
        <v>25</v>
      </c>
      <c r="F532" s="1" t="s">
        <v>26</v>
      </c>
      <c r="G532" s="1" t="s">
        <v>2418</v>
      </c>
      <c r="H532" s="1" t="s">
        <v>28</v>
      </c>
      <c r="I532" s="1" t="s">
        <v>29</v>
      </c>
      <c r="J532" s="1" t="s">
        <v>2419</v>
      </c>
      <c r="K532" s="1" t="s">
        <v>2420</v>
      </c>
      <c r="L532" s="1" t="s">
        <v>2421</v>
      </c>
      <c r="M532" s="1" t="s">
        <v>198</v>
      </c>
      <c r="N532" s="1" t="s">
        <v>199</v>
      </c>
      <c r="O532" s="1" t="s">
        <v>200</v>
      </c>
      <c r="P532" s="1" t="s">
        <v>91</v>
      </c>
      <c r="Q532" s="1" t="s">
        <v>37</v>
      </c>
      <c r="R532" s="1" t="s">
        <v>37</v>
      </c>
      <c r="S532" s="1" t="s">
        <v>37</v>
      </c>
      <c r="T532" s="1" t="s">
        <v>38</v>
      </c>
      <c r="U532" s="1" t="s">
        <v>39</v>
      </c>
      <c r="V532" s="1" t="s">
        <v>40</v>
      </c>
      <c r="W532" s="1" t="s">
        <v>41</v>
      </c>
      <c r="X532" s="1" t="s">
        <v>42</v>
      </c>
      <c r="Y532" s="1" t="s">
        <v>37</v>
      </c>
      <c r="Z532" s="1" t="s">
        <v>37</v>
      </c>
      <c r="AA532" s="1" t="s">
        <v>37</v>
      </c>
      <c r="AB532" s="1" t="s">
        <v>2422</v>
      </c>
      <c r="AC532" s="1" t="s">
        <v>37</v>
      </c>
      <c r="AD532" s="1" t="s">
        <v>37</v>
      </c>
      <c r="AE532" s="1" t="s">
        <v>8512</v>
      </c>
      <c r="AF532" s="24">
        <v>9106050912</v>
      </c>
      <c r="AG532" s="24" t="str">
        <f t="shared" si="8"/>
        <v>9106050912-00160860</v>
      </c>
    </row>
    <row r="533" spans="1:33" x14ac:dyDescent="0.25">
      <c r="A533" s="24" t="s">
        <v>9046</v>
      </c>
      <c r="B533" s="1">
        <v>11732020</v>
      </c>
      <c r="C533" s="1" t="s">
        <v>2423</v>
      </c>
      <c r="D533" s="1" t="s">
        <v>1616</v>
      </c>
      <c r="E533" s="1" t="s">
        <v>25</v>
      </c>
      <c r="F533" s="1" t="s">
        <v>26</v>
      </c>
      <c r="G533" s="1" t="s">
        <v>2424</v>
      </c>
      <c r="H533" s="1" t="s">
        <v>28</v>
      </c>
      <c r="I533" s="1" t="s">
        <v>29</v>
      </c>
      <c r="J533" s="1" t="s">
        <v>61</v>
      </c>
      <c r="K533" s="1" t="s">
        <v>62</v>
      </c>
      <c r="L533" s="1" t="s">
        <v>63</v>
      </c>
      <c r="M533" s="1" t="s">
        <v>164</v>
      </c>
      <c r="N533" s="1" t="s">
        <v>165</v>
      </c>
      <c r="O533" s="1" t="s">
        <v>166</v>
      </c>
      <c r="P533" s="1" t="s">
        <v>167</v>
      </c>
      <c r="Q533" s="1" t="s">
        <v>37</v>
      </c>
      <c r="R533" s="1" t="s">
        <v>37</v>
      </c>
      <c r="S533" s="1" t="s">
        <v>37</v>
      </c>
      <c r="T533" s="1" t="s">
        <v>38</v>
      </c>
      <c r="U533" s="1" t="s">
        <v>39</v>
      </c>
      <c r="V533" s="1" t="s">
        <v>40</v>
      </c>
      <c r="W533" s="1" t="s">
        <v>41</v>
      </c>
      <c r="X533" s="1" t="s">
        <v>42</v>
      </c>
      <c r="Y533" s="1" t="s">
        <v>37</v>
      </c>
      <c r="Z533" s="1" t="s">
        <v>37</v>
      </c>
      <c r="AA533" s="1" t="s">
        <v>37</v>
      </c>
      <c r="AB533" s="1" t="s">
        <v>2425</v>
      </c>
      <c r="AC533" s="1" t="s">
        <v>37</v>
      </c>
      <c r="AD533" s="1" t="s">
        <v>37</v>
      </c>
      <c r="AE533" s="1" t="s">
        <v>8512</v>
      </c>
      <c r="AF533" s="24">
        <v>9106052573</v>
      </c>
      <c r="AG533" s="24" t="str">
        <f t="shared" si="8"/>
        <v>9106052573-00033839</v>
      </c>
    </row>
    <row r="534" spans="1:33" x14ac:dyDescent="0.25">
      <c r="A534" s="24" t="s">
        <v>8948</v>
      </c>
      <c r="B534" s="1">
        <v>11729561</v>
      </c>
      <c r="C534" s="1" t="s">
        <v>2426</v>
      </c>
      <c r="D534" s="1" t="s">
        <v>1616</v>
      </c>
      <c r="E534" s="1" t="s">
        <v>25</v>
      </c>
      <c r="F534" s="1" t="s">
        <v>26</v>
      </c>
      <c r="G534" s="1" t="s">
        <v>2427</v>
      </c>
      <c r="H534" s="1" t="s">
        <v>28</v>
      </c>
      <c r="I534" s="1" t="s">
        <v>29</v>
      </c>
      <c r="J534" s="1" t="s">
        <v>1383</v>
      </c>
      <c r="K534" s="1" t="s">
        <v>1384</v>
      </c>
      <c r="L534" s="1" t="s">
        <v>1385</v>
      </c>
      <c r="M534" s="1" t="s">
        <v>55</v>
      </c>
      <c r="N534" s="1" t="s">
        <v>56</v>
      </c>
      <c r="O534" s="1" t="s">
        <v>57</v>
      </c>
      <c r="P534" s="1" t="s">
        <v>37</v>
      </c>
      <c r="Q534" s="1" t="s">
        <v>37</v>
      </c>
      <c r="R534" s="1" t="s">
        <v>37</v>
      </c>
      <c r="S534" s="1" t="s">
        <v>37</v>
      </c>
      <c r="T534" s="1" t="s">
        <v>38</v>
      </c>
      <c r="U534" s="1" t="s">
        <v>39</v>
      </c>
      <c r="V534" s="1" t="s">
        <v>40</v>
      </c>
      <c r="W534" s="1" t="s">
        <v>41</v>
      </c>
      <c r="X534" s="1" t="s">
        <v>42</v>
      </c>
      <c r="Y534" s="1" t="s">
        <v>37</v>
      </c>
      <c r="Z534" s="1" t="s">
        <v>37</v>
      </c>
      <c r="AA534" s="1" t="s">
        <v>37</v>
      </c>
      <c r="AB534" s="1" t="s">
        <v>2428</v>
      </c>
      <c r="AC534" s="1" t="s">
        <v>37</v>
      </c>
      <c r="AD534" s="1" t="s">
        <v>37</v>
      </c>
      <c r="AE534" s="1" t="s">
        <v>8512</v>
      </c>
      <c r="AF534" s="24">
        <v>9106050386</v>
      </c>
      <c r="AG534" s="24" t="str">
        <f t="shared" si="8"/>
        <v>9106050386-00484255</v>
      </c>
    </row>
    <row r="535" spans="1:33" x14ac:dyDescent="0.25">
      <c r="A535" s="24" t="s">
        <v>9014</v>
      </c>
      <c r="B535" s="1">
        <v>11731982</v>
      </c>
      <c r="C535" s="1" t="s">
        <v>2429</v>
      </c>
      <c r="D535" s="1" t="s">
        <v>1616</v>
      </c>
      <c r="E535" s="1" t="s">
        <v>25</v>
      </c>
      <c r="F535" s="1" t="s">
        <v>26</v>
      </c>
      <c r="G535" s="1" t="s">
        <v>2430</v>
      </c>
      <c r="H535" s="1" t="s">
        <v>28</v>
      </c>
      <c r="I535" s="1" t="s">
        <v>29</v>
      </c>
      <c r="J535" s="1" t="s">
        <v>2431</v>
      </c>
      <c r="K535" s="1" t="s">
        <v>2432</v>
      </c>
      <c r="L535" s="1" t="s">
        <v>2433</v>
      </c>
      <c r="M535" s="1" t="s">
        <v>164</v>
      </c>
      <c r="N535" s="1" t="s">
        <v>165</v>
      </c>
      <c r="O535" s="1" t="s">
        <v>166</v>
      </c>
      <c r="P535" s="1" t="s">
        <v>167</v>
      </c>
      <c r="Q535" s="1" t="s">
        <v>37</v>
      </c>
      <c r="R535" s="1" t="s">
        <v>37</v>
      </c>
      <c r="S535" s="1" t="s">
        <v>37</v>
      </c>
      <c r="T535" s="1" t="s">
        <v>38</v>
      </c>
      <c r="U535" s="1" t="s">
        <v>39</v>
      </c>
      <c r="V535" s="1" t="s">
        <v>40</v>
      </c>
      <c r="W535" s="1" t="s">
        <v>41</v>
      </c>
      <c r="X535" s="1" t="s">
        <v>42</v>
      </c>
      <c r="Y535" s="1" t="s">
        <v>37</v>
      </c>
      <c r="Z535" s="1" t="s">
        <v>37</v>
      </c>
      <c r="AA535" s="1" t="s">
        <v>37</v>
      </c>
      <c r="AB535" s="1" t="s">
        <v>2434</v>
      </c>
      <c r="AC535" s="1" t="s">
        <v>37</v>
      </c>
      <c r="AD535" s="1" t="s">
        <v>37</v>
      </c>
      <c r="AE535" s="1" t="s">
        <v>8512</v>
      </c>
      <c r="AF535" s="24">
        <v>9106052018</v>
      </c>
      <c r="AG535" s="24" t="str">
        <f t="shared" si="8"/>
        <v>9106052018-00033819</v>
      </c>
    </row>
    <row r="536" spans="1:33" x14ac:dyDescent="0.25">
      <c r="A536" s="24" t="s">
        <v>9049</v>
      </c>
      <c r="B536" s="1">
        <v>11732349</v>
      </c>
      <c r="C536" s="1" t="s">
        <v>2435</v>
      </c>
      <c r="D536" s="1" t="s">
        <v>1616</v>
      </c>
      <c r="E536" s="1" t="s">
        <v>25</v>
      </c>
      <c r="F536" s="1" t="s">
        <v>26</v>
      </c>
      <c r="G536" s="1" t="s">
        <v>2436</v>
      </c>
      <c r="H536" s="1" t="s">
        <v>28</v>
      </c>
      <c r="I536" s="1" t="s">
        <v>29</v>
      </c>
      <c r="J536" s="1" t="s">
        <v>524</v>
      </c>
      <c r="K536" s="1" t="s">
        <v>525</v>
      </c>
      <c r="L536" s="1" t="s">
        <v>526</v>
      </c>
      <c r="M536" s="1" t="s">
        <v>839</v>
      </c>
      <c r="N536" s="1" t="s">
        <v>840</v>
      </c>
      <c r="O536" s="1" t="s">
        <v>841</v>
      </c>
      <c r="P536" s="1" t="s">
        <v>37</v>
      </c>
      <c r="Q536" s="1" t="s">
        <v>37</v>
      </c>
      <c r="R536" s="1" t="s">
        <v>37</v>
      </c>
      <c r="S536" s="1" t="s">
        <v>37</v>
      </c>
      <c r="T536" s="1" t="s">
        <v>38</v>
      </c>
      <c r="U536" s="1" t="s">
        <v>39</v>
      </c>
      <c r="V536" s="1" t="s">
        <v>40</v>
      </c>
      <c r="W536" s="1" t="s">
        <v>41</v>
      </c>
      <c r="X536" s="1" t="s">
        <v>42</v>
      </c>
      <c r="Y536" s="1" t="s">
        <v>37</v>
      </c>
      <c r="Z536" s="1" t="s">
        <v>37</v>
      </c>
      <c r="AA536" s="1" t="s">
        <v>37</v>
      </c>
      <c r="AB536" s="1" t="s">
        <v>2437</v>
      </c>
      <c r="AC536" s="1" t="s">
        <v>37</v>
      </c>
      <c r="AD536" s="1" t="s">
        <v>37</v>
      </c>
      <c r="AE536" s="1" t="s">
        <v>8512</v>
      </c>
      <c r="AF536" s="24">
        <v>9106052664</v>
      </c>
      <c r="AG536" s="24" t="str">
        <f t="shared" si="8"/>
        <v>9106052664-00010855</v>
      </c>
    </row>
    <row r="537" spans="1:33" x14ac:dyDescent="0.25">
      <c r="A537" s="24" t="s">
        <v>9044</v>
      </c>
      <c r="B537" s="1">
        <v>11732022</v>
      </c>
      <c r="C537" s="1" t="s">
        <v>2438</v>
      </c>
      <c r="D537" s="1" t="s">
        <v>1616</v>
      </c>
      <c r="E537" s="1" t="s">
        <v>25</v>
      </c>
      <c r="F537" s="1" t="s">
        <v>26</v>
      </c>
      <c r="G537" s="1" t="s">
        <v>2439</v>
      </c>
      <c r="H537" s="1" t="s">
        <v>28</v>
      </c>
      <c r="I537" s="1" t="s">
        <v>29</v>
      </c>
      <c r="J537" s="1" t="s">
        <v>539</v>
      </c>
      <c r="K537" s="1" t="s">
        <v>540</v>
      </c>
      <c r="L537" s="1" t="s">
        <v>541</v>
      </c>
      <c r="M537" s="1" t="s">
        <v>164</v>
      </c>
      <c r="N537" s="1" t="s">
        <v>165</v>
      </c>
      <c r="O537" s="1" t="s">
        <v>166</v>
      </c>
      <c r="P537" s="1" t="s">
        <v>167</v>
      </c>
      <c r="Q537" s="1" t="s">
        <v>37</v>
      </c>
      <c r="R537" s="1" t="s">
        <v>37</v>
      </c>
      <c r="S537" s="1" t="s">
        <v>37</v>
      </c>
      <c r="T537" s="1" t="s">
        <v>38</v>
      </c>
      <c r="U537" s="1" t="s">
        <v>39</v>
      </c>
      <c r="V537" s="1" t="s">
        <v>40</v>
      </c>
      <c r="W537" s="1" t="s">
        <v>41</v>
      </c>
      <c r="X537" s="1" t="s">
        <v>42</v>
      </c>
      <c r="Y537" s="1" t="s">
        <v>37</v>
      </c>
      <c r="Z537" s="1" t="s">
        <v>37</v>
      </c>
      <c r="AA537" s="1" t="s">
        <v>37</v>
      </c>
      <c r="AB537" s="1" t="s">
        <v>2440</v>
      </c>
      <c r="AC537" s="1" t="s">
        <v>37</v>
      </c>
      <c r="AD537" s="1" t="s">
        <v>37</v>
      </c>
      <c r="AE537" s="1" t="s">
        <v>8512</v>
      </c>
      <c r="AF537" s="24">
        <v>9106052587</v>
      </c>
      <c r="AG537" s="24" t="str">
        <f t="shared" si="8"/>
        <v>9106052587-00033840</v>
      </c>
    </row>
    <row r="538" spans="1:33" x14ac:dyDescent="0.25">
      <c r="A538" s="24" t="s">
        <v>9166</v>
      </c>
      <c r="B538" s="1">
        <v>11740541</v>
      </c>
      <c r="C538" s="1" t="s">
        <v>2441</v>
      </c>
      <c r="D538" s="1" t="s">
        <v>2442</v>
      </c>
      <c r="E538" s="1" t="s">
        <v>25</v>
      </c>
      <c r="F538" s="1" t="s">
        <v>26</v>
      </c>
      <c r="G538" s="1" t="s">
        <v>2443</v>
      </c>
      <c r="H538" s="1" t="s">
        <v>28</v>
      </c>
      <c r="I538" s="1" t="s">
        <v>29</v>
      </c>
      <c r="J538" s="1" t="s">
        <v>2444</v>
      </c>
      <c r="K538" s="1" t="s">
        <v>2445</v>
      </c>
      <c r="L538" s="1" t="s">
        <v>2446</v>
      </c>
      <c r="M538" s="1" t="s">
        <v>64</v>
      </c>
      <c r="N538" s="1" t="s">
        <v>65</v>
      </c>
      <c r="O538" s="1" t="s">
        <v>66</v>
      </c>
      <c r="P538" s="1" t="s">
        <v>37</v>
      </c>
      <c r="Q538" s="1" t="s">
        <v>37</v>
      </c>
      <c r="R538" s="1" t="s">
        <v>37</v>
      </c>
      <c r="S538" s="1" t="s">
        <v>37</v>
      </c>
      <c r="T538" s="1" t="s">
        <v>38</v>
      </c>
      <c r="U538" s="1" t="s">
        <v>39</v>
      </c>
      <c r="V538" s="1" t="s">
        <v>40</v>
      </c>
      <c r="W538" s="1" t="s">
        <v>41</v>
      </c>
      <c r="X538" s="1" t="s">
        <v>42</v>
      </c>
      <c r="Y538" s="1" t="s">
        <v>37</v>
      </c>
      <c r="Z538" s="1" t="s">
        <v>37</v>
      </c>
      <c r="AA538" s="1" t="s">
        <v>37</v>
      </c>
      <c r="AB538" s="1" t="s">
        <v>2447</v>
      </c>
      <c r="AC538" s="1" t="s">
        <v>37</v>
      </c>
      <c r="AD538" s="1" t="s">
        <v>37</v>
      </c>
      <c r="AE538" s="1" t="s">
        <v>8512</v>
      </c>
      <c r="AF538" s="24">
        <v>9106055628</v>
      </c>
      <c r="AG538" s="24" t="str">
        <f t="shared" si="8"/>
        <v>9106055628-00081772</v>
      </c>
    </row>
    <row r="539" spans="1:33" x14ac:dyDescent="0.25">
      <c r="A539" s="24" t="s">
        <v>9185</v>
      </c>
      <c r="B539" s="1">
        <v>11738596</v>
      </c>
      <c r="C539" s="1" t="s">
        <v>2448</v>
      </c>
      <c r="D539" s="1" t="s">
        <v>2442</v>
      </c>
      <c r="E539" s="1" t="s">
        <v>25</v>
      </c>
      <c r="F539" s="1" t="s">
        <v>26</v>
      </c>
      <c r="G539" s="1" t="s">
        <v>2449</v>
      </c>
      <c r="H539" s="1" t="s">
        <v>28</v>
      </c>
      <c r="I539" s="1" t="s">
        <v>29</v>
      </c>
      <c r="J539" s="1" t="s">
        <v>2047</v>
      </c>
      <c r="K539" s="1" t="s">
        <v>2048</v>
      </c>
      <c r="L539" s="1" t="s">
        <v>2049</v>
      </c>
      <c r="M539" s="1" t="s">
        <v>33</v>
      </c>
      <c r="N539" s="1" t="s">
        <v>34</v>
      </c>
      <c r="O539" s="1" t="s">
        <v>35</v>
      </c>
      <c r="P539" s="1" t="s">
        <v>36</v>
      </c>
      <c r="Q539" s="1" t="s">
        <v>37</v>
      </c>
      <c r="R539" s="1" t="s">
        <v>37</v>
      </c>
      <c r="S539" s="1" t="s">
        <v>37</v>
      </c>
      <c r="T539" s="1" t="s">
        <v>38</v>
      </c>
      <c r="U539" s="1" t="s">
        <v>39</v>
      </c>
      <c r="V539" s="1" t="s">
        <v>40</v>
      </c>
      <c r="W539" s="1" t="s">
        <v>41</v>
      </c>
      <c r="X539" s="1" t="s">
        <v>42</v>
      </c>
      <c r="Y539" s="1" t="s">
        <v>37</v>
      </c>
      <c r="Z539" s="1" t="s">
        <v>37</v>
      </c>
      <c r="AA539" s="1" t="s">
        <v>37</v>
      </c>
      <c r="AB539" s="1" t="s">
        <v>2450</v>
      </c>
      <c r="AC539" s="1" t="s">
        <v>37</v>
      </c>
      <c r="AD539" s="1" t="s">
        <v>37</v>
      </c>
      <c r="AE539" s="1" t="s">
        <v>8512</v>
      </c>
      <c r="AF539" s="24">
        <v>9106056025</v>
      </c>
      <c r="AG539" s="24" t="str">
        <f t="shared" si="8"/>
        <v>9106056025-00018879</v>
      </c>
    </row>
    <row r="540" spans="1:33" x14ac:dyDescent="0.25">
      <c r="A540" s="24" t="s">
        <v>9121</v>
      </c>
      <c r="B540" s="1">
        <v>11737632</v>
      </c>
      <c r="C540" s="1" t="s">
        <v>2451</v>
      </c>
      <c r="D540" s="1" t="s">
        <v>2442</v>
      </c>
      <c r="E540" s="1" t="s">
        <v>25</v>
      </c>
      <c r="F540" s="1" t="s">
        <v>26</v>
      </c>
      <c r="G540" s="1" t="s">
        <v>2452</v>
      </c>
      <c r="H540" s="1" t="s">
        <v>28</v>
      </c>
      <c r="I540" s="1" t="s">
        <v>29</v>
      </c>
      <c r="J540" s="1" t="s">
        <v>2453</v>
      </c>
      <c r="K540" s="1" t="s">
        <v>2454</v>
      </c>
      <c r="L540" s="1" t="s">
        <v>2455</v>
      </c>
      <c r="M540" s="1" t="s">
        <v>55</v>
      </c>
      <c r="N540" s="1" t="s">
        <v>56</v>
      </c>
      <c r="O540" s="1" t="s">
        <v>57</v>
      </c>
      <c r="P540" s="1" t="s">
        <v>37</v>
      </c>
      <c r="Q540" s="1" t="s">
        <v>37</v>
      </c>
      <c r="R540" s="1" t="s">
        <v>37</v>
      </c>
      <c r="S540" s="1" t="s">
        <v>37</v>
      </c>
      <c r="T540" s="1" t="s">
        <v>38</v>
      </c>
      <c r="U540" s="1" t="s">
        <v>39</v>
      </c>
      <c r="V540" s="1" t="s">
        <v>40</v>
      </c>
      <c r="W540" s="1" t="s">
        <v>41</v>
      </c>
      <c r="X540" s="1" t="s">
        <v>42</v>
      </c>
      <c r="Y540" s="1" t="s">
        <v>37</v>
      </c>
      <c r="Z540" s="1" t="s">
        <v>37</v>
      </c>
      <c r="AA540" s="1" t="s">
        <v>37</v>
      </c>
      <c r="AB540" s="1" t="s">
        <v>2456</v>
      </c>
      <c r="AC540" s="1" t="s">
        <v>37</v>
      </c>
      <c r="AD540" s="1" t="s">
        <v>37</v>
      </c>
      <c r="AE540" s="1" t="s">
        <v>8512</v>
      </c>
      <c r="AF540" s="24">
        <v>9106054531</v>
      </c>
      <c r="AG540" s="24" t="str">
        <f t="shared" si="8"/>
        <v>9106054531-00485557</v>
      </c>
    </row>
    <row r="541" spans="1:33" x14ac:dyDescent="0.25">
      <c r="A541" s="24" t="s">
        <v>9090</v>
      </c>
      <c r="B541" s="1">
        <v>11741095</v>
      </c>
      <c r="C541" s="1" t="s">
        <v>2457</v>
      </c>
      <c r="D541" s="1" t="s">
        <v>2442</v>
      </c>
      <c r="E541" s="1" t="s">
        <v>25</v>
      </c>
      <c r="F541" s="1" t="s">
        <v>26</v>
      </c>
      <c r="G541" s="1" t="s">
        <v>2458</v>
      </c>
      <c r="H541" s="1" t="s">
        <v>28</v>
      </c>
      <c r="I541" s="1" t="s">
        <v>29</v>
      </c>
      <c r="J541" s="1" t="s">
        <v>2459</v>
      </c>
      <c r="K541" s="1" t="s">
        <v>2460</v>
      </c>
      <c r="L541" s="1" t="s">
        <v>2461</v>
      </c>
      <c r="M541" s="1" t="s">
        <v>198</v>
      </c>
      <c r="N541" s="1" t="s">
        <v>199</v>
      </c>
      <c r="O541" s="1" t="s">
        <v>200</v>
      </c>
      <c r="P541" s="1" t="s">
        <v>91</v>
      </c>
      <c r="Q541" s="1" t="s">
        <v>37</v>
      </c>
      <c r="R541" s="1" t="s">
        <v>37</v>
      </c>
      <c r="S541" s="1" t="s">
        <v>37</v>
      </c>
      <c r="T541" s="1" t="s">
        <v>38</v>
      </c>
      <c r="U541" s="1" t="s">
        <v>39</v>
      </c>
      <c r="V541" s="1" t="s">
        <v>40</v>
      </c>
      <c r="W541" s="1" t="s">
        <v>41</v>
      </c>
      <c r="X541" s="1" t="s">
        <v>42</v>
      </c>
      <c r="Y541" s="1" t="s">
        <v>37</v>
      </c>
      <c r="Z541" s="1" t="s">
        <v>37</v>
      </c>
      <c r="AA541" s="1" t="s">
        <v>37</v>
      </c>
      <c r="AB541" s="1" t="s">
        <v>2462</v>
      </c>
      <c r="AC541" s="1" t="s">
        <v>37</v>
      </c>
      <c r="AD541" s="1" t="s">
        <v>37</v>
      </c>
      <c r="AE541" s="1" t="s">
        <v>8512</v>
      </c>
      <c r="AF541" s="24">
        <v>9106053908</v>
      </c>
      <c r="AG541" s="24" t="str">
        <f t="shared" si="8"/>
        <v>9106053908-00161177</v>
      </c>
    </row>
    <row r="542" spans="1:33" x14ac:dyDescent="0.25">
      <c r="A542" s="24" t="s">
        <v>9149</v>
      </c>
      <c r="B542" s="1">
        <v>11741733</v>
      </c>
      <c r="C542" s="1" t="s">
        <v>2463</v>
      </c>
      <c r="D542" s="1" t="s">
        <v>2442</v>
      </c>
      <c r="E542" s="1" t="s">
        <v>25</v>
      </c>
      <c r="F542" s="1" t="s">
        <v>26</v>
      </c>
      <c r="G542" s="1" t="s">
        <v>2464</v>
      </c>
      <c r="H542" s="1" t="s">
        <v>28</v>
      </c>
      <c r="I542" s="1" t="s">
        <v>29</v>
      </c>
      <c r="J542" s="1" t="s">
        <v>2465</v>
      </c>
      <c r="K542" s="1" t="s">
        <v>2466</v>
      </c>
      <c r="L542" s="1" t="s">
        <v>2467</v>
      </c>
      <c r="M542" s="1" t="s">
        <v>247</v>
      </c>
      <c r="N542" s="1" t="s">
        <v>248</v>
      </c>
      <c r="O542" s="1" t="s">
        <v>249</v>
      </c>
      <c r="P542" s="1" t="s">
        <v>37</v>
      </c>
      <c r="Q542" s="1" t="s">
        <v>37</v>
      </c>
      <c r="R542" s="1" t="s">
        <v>37</v>
      </c>
      <c r="S542" s="1" t="s">
        <v>37</v>
      </c>
      <c r="T542" s="1" t="s">
        <v>38</v>
      </c>
      <c r="U542" s="1" t="s">
        <v>39</v>
      </c>
      <c r="V542" s="1" t="s">
        <v>40</v>
      </c>
      <c r="W542" s="1" t="s">
        <v>41</v>
      </c>
      <c r="X542" s="1" t="s">
        <v>42</v>
      </c>
      <c r="Y542" s="1" t="s">
        <v>37</v>
      </c>
      <c r="Z542" s="1" t="s">
        <v>37</v>
      </c>
      <c r="AA542" s="1" t="s">
        <v>37</v>
      </c>
      <c r="AB542" s="1" t="s">
        <v>2468</v>
      </c>
      <c r="AC542" s="1" t="s">
        <v>37</v>
      </c>
      <c r="AD542" s="1" t="s">
        <v>37</v>
      </c>
      <c r="AE542" s="1" t="s">
        <v>8512</v>
      </c>
      <c r="AF542" s="24">
        <v>9106055185</v>
      </c>
      <c r="AG542" s="24" t="str">
        <f t="shared" si="8"/>
        <v>9106055185-00015123</v>
      </c>
    </row>
    <row r="543" spans="1:33" x14ac:dyDescent="0.25">
      <c r="A543" s="24" t="s">
        <v>9084</v>
      </c>
      <c r="B543" s="1">
        <v>11737347</v>
      </c>
      <c r="C543" s="1" t="s">
        <v>2469</v>
      </c>
      <c r="D543" s="1" t="s">
        <v>2442</v>
      </c>
      <c r="E543" s="1" t="s">
        <v>25</v>
      </c>
      <c r="F543" s="1" t="s">
        <v>26</v>
      </c>
      <c r="G543" s="1" t="s">
        <v>2470</v>
      </c>
      <c r="H543" s="1" t="s">
        <v>28</v>
      </c>
      <c r="I543" s="1" t="s">
        <v>29</v>
      </c>
      <c r="J543" s="1" t="s">
        <v>2471</v>
      </c>
      <c r="K543" s="1" t="s">
        <v>2472</v>
      </c>
      <c r="L543" s="1" t="s">
        <v>2473</v>
      </c>
      <c r="M543" s="1" t="s">
        <v>55</v>
      </c>
      <c r="N543" s="1" t="s">
        <v>56</v>
      </c>
      <c r="O543" s="1" t="s">
        <v>57</v>
      </c>
      <c r="P543" s="1" t="s">
        <v>37</v>
      </c>
      <c r="Q543" s="1" t="s">
        <v>37</v>
      </c>
      <c r="R543" s="1" t="s">
        <v>37</v>
      </c>
      <c r="S543" s="1" t="s">
        <v>37</v>
      </c>
      <c r="T543" s="1" t="s">
        <v>38</v>
      </c>
      <c r="U543" s="1" t="s">
        <v>39</v>
      </c>
      <c r="V543" s="1" t="s">
        <v>40</v>
      </c>
      <c r="W543" s="1" t="s">
        <v>41</v>
      </c>
      <c r="X543" s="1" t="s">
        <v>42</v>
      </c>
      <c r="Y543" s="1" t="s">
        <v>37</v>
      </c>
      <c r="Z543" s="1" t="s">
        <v>37</v>
      </c>
      <c r="AA543" s="1" t="s">
        <v>37</v>
      </c>
      <c r="AB543" s="1" t="s">
        <v>2474</v>
      </c>
      <c r="AC543" s="1" t="s">
        <v>37</v>
      </c>
      <c r="AD543" s="1" t="s">
        <v>37</v>
      </c>
      <c r="AE543" s="1" t="s">
        <v>8512</v>
      </c>
      <c r="AF543" s="24">
        <v>9106053782</v>
      </c>
      <c r="AG543" s="24" t="str">
        <f t="shared" si="8"/>
        <v>9106053782-00485283</v>
      </c>
    </row>
    <row r="544" spans="1:33" x14ac:dyDescent="0.25">
      <c r="A544" s="24" t="s">
        <v>9143</v>
      </c>
      <c r="B544" s="1">
        <v>11741728</v>
      </c>
      <c r="C544" s="1" t="s">
        <v>2475</v>
      </c>
      <c r="D544" s="1" t="s">
        <v>2442</v>
      </c>
      <c r="E544" s="1" t="s">
        <v>25</v>
      </c>
      <c r="F544" s="1" t="s">
        <v>26</v>
      </c>
      <c r="G544" s="1" t="s">
        <v>2476</v>
      </c>
      <c r="H544" s="1" t="s">
        <v>28</v>
      </c>
      <c r="I544" s="1" t="s">
        <v>29</v>
      </c>
      <c r="J544" s="1" t="s">
        <v>2477</v>
      </c>
      <c r="K544" s="1" t="s">
        <v>2478</v>
      </c>
      <c r="L544" s="1" t="s">
        <v>2479</v>
      </c>
      <c r="M544" s="1" t="s">
        <v>247</v>
      </c>
      <c r="N544" s="1" t="s">
        <v>248</v>
      </c>
      <c r="O544" s="1" t="s">
        <v>249</v>
      </c>
      <c r="P544" s="1" t="s">
        <v>37</v>
      </c>
      <c r="Q544" s="1" t="s">
        <v>37</v>
      </c>
      <c r="R544" s="1" t="s">
        <v>37</v>
      </c>
      <c r="S544" s="1" t="s">
        <v>37</v>
      </c>
      <c r="T544" s="1" t="s">
        <v>38</v>
      </c>
      <c r="U544" s="1" t="s">
        <v>39</v>
      </c>
      <c r="V544" s="1" t="s">
        <v>40</v>
      </c>
      <c r="W544" s="1" t="s">
        <v>41</v>
      </c>
      <c r="X544" s="1" t="s">
        <v>42</v>
      </c>
      <c r="Y544" s="1" t="s">
        <v>37</v>
      </c>
      <c r="Z544" s="1" t="s">
        <v>37</v>
      </c>
      <c r="AA544" s="1" t="s">
        <v>37</v>
      </c>
      <c r="AB544" s="1" t="s">
        <v>2480</v>
      </c>
      <c r="AC544" s="1" t="s">
        <v>37</v>
      </c>
      <c r="AD544" s="1" t="s">
        <v>37</v>
      </c>
      <c r="AE544" s="1" t="s">
        <v>8512</v>
      </c>
      <c r="AF544" s="24">
        <v>9106055029</v>
      </c>
      <c r="AG544" s="24" t="str">
        <f t="shared" si="8"/>
        <v>9106055029-00015118</v>
      </c>
    </row>
    <row r="545" spans="1:33" x14ac:dyDescent="0.25">
      <c r="A545" s="24" t="s">
        <v>9216</v>
      </c>
      <c r="B545" s="1">
        <v>11741820</v>
      </c>
      <c r="C545" s="1" t="s">
        <v>2481</v>
      </c>
      <c r="D545" s="1" t="s">
        <v>2442</v>
      </c>
      <c r="E545" s="1" t="s">
        <v>25</v>
      </c>
      <c r="F545" s="1" t="s">
        <v>26</v>
      </c>
      <c r="G545" s="1" t="s">
        <v>2482</v>
      </c>
      <c r="H545" s="1" t="s">
        <v>28</v>
      </c>
      <c r="I545" s="1" t="s">
        <v>29</v>
      </c>
      <c r="J545" s="1" t="s">
        <v>2483</v>
      </c>
      <c r="K545" s="1" t="s">
        <v>2484</v>
      </c>
      <c r="L545" s="1" t="s">
        <v>2485</v>
      </c>
      <c r="M545" s="1" t="s">
        <v>228</v>
      </c>
      <c r="N545" s="1" t="s">
        <v>229</v>
      </c>
      <c r="O545" s="1" t="s">
        <v>230</v>
      </c>
      <c r="P545" s="1" t="s">
        <v>231</v>
      </c>
      <c r="Q545" s="1" t="s">
        <v>37</v>
      </c>
      <c r="R545" s="1" t="s">
        <v>37</v>
      </c>
      <c r="S545" s="1" t="s">
        <v>37</v>
      </c>
      <c r="T545" s="1" t="s">
        <v>38</v>
      </c>
      <c r="U545" s="1" t="s">
        <v>39</v>
      </c>
      <c r="V545" s="1" t="s">
        <v>40</v>
      </c>
      <c r="W545" s="1" t="s">
        <v>41</v>
      </c>
      <c r="X545" s="1" t="s">
        <v>42</v>
      </c>
      <c r="Y545" s="1" t="s">
        <v>37</v>
      </c>
      <c r="Z545" s="1" t="s">
        <v>37</v>
      </c>
      <c r="AA545" s="1" t="s">
        <v>37</v>
      </c>
      <c r="AB545" s="1" t="s">
        <v>2486</v>
      </c>
      <c r="AC545" s="1" t="s">
        <v>37</v>
      </c>
      <c r="AD545" s="1" t="s">
        <v>37</v>
      </c>
      <c r="AE545" s="1" t="s">
        <v>8512</v>
      </c>
      <c r="AF545" s="24">
        <v>9106056532</v>
      </c>
      <c r="AG545" s="24" t="str">
        <f t="shared" si="8"/>
        <v>9106056532-00005806</v>
      </c>
    </row>
    <row r="546" spans="1:33" x14ac:dyDescent="0.25">
      <c r="A546" s="24" t="s">
        <v>9078</v>
      </c>
      <c r="B546" s="1">
        <v>11737248</v>
      </c>
      <c r="C546" s="1" t="s">
        <v>2487</v>
      </c>
      <c r="D546" s="1" t="s">
        <v>2442</v>
      </c>
      <c r="E546" s="1" t="s">
        <v>25</v>
      </c>
      <c r="F546" s="1" t="s">
        <v>26</v>
      </c>
      <c r="G546" s="1" t="s">
        <v>2488</v>
      </c>
      <c r="H546" s="1" t="s">
        <v>28</v>
      </c>
      <c r="I546" s="1" t="s">
        <v>29</v>
      </c>
      <c r="J546" s="1" t="s">
        <v>2489</v>
      </c>
      <c r="K546" s="1" t="s">
        <v>2490</v>
      </c>
      <c r="L546" s="1" t="s">
        <v>2491</v>
      </c>
      <c r="M546" s="1" t="s">
        <v>55</v>
      </c>
      <c r="N546" s="1" t="s">
        <v>56</v>
      </c>
      <c r="O546" s="1" t="s">
        <v>57</v>
      </c>
      <c r="P546" s="1" t="s">
        <v>37</v>
      </c>
      <c r="Q546" s="1" t="s">
        <v>37</v>
      </c>
      <c r="R546" s="1" t="s">
        <v>37</v>
      </c>
      <c r="S546" s="1" t="s">
        <v>37</v>
      </c>
      <c r="T546" s="1" t="s">
        <v>38</v>
      </c>
      <c r="U546" s="1" t="s">
        <v>39</v>
      </c>
      <c r="V546" s="1" t="s">
        <v>40</v>
      </c>
      <c r="W546" s="1" t="s">
        <v>41</v>
      </c>
      <c r="X546" s="1" t="s">
        <v>42</v>
      </c>
      <c r="Y546" s="1" t="s">
        <v>37</v>
      </c>
      <c r="Z546" s="1" t="s">
        <v>37</v>
      </c>
      <c r="AA546" s="1" t="s">
        <v>37</v>
      </c>
      <c r="AB546" s="1" t="s">
        <v>2492</v>
      </c>
      <c r="AC546" s="1" t="s">
        <v>37</v>
      </c>
      <c r="AD546" s="1" t="s">
        <v>37</v>
      </c>
      <c r="AE546" s="1" t="s">
        <v>8512</v>
      </c>
      <c r="AF546" s="24">
        <v>9106053545</v>
      </c>
      <c r="AG546" s="24" t="str">
        <f t="shared" si="8"/>
        <v>9106053545-00485195</v>
      </c>
    </row>
    <row r="547" spans="1:33" x14ac:dyDescent="0.25">
      <c r="A547" s="24" t="s">
        <v>9212</v>
      </c>
      <c r="B547" s="1">
        <v>11739130</v>
      </c>
      <c r="C547" s="1" t="s">
        <v>2493</v>
      </c>
      <c r="D547" s="1" t="s">
        <v>2442</v>
      </c>
      <c r="E547" s="1" t="s">
        <v>25</v>
      </c>
      <c r="F547" s="1" t="s">
        <v>26</v>
      </c>
      <c r="G547" s="1" t="s">
        <v>2494</v>
      </c>
      <c r="H547" s="1" t="s">
        <v>28</v>
      </c>
      <c r="I547" s="1" t="s">
        <v>29</v>
      </c>
      <c r="J547" s="1" t="s">
        <v>30</v>
      </c>
      <c r="K547" s="1" t="s">
        <v>31</v>
      </c>
      <c r="L547" s="1" t="s">
        <v>32</v>
      </c>
      <c r="M547" s="1" t="s">
        <v>46</v>
      </c>
      <c r="N547" s="1" t="s">
        <v>47</v>
      </c>
      <c r="O547" s="1" t="s">
        <v>48</v>
      </c>
      <c r="P547" s="1" t="s">
        <v>37</v>
      </c>
      <c r="Q547" s="1" t="s">
        <v>37</v>
      </c>
      <c r="R547" s="1" t="s">
        <v>37</v>
      </c>
      <c r="S547" s="1" t="s">
        <v>37</v>
      </c>
      <c r="T547" s="1" t="s">
        <v>38</v>
      </c>
      <c r="U547" s="1" t="s">
        <v>39</v>
      </c>
      <c r="V547" s="1" t="s">
        <v>40</v>
      </c>
      <c r="W547" s="1" t="s">
        <v>41</v>
      </c>
      <c r="X547" s="1" t="s">
        <v>42</v>
      </c>
      <c r="Y547" s="1" t="s">
        <v>37</v>
      </c>
      <c r="Z547" s="1" t="s">
        <v>37</v>
      </c>
      <c r="AA547" s="1" t="s">
        <v>37</v>
      </c>
      <c r="AB547" s="1" t="s">
        <v>2495</v>
      </c>
      <c r="AC547" s="1" t="s">
        <v>37</v>
      </c>
      <c r="AD547" s="1" t="s">
        <v>37</v>
      </c>
      <c r="AE547" s="1" t="s">
        <v>8512</v>
      </c>
      <c r="AF547" s="24">
        <v>9106056489</v>
      </c>
      <c r="AG547" s="24" t="str">
        <f t="shared" si="8"/>
        <v>9106056489-00008252</v>
      </c>
    </row>
    <row r="548" spans="1:33" x14ac:dyDescent="0.25">
      <c r="A548" s="24" t="s">
        <v>9178</v>
      </c>
      <c r="B548" s="1">
        <v>11739125</v>
      </c>
      <c r="C548" s="1" t="s">
        <v>2496</v>
      </c>
      <c r="D548" s="1" t="s">
        <v>2442</v>
      </c>
      <c r="E548" s="1" t="s">
        <v>25</v>
      </c>
      <c r="F548" s="1" t="s">
        <v>26</v>
      </c>
      <c r="G548" s="1" t="s">
        <v>2497</v>
      </c>
      <c r="H548" s="1" t="s">
        <v>28</v>
      </c>
      <c r="I548" s="1" t="s">
        <v>29</v>
      </c>
      <c r="J548" s="1" t="s">
        <v>2498</v>
      </c>
      <c r="K548" s="1" t="s">
        <v>2499</v>
      </c>
      <c r="L548" s="1" t="s">
        <v>2500</v>
      </c>
      <c r="M548" s="1" t="s">
        <v>46</v>
      </c>
      <c r="N548" s="1" t="s">
        <v>47</v>
      </c>
      <c r="O548" s="1" t="s">
        <v>48</v>
      </c>
      <c r="P548" s="1" t="s">
        <v>37</v>
      </c>
      <c r="Q548" s="1" t="s">
        <v>37</v>
      </c>
      <c r="R548" s="1" t="s">
        <v>37</v>
      </c>
      <c r="S548" s="1" t="s">
        <v>37</v>
      </c>
      <c r="T548" s="1" t="s">
        <v>38</v>
      </c>
      <c r="U548" s="1" t="s">
        <v>39</v>
      </c>
      <c r="V548" s="1" t="s">
        <v>40</v>
      </c>
      <c r="W548" s="1" t="s">
        <v>41</v>
      </c>
      <c r="X548" s="1" t="s">
        <v>42</v>
      </c>
      <c r="Y548" s="1" t="s">
        <v>37</v>
      </c>
      <c r="Z548" s="1" t="s">
        <v>37</v>
      </c>
      <c r="AA548" s="1" t="s">
        <v>37</v>
      </c>
      <c r="AB548" s="1" t="s">
        <v>2501</v>
      </c>
      <c r="AC548" s="1" t="s">
        <v>37</v>
      </c>
      <c r="AD548" s="1" t="s">
        <v>37</v>
      </c>
      <c r="AE548" s="1" t="s">
        <v>8512</v>
      </c>
      <c r="AF548" s="24">
        <v>9106055964</v>
      </c>
      <c r="AG548" s="24" t="str">
        <f t="shared" si="8"/>
        <v>9106055964-00008247</v>
      </c>
    </row>
    <row r="549" spans="1:33" x14ac:dyDescent="0.25">
      <c r="A549" s="24" t="s">
        <v>9114</v>
      </c>
      <c r="B549" s="1">
        <v>11738946</v>
      </c>
      <c r="C549" s="1" t="s">
        <v>2502</v>
      </c>
      <c r="D549" s="1" t="s">
        <v>2442</v>
      </c>
      <c r="E549" s="1" t="s">
        <v>25</v>
      </c>
      <c r="F549" s="1" t="s">
        <v>26</v>
      </c>
      <c r="G549" s="1" t="s">
        <v>2503</v>
      </c>
      <c r="H549" s="1" t="s">
        <v>28</v>
      </c>
      <c r="I549" s="1" t="s">
        <v>29</v>
      </c>
      <c r="J549" s="1" t="s">
        <v>213</v>
      </c>
      <c r="K549" s="1" t="s">
        <v>214</v>
      </c>
      <c r="L549" s="1" t="s">
        <v>215</v>
      </c>
      <c r="M549" s="1" t="s">
        <v>407</v>
      </c>
      <c r="N549" s="1" t="s">
        <v>408</v>
      </c>
      <c r="O549" s="1" t="s">
        <v>409</v>
      </c>
      <c r="P549" s="1" t="s">
        <v>167</v>
      </c>
      <c r="Q549" s="1" t="s">
        <v>37</v>
      </c>
      <c r="R549" s="1" t="s">
        <v>37</v>
      </c>
      <c r="S549" s="1" t="s">
        <v>37</v>
      </c>
      <c r="T549" s="1" t="s">
        <v>38</v>
      </c>
      <c r="U549" s="1" t="s">
        <v>39</v>
      </c>
      <c r="V549" s="1" t="s">
        <v>40</v>
      </c>
      <c r="W549" s="1" t="s">
        <v>41</v>
      </c>
      <c r="X549" s="1" t="s">
        <v>42</v>
      </c>
      <c r="Y549" s="1" t="s">
        <v>37</v>
      </c>
      <c r="Z549" s="1" t="s">
        <v>37</v>
      </c>
      <c r="AA549" s="1" t="s">
        <v>37</v>
      </c>
      <c r="AB549" s="1" t="s">
        <v>2504</v>
      </c>
      <c r="AC549" s="1" t="s">
        <v>37</v>
      </c>
      <c r="AD549" s="1" t="s">
        <v>37</v>
      </c>
      <c r="AE549" s="1" t="s">
        <v>8512</v>
      </c>
      <c r="AF549" s="24">
        <v>9106054421</v>
      </c>
      <c r="AG549" s="24" t="str">
        <f t="shared" si="8"/>
        <v>9106054421-00047917</v>
      </c>
    </row>
    <row r="550" spans="1:33" x14ac:dyDescent="0.25">
      <c r="A550" s="24" t="s">
        <v>9064</v>
      </c>
      <c r="B550" s="1">
        <v>11740071</v>
      </c>
      <c r="C550" s="1" t="s">
        <v>2505</v>
      </c>
      <c r="D550" s="1" t="s">
        <v>2442</v>
      </c>
      <c r="E550" s="1" t="s">
        <v>25</v>
      </c>
      <c r="F550" s="1" t="s">
        <v>26</v>
      </c>
      <c r="G550" s="1" t="s">
        <v>2506</v>
      </c>
      <c r="H550" s="1" t="s">
        <v>28</v>
      </c>
      <c r="I550" s="1" t="s">
        <v>29</v>
      </c>
      <c r="J550" s="1" t="s">
        <v>470</v>
      </c>
      <c r="K550" s="1" t="s">
        <v>471</v>
      </c>
      <c r="L550" s="1" t="s">
        <v>472</v>
      </c>
      <c r="M550" s="1" t="s">
        <v>107</v>
      </c>
      <c r="N550" s="1" t="s">
        <v>108</v>
      </c>
      <c r="O550" s="1" t="s">
        <v>109</v>
      </c>
      <c r="P550" s="1" t="s">
        <v>37</v>
      </c>
      <c r="Q550" s="1" t="s">
        <v>37</v>
      </c>
      <c r="R550" s="1" t="s">
        <v>37</v>
      </c>
      <c r="S550" s="1" t="s">
        <v>37</v>
      </c>
      <c r="T550" s="1" t="s">
        <v>38</v>
      </c>
      <c r="U550" s="1" t="s">
        <v>39</v>
      </c>
      <c r="V550" s="1" t="s">
        <v>40</v>
      </c>
      <c r="W550" s="1" t="s">
        <v>41</v>
      </c>
      <c r="X550" s="1" t="s">
        <v>42</v>
      </c>
      <c r="Y550" s="1" t="s">
        <v>37</v>
      </c>
      <c r="Z550" s="1" t="s">
        <v>37</v>
      </c>
      <c r="AA550" s="1" t="s">
        <v>37</v>
      </c>
      <c r="AB550" s="1" t="s">
        <v>2507</v>
      </c>
      <c r="AC550" s="1" t="s">
        <v>37</v>
      </c>
      <c r="AD550" s="1" t="s">
        <v>37</v>
      </c>
      <c r="AE550" s="1" t="s">
        <v>8512</v>
      </c>
      <c r="AF550" s="24">
        <v>9106053105</v>
      </c>
      <c r="AG550" s="24" t="str">
        <f t="shared" si="8"/>
        <v>9106053105-00037745</v>
      </c>
    </row>
    <row r="551" spans="1:33" x14ac:dyDescent="0.25">
      <c r="A551" s="24" t="s">
        <v>9115</v>
      </c>
      <c r="B551" s="1">
        <v>11738947</v>
      </c>
      <c r="C551" s="1" t="s">
        <v>2508</v>
      </c>
      <c r="D551" s="1" t="s">
        <v>2442</v>
      </c>
      <c r="E551" s="1" t="s">
        <v>25</v>
      </c>
      <c r="F551" s="1" t="s">
        <v>26</v>
      </c>
      <c r="G551" s="1" t="s">
        <v>2509</v>
      </c>
      <c r="H551" s="1" t="s">
        <v>28</v>
      </c>
      <c r="I551" s="1" t="s">
        <v>29</v>
      </c>
      <c r="J551" s="1" t="s">
        <v>2510</v>
      </c>
      <c r="K551" s="1" t="s">
        <v>2511</v>
      </c>
      <c r="L551" s="1" t="s">
        <v>2512</v>
      </c>
      <c r="M551" s="1" t="s">
        <v>407</v>
      </c>
      <c r="N551" s="1" t="s">
        <v>408</v>
      </c>
      <c r="O551" s="1" t="s">
        <v>409</v>
      </c>
      <c r="P551" s="1" t="s">
        <v>167</v>
      </c>
      <c r="Q551" s="1" t="s">
        <v>37</v>
      </c>
      <c r="R551" s="1" t="s">
        <v>37</v>
      </c>
      <c r="S551" s="1" t="s">
        <v>37</v>
      </c>
      <c r="T551" s="1" t="s">
        <v>38</v>
      </c>
      <c r="U551" s="1" t="s">
        <v>39</v>
      </c>
      <c r="V551" s="1" t="s">
        <v>40</v>
      </c>
      <c r="W551" s="1" t="s">
        <v>41</v>
      </c>
      <c r="X551" s="1" t="s">
        <v>42</v>
      </c>
      <c r="Y551" s="1" t="s">
        <v>37</v>
      </c>
      <c r="Z551" s="1" t="s">
        <v>37</v>
      </c>
      <c r="AA551" s="1" t="s">
        <v>37</v>
      </c>
      <c r="AB551" s="1" t="s">
        <v>2513</v>
      </c>
      <c r="AC551" s="1" t="s">
        <v>37</v>
      </c>
      <c r="AD551" s="1" t="s">
        <v>37</v>
      </c>
      <c r="AE551" s="1" t="s">
        <v>8512</v>
      </c>
      <c r="AF551" s="24">
        <v>9106054422</v>
      </c>
      <c r="AG551" s="24" t="str">
        <f t="shared" si="8"/>
        <v>9106054422-00047918</v>
      </c>
    </row>
    <row r="552" spans="1:33" x14ac:dyDescent="0.25">
      <c r="A552" s="24" t="s">
        <v>9134</v>
      </c>
      <c r="B552" s="1">
        <v>11738672</v>
      </c>
      <c r="C552" s="1" t="s">
        <v>2514</v>
      </c>
      <c r="D552" s="1" t="s">
        <v>2442</v>
      </c>
      <c r="E552" s="1" t="s">
        <v>25</v>
      </c>
      <c r="F552" s="1" t="s">
        <v>26</v>
      </c>
      <c r="G552" s="1" t="s">
        <v>2515</v>
      </c>
      <c r="H552" s="1" t="s">
        <v>28</v>
      </c>
      <c r="I552" s="1" t="s">
        <v>29</v>
      </c>
      <c r="J552" s="1" t="s">
        <v>470</v>
      </c>
      <c r="K552" s="1" t="s">
        <v>471</v>
      </c>
      <c r="L552" s="1" t="s">
        <v>472</v>
      </c>
      <c r="M552" s="1" t="s">
        <v>310</v>
      </c>
      <c r="N552" s="1" t="s">
        <v>311</v>
      </c>
      <c r="O552" s="1" t="s">
        <v>312</v>
      </c>
      <c r="P552" s="1" t="s">
        <v>167</v>
      </c>
      <c r="Q552" s="1" t="s">
        <v>37</v>
      </c>
      <c r="R552" s="1" t="s">
        <v>37</v>
      </c>
      <c r="S552" s="1" t="s">
        <v>37</v>
      </c>
      <c r="T552" s="1" t="s">
        <v>38</v>
      </c>
      <c r="U552" s="1" t="s">
        <v>39</v>
      </c>
      <c r="V552" s="1" t="s">
        <v>40</v>
      </c>
      <c r="W552" s="1" t="s">
        <v>41</v>
      </c>
      <c r="X552" s="1" t="s">
        <v>42</v>
      </c>
      <c r="Y552" s="1" t="s">
        <v>37</v>
      </c>
      <c r="Z552" s="1" t="s">
        <v>37</v>
      </c>
      <c r="AA552" s="1" t="s">
        <v>37</v>
      </c>
      <c r="AB552" s="1" t="s">
        <v>2516</v>
      </c>
      <c r="AC552" s="1" t="s">
        <v>37</v>
      </c>
      <c r="AD552" s="1" t="s">
        <v>37</v>
      </c>
      <c r="AE552" s="1" t="s">
        <v>8512</v>
      </c>
      <c r="AF552" s="24">
        <v>9106054849</v>
      </c>
      <c r="AG552" s="24" t="str">
        <f t="shared" si="8"/>
        <v>9106054849-00029115</v>
      </c>
    </row>
    <row r="553" spans="1:33" x14ac:dyDescent="0.25">
      <c r="A553" s="24" t="s">
        <v>9154</v>
      </c>
      <c r="B553" s="1">
        <v>11738585</v>
      </c>
      <c r="C553" s="1" t="s">
        <v>2517</v>
      </c>
      <c r="D553" s="1" t="s">
        <v>2442</v>
      </c>
      <c r="E553" s="1" t="s">
        <v>25</v>
      </c>
      <c r="F553" s="1" t="s">
        <v>26</v>
      </c>
      <c r="G553" s="1" t="s">
        <v>2518</v>
      </c>
      <c r="H553" s="1" t="s">
        <v>28</v>
      </c>
      <c r="I553" s="1" t="s">
        <v>29</v>
      </c>
      <c r="J553" s="1" t="s">
        <v>30</v>
      </c>
      <c r="K553" s="1" t="s">
        <v>31</v>
      </c>
      <c r="L553" s="1" t="s">
        <v>32</v>
      </c>
      <c r="M553" s="1" t="s">
        <v>33</v>
      </c>
      <c r="N553" s="1" t="s">
        <v>34</v>
      </c>
      <c r="O553" s="1" t="s">
        <v>35</v>
      </c>
      <c r="P553" s="1" t="s">
        <v>36</v>
      </c>
      <c r="Q553" s="1" t="s">
        <v>37</v>
      </c>
      <c r="R553" s="1" t="s">
        <v>37</v>
      </c>
      <c r="S553" s="1" t="s">
        <v>37</v>
      </c>
      <c r="T553" s="1" t="s">
        <v>38</v>
      </c>
      <c r="U553" s="1" t="s">
        <v>39</v>
      </c>
      <c r="V553" s="1" t="s">
        <v>40</v>
      </c>
      <c r="W553" s="1" t="s">
        <v>41</v>
      </c>
      <c r="X553" s="1" t="s">
        <v>42</v>
      </c>
      <c r="Y553" s="1" t="s">
        <v>37</v>
      </c>
      <c r="Z553" s="1" t="s">
        <v>37</v>
      </c>
      <c r="AA553" s="1" t="s">
        <v>37</v>
      </c>
      <c r="AB553" s="1" t="s">
        <v>2519</v>
      </c>
      <c r="AC553" s="1" t="s">
        <v>37</v>
      </c>
      <c r="AD553" s="1" t="s">
        <v>37</v>
      </c>
      <c r="AE553" s="1" t="s">
        <v>8512</v>
      </c>
      <c r="AF553" s="24">
        <v>9106055225</v>
      </c>
      <c r="AG553" s="24" t="str">
        <f t="shared" si="8"/>
        <v>9106055225-00018868</v>
      </c>
    </row>
    <row r="554" spans="1:33" x14ac:dyDescent="0.25">
      <c r="A554" s="24" t="s">
        <v>9122</v>
      </c>
      <c r="B554" s="1">
        <v>11737628</v>
      </c>
      <c r="C554" s="1" t="s">
        <v>2520</v>
      </c>
      <c r="D554" s="1" t="s">
        <v>2442</v>
      </c>
      <c r="E554" s="1" t="s">
        <v>25</v>
      </c>
      <c r="F554" s="1" t="s">
        <v>26</v>
      </c>
      <c r="G554" s="1" t="s">
        <v>2521</v>
      </c>
      <c r="H554" s="1" t="s">
        <v>28</v>
      </c>
      <c r="I554" s="1" t="s">
        <v>29</v>
      </c>
      <c r="J554" s="1" t="s">
        <v>2522</v>
      </c>
      <c r="K554" s="1" t="s">
        <v>2523</v>
      </c>
      <c r="L554" s="1" t="s">
        <v>2524</v>
      </c>
      <c r="M554" s="1" t="s">
        <v>55</v>
      </c>
      <c r="N554" s="1" t="s">
        <v>56</v>
      </c>
      <c r="O554" s="1" t="s">
        <v>57</v>
      </c>
      <c r="P554" s="1" t="s">
        <v>37</v>
      </c>
      <c r="Q554" s="1" t="s">
        <v>37</v>
      </c>
      <c r="R554" s="1" t="s">
        <v>37</v>
      </c>
      <c r="S554" s="1" t="s">
        <v>37</v>
      </c>
      <c r="T554" s="1" t="s">
        <v>38</v>
      </c>
      <c r="U554" s="1" t="s">
        <v>39</v>
      </c>
      <c r="V554" s="1" t="s">
        <v>40</v>
      </c>
      <c r="W554" s="1" t="s">
        <v>41</v>
      </c>
      <c r="X554" s="1" t="s">
        <v>42</v>
      </c>
      <c r="Y554" s="1" t="s">
        <v>37</v>
      </c>
      <c r="Z554" s="1" t="s">
        <v>37</v>
      </c>
      <c r="AA554" s="1" t="s">
        <v>37</v>
      </c>
      <c r="AB554" s="1" t="s">
        <v>2525</v>
      </c>
      <c r="AC554" s="1" t="s">
        <v>37</v>
      </c>
      <c r="AD554" s="1" t="s">
        <v>37</v>
      </c>
      <c r="AE554" s="1" t="s">
        <v>8512</v>
      </c>
      <c r="AF554" s="24">
        <v>9106054526</v>
      </c>
      <c r="AG554" s="24" t="str">
        <f t="shared" si="8"/>
        <v>9106054526-00485553</v>
      </c>
    </row>
    <row r="555" spans="1:33" x14ac:dyDescent="0.25">
      <c r="A555" s="24" t="s">
        <v>9075</v>
      </c>
      <c r="B555" s="1">
        <v>11737240</v>
      </c>
      <c r="C555" s="1" t="s">
        <v>2526</v>
      </c>
      <c r="D555" s="1" t="s">
        <v>2442</v>
      </c>
      <c r="E555" s="1" t="s">
        <v>25</v>
      </c>
      <c r="F555" s="1" t="s">
        <v>26</v>
      </c>
      <c r="G555" s="1" t="s">
        <v>2527</v>
      </c>
      <c r="H555" s="1" t="s">
        <v>28</v>
      </c>
      <c r="I555" s="1" t="s">
        <v>29</v>
      </c>
      <c r="J555" s="1" t="s">
        <v>1221</v>
      </c>
      <c r="K555" s="1" t="s">
        <v>1222</v>
      </c>
      <c r="L555" s="1" t="s">
        <v>1223</v>
      </c>
      <c r="M555" s="1" t="s">
        <v>55</v>
      </c>
      <c r="N555" s="1" t="s">
        <v>56</v>
      </c>
      <c r="O555" s="1" t="s">
        <v>57</v>
      </c>
      <c r="P555" s="1" t="s">
        <v>37</v>
      </c>
      <c r="Q555" s="1" t="s">
        <v>37</v>
      </c>
      <c r="R555" s="1" t="s">
        <v>37</v>
      </c>
      <c r="S555" s="1" t="s">
        <v>37</v>
      </c>
      <c r="T555" s="1" t="s">
        <v>38</v>
      </c>
      <c r="U555" s="1" t="s">
        <v>39</v>
      </c>
      <c r="V555" s="1" t="s">
        <v>40</v>
      </c>
      <c r="W555" s="1" t="s">
        <v>41</v>
      </c>
      <c r="X555" s="1" t="s">
        <v>42</v>
      </c>
      <c r="Y555" s="1" t="s">
        <v>37</v>
      </c>
      <c r="Z555" s="1" t="s">
        <v>37</v>
      </c>
      <c r="AA555" s="1" t="s">
        <v>37</v>
      </c>
      <c r="AB555" s="1" t="s">
        <v>2528</v>
      </c>
      <c r="AC555" s="1" t="s">
        <v>37</v>
      </c>
      <c r="AD555" s="1" t="s">
        <v>37</v>
      </c>
      <c r="AE555" s="1" t="s">
        <v>8512</v>
      </c>
      <c r="AF555" s="24">
        <v>9106053520</v>
      </c>
      <c r="AG555" s="24" t="str">
        <f t="shared" si="8"/>
        <v>9106053520-00485188</v>
      </c>
    </row>
    <row r="556" spans="1:33" x14ac:dyDescent="0.25">
      <c r="A556" s="24" t="s">
        <v>9063</v>
      </c>
      <c r="B556" s="1">
        <v>11737059</v>
      </c>
      <c r="C556" s="1" t="s">
        <v>2529</v>
      </c>
      <c r="D556" s="1" t="s">
        <v>2442</v>
      </c>
      <c r="E556" s="1" t="s">
        <v>25</v>
      </c>
      <c r="F556" s="1" t="s">
        <v>26</v>
      </c>
      <c r="G556" s="1" t="s">
        <v>2530</v>
      </c>
      <c r="H556" s="1" t="s">
        <v>28</v>
      </c>
      <c r="I556" s="1" t="s">
        <v>29</v>
      </c>
      <c r="J556" s="1" t="s">
        <v>30</v>
      </c>
      <c r="K556" s="1" t="s">
        <v>31</v>
      </c>
      <c r="L556" s="1" t="s">
        <v>32</v>
      </c>
      <c r="M556" s="1" t="s">
        <v>55</v>
      </c>
      <c r="N556" s="1" t="s">
        <v>56</v>
      </c>
      <c r="O556" s="1" t="s">
        <v>57</v>
      </c>
      <c r="P556" s="1" t="s">
        <v>37</v>
      </c>
      <c r="Q556" s="1" t="s">
        <v>37</v>
      </c>
      <c r="R556" s="1" t="s">
        <v>37</v>
      </c>
      <c r="S556" s="1" t="s">
        <v>37</v>
      </c>
      <c r="T556" s="1" t="s">
        <v>38</v>
      </c>
      <c r="U556" s="1" t="s">
        <v>39</v>
      </c>
      <c r="V556" s="1" t="s">
        <v>40</v>
      </c>
      <c r="W556" s="1" t="s">
        <v>41</v>
      </c>
      <c r="X556" s="1" t="s">
        <v>42</v>
      </c>
      <c r="Y556" s="1" t="s">
        <v>37</v>
      </c>
      <c r="Z556" s="1" t="s">
        <v>37</v>
      </c>
      <c r="AA556" s="1" t="s">
        <v>37</v>
      </c>
      <c r="AB556" s="1" t="s">
        <v>2531</v>
      </c>
      <c r="AC556" s="1" t="s">
        <v>37</v>
      </c>
      <c r="AD556" s="1" t="s">
        <v>37</v>
      </c>
      <c r="AE556" s="1" t="s">
        <v>8512</v>
      </c>
      <c r="AF556" s="24">
        <v>9106053044</v>
      </c>
      <c r="AG556" s="24" t="str">
        <f t="shared" si="8"/>
        <v>9106053044-00485032</v>
      </c>
    </row>
    <row r="557" spans="1:33" x14ac:dyDescent="0.25">
      <c r="A557" s="24" t="s">
        <v>9062</v>
      </c>
      <c r="B557" s="1">
        <v>11737056</v>
      </c>
      <c r="C557" s="1" t="s">
        <v>2532</v>
      </c>
      <c r="D557" s="1" t="s">
        <v>2442</v>
      </c>
      <c r="E557" s="1" t="s">
        <v>25</v>
      </c>
      <c r="F557" s="1" t="s">
        <v>26</v>
      </c>
      <c r="G557" s="1" t="s">
        <v>2533</v>
      </c>
      <c r="H557" s="1" t="s">
        <v>28</v>
      </c>
      <c r="I557" s="1" t="s">
        <v>29</v>
      </c>
      <c r="J557" s="1" t="s">
        <v>2534</v>
      </c>
      <c r="K557" s="1" t="s">
        <v>2535</v>
      </c>
      <c r="L557" s="1" t="s">
        <v>2536</v>
      </c>
      <c r="M557" s="1" t="s">
        <v>55</v>
      </c>
      <c r="N557" s="1" t="s">
        <v>56</v>
      </c>
      <c r="O557" s="1" t="s">
        <v>57</v>
      </c>
      <c r="P557" s="1" t="s">
        <v>37</v>
      </c>
      <c r="Q557" s="1" t="s">
        <v>37</v>
      </c>
      <c r="R557" s="1" t="s">
        <v>37</v>
      </c>
      <c r="S557" s="1" t="s">
        <v>37</v>
      </c>
      <c r="T557" s="1" t="s">
        <v>38</v>
      </c>
      <c r="U557" s="1" t="s">
        <v>39</v>
      </c>
      <c r="V557" s="1" t="s">
        <v>40</v>
      </c>
      <c r="W557" s="1" t="s">
        <v>41</v>
      </c>
      <c r="X557" s="1" t="s">
        <v>42</v>
      </c>
      <c r="Y557" s="1" t="s">
        <v>37</v>
      </c>
      <c r="Z557" s="1" t="s">
        <v>37</v>
      </c>
      <c r="AA557" s="1" t="s">
        <v>37</v>
      </c>
      <c r="AB557" s="1" t="s">
        <v>2537</v>
      </c>
      <c r="AC557" s="1" t="s">
        <v>37</v>
      </c>
      <c r="AD557" s="1" t="s">
        <v>37</v>
      </c>
      <c r="AE557" s="1" t="s">
        <v>8512</v>
      </c>
      <c r="AF557" s="24">
        <v>9106053042</v>
      </c>
      <c r="AG557" s="24" t="str">
        <f t="shared" si="8"/>
        <v>9106053042-00485030</v>
      </c>
    </row>
    <row r="558" spans="1:33" x14ac:dyDescent="0.25">
      <c r="A558" s="24" t="s">
        <v>9123</v>
      </c>
      <c r="B558" s="1">
        <v>11741721</v>
      </c>
      <c r="C558" s="1" t="s">
        <v>2538</v>
      </c>
      <c r="D558" s="1" t="s">
        <v>2442</v>
      </c>
      <c r="E558" s="1" t="s">
        <v>25</v>
      </c>
      <c r="F558" s="1" t="s">
        <v>26</v>
      </c>
      <c r="G558" s="1" t="s">
        <v>2539</v>
      </c>
      <c r="H558" s="1" t="s">
        <v>28</v>
      </c>
      <c r="I558" s="1" t="s">
        <v>29</v>
      </c>
      <c r="J558" s="1" t="s">
        <v>1074</v>
      </c>
      <c r="K558" s="1" t="s">
        <v>1075</v>
      </c>
      <c r="L558" s="1" t="s">
        <v>1076</v>
      </c>
      <c r="M558" s="1" t="s">
        <v>247</v>
      </c>
      <c r="N558" s="1" t="s">
        <v>248</v>
      </c>
      <c r="O558" s="1" t="s">
        <v>249</v>
      </c>
      <c r="P558" s="1" t="s">
        <v>37</v>
      </c>
      <c r="Q558" s="1" t="s">
        <v>37</v>
      </c>
      <c r="R558" s="1" t="s">
        <v>37</v>
      </c>
      <c r="S558" s="1" t="s">
        <v>37</v>
      </c>
      <c r="T558" s="1" t="s">
        <v>38</v>
      </c>
      <c r="U558" s="1" t="s">
        <v>39</v>
      </c>
      <c r="V558" s="1" t="s">
        <v>40</v>
      </c>
      <c r="W558" s="1" t="s">
        <v>41</v>
      </c>
      <c r="X558" s="1" t="s">
        <v>42</v>
      </c>
      <c r="Y558" s="1" t="s">
        <v>37</v>
      </c>
      <c r="Z558" s="1" t="s">
        <v>37</v>
      </c>
      <c r="AA558" s="1" t="s">
        <v>37</v>
      </c>
      <c r="AB558" s="1" t="s">
        <v>2540</v>
      </c>
      <c r="AC558" s="1" t="s">
        <v>37</v>
      </c>
      <c r="AD558" s="1" t="s">
        <v>37</v>
      </c>
      <c r="AE558" s="1" t="s">
        <v>8512</v>
      </c>
      <c r="AF558" s="24">
        <v>9106054553</v>
      </c>
      <c r="AG558" s="24" t="str">
        <f t="shared" si="8"/>
        <v>9106054553-00015111</v>
      </c>
    </row>
    <row r="559" spans="1:33" x14ac:dyDescent="0.25">
      <c r="A559" s="24" t="s">
        <v>9093</v>
      </c>
      <c r="B559" s="1">
        <v>11740254</v>
      </c>
      <c r="C559" s="1" t="s">
        <v>2541</v>
      </c>
      <c r="D559" s="1" t="s">
        <v>2442</v>
      </c>
      <c r="E559" s="1" t="s">
        <v>25</v>
      </c>
      <c r="F559" s="1" t="s">
        <v>26</v>
      </c>
      <c r="G559" s="1" t="s">
        <v>1629</v>
      </c>
      <c r="H559" s="1" t="s">
        <v>28</v>
      </c>
      <c r="I559" s="1" t="s">
        <v>29</v>
      </c>
      <c r="J559" s="1" t="s">
        <v>1221</v>
      </c>
      <c r="K559" s="1" t="s">
        <v>1222</v>
      </c>
      <c r="L559" s="1" t="s">
        <v>1223</v>
      </c>
      <c r="M559" s="1" t="s">
        <v>373</v>
      </c>
      <c r="N559" s="1" t="s">
        <v>374</v>
      </c>
      <c r="O559" s="1" t="s">
        <v>375</v>
      </c>
      <c r="P559" s="1" t="s">
        <v>376</v>
      </c>
      <c r="Q559" s="1" t="s">
        <v>37</v>
      </c>
      <c r="R559" s="1" t="s">
        <v>37</v>
      </c>
      <c r="S559" s="1" t="s">
        <v>37</v>
      </c>
      <c r="T559" s="1" t="s">
        <v>38</v>
      </c>
      <c r="U559" s="1" t="s">
        <v>39</v>
      </c>
      <c r="V559" s="1" t="s">
        <v>40</v>
      </c>
      <c r="W559" s="1" t="s">
        <v>41</v>
      </c>
      <c r="X559" s="1" t="s">
        <v>42</v>
      </c>
      <c r="Y559" s="1" t="s">
        <v>37</v>
      </c>
      <c r="Z559" s="1" t="s">
        <v>37</v>
      </c>
      <c r="AA559" s="1" t="s">
        <v>37</v>
      </c>
      <c r="AB559" s="1" t="s">
        <v>2542</v>
      </c>
      <c r="AC559" s="1" t="s">
        <v>37</v>
      </c>
      <c r="AD559" s="1" t="s">
        <v>37</v>
      </c>
      <c r="AE559" s="1" t="s">
        <v>8512</v>
      </c>
      <c r="AF559" s="24">
        <v>9106053931</v>
      </c>
      <c r="AG559" s="24" t="str">
        <f t="shared" si="8"/>
        <v>9106053931-00015075</v>
      </c>
    </row>
    <row r="560" spans="1:33" x14ac:dyDescent="0.25">
      <c r="A560" s="24" t="s">
        <v>9132</v>
      </c>
      <c r="B560" s="1">
        <v>11741723</v>
      </c>
      <c r="C560" s="1" t="s">
        <v>2543</v>
      </c>
      <c r="D560" s="1" t="s">
        <v>2442</v>
      </c>
      <c r="E560" s="1" t="s">
        <v>25</v>
      </c>
      <c r="F560" s="1" t="s">
        <v>26</v>
      </c>
      <c r="G560" s="1" t="s">
        <v>2544</v>
      </c>
      <c r="H560" s="1" t="s">
        <v>28</v>
      </c>
      <c r="I560" s="1" t="s">
        <v>29</v>
      </c>
      <c r="J560" s="1" t="s">
        <v>860</v>
      </c>
      <c r="K560" s="1" t="s">
        <v>861</v>
      </c>
      <c r="L560" s="1" t="s">
        <v>862</v>
      </c>
      <c r="M560" s="1" t="s">
        <v>247</v>
      </c>
      <c r="N560" s="1" t="s">
        <v>248</v>
      </c>
      <c r="O560" s="1" t="s">
        <v>249</v>
      </c>
      <c r="P560" s="1" t="s">
        <v>37</v>
      </c>
      <c r="Q560" s="1" t="s">
        <v>37</v>
      </c>
      <c r="R560" s="1" t="s">
        <v>37</v>
      </c>
      <c r="S560" s="1" t="s">
        <v>37</v>
      </c>
      <c r="T560" s="1" t="s">
        <v>38</v>
      </c>
      <c r="U560" s="1" t="s">
        <v>39</v>
      </c>
      <c r="V560" s="1" t="s">
        <v>40</v>
      </c>
      <c r="W560" s="1" t="s">
        <v>41</v>
      </c>
      <c r="X560" s="1" t="s">
        <v>42</v>
      </c>
      <c r="Y560" s="1" t="s">
        <v>37</v>
      </c>
      <c r="Z560" s="1" t="s">
        <v>37</v>
      </c>
      <c r="AA560" s="1" t="s">
        <v>37</v>
      </c>
      <c r="AB560" s="1" t="s">
        <v>2545</v>
      </c>
      <c r="AC560" s="1" t="s">
        <v>37</v>
      </c>
      <c r="AD560" s="1" t="s">
        <v>37</v>
      </c>
      <c r="AE560" s="1" t="s">
        <v>8512</v>
      </c>
      <c r="AF560" s="24">
        <v>9106054779</v>
      </c>
      <c r="AG560" s="24" t="str">
        <f t="shared" si="8"/>
        <v>9106054779-00015113</v>
      </c>
    </row>
    <row r="561" spans="1:33" x14ac:dyDescent="0.25">
      <c r="A561" s="24" t="s">
        <v>9223</v>
      </c>
      <c r="B561" s="1">
        <v>11738384</v>
      </c>
      <c r="C561" s="1" t="s">
        <v>2546</v>
      </c>
      <c r="D561" s="1" t="s">
        <v>2442</v>
      </c>
      <c r="E561" s="1" t="s">
        <v>25</v>
      </c>
      <c r="F561" s="1" t="s">
        <v>26</v>
      </c>
      <c r="G561" s="1" t="s">
        <v>2547</v>
      </c>
      <c r="H561" s="1" t="s">
        <v>28</v>
      </c>
      <c r="I561" s="1" t="s">
        <v>29</v>
      </c>
      <c r="J561" s="1" t="s">
        <v>2548</v>
      </c>
      <c r="K561" s="1" t="s">
        <v>2549</v>
      </c>
      <c r="L561" s="1" t="s">
        <v>2550</v>
      </c>
      <c r="M561" s="1" t="s">
        <v>55</v>
      </c>
      <c r="N561" s="1" t="s">
        <v>56</v>
      </c>
      <c r="O561" s="1" t="s">
        <v>57</v>
      </c>
      <c r="P561" s="1" t="s">
        <v>37</v>
      </c>
      <c r="Q561" s="1" t="s">
        <v>37</v>
      </c>
      <c r="R561" s="1" t="s">
        <v>37</v>
      </c>
      <c r="S561" s="1" t="s">
        <v>37</v>
      </c>
      <c r="T561" s="1" t="s">
        <v>38</v>
      </c>
      <c r="U561" s="1" t="s">
        <v>39</v>
      </c>
      <c r="V561" s="1" t="s">
        <v>40</v>
      </c>
      <c r="W561" s="1" t="s">
        <v>41</v>
      </c>
      <c r="X561" s="1" t="s">
        <v>42</v>
      </c>
      <c r="Y561" s="1" t="s">
        <v>37</v>
      </c>
      <c r="Z561" s="1" t="s">
        <v>37</v>
      </c>
      <c r="AA561" s="1" t="s">
        <v>37</v>
      </c>
      <c r="AB561" s="1" t="s">
        <v>2551</v>
      </c>
      <c r="AC561" s="1" t="s">
        <v>37</v>
      </c>
      <c r="AD561" s="1" t="s">
        <v>37</v>
      </c>
      <c r="AE561" s="1" t="s">
        <v>8512</v>
      </c>
      <c r="AF561" s="24">
        <v>9106056662</v>
      </c>
      <c r="AG561" s="24" t="str">
        <f t="shared" si="8"/>
        <v>9106056662-00486270</v>
      </c>
    </row>
    <row r="562" spans="1:33" x14ac:dyDescent="0.25">
      <c r="A562" s="24" t="s">
        <v>9113</v>
      </c>
      <c r="B562" s="1">
        <v>11741719</v>
      </c>
      <c r="C562" s="1" t="s">
        <v>2552</v>
      </c>
      <c r="D562" s="1" t="s">
        <v>2442</v>
      </c>
      <c r="E562" s="1" t="s">
        <v>25</v>
      </c>
      <c r="F562" s="1" t="s">
        <v>26</v>
      </c>
      <c r="G562" s="1" t="s">
        <v>2553</v>
      </c>
      <c r="H562" s="1" t="s">
        <v>28</v>
      </c>
      <c r="I562" s="1" t="s">
        <v>29</v>
      </c>
      <c r="J562" s="1" t="s">
        <v>2554</v>
      </c>
      <c r="K562" s="1" t="s">
        <v>2555</v>
      </c>
      <c r="L562" s="1" t="s">
        <v>2556</v>
      </c>
      <c r="M562" s="1" t="s">
        <v>247</v>
      </c>
      <c r="N562" s="1" t="s">
        <v>248</v>
      </c>
      <c r="O562" s="1" t="s">
        <v>249</v>
      </c>
      <c r="P562" s="1" t="s">
        <v>37</v>
      </c>
      <c r="Q562" s="1" t="s">
        <v>37</v>
      </c>
      <c r="R562" s="1" t="s">
        <v>37</v>
      </c>
      <c r="S562" s="1" t="s">
        <v>37</v>
      </c>
      <c r="T562" s="1" t="s">
        <v>38</v>
      </c>
      <c r="U562" s="1" t="s">
        <v>39</v>
      </c>
      <c r="V562" s="1" t="s">
        <v>40</v>
      </c>
      <c r="W562" s="1" t="s">
        <v>41</v>
      </c>
      <c r="X562" s="1" t="s">
        <v>42</v>
      </c>
      <c r="Y562" s="1" t="s">
        <v>37</v>
      </c>
      <c r="Z562" s="1" t="s">
        <v>37</v>
      </c>
      <c r="AA562" s="1" t="s">
        <v>37</v>
      </c>
      <c r="AB562" s="1" t="s">
        <v>2557</v>
      </c>
      <c r="AC562" s="1" t="s">
        <v>37</v>
      </c>
      <c r="AD562" s="1" t="s">
        <v>37</v>
      </c>
      <c r="AE562" s="1" t="s">
        <v>8512</v>
      </c>
      <c r="AF562" s="24">
        <v>9106054400</v>
      </c>
      <c r="AG562" s="24" t="str">
        <f t="shared" si="8"/>
        <v>9106054400-00015109</v>
      </c>
    </row>
    <row r="563" spans="1:33" x14ac:dyDescent="0.25">
      <c r="A563" s="24" t="s">
        <v>9222</v>
      </c>
      <c r="B563" s="1">
        <v>11740804</v>
      </c>
      <c r="C563" s="1" t="s">
        <v>2558</v>
      </c>
      <c r="D563" s="1" t="s">
        <v>2442</v>
      </c>
      <c r="E563" s="1" t="s">
        <v>25</v>
      </c>
      <c r="F563" s="1" t="s">
        <v>26</v>
      </c>
      <c r="G563" s="1" t="s">
        <v>2559</v>
      </c>
      <c r="H563" s="1" t="s">
        <v>28</v>
      </c>
      <c r="I563" s="1" t="s">
        <v>29</v>
      </c>
      <c r="J563" s="1" t="s">
        <v>1344</v>
      </c>
      <c r="K563" s="1" t="s">
        <v>1345</v>
      </c>
      <c r="L563" s="1" t="s">
        <v>1346</v>
      </c>
      <c r="M563" s="1" t="s">
        <v>73</v>
      </c>
      <c r="N563" s="1" t="s">
        <v>74</v>
      </c>
      <c r="O563" s="1" t="s">
        <v>75</v>
      </c>
      <c r="P563" s="1" t="s">
        <v>37</v>
      </c>
      <c r="Q563" s="1" t="s">
        <v>37</v>
      </c>
      <c r="R563" s="1" t="s">
        <v>37</v>
      </c>
      <c r="S563" s="1" t="s">
        <v>37</v>
      </c>
      <c r="T563" s="1" t="s">
        <v>38</v>
      </c>
      <c r="U563" s="1" t="s">
        <v>39</v>
      </c>
      <c r="V563" s="1" t="s">
        <v>40</v>
      </c>
      <c r="W563" s="1" t="s">
        <v>41</v>
      </c>
      <c r="X563" s="1" t="s">
        <v>42</v>
      </c>
      <c r="Y563" s="1" t="s">
        <v>37</v>
      </c>
      <c r="Z563" s="1" t="s">
        <v>37</v>
      </c>
      <c r="AA563" s="1" t="s">
        <v>37</v>
      </c>
      <c r="AB563" s="1" t="s">
        <v>2560</v>
      </c>
      <c r="AC563" s="1" t="s">
        <v>37</v>
      </c>
      <c r="AD563" s="1" t="s">
        <v>37</v>
      </c>
      <c r="AE563" s="1" t="s">
        <v>8512</v>
      </c>
      <c r="AF563" s="24">
        <v>9106056679</v>
      </c>
      <c r="AG563" s="24" t="str">
        <f t="shared" si="8"/>
        <v>9106056679-00009739</v>
      </c>
    </row>
    <row r="564" spans="1:33" x14ac:dyDescent="0.25">
      <c r="A564" s="24" t="s">
        <v>9102</v>
      </c>
      <c r="B564" s="1">
        <v>11741718</v>
      </c>
      <c r="C564" s="1" t="s">
        <v>2561</v>
      </c>
      <c r="D564" s="1" t="s">
        <v>2442</v>
      </c>
      <c r="E564" s="1" t="s">
        <v>25</v>
      </c>
      <c r="F564" s="1" t="s">
        <v>26</v>
      </c>
      <c r="G564" s="1" t="s">
        <v>2562</v>
      </c>
      <c r="H564" s="1" t="s">
        <v>28</v>
      </c>
      <c r="I564" s="1" t="s">
        <v>29</v>
      </c>
      <c r="J564" s="1" t="s">
        <v>2563</v>
      </c>
      <c r="K564" s="1" t="s">
        <v>2564</v>
      </c>
      <c r="L564" s="1" t="s">
        <v>2565</v>
      </c>
      <c r="M564" s="1" t="s">
        <v>247</v>
      </c>
      <c r="N564" s="1" t="s">
        <v>248</v>
      </c>
      <c r="O564" s="1" t="s">
        <v>249</v>
      </c>
      <c r="P564" s="1" t="s">
        <v>37</v>
      </c>
      <c r="Q564" s="1" t="s">
        <v>37</v>
      </c>
      <c r="R564" s="1" t="s">
        <v>37</v>
      </c>
      <c r="S564" s="1" t="s">
        <v>37</v>
      </c>
      <c r="T564" s="1" t="s">
        <v>38</v>
      </c>
      <c r="U564" s="1" t="s">
        <v>39</v>
      </c>
      <c r="V564" s="1" t="s">
        <v>40</v>
      </c>
      <c r="W564" s="1" t="s">
        <v>41</v>
      </c>
      <c r="X564" s="1" t="s">
        <v>42</v>
      </c>
      <c r="Y564" s="1" t="s">
        <v>37</v>
      </c>
      <c r="Z564" s="1" t="s">
        <v>37</v>
      </c>
      <c r="AA564" s="1" t="s">
        <v>37</v>
      </c>
      <c r="AB564" s="1" t="s">
        <v>2566</v>
      </c>
      <c r="AC564" s="1" t="s">
        <v>37</v>
      </c>
      <c r="AD564" s="1" t="s">
        <v>37</v>
      </c>
      <c r="AE564" s="1" t="s">
        <v>8512</v>
      </c>
      <c r="AF564" s="24">
        <v>9106054125</v>
      </c>
      <c r="AG564" s="24" t="str">
        <f t="shared" si="8"/>
        <v>9106054125-00015108</v>
      </c>
    </row>
    <row r="565" spans="1:33" x14ac:dyDescent="0.25">
      <c r="A565" s="24" t="s">
        <v>9094</v>
      </c>
      <c r="B565" s="1">
        <v>11738662</v>
      </c>
      <c r="C565" s="1" t="s">
        <v>2567</v>
      </c>
      <c r="D565" s="1" t="s">
        <v>2442</v>
      </c>
      <c r="E565" s="1" t="s">
        <v>25</v>
      </c>
      <c r="F565" s="1" t="s">
        <v>26</v>
      </c>
      <c r="G565" s="1" t="s">
        <v>2568</v>
      </c>
      <c r="H565" s="1" t="s">
        <v>28</v>
      </c>
      <c r="I565" s="1" t="s">
        <v>29</v>
      </c>
      <c r="J565" s="1" t="s">
        <v>52</v>
      </c>
      <c r="K565" s="1" t="s">
        <v>53</v>
      </c>
      <c r="L565" s="1" t="s">
        <v>54</v>
      </c>
      <c r="M565" s="1" t="s">
        <v>310</v>
      </c>
      <c r="N565" s="1" t="s">
        <v>311</v>
      </c>
      <c r="O565" s="1" t="s">
        <v>312</v>
      </c>
      <c r="P565" s="1" t="s">
        <v>167</v>
      </c>
      <c r="Q565" s="1" t="s">
        <v>37</v>
      </c>
      <c r="R565" s="1" t="s">
        <v>37</v>
      </c>
      <c r="S565" s="1" t="s">
        <v>37</v>
      </c>
      <c r="T565" s="1" t="s">
        <v>38</v>
      </c>
      <c r="U565" s="1" t="s">
        <v>39</v>
      </c>
      <c r="V565" s="1" t="s">
        <v>40</v>
      </c>
      <c r="W565" s="1" t="s">
        <v>41</v>
      </c>
      <c r="X565" s="1" t="s">
        <v>42</v>
      </c>
      <c r="Y565" s="1" t="s">
        <v>37</v>
      </c>
      <c r="Z565" s="1" t="s">
        <v>37</v>
      </c>
      <c r="AA565" s="1" t="s">
        <v>37</v>
      </c>
      <c r="AB565" s="1" t="s">
        <v>2569</v>
      </c>
      <c r="AC565" s="1" t="s">
        <v>37</v>
      </c>
      <c r="AD565" s="1" t="s">
        <v>37</v>
      </c>
      <c r="AE565" s="1" t="s">
        <v>8512</v>
      </c>
      <c r="AF565" s="24">
        <v>9106053984</v>
      </c>
      <c r="AG565" s="24" t="str">
        <f t="shared" si="8"/>
        <v>9106053984-00029105</v>
      </c>
    </row>
    <row r="566" spans="1:33" x14ac:dyDescent="0.25">
      <c r="A566" s="24" t="s">
        <v>9087</v>
      </c>
      <c r="B566" s="1">
        <v>11741085</v>
      </c>
      <c r="C566" s="1" t="s">
        <v>2570</v>
      </c>
      <c r="D566" s="1" t="s">
        <v>2442</v>
      </c>
      <c r="E566" s="1" t="s">
        <v>25</v>
      </c>
      <c r="F566" s="1" t="s">
        <v>26</v>
      </c>
      <c r="G566" s="1" t="s">
        <v>2571</v>
      </c>
      <c r="H566" s="1" t="s">
        <v>28</v>
      </c>
      <c r="I566" s="1" t="s">
        <v>29</v>
      </c>
      <c r="J566" s="1" t="s">
        <v>2572</v>
      </c>
      <c r="K566" s="1" t="s">
        <v>2573</v>
      </c>
      <c r="L566" s="1" t="s">
        <v>2574</v>
      </c>
      <c r="M566" s="1" t="s">
        <v>198</v>
      </c>
      <c r="N566" s="1" t="s">
        <v>199</v>
      </c>
      <c r="O566" s="1" t="s">
        <v>200</v>
      </c>
      <c r="P566" s="1" t="s">
        <v>91</v>
      </c>
      <c r="Q566" s="1" t="s">
        <v>37</v>
      </c>
      <c r="R566" s="1" t="s">
        <v>37</v>
      </c>
      <c r="S566" s="1" t="s">
        <v>37</v>
      </c>
      <c r="T566" s="1" t="s">
        <v>38</v>
      </c>
      <c r="U566" s="1" t="s">
        <v>39</v>
      </c>
      <c r="V566" s="1" t="s">
        <v>40</v>
      </c>
      <c r="W566" s="1" t="s">
        <v>41</v>
      </c>
      <c r="X566" s="1" t="s">
        <v>42</v>
      </c>
      <c r="Y566" s="1" t="s">
        <v>37</v>
      </c>
      <c r="Z566" s="1" t="s">
        <v>37</v>
      </c>
      <c r="AA566" s="1" t="s">
        <v>37</v>
      </c>
      <c r="AB566" s="1" t="s">
        <v>2575</v>
      </c>
      <c r="AC566" s="1" t="s">
        <v>37</v>
      </c>
      <c r="AD566" s="1" t="s">
        <v>37</v>
      </c>
      <c r="AE566" s="1" t="s">
        <v>8512</v>
      </c>
      <c r="AF566" s="24">
        <v>9106053819</v>
      </c>
      <c r="AG566" s="24" t="str">
        <f t="shared" si="8"/>
        <v>9106053819-00161167</v>
      </c>
    </row>
    <row r="567" spans="1:33" x14ac:dyDescent="0.25">
      <c r="A567" s="24" t="s">
        <v>9089</v>
      </c>
      <c r="B567" s="1">
        <v>11741084</v>
      </c>
      <c r="C567" s="1" t="s">
        <v>2576</v>
      </c>
      <c r="D567" s="1" t="s">
        <v>2442</v>
      </c>
      <c r="E567" s="1" t="s">
        <v>25</v>
      </c>
      <c r="F567" s="1" t="s">
        <v>26</v>
      </c>
      <c r="G567" s="1" t="s">
        <v>2577</v>
      </c>
      <c r="H567" s="1" t="s">
        <v>28</v>
      </c>
      <c r="I567" s="1" t="s">
        <v>29</v>
      </c>
      <c r="J567" s="1" t="s">
        <v>2578</v>
      </c>
      <c r="K567" s="1" t="s">
        <v>2579</v>
      </c>
      <c r="L567" s="1" t="s">
        <v>2580</v>
      </c>
      <c r="M567" s="1" t="s">
        <v>198</v>
      </c>
      <c r="N567" s="1" t="s">
        <v>199</v>
      </c>
      <c r="O567" s="1" t="s">
        <v>200</v>
      </c>
      <c r="P567" s="1" t="s">
        <v>91</v>
      </c>
      <c r="Q567" s="1" t="s">
        <v>37</v>
      </c>
      <c r="R567" s="1" t="s">
        <v>37</v>
      </c>
      <c r="S567" s="1" t="s">
        <v>37</v>
      </c>
      <c r="T567" s="1" t="s">
        <v>38</v>
      </c>
      <c r="U567" s="1" t="s">
        <v>39</v>
      </c>
      <c r="V567" s="1" t="s">
        <v>40</v>
      </c>
      <c r="W567" s="1" t="s">
        <v>41</v>
      </c>
      <c r="X567" s="1" t="s">
        <v>42</v>
      </c>
      <c r="Y567" s="1" t="s">
        <v>37</v>
      </c>
      <c r="Z567" s="1" t="s">
        <v>37</v>
      </c>
      <c r="AA567" s="1" t="s">
        <v>37</v>
      </c>
      <c r="AB567" s="1" t="s">
        <v>2581</v>
      </c>
      <c r="AC567" s="1" t="s">
        <v>37</v>
      </c>
      <c r="AD567" s="1" t="s">
        <v>37</v>
      </c>
      <c r="AE567" s="1" t="s">
        <v>8512</v>
      </c>
      <c r="AF567" s="24">
        <v>9106053812</v>
      </c>
      <c r="AG567" s="24" t="str">
        <f t="shared" si="8"/>
        <v>9106053812-00161166</v>
      </c>
    </row>
    <row r="568" spans="1:33" x14ac:dyDescent="0.25">
      <c r="A568" s="24" t="s">
        <v>9220</v>
      </c>
      <c r="B568" s="1">
        <v>11740226</v>
      </c>
      <c r="C568" s="1" t="s">
        <v>2582</v>
      </c>
      <c r="D568" s="1" t="s">
        <v>2442</v>
      </c>
      <c r="E568" s="1" t="s">
        <v>25</v>
      </c>
      <c r="F568" s="1" t="s">
        <v>26</v>
      </c>
      <c r="G568" s="1" t="s">
        <v>2583</v>
      </c>
      <c r="H568" s="1" t="s">
        <v>28</v>
      </c>
      <c r="I568" s="1" t="s">
        <v>29</v>
      </c>
      <c r="J568" s="1" t="s">
        <v>52</v>
      </c>
      <c r="K568" s="1" t="s">
        <v>53</v>
      </c>
      <c r="L568" s="1" t="s">
        <v>54</v>
      </c>
      <c r="M568" s="1" t="s">
        <v>107</v>
      </c>
      <c r="N568" s="1" t="s">
        <v>108</v>
      </c>
      <c r="O568" s="1" t="s">
        <v>109</v>
      </c>
      <c r="P568" s="1" t="s">
        <v>37</v>
      </c>
      <c r="Q568" s="1" t="s">
        <v>37</v>
      </c>
      <c r="R568" s="1" t="s">
        <v>37</v>
      </c>
      <c r="S568" s="1" t="s">
        <v>37</v>
      </c>
      <c r="T568" s="1" t="s">
        <v>38</v>
      </c>
      <c r="U568" s="1" t="s">
        <v>39</v>
      </c>
      <c r="V568" s="1" t="s">
        <v>40</v>
      </c>
      <c r="W568" s="1" t="s">
        <v>41</v>
      </c>
      <c r="X568" s="1" t="s">
        <v>42</v>
      </c>
      <c r="Y568" s="1" t="s">
        <v>37</v>
      </c>
      <c r="Z568" s="1" t="s">
        <v>37</v>
      </c>
      <c r="AA568" s="1" t="s">
        <v>37</v>
      </c>
      <c r="AB568" s="1" t="s">
        <v>2584</v>
      </c>
      <c r="AC568" s="1" t="s">
        <v>37</v>
      </c>
      <c r="AD568" s="1" t="s">
        <v>37</v>
      </c>
      <c r="AE568" s="1" t="s">
        <v>8512</v>
      </c>
      <c r="AF568" s="24">
        <v>9106056639</v>
      </c>
      <c r="AG568" s="24" t="str">
        <f t="shared" si="8"/>
        <v>9106056639-00037845</v>
      </c>
    </row>
    <row r="569" spans="1:33" x14ac:dyDescent="0.25">
      <c r="A569" s="24" t="s">
        <v>9205</v>
      </c>
      <c r="B569" s="1">
        <v>11740340</v>
      </c>
      <c r="C569" s="1" t="s">
        <v>2585</v>
      </c>
      <c r="D569" s="1" t="s">
        <v>2442</v>
      </c>
      <c r="E569" s="1" t="s">
        <v>25</v>
      </c>
      <c r="F569" s="1" t="s">
        <v>26</v>
      </c>
      <c r="G569" s="1" t="s">
        <v>2586</v>
      </c>
      <c r="H569" s="1" t="s">
        <v>28</v>
      </c>
      <c r="I569" s="1" t="s">
        <v>29</v>
      </c>
      <c r="J569" s="1" t="s">
        <v>85</v>
      </c>
      <c r="K569" s="1" t="s">
        <v>86</v>
      </c>
      <c r="L569" s="1" t="s">
        <v>87</v>
      </c>
      <c r="M569" s="1" t="s">
        <v>839</v>
      </c>
      <c r="N569" s="1" t="s">
        <v>840</v>
      </c>
      <c r="O569" s="1" t="s">
        <v>841</v>
      </c>
      <c r="P569" s="1" t="s">
        <v>37</v>
      </c>
      <c r="Q569" s="1" t="s">
        <v>37</v>
      </c>
      <c r="R569" s="1" t="s">
        <v>37</v>
      </c>
      <c r="S569" s="1" t="s">
        <v>37</v>
      </c>
      <c r="T569" s="1" t="s">
        <v>38</v>
      </c>
      <c r="U569" s="1" t="s">
        <v>39</v>
      </c>
      <c r="V569" s="1" t="s">
        <v>40</v>
      </c>
      <c r="W569" s="1" t="s">
        <v>41</v>
      </c>
      <c r="X569" s="1" t="s">
        <v>42</v>
      </c>
      <c r="Y569" s="1" t="s">
        <v>37</v>
      </c>
      <c r="Z569" s="1" t="s">
        <v>37</v>
      </c>
      <c r="AA569" s="1" t="s">
        <v>37</v>
      </c>
      <c r="AB569" s="1" t="s">
        <v>2587</v>
      </c>
      <c r="AC569" s="1" t="s">
        <v>37</v>
      </c>
      <c r="AD569" s="1" t="s">
        <v>37</v>
      </c>
      <c r="AE569" s="1" t="s">
        <v>8512</v>
      </c>
      <c r="AF569" s="24">
        <v>9106056353</v>
      </c>
      <c r="AG569" s="24" t="str">
        <f t="shared" si="8"/>
        <v>9106056353-00010889</v>
      </c>
    </row>
    <row r="570" spans="1:33" x14ac:dyDescent="0.25">
      <c r="A570" s="24" t="s">
        <v>9116</v>
      </c>
      <c r="B570" s="1">
        <v>11741169</v>
      </c>
      <c r="C570" s="1" t="s">
        <v>2588</v>
      </c>
      <c r="D570" s="1" t="s">
        <v>2442</v>
      </c>
      <c r="E570" s="1" t="s">
        <v>25</v>
      </c>
      <c r="F570" s="1" t="s">
        <v>26</v>
      </c>
      <c r="G570" s="1" t="s">
        <v>2589</v>
      </c>
      <c r="H570" s="1" t="s">
        <v>28</v>
      </c>
      <c r="I570" s="1" t="s">
        <v>29</v>
      </c>
      <c r="J570" s="1" t="s">
        <v>2590</v>
      </c>
      <c r="K570" s="1" t="s">
        <v>2591</v>
      </c>
      <c r="L570" s="1" t="s">
        <v>2592</v>
      </c>
      <c r="M570" s="1" t="s">
        <v>198</v>
      </c>
      <c r="N570" s="1" t="s">
        <v>199</v>
      </c>
      <c r="O570" s="1" t="s">
        <v>200</v>
      </c>
      <c r="P570" s="1" t="s">
        <v>91</v>
      </c>
      <c r="Q570" s="1" t="s">
        <v>37</v>
      </c>
      <c r="R570" s="1" t="s">
        <v>37</v>
      </c>
      <c r="S570" s="1" t="s">
        <v>37</v>
      </c>
      <c r="T570" s="1" t="s">
        <v>38</v>
      </c>
      <c r="U570" s="1" t="s">
        <v>39</v>
      </c>
      <c r="V570" s="1" t="s">
        <v>40</v>
      </c>
      <c r="W570" s="1" t="s">
        <v>41</v>
      </c>
      <c r="X570" s="1" t="s">
        <v>42</v>
      </c>
      <c r="Y570" s="1" t="s">
        <v>37</v>
      </c>
      <c r="Z570" s="1" t="s">
        <v>37</v>
      </c>
      <c r="AA570" s="1" t="s">
        <v>37</v>
      </c>
      <c r="AB570" s="1" t="s">
        <v>2593</v>
      </c>
      <c r="AC570" s="1" t="s">
        <v>37</v>
      </c>
      <c r="AD570" s="1" t="s">
        <v>37</v>
      </c>
      <c r="AE570" s="1" t="s">
        <v>8512</v>
      </c>
      <c r="AF570" s="24">
        <v>9106054448</v>
      </c>
      <c r="AG570" s="24" t="str">
        <f t="shared" si="8"/>
        <v>9106054448-00161251</v>
      </c>
    </row>
    <row r="571" spans="1:33" x14ac:dyDescent="0.25">
      <c r="A571" s="24" t="s">
        <v>9182</v>
      </c>
      <c r="B571" s="1">
        <v>11741986</v>
      </c>
      <c r="C571" s="1" t="s">
        <v>2594</v>
      </c>
      <c r="D571" s="1" t="s">
        <v>2442</v>
      </c>
      <c r="E571" s="1" t="s">
        <v>25</v>
      </c>
      <c r="F571" s="1" t="s">
        <v>26</v>
      </c>
      <c r="G571" s="1" t="s">
        <v>2595</v>
      </c>
      <c r="H571" s="1" t="s">
        <v>28</v>
      </c>
      <c r="I571" s="1" t="s">
        <v>29</v>
      </c>
      <c r="J571" s="1" t="s">
        <v>2596</v>
      </c>
      <c r="K571" s="1" t="s">
        <v>2597</v>
      </c>
      <c r="L571" s="1" t="s">
        <v>2598</v>
      </c>
      <c r="M571" s="1" t="s">
        <v>1428</v>
      </c>
      <c r="N571" s="1" t="s">
        <v>1429</v>
      </c>
      <c r="O571" s="1" t="s">
        <v>1430</v>
      </c>
      <c r="P571" s="1" t="s">
        <v>37</v>
      </c>
      <c r="Q571" s="1" t="s">
        <v>37</v>
      </c>
      <c r="R571" s="1" t="s">
        <v>37</v>
      </c>
      <c r="S571" s="1" t="s">
        <v>37</v>
      </c>
      <c r="T571" s="1" t="s">
        <v>38</v>
      </c>
      <c r="U571" s="1" t="s">
        <v>39</v>
      </c>
      <c r="V571" s="1" t="s">
        <v>40</v>
      </c>
      <c r="W571" s="1" t="s">
        <v>41</v>
      </c>
      <c r="X571" s="1" t="s">
        <v>42</v>
      </c>
      <c r="Y571" s="1" t="s">
        <v>37</v>
      </c>
      <c r="Z571" s="1" t="s">
        <v>37</v>
      </c>
      <c r="AA571" s="1" t="s">
        <v>37</v>
      </c>
      <c r="AB571" s="1" t="s">
        <v>2599</v>
      </c>
      <c r="AC571" s="1" t="s">
        <v>37</v>
      </c>
      <c r="AD571" s="1" t="s">
        <v>37</v>
      </c>
      <c r="AE571" s="1" t="s">
        <v>8512</v>
      </c>
      <c r="AF571" s="24">
        <v>9106056030</v>
      </c>
      <c r="AG571" s="24" t="str">
        <f t="shared" si="8"/>
        <v>9106056030-00006493</v>
      </c>
    </row>
    <row r="572" spans="1:33" x14ac:dyDescent="0.25">
      <c r="A572" s="24" t="s">
        <v>9081</v>
      </c>
      <c r="B572" s="1">
        <v>11741712</v>
      </c>
      <c r="C572" s="1" t="s">
        <v>2600</v>
      </c>
      <c r="D572" s="1" t="s">
        <v>2442</v>
      </c>
      <c r="E572" s="1" t="s">
        <v>25</v>
      </c>
      <c r="F572" s="1" t="s">
        <v>26</v>
      </c>
      <c r="G572" s="1" t="s">
        <v>2601</v>
      </c>
      <c r="H572" s="1" t="s">
        <v>28</v>
      </c>
      <c r="I572" s="1" t="s">
        <v>29</v>
      </c>
      <c r="J572" s="1" t="s">
        <v>2602</v>
      </c>
      <c r="K572" s="1" t="s">
        <v>2603</v>
      </c>
      <c r="L572" s="1" t="s">
        <v>2604</v>
      </c>
      <c r="M572" s="1" t="s">
        <v>247</v>
      </c>
      <c r="N572" s="1" t="s">
        <v>248</v>
      </c>
      <c r="O572" s="1" t="s">
        <v>249</v>
      </c>
      <c r="P572" s="1" t="s">
        <v>37</v>
      </c>
      <c r="Q572" s="1" t="s">
        <v>37</v>
      </c>
      <c r="R572" s="1" t="s">
        <v>37</v>
      </c>
      <c r="S572" s="1" t="s">
        <v>37</v>
      </c>
      <c r="T572" s="1" t="s">
        <v>38</v>
      </c>
      <c r="U572" s="1" t="s">
        <v>39</v>
      </c>
      <c r="V572" s="1" t="s">
        <v>40</v>
      </c>
      <c r="W572" s="1" t="s">
        <v>41</v>
      </c>
      <c r="X572" s="1" t="s">
        <v>42</v>
      </c>
      <c r="Y572" s="1" t="s">
        <v>37</v>
      </c>
      <c r="Z572" s="1" t="s">
        <v>37</v>
      </c>
      <c r="AA572" s="1" t="s">
        <v>37</v>
      </c>
      <c r="AB572" s="1" t="s">
        <v>2605</v>
      </c>
      <c r="AC572" s="1" t="s">
        <v>37</v>
      </c>
      <c r="AD572" s="1" t="s">
        <v>37</v>
      </c>
      <c r="AE572" s="1" t="s">
        <v>8512</v>
      </c>
      <c r="AF572" s="24">
        <v>9106053701</v>
      </c>
      <c r="AG572" s="24" t="str">
        <f t="shared" si="8"/>
        <v>9106053701-00015102</v>
      </c>
    </row>
    <row r="573" spans="1:33" x14ac:dyDescent="0.25">
      <c r="A573" s="24" t="s">
        <v>9141</v>
      </c>
      <c r="B573" s="1">
        <v>11737808</v>
      </c>
      <c r="C573" s="1" t="s">
        <v>2606</v>
      </c>
      <c r="D573" s="1" t="s">
        <v>2442</v>
      </c>
      <c r="E573" s="1" t="s">
        <v>25</v>
      </c>
      <c r="F573" s="1" t="s">
        <v>26</v>
      </c>
      <c r="G573" s="1" t="s">
        <v>2607</v>
      </c>
      <c r="H573" s="1" t="s">
        <v>28</v>
      </c>
      <c r="I573" s="1" t="s">
        <v>29</v>
      </c>
      <c r="J573" s="1" t="s">
        <v>30</v>
      </c>
      <c r="K573" s="1" t="s">
        <v>31</v>
      </c>
      <c r="L573" s="1" t="s">
        <v>32</v>
      </c>
      <c r="M573" s="1" t="s">
        <v>55</v>
      </c>
      <c r="N573" s="1" t="s">
        <v>56</v>
      </c>
      <c r="O573" s="1" t="s">
        <v>57</v>
      </c>
      <c r="P573" s="1" t="s">
        <v>37</v>
      </c>
      <c r="Q573" s="1" t="s">
        <v>37</v>
      </c>
      <c r="R573" s="1" t="s">
        <v>37</v>
      </c>
      <c r="S573" s="1" t="s">
        <v>37</v>
      </c>
      <c r="T573" s="1" t="s">
        <v>38</v>
      </c>
      <c r="U573" s="1" t="s">
        <v>39</v>
      </c>
      <c r="V573" s="1" t="s">
        <v>40</v>
      </c>
      <c r="W573" s="1" t="s">
        <v>41</v>
      </c>
      <c r="X573" s="1" t="s">
        <v>42</v>
      </c>
      <c r="Y573" s="1" t="s">
        <v>37</v>
      </c>
      <c r="Z573" s="1" t="s">
        <v>37</v>
      </c>
      <c r="AA573" s="1" t="s">
        <v>37</v>
      </c>
      <c r="AB573" s="1" t="s">
        <v>2608</v>
      </c>
      <c r="AC573" s="1" t="s">
        <v>37</v>
      </c>
      <c r="AD573" s="1" t="s">
        <v>37</v>
      </c>
      <c r="AE573" s="1" t="s">
        <v>8512</v>
      </c>
      <c r="AF573" s="24">
        <v>9106054982</v>
      </c>
      <c r="AG573" s="24" t="str">
        <f t="shared" si="8"/>
        <v>9106054982-00485721</v>
      </c>
    </row>
    <row r="574" spans="1:33" x14ac:dyDescent="0.25">
      <c r="A574" s="24" t="s">
        <v>9221</v>
      </c>
      <c r="B574" s="1">
        <v>11738379</v>
      </c>
      <c r="C574" s="1" t="s">
        <v>2609</v>
      </c>
      <c r="D574" s="1" t="s">
        <v>2442</v>
      </c>
      <c r="E574" s="1" t="s">
        <v>25</v>
      </c>
      <c r="F574" s="1" t="s">
        <v>26</v>
      </c>
      <c r="G574" s="1" t="s">
        <v>2610</v>
      </c>
      <c r="H574" s="1" t="s">
        <v>28</v>
      </c>
      <c r="I574" s="1" t="s">
        <v>29</v>
      </c>
      <c r="J574" s="1" t="s">
        <v>470</v>
      </c>
      <c r="K574" s="1" t="s">
        <v>471</v>
      </c>
      <c r="L574" s="1" t="s">
        <v>472</v>
      </c>
      <c r="M574" s="1" t="s">
        <v>55</v>
      </c>
      <c r="N574" s="1" t="s">
        <v>56</v>
      </c>
      <c r="O574" s="1" t="s">
        <v>57</v>
      </c>
      <c r="P574" s="1" t="s">
        <v>37</v>
      </c>
      <c r="Q574" s="1" t="s">
        <v>37</v>
      </c>
      <c r="R574" s="1" t="s">
        <v>37</v>
      </c>
      <c r="S574" s="1" t="s">
        <v>37</v>
      </c>
      <c r="T574" s="1" t="s">
        <v>38</v>
      </c>
      <c r="U574" s="1" t="s">
        <v>39</v>
      </c>
      <c r="V574" s="1" t="s">
        <v>40</v>
      </c>
      <c r="W574" s="1" t="s">
        <v>41</v>
      </c>
      <c r="X574" s="1" t="s">
        <v>42</v>
      </c>
      <c r="Y574" s="1" t="s">
        <v>37</v>
      </c>
      <c r="Z574" s="1" t="s">
        <v>37</v>
      </c>
      <c r="AA574" s="1" t="s">
        <v>37</v>
      </c>
      <c r="AB574" s="1" t="s">
        <v>2611</v>
      </c>
      <c r="AC574" s="1" t="s">
        <v>37</v>
      </c>
      <c r="AD574" s="1" t="s">
        <v>37</v>
      </c>
      <c r="AE574" s="1" t="s">
        <v>8512</v>
      </c>
      <c r="AF574" s="24">
        <v>9106056656</v>
      </c>
      <c r="AG574" s="24" t="str">
        <f t="shared" si="8"/>
        <v>9106056656-00486265</v>
      </c>
    </row>
    <row r="575" spans="1:33" x14ac:dyDescent="0.25">
      <c r="A575" s="24" t="s">
        <v>9099</v>
      </c>
      <c r="B575" s="1">
        <v>11741717</v>
      </c>
      <c r="C575" s="1" t="s">
        <v>2612</v>
      </c>
      <c r="D575" s="1" t="s">
        <v>2442</v>
      </c>
      <c r="E575" s="1" t="s">
        <v>25</v>
      </c>
      <c r="F575" s="1" t="s">
        <v>26</v>
      </c>
      <c r="G575" s="1" t="s">
        <v>2613</v>
      </c>
      <c r="H575" s="1" t="s">
        <v>28</v>
      </c>
      <c r="I575" s="1" t="s">
        <v>29</v>
      </c>
      <c r="J575" s="1" t="s">
        <v>2614</v>
      </c>
      <c r="K575" s="1" t="s">
        <v>2615</v>
      </c>
      <c r="L575" s="1" t="s">
        <v>2616</v>
      </c>
      <c r="M575" s="1" t="s">
        <v>247</v>
      </c>
      <c r="N575" s="1" t="s">
        <v>248</v>
      </c>
      <c r="O575" s="1" t="s">
        <v>249</v>
      </c>
      <c r="P575" s="1" t="s">
        <v>37</v>
      </c>
      <c r="Q575" s="1" t="s">
        <v>37</v>
      </c>
      <c r="R575" s="1" t="s">
        <v>37</v>
      </c>
      <c r="S575" s="1" t="s">
        <v>37</v>
      </c>
      <c r="T575" s="1" t="s">
        <v>38</v>
      </c>
      <c r="U575" s="1" t="s">
        <v>39</v>
      </c>
      <c r="V575" s="1" t="s">
        <v>40</v>
      </c>
      <c r="W575" s="1" t="s">
        <v>41</v>
      </c>
      <c r="X575" s="1" t="s">
        <v>42</v>
      </c>
      <c r="Y575" s="1" t="s">
        <v>37</v>
      </c>
      <c r="Z575" s="1" t="s">
        <v>37</v>
      </c>
      <c r="AA575" s="1" t="s">
        <v>37</v>
      </c>
      <c r="AB575" s="1" t="s">
        <v>2617</v>
      </c>
      <c r="AC575" s="1" t="s">
        <v>37</v>
      </c>
      <c r="AD575" s="1" t="s">
        <v>37</v>
      </c>
      <c r="AE575" s="1" t="s">
        <v>8512</v>
      </c>
      <c r="AF575" s="24">
        <v>9106054095</v>
      </c>
      <c r="AG575" s="24" t="str">
        <f t="shared" si="8"/>
        <v>9106054095-00015107</v>
      </c>
    </row>
    <row r="576" spans="1:33" x14ac:dyDescent="0.25">
      <c r="A576" s="24" t="s">
        <v>9140</v>
      </c>
      <c r="B576" s="1">
        <v>11737807</v>
      </c>
      <c r="C576" s="1" t="s">
        <v>2618</v>
      </c>
      <c r="D576" s="1" t="s">
        <v>2442</v>
      </c>
      <c r="E576" s="1" t="s">
        <v>25</v>
      </c>
      <c r="F576" s="1" t="s">
        <v>26</v>
      </c>
      <c r="G576" s="1" t="s">
        <v>2619</v>
      </c>
      <c r="H576" s="1" t="s">
        <v>28</v>
      </c>
      <c r="I576" s="1" t="s">
        <v>29</v>
      </c>
      <c r="J576" s="1" t="s">
        <v>1221</v>
      </c>
      <c r="K576" s="1" t="s">
        <v>1222</v>
      </c>
      <c r="L576" s="1" t="s">
        <v>1223</v>
      </c>
      <c r="M576" s="1" t="s">
        <v>55</v>
      </c>
      <c r="N576" s="1" t="s">
        <v>56</v>
      </c>
      <c r="O576" s="1" t="s">
        <v>57</v>
      </c>
      <c r="P576" s="1" t="s">
        <v>37</v>
      </c>
      <c r="Q576" s="1" t="s">
        <v>37</v>
      </c>
      <c r="R576" s="1" t="s">
        <v>37</v>
      </c>
      <c r="S576" s="1" t="s">
        <v>37</v>
      </c>
      <c r="T576" s="1" t="s">
        <v>38</v>
      </c>
      <c r="U576" s="1" t="s">
        <v>39</v>
      </c>
      <c r="V576" s="1" t="s">
        <v>40</v>
      </c>
      <c r="W576" s="1" t="s">
        <v>41</v>
      </c>
      <c r="X576" s="1" t="s">
        <v>42</v>
      </c>
      <c r="Y576" s="1" t="s">
        <v>37</v>
      </c>
      <c r="Z576" s="1" t="s">
        <v>37</v>
      </c>
      <c r="AA576" s="1" t="s">
        <v>37</v>
      </c>
      <c r="AB576" s="1" t="s">
        <v>2620</v>
      </c>
      <c r="AC576" s="1" t="s">
        <v>37</v>
      </c>
      <c r="AD576" s="1" t="s">
        <v>37</v>
      </c>
      <c r="AE576" s="1" t="s">
        <v>8512</v>
      </c>
      <c r="AF576" s="24">
        <v>9106054980</v>
      </c>
      <c r="AG576" s="24" t="str">
        <f t="shared" si="8"/>
        <v>9106054980-00485720</v>
      </c>
    </row>
    <row r="577" spans="1:33" x14ac:dyDescent="0.25">
      <c r="A577" s="24" t="s">
        <v>9088</v>
      </c>
      <c r="B577" s="1">
        <v>11741713</v>
      </c>
      <c r="C577" s="1" t="s">
        <v>2621</v>
      </c>
      <c r="D577" s="1" t="s">
        <v>2442</v>
      </c>
      <c r="E577" s="1" t="s">
        <v>25</v>
      </c>
      <c r="F577" s="1" t="s">
        <v>26</v>
      </c>
      <c r="G577" s="1" t="s">
        <v>2622</v>
      </c>
      <c r="H577" s="1" t="s">
        <v>28</v>
      </c>
      <c r="I577" s="1" t="s">
        <v>29</v>
      </c>
      <c r="J577" s="1" t="s">
        <v>2623</v>
      </c>
      <c r="K577" s="1" t="s">
        <v>2624</v>
      </c>
      <c r="L577" s="1" t="s">
        <v>2625</v>
      </c>
      <c r="M577" s="1" t="s">
        <v>247</v>
      </c>
      <c r="N577" s="1" t="s">
        <v>248</v>
      </c>
      <c r="O577" s="1" t="s">
        <v>249</v>
      </c>
      <c r="P577" s="1" t="s">
        <v>37</v>
      </c>
      <c r="Q577" s="1" t="s">
        <v>37</v>
      </c>
      <c r="R577" s="1" t="s">
        <v>37</v>
      </c>
      <c r="S577" s="1" t="s">
        <v>37</v>
      </c>
      <c r="T577" s="1" t="s">
        <v>38</v>
      </c>
      <c r="U577" s="1" t="s">
        <v>39</v>
      </c>
      <c r="V577" s="1" t="s">
        <v>40</v>
      </c>
      <c r="W577" s="1" t="s">
        <v>41</v>
      </c>
      <c r="X577" s="1" t="s">
        <v>42</v>
      </c>
      <c r="Y577" s="1" t="s">
        <v>37</v>
      </c>
      <c r="Z577" s="1" t="s">
        <v>37</v>
      </c>
      <c r="AA577" s="1" t="s">
        <v>37</v>
      </c>
      <c r="AB577" s="1" t="s">
        <v>2626</v>
      </c>
      <c r="AC577" s="1" t="s">
        <v>37</v>
      </c>
      <c r="AD577" s="1" t="s">
        <v>37</v>
      </c>
      <c r="AE577" s="1" t="s">
        <v>8512</v>
      </c>
      <c r="AF577" s="24">
        <v>9106053801</v>
      </c>
      <c r="AG577" s="24" t="str">
        <f t="shared" si="8"/>
        <v>9106053801-00015103</v>
      </c>
    </row>
    <row r="578" spans="1:33" x14ac:dyDescent="0.25">
      <c r="A578" s="24" t="s">
        <v>9083</v>
      </c>
      <c r="B578" s="1">
        <v>11737329</v>
      </c>
      <c r="C578" s="1" t="s">
        <v>2627</v>
      </c>
      <c r="D578" s="1" t="s">
        <v>2442</v>
      </c>
      <c r="E578" s="1" t="s">
        <v>25</v>
      </c>
      <c r="F578" s="1" t="s">
        <v>26</v>
      </c>
      <c r="G578" s="1" t="s">
        <v>2628</v>
      </c>
      <c r="H578" s="1" t="s">
        <v>28</v>
      </c>
      <c r="I578" s="1" t="s">
        <v>29</v>
      </c>
      <c r="J578" s="1" t="s">
        <v>470</v>
      </c>
      <c r="K578" s="1" t="s">
        <v>471</v>
      </c>
      <c r="L578" s="1" t="s">
        <v>472</v>
      </c>
      <c r="M578" s="1" t="s">
        <v>55</v>
      </c>
      <c r="N578" s="1" t="s">
        <v>56</v>
      </c>
      <c r="O578" s="1" t="s">
        <v>57</v>
      </c>
      <c r="P578" s="1" t="s">
        <v>37</v>
      </c>
      <c r="Q578" s="1" t="s">
        <v>37</v>
      </c>
      <c r="R578" s="1" t="s">
        <v>37</v>
      </c>
      <c r="S578" s="1" t="s">
        <v>37</v>
      </c>
      <c r="T578" s="1" t="s">
        <v>38</v>
      </c>
      <c r="U578" s="1" t="s">
        <v>39</v>
      </c>
      <c r="V578" s="1" t="s">
        <v>40</v>
      </c>
      <c r="W578" s="1" t="s">
        <v>41</v>
      </c>
      <c r="X578" s="1" t="s">
        <v>42</v>
      </c>
      <c r="Y578" s="1" t="s">
        <v>37</v>
      </c>
      <c r="Z578" s="1" t="s">
        <v>37</v>
      </c>
      <c r="AA578" s="1" t="s">
        <v>37</v>
      </c>
      <c r="AB578" s="1" t="s">
        <v>2629</v>
      </c>
      <c r="AC578" s="1" t="s">
        <v>37</v>
      </c>
      <c r="AD578" s="1" t="s">
        <v>37</v>
      </c>
      <c r="AE578" s="1" t="s">
        <v>8512</v>
      </c>
      <c r="AF578" s="24">
        <v>9106053749</v>
      </c>
      <c r="AG578" s="24" t="str">
        <f t="shared" si="8"/>
        <v>9106053749-00485266</v>
      </c>
    </row>
    <row r="579" spans="1:33" x14ac:dyDescent="0.25">
      <c r="A579" s="24" t="s">
        <v>9201</v>
      </c>
      <c r="B579" s="1">
        <v>11738843</v>
      </c>
      <c r="C579" s="1" t="s">
        <v>2630</v>
      </c>
      <c r="D579" s="1" t="s">
        <v>2442</v>
      </c>
      <c r="E579" s="1" t="s">
        <v>25</v>
      </c>
      <c r="F579" s="1" t="s">
        <v>26</v>
      </c>
      <c r="G579" s="1" t="s">
        <v>2631</v>
      </c>
      <c r="H579" s="1" t="s">
        <v>28</v>
      </c>
      <c r="I579" s="1" t="s">
        <v>29</v>
      </c>
      <c r="J579" s="1" t="s">
        <v>921</v>
      </c>
      <c r="K579" s="1" t="s">
        <v>922</v>
      </c>
      <c r="L579" s="1" t="s">
        <v>923</v>
      </c>
      <c r="M579" s="1" t="s">
        <v>605</v>
      </c>
      <c r="N579" s="1" t="s">
        <v>606</v>
      </c>
      <c r="O579" s="1" t="s">
        <v>607</v>
      </c>
      <c r="P579" s="1" t="s">
        <v>37</v>
      </c>
      <c r="Q579" s="1" t="s">
        <v>37</v>
      </c>
      <c r="R579" s="1" t="s">
        <v>37</v>
      </c>
      <c r="S579" s="1" t="s">
        <v>37</v>
      </c>
      <c r="T579" s="1" t="s">
        <v>38</v>
      </c>
      <c r="U579" s="1" t="s">
        <v>39</v>
      </c>
      <c r="V579" s="1" t="s">
        <v>40</v>
      </c>
      <c r="W579" s="1" t="s">
        <v>41</v>
      </c>
      <c r="X579" s="1" t="s">
        <v>42</v>
      </c>
      <c r="Y579" s="1" t="s">
        <v>37</v>
      </c>
      <c r="Z579" s="1" t="s">
        <v>37</v>
      </c>
      <c r="AA579" s="1" t="s">
        <v>37</v>
      </c>
      <c r="AB579" s="1" t="s">
        <v>2632</v>
      </c>
      <c r="AC579" s="1" t="s">
        <v>37</v>
      </c>
      <c r="AD579" s="1" t="s">
        <v>37</v>
      </c>
      <c r="AE579" s="1" t="s">
        <v>8512</v>
      </c>
      <c r="AF579" s="24">
        <v>9106056271</v>
      </c>
      <c r="AG579" s="24" t="str">
        <f t="shared" ref="AG579:AG642" si="9">AF579&amp;"-"&amp;G579</f>
        <v>9106056271-00035737</v>
      </c>
    </row>
    <row r="580" spans="1:33" x14ac:dyDescent="0.25">
      <c r="A580" s="24" t="s">
        <v>9171</v>
      </c>
      <c r="B580" s="1">
        <v>11739968</v>
      </c>
      <c r="C580" s="1" t="s">
        <v>2633</v>
      </c>
      <c r="D580" s="1" t="s">
        <v>2442</v>
      </c>
      <c r="E580" s="1" t="s">
        <v>25</v>
      </c>
      <c r="F580" s="1" t="s">
        <v>26</v>
      </c>
      <c r="G580" s="1" t="s">
        <v>2634</v>
      </c>
      <c r="H580" s="1" t="s">
        <v>28</v>
      </c>
      <c r="I580" s="1" t="s">
        <v>29</v>
      </c>
      <c r="J580" s="1" t="s">
        <v>30</v>
      </c>
      <c r="K580" s="1" t="s">
        <v>31</v>
      </c>
      <c r="L580" s="1" t="s">
        <v>32</v>
      </c>
      <c r="M580" s="1" t="s">
        <v>164</v>
      </c>
      <c r="N580" s="1" t="s">
        <v>165</v>
      </c>
      <c r="O580" s="1" t="s">
        <v>166</v>
      </c>
      <c r="P580" s="1" t="s">
        <v>167</v>
      </c>
      <c r="Q580" s="1" t="s">
        <v>37</v>
      </c>
      <c r="R580" s="1" t="s">
        <v>37</v>
      </c>
      <c r="S580" s="1" t="s">
        <v>37</v>
      </c>
      <c r="T580" s="1" t="s">
        <v>38</v>
      </c>
      <c r="U580" s="1" t="s">
        <v>39</v>
      </c>
      <c r="V580" s="1" t="s">
        <v>40</v>
      </c>
      <c r="W580" s="1" t="s">
        <v>41</v>
      </c>
      <c r="X580" s="1" t="s">
        <v>42</v>
      </c>
      <c r="Y580" s="1" t="s">
        <v>37</v>
      </c>
      <c r="Z580" s="1" t="s">
        <v>37</v>
      </c>
      <c r="AA580" s="1" t="s">
        <v>37</v>
      </c>
      <c r="AB580" s="1" t="s">
        <v>2635</v>
      </c>
      <c r="AC580" s="1" t="s">
        <v>37</v>
      </c>
      <c r="AD580" s="1" t="s">
        <v>37</v>
      </c>
      <c r="AE580" s="1" t="s">
        <v>8512</v>
      </c>
      <c r="AF580" s="24">
        <v>9106055840</v>
      </c>
      <c r="AG580" s="24" t="str">
        <f t="shared" si="9"/>
        <v>9106055840-00033953</v>
      </c>
    </row>
    <row r="581" spans="1:33" x14ac:dyDescent="0.25">
      <c r="A581" s="24" t="s">
        <v>9186</v>
      </c>
      <c r="B581" s="1">
        <v>11738837</v>
      </c>
      <c r="C581" s="1" t="s">
        <v>2636</v>
      </c>
      <c r="D581" s="1" t="s">
        <v>2442</v>
      </c>
      <c r="E581" s="1" t="s">
        <v>25</v>
      </c>
      <c r="F581" s="1" t="s">
        <v>26</v>
      </c>
      <c r="G581" s="1" t="s">
        <v>2637</v>
      </c>
      <c r="H581" s="1" t="s">
        <v>28</v>
      </c>
      <c r="I581" s="1" t="s">
        <v>29</v>
      </c>
      <c r="J581" s="1" t="s">
        <v>1116</v>
      </c>
      <c r="K581" s="1" t="s">
        <v>1117</v>
      </c>
      <c r="L581" s="1" t="s">
        <v>1118</v>
      </c>
      <c r="M581" s="1" t="s">
        <v>605</v>
      </c>
      <c r="N581" s="1" t="s">
        <v>606</v>
      </c>
      <c r="O581" s="1" t="s">
        <v>607</v>
      </c>
      <c r="P581" s="1" t="s">
        <v>37</v>
      </c>
      <c r="Q581" s="1" t="s">
        <v>37</v>
      </c>
      <c r="R581" s="1" t="s">
        <v>37</v>
      </c>
      <c r="S581" s="1" t="s">
        <v>37</v>
      </c>
      <c r="T581" s="1" t="s">
        <v>38</v>
      </c>
      <c r="U581" s="1" t="s">
        <v>39</v>
      </c>
      <c r="V581" s="1" t="s">
        <v>40</v>
      </c>
      <c r="W581" s="1" t="s">
        <v>41</v>
      </c>
      <c r="X581" s="1" t="s">
        <v>42</v>
      </c>
      <c r="Y581" s="1" t="s">
        <v>37</v>
      </c>
      <c r="Z581" s="1" t="s">
        <v>37</v>
      </c>
      <c r="AA581" s="1" t="s">
        <v>37</v>
      </c>
      <c r="AB581" s="1" t="s">
        <v>2638</v>
      </c>
      <c r="AC581" s="1" t="s">
        <v>37</v>
      </c>
      <c r="AD581" s="1" t="s">
        <v>37</v>
      </c>
      <c r="AE581" s="1" t="s">
        <v>8512</v>
      </c>
      <c r="AF581" s="24">
        <v>9106056110</v>
      </c>
      <c r="AG581" s="24" t="str">
        <f t="shared" si="9"/>
        <v>9106056110-00035731</v>
      </c>
    </row>
    <row r="582" spans="1:33" x14ac:dyDescent="0.25">
      <c r="A582" s="24" t="s">
        <v>9104</v>
      </c>
      <c r="B582" s="1">
        <v>11737516</v>
      </c>
      <c r="C582" s="1" t="s">
        <v>2639</v>
      </c>
      <c r="D582" s="1" t="s">
        <v>2442</v>
      </c>
      <c r="E582" s="1" t="s">
        <v>25</v>
      </c>
      <c r="F582" s="1" t="s">
        <v>26</v>
      </c>
      <c r="G582" s="1" t="s">
        <v>2640</v>
      </c>
      <c r="H582" s="1" t="s">
        <v>28</v>
      </c>
      <c r="I582" s="1" t="s">
        <v>29</v>
      </c>
      <c r="J582" s="1" t="s">
        <v>2641</v>
      </c>
      <c r="K582" s="1" t="s">
        <v>2642</v>
      </c>
      <c r="L582" s="1" t="s">
        <v>2643</v>
      </c>
      <c r="M582" s="1" t="s">
        <v>55</v>
      </c>
      <c r="N582" s="1" t="s">
        <v>56</v>
      </c>
      <c r="O582" s="1" t="s">
        <v>57</v>
      </c>
      <c r="P582" s="1" t="s">
        <v>37</v>
      </c>
      <c r="Q582" s="1" t="s">
        <v>37</v>
      </c>
      <c r="R582" s="1" t="s">
        <v>37</v>
      </c>
      <c r="S582" s="1" t="s">
        <v>37</v>
      </c>
      <c r="T582" s="1" t="s">
        <v>38</v>
      </c>
      <c r="U582" s="1" t="s">
        <v>39</v>
      </c>
      <c r="V582" s="1" t="s">
        <v>40</v>
      </c>
      <c r="W582" s="1" t="s">
        <v>41</v>
      </c>
      <c r="X582" s="1" t="s">
        <v>42</v>
      </c>
      <c r="Y582" s="1" t="s">
        <v>37</v>
      </c>
      <c r="Z582" s="1" t="s">
        <v>37</v>
      </c>
      <c r="AA582" s="1" t="s">
        <v>37</v>
      </c>
      <c r="AB582" s="1" t="s">
        <v>2644</v>
      </c>
      <c r="AC582" s="1" t="s">
        <v>37</v>
      </c>
      <c r="AD582" s="1" t="s">
        <v>37</v>
      </c>
      <c r="AE582" s="1" t="s">
        <v>8512</v>
      </c>
      <c r="AF582" s="24">
        <v>9106054209</v>
      </c>
      <c r="AG582" s="24" t="str">
        <f t="shared" si="9"/>
        <v>9106054209-00485447</v>
      </c>
    </row>
    <row r="583" spans="1:33" x14ac:dyDescent="0.25">
      <c r="A583" s="24" t="s">
        <v>9118</v>
      </c>
      <c r="B583" s="1">
        <v>11737615</v>
      </c>
      <c r="C583" s="1" t="s">
        <v>2645</v>
      </c>
      <c r="D583" s="1" t="s">
        <v>2442</v>
      </c>
      <c r="E583" s="1" t="s">
        <v>25</v>
      </c>
      <c r="F583" s="1" t="s">
        <v>26</v>
      </c>
      <c r="G583" s="1" t="s">
        <v>2646</v>
      </c>
      <c r="H583" s="1" t="s">
        <v>28</v>
      </c>
      <c r="I583" s="1" t="s">
        <v>29</v>
      </c>
      <c r="J583" s="1" t="s">
        <v>52</v>
      </c>
      <c r="K583" s="1" t="s">
        <v>53</v>
      </c>
      <c r="L583" s="1" t="s">
        <v>54</v>
      </c>
      <c r="M583" s="1" t="s">
        <v>55</v>
      </c>
      <c r="N583" s="1" t="s">
        <v>56</v>
      </c>
      <c r="O583" s="1" t="s">
        <v>57</v>
      </c>
      <c r="P583" s="1" t="s">
        <v>37</v>
      </c>
      <c r="Q583" s="1" t="s">
        <v>37</v>
      </c>
      <c r="R583" s="1" t="s">
        <v>37</v>
      </c>
      <c r="S583" s="1" t="s">
        <v>37</v>
      </c>
      <c r="T583" s="1" t="s">
        <v>38</v>
      </c>
      <c r="U583" s="1" t="s">
        <v>39</v>
      </c>
      <c r="V583" s="1" t="s">
        <v>40</v>
      </c>
      <c r="W583" s="1" t="s">
        <v>41</v>
      </c>
      <c r="X583" s="1" t="s">
        <v>42</v>
      </c>
      <c r="Y583" s="1" t="s">
        <v>37</v>
      </c>
      <c r="Z583" s="1" t="s">
        <v>37</v>
      </c>
      <c r="AA583" s="1" t="s">
        <v>37</v>
      </c>
      <c r="AB583" s="1" t="s">
        <v>2647</v>
      </c>
      <c r="AC583" s="1" t="s">
        <v>37</v>
      </c>
      <c r="AD583" s="1" t="s">
        <v>37</v>
      </c>
      <c r="AE583" s="1" t="s">
        <v>8512</v>
      </c>
      <c r="AF583" s="24">
        <v>9106054482</v>
      </c>
      <c r="AG583" s="24" t="str">
        <f t="shared" si="9"/>
        <v>9106054482-00485541</v>
      </c>
    </row>
    <row r="584" spans="1:33" x14ac:dyDescent="0.25">
      <c r="A584" s="24" t="s">
        <v>9097</v>
      </c>
      <c r="B584" s="1">
        <v>11740125</v>
      </c>
      <c r="C584" s="1" t="s">
        <v>2648</v>
      </c>
      <c r="D584" s="1" t="s">
        <v>2442</v>
      </c>
      <c r="E584" s="1" t="s">
        <v>25</v>
      </c>
      <c r="F584" s="1" t="s">
        <v>26</v>
      </c>
      <c r="G584" s="1" t="s">
        <v>2649</v>
      </c>
      <c r="H584" s="1" t="s">
        <v>28</v>
      </c>
      <c r="I584" s="1" t="s">
        <v>29</v>
      </c>
      <c r="J584" s="1" t="s">
        <v>292</v>
      </c>
      <c r="K584" s="1" t="s">
        <v>293</v>
      </c>
      <c r="L584" s="1" t="s">
        <v>294</v>
      </c>
      <c r="M584" s="1" t="s">
        <v>107</v>
      </c>
      <c r="N584" s="1" t="s">
        <v>108</v>
      </c>
      <c r="O584" s="1" t="s">
        <v>109</v>
      </c>
      <c r="P584" s="1" t="s">
        <v>37</v>
      </c>
      <c r="Q584" s="1" t="s">
        <v>37</v>
      </c>
      <c r="R584" s="1" t="s">
        <v>37</v>
      </c>
      <c r="S584" s="1" t="s">
        <v>37</v>
      </c>
      <c r="T584" s="1" t="s">
        <v>38</v>
      </c>
      <c r="U584" s="1" t="s">
        <v>39</v>
      </c>
      <c r="V584" s="1" t="s">
        <v>40</v>
      </c>
      <c r="W584" s="1" t="s">
        <v>41</v>
      </c>
      <c r="X584" s="1" t="s">
        <v>42</v>
      </c>
      <c r="Y584" s="1" t="s">
        <v>37</v>
      </c>
      <c r="Z584" s="1" t="s">
        <v>37</v>
      </c>
      <c r="AA584" s="1" t="s">
        <v>37</v>
      </c>
      <c r="AB584" s="1" t="s">
        <v>2650</v>
      </c>
      <c r="AC584" s="1" t="s">
        <v>37</v>
      </c>
      <c r="AD584" s="1" t="s">
        <v>37</v>
      </c>
      <c r="AE584" s="1" t="s">
        <v>8512</v>
      </c>
      <c r="AF584" s="24">
        <v>9106054069</v>
      </c>
      <c r="AG584" s="24" t="str">
        <f t="shared" si="9"/>
        <v>9106054069-00037782</v>
      </c>
    </row>
    <row r="585" spans="1:33" x14ac:dyDescent="0.25">
      <c r="A585" s="24" t="s">
        <v>9209</v>
      </c>
      <c r="B585" s="1">
        <v>11741353</v>
      </c>
      <c r="C585" s="1" t="s">
        <v>2651</v>
      </c>
      <c r="D585" s="1" t="s">
        <v>2442</v>
      </c>
      <c r="E585" s="1" t="s">
        <v>25</v>
      </c>
      <c r="F585" s="1" t="s">
        <v>26</v>
      </c>
      <c r="G585" s="1" t="s">
        <v>2652</v>
      </c>
      <c r="H585" s="1" t="s">
        <v>28</v>
      </c>
      <c r="I585" s="1" t="s">
        <v>29</v>
      </c>
      <c r="J585" s="1" t="s">
        <v>2653</v>
      </c>
      <c r="K585" s="1" t="s">
        <v>2654</v>
      </c>
      <c r="L585" s="1" t="s">
        <v>2655</v>
      </c>
      <c r="M585" s="1" t="s">
        <v>198</v>
      </c>
      <c r="N585" s="1" t="s">
        <v>199</v>
      </c>
      <c r="O585" s="1" t="s">
        <v>200</v>
      </c>
      <c r="P585" s="1" t="s">
        <v>91</v>
      </c>
      <c r="Q585" s="1" t="s">
        <v>37</v>
      </c>
      <c r="R585" s="1" t="s">
        <v>37</v>
      </c>
      <c r="S585" s="1" t="s">
        <v>37</v>
      </c>
      <c r="T585" s="1" t="s">
        <v>38</v>
      </c>
      <c r="U585" s="1" t="s">
        <v>39</v>
      </c>
      <c r="V585" s="1" t="s">
        <v>40</v>
      </c>
      <c r="W585" s="1" t="s">
        <v>41</v>
      </c>
      <c r="X585" s="1" t="s">
        <v>42</v>
      </c>
      <c r="Y585" s="1" t="s">
        <v>37</v>
      </c>
      <c r="Z585" s="1" t="s">
        <v>37</v>
      </c>
      <c r="AA585" s="1" t="s">
        <v>37</v>
      </c>
      <c r="AB585" s="1" t="s">
        <v>2656</v>
      </c>
      <c r="AC585" s="1" t="s">
        <v>37</v>
      </c>
      <c r="AD585" s="1" t="s">
        <v>37</v>
      </c>
      <c r="AE585" s="1" t="s">
        <v>8512</v>
      </c>
      <c r="AF585" s="24">
        <v>9106056429</v>
      </c>
      <c r="AG585" s="24" t="str">
        <f t="shared" si="9"/>
        <v>9106056429-00161435</v>
      </c>
    </row>
    <row r="586" spans="1:33" x14ac:dyDescent="0.25">
      <c r="A586" s="24" t="s">
        <v>9211</v>
      </c>
      <c r="B586" s="1">
        <v>11741354</v>
      </c>
      <c r="C586" s="1" t="s">
        <v>2657</v>
      </c>
      <c r="D586" s="1" t="s">
        <v>2442</v>
      </c>
      <c r="E586" s="1" t="s">
        <v>25</v>
      </c>
      <c r="F586" s="1" t="s">
        <v>26</v>
      </c>
      <c r="G586" s="1" t="s">
        <v>2658</v>
      </c>
      <c r="H586" s="1" t="s">
        <v>28</v>
      </c>
      <c r="I586" s="1" t="s">
        <v>29</v>
      </c>
      <c r="J586" s="1" t="s">
        <v>921</v>
      </c>
      <c r="K586" s="1" t="s">
        <v>922</v>
      </c>
      <c r="L586" s="1" t="s">
        <v>923</v>
      </c>
      <c r="M586" s="1" t="s">
        <v>198</v>
      </c>
      <c r="N586" s="1" t="s">
        <v>199</v>
      </c>
      <c r="O586" s="1" t="s">
        <v>200</v>
      </c>
      <c r="P586" s="1" t="s">
        <v>91</v>
      </c>
      <c r="Q586" s="1" t="s">
        <v>37</v>
      </c>
      <c r="R586" s="1" t="s">
        <v>37</v>
      </c>
      <c r="S586" s="1" t="s">
        <v>37</v>
      </c>
      <c r="T586" s="1" t="s">
        <v>38</v>
      </c>
      <c r="U586" s="1" t="s">
        <v>39</v>
      </c>
      <c r="V586" s="1" t="s">
        <v>40</v>
      </c>
      <c r="W586" s="1" t="s">
        <v>41</v>
      </c>
      <c r="X586" s="1" t="s">
        <v>42</v>
      </c>
      <c r="Y586" s="1" t="s">
        <v>37</v>
      </c>
      <c r="Z586" s="1" t="s">
        <v>37</v>
      </c>
      <c r="AA586" s="1" t="s">
        <v>37</v>
      </c>
      <c r="AB586" s="1" t="s">
        <v>2659</v>
      </c>
      <c r="AC586" s="1" t="s">
        <v>37</v>
      </c>
      <c r="AD586" s="1" t="s">
        <v>37</v>
      </c>
      <c r="AE586" s="1" t="s">
        <v>8512</v>
      </c>
      <c r="AF586" s="24">
        <v>9106056431</v>
      </c>
      <c r="AG586" s="24" t="str">
        <f t="shared" si="9"/>
        <v>9106056431-00161436</v>
      </c>
    </row>
    <row r="587" spans="1:33" x14ac:dyDescent="0.25">
      <c r="A587" s="24" t="s">
        <v>9165</v>
      </c>
      <c r="B587" s="1">
        <v>11739955</v>
      </c>
      <c r="C587" s="1" t="s">
        <v>2660</v>
      </c>
      <c r="D587" s="1" t="s">
        <v>2442</v>
      </c>
      <c r="E587" s="1" t="s">
        <v>25</v>
      </c>
      <c r="F587" s="1" t="s">
        <v>26</v>
      </c>
      <c r="G587" s="1" t="s">
        <v>2661</v>
      </c>
      <c r="H587" s="1" t="s">
        <v>28</v>
      </c>
      <c r="I587" s="1" t="s">
        <v>29</v>
      </c>
      <c r="J587" s="1" t="s">
        <v>2215</v>
      </c>
      <c r="K587" s="1" t="s">
        <v>2216</v>
      </c>
      <c r="L587" s="1" t="s">
        <v>2217</v>
      </c>
      <c r="M587" s="1" t="s">
        <v>164</v>
      </c>
      <c r="N587" s="1" t="s">
        <v>165</v>
      </c>
      <c r="O587" s="1" t="s">
        <v>166</v>
      </c>
      <c r="P587" s="1" t="s">
        <v>167</v>
      </c>
      <c r="Q587" s="1" t="s">
        <v>37</v>
      </c>
      <c r="R587" s="1" t="s">
        <v>37</v>
      </c>
      <c r="S587" s="1" t="s">
        <v>37</v>
      </c>
      <c r="T587" s="1" t="s">
        <v>38</v>
      </c>
      <c r="U587" s="1" t="s">
        <v>39</v>
      </c>
      <c r="V587" s="1" t="s">
        <v>40</v>
      </c>
      <c r="W587" s="1" t="s">
        <v>41</v>
      </c>
      <c r="X587" s="1" t="s">
        <v>42</v>
      </c>
      <c r="Y587" s="1" t="s">
        <v>37</v>
      </c>
      <c r="Z587" s="1" t="s">
        <v>37</v>
      </c>
      <c r="AA587" s="1" t="s">
        <v>37</v>
      </c>
      <c r="AB587" s="1" t="s">
        <v>2662</v>
      </c>
      <c r="AC587" s="1" t="s">
        <v>37</v>
      </c>
      <c r="AD587" s="1" t="s">
        <v>37</v>
      </c>
      <c r="AE587" s="1" t="s">
        <v>8512</v>
      </c>
      <c r="AF587" s="24">
        <v>9106055567</v>
      </c>
      <c r="AG587" s="24" t="str">
        <f t="shared" si="9"/>
        <v>9106055567-00033946</v>
      </c>
    </row>
    <row r="588" spans="1:33" x14ac:dyDescent="0.25">
      <c r="A588" s="24" t="s">
        <v>9191</v>
      </c>
      <c r="B588" s="1">
        <v>11738177</v>
      </c>
      <c r="C588" s="1" t="s">
        <v>2663</v>
      </c>
      <c r="D588" s="1" t="s">
        <v>2442</v>
      </c>
      <c r="E588" s="1" t="s">
        <v>25</v>
      </c>
      <c r="F588" s="1" t="s">
        <v>26</v>
      </c>
      <c r="G588" s="1" t="s">
        <v>2664</v>
      </c>
      <c r="H588" s="1" t="s">
        <v>28</v>
      </c>
      <c r="I588" s="1" t="s">
        <v>29</v>
      </c>
      <c r="J588" s="1" t="s">
        <v>2665</v>
      </c>
      <c r="K588" s="1" t="s">
        <v>2666</v>
      </c>
      <c r="L588" s="1" t="s">
        <v>2667</v>
      </c>
      <c r="M588" s="1" t="s">
        <v>55</v>
      </c>
      <c r="N588" s="1" t="s">
        <v>56</v>
      </c>
      <c r="O588" s="1" t="s">
        <v>57</v>
      </c>
      <c r="P588" s="1" t="s">
        <v>37</v>
      </c>
      <c r="Q588" s="1" t="s">
        <v>37</v>
      </c>
      <c r="R588" s="1" t="s">
        <v>37</v>
      </c>
      <c r="S588" s="1" t="s">
        <v>37</v>
      </c>
      <c r="T588" s="1" t="s">
        <v>38</v>
      </c>
      <c r="U588" s="1" t="s">
        <v>39</v>
      </c>
      <c r="V588" s="1" t="s">
        <v>40</v>
      </c>
      <c r="W588" s="1" t="s">
        <v>41</v>
      </c>
      <c r="X588" s="1" t="s">
        <v>42</v>
      </c>
      <c r="Y588" s="1" t="s">
        <v>37</v>
      </c>
      <c r="Z588" s="1" t="s">
        <v>37</v>
      </c>
      <c r="AA588" s="1" t="s">
        <v>37</v>
      </c>
      <c r="AB588" s="1" t="s">
        <v>2668</v>
      </c>
      <c r="AC588" s="1" t="s">
        <v>37</v>
      </c>
      <c r="AD588" s="1" t="s">
        <v>37</v>
      </c>
      <c r="AE588" s="1" t="s">
        <v>8512</v>
      </c>
      <c r="AF588" s="24">
        <v>9106056102</v>
      </c>
      <c r="AG588" s="24" t="str">
        <f t="shared" si="9"/>
        <v>9106056102-00486072</v>
      </c>
    </row>
    <row r="589" spans="1:33" x14ac:dyDescent="0.25">
      <c r="A589" s="24" t="s">
        <v>9224</v>
      </c>
      <c r="B589" s="1">
        <v>11740231</v>
      </c>
      <c r="C589" s="1" t="s">
        <v>2669</v>
      </c>
      <c r="D589" s="1" t="s">
        <v>2442</v>
      </c>
      <c r="E589" s="1" t="s">
        <v>25</v>
      </c>
      <c r="F589" s="1" t="s">
        <v>26</v>
      </c>
      <c r="G589" s="1" t="s">
        <v>2670</v>
      </c>
      <c r="H589" s="1" t="s">
        <v>28</v>
      </c>
      <c r="I589" s="1" t="s">
        <v>29</v>
      </c>
      <c r="J589" s="1" t="s">
        <v>945</v>
      </c>
      <c r="K589" s="1" t="s">
        <v>946</v>
      </c>
      <c r="L589" s="1" t="s">
        <v>947</v>
      </c>
      <c r="M589" s="1" t="s">
        <v>107</v>
      </c>
      <c r="N589" s="1" t="s">
        <v>108</v>
      </c>
      <c r="O589" s="1" t="s">
        <v>109</v>
      </c>
      <c r="P589" s="1" t="s">
        <v>37</v>
      </c>
      <c r="Q589" s="1" t="s">
        <v>37</v>
      </c>
      <c r="R589" s="1" t="s">
        <v>37</v>
      </c>
      <c r="S589" s="1" t="s">
        <v>37</v>
      </c>
      <c r="T589" s="1" t="s">
        <v>38</v>
      </c>
      <c r="U589" s="1" t="s">
        <v>39</v>
      </c>
      <c r="V589" s="1" t="s">
        <v>40</v>
      </c>
      <c r="W589" s="1" t="s">
        <v>41</v>
      </c>
      <c r="X589" s="1" t="s">
        <v>42</v>
      </c>
      <c r="Y589" s="1" t="s">
        <v>37</v>
      </c>
      <c r="Z589" s="1" t="s">
        <v>37</v>
      </c>
      <c r="AA589" s="1" t="s">
        <v>37</v>
      </c>
      <c r="AB589" s="1" t="s">
        <v>2671</v>
      </c>
      <c r="AC589" s="1" t="s">
        <v>37</v>
      </c>
      <c r="AD589" s="1" t="s">
        <v>37</v>
      </c>
      <c r="AE589" s="1" t="s">
        <v>8512</v>
      </c>
      <c r="AF589" s="24">
        <v>9106056704</v>
      </c>
      <c r="AG589" s="24" t="str">
        <f t="shared" si="9"/>
        <v>9106056704-00037848</v>
      </c>
    </row>
    <row r="590" spans="1:33" x14ac:dyDescent="0.25">
      <c r="A590" s="24" t="s">
        <v>9190</v>
      </c>
      <c r="B590" s="1">
        <v>11738176</v>
      </c>
      <c r="C590" s="1" t="s">
        <v>2672</v>
      </c>
      <c r="D590" s="1" t="s">
        <v>2442</v>
      </c>
      <c r="E590" s="1" t="s">
        <v>25</v>
      </c>
      <c r="F590" s="1" t="s">
        <v>26</v>
      </c>
      <c r="G590" s="1" t="s">
        <v>2673</v>
      </c>
      <c r="H590" s="1" t="s">
        <v>28</v>
      </c>
      <c r="I590" s="1" t="s">
        <v>29</v>
      </c>
      <c r="J590" s="1" t="s">
        <v>2674</v>
      </c>
      <c r="K590" s="1" t="s">
        <v>2675</v>
      </c>
      <c r="L590" s="1" t="s">
        <v>2676</v>
      </c>
      <c r="M590" s="1" t="s">
        <v>55</v>
      </c>
      <c r="N590" s="1" t="s">
        <v>56</v>
      </c>
      <c r="O590" s="1" t="s">
        <v>57</v>
      </c>
      <c r="P590" s="1" t="s">
        <v>37</v>
      </c>
      <c r="Q590" s="1" t="s">
        <v>37</v>
      </c>
      <c r="R590" s="1" t="s">
        <v>37</v>
      </c>
      <c r="S590" s="1" t="s">
        <v>37</v>
      </c>
      <c r="T590" s="1" t="s">
        <v>38</v>
      </c>
      <c r="U590" s="1" t="s">
        <v>39</v>
      </c>
      <c r="V590" s="1" t="s">
        <v>40</v>
      </c>
      <c r="W590" s="1" t="s">
        <v>41</v>
      </c>
      <c r="X590" s="1" t="s">
        <v>42</v>
      </c>
      <c r="Y590" s="1" t="s">
        <v>37</v>
      </c>
      <c r="Z590" s="1" t="s">
        <v>37</v>
      </c>
      <c r="AA590" s="1" t="s">
        <v>37</v>
      </c>
      <c r="AB590" s="1" t="s">
        <v>2677</v>
      </c>
      <c r="AC590" s="1" t="s">
        <v>37</v>
      </c>
      <c r="AD590" s="1" t="s">
        <v>37</v>
      </c>
      <c r="AE590" s="1" t="s">
        <v>8512</v>
      </c>
      <c r="AF590" s="24">
        <v>9106056101</v>
      </c>
      <c r="AG590" s="24" t="str">
        <f t="shared" si="9"/>
        <v>9106056101-00486071</v>
      </c>
    </row>
    <row r="591" spans="1:33" x14ac:dyDescent="0.25">
      <c r="A591" s="24" t="s">
        <v>9107</v>
      </c>
      <c r="B591" s="1">
        <v>11737505</v>
      </c>
      <c r="C591" s="1" t="s">
        <v>2678</v>
      </c>
      <c r="D591" s="1" t="s">
        <v>2442</v>
      </c>
      <c r="E591" s="1" t="s">
        <v>25</v>
      </c>
      <c r="F591" s="1" t="s">
        <v>26</v>
      </c>
      <c r="G591" s="1" t="s">
        <v>2679</v>
      </c>
      <c r="H591" s="1" t="s">
        <v>28</v>
      </c>
      <c r="I591" s="1" t="s">
        <v>29</v>
      </c>
      <c r="J591" s="1" t="s">
        <v>30</v>
      </c>
      <c r="K591" s="1" t="s">
        <v>31</v>
      </c>
      <c r="L591" s="1" t="s">
        <v>32</v>
      </c>
      <c r="M591" s="1" t="s">
        <v>55</v>
      </c>
      <c r="N591" s="1" t="s">
        <v>56</v>
      </c>
      <c r="O591" s="1" t="s">
        <v>57</v>
      </c>
      <c r="P591" s="1" t="s">
        <v>37</v>
      </c>
      <c r="Q591" s="1" t="s">
        <v>37</v>
      </c>
      <c r="R591" s="1" t="s">
        <v>37</v>
      </c>
      <c r="S591" s="1" t="s">
        <v>37</v>
      </c>
      <c r="T591" s="1" t="s">
        <v>38</v>
      </c>
      <c r="U591" s="1" t="s">
        <v>39</v>
      </c>
      <c r="V591" s="1" t="s">
        <v>40</v>
      </c>
      <c r="W591" s="1" t="s">
        <v>41</v>
      </c>
      <c r="X591" s="1" t="s">
        <v>42</v>
      </c>
      <c r="Y591" s="1" t="s">
        <v>37</v>
      </c>
      <c r="Z591" s="1" t="s">
        <v>37</v>
      </c>
      <c r="AA591" s="1" t="s">
        <v>37</v>
      </c>
      <c r="AB591" s="1" t="s">
        <v>2680</v>
      </c>
      <c r="AC591" s="1" t="s">
        <v>37</v>
      </c>
      <c r="AD591" s="1" t="s">
        <v>37</v>
      </c>
      <c r="AE591" s="1" t="s">
        <v>8512</v>
      </c>
      <c r="AF591" s="24">
        <v>9106054185</v>
      </c>
      <c r="AG591" s="24" t="str">
        <f t="shared" si="9"/>
        <v>9106054185-00485436</v>
      </c>
    </row>
    <row r="592" spans="1:33" x14ac:dyDescent="0.25">
      <c r="A592" s="24" t="s">
        <v>9055</v>
      </c>
      <c r="B592" s="1">
        <v>11738560</v>
      </c>
      <c r="C592" s="1" t="s">
        <v>2681</v>
      </c>
      <c r="D592" s="1" t="s">
        <v>2442</v>
      </c>
      <c r="E592" s="1" t="s">
        <v>25</v>
      </c>
      <c r="F592" s="1" t="s">
        <v>26</v>
      </c>
      <c r="G592" s="1" t="s">
        <v>2682</v>
      </c>
      <c r="H592" s="1" t="s">
        <v>28</v>
      </c>
      <c r="I592" s="1" t="s">
        <v>29</v>
      </c>
      <c r="J592" s="1" t="s">
        <v>524</v>
      </c>
      <c r="K592" s="1" t="s">
        <v>525</v>
      </c>
      <c r="L592" s="1" t="s">
        <v>526</v>
      </c>
      <c r="M592" s="1" t="s">
        <v>33</v>
      </c>
      <c r="N592" s="1" t="s">
        <v>34</v>
      </c>
      <c r="O592" s="1" t="s">
        <v>35</v>
      </c>
      <c r="P592" s="1" t="s">
        <v>36</v>
      </c>
      <c r="Q592" s="1" t="s">
        <v>37</v>
      </c>
      <c r="R592" s="1" t="s">
        <v>37</v>
      </c>
      <c r="S592" s="1" t="s">
        <v>37</v>
      </c>
      <c r="T592" s="1" t="s">
        <v>38</v>
      </c>
      <c r="U592" s="1" t="s">
        <v>39</v>
      </c>
      <c r="V592" s="1" t="s">
        <v>40</v>
      </c>
      <c r="W592" s="1" t="s">
        <v>41</v>
      </c>
      <c r="X592" s="1" t="s">
        <v>42</v>
      </c>
      <c r="Y592" s="1" t="s">
        <v>37</v>
      </c>
      <c r="Z592" s="1" t="s">
        <v>37</v>
      </c>
      <c r="AA592" s="1" t="s">
        <v>37</v>
      </c>
      <c r="AB592" s="1" t="s">
        <v>2683</v>
      </c>
      <c r="AC592" s="1" t="s">
        <v>37</v>
      </c>
      <c r="AD592" s="1" t="s">
        <v>37</v>
      </c>
      <c r="AE592" s="1" t="s">
        <v>8512</v>
      </c>
      <c r="AF592" s="24">
        <v>9106052769</v>
      </c>
      <c r="AG592" s="24" t="str">
        <f t="shared" si="9"/>
        <v>9106052769-00018847</v>
      </c>
    </row>
    <row r="593" spans="1:33" x14ac:dyDescent="0.25">
      <c r="A593" s="24" t="s">
        <v>9153</v>
      </c>
      <c r="B593" s="1">
        <v>11740171</v>
      </c>
      <c r="C593" s="1" t="s">
        <v>2684</v>
      </c>
      <c r="D593" s="1" t="s">
        <v>2442</v>
      </c>
      <c r="E593" s="1" t="s">
        <v>25</v>
      </c>
      <c r="F593" s="1" t="s">
        <v>26</v>
      </c>
      <c r="G593" s="1" t="s">
        <v>2685</v>
      </c>
      <c r="H593" s="1" t="s">
        <v>28</v>
      </c>
      <c r="I593" s="1" t="s">
        <v>29</v>
      </c>
      <c r="J593" s="1" t="s">
        <v>2686</v>
      </c>
      <c r="K593" s="1" t="s">
        <v>2687</v>
      </c>
      <c r="L593" s="1" t="s">
        <v>2688</v>
      </c>
      <c r="M593" s="1" t="s">
        <v>107</v>
      </c>
      <c r="N593" s="1" t="s">
        <v>108</v>
      </c>
      <c r="O593" s="1" t="s">
        <v>109</v>
      </c>
      <c r="P593" s="1" t="s">
        <v>37</v>
      </c>
      <c r="Q593" s="1" t="s">
        <v>37</v>
      </c>
      <c r="R593" s="1" t="s">
        <v>37</v>
      </c>
      <c r="S593" s="1" t="s">
        <v>37</v>
      </c>
      <c r="T593" s="1" t="s">
        <v>38</v>
      </c>
      <c r="U593" s="1" t="s">
        <v>39</v>
      </c>
      <c r="V593" s="1" t="s">
        <v>40</v>
      </c>
      <c r="W593" s="1" t="s">
        <v>41</v>
      </c>
      <c r="X593" s="1" t="s">
        <v>42</v>
      </c>
      <c r="Y593" s="1" t="s">
        <v>37</v>
      </c>
      <c r="Z593" s="1" t="s">
        <v>37</v>
      </c>
      <c r="AA593" s="1" t="s">
        <v>37</v>
      </c>
      <c r="AB593" s="1" t="s">
        <v>2689</v>
      </c>
      <c r="AC593" s="1" t="s">
        <v>37</v>
      </c>
      <c r="AD593" s="1" t="s">
        <v>37</v>
      </c>
      <c r="AE593" s="1" t="s">
        <v>8512</v>
      </c>
      <c r="AF593" s="24">
        <v>9106055243</v>
      </c>
      <c r="AG593" s="24" t="str">
        <f t="shared" si="9"/>
        <v>9106055243-00037809</v>
      </c>
    </row>
    <row r="594" spans="1:33" x14ac:dyDescent="0.25">
      <c r="A594" s="24" t="s">
        <v>9112</v>
      </c>
      <c r="B594" s="1">
        <v>11741157</v>
      </c>
      <c r="C594" s="1" t="s">
        <v>2690</v>
      </c>
      <c r="D594" s="1" t="s">
        <v>2442</v>
      </c>
      <c r="E594" s="1" t="s">
        <v>25</v>
      </c>
      <c r="F594" s="1" t="s">
        <v>26</v>
      </c>
      <c r="G594" s="1" t="s">
        <v>2691</v>
      </c>
      <c r="H594" s="1" t="s">
        <v>28</v>
      </c>
      <c r="I594" s="1" t="s">
        <v>29</v>
      </c>
      <c r="J594" s="1" t="s">
        <v>2692</v>
      </c>
      <c r="K594" s="1" t="s">
        <v>2693</v>
      </c>
      <c r="L594" s="1" t="s">
        <v>2694</v>
      </c>
      <c r="M594" s="1" t="s">
        <v>198</v>
      </c>
      <c r="N594" s="1" t="s">
        <v>199</v>
      </c>
      <c r="O594" s="1" t="s">
        <v>200</v>
      </c>
      <c r="P594" s="1" t="s">
        <v>91</v>
      </c>
      <c r="Q594" s="1" t="s">
        <v>37</v>
      </c>
      <c r="R594" s="1" t="s">
        <v>37</v>
      </c>
      <c r="S594" s="1" t="s">
        <v>37</v>
      </c>
      <c r="T594" s="1" t="s">
        <v>38</v>
      </c>
      <c r="U594" s="1" t="s">
        <v>39</v>
      </c>
      <c r="V594" s="1" t="s">
        <v>40</v>
      </c>
      <c r="W594" s="1" t="s">
        <v>41</v>
      </c>
      <c r="X594" s="1" t="s">
        <v>42</v>
      </c>
      <c r="Y594" s="1" t="s">
        <v>37</v>
      </c>
      <c r="Z594" s="1" t="s">
        <v>37</v>
      </c>
      <c r="AA594" s="1" t="s">
        <v>37</v>
      </c>
      <c r="AB594" s="1" t="s">
        <v>2695</v>
      </c>
      <c r="AC594" s="1" t="s">
        <v>37</v>
      </c>
      <c r="AD594" s="1" t="s">
        <v>37</v>
      </c>
      <c r="AE594" s="1" t="s">
        <v>8512</v>
      </c>
      <c r="AF594" s="24">
        <v>9106054381</v>
      </c>
      <c r="AG594" s="24" t="str">
        <f t="shared" si="9"/>
        <v>9106054381-00161239</v>
      </c>
    </row>
    <row r="595" spans="1:33" x14ac:dyDescent="0.25">
      <c r="A595" s="24" t="s">
        <v>9175</v>
      </c>
      <c r="B595" s="1">
        <v>11738830</v>
      </c>
      <c r="C595" s="1" t="s">
        <v>2696</v>
      </c>
      <c r="D595" s="1" t="s">
        <v>2442</v>
      </c>
      <c r="E595" s="1" t="s">
        <v>25</v>
      </c>
      <c r="F595" s="1" t="s">
        <v>26</v>
      </c>
      <c r="G595" s="1" t="s">
        <v>2697</v>
      </c>
      <c r="H595" s="1" t="s">
        <v>28</v>
      </c>
      <c r="I595" s="1" t="s">
        <v>29</v>
      </c>
      <c r="J595" s="1" t="s">
        <v>30</v>
      </c>
      <c r="K595" s="1" t="s">
        <v>31</v>
      </c>
      <c r="L595" s="1" t="s">
        <v>32</v>
      </c>
      <c r="M595" s="1" t="s">
        <v>605</v>
      </c>
      <c r="N595" s="1" t="s">
        <v>606</v>
      </c>
      <c r="O595" s="1" t="s">
        <v>607</v>
      </c>
      <c r="P595" s="1" t="s">
        <v>37</v>
      </c>
      <c r="Q595" s="1" t="s">
        <v>37</v>
      </c>
      <c r="R595" s="1" t="s">
        <v>37</v>
      </c>
      <c r="S595" s="1" t="s">
        <v>37</v>
      </c>
      <c r="T595" s="1" t="s">
        <v>38</v>
      </c>
      <c r="U595" s="1" t="s">
        <v>39</v>
      </c>
      <c r="V595" s="1" t="s">
        <v>40</v>
      </c>
      <c r="W595" s="1" t="s">
        <v>41</v>
      </c>
      <c r="X595" s="1" t="s">
        <v>42</v>
      </c>
      <c r="Y595" s="1" t="s">
        <v>37</v>
      </c>
      <c r="Z595" s="1" t="s">
        <v>37</v>
      </c>
      <c r="AA595" s="1" t="s">
        <v>37</v>
      </c>
      <c r="AB595" s="1" t="s">
        <v>2698</v>
      </c>
      <c r="AC595" s="1" t="s">
        <v>37</v>
      </c>
      <c r="AD595" s="1" t="s">
        <v>37</v>
      </c>
      <c r="AE595" s="1" t="s">
        <v>8512</v>
      </c>
      <c r="AF595" s="24">
        <v>9106055949</v>
      </c>
      <c r="AG595" s="24" t="str">
        <f t="shared" si="9"/>
        <v>9106055949-00035725</v>
      </c>
    </row>
    <row r="596" spans="1:33" x14ac:dyDescent="0.25">
      <c r="A596" s="24" t="s">
        <v>9136</v>
      </c>
      <c r="B596" s="1">
        <v>11737790</v>
      </c>
      <c r="C596" s="1" t="s">
        <v>2699</v>
      </c>
      <c r="D596" s="1" t="s">
        <v>2442</v>
      </c>
      <c r="E596" s="1" t="s">
        <v>25</v>
      </c>
      <c r="F596" s="1" t="s">
        <v>26</v>
      </c>
      <c r="G596" s="1" t="s">
        <v>2700</v>
      </c>
      <c r="H596" s="1" t="s">
        <v>28</v>
      </c>
      <c r="I596" s="1" t="s">
        <v>29</v>
      </c>
      <c r="J596" s="1" t="s">
        <v>30</v>
      </c>
      <c r="K596" s="1" t="s">
        <v>31</v>
      </c>
      <c r="L596" s="1" t="s">
        <v>32</v>
      </c>
      <c r="M596" s="1" t="s">
        <v>55</v>
      </c>
      <c r="N596" s="1" t="s">
        <v>56</v>
      </c>
      <c r="O596" s="1" t="s">
        <v>57</v>
      </c>
      <c r="P596" s="1" t="s">
        <v>37</v>
      </c>
      <c r="Q596" s="1" t="s">
        <v>37</v>
      </c>
      <c r="R596" s="1" t="s">
        <v>37</v>
      </c>
      <c r="S596" s="1" t="s">
        <v>37</v>
      </c>
      <c r="T596" s="1" t="s">
        <v>38</v>
      </c>
      <c r="U596" s="1" t="s">
        <v>39</v>
      </c>
      <c r="V596" s="1" t="s">
        <v>40</v>
      </c>
      <c r="W596" s="1" t="s">
        <v>41</v>
      </c>
      <c r="X596" s="1" t="s">
        <v>42</v>
      </c>
      <c r="Y596" s="1" t="s">
        <v>37</v>
      </c>
      <c r="Z596" s="1" t="s">
        <v>37</v>
      </c>
      <c r="AA596" s="1" t="s">
        <v>37</v>
      </c>
      <c r="AB596" s="1" t="s">
        <v>2701</v>
      </c>
      <c r="AC596" s="1" t="s">
        <v>37</v>
      </c>
      <c r="AD596" s="1" t="s">
        <v>37</v>
      </c>
      <c r="AE596" s="1" t="s">
        <v>8512</v>
      </c>
      <c r="AF596" s="24">
        <v>9106054932</v>
      </c>
      <c r="AG596" s="24" t="str">
        <f t="shared" si="9"/>
        <v>9106054932-00485704</v>
      </c>
    </row>
    <row r="597" spans="1:33" x14ac:dyDescent="0.25">
      <c r="A597" s="24" t="s">
        <v>9194</v>
      </c>
      <c r="B597" s="1">
        <v>11739192</v>
      </c>
      <c r="C597" s="1" t="s">
        <v>2702</v>
      </c>
      <c r="D597" s="1" t="s">
        <v>2442</v>
      </c>
      <c r="E597" s="1" t="s">
        <v>25</v>
      </c>
      <c r="F597" s="1" t="s">
        <v>26</v>
      </c>
      <c r="G597" s="1" t="s">
        <v>2703</v>
      </c>
      <c r="H597" s="1" t="s">
        <v>28</v>
      </c>
      <c r="I597" s="1" t="s">
        <v>29</v>
      </c>
      <c r="J597" s="1" t="s">
        <v>419</v>
      </c>
      <c r="K597" s="1" t="s">
        <v>420</v>
      </c>
      <c r="L597" s="1" t="s">
        <v>421</v>
      </c>
      <c r="M597" s="1" t="s">
        <v>2704</v>
      </c>
      <c r="N597" s="1" t="s">
        <v>2705</v>
      </c>
      <c r="O597" s="1" t="s">
        <v>2706</v>
      </c>
      <c r="P597" s="1" t="s">
        <v>167</v>
      </c>
      <c r="Q597" s="1" t="s">
        <v>37</v>
      </c>
      <c r="R597" s="1" t="s">
        <v>37</v>
      </c>
      <c r="S597" s="1" t="s">
        <v>37</v>
      </c>
      <c r="T597" s="1" t="s">
        <v>38</v>
      </c>
      <c r="U597" s="1" t="s">
        <v>39</v>
      </c>
      <c r="V597" s="1" t="s">
        <v>40</v>
      </c>
      <c r="W597" s="1" t="s">
        <v>41</v>
      </c>
      <c r="X597" s="1" t="s">
        <v>42</v>
      </c>
      <c r="Y597" s="1" t="s">
        <v>37</v>
      </c>
      <c r="Z597" s="1" t="s">
        <v>37</v>
      </c>
      <c r="AA597" s="1" t="s">
        <v>37</v>
      </c>
      <c r="AB597" s="1" t="s">
        <v>2707</v>
      </c>
      <c r="AC597" s="1" t="s">
        <v>37</v>
      </c>
      <c r="AD597" s="1" t="s">
        <v>37</v>
      </c>
      <c r="AE597" s="1" t="s">
        <v>8512</v>
      </c>
      <c r="AF597" s="24">
        <v>9106056160</v>
      </c>
      <c r="AG597" s="24" t="str">
        <f t="shared" si="9"/>
        <v>9106056160-00004400</v>
      </c>
    </row>
    <row r="598" spans="1:33" x14ac:dyDescent="0.25">
      <c r="A598" s="24" t="s">
        <v>9204</v>
      </c>
      <c r="B598" s="1">
        <v>11741345</v>
      </c>
      <c r="C598" s="1" t="s">
        <v>2708</v>
      </c>
      <c r="D598" s="1" t="s">
        <v>2442</v>
      </c>
      <c r="E598" s="1" t="s">
        <v>25</v>
      </c>
      <c r="F598" s="1" t="s">
        <v>26</v>
      </c>
      <c r="G598" s="1" t="s">
        <v>2709</v>
      </c>
      <c r="H598" s="1" t="s">
        <v>28</v>
      </c>
      <c r="I598" s="1" t="s">
        <v>29</v>
      </c>
      <c r="J598" s="1" t="s">
        <v>2710</v>
      </c>
      <c r="K598" s="1" t="s">
        <v>2711</v>
      </c>
      <c r="L598" s="1" t="s">
        <v>2712</v>
      </c>
      <c r="M598" s="1" t="s">
        <v>198</v>
      </c>
      <c r="N598" s="1" t="s">
        <v>199</v>
      </c>
      <c r="O598" s="1" t="s">
        <v>200</v>
      </c>
      <c r="P598" s="1" t="s">
        <v>91</v>
      </c>
      <c r="Q598" s="1" t="s">
        <v>37</v>
      </c>
      <c r="R598" s="1" t="s">
        <v>37</v>
      </c>
      <c r="S598" s="1" t="s">
        <v>37</v>
      </c>
      <c r="T598" s="1" t="s">
        <v>38</v>
      </c>
      <c r="U598" s="1" t="s">
        <v>39</v>
      </c>
      <c r="V598" s="1" t="s">
        <v>40</v>
      </c>
      <c r="W598" s="1" t="s">
        <v>41</v>
      </c>
      <c r="X598" s="1" t="s">
        <v>42</v>
      </c>
      <c r="Y598" s="1" t="s">
        <v>37</v>
      </c>
      <c r="Z598" s="1" t="s">
        <v>37</v>
      </c>
      <c r="AA598" s="1" t="s">
        <v>37</v>
      </c>
      <c r="AB598" s="1" t="s">
        <v>2713</v>
      </c>
      <c r="AC598" s="1" t="s">
        <v>37</v>
      </c>
      <c r="AD598" s="1" t="s">
        <v>37</v>
      </c>
      <c r="AE598" s="1" t="s">
        <v>8512</v>
      </c>
      <c r="AF598" s="24">
        <v>9106056369</v>
      </c>
      <c r="AG598" s="24" t="str">
        <f t="shared" si="9"/>
        <v>9106056369-00161427</v>
      </c>
    </row>
    <row r="599" spans="1:33" x14ac:dyDescent="0.25">
      <c r="A599" s="24" t="s">
        <v>9076</v>
      </c>
      <c r="B599" s="1">
        <v>11741787</v>
      </c>
      <c r="C599" s="1" t="s">
        <v>2714</v>
      </c>
      <c r="D599" s="1" t="s">
        <v>2442</v>
      </c>
      <c r="E599" s="1" t="s">
        <v>25</v>
      </c>
      <c r="F599" s="1" t="s">
        <v>26</v>
      </c>
      <c r="G599" s="1" t="s">
        <v>2715</v>
      </c>
      <c r="H599" s="1" t="s">
        <v>28</v>
      </c>
      <c r="I599" s="1" t="s">
        <v>29</v>
      </c>
      <c r="J599" s="1" t="s">
        <v>292</v>
      </c>
      <c r="K599" s="1" t="s">
        <v>293</v>
      </c>
      <c r="L599" s="1" t="s">
        <v>294</v>
      </c>
      <c r="M599" s="1" t="s">
        <v>228</v>
      </c>
      <c r="N599" s="1" t="s">
        <v>229</v>
      </c>
      <c r="O599" s="1" t="s">
        <v>230</v>
      </c>
      <c r="P599" s="1" t="s">
        <v>231</v>
      </c>
      <c r="Q599" s="1" t="s">
        <v>37</v>
      </c>
      <c r="R599" s="1" t="s">
        <v>37</v>
      </c>
      <c r="S599" s="1" t="s">
        <v>37</v>
      </c>
      <c r="T599" s="1" t="s">
        <v>38</v>
      </c>
      <c r="U599" s="1" t="s">
        <v>39</v>
      </c>
      <c r="V599" s="1" t="s">
        <v>40</v>
      </c>
      <c r="W599" s="1" t="s">
        <v>41</v>
      </c>
      <c r="X599" s="1" t="s">
        <v>42</v>
      </c>
      <c r="Y599" s="1" t="s">
        <v>37</v>
      </c>
      <c r="Z599" s="1" t="s">
        <v>37</v>
      </c>
      <c r="AA599" s="1" t="s">
        <v>37</v>
      </c>
      <c r="AB599" s="1" t="s">
        <v>2716</v>
      </c>
      <c r="AC599" s="1" t="s">
        <v>37</v>
      </c>
      <c r="AD599" s="1" t="s">
        <v>37</v>
      </c>
      <c r="AE599" s="1" t="s">
        <v>8512</v>
      </c>
      <c r="AF599" s="24">
        <v>9106053551</v>
      </c>
      <c r="AG599" s="24" t="str">
        <f t="shared" si="9"/>
        <v>9106053551-00005773</v>
      </c>
    </row>
    <row r="600" spans="1:33" x14ac:dyDescent="0.25">
      <c r="A600" s="24" t="s">
        <v>8516</v>
      </c>
      <c r="B600" s="1">
        <v>11736930</v>
      </c>
      <c r="C600" s="1" t="s">
        <v>2717</v>
      </c>
      <c r="D600" s="1" t="s">
        <v>2442</v>
      </c>
      <c r="E600" s="1" t="s">
        <v>25</v>
      </c>
      <c r="F600" s="1" t="s">
        <v>26</v>
      </c>
      <c r="G600" s="1" t="s">
        <v>2718</v>
      </c>
      <c r="H600" s="1" t="s">
        <v>28</v>
      </c>
      <c r="I600" s="1" t="s">
        <v>29</v>
      </c>
      <c r="J600" s="1" t="s">
        <v>2719</v>
      </c>
      <c r="K600" s="1" t="s">
        <v>2720</v>
      </c>
      <c r="L600" s="1" t="s">
        <v>2721</v>
      </c>
      <c r="M600" s="1" t="s">
        <v>55</v>
      </c>
      <c r="N600" s="1" t="s">
        <v>56</v>
      </c>
      <c r="O600" s="1" t="s">
        <v>57</v>
      </c>
      <c r="P600" s="1" t="s">
        <v>37</v>
      </c>
      <c r="Q600" s="1" t="s">
        <v>37</v>
      </c>
      <c r="R600" s="1" t="s">
        <v>37</v>
      </c>
      <c r="S600" s="1" t="s">
        <v>37</v>
      </c>
      <c r="T600" s="1" t="s">
        <v>38</v>
      </c>
      <c r="U600" s="1" t="s">
        <v>39</v>
      </c>
      <c r="V600" s="1" t="s">
        <v>40</v>
      </c>
      <c r="W600" s="1" t="s">
        <v>41</v>
      </c>
      <c r="X600" s="1" t="s">
        <v>42</v>
      </c>
      <c r="Y600" s="1" t="s">
        <v>37</v>
      </c>
      <c r="Z600" s="1" t="s">
        <v>37</v>
      </c>
      <c r="AA600" s="1" t="s">
        <v>37</v>
      </c>
      <c r="AB600" s="1" t="s">
        <v>2722</v>
      </c>
      <c r="AC600" s="1" t="s">
        <v>37</v>
      </c>
      <c r="AD600" s="1" t="s">
        <v>37</v>
      </c>
      <c r="AE600" s="1" t="s">
        <v>8512</v>
      </c>
      <c r="AF600" s="24">
        <v>9106020354</v>
      </c>
      <c r="AG600" s="24" t="str">
        <f t="shared" si="9"/>
        <v>9106020354-00484921</v>
      </c>
    </row>
    <row r="601" spans="1:33" x14ac:dyDescent="0.25">
      <c r="A601" s="24" t="s">
        <v>9070</v>
      </c>
      <c r="B601" s="1">
        <v>11741704</v>
      </c>
      <c r="C601" s="1" t="s">
        <v>2723</v>
      </c>
      <c r="D601" s="1" t="s">
        <v>2442</v>
      </c>
      <c r="E601" s="1" t="s">
        <v>25</v>
      </c>
      <c r="F601" s="1" t="s">
        <v>26</v>
      </c>
      <c r="G601" s="1" t="s">
        <v>2724</v>
      </c>
      <c r="H601" s="1" t="s">
        <v>28</v>
      </c>
      <c r="I601" s="1" t="s">
        <v>29</v>
      </c>
      <c r="J601" s="1" t="s">
        <v>2725</v>
      </c>
      <c r="K601" s="1" t="s">
        <v>2726</v>
      </c>
      <c r="L601" s="1" t="s">
        <v>2727</v>
      </c>
      <c r="M601" s="1" t="s">
        <v>247</v>
      </c>
      <c r="N601" s="1" t="s">
        <v>248</v>
      </c>
      <c r="O601" s="1" t="s">
        <v>249</v>
      </c>
      <c r="P601" s="1" t="s">
        <v>37</v>
      </c>
      <c r="Q601" s="1" t="s">
        <v>37</v>
      </c>
      <c r="R601" s="1" t="s">
        <v>37</v>
      </c>
      <c r="S601" s="1" t="s">
        <v>37</v>
      </c>
      <c r="T601" s="1" t="s">
        <v>38</v>
      </c>
      <c r="U601" s="1" t="s">
        <v>39</v>
      </c>
      <c r="V601" s="1" t="s">
        <v>40</v>
      </c>
      <c r="W601" s="1" t="s">
        <v>41</v>
      </c>
      <c r="X601" s="1" t="s">
        <v>42</v>
      </c>
      <c r="Y601" s="1" t="s">
        <v>37</v>
      </c>
      <c r="Z601" s="1" t="s">
        <v>37</v>
      </c>
      <c r="AA601" s="1" t="s">
        <v>37</v>
      </c>
      <c r="AB601" s="1" t="s">
        <v>2728</v>
      </c>
      <c r="AC601" s="1" t="s">
        <v>37</v>
      </c>
      <c r="AD601" s="1" t="s">
        <v>37</v>
      </c>
      <c r="AE601" s="1" t="s">
        <v>8512</v>
      </c>
      <c r="AF601" s="24">
        <v>9106053253</v>
      </c>
      <c r="AG601" s="24" t="str">
        <f t="shared" si="9"/>
        <v>9106053253-00015094</v>
      </c>
    </row>
    <row r="602" spans="1:33" x14ac:dyDescent="0.25">
      <c r="A602" s="24" t="s">
        <v>9206</v>
      </c>
      <c r="B602" s="1">
        <v>11740217</v>
      </c>
      <c r="C602" s="1" t="s">
        <v>2729</v>
      </c>
      <c r="D602" s="1" t="s">
        <v>2442</v>
      </c>
      <c r="E602" s="1" t="s">
        <v>25</v>
      </c>
      <c r="F602" s="1" t="s">
        <v>26</v>
      </c>
      <c r="G602" s="1" t="s">
        <v>2730</v>
      </c>
      <c r="H602" s="1" t="s">
        <v>28</v>
      </c>
      <c r="I602" s="1" t="s">
        <v>29</v>
      </c>
      <c r="J602" s="1" t="s">
        <v>52</v>
      </c>
      <c r="K602" s="1" t="s">
        <v>53</v>
      </c>
      <c r="L602" s="1" t="s">
        <v>54</v>
      </c>
      <c r="M602" s="1" t="s">
        <v>107</v>
      </c>
      <c r="N602" s="1" t="s">
        <v>108</v>
      </c>
      <c r="O602" s="1" t="s">
        <v>109</v>
      </c>
      <c r="P602" s="1" t="s">
        <v>37</v>
      </c>
      <c r="Q602" s="1" t="s">
        <v>37</v>
      </c>
      <c r="R602" s="1" t="s">
        <v>37</v>
      </c>
      <c r="S602" s="1" t="s">
        <v>37</v>
      </c>
      <c r="T602" s="1" t="s">
        <v>38</v>
      </c>
      <c r="U602" s="1" t="s">
        <v>39</v>
      </c>
      <c r="V602" s="1" t="s">
        <v>40</v>
      </c>
      <c r="W602" s="1" t="s">
        <v>41</v>
      </c>
      <c r="X602" s="1" t="s">
        <v>42</v>
      </c>
      <c r="Y602" s="1" t="s">
        <v>37</v>
      </c>
      <c r="Z602" s="1" t="s">
        <v>37</v>
      </c>
      <c r="AA602" s="1" t="s">
        <v>37</v>
      </c>
      <c r="AB602" s="1" t="s">
        <v>2731</v>
      </c>
      <c r="AC602" s="1" t="s">
        <v>37</v>
      </c>
      <c r="AD602" s="1" t="s">
        <v>37</v>
      </c>
      <c r="AE602" s="1" t="s">
        <v>8512</v>
      </c>
      <c r="AF602" s="24">
        <v>9106056398</v>
      </c>
      <c r="AG602" s="24" t="str">
        <f t="shared" si="9"/>
        <v>9106056398-00037838</v>
      </c>
    </row>
    <row r="603" spans="1:33" x14ac:dyDescent="0.25">
      <c r="A603" s="24" t="s">
        <v>9074</v>
      </c>
      <c r="B603" s="1">
        <v>11741708</v>
      </c>
      <c r="C603" s="1" t="s">
        <v>2732</v>
      </c>
      <c r="D603" s="1" t="s">
        <v>2442</v>
      </c>
      <c r="E603" s="1" t="s">
        <v>25</v>
      </c>
      <c r="F603" s="1" t="s">
        <v>26</v>
      </c>
      <c r="G603" s="1" t="s">
        <v>2733</v>
      </c>
      <c r="H603" s="1" t="s">
        <v>28</v>
      </c>
      <c r="I603" s="1" t="s">
        <v>29</v>
      </c>
      <c r="J603" s="1" t="s">
        <v>2185</v>
      </c>
      <c r="K603" s="1" t="s">
        <v>2186</v>
      </c>
      <c r="L603" s="1" t="s">
        <v>2187</v>
      </c>
      <c r="M603" s="1" t="s">
        <v>247</v>
      </c>
      <c r="N603" s="1" t="s">
        <v>248</v>
      </c>
      <c r="O603" s="1" t="s">
        <v>249</v>
      </c>
      <c r="P603" s="1" t="s">
        <v>37</v>
      </c>
      <c r="Q603" s="1" t="s">
        <v>37</v>
      </c>
      <c r="R603" s="1" t="s">
        <v>37</v>
      </c>
      <c r="S603" s="1" t="s">
        <v>37</v>
      </c>
      <c r="T603" s="1" t="s">
        <v>38</v>
      </c>
      <c r="U603" s="1" t="s">
        <v>39</v>
      </c>
      <c r="V603" s="1" t="s">
        <v>40</v>
      </c>
      <c r="W603" s="1" t="s">
        <v>41</v>
      </c>
      <c r="X603" s="1" t="s">
        <v>42</v>
      </c>
      <c r="Y603" s="1" t="s">
        <v>37</v>
      </c>
      <c r="Z603" s="1" t="s">
        <v>37</v>
      </c>
      <c r="AA603" s="1" t="s">
        <v>37</v>
      </c>
      <c r="AB603" s="1" t="s">
        <v>2734</v>
      </c>
      <c r="AC603" s="1" t="s">
        <v>37</v>
      </c>
      <c r="AD603" s="1" t="s">
        <v>37</v>
      </c>
      <c r="AE603" s="1" t="s">
        <v>8512</v>
      </c>
      <c r="AF603" s="24">
        <v>9106053529</v>
      </c>
      <c r="AG603" s="24" t="str">
        <f t="shared" si="9"/>
        <v>9106053529-00015098</v>
      </c>
    </row>
    <row r="604" spans="1:33" x14ac:dyDescent="0.25">
      <c r="A604" s="24" t="s">
        <v>9188</v>
      </c>
      <c r="B604" s="1">
        <v>11738175</v>
      </c>
      <c r="C604" s="1" t="s">
        <v>2735</v>
      </c>
      <c r="D604" s="1" t="s">
        <v>2442</v>
      </c>
      <c r="E604" s="1" t="s">
        <v>25</v>
      </c>
      <c r="F604" s="1" t="s">
        <v>26</v>
      </c>
      <c r="G604" s="1" t="s">
        <v>2736</v>
      </c>
      <c r="H604" s="1" t="s">
        <v>28</v>
      </c>
      <c r="I604" s="1" t="s">
        <v>29</v>
      </c>
      <c r="J604" s="1" t="s">
        <v>1500</v>
      </c>
      <c r="K604" s="1" t="s">
        <v>1501</v>
      </c>
      <c r="L604" s="1" t="s">
        <v>1502</v>
      </c>
      <c r="M604" s="1" t="s">
        <v>55</v>
      </c>
      <c r="N604" s="1" t="s">
        <v>56</v>
      </c>
      <c r="O604" s="1" t="s">
        <v>57</v>
      </c>
      <c r="P604" s="1" t="s">
        <v>37</v>
      </c>
      <c r="Q604" s="1" t="s">
        <v>37</v>
      </c>
      <c r="R604" s="1" t="s">
        <v>37</v>
      </c>
      <c r="S604" s="1" t="s">
        <v>37</v>
      </c>
      <c r="T604" s="1" t="s">
        <v>38</v>
      </c>
      <c r="U604" s="1" t="s">
        <v>39</v>
      </c>
      <c r="V604" s="1" t="s">
        <v>40</v>
      </c>
      <c r="W604" s="1" t="s">
        <v>41</v>
      </c>
      <c r="X604" s="1" t="s">
        <v>42</v>
      </c>
      <c r="Y604" s="1" t="s">
        <v>37</v>
      </c>
      <c r="Z604" s="1" t="s">
        <v>37</v>
      </c>
      <c r="AA604" s="1" t="s">
        <v>37</v>
      </c>
      <c r="AB604" s="1" t="s">
        <v>2737</v>
      </c>
      <c r="AC604" s="1" t="s">
        <v>37</v>
      </c>
      <c r="AD604" s="1" t="s">
        <v>37</v>
      </c>
      <c r="AE604" s="1" t="s">
        <v>8512</v>
      </c>
      <c r="AF604" s="24">
        <v>9106056099</v>
      </c>
      <c r="AG604" s="24" t="str">
        <f t="shared" si="9"/>
        <v>9106056099-00486070</v>
      </c>
    </row>
    <row r="605" spans="1:33" x14ac:dyDescent="0.25">
      <c r="A605" s="24" t="s">
        <v>9219</v>
      </c>
      <c r="B605" s="1">
        <v>11738365</v>
      </c>
      <c r="C605" s="1" t="s">
        <v>2738</v>
      </c>
      <c r="D605" s="1" t="s">
        <v>2442</v>
      </c>
      <c r="E605" s="1" t="s">
        <v>25</v>
      </c>
      <c r="F605" s="1" t="s">
        <v>26</v>
      </c>
      <c r="G605" s="1" t="s">
        <v>2739</v>
      </c>
      <c r="H605" s="1" t="s">
        <v>28</v>
      </c>
      <c r="I605" s="1" t="s">
        <v>29</v>
      </c>
      <c r="J605" s="1" t="s">
        <v>2740</v>
      </c>
      <c r="K605" s="1" t="s">
        <v>2741</v>
      </c>
      <c r="L605" s="1" t="s">
        <v>2742</v>
      </c>
      <c r="M605" s="1" t="s">
        <v>55</v>
      </c>
      <c r="N605" s="1" t="s">
        <v>56</v>
      </c>
      <c r="O605" s="1" t="s">
        <v>57</v>
      </c>
      <c r="P605" s="1" t="s">
        <v>37</v>
      </c>
      <c r="Q605" s="1" t="s">
        <v>37</v>
      </c>
      <c r="R605" s="1" t="s">
        <v>37</v>
      </c>
      <c r="S605" s="1" t="s">
        <v>37</v>
      </c>
      <c r="T605" s="1" t="s">
        <v>38</v>
      </c>
      <c r="U605" s="1" t="s">
        <v>39</v>
      </c>
      <c r="V605" s="1" t="s">
        <v>40</v>
      </c>
      <c r="W605" s="1" t="s">
        <v>41</v>
      </c>
      <c r="X605" s="1" t="s">
        <v>42</v>
      </c>
      <c r="Y605" s="1" t="s">
        <v>37</v>
      </c>
      <c r="Z605" s="1" t="s">
        <v>37</v>
      </c>
      <c r="AA605" s="1" t="s">
        <v>37</v>
      </c>
      <c r="AB605" s="1" t="s">
        <v>2743</v>
      </c>
      <c r="AC605" s="1" t="s">
        <v>37</v>
      </c>
      <c r="AD605" s="1" t="s">
        <v>37</v>
      </c>
      <c r="AE605" s="1" t="s">
        <v>8512</v>
      </c>
      <c r="AF605" s="24">
        <v>9106056614</v>
      </c>
      <c r="AG605" s="24" t="str">
        <f t="shared" si="9"/>
        <v>9106056614-00486251</v>
      </c>
    </row>
    <row r="606" spans="1:33" x14ac:dyDescent="0.25">
      <c r="A606" s="24" t="s">
        <v>9164</v>
      </c>
      <c r="B606" s="1">
        <v>11739954</v>
      </c>
      <c r="C606" s="1" t="s">
        <v>2744</v>
      </c>
      <c r="D606" s="1" t="s">
        <v>2442</v>
      </c>
      <c r="E606" s="1" t="s">
        <v>25</v>
      </c>
      <c r="F606" s="1" t="s">
        <v>26</v>
      </c>
      <c r="G606" s="1" t="s">
        <v>2745</v>
      </c>
      <c r="H606" s="1" t="s">
        <v>28</v>
      </c>
      <c r="I606" s="1" t="s">
        <v>29</v>
      </c>
      <c r="J606" s="1" t="s">
        <v>30</v>
      </c>
      <c r="K606" s="1" t="s">
        <v>31</v>
      </c>
      <c r="L606" s="1" t="s">
        <v>32</v>
      </c>
      <c r="M606" s="1" t="s">
        <v>164</v>
      </c>
      <c r="N606" s="1" t="s">
        <v>165</v>
      </c>
      <c r="O606" s="1" t="s">
        <v>166</v>
      </c>
      <c r="P606" s="1" t="s">
        <v>167</v>
      </c>
      <c r="Q606" s="1" t="s">
        <v>37</v>
      </c>
      <c r="R606" s="1" t="s">
        <v>37</v>
      </c>
      <c r="S606" s="1" t="s">
        <v>37</v>
      </c>
      <c r="T606" s="1" t="s">
        <v>38</v>
      </c>
      <c r="U606" s="1" t="s">
        <v>39</v>
      </c>
      <c r="V606" s="1" t="s">
        <v>40</v>
      </c>
      <c r="W606" s="1" t="s">
        <v>41</v>
      </c>
      <c r="X606" s="1" t="s">
        <v>42</v>
      </c>
      <c r="Y606" s="1" t="s">
        <v>37</v>
      </c>
      <c r="Z606" s="1" t="s">
        <v>37</v>
      </c>
      <c r="AA606" s="1" t="s">
        <v>37</v>
      </c>
      <c r="AB606" s="1" t="s">
        <v>2746</v>
      </c>
      <c r="AC606" s="1" t="s">
        <v>37</v>
      </c>
      <c r="AD606" s="1" t="s">
        <v>37</v>
      </c>
      <c r="AE606" s="1" t="s">
        <v>8512</v>
      </c>
      <c r="AF606" s="24">
        <v>9106055561</v>
      </c>
      <c r="AG606" s="24" t="str">
        <f t="shared" si="9"/>
        <v>9106055561-00033945</v>
      </c>
    </row>
    <row r="607" spans="1:33" x14ac:dyDescent="0.25">
      <c r="A607" s="24" t="s">
        <v>9217</v>
      </c>
      <c r="B607" s="1">
        <v>11739686</v>
      </c>
      <c r="C607" s="1" t="s">
        <v>2747</v>
      </c>
      <c r="D607" s="1" t="s">
        <v>2442</v>
      </c>
      <c r="E607" s="1" t="s">
        <v>25</v>
      </c>
      <c r="F607" s="1" t="s">
        <v>26</v>
      </c>
      <c r="G607" s="1" t="s">
        <v>2748</v>
      </c>
      <c r="H607" s="1" t="s">
        <v>28</v>
      </c>
      <c r="I607" s="1" t="s">
        <v>29</v>
      </c>
      <c r="J607" s="1" t="s">
        <v>30</v>
      </c>
      <c r="K607" s="1" t="s">
        <v>31</v>
      </c>
      <c r="L607" s="1" t="s">
        <v>32</v>
      </c>
      <c r="M607" s="1" t="s">
        <v>431</v>
      </c>
      <c r="N607" s="1" t="s">
        <v>432</v>
      </c>
      <c r="O607" s="1" t="s">
        <v>433</v>
      </c>
      <c r="P607" s="1" t="s">
        <v>37</v>
      </c>
      <c r="Q607" s="1" t="s">
        <v>37</v>
      </c>
      <c r="R607" s="1" t="s">
        <v>37</v>
      </c>
      <c r="S607" s="1" t="s">
        <v>37</v>
      </c>
      <c r="T607" s="1" t="s">
        <v>38</v>
      </c>
      <c r="U607" s="1" t="s">
        <v>39</v>
      </c>
      <c r="V607" s="1" t="s">
        <v>40</v>
      </c>
      <c r="W607" s="1" t="s">
        <v>41</v>
      </c>
      <c r="X607" s="1" t="s">
        <v>42</v>
      </c>
      <c r="Y607" s="1" t="s">
        <v>37</v>
      </c>
      <c r="Z607" s="1" t="s">
        <v>37</v>
      </c>
      <c r="AA607" s="1" t="s">
        <v>37</v>
      </c>
      <c r="AB607" s="1" t="s">
        <v>2749</v>
      </c>
      <c r="AC607" s="1" t="s">
        <v>37</v>
      </c>
      <c r="AD607" s="1" t="s">
        <v>37</v>
      </c>
      <c r="AE607" s="1" t="s">
        <v>8512</v>
      </c>
      <c r="AF607" s="24">
        <v>9106056582</v>
      </c>
      <c r="AG607" s="24" t="str">
        <f t="shared" si="9"/>
        <v>9106056582-00009803</v>
      </c>
    </row>
    <row r="608" spans="1:33" x14ac:dyDescent="0.25">
      <c r="A608" s="24" t="s">
        <v>9060</v>
      </c>
      <c r="B608" s="1">
        <v>11740409</v>
      </c>
      <c r="C608" s="1" t="s">
        <v>2750</v>
      </c>
      <c r="D608" s="1" t="s">
        <v>2442</v>
      </c>
      <c r="E608" s="1" t="s">
        <v>25</v>
      </c>
      <c r="F608" s="1" t="s">
        <v>26</v>
      </c>
      <c r="G608" s="1" t="s">
        <v>2751</v>
      </c>
      <c r="H608" s="1" t="s">
        <v>28</v>
      </c>
      <c r="I608" s="1" t="s">
        <v>29</v>
      </c>
      <c r="J608" s="1" t="s">
        <v>419</v>
      </c>
      <c r="K608" s="1" t="s">
        <v>420</v>
      </c>
      <c r="L608" s="1" t="s">
        <v>421</v>
      </c>
      <c r="M608" s="1" t="s">
        <v>64</v>
      </c>
      <c r="N608" s="1" t="s">
        <v>65</v>
      </c>
      <c r="O608" s="1" t="s">
        <v>66</v>
      </c>
      <c r="P608" s="1" t="s">
        <v>37</v>
      </c>
      <c r="Q608" s="1" t="s">
        <v>37</v>
      </c>
      <c r="R608" s="1" t="s">
        <v>37</v>
      </c>
      <c r="S608" s="1" t="s">
        <v>37</v>
      </c>
      <c r="T608" s="1" t="s">
        <v>38</v>
      </c>
      <c r="U608" s="1" t="s">
        <v>39</v>
      </c>
      <c r="V608" s="1" t="s">
        <v>40</v>
      </c>
      <c r="W608" s="1" t="s">
        <v>41</v>
      </c>
      <c r="X608" s="1" t="s">
        <v>42</v>
      </c>
      <c r="Y608" s="1" t="s">
        <v>37</v>
      </c>
      <c r="Z608" s="1" t="s">
        <v>37</v>
      </c>
      <c r="AA608" s="1" t="s">
        <v>37</v>
      </c>
      <c r="AB608" s="1" t="s">
        <v>2752</v>
      </c>
      <c r="AC608" s="1" t="s">
        <v>37</v>
      </c>
      <c r="AD608" s="1" t="s">
        <v>37</v>
      </c>
      <c r="AE608" s="1" t="s">
        <v>8512</v>
      </c>
      <c r="AF608" s="24">
        <v>9106052889</v>
      </c>
      <c r="AG608" s="24" t="str">
        <f t="shared" si="9"/>
        <v>9106052889-00081640</v>
      </c>
    </row>
    <row r="609" spans="1:33" x14ac:dyDescent="0.25">
      <c r="A609" s="24" t="s">
        <v>9135</v>
      </c>
      <c r="B609" s="1">
        <v>11740499</v>
      </c>
      <c r="C609" s="1" t="s">
        <v>2753</v>
      </c>
      <c r="D609" s="1" t="s">
        <v>2442</v>
      </c>
      <c r="E609" s="1" t="s">
        <v>25</v>
      </c>
      <c r="F609" s="1" t="s">
        <v>26</v>
      </c>
      <c r="G609" s="1" t="s">
        <v>2754</v>
      </c>
      <c r="H609" s="1" t="s">
        <v>28</v>
      </c>
      <c r="I609" s="1" t="s">
        <v>29</v>
      </c>
      <c r="J609" s="1" t="s">
        <v>936</v>
      </c>
      <c r="K609" s="1" t="s">
        <v>937</v>
      </c>
      <c r="L609" s="1" t="s">
        <v>938</v>
      </c>
      <c r="M609" s="1" t="s">
        <v>64</v>
      </c>
      <c r="N609" s="1" t="s">
        <v>65</v>
      </c>
      <c r="O609" s="1" t="s">
        <v>66</v>
      </c>
      <c r="P609" s="1" t="s">
        <v>37</v>
      </c>
      <c r="Q609" s="1" t="s">
        <v>37</v>
      </c>
      <c r="R609" s="1" t="s">
        <v>37</v>
      </c>
      <c r="S609" s="1" t="s">
        <v>37</v>
      </c>
      <c r="T609" s="1" t="s">
        <v>38</v>
      </c>
      <c r="U609" s="1" t="s">
        <v>39</v>
      </c>
      <c r="V609" s="1" t="s">
        <v>40</v>
      </c>
      <c r="W609" s="1" t="s">
        <v>41</v>
      </c>
      <c r="X609" s="1" t="s">
        <v>42</v>
      </c>
      <c r="Y609" s="1" t="s">
        <v>37</v>
      </c>
      <c r="Z609" s="1" t="s">
        <v>37</v>
      </c>
      <c r="AA609" s="1" t="s">
        <v>37</v>
      </c>
      <c r="AB609" s="1" t="s">
        <v>2755</v>
      </c>
      <c r="AC609" s="1" t="s">
        <v>37</v>
      </c>
      <c r="AD609" s="1" t="s">
        <v>37</v>
      </c>
      <c r="AE609" s="1" t="s">
        <v>8512</v>
      </c>
      <c r="AF609" s="24">
        <v>9106054856</v>
      </c>
      <c r="AG609" s="24" t="str">
        <f t="shared" si="9"/>
        <v>9106054856-00081730</v>
      </c>
    </row>
    <row r="610" spans="1:33" x14ac:dyDescent="0.25">
      <c r="A610" s="24" t="s">
        <v>9162</v>
      </c>
      <c r="B610" s="1">
        <v>11739948</v>
      </c>
      <c r="C610" s="1" t="s">
        <v>2756</v>
      </c>
      <c r="D610" s="1" t="s">
        <v>2442</v>
      </c>
      <c r="E610" s="1" t="s">
        <v>25</v>
      </c>
      <c r="F610" s="1" t="s">
        <v>26</v>
      </c>
      <c r="G610" s="1" t="s">
        <v>2757</v>
      </c>
      <c r="H610" s="1" t="s">
        <v>28</v>
      </c>
      <c r="I610" s="1" t="s">
        <v>29</v>
      </c>
      <c r="J610" s="1" t="s">
        <v>79</v>
      </c>
      <c r="K610" s="1" t="s">
        <v>80</v>
      </c>
      <c r="L610" s="1" t="s">
        <v>81</v>
      </c>
      <c r="M610" s="1" t="s">
        <v>164</v>
      </c>
      <c r="N610" s="1" t="s">
        <v>165</v>
      </c>
      <c r="O610" s="1" t="s">
        <v>166</v>
      </c>
      <c r="P610" s="1" t="s">
        <v>167</v>
      </c>
      <c r="Q610" s="1" t="s">
        <v>37</v>
      </c>
      <c r="R610" s="1" t="s">
        <v>37</v>
      </c>
      <c r="S610" s="1" t="s">
        <v>37</v>
      </c>
      <c r="T610" s="1" t="s">
        <v>38</v>
      </c>
      <c r="U610" s="1" t="s">
        <v>39</v>
      </c>
      <c r="V610" s="1" t="s">
        <v>40</v>
      </c>
      <c r="W610" s="1" t="s">
        <v>41</v>
      </c>
      <c r="X610" s="1" t="s">
        <v>42</v>
      </c>
      <c r="Y610" s="1" t="s">
        <v>37</v>
      </c>
      <c r="Z610" s="1" t="s">
        <v>37</v>
      </c>
      <c r="AA610" s="1" t="s">
        <v>37</v>
      </c>
      <c r="AB610" s="1" t="s">
        <v>2758</v>
      </c>
      <c r="AC610" s="1" t="s">
        <v>37</v>
      </c>
      <c r="AD610" s="1" t="s">
        <v>37</v>
      </c>
      <c r="AE610" s="1" t="s">
        <v>8512</v>
      </c>
      <c r="AF610" s="24">
        <v>9106055479</v>
      </c>
      <c r="AG610" s="24" t="str">
        <f t="shared" si="9"/>
        <v>9106055479-00033942</v>
      </c>
    </row>
    <row r="611" spans="1:33" x14ac:dyDescent="0.25">
      <c r="A611" s="24" t="s">
        <v>9092</v>
      </c>
      <c r="B611" s="1">
        <v>11737401</v>
      </c>
      <c r="C611" s="1" t="s">
        <v>2759</v>
      </c>
      <c r="D611" s="1" t="s">
        <v>2442</v>
      </c>
      <c r="E611" s="1" t="s">
        <v>25</v>
      </c>
      <c r="F611" s="1" t="s">
        <v>26</v>
      </c>
      <c r="G611" s="1" t="s">
        <v>2760</v>
      </c>
      <c r="H611" s="1" t="s">
        <v>28</v>
      </c>
      <c r="I611" s="1" t="s">
        <v>29</v>
      </c>
      <c r="J611" s="1" t="s">
        <v>2761</v>
      </c>
      <c r="K611" s="1" t="s">
        <v>2762</v>
      </c>
      <c r="L611" s="1" t="s">
        <v>2763</v>
      </c>
      <c r="M611" s="1" t="s">
        <v>55</v>
      </c>
      <c r="N611" s="1" t="s">
        <v>56</v>
      </c>
      <c r="O611" s="1" t="s">
        <v>57</v>
      </c>
      <c r="P611" s="1" t="s">
        <v>37</v>
      </c>
      <c r="Q611" s="1" t="s">
        <v>37</v>
      </c>
      <c r="R611" s="1" t="s">
        <v>37</v>
      </c>
      <c r="S611" s="1" t="s">
        <v>37</v>
      </c>
      <c r="T611" s="1" t="s">
        <v>38</v>
      </c>
      <c r="U611" s="1" t="s">
        <v>39</v>
      </c>
      <c r="V611" s="1" t="s">
        <v>40</v>
      </c>
      <c r="W611" s="1" t="s">
        <v>41</v>
      </c>
      <c r="X611" s="1" t="s">
        <v>42</v>
      </c>
      <c r="Y611" s="1" t="s">
        <v>37</v>
      </c>
      <c r="Z611" s="1" t="s">
        <v>37</v>
      </c>
      <c r="AA611" s="1" t="s">
        <v>37</v>
      </c>
      <c r="AB611" s="1" t="s">
        <v>2764</v>
      </c>
      <c r="AC611" s="1" t="s">
        <v>37</v>
      </c>
      <c r="AD611" s="1" t="s">
        <v>37</v>
      </c>
      <c r="AE611" s="1" t="s">
        <v>8512</v>
      </c>
      <c r="AF611" s="24">
        <v>9106053918</v>
      </c>
      <c r="AG611" s="24" t="str">
        <f t="shared" si="9"/>
        <v>9106053918-00485336</v>
      </c>
    </row>
    <row r="612" spans="1:33" x14ac:dyDescent="0.25">
      <c r="A612" s="24" t="s">
        <v>9091</v>
      </c>
      <c r="B612" s="1">
        <v>11737397</v>
      </c>
      <c r="C612" s="1" t="s">
        <v>2765</v>
      </c>
      <c r="D612" s="1" t="s">
        <v>2442</v>
      </c>
      <c r="E612" s="1" t="s">
        <v>25</v>
      </c>
      <c r="F612" s="1" t="s">
        <v>26</v>
      </c>
      <c r="G612" s="1" t="s">
        <v>2766</v>
      </c>
      <c r="H612" s="1" t="s">
        <v>28</v>
      </c>
      <c r="I612" s="1" t="s">
        <v>29</v>
      </c>
      <c r="J612" s="1" t="s">
        <v>2767</v>
      </c>
      <c r="K612" s="1" t="s">
        <v>2768</v>
      </c>
      <c r="L612" s="1" t="s">
        <v>2769</v>
      </c>
      <c r="M612" s="1" t="s">
        <v>55</v>
      </c>
      <c r="N612" s="1" t="s">
        <v>56</v>
      </c>
      <c r="O612" s="1" t="s">
        <v>57</v>
      </c>
      <c r="P612" s="1" t="s">
        <v>37</v>
      </c>
      <c r="Q612" s="1" t="s">
        <v>37</v>
      </c>
      <c r="R612" s="1" t="s">
        <v>37</v>
      </c>
      <c r="S612" s="1" t="s">
        <v>37</v>
      </c>
      <c r="T612" s="1" t="s">
        <v>38</v>
      </c>
      <c r="U612" s="1" t="s">
        <v>39</v>
      </c>
      <c r="V612" s="1" t="s">
        <v>40</v>
      </c>
      <c r="W612" s="1" t="s">
        <v>41</v>
      </c>
      <c r="X612" s="1" t="s">
        <v>42</v>
      </c>
      <c r="Y612" s="1" t="s">
        <v>37</v>
      </c>
      <c r="Z612" s="1" t="s">
        <v>37</v>
      </c>
      <c r="AA612" s="1" t="s">
        <v>37</v>
      </c>
      <c r="AB612" s="1" t="s">
        <v>2770</v>
      </c>
      <c r="AC612" s="1" t="s">
        <v>37</v>
      </c>
      <c r="AD612" s="1" t="s">
        <v>37</v>
      </c>
      <c r="AE612" s="1" t="s">
        <v>8512</v>
      </c>
      <c r="AF612" s="24">
        <v>9106053911</v>
      </c>
      <c r="AG612" s="24" t="str">
        <f t="shared" si="9"/>
        <v>9106053911-00485332</v>
      </c>
    </row>
    <row r="613" spans="1:33" x14ac:dyDescent="0.25">
      <c r="A613" s="24" t="s">
        <v>9080</v>
      </c>
      <c r="B613" s="1">
        <v>11740314</v>
      </c>
      <c r="C613" s="1" t="s">
        <v>2771</v>
      </c>
      <c r="D613" s="1" t="s">
        <v>2442</v>
      </c>
      <c r="E613" s="1" t="s">
        <v>25</v>
      </c>
      <c r="F613" s="1" t="s">
        <v>26</v>
      </c>
      <c r="G613" s="1" t="s">
        <v>2772</v>
      </c>
      <c r="H613" s="1" t="s">
        <v>28</v>
      </c>
      <c r="I613" s="1" t="s">
        <v>29</v>
      </c>
      <c r="J613" s="1" t="s">
        <v>262</v>
      </c>
      <c r="K613" s="1" t="s">
        <v>263</v>
      </c>
      <c r="L613" s="1" t="s">
        <v>264</v>
      </c>
      <c r="M613" s="1" t="s">
        <v>839</v>
      </c>
      <c r="N613" s="1" t="s">
        <v>840</v>
      </c>
      <c r="O613" s="1" t="s">
        <v>841</v>
      </c>
      <c r="P613" s="1" t="s">
        <v>37</v>
      </c>
      <c r="Q613" s="1" t="s">
        <v>37</v>
      </c>
      <c r="R613" s="1" t="s">
        <v>37</v>
      </c>
      <c r="S613" s="1" t="s">
        <v>37</v>
      </c>
      <c r="T613" s="1" t="s">
        <v>38</v>
      </c>
      <c r="U613" s="1" t="s">
        <v>39</v>
      </c>
      <c r="V613" s="1" t="s">
        <v>40</v>
      </c>
      <c r="W613" s="1" t="s">
        <v>41</v>
      </c>
      <c r="X613" s="1" t="s">
        <v>42</v>
      </c>
      <c r="Y613" s="1" t="s">
        <v>37</v>
      </c>
      <c r="Z613" s="1" t="s">
        <v>37</v>
      </c>
      <c r="AA613" s="1" t="s">
        <v>37</v>
      </c>
      <c r="AB613" s="1" t="s">
        <v>2773</v>
      </c>
      <c r="AC613" s="1" t="s">
        <v>37</v>
      </c>
      <c r="AD613" s="1" t="s">
        <v>37</v>
      </c>
      <c r="AE613" s="1" t="s">
        <v>8512</v>
      </c>
      <c r="AF613" s="24">
        <v>9106053607</v>
      </c>
      <c r="AG613" s="24" t="str">
        <f t="shared" si="9"/>
        <v>9106053607-00010863</v>
      </c>
    </row>
    <row r="614" spans="1:33" x14ac:dyDescent="0.25">
      <c r="A614" s="24" t="s">
        <v>9157</v>
      </c>
      <c r="B614" s="1">
        <v>11739190</v>
      </c>
      <c r="C614" s="1" t="s">
        <v>2774</v>
      </c>
      <c r="D614" s="1" t="s">
        <v>2442</v>
      </c>
      <c r="E614" s="1" t="s">
        <v>25</v>
      </c>
      <c r="F614" s="1" t="s">
        <v>26</v>
      </c>
      <c r="G614" s="1" t="s">
        <v>2775</v>
      </c>
      <c r="H614" s="1" t="s">
        <v>28</v>
      </c>
      <c r="I614" s="1" t="s">
        <v>29</v>
      </c>
      <c r="J614" s="1" t="s">
        <v>419</v>
      </c>
      <c r="K614" s="1" t="s">
        <v>420</v>
      </c>
      <c r="L614" s="1" t="s">
        <v>421</v>
      </c>
      <c r="M614" s="1" t="s">
        <v>2704</v>
      </c>
      <c r="N614" s="1" t="s">
        <v>2705</v>
      </c>
      <c r="O614" s="1" t="s">
        <v>2706</v>
      </c>
      <c r="P614" s="1" t="s">
        <v>167</v>
      </c>
      <c r="Q614" s="1" t="s">
        <v>37</v>
      </c>
      <c r="R614" s="1" t="s">
        <v>37</v>
      </c>
      <c r="S614" s="1" t="s">
        <v>37</v>
      </c>
      <c r="T614" s="1" t="s">
        <v>38</v>
      </c>
      <c r="U614" s="1" t="s">
        <v>39</v>
      </c>
      <c r="V614" s="1" t="s">
        <v>40</v>
      </c>
      <c r="W614" s="1" t="s">
        <v>41</v>
      </c>
      <c r="X614" s="1" t="s">
        <v>42</v>
      </c>
      <c r="Y614" s="1" t="s">
        <v>37</v>
      </c>
      <c r="Z614" s="1" t="s">
        <v>37</v>
      </c>
      <c r="AA614" s="1" t="s">
        <v>37</v>
      </c>
      <c r="AB614" s="1" t="s">
        <v>2776</v>
      </c>
      <c r="AC614" s="1" t="s">
        <v>37</v>
      </c>
      <c r="AD614" s="1" t="s">
        <v>37</v>
      </c>
      <c r="AE614" s="1" t="s">
        <v>8512</v>
      </c>
      <c r="AF614" s="24">
        <v>9106055361</v>
      </c>
      <c r="AG614" s="24" t="str">
        <f t="shared" si="9"/>
        <v>9106055361-00004398</v>
      </c>
    </row>
    <row r="615" spans="1:33" x14ac:dyDescent="0.25">
      <c r="A615" s="24" t="s">
        <v>9061</v>
      </c>
      <c r="B615" s="1">
        <v>11740063</v>
      </c>
      <c r="C615" s="1" t="s">
        <v>2777</v>
      </c>
      <c r="D615" s="1" t="s">
        <v>2442</v>
      </c>
      <c r="E615" s="1" t="s">
        <v>25</v>
      </c>
      <c r="F615" s="1" t="s">
        <v>26</v>
      </c>
      <c r="G615" s="1" t="s">
        <v>2778</v>
      </c>
      <c r="H615" s="1" t="s">
        <v>28</v>
      </c>
      <c r="I615" s="1" t="s">
        <v>29</v>
      </c>
      <c r="J615" s="1" t="s">
        <v>30</v>
      </c>
      <c r="K615" s="1" t="s">
        <v>31</v>
      </c>
      <c r="L615" s="1" t="s">
        <v>32</v>
      </c>
      <c r="M615" s="1" t="s">
        <v>107</v>
      </c>
      <c r="N615" s="1" t="s">
        <v>108</v>
      </c>
      <c r="O615" s="1" t="s">
        <v>109</v>
      </c>
      <c r="P615" s="1" t="s">
        <v>37</v>
      </c>
      <c r="Q615" s="1" t="s">
        <v>37</v>
      </c>
      <c r="R615" s="1" t="s">
        <v>37</v>
      </c>
      <c r="S615" s="1" t="s">
        <v>37</v>
      </c>
      <c r="T615" s="1" t="s">
        <v>38</v>
      </c>
      <c r="U615" s="1" t="s">
        <v>39</v>
      </c>
      <c r="V615" s="1" t="s">
        <v>40</v>
      </c>
      <c r="W615" s="1" t="s">
        <v>41</v>
      </c>
      <c r="X615" s="1" t="s">
        <v>42</v>
      </c>
      <c r="Y615" s="1" t="s">
        <v>37</v>
      </c>
      <c r="Z615" s="1" t="s">
        <v>37</v>
      </c>
      <c r="AA615" s="1" t="s">
        <v>37</v>
      </c>
      <c r="AB615" s="1" t="s">
        <v>2779</v>
      </c>
      <c r="AC615" s="1" t="s">
        <v>37</v>
      </c>
      <c r="AD615" s="1" t="s">
        <v>37</v>
      </c>
      <c r="AE615" s="1" t="s">
        <v>8512</v>
      </c>
      <c r="AF615" s="24">
        <v>9106052949</v>
      </c>
      <c r="AG615" s="24" t="str">
        <f t="shared" si="9"/>
        <v>9106052949-00037740</v>
      </c>
    </row>
    <row r="616" spans="1:33" x14ac:dyDescent="0.25">
      <c r="A616" s="24" t="s">
        <v>9059</v>
      </c>
      <c r="B616" s="1">
        <v>11740408</v>
      </c>
      <c r="C616" s="1" t="s">
        <v>2780</v>
      </c>
      <c r="D616" s="1" t="s">
        <v>2442</v>
      </c>
      <c r="E616" s="1" t="s">
        <v>25</v>
      </c>
      <c r="F616" s="1" t="s">
        <v>26</v>
      </c>
      <c r="G616" s="1" t="s">
        <v>2781</v>
      </c>
      <c r="H616" s="1" t="s">
        <v>28</v>
      </c>
      <c r="I616" s="1" t="s">
        <v>29</v>
      </c>
      <c r="J616" s="1" t="s">
        <v>52</v>
      </c>
      <c r="K616" s="1" t="s">
        <v>53</v>
      </c>
      <c r="L616" s="1" t="s">
        <v>54</v>
      </c>
      <c r="M616" s="1" t="s">
        <v>64</v>
      </c>
      <c r="N616" s="1" t="s">
        <v>65</v>
      </c>
      <c r="O616" s="1" t="s">
        <v>66</v>
      </c>
      <c r="P616" s="1" t="s">
        <v>37</v>
      </c>
      <c r="Q616" s="1" t="s">
        <v>37</v>
      </c>
      <c r="R616" s="1" t="s">
        <v>37</v>
      </c>
      <c r="S616" s="1" t="s">
        <v>37</v>
      </c>
      <c r="T616" s="1" t="s">
        <v>38</v>
      </c>
      <c r="U616" s="1" t="s">
        <v>39</v>
      </c>
      <c r="V616" s="1" t="s">
        <v>40</v>
      </c>
      <c r="W616" s="1" t="s">
        <v>41</v>
      </c>
      <c r="X616" s="1" t="s">
        <v>42</v>
      </c>
      <c r="Y616" s="1" t="s">
        <v>37</v>
      </c>
      <c r="Z616" s="1" t="s">
        <v>37</v>
      </c>
      <c r="AA616" s="1" t="s">
        <v>37</v>
      </c>
      <c r="AB616" s="1" t="s">
        <v>2782</v>
      </c>
      <c r="AC616" s="1" t="s">
        <v>37</v>
      </c>
      <c r="AD616" s="1" t="s">
        <v>37</v>
      </c>
      <c r="AE616" s="1" t="s">
        <v>8512</v>
      </c>
      <c r="AF616" s="24">
        <v>9106052888</v>
      </c>
      <c r="AG616" s="24" t="str">
        <f t="shared" si="9"/>
        <v>9106052888-00081639</v>
      </c>
    </row>
    <row r="617" spans="1:33" x14ac:dyDescent="0.25">
      <c r="A617" s="24" t="s">
        <v>9067</v>
      </c>
      <c r="B617" s="1">
        <v>11737125</v>
      </c>
      <c r="C617" s="1" t="s">
        <v>2783</v>
      </c>
      <c r="D617" s="1" t="s">
        <v>2442</v>
      </c>
      <c r="E617" s="1" t="s">
        <v>25</v>
      </c>
      <c r="F617" s="1" t="s">
        <v>26</v>
      </c>
      <c r="G617" s="1" t="s">
        <v>2784</v>
      </c>
      <c r="H617" s="1" t="s">
        <v>28</v>
      </c>
      <c r="I617" s="1" t="s">
        <v>29</v>
      </c>
      <c r="J617" s="1" t="s">
        <v>2785</v>
      </c>
      <c r="K617" s="1" t="s">
        <v>2786</v>
      </c>
      <c r="L617" s="1" t="s">
        <v>2787</v>
      </c>
      <c r="M617" s="1" t="s">
        <v>55</v>
      </c>
      <c r="N617" s="1" t="s">
        <v>56</v>
      </c>
      <c r="O617" s="1" t="s">
        <v>57</v>
      </c>
      <c r="P617" s="1" t="s">
        <v>37</v>
      </c>
      <c r="Q617" s="1" t="s">
        <v>37</v>
      </c>
      <c r="R617" s="1" t="s">
        <v>37</v>
      </c>
      <c r="S617" s="1" t="s">
        <v>37</v>
      </c>
      <c r="T617" s="1" t="s">
        <v>38</v>
      </c>
      <c r="U617" s="1" t="s">
        <v>39</v>
      </c>
      <c r="V617" s="1" t="s">
        <v>40</v>
      </c>
      <c r="W617" s="1" t="s">
        <v>41</v>
      </c>
      <c r="X617" s="1" t="s">
        <v>42</v>
      </c>
      <c r="Y617" s="1" t="s">
        <v>37</v>
      </c>
      <c r="Z617" s="1" t="s">
        <v>37</v>
      </c>
      <c r="AA617" s="1" t="s">
        <v>37</v>
      </c>
      <c r="AB617" s="1" t="s">
        <v>2788</v>
      </c>
      <c r="AC617" s="1" t="s">
        <v>37</v>
      </c>
      <c r="AD617" s="1" t="s">
        <v>37</v>
      </c>
      <c r="AE617" s="1" t="s">
        <v>8512</v>
      </c>
      <c r="AF617" s="24">
        <v>9106053231</v>
      </c>
      <c r="AG617" s="24" t="str">
        <f t="shared" si="9"/>
        <v>9106053231-00485091</v>
      </c>
    </row>
    <row r="618" spans="1:33" x14ac:dyDescent="0.25">
      <c r="A618" s="24" t="s">
        <v>9152</v>
      </c>
      <c r="B618" s="1">
        <v>11741249</v>
      </c>
      <c r="C618" s="1" t="s">
        <v>2789</v>
      </c>
      <c r="D618" s="1" t="s">
        <v>2442</v>
      </c>
      <c r="E618" s="1" t="s">
        <v>25</v>
      </c>
      <c r="F618" s="1" t="s">
        <v>26</v>
      </c>
      <c r="G618" s="1" t="s">
        <v>2790</v>
      </c>
      <c r="H618" s="1" t="s">
        <v>28</v>
      </c>
      <c r="I618" s="1" t="s">
        <v>29</v>
      </c>
      <c r="J618" s="1" t="s">
        <v>2791</v>
      </c>
      <c r="K618" s="1" t="s">
        <v>2792</v>
      </c>
      <c r="L618" s="1" t="s">
        <v>2793</v>
      </c>
      <c r="M618" s="1" t="s">
        <v>198</v>
      </c>
      <c r="N618" s="1" t="s">
        <v>199</v>
      </c>
      <c r="O618" s="1" t="s">
        <v>200</v>
      </c>
      <c r="P618" s="1" t="s">
        <v>91</v>
      </c>
      <c r="Q618" s="1" t="s">
        <v>37</v>
      </c>
      <c r="R618" s="1" t="s">
        <v>37</v>
      </c>
      <c r="S618" s="1" t="s">
        <v>37</v>
      </c>
      <c r="T618" s="1" t="s">
        <v>38</v>
      </c>
      <c r="U618" s="1" t="s">
        <v>39</v>
      </c>
      <c r="V618" s="1" t="s">
        <v>40</v>
      </c>
      <c r="W618" s="1" t="s">
        <v>41</v>
      </c>
      <c r="X618" s="1" t="s">
        <v>42</v>
      </c>
      <c r="Y618" s="1" t="s">
        <v>37</v>
      </c>
      <c r="Z618" s="1" t="s">
        <v>37</v>
      </c>
      <c r="AA618" s="1" t="s">
        <v>37</v>
      </c>
      <c r="AB618" s="1" t="s">
        <v>2794</v>
      </c>
      <c r="AC618" s="1" t="s">
        <v>37</v>
      </c>
      <c r="AD618" s="1" t="s">
        <v>37</v>
      </c>
      <c r="AE618" s="1" t="s">
        <v>8512</v>
      </c>
      <c r="AF618" s="24">
        <v>9106055242</v>
      </c>
      <c r="AG618" s="24" t="str">
        <f t="shared" si="9"/>
        <v>9106055242-00161331</v>
      </c>
    </row>
    <row r="619" spans="1:33" x14ac:dyDescent="0.25">
      <c r="A619" s="24" t="s">
        <v>9170</v>
      </c>
      <c r="B619" s="1">
        <v>11738071</v>
      </c>
      <c r="C619" s="1" t="s">
        <v>2795</v>
      </c>
      <c r="D619" s="1" t="s">
        <v>2442</v>
      </c>
      <c r="E619" s="1" t="s">
        <v>25</v>
      </c>
      <c r="F619" s="1" t="s">
        <v>26</v>
      </c>
      <c r="G619" s="1" t="s">
        <v>2796</v>
      </c>
      <c r="H619" s="1" t="s">
        <v>28</v>
      </c>
      <c r="I619" s="1" t="s">
        <v>29</v>
      </c>
      <c r="J619" s="1" t="s">
        <v>2797</v>
      </c>
      <c r="K619" s="1" t="s">
        <v>2798</v>
      </c>
      <c r="L619" s="1" t="s">
        <v>2799</v>
      </c>
      <c r="M619" s="1" t="s">
        <v>55</v>
      </c>
      <c r="N619" s="1" t="s">
        <v>56</v>
      </c>
      <c r="O619" s="1" t="s">
        <v>57</v>
      </c>
      <c r="P619" s="1" t="s">
        <v>37</v>
      </c>
      <c r="Q619" s="1" t="s">
        <v>37</v>
      </c>
      <c r="R619" s="1" t="s">
        <v>37</v>
      </c>
      <c r="S619" s="1" t="s">
        <v>37</v>
      </c>
      <c r="T619" s="1" t="s">
        <v>38</v>
      </c>
      <c r="U619" s="1" t="s">
        <v>39</v>
      </c>
      <c r="V619" s="1" t="s">
        <v>40</v>
      </c>
      <c r="W619" s="1" t="s">
        <v>41</v>
      </c>
      <c r="X619" s="1" t="s">
        <v>42</v>
      </c>
      <c r="Y619" s="1" t="s">
        <v>37</v>
      </c>
      <c r="Z619" s="1" t="s">
        <v>37</v>
      </c>
      <c r="AA619" s="1" t="s">
        <v>37</v>
      </c>
      <c r="AB619" s="1" t="s">
        <v>2800</v>
      </c>
      <c r="AC619" s="1" t="s">
        <v>37</v>
      </c>
      <c r="AD619" s="1" t="s">
        <v>37</v>
      </c>
      <c r="AE619" s="1" t="s">
        <v>8512</v>
      </c>
      <c r="AF619" s="24">
        <v>9106055794</v>
      </c>
      <c r="AG619" s="24" t="str">
        <f t="shared" si="9"/>
        <v>9106055794-00485971</v>
      </c>
    </row>
    <row r="620" spans="1:33" x14ac:dyDescent="0.25">
      <c r="A620" s="24" t="s">
        <v>9230</v>
      </c>
      <c r="B620" s="1">
        <v>11740009</v>
      </c>
      <c r="C620" s="1" t="s">
        <v>2801</v>
      </c>
      <c r="D620" s="1" t="s">
        <v>2442</v>
      </c>
      <c r="E620" s="1" t="s">
        <v>25</v>
      </c>
      <c r="F620" s="1" t="s">
        <v>26</v>
      </c>
      <c r="G620" s="1" t="s">
        <v>2802</v>
      </c>
      <c r="H620" s="1" t="s">
        <v>28</v>
      </c>
      <c r="I620" s="1" t="s">
        <v>29</v>
      </c>
      <c r="J620" s="1" t="s">
        <v>30</v>
      </c>
      <c r="K620" s="1" t="s">
        <v>31</v>
      </c>
      <c r="L620" s="1" t="s">
        <v>32</v>
      </c>
      <c r="M620" s="1" t="s">
        <v>164</v>
      </c>
      <c r="N620" s="1" t="s">
        <v>165</v>
      </c>
      <c r="O620" s="1" t="s">
        <v>166</v>
      </c>
      <c r="P620" s="1" t="s">
        <v>167</v>
      </c>
      <c r="Q620" s="1" t="s">
        <v>37</v>
      </c>
      <c r="R620" s="1" t="s">
        <v>37</v>
      </c>
      <c r="S620" s="1" t="s">
        <v>37</v>
      </c>
      <c r="T620" s="1" t="s">
        <v>38</v>
      </c>
      <c r="U620" s="1" t="s">
        <v>39</v>
      </c>
      <c r="V620" s="1" t="s">
        <v>40</v>
      </c>
      <c r="W620" s="1" t="s">
        <v>41</v>
      </c>
      <c r="X620" s="1" t="s">
        <v>42</v>
      </c>
      <c r="Y620" s="1" t="s">
        <v>37</v>
      </c>
      <c r="Z620" s="1" t="s">
        <v>37</v>
      </c>
      <c r="AA620" s="1" t="s">
        <v>37</v>
      </c>
      <c r="AB620" s="1" t="s">
        <v>2803</v>
      </c>
      <c r="AC620" s="1" t="s">
        <v>37</v>
      </c>
      <c r="AD620" s="1" t="s">
        <v>37</v>
      </c>
      <c r="AE620" s="1" t="s">
        <v>8512</v>
      </c>
      <c r="AF620" s="24">
        <v>9106056818</v>
      </c>
      <c r="AG620" s="24" t="str">
        <f t="shared" si="9"/>
        <v>9106056818-00033975</v>
      </c>
    </row>
    <row r="621" spans="1:33" x14ac:dyDescent="0.25">
      <c r="A621" s="24" t="s">
        <v>9111</v>
      </c>
      <c r="B621" s="1">
        <v>11741145</v>
      </c>
      <c r="C621" s="1" t="s">
        <v>2804</v>
      </c>
      <c r="D621" s="1" t="s">
        <v>2442</v>
      </c>
      <c r="E621" s="1" t="s">
        <v>25</v>
      </c>
      <c r="F621" s="1" t="s">
        <v>26</v>
      </c>
      <c r="G621" s="1" t="s">
        <v>2805</v>
      </c>
      <c r="H621" s="1" t="s">
        <v>28</v>
      </c>
      <c r="I621" s="1" t="s">
        <v>29</v>
      </c>
      <c r="J621" s="1" t="s">
        <v>2806</v>
      </c>
      <c r="K621" s="1" t="s">
        <v>2807</v>
      </c>
      <c r="L621" s="1" t="s">
        <v>2808</v>
      </c>
      <c r="M621" s="1" t="s">
        <v>198</v>
      </c>
      <c r="N621" s="1" t="s">
        <v>199</v>
      </c>
      <c r="O621" s="1" t="s">
        <v>200</v>
      </c>
      <c r="P621" s="1" t="s">
        <v>91</v>
      </c>
      <c r="Q621" s="1" t="s">
        <v>37</v>
      </c>
      <c r="R621" s="1" t="s">
        <v>37</v>
      </c>
      <c r="S621" s="1" t="s">
        <v>37</v>
      </c>
      <c r="T621" s="1" t="s">
        <v>38</v>
      </c>
      <c r="U621" s="1" t="s">
        <v>39</v>
      </c>
      <c r="V621" s="1" t="s">
        <v>40</v>
      </c>
      <c r="W621" s="1" t="s">
        <v>41</v>
      </c>
      <c r="X621" s="1" t="s">
        <v>42</v>
      </c>
      <c r="Y621" s="1" t="s">
        <v>37</v>
      </c>
      <c r="Z621" s="1" t="s">
        <v>37</v>
      </c>
      <c r="AA621" s="1" t="s">
        <v>37</v>
      </c>
      <c r="AB621" s="1" t="s">
        <v>2809</v>
      </c>
      <c r="AC621" s="1" t="s">
        <v>37</v>
      </c>
      <c r="AD621" s="1" t="s">
        <v>37</v>
      </c>
      <c r="AE621" s="1" t="s">
        <v>8512</v>
      </c>
      <c r="AF621" s="24">
        <v>9106054285</v>
      </c>
      <c r="AG621" s="24" t="str">
        <f t="shared" si="9"/>
        <v>9106054285-00161227</v>
      </c>
    </row>
    <row r="622" spans="1:33" x14ac:dyDescent="0.25">
      <c r="A622" s="24" t="s">
        <v>9151</v>
      </c>
      <c r="B622" s="1">
        <v>11741246</v>
      </c>
      <c r="C622" s="1" t="s">
        <v>2810</v>
      </c>
      <c r="D622" s="1" t="s">
        <v>2442</v>
      </c>
      <c r="E622" s="1" t="s">
        <v>25</v>
      </c>
      <c r="F622" s="1" t="s">
        <v>26</v>
      </c>
      <c r="G622" s="1" t="s">
        <v>2811</v>
      </c>
      <c r="H622" s="1" t="s">
        <v>28</v>
      </c>
      <c r="I622" s="1" t="s">
        <v>29</v>
      </c>
      <c r="J622" s="1" t="s">
        <v>2812</v>
      </c>
      <c r="K622" s="1" t="s">
        <v>2813</v>
      </c>
      <c r="L622" s="1" t="s">
        <v>2814</v>
      </c>
      <c r="M622" s="1" t="s">
        <v>198</v>
      </c>
      <c r="N622" s="1" t="s">
        <v>199</v>
      </c>
      <c r="O622" s="1" t="s">
        <v>200</v>
      </c>
      <c r="P622" s="1" t="s">
        <v>91</v>
      </c>
      <c r="Q622" s="1" t="s">
        <v>37</v>
      </c>
      <c r="R622" s="1" t="s">
        <v>37</v>
      </c>
      <c r="S622" s="1" t="s">
        <v>37</v>
      </c>
      <c r="T622" s="1" t="s">
        <v>38</v>
      </c>
      <c r="U622" s="1" t="s">
        <v>39</v>
      </c>
      <c r="V622" s="1" t="s">
        <v>40</v>
      </c>
      <c r="W622" s="1" t="s">
        <v>41</v>
      </c>
      <c r="X622" s="1" t="s">
        <v>42</v>
      </c>
      <c r="Y622" s="1" t="s">
        <v>37</v>
      </c>
      <c r="Z622" s="1" t="s">
        <v>37</v>
      </c>
      <c r="AA622" s="1" t="s">
        <v>37</v>
      </c>
      <c r="AB622" s="1" t="s">
        <v>2815</v>
      </c>
      <c r="AC622" s="1" t="s">
        <v>37</v>
      </c>
      <c r="AD622" s="1" t="s">
        <v>37</v>
      </c>
      <c r="AE622" s="1" t="s">
        <v>8512</v>
      </c>
      <c r="AF622" s="24">
        <v>9106055227</v>
      </c>
      <c r="AG622" s="24" t="str">
        <f t="shared" si="9"/>
        <v>9106055227-00161328</v>
      </c>
    </row>
    <row r="623" spans="1:33" x14ac:dyDescent="0.25">
      <c r="A623" s="24" t="s">
        <v>9237</v>
      </c>
      <c r="B623" s="1">
        <v>11741425</v>
      </c>
      <c r="C623" s="1" t="s">
        <v>2816</v>
      </c>
      <c r="D623" s="1" t="s">
        <v>2442</v>
      </c>
      <c r="E623" s="1" t="s">
        <v>25</v>
      </c>
      <c r="F623" s="1" t="s">
        <v>26</v>
      </c>
      <c r="G623" s="1" t="s">
        <v>2817</v>
      </c>
      <c r="H623" s="1" t="s">
        <v>28</v>
      </c>
      <c r="I623" s="1" t="s">
        <v>29</v>
      </c>
      <c r="J623" s="1" t="s">
        <v>2818</v>
      </c>
      <c r="K623" s="1" t="s">
        <v>2819</v>
      </c>
      <c r="L623" s="1" t="s">
        <v>2820</v>
      </c>
      <c r="M623" s="1" t="s">
        <v>198</v>
      </c>
      <c r="N623" s="1" t="s">
        <v>199</v>
      </c>
      <c r="O623" s="1" t="s">
        <v>200</v>
      </c>
      <c r="P623" s="1" t="s">
        <v>91</v>
      </c>
      <c r="Q623" s="1" t="s">
        <v>37</v>
      </c>
      <c r="R623" s="1" t="s">
        <v>37</v>
      </c>
      <c r="S623" s="1" t="s">
        <v>37</v>
      </c>
      <c r="T623" s="1" t="s">
        <v>38</v>
      </c>
      <c r="U623" s="1" t="s">
        <v>39</v>
      </c>
      <c r="V623" s="1" t="s">
        <v>40</v>
      </c>
      <c r="W623" s="1" t="s">
        <v>41</v>
      </c>
      <c r="X623" s="1" t="s">
        <v>42</v>
      </c>
      <c r="Y623" s="1" t="s">
        <v>37</v>
      </c>
      <c r="Z623" s="1" t="s">
        <v>37</v>
      </c>
      <c r="AA623" s="1" t="s">
        <v>37</v>
      </c>
      <c r="AB623" s="1" t="s">
        <v>2821</v>
      </c>
      <c r="AC623" s="1" t="s">
        <v>37</v>
      </c>
      <c r="AD623" s="1" t="s">
        <v>37</v>
      </c>
      <c r="AE623" s="1" t="s">
        <v>8512</v>
      </c>
      <c r="AF623" s="24">
        <v>9106057067</v>
      </c>
      <c r="AG623" s="24" t="str">
        <f t="shared" si="9"/>
        <v>9106057067-00161507</v>
      </c>
    </row>
    <row r="624" spans="1:33" x14ac:dyDescent="0.25">
      <c r="A624" s="24" t="s">
        <v>9129</v>
      </c>
      <c r="B624" s="1">
        <v>11737689</v>
      </c>
      <c r="C624" s="1" t="s">
        <v>2822</v>
      </c>
      <c r="D624" s="1" t="s">
        <v>2442</v>
      </c>
      <c r="E624" s="1" t="s">
        <v>25</v>
      </c>
      <c r="F624" s="1" t="s">
        <v>26</v>
      </c>
      <c r="G624" s="1" t="s">
        <v>2823</v>
      </c>
      <c r="H624" s="1" t="s">
        <v>28</v>
      </c>
      <c r="I624" s="1" t="s">
        <v>29</v>
      </c>
      <c r="J624" s="1" t="s">
        <v>524</v>
      </c>
      <c r="K624" s="1" t="s">
        <v>525</v>
      </c>
      <c r="L624" s="1" t="s">
        <v>526</v>
      </c>
      <c r="M624" s="1" t="s">
        <v>55</v>
      </c>
      <c r="N624" s="1" t="s">
        <v>56</v>
      </c>
      <c r="O624" s="1" t="s">
        <v>57</v>
      </c>
      <c r="P624" s="1" t="s">
        <v>37</v>
      </c>
      <c r="Q624" s="1" t="s">
        <v>37</v>
      </c>
      <c r="R624" s="1" t="s">
        <v>37</v>
      </c>
      <c r="S624" s="1" t="s">
        <v>37</v>
      </c>
      <c r="T624" s="1" t="s">
        <v>38</v>
      </c>
      <c r="U624" s="1" t="s">
        <v>39</v>
      </c>
      <c r="V624" s="1" t="s">
        <v>40</v>
      </c>
      <c r="W624" s="1" t="s">
        <v>41</v>
      </c>
      <c r="X624" s="1" t="s">
        <v>42</v>
      </c>
      <c r="Y624" s="1" t="s">
        <v>37</v>
      </c>
      <c r="Z624" s="1" t="s">
        <v>37</v>
      </c>
      <c r="AA624" s="1" t="s">
        <v>37</v>
      </c>
      <c r="AB624" s="1" t="s">
        <v>2824</v>
      </c>
      <c r="AC624" s="1" t="s">
        <v>37</v>
      </c>
      <c r="AD624" s="1" t="s">
        <v>37</v>
      </c>
      <c r="AE624" s="1" t="s">
        <v>8512</v>
      </c>
      <c r="AF624" s="24">
        <v>9106054663</v>
      </c>
      <c r="AG624" s="24" t="str">
        <f t="shared" si="9"/>
        <v>9106054663-00485609</v>
      </c>
    </row>
    <row r="625" spans="1:33" x14ac:dyDescent="0.25">
      <c r="A625" s="24" t="s">
        <v>9128</v>
      </c>
      <c r="B625" s="1">
        <v>11737688</v>
      </c>
      <c r="C625" s="1" t="s">
        <v>2825</v>
      </c>
      <c r="D625" s="1" t="s">
        <v>2442</v>
      </c>
      <c r="E625" s="1" t="s">
        <v>25</v>
      </c>
      <c r="F625" s="1" t="s">
        <v>26</v>
      </c>
      <c r="G625" s="1" t="s">
        <v>2826</v>
      </c>
      <c r="H625" s="1" t="s">
        <v>28</v>
      </c>
      <c r="I625" s="1" t="s">
        <v>29</v>
      </c>
      <c r="J625" s="1" t="s">
        <v>1221</v>
      </c>
      <c r="K625" s="1" t="s">
        <v>1222</v>
      </c>
      <c r="L625" s="1" t="s">
        <v>1223</v>
      </c>
      <c r="M625" s="1" t="s">
        <v>55</v>
      </c>
      <c r="N625" s="1" t="s">
        <v>56</v>
      </c>
      <c r="O625" s="1" t="s">
        <v>57</v>
      </c>
      <c r="P625" s="1" t="s">
        <v>37</v>
      </c>
      <c r="Q625" s="1" t="s">
        <v>37</v>
      </c>
      <c r="R625" s="1" t="s">
        <v>37</v>
      </c>
      <c r="S625" s="1" t="s">
        <v>37</v>
      </c>
      <c r="T625" s="1" t="s">
        <v>38</v>
      </c>
      <c r="U625" s="1" t="s">
        <v>39</v>
      </c>
      <c r="V625" s="1" t="s">
        <v>40</v>
      </c>
      <c r="W625" s="1" t="s">
        <v>41</v>
      </c>
      <c r="X625" s="1" t="s">
        <v>42</v>
      </c>
      <c r="Y625" s="1" t="s">
        <v>37</v>
      </c>
      <c r="Z625" s="1" t="s">
        <v>37</v>
      </c>
      <c r="AA625" s="1" t="s">
        <v>37</v>
      </c>
      <c r="AB625" s="1" t="s">
        <v>2827</v>
      </c>
      <c r="AC625" s="1" t="s">
        <v>37</v>
      </c>
      <c r="AD625" s="1" t="s">
        <v>37</v>
      </c>
      <c r="AE625" s="1" t="s">
        <v>8512</v>
      </c>
      <c r="AF625" s="24">
        <v>9106054662</v>
      </c>
      <c r="AG625" s="24" t="str">
        <f t="shared" si="9"/>
        <v>9106054662-00485608</v>
      </c>
    </row>
    <row r="626" spans="1:33" x14ac:dyDescent="0.25">
      <c r="A626" s="24" t="s">
        <v>9232</v>
      </c>
      <c r="B626" s="1">
        <v>11740309</v>
      </c>
      <c r="C626" s="1" t="s">
        <v>2828</v>
      </c>
      <c r="D626" s="1" t="s">
        <v>2442</v>
      </c>
      <c r="E626" s="1" t="s">
        <v>25</v>
      </c>
      <c r="F626" s="1" t="s">
        <v>26</v>
      </c>
      <c r="G626" s="1" t="s">
        <v>2829</v>
      </c>
      <c r="H626" s="1" t="s">
        <v>28</v>
      </c>
      <c r="I626" s="1" t="s">
        <v>29</v>
      </c>
      <c r="J626" s="1" t="s">
        <v>1116</v>
      </c>
      <c r="K626" s="1" t="s">
        <v>1117</v>
      </c>
      <c r="L626" s="1" t="s">
        <v>1118</v>
      </c>
      <c r="M626" s="1" t="s">
        <v>590</v>
      </c>
      <c r="N626" s="1" t="s">
        <v>591</v>
      </c>
      <c r="O626" s="1" t="s">
        <v>592</v>
      </c>
      <c r="P626" s="1" t="s">
        <v>37</v>
      </c>
      <c r="Q626" s="1" t="s">
        <v>37</v>
      </c>
      <c r="R626" s="1" t="s">
        <v>37</v>
      </c>
      <c r="S626" s="1" t="s">
        <v>37</v>
      </c>
      <c r="T626" s="1" t="s">
        <v>38</v>
      </c>
      <c r="U626" s="1" t="s">
        <v>39</v>
      </c>
      <c r="V626" s="1" t="s">
        <v>40</v>
      </c>
      <c r="W626" s="1" t="s">
        <v>41</v>
      </c>
      <c r="X626" s="1" t="s">
        <v>42</v>
      </c>
      <c r="Y626" s="1" t="s">
        <v>37</v>
      </c>
      <c r="Z626" s="1" t="s">
        <v>37</v>
      </c>
      <c r="AA626" s="1" t="s">
        <v>37</v>
      </c>
      <c r="AB626" s="1" t="s">
        <v>2830</v>
      </c>
      <c r="AC626" s="1" t="s">
        <v>37</v>
      </c>
      <c r="AD626" s="1" t="s">
        <v>37</v>
      </c>
      <c r="AE626" s="1" t="s">
        <v>8512</v>
      </c>
      <c r="AF626" s="24">
        <v>9106056904</v>
      </c>
      <c r="AG626" s="24" t="str">
        <f t="shared" si="9"/>
        <v>9106056904-00005370</v>
      </c>
    </row>
    <row r="627" spans="1:33" x14ac:dyDescent="0.25">
      <c r="A627" s="24" t="s">
        <v>9203</v>
      </c>
      <c r="B627" s="1">
        <v>11741335</v>
      </c>
      <c r="C627" s="1" t="s">
        <v>2831</v>
      </c>
      <c r="D627" s="1" t="s">
        <v>2442</v>
      </c>
      <c r="E627" s="1" t="s">
        <v>25</v>
      </c>
      <c r="F627" s="1" t="s">
        <v>26</v>
      </c>
      <c r="G627" s="1" t="s">
        <v>2832</v>
      </c>
      <c r="H627" s="1" t="s">
        <v>28</v>
      </c>
      <c r="I627" s="1" t="s">
        <v>29</v>
      </c>
      <c r="J627" s="1" t="s">
        <v>2833</v>
      </c>
      <c r="K627" s="1" t="s">
        <v>2834</v>
      </c>
      <c r="L627" s="1" t="s">
        <v>2835</v>
      </c>
      <c r="M627" s="1" t="s">
        <v>198</v>
      </c>
      <c r="N627" s="1" t="s">
        <v>199</v>
      </c>
      <c r="O627" s="1" t="s">
        <v>200</v>
      </c>
      <c r="P627" s="1" t="s">
        <v>91</v>
      </c>
      <c r="Q627" s="1" t="s">
        <v>37</v>
      </c>
      <c r="R627" s="1" t="s">
        <v>37</v>
      </c>
      <c r="S627" s="1" t="s">
        <v>37</v>
      </c>
      <c r="T627" s="1" t="s">
        <v>38</v>
      </c>
      <c r="U627" s="1" t="s">
        <v>39</v>
      </c>
      <c r="V627" s="1" t="s">
        <v>40</v>
      </c>
      <c r="W627" s="1" t="s">
        <v>41</v>
      </c>
      <c r="X627" s="1" t="s">
        <v>42</v>
      </c>
      <c r="Y627" s="1" t="s">
        <v>37</v>
      </c>
      <c r="Z627" s="1" t="s">
        <v>37</v>
      </c>
      <c r="AA627" s="1" t="s">
        <v>37</v>
      </c>
      <c r="AB627" s="1" t="s">
        <v>2836</v>
      </c>
      <c r="AC627" s="1" t="s">
        <v>37</v>
      </c>
      <c r="AD627" s="1" t="s">
        <v>37</v>
      </c>
      <c r="AE627" s="1" t="s">
        <v>8512</v>
      </c>
      <c r="AF627" s="24">
        <v>9106056286</v>
      </c>
      <c r="AG627" s="24" t="str">
        <f t="shared" si="9"/>
        <v>9106056286-00161417</v>
      </c>
    </row>
    <row r="628" spans="1:33" x14ac:dyDescent="0.25">
      <c r="A628" s="24" t="s">
        <v>9160</v>
      </c>
      <c r="B628" s="1">
        <v>11738820</v>
      </c>
      <c r="C628" s="1" t="s">
        <v>2837</v>
      </c>
      <c r="D628" s="1" t="s">
        <v>2442</v>
      </c>
      <c r="E628" s="1" t="s">
        <v>25</v>
      </c>
      <c r="F628" s="1" t="s">
        <v>26</v>
      </c>
      <c r="G628" s="1" t="s">
        <v>2838</v>
      </c>
      <c r="H628" s="1" t="s">
        <v>28</v>
      </c>
      <c r="I628" s="1" t="s">
        <v>29</v>
      </c>
      <c r="J628" s="1" t="s">
        <v>419</v>
      </c>
      <c r="K628" s="1" t="s">
        <v>420</v>
      </c>
      <c r="L628" s="1" t="s">
        <v>421</v>
      </c>
      <c r="M628" s="1" t="s">
        <v>605</v>
      </c>
      <c r="N628" s="1" t="s">
        <v>606</v>
      </c>
      <c r="O628" s="1" t="s">
        <v>607</v>
      </c>
      <c r="P628" s="1" t="s">
        <v>37</v>
      </c>
      <c r="Q628" s="1" t="s">
        <v>37</v>
      </c>
      <c r="R628" s="1" t="s">
        <v>37</v>
      </c>
      <c r="S628" s="1" t="s">
        <v>37</v>
      </c>
      <c r="T628" s="1" t="s">
        <v>38</v>
      </c>
      <c r="U628" s="1" t="s">
        <v>39</v>
      </c>
      <c r="V628" s="1" t="s">
        <v>40</v>
      </c>
      <c r="W628" s="1" t="s">
        <v>41</v>
      </c>
      <c r="X628" s="1" t="s">
        <v>42</v>
      </c>
      <c r="Y628" s="1" t="s">
        <v>37</v>
      </c>
      <c r="Z628" s="1" t="s">
        <v>37</v>
      </c>
      <c r="AA628" s="1" t="s">
        <v>37</v>
      </c>
      <c r="AB628" s="1" t="s">
        <v>2839</v>
      </c>
      <c r="AC628" s="1" t="s">
        <v>37</v>
      </c>
      <c r="AD628" s="1" t="s">
        <v>37</v>
      </c>
      <c r="AE628" s="1" t="s">
        <v>8512</v>
      </c>
      <c r="AF628" s="24">
        <v>9106055459</v>
      </c>
      <c r="AG628" s="24" t="str">
        <f t="shared" si="9"/>
        <v>9106055459-00035715</v>
      </c>
    </row>
    <row r="629" spans="1:33" x14ac:dyDescent="0.25">
      <c r="A629" s="24" t="s">
        <v>9065</v>
      </c>
      <c r="B629" s="1">
        <v>11739184</v>
      </c>
      <c r="C629" s="1" t="s">
        <v>2840</v>
      </c>
      <c r="D629" s="1" t="s">
        <v>2442</v>
      </c>
      <c r="E629" s="1" t="s">
        <v>25</v>
      </c>
      <c r="F629" s="1" t="s">
        <v>26</v>
      </c>
      <c r="G629" s="1" t="s">
        <v>2841</v>
      </c>
      <c r="H629" s="1" t="s">
        <v>28</v>
      </c>
      <c r="I629" s="1" t="s">
        <v>29</v>
      </c>
      <c r="J629" s="1" t="s">
        <v>30</v>
      </c>
      <c r="K629" s="1" t="s">
        <v>31</v>
      </c>
      <c r="L629" s="1" t="s">
        <v>32</v>
      </c>
      <c r="M629" s="1" t="s">
        <v>2842</v>
      </c>
      <c r="N629" s="1" t="s">
        <v>2843</v>
      </c>
      <c r="O629" s="1" t="s">
        <v>2844</v>
      </c>
      <c r="P629" s="1" t="s">
        <v>37</v>
      </c>
      <c r="Q629" s="1" t="s">
        <v>37</v>
      </c>
      <c r="R629" s="1" t="s">
        <v>37</v>
      </c>
      <c r="S629" s="1" t="s">
        <v>37</v>
      </c>
      <c r="T629" s="1" t="s">
        <v>38</v>
      </c>
      <c r="U629" s="1" t="s">
        <v>39</v>
      </c>
      <c r="V629" s="1" t="s">
        <v>40</v>
      </c>
      <c r="W629" s="1" t="s">
        <v>41</v>
      </c>
      <c r="X629" s="1" t="s">
        <v>42</v>
      </c>
      <c r="Y629" s="1" t="s">
        <v>37</v>
      </c>
      <c r="Z629" s="1" t="s">
        <v>37</v>
      </c>
      <c r="AA629" s="1" t="s">
        <v>37</v>
      </c>
      <c r="AB629" s="1" t="s">
        <v>2845</v>
      </c>
      <c r="AC629" s="1" t="s">
        <v>37</v>
      </c>
      <c r="AD629" s="1" t="s">
        <v>37</v>
      </c>
      <c r="AE629" s="1" t="s">
        <v>8512</v>
      </c>
      <c r="AF629" s="24">
        <v>9106053139</v>
      </c>
      <c r="AG629" s="24" t="str">
        <f t="shared" si="9"/>
        <v>9106053139-00001723</v>
      </c>
    </row>
    <row r="630" spans="1:33" x14ac:dyDescent="0.25">
      <c r="A630" s="24" t="s">
        <v>9161</v>
      </c>
      <c r="B630" s="1">
        <v>11738819</v>
      </c>
      <c r="C630" s="1" t="s">
        <v>2846</v>
      </c>
      <c r="D630" s="1" t="s">
        <v>2442</v>
      </c>
      <c r="E630" s="1" t="s">
        <v>25</v>
      </c>
      <c r="F630" s="1" t="s">
        <v>26</v>
      </c>
      <c r="G630" s="1" t="s">
        <v>2847</v>
      </c>
      <c r="H630" s="1" t="s">
        <v>28</v>
      </c>
      <c r="I630" s="1" t="s">
        <v>29</v>
      </c>
      <c r="J630" s="1" t="s">
        <v>195</v>
      </c>
      <c r="K630" s="1" t="s">
        <v>196</v>
      </c>
      <c r="L630" s="1" t="s">
        <v>197</v>
      </c>
      <c r="M630" s="1" t="s">
        <v>605</v>
      </c>
      <c r="N630" s="1" t="s">
        <v>606</v>
      </c>
      <c r="O630" s="1" t="s">
        <v>607</v>
      </c>
      <c r="P630" s="1" t="s">
        <v>37</v>
      </c>
      <c r="Q630" s="1" t="s">
        <v>37</v>
      </c>
      <c r="R630" s="1" t="s">
        <v>37</v>
      </c>
      <c r="S630" s="1" t="s">
        <v>37</v>
      </c>
      <c r="T630" s="1" t="s">
        <v>38</v>
      </c>
      <c r="U630" s="1" t="s">
        <v>39</v>
      </c>
      <c r="V630" s="1" t="s">
        <v>40</v>
      </c>
      <c r="W630" s="1" t="s">
        <v>41</v>
      </c>
      <c r="X630" s="1" t="s">
        <v>42</v>
      </c>
      <c r="Y630" s="1" t="s">
        <v>37</v>
      </c>
      <c r="Z630" s="1" t="s">
        <v>37</v>
      </c>
      <c r="AA630" s="1" t="s">
        <v>37</v>
      </c>
      <c r="AB630" s="1" t="s">
        <v>2848</v>
      </c>
      <c r="AC630" s="1" t="s">
        <v>37</v>
      </c>
      <c r="AD630" s="1" t="s">
        <v>37</v>
      </c>
      <c r="AE630" s="1" t="s">
        <v>8512</v>
      </c>
      <c r="AF630" s="24">
        <v>9106055404</v>
      </c>
      <c r="AG630" s="24" t="str">
        <f t="shared" si="9"/>
        <v>9106055404-00035714</v>
      </c>
    </row>
    <row r="631" spans="1:33" x14ac:dyDescent="0.25">
      <c r="A631" s="24" t="s">
        <v>9199</v>
      </c>
      <c r="B631" s="1">
        <v>11738634</v>
      </c>
      <c r="C631" s="1" t="s">
        <v>2849</v>
      </c>
      <c r="D631" s="1" t="s">
        <v>2442</v>
      </c>
      <c r="E631" s="1" t="s">
        <v>25</v>
      </c>
      <c r="F631" s="1" t="s">
        <v>26</v>
      </c>
      <c r="G631" s="1" t="s">
        <v>2850</v>
      </c>
      <c r="H631" s="1" t="s">
        <v>28</v>
      </c>
      <c r="I631" s="1" t="s">
        <v>29</v>
      </c>
      <c r="J631" s="1" t="s">
        <v>85</v>
      </c>
      <c r="K631" s="1" t="s">
        <v>86</v>
      </c>
      <c r="L631" s="1" t="s">
        <v>87</v>
      </c>
      <c r="M631" s="1" t="s">
        <v>222</v>
      </c>
      <c r="N631" s="1" t="s">
        <v>223</v>
      </c>
      <c r="O631" s="1" t="s">
        <v>224</v>
      </c>
      <c r="P631" s="1" t="s">
        <v>37</v>
      </c>
      <c r="Q631" s="1" t="s">
        <v>37</v>
      </c>
      <c r="R631" s="1" t="s">
        <v>37</v>
      </c>
      <c r="S631" s="1" t="s">
        <v>37</v>
      </c>
      <c r="T631" s="1" t="s">
        <v>38</v>
      </c>
      <c r="U631" s="1" t="s">
        <v>39</v>
      </c>
      <c r="V631" s="1" t="s">
        <v>40</v>
      </c>
      <c r="W631" s="1" t="s">
        <v>41</v>
      </c>
      <c r="X631" s="1" t="s">
        <v>42</v>
      </c>
      <c r="Y631" s="1" t="s">
        <v>37</v>
      </c>
      <c r="Z631" s="1" t="s">
        <v>37</v>
      </c>
      <c r="AA631" s="1" t="s">
        <v>37</v>
      </c>
      <c r="AB631" s="1" t="s">
        <v>2851</v>
      </c>
      <c r="AC631" s="1" t="s">
        <v>37</v>
      </c>
      <c r="AD631" s="1" t="s">
        <v>37</v>
      </c>
      <c r="AE631" s="1" t="s">
        <v>8512</v>
      </c>
      <c r="AF631" s="24">
        <v>9106056196</v>
      </c>
      <c r="AG631" s="24" t="str">
        <f t="shared" si="9"/>
        <v>9106056196-00011454</v>
      </c>
    </row>
    <row r="632" spans="1:33" x14ac:dyDescent="0.25">
      <c r="A632" s="24" t="s">
        <v>9169</v>
      </c>
      <c r="B632" s="1">
        <v>11740307</v>
      </c>
      <c r="C632" s="1" t="s">
        <v>2852</v>
      </c>
      <c r="D632" s="1" t="s">
        <v>2442</v>
      </c>
      <c r="E632" s="1" t="s">
        <v>25</v>
      </c>
      <c r="F632" s="1" t="s">
        <v>26</v>
      </c>
      <c r="G632" s="1" t="s">
        <v>2853</v>
      </c>
      <c r="H632" s="1" t="s">
        <v>28</v>
      </c>
      <c r="I632" s="1" t="s">
        <v>29</v>
      </c>
      <c r="J632" s="1" t="s">
        <v>2854</v>
      </c>
      <c r="K632" s="1" t="s">
        <v>2855</v>
      </c>
      <c r="L632" s="1" t="s">
        <v>2856</v>
      </c>
      <c r="M632" s="1" t="s">
        <v>590</v>
      </c>
      <c r="N632" s="1" t="s">
        <v>591</v>
      </c>
      <c r="O632" s="1" t="s">
        <v>592</v>
      </c>
      <c r="P632" s="1" t="s">
        <v>37</v>
      </c>
      <c r="Q632" s="1" t="s">
        <v>37</v>
      </c>
      <c r="R632" s="1" t="s">
        <v>37</v>
      </c>
      <c r="S632" s="1" t="s">
        <v>37</v>
      </c>
      <c r="T632" s="1" t="s">
        <v>38</v>
      </c>
      <c r="U632" s="1" t="s">
        <v>39</v>
      </c>
      <c r="V632" s="1" t="s">
        <v>40</v>
      </c>
      <c r="W632" s="1" t="s">
        <v>41</v>
      </c>
      <c r="X632" s="1" t="s">
        <v>42</v>
      </c>
      <c r="Y632" s="1" t="s">
        <v>37</v>
      </c>
      <c r="Z632" s="1" t="s">
        <v>37</v>
      </c>
      <c r="AA632" s="1" t="s">
        <v>37</v>
      </c>
      <c r="AB632" s="1" t="s">
        <v>2857</v>
      </c>
      <c r="AC632" s="1" t="s">
        <v>37</v>
      </c>
      <c r="AD632" s="1" t="s">
        <v>37</v>
      </c>
      <c r="AE632" s="1" t="s">
        <v>8512</v>
      </c>
      <c r="AF632" s="24">
        <v>9106055679</v>
      </c>
      <c r="AG632" s="24" t="str">
        <f t="shared" si="9"/>
        <v>9106055679-00005368</v>
      </c>
    </row>
    <row r="633" spans="1:33" x14ac:dyDescent="0.25">
      <c r="A633" s="24" t="s">
        <v>9073</v>
      </c>
      <c r="B633" s="1">
        <v>11737203</v>
      </c>
      <c r="C633" s="1" t="s">
        <v>2858</v>
      </c>
      <c r="D633" s="1" t="s">
        <v>2442</v>
      </c>
      <c r="E633" s="1" t="s">
        <v>25</v>
      </c>
      <c r="F633" s="1" t="s">
        <v>26</v>
      </c>
      <c r="G633" s="1" t="s">
        <v>2859</v>
      </c>
      <c r="H633" s="1" t="s">
        <v>28</v>
      </c>
      <c r="I633" s="1" t="s">
        <v>29</v>
      </c>
      <c r="J633" s="1" t="s">
        <v>936</v>
      </c>
      <c r="K633" s="1" t="s">
        <v>937</v>
      </c>
      <c r="L633" s="1" t="s">
        <v>938</v>
      </c>
      <c r="M633" s="1" t="s">
        <v>55</v>
      </c>
      <c r="N633" s="1" t="s">
        <v>56</v>
      </c>
      <c r="O633" s="1" t="s">
        <v>57</v>
      </c>
      <c r="P633" s="1" t="s">
        <v>37</v>
      </c>
      <c r="Q633" s="1" t="s">
        <v>37</v>
      </c>
      <c r="R633" s="1" t="s">
        <v>37</v>
      </c>
      <c r="S633" s="1" t="s">
        <v>37</v>
      </c>
      <c r="T633" s="1" t="s">
        <v>38</v>
      </c>
      <c r="U633" s="1" t="s">
        <v>39</v>
      </c>
      <c r="V633" s="1" t="s">
        <v>40</v>
      </c>
      <c r="W633" s="1" t="s">
        <v>41</v>
      </c>
      <c r="X633" s="1" t="s">
        <v>42</v>
      </c>
      <c r="Y633" s="1" t="s">
        <v>37</v>
      </c>
      <c r="Z633" s="1" t="s">
        <v>37</v>
      </c>
      <c r="AA633" s="1" t="s">
        <v>37</v>
      </c>
      <c r="AB633" s="1" t="s">
        <v>2860</v>
      </c>
      <c r="AC633" s="1" t="s">
        <v>37</v>
      </c>
      <c r="AD633" s="1" t="s">
        <v>37</v>
      </c>
      <c r="AE633" s="1" t="s">
        <v>8512</v>
      </c>
      <c r="AF633" s="24">
        <v>9106053439</v>
      </c>
      <c r="AG633" s="24" t="str">
        <f t="shared" si="9"/>
        <v>9106053439-00485157</v>
      </c>
    </row>
    <row r="634" spans="1:33" x14ac:dyDescent="0.25">
      <c r="A634" s="24" t="s">
        <v>9103</v>
      </c>
      <c r="B634" s="1">
        <v>11737489</v>
      </c>
      <c r="C634" s="1" t="s">
        <v>2861</v>
      </c>
      <c r="D634" s="1" t="s">
        <v>2442</v>
      </c>
      <c r="E634" s="1" t="s">
        <v>25</v>
      </c>
      <c r="F634" s="1" t="s">
        <v>26</v>
      </c>
      <c r="G634" s="1" t="s">
        <v>2862</v>
      </c>
      <c r="H634" s="1" t="s">
        <v>28</v>
      </c>
      <c r="I634" s="1" t="s">
        <v>29</v>
      </c>
      <c r="J634" s="1" t="s">
        <v>30</v>
      </c>
      <c r="K634" s="1" t="s">
        <v>31</v>
      </c>
      <c r="L634" s="1" t="s">
        <v>32</v>
      </c>
      <c r="M634" s="1" t="s">
        <v>55</v>
      </c>
      <c r="N634" s="1" t="s">
        <v>56</v>
      </c>
      <c r="O634" s="1" t="s">
        <v>57</v>
      </c>
      <c r="P634" s="1" t="s">
        <v>37</v>
      </c>
      <c r="Q634" s="1" t="s">
        <v>37</v>
      </c>
      <c r="R634" s="1" t="s">
        <v>37</v>
      </c>
      <c r="S634" s="1" t="s">
        <v>37</v>
      </c>
      <c r="T634" s="1" t="s">
        <v>38</v>
      </c>
      <c r="U634" s="1" t="s">
        <v>39</v>
      </c>
      <c r="V634" s="1" t="s">
        <v>40</v>
      </c>
      <c r="W634" s="1" t="s">
        <v>41</v>
      </c>
      <c r="X634" s="1" t="s">
        <v>42</v>
      </c>
      <c r="Y634" s="1" t="s">
        <v>37</v>
      </c>
      <c r="Z634" s="1" t="s">
        <v>37</v>
      </c>
      <c r="AA634" s="1" t="s">
        <v>37</v>
      </c>
      <c r="AB634" s="1" t="s">
        <v>2863</v>
      </c>
      <c r="AC634" s="1" t="s">
        <v>37</v>
      </c>
      <c r="AD634" s="1" t="s">
        <v>37</v>
      </c>
      <c r="AE634" s="1" t="s">
        <v>8512</v>
      </c>
      <c r="AF634" s="24">
        <v>9106054154</v>
      </c>
      <c r="AG634" s="24" t="str">
        <f t="shared" si="9"/>
        <v>9106054154-00485421</v>
      </c>
    </row>
    <row r="635" spans="1:33" x14ac:dyDescent="0.25">
      <c r="A635" s="24" t="s">
        <v>9172</v>
      </c>
      <c r="B635" s="1">
        <v>11738061</v>
      </c>
      <c r="C635" s="1" t="s">
        <v>2864</v>
      </c>
      <c r="D635" s="1" t="s">
        <v>2442</v>
      </c>
      <c r="E635" s="1" t="s">
        <v>25</v>
      </c>
      <c r="F635" s="1" t="s">
        <v>26</v>
      </c>
      <c r="G635" s="1" t="s">
        <v>2865</v>
      </c>
      <c r="H635" s="1" t="s">
        <v>28</v>
      </c>
      <c r="I635" s="1" t="s">
        <v>29</v>
      </c>
      <c r="J635" s="1" t="s">
        <v>2866</v>
      </c>
      <c r="K635" s="1" t="s">
        <v>2867</v>
      </c>
      <c r="L635" s="1" t="s">
        <v>2868</v>
      </c>
      <c r="M635" s="1" t="s">
        <v>55</v>
      </c>
      <c r="N635" s="1" t="s">
        <v>56</v>
      </c>
      <c r="O635" s="1" t="s">
        <v>57</v>
      </c>
      <c r="P635" s="1" t="s">
        <v>37</v>
      </c>
      <c r="Q635" s="1" t="s">
        <v>37</v>
      </c>
      <c r="R635" s="1" t="s">
        <v>37</v>
      </c>
      <c r="S635" s="1" t="s">
        <v>37</v>
      </c>
      <c r="T635" s="1" t="s">
        <v>38</v>
      </c>
      <c r="U635" s="1" t="s">
        <v>39</v>
      </c>
      <c r="V635" s="1" t="s">
        <v>40</v>
      </c>
      <c r="W635" s="1" t="s">
        <v>41</v>
      </c>
      <c r="X635" s="1" t="s">
        <v>42</v>
      </c>
      <c r="Y635" s="1" t="s">
        <v>37</v>
      </c>
      <c r="Z635" s="1" t="s">
        <v>37</v>
      </c>
      <c r="AA635" s="1" t="s">
        <v>37</v>
      </c>
      <c r="AB635" s="1" t="s">
        <v>2869</v>
      </c>
      <c r="AC635" s="1" t="s">
        <v>37</v>
      </c>
      <c r="AD635" s="1" t="s">
        <v>37</v>
      </c>
      <c r="AE635" s="1" t="s">
        <v>8512</v>
      </c>
      <c r="AF635" s="24">
        <v>9106055765</v>
      </c>
      <c r="AG635" s="24" t="str">
        <f t="shared" si="9"/>
        <v>9106055765-00485961</v>
      </c>
    </row>
    <row r="636" spans="1:33" x14ac:dyDescent="0.25">
      <c r="A636" s="24" t="s">
        <v>9058</v>
      </c>
      <c r="B636" s="1">
        <v>11740954</v>
      </c>
      <c r="C636" s="1" t="s">
        <v>2870</v>
      </c>
      <c r="D636" s="1" t="s">
        <v>2442</v>
      </c>
      <c r="E636" s="1" t="s">
        <v>25</v>
      </c>
      <c r="F636" s="1" t="s">
        <v>26</v>
      </c>
      <c r="G636" s="1" t="s">
        <v>2871</v>
      </c>
      <c r="H636" s="1" t="s">
        <v>28</v>
      </c>
      <c r="I636" s="1" t="s">
        <v>29</v>
      </c>
      <c r="J636" s="1" t="s">
        <v>2872</v>
      </c>
      <c r="K636" s="1" t="s">
        <v>2873</v>
      </c>
      <c r="L636" s="1" t="s">
        <v>2874</v>
      </c>
      <c r="M636" s="1" t="s">
        <v>198</v>
      </c>
      <c r="N636" s="1" t="s">
        <v>199</v>
      </c>
      <c r="O636" s="1" t="s">
        <v>200</v>
      </c>
      <c r="P636" s="1" t="s">
        <v>91</v>
      </c>
      <c r="Q636" s="1" t="s">
        <v>37</v>
      </c>
      <c r="R636" s="1" t="s">
        <v>37</v>
      </c>
      <c r="S636" s="1" t="s">
        <v>37</v>
      </c>
      <c r="T636" s="1" t="s">
        <v>38</v>
      </c>
      <c r="U636" s="1" t="s">
        <v>39</v>
      </c>
      <c r="V636" s="1" t="s">
        <v>40</v>
      </c>
      <c r="W636" s="1" t="s">
        <v>41</v>
      </c>
      <c r="X636" s="1" t="s">
        <v>42</v>
      </c>
      <c r="Y636" s="1" t="s">
        <v>37</v>
      </c>
      <c r="Z636" s="1" t="s">
        <v>37</v>
      </c>
      <c r="AA636" s="1" t="s">
        <v>37</v>
      </c>
      <c r="AB636" s="1" t="s">
        <v>2875</v>
      </c>
      <c r="AC636" s="1" t="s">
        <v>37</v>
      </c>
      <c r="AD636" s="1" t="s">
        <v>37</v>
      </c>
      <c r="AE636" s="1" t="s">
        <v>8512</v>
      </c>
      <c r="AF636" s="24">
        <v>9106052844</v>
      </c>
      <c r="AG636" s="24" t="str">
        <f t="shared" si="9"/>
        <v>9106052844-00161036</v>
      </c>
    </row>
    <row r="637" spans="1:33" x14ac:dyDescent="0.25">
      <c r="A637" s="24" t="s">
        <v>9158</v>
      </c>
      <c r="B637" s="1">
        <v>11738631</v>
      </c>
      <c r="C637" s="1" t="s">
        <v>2876</v>
      </c>
      <c r="D637" s="1" t="s">
        <v>2442</v>
      </c>
      <c r="E637" s="1" t="s">
        <v>25</v>
      </c>
      <c r="F637" s="1" t="s">
        <v>26</v>
      </c>
      <c r="G637" s="1" t="s">
        <v>2877</v>
      </c>
      <c r="H637" s="1" t="s">
        <v>28</v>
      </c>
      <c r="I637" s="1" t="s">
        <v>29</v>
      </c>
      <c r="J637" s="1" t="s">
        <v>30</v>
      </c>
      <c r="K637" s="1" t="s">
        <v>31</v>
      </c>
      <c r="L637" s="1" t="s">
        <v>32</v>
      </c>
      <c r="M637" s="1" t="s">
        <v>222</v>
      </c>
      <c r="N637" s="1" t="s">
        <v>223</v>
      </c>
      <c r="O637" s="1" t="s">
        <v>224</v>
      </c>
      <c r="P637" s="1" t="s">
        <v>37</v>
      </c>
      <c r="Q637" s="1" t="s">
        <v>37</v>
      </c>
      <c r="R637" s="1" t="s">
        <v>37</v>
      </c>
      <c r="S637" s="1" t="s">
        <v>37</v>
      </c>
      <c r="T637" s="1" t="s">
        <v>38</v>
      </c>
      <c r="U637" s="1" t="s">
        <v>39</v>
      </c>
      <c r="V637" s="1" t="s">
        <v>40</v>
      </c>
      <c r="W637" s="1" t="s">
        <v>41</v>
      </c>
      <c r="X637" s="1" t="s">
        <v>42</v>
      </c>
      <c r="Y637" s="1" t="s">
        <v>37</v>
      </c>
      <c r="Z637" s="1" t="s">
        <v>37</v>
      </c>
      <c r="AA637" s="1" t="s">
        <v>37</v>
      </c>
      <c r="AB637" s="1" t="s">
        <v>2878</v>
      </c>
      <c r="AC637" s="1" t="s">
        <v>37</v>
      </c>
      <c r="AD637" s="1" t="s">
        <v>37</v>
      </c>
      <c r="AE637" s="1" t="s">
        <v>8512</v>
      </c>
      <c r="AF637" s="24">
        <v>9106055398</v>
      </c>
      <c r="AG637" s="24" t="str">
        <f t="shared" si="9"/>
        <v>9106055398-00011451</v>
      </c>
    </row>
    <row r="638" spans="1:33" x14ac:dyDescent="0.25">
      <c r="A638" s="24" t="s">
        <v>9189</v>
      </c>
      <c r="B638" s="1">
        <v>11739758</v>
      </c>
      <c r="C638" s="1" t="s">
        <v>2879</v>
      </c>
      <c r="D638" s="1" t="s">
        <v>2442</v>
      </c>
      <c r="E638" s="1" t="s">
        <v>25</v>
      </c>
      <c r="F638" s="1" t="s">
        <v>26</v>
      </c>
      <c r="G638" s="1" t="s">
        <v>2880</v>
      </c>
      <c r="H638" s="1" t="s">
        <v>28</v>
      </c>
      <c r="I638" s="1" t="s">
        <v>29</v>
      </c>
      <c r="J638" s="1" t="s">
        <v>936</v>
      </c>
      <c r="K638" s="1" t="s">
        <v>937</v>
      </c>
      <c r="L638" s="1" t="s">
        <v>938</v>
      </c>
      <c r="M638" s="1" t="s">
        <v>125</v>
      </c>
      <c r="N638" s="1" t="s">
        <v>126</v>
      </c>
      <c r="O638" s="1" t="s">
        <v>127</v>
      </c>
      <c r="P638" s="1" t="s">
        <v>37</v>
      </c>
      <c r="Q638" s="1" t="s">
        <v>37</v>
      </c>
      <c r="R638" s="1" t="s">
        <v>37</v>
      </c>
      <c r="S638" s="1" t="s">
        <v>37</v>
      </c>
      <c r="T638" s="1" t="s">
        <v>38</v>
      </c>
      <c r="U638" s="1" t="s">
        <v>39</v>
      </c>
      <c r="V638" s="1" t="s">
        <v>40</v>
      </c>
      <c r="W638" s="1" t="s">
        <v>41</v>
      </c>
      <c r="X638" s="1" t="s">
        <v>42</v>
      </c>
      <c r="Y638" s="1" t="s">
        <v>37</v>
      </c>
      <c r="Z638" s="1" t="s">
        <v>37</v>
      </c>
      <c r="AA638" s="1" t="s">
        <v>37</v>
      </c>
      <c r="AB638" s="1" t="s">
        <v>2881</v>
      </c>
      <c r="AC638" s="1" t="s">
        <v>37</v>
      </c>
      <c r="AD638" s="1" t="s">
        <v>37</v>
      </c>
      <c r="AE638" s="1" t="s">
        <v>8512</v>
      </c>
      <c r="AF638" s="24">
        <v>9106056100</v>
      </c>
      <c r="AG638" s="24" t="str">
        <f t="shared" si="9"/>
        <v>9106056100-00018402</v>
      </c>
    </row>
    <row r="639" spans="1:33" x14ac:dyDescent="0.25">
      <c r="A639" s="24" t="s">
        <v>9120</v>
      </c>
      <c r="B639" s="1">
        <v>11741953</v>
      </c>
      <c r="C639" s="1" t="s">
        <v>2882</v>
      </c>
      <c r="D639" s="1" t="s">
        <v>2442</v>
      </c>
      <c r="E639" s="1" t="s">
        <v>25</v>
      </c>
      <c r="F639" s="1" t="s">
        <v>26</v>
      </c>
      <c r="G639" s="1" t="s">
        <v>2883</v>
      </c>
      <c r="H639" s="1" t="s">
        <v>28</v>
      </c>
      <c r="I639" s="1" t="s">
        <v>29</v>
      </c>
      <c r="J639" s="1" t="s">
        <v>419</v>
      </c>
      <c r="K639" s="1" t="s">
        <v>420</v>
      </c>
      <c r="L639" s="1" t="s">
        <v>421</v>
      </c>
      <c r="M639" s="1" t="s">
        <v>2884</v>
      </c>
      <c r="N639" s="1" t="s">
        <v>2885</v>
      </c>
      <c r="O639" s="1" t="s">
        <v>2886</v>
      </c>
      <c r="P639" s="1" t="s">
        <v>36</v>
      </c>
      <c r="Q639" s="1" t="s">
        <v>37</v>
      </c>
      <c r="R639" s="1" t="s">
        <v>37</v>
      </c>
      <c r="S639" s="1" t="s">
        <v>37</v>
      </c>
      <c r="T639" s="1" t="s">
        <v>38</v>
      </c>
      <c r="U639" s="1" t="s">
        <v>39</v>
      </c>
      <c r="V639" s="1" t="s">
        <v>40</v>
      </c>
      <c r="W639" s="1" t="s">
        <v>41</v>
      </c>
      <c r="X639" s="1" t="s">
        <v>42</v>
      </c>
      <c r="Y639" s="1" t="s">
        <v>37</v>
      </c>
      <c r="Z639" s="1" t="s">
        <v>37</v>
      </c>
      <c r="AA639" s="1" t="s">
        <v>37</v>
      </c>
      <c r="AB639" s="1" t="s">
        <v>2887</v>
      </c>
      <c r="AC639" s="1" t="s">
        <v>37</v>
      </c>
      <c r="AD639" s="1" t="s">
        <v>37</v>
      </c>
      <c r="AE639" s="1" t="s">
        <v>8512</v>
      </c>
      <c r="AF639" s="24">
        <v>9106054406</v>
      </c>
      <c r="AG639" s="24" t="str">
        <f t="shared" si="9"/>
        <v>9106054406-00002744</v>
      </c>
    </row>
    <row r="640" spans="1:33" x14ac:dyDescent="0.25">
      <c r="A640" s="24" t="s">
        <v>9150</v>
      </c>
      <c r="B640" s="1">
        <v>11737875</v>
      </c>
      <c r="C640" s="1" t="s">
        <v>2888</v>
      </c>
      <c r="D640" s="1" t="s">
        <v>2442</v>
      </c>
      <c r="E640" s="1" t="s">
        <v>25</v>
      </c>
      <c r="F640" s="1" t="s">
        <v>26</v>
      </c>
      <c r="G640" s="1" t="s">
        <v>2889</v>
      </c>
      <c r="H640" s="1" t="s">
        <v>28</v>
      </c>
      <c r="I640" s="1" t="s">
        <v>29</v>
      </c>
      <c r="J640" s="1" t="s">
        <v>1221</v>
      </c>
      <c r="K640" s="1" t="s">
        <v>1222</v>
      </c>
      <c r="L640" s="1" t="s">
        <v>1223</v>
      </c>
      <c r="M640" s="1" t="s">
        <v>55</v>
      </c>
      <c r="N640" s="1" t="s">
        <v>56</v>
      </c>
      <c r="O640" s="1" t="s">
        <v>57</v>
      </c>
      <c r="P640" s="1" t="s">
        <v>37</v>
      </c>
      <c r="Q640" s="1" t="s">
        <v>37</v>
      </c>
      <c r="R640" s="1" t="s">
        <v>37</v>
      </c>
      <c r="S640" s="1" t="s">
        <v>37</v>
      </c>
      <c r="T640" s="1" t="s">
        <v>38</v>
      </c>
      <c r="U640" s="1" t="s">
        <v>39</v>
      </c>
      <c r="V640" s="1" t="s">
        <v>40</v>
      </c>
      <c r="W640" s="1" t="s">
        <v>41</v>
      </c>
      <c r="X640" s="1" t="s">
        <v>42</v>
      </c>
      <c r="Y640" s="1" t="s">
        <v>37</v>
      </c>
      <c r="Z640" s="1" t="s">
        <v>37</v>
      </c>
      <c r="AA640" s="1" t="s">
        <v>37</v>
      </c>
      <c r="AB640" s="1" t="s">
        <v>2890</v>
      </c>
      <c r="AC640" s="1" t="s">
        <v>37</v>
      </c>
      <c r="AD640" s="1" t="s">
        <v>37</v>
      </c>
      <c r="AE640" s="1" t="s">
        <v>8512</v>
      </c>
      <c r="AF640" s="24">
        <v>9106055174</v>
      </c>
      <c r="AG640" s="24" t="str">
        <f t="shared" si="9"/>
        <v>9106055174-00485783</v>
      </c>
    </row>
    <row r="641" spans="1:33" x14ac:dyDescent="0.25">
      <c r="A641" s="24" t="s">
        <v>9108</v>
      </c>
      <c r="B641" s="1">
        <v>11741141</v>
      </c>
      <c r="C641" s="1" t="s">
        <v>2891</v>
      </c>
      <c r="D641" s="1" t="s">
        <v>2442</v>
      </c>
      <c r="E641" s="1" t="s">
        <v>25</v>
      </c>
      <c r="F641" s="1" t="s">
        <v>26</v>
      </c>
      <c r="G641" s="1" t="s">
        <v>2892</v>
      </c>
      <c r="H641" s="1" t="s">
        <v>28</v>
      </c>
      <c r="I641" s="1" t="s">
        <v>29</v>
      </c>
      <c r="J641" s="1" t="s">
        <v>61</v>
      </c>
      <c r="K641" s="1" t="s">
        <v>62</v>
      </c>
      <c r="L641" s="1" t="s">
        <v>63</v>
      </c>
      <c r="M641" s="1" t="s">
        <v>198</v>
      </c>
      <c r="N641" s="1" t="s">
        <v>199</v>
      </c>
      <c r="O641" s="1" t="s">
        <v>200</v>
      </c>
      <c r="P641" s="1" t="s">
        <v>91</v>
      </c>
      <c r="Q641" s="1" t="s">
        <v>37</v>
      </c>
      <c r="R641" s="1" t="s">
        <v>37</v>
      </c>
      <c r="S641" s="1" t="s">
        <v>37</v>
      </c>
      <c r="T641" s="1" t="s">
        <v>38</v>
      </c>
      <c r="U641" s="1" t="s">
        <v>39</v>
      </c>
      <c r="V641" s="1" t="s">
        <v>40</v>
      </c>
      <c r="W641" s="1" t="s">
        <v>41</v>
      </c>
      <c r="X641" s="1" t="s">
        <v>42</v>
      </c>
      <c r="Y641" s="1" t="s">
        <v>37</v>
      </c>
      <c r="Z641" s="1" t="s">
        <v>37</v>
      </c>
      <c r="AA641" s="1" t="s">
        <v>37</v>
      </c>
      <c r="AB641" s="1" t="s">
        <v>2893</v>
      </c>
      <c r="AC641" s="1" t="s">
        <v>37</v>
      </c>
      <c r="AD641" s="1" t="s">
        <v>37</v>
      </c>
      <c r="AE641" s="1" t="s">
        <v>8512</v>
      </c>
      <c r="AF641" s="24">
        <v>9106054254</v>
      </c>
      <c r="AG641" s="24" t="str">
        <f t="shared" si="9"/>
        <v>9106054254-00161223</v>
      </c>
    </row>
    <row r="642" spans="1:33" x14ac:dyDescent="0.25">
      <c r="A642" s="24" t="s">
        <v>9159</v>
      </c>
      <c r="B642" s="1">
        <v>11737968</v>
      </c>
      <c r="C642" s="1" t="s">
        <v>2894</v>
      </c>
      <c r="D642" s="1" t="s">
        <v>2442</v>
      </c>
      <c r="E642" s="1" t="s">
        <v>25</v>
      </c>
      <c r="F642" s="1" t="s">
        <v>26</v>
      </c>
      <c r="G642" s="1" t="s">
        <v>2895</v>
      </c>
      <c r="H642" s="1" t="s">
        <v>28</v>
      </c>
      <c r="I642" s="1" t="s">
        <v>29</v>
      </c>
      <c r="J642" s="1" t="s">
        <v>61</v>
      </c>
      <c r="K642" s="1" t="s">
        <v>62</v>
      </c>
      <c r="L642" s="1" t="s">
        <v>63</v>
      </c>
      <c r="M642" s="1" t="s">
        <v>55</v>
      </c>
      <c r="N642" s="1" t="s">
        <v>56</v>
      </c>
      <c r="O642" s="1" t="s">
        <v>57</v>
      </c>
      <c r="P642" s="1" t="s">
        <v>37</v>
      </c>
      <c r="Q642" s="1" t="s">
        <v>37</v>
      </c>
      <c r="R642" s="1" t="s">
        <v>37</v>
      </c>
      <c r="S642" s="1" t="s">
        <v>37</v>
      </c>
      <c r="T642" s="1" t="s">
        <v>38</v>
      </c>
      <c r="U642" s="1" t="s">
        <v>39</v>
      </c>
      <c r="V642" s="1" t="s">
        <v>40</v>
      </c>
      <c r="W642" s="1" t="s">
        <v>41</v>
      </c>
      <c r="X642" s="1" t="s">
        <v>42</v>
      </c>
      <c r="Y642" s="1" t="s">
        <v>37</v>
      </c>
      <c r="Z642" s="1" t="s">
        <v>37</v>
      </c>
      <c r="AA642" s="1" t="s">
        <v>37</v>
      </c>
      <c r="AB642" s="1" t="s">
        <v>2896</v>
      </c>
      <c r="AC642" s="1" t="s">
        <v>37</v>
      </c>
      <c r="AD642" s="1" t="s">
        <v>37</v>
      </c>
      <c r="AE642" s="1" t="s">
        <v>8512</v>
      </c>
      <c r="AF642" s="24">
        <v>9106055457</v>
      </c>
      <c r="AG642" s="24" t="str">
        <f t="shared" si="9"/>
        <v>9106055457-00485873</v>
      </c>
    </row>
    <row r="643" spans="1:33" x14ac:dyDescent="0.25">
      <c r="A643" s="24" t="s">
        <v>9208</v>
      </c>
      <c r="B643" s="1">
        <v>11739998</v>
      </c>
      <c r="C643" s="1" t="s">
        <v>2897</v>
      </c>
      <c r="D643" s="1" t="s">
        <v>2442</v>
      </c>
      <c r="E643" s="1" t="s">
        <v>25</v>
      </c>
      <c r="F643" s="1" t="s">
        <v>26</v>
      </c>
      <c r="G643" s="1" t="s">
        <v>2898</v>
      </c>
      <c r="H643" s="1" t="s">
        <v>28</v>
      </c>
      <c r="I643" s="1" t="s">
        <v>29</v>
      </c>
      <c r="J643" s="1" t="s">
        <v>2899</v>
      </c>
      <c r="K643" s="1" t="s">
        <v>2900</v>
      </c>
      <c r="L643" s="1" t="s">
        <v>2901</v>
      </c>
      <c r="M643" s="1" t="s">
        <v>164</v>
      </c>
      <c r="N643" s="1" t="s">
        <v>165</v>
      </c>
      <c r="O643" s="1" t="s">
        <v>166</v>
      </c>
      <c r="P643" s="1" t="s">
        <v>167</v>
      </c>
      <c r="Q643" s="1" t="s">
        <v>37</v>
      </c>
      <c r="R643" s="1" t="s">
        <v>37</v>
      </c>
      <c r="S643" s="1" t="s">
        <v>37</v>
      </c>
      <c r="T643" s="1" t="s">
        <v>38</v>
      </c>
      <c r="U643" s="1" t="s">
        <v>39</v>
      </c>
      <c r="V643" s="1" t="s">
        <v>40</v>
      </c>
      <c r="W643" s="1" t="s">
        <v>41</v>
      </c>
      <c r="X643" s="1" t="s">
        <v>42</v>
      </c>
      <c r="Y643" s="1" t="s">
        <v>37</v>
      </c>
      <c r="Z643" s="1" t="s">
        <v>37</v>
      </c>
      <c r="AA643" s="1" t="s">
        <v>37</v>
      </c>
      <c r="AB643" s="1" t="s">
        <v>2902</v>
      </c>
      <c r="AC643" s="1" t="s">
        <v>37</v>
      </c>
      <c r="AD643" s="1" t="s">
        <v>37</v>
      </c>
      <c r="AE643" s="1" t="s">
        <v>8512</v>
      </c>
      <c r="AF643" s="24">
        <v>9106056428</v>
      </c>
      <c r="AG643" s="24" t="str">
        <f t="shared" ref="AG643:AG706" si="10">AF643&amp;"-"&amp;G643</f>
        <v>9106056428-00033969</v>
      </c>
    </row>
    <row r="644" spans="1:33" x14ac:dyDescent="0.25">
      <c r="A644" s="24" t="s">
        <v>9215</v>
      </c>
      <c r="B644" s="1">
        <v>11738345</v>
      </c>
      <c r="C644" s="1" t="s">
        <v>2903</v>
      </c>
      <c r="D644" s="1" t="s">
        <v>2442</v>
      </c>
      <c r="E644" s="1" t="s">
        <v>25</v>
      </c>
      <c r="F644" s="1" t="s">
        <v>26</v>
      </c>
      <c r="G644" s="1" t="s">
        <v>2904</v>
      </c>
      <c r="H644" s="1" t="s">
        <v>28</v>
      </c>
      <c r="I644" s="1" t="s">
        <v>29</v>
      </c>
      <c r="J644" s="1" t="s">
        <v>30</v>
      </c>
      <c r="K644" s="1" t="s">
        <v>31</v>
      </c>
      <c r="L644" s="1" t="s">
        <v>32</v>
      </c>
      <c r="M644" s="1" t="s">
        <v>55</v>
      </c>
      <c r="N644" s="1" t="s">
        <v>56</v>
      </c>
      <c r="O644" s="1" t="s">
        <v>57</v>
      </c>
      <c r="P644" s="1" t="s">
        <v>37</v>
      </c>
      <c r="Q644" s="1" t="s">
        <v>37</v>
      </c>
      <c r="R644" s="1" t="s">
        <v>37</v>
      </c>
      <c r="S644" s="1" t="s">
        <v>37</v>
      </c>
      <c r="T644" s="1" t="s">
        <v>38</v>
      </c>
      <c r="U644" s="1" t="s">
        <v>39</v>
      </c>
      <c r="V644" s="1" t="s">
        <v>40</v>
      </c>
      <c r="W644" s="1" t="s">
        <v>41</v>
      </c>
      <c r="X644" s="1" t="s">
        <v>42</v>
      </c>
      <c r="Y644" s="1" t="s">
        <v>37</v>
      </c>
      <c r="Z644" s="1" t="s">
        <v>37</v>
      </c>
      <c r="AA644" s="1" t="s">
        <v>37</v>
      </c>
      <c r="AB644" s="1" t="s">
        <v>2905</v>
      </c>
      <c r="AC644" s="1" t="s">
        <v>37</v>
      </c>
      <c r="AD644" s="1" t="s">
        <v>37</v>
      </c>
      <c r="AE644" s="1" t="s">
        <v>8512</v>
      </c>
      <c r="AF644" s="24">
        <v>9106056554</v>
      </c>
      <c r="AG644" s="24" t="str">
        <f t="shared" si="10"/>
        <v>9106056554-00486232</v>
      </c>
    </row>
    <row r="645" spans="1:33" x14ac:dyDescent="0.25">
      <c r="A645" s="24" t="s">
        <v>9218</v>
      </c>
      <c r="B645" s="1">
        <v>11738346</v>
      </c>
      <c r="C645" s="1" t="s">
        <v>2906</v>
      </c>
      <c r="D645" s="1" t="s">
        <v>2442</v>
      </c>
      <c r="E645" s="1" t="s">
        <v>25</v>
      </c>
      <c r="F645" s="1" t="s">
        <v>26</v>
      </c>
      <c r="G645" s="1" t="s">
        <v>2907</v>
      </c>
      <c r="H645" s="1" t="s">
        <v>28</v>
      </c>
      <c r="I645" s="1" t="s">
        <v>29</v>
      </c>
      <c r="J645" s="1" t="s">
        <v>30</v>
      </c>
      <c r="K645" s="1" t="s">
        <v>31</v>
      </c>
      <c r="L645" s="1" t="s">
        <v>32</v>
      </c>
      <c r="M645" s="1" t="s">
        <v>55</v>
      </c>
      <c r="N645" s="1" t="s">
        <v>56</v>
      </c>
      <c r="O645" s="1" t="s">
        <v>57</v>
      </c>
      <c r="P645" s="1" t="s">
        <v>37</v>
      </c>
      <c r="Q645" s="1" t="s">
        <v>37</v>
      </c>
      <c r="R645" s="1" t="s">
        <v>37</v>
      </c>
      <c r="S645" s="1" t="s">
        <v>37</v>
      </c>
      <c r="T645" s="1" t="s">
        <v>38</v>
      </c>
      <c r="U645" s="1" t="s">
        <v>39</v>
      </c>
      <c r="V645" s="1" t="s">
        <v>40</v>
      </c>
      <c r="W645" s="1" t="s">
        <v>41</v>
      </c>
      <c r="X645" s="1" t="s">
        <v>42</v>
      </c>
      <c r="Y645" s="1" t="s">
        <v>37</v>
      </c>
      <c r="Z645" s="1" t="s">
        <v>37</v>
      </c>
      <c r="AA645" s="1" t="s">
        <v>37</v>
      </c>
      <c r="AB645" s="1" t="s">
        <v>2908</v>
      </c>
      <c r="AC645" s="1" t="s">
        <v>37</v>
      </c>
      <c r="AD645" s="1" t="s">
        <v>37</v>
      </c>
      <c r="AE645" s="1" t="s">
        <v>8512</v>
      </c>
      <c r="AF645" s="24">
        <v>9106056555</v>
      </c>
      <c r="AG645" s="24" t="str">
        <f t="shared" si="10"/>
        <v>9106056555-00486233</v>
      </c>
    </row>
    <row r="646" spans="1:33" x14ac:dyDescent="0.25">
      <c r="A646" s="24" t="s">
        <v>9184</v>
      </c>
      <c r="B646" s="1">
        <v>11739756</v>
      </c>
      <c r="C646" s="1" t="s">
        <v>2909</v>
      </c>
      <c r="D646" s="1" t="s">
        <v>2442</v>
      </c>
      <c r="E646" s="1" t="s">
        <v>25</v>
      </c>
      <c r="F646" s="1" t="s">
        <v>26</v>
      </c>
      <c r="G646" s="1" t="s">
        <v>2910</v>
      </c>
      <c r="H646" s="1" t="s">
        <v>28</v>
      </c>
      <c r="I646" s="1" t="s">
        <v>29</v>
      </c>
      <c r="J646" s="1" t="s">
        <v>2911</v>
      </c>
      <c r="K646" s="1" t="s">
        <v>2912</v>
      </c>
      <c r="L646" s="1" t="s">
        <v>2913</v>
      </c>
      <c r="M646" s="1" t="s">
        <v>125</v>
      </c>
      <c r="N646" s="1" t="s">
        <v>126</v>
      </c>
      <c r="O646" s="1" t="s">
        <v>127</v>
      </c>
      <c r="P646" s="1" t="s">
        <v>37</v>
      </c>
      <c r="Q646" s="1" t="s">
        <v>37</v>
      </c>
      <c r="R646" s="1" t="s">
        <v>37</v>
      </c>
      <c r="S646" s="1" t="s">
        <v>37</v>
      </c>
      <c r="T646" s="1" t="s">
        <v>38</v>
      </c>
      <c r="U646" s="1" t="s">
        <v>39</v>
      </c>
      <c r="V646" s="1" t="s">
        <v>40</v>
      </c>
      <c r="W646" s="1" t="s">
        <v>41</v>
      </c>
      <c r="X646" s="1" t="s">
        <v>42</v>
      </c>
      <c r="Y646" s="1" t="s">
        <v>37</v>
      </c>
      <c r="Z646" s="1" t="s">
        <v>37</v>
      </c>
      <c r="AA646" s="1" t="s">
        <v>37</v>
      </c>
      <c r="AB646" s="1" t="s">
        <v>2914</v>
      </c>
      <c r="AC646" s="1" t="s">
        <v>37</v>
      </c>
      <c r="AD646" s="1" t="s">
        <v>37</v>
      </c>
      <c r="AE646" s="1" t="s">
        <v>8512</v>
      </c>
      <c r="AF646" s="24">
        <v>9106056052</v>
      </c>
      <c r="AG646" s="24" t="str">
        <f t="shared" si="10"/>
        <v>9106056052-00018401</v>
      </c>
    </row>
    <row r="647" spans="1:33" x14ac:dyDescent="0.25">
      <c r="A647" s="24" t="s">
        <v>9101</v>
      </c>
      <c r="B647" s="1">
        <v>11739870</v>
      </c>
      <c r="C647" s="1" t="s">
        <v>2915</v>
      </c>
      <c r="D647" s="1" t="s">
        <v>2442</v>
      </c>
      <c r="E647" s="1" t="s">
        <v>25</v>
      </c>
      <c r="F647" s="1" t="s">
        <v>26</v>
      </c>
      <c r="G647" s="1" t="s">
        <v>2916</v>
      </c>
      <c r="H647" s="1" t="s">
        <v>28</v>
      </c>
      <c r="I647" s="1" t="s">
        <v>29</v>
      </c>
      <c r="J647" s="1" t="s">
        <v>30</v>
      </c>
      <c r="K647" s="1" t="s">
        <v>31</v>
      </c>
      <c r="L647" s="1" t="s">
        <v>32</v>
      </c>
      <c r="M647" s="1" t="s">
        <v>164</v>
      </c>
      <c r="N647" s="1" t="s">
        <v>165</v>
      </c>
      <c r="O647" s="1" t="s">
        <v>166</v>
      </c>
      <c r="P647" s="1" t="s">
        <v>167</v>
      </c>
      <c r="Q647" s="1" t="s">
        <v>37</v>
      </c>
      <c r="R647" s="1" t="s">
        <v>37</v>
      </c>
      <c r="S647" s="1" t="s">
        <v>37</v>
      </c>
      <c r="T647" s="1" t="s">
        <v>38</v>
      </c>
      <c r="U647" s="1" t="s">
        <v>39</v>
      </c>
      <c r="V647" s="1" t="s">
        <v>40</v>
      </c>
      <c r="W647" s="1" t="s">
        <v>41</v>
      </c>
      <c r="X647" s="1" t="s">
        <v>42</v>
      </c>
      <c r="Y647" s="1" t="s">
        <v>37</v>
      </c>
      <c r="Z647" s="1" t="s">
        <v>37</v>
      </c>
      <c r="AA647" s="1" t="s">
        <v>37</v>
      </c>
      <c r="AB647" s="1" t="s">
        <v>2917</v>
      </c>
      <c r="AC647" s="1" t="s">
        <v>37</v>
      </c>
      <c r="AD647" s="1" t="s">
        <v>37</v>
      </c>
      <c r="AE647" s="1" t="s">
        <v>8512</v>
      </c>
      <c r="AF647" s="24">
        <v>9106054159</v>
      </c>
      <c r="AG647" s="24" t="str">
        <f t="shared" si="10"/>
        <v>9106054159-00033901</v>
      </c>
    </row>
    <row r="648" spans="1:33" x14ac:dyDescent="0.25">
      <c r="A648" s="24" t="s">
        <v>9147</v>
      </c>
      <c r="B648" s="1">
        <v>11737869</v>
      </c>
      <c r="C648" s="1" t="s">
        <v>2918</v>
      </c>
      <c r="D648" s="1" t="s">
        <v>2442</v>
      </c>
      <c r="E648" s="1" t="s">
        <v>25</v>
      </c>
      <c r="F648" s="1" t="s">
        <v>26</v>
      </c>
      <c r="G648" s="1" t="s">
        <v>2919</v>
      </c>
      <c r="H648" s="1" t="s">
        <v>28</v>
      </c>
      <c r="I648" s="1" t="s">
        <v>29</v>
      </c>
      <c r="J648" s="1" t="s">
        <v>1029</v>
      </c>
      <c r="K648" s="1" t="s">
        <v>1030</v>
      </c>
      <c r="L648" s="1" t="s">
        <v>1031</v>
      </c>
      <c r="M648" s="1" t="s">
        <v>55</v>
      </c>
      <c r="N648" s="1" t="s">
        <v>56</v>
      </c>
      <c r="O648" s="1" t="s">
        <v>57</v>
      </c>
      <c r="P648" s="1" t="s">
        <v>37</v>
      </c>
      <c r="Q648" s="1" t="s">
        <v>37</v>
      </c>
      <c r="R648" s="1" t="s">
        <v>37</v>
      </c>
      <c r="S648" s="1" t="s">
        <v>37</v>
      </c>
      <c r="T648" s="1" t="s">
        <v>38</v>
      </c>
      <c r="U648" s="1" t="s">
        <v>39</v>
      </c>
      <c r="V648" s="1" t="s">
        <v>40</v>
      </c>
      <c r="W648" s="1" t="s">
        <v>41</v>
      </c>
      <c r="X648" s="1" t="s">
        <v>42</v>
      </c>
      <c r="Y648" s="1" t="s">
        <v>37</v>
      </c>
      <c r="Z648" s="1" t="s">
        <v>37</v>
      </c>
      <c r="AA648" s="1" t="s">
        <v>37</v>
      </c>
      <c r="AB648" s="1" t="s">
        <v>2920</v>
      </c>
      <c r="AC648" s="1" t="s">
        <v>37</v>
      </c>
      <c r="AD648" s="1" t="s">
        <v>37</v>
      </c>
      <c r="AE648" s="1" t="s">
        <v>8512</v>
      </c>
      <c r="AF648" s="24">
        <v>9106055152</v>
      </c>
      <c r="AG648" s="24" t="str">
        <f t="shared" si="10"/>
        <v>9106055152-00485777</v>
      </c>
    </row>
    <row r="649" spans="1:33" x14ac:dyDescent="0.25">
      <c r="A649" s="24" t="s">
        <v>9231</v>
      </c>
      <c r="B649" s="1">
        <v>11738441</v>
      </c>
      <c r="C649" s="1" t="s">
        <v>2921</v>
      </c>
      <c r="D649" s="1" t="s">
        <v>2442</v>
      </c>
      <c r="E649" s="1" t="s">
        <v>25</v>
      </c>
      <c r="F649" s="1" t="s">
        <v>26</v>
      </c>
      <c r="G649" s="1" t="s">
        <v>2922</v>
      </c>
      <c r="H649" s="1" t="s">
        <v>28</v>
      </c>
      <c r="I649" s="1" t="s">
        <v>29</v>
      </c>
      <c r="J649" s="1" t="s">
        <v>30</v>
      </c>
      <c r="K649" s="1" t="s">
        <v>31</v>
      </c>
      <c r="L649" s="1" t="s">
        <v>32</v>
      </c>
      <c r="M649" s="1" t="s">
        <v>55</v>
      </c>
      <c r="N649" s="1" t="s">
        <v>56</v>
      </c>
      <c r="O649" s="1" t="s">
        <v>57</v>
      </c>
      <c r="P649" s="1" t="s">
        <v>37</v>
      </c>
      <c r="Q649" s="1" t="s">
        <v>37</v>
      </c>
      <c r="R649" s="1" t="s">
        <v>37</v>
      </c>
      <c r="S649" s="1" t="s">
        <v>37</v>
      </c>
      <c r="T649" s="1" t="s">
        <v>38</v>
      </c>
      <c r="U649" s="1" t="s">
        <v>39</v>
      </c>
      <c r="V649" s="1" t="s">
        <v>40</v>
      </c>
      <c r="W649" s="1" t="s">
        <v>41</v>
      </c>
      <c r="X649" s="1" t="s">
        <v>42</v>
      </c>
      <c r="Y649" s="1" t="s">
        <v>37</v>
      </c>
      <c r="Z649" s="1" t="s">
        <v>37</v>
      </c>
      <c r="AA649" s="1" t="s">
        <v>37</v>
      </c>
      <c r="AB649" s="1" t="s">
        <v>2923</v>
      </c>
      <c r="AC649" s="1" t="s">
        <v>37</v>
      </c>
      <c r="AD649" s="1" t="s">
        <v>37</v>
      </c>
      <c r="AE649" s="1" t="s">
        <v>8512</v>
      </c>
      <c r="AF649" s="24">
        <v>9106056820</v>
      </c>
      <c r="AG649" s="24" t="str">
        <f t="shared" si="10"/>
        <v>9106056820-00486324</v>
      </c>
    </row>
    <row r="650" spans="1:33" x14ac:dyDescent="0.25">
      <c r="A650" s="24" t="s">
        <v>9138</v>
      </c>
      <c r="B650" s="1">
        <v>11740300</v>
      </c>
      <c r="C650" s="1" t="s">
        <v>2924</v>
      </c>
      <c r="D650" s="1" t="s">
        <v>2442</v>
      </c>
      <c r="E650" s="1" t="s">
        <v>25</v>
      </c>
      <c r="F650" s="1" t="s">
        <v>26</v>
      </c>
      <c r="G650" s="1" t="s">
        <v>2925</v>
      </c>
      <c r="H650" s="1" t="s">
        <v>28</v>
      </c>
      <c r="I650" s="1" t="s">
        <v>29</v>
      </c>
      <c r="J650" s="1" t="s">
        <v>271</v>
      </c>
      <c r="K650" s="1" t="s">
        <v>272</v>
      </c>
      <c r="L650" s="1" t="s">
        <v>273</v>
      </c>
      <c r="M650" s="1" t="s">
        <v>590</v>
      </c>
      <c r="N650" s="1" t="s">
        <v>591</v>
      </c>
      <c r="O650" s="1" t="s">
        <v>592</v>
      </c>
      <c r="P650" s="1" t="s">
        <v>37</v>
      </c>
      <c r="Q650" s="1" t="s">
        <v>37</v>
      </c>
      <c r="R650" s="1" t="s">
        <v>37</v>
      </c>
      <c r="S650" s="1" t="s">
        <v>37</v>
      </c>
      <c r="T650" s="1" t="s">
        <v>38</v>
      </c>
      <c r="U650" s="1" t="s">
        <v>39</v>
      </c>
      <c r="V650" s="1" t="s">
        <v>40</v>
      </c>
      <c r="W650" s="1" t="s">
        <v>41</v>
      </c>
      <c r="X650" s="1" t="s">
        <v>42</v>
      </c>
      <c r="Y650" s="1" t="s">
        <v>37</v>
      </c>
      <c r="Z650" s="1" t="s">
        <v>37</v>
      </c>
      <c r="AA650" s="1" t="s">
        <v>37</v>
      </c>
      <c r="AB650" s="1" t="s">
        <v>2926</v>
      </c>
      <c r="AC650" s="1" t="s">
        <v>37</v>
      </c>
      <c r="AD650" s="1" t="s">
        <v>37</v>
      </c>
      <c r="AE650" s="1" t="s">
        <v>8512</v>
      </c>
      <c r="AF650" s="24">
        <v>9106054939</v>
      </c>
      <c r="AG650" s="24" t="str">
        <f t="shared" si="10"/>
        <v>9106054939-00005361</v>
      </c>
    </row>
    <row r="651" spans="1:33" x14ac:dyDescent="0.25">
      <c r="A651" s="24" t="s">
        <v>9142</v>
      </c>
      <c r="B651" s="1">
        <v>11740301</v>
      </c>
      <c r="C651" s="1" t="s">
        <v>2927</v>
      </c>
      <c r="D651" s="1" t="s">
        <v>2442</v>
      </c>
      <c r="E651" s="1" t="s">
        <v>25</v>
      </c>
      <c r="F651" s="1" t="s">
        <v>26</v>
      </c>
      <c r="G651" s="1" t="s">
        <v>2928</v>
      </c>
      <c r="H651" s="1" t="s">
        <v>28</v>
      </c>
      <c r="I651" s="1" t="s">
        <v>29</v>
      </c>
      <c r="J651" s="1" t="s">
        <v>61</v>
      </c>
      <c r="K651" s="1" t="s">
        <v>62</v>
      </c>
      <c r="L651" s="1" t="s">
        <v>63</v>
      </c>
      <c r="M651" s="1" t="s">
        <v>590</v>
      </c>
      <c r="N651" s="1" t="s">
        <v>591</v>
      </c>
      <c r="O651" s="1" t="s">
        <v>592</v>
      </c>
      <c r="P651" s="1" t="s">
        <v>37</v>
      </c>
      <c r="Q651" s="1" t="s">
        <v>37</v>
      </c>
      <c r="R651" s="1" t="s">
        <v>37</v>
      </c>
      <c r="S651" s="1" t="s">
        <v>37</v>
      </c>
      <c r="T651" s="1" t="s">
        <v>38</v>
      </c>
      <c r="U651" s="1" t="s">
        <v>39</v>
      </c>
      <c r="V651" s="1" t="s">
        <v>40</v>
      </c>
      <c r="W651" s="1" t="s">
        <v>41</v>
      </c>
      <c r="X651" s="1" t="s">
        <v>42</v>
      </c>
      <c r="Y651" s="1" t="s">
        <v>37</v>
      </c>
      <c r="Z651" s="1" t="s">
        <v>37</v>
      </c>
      <c r="AA651" s="1" t="s">
        <v>37</v>
      </c>
      <c r="AB651" s="1" t="s">
        <v>2929</v>
      </c>
      <c r="AC651" s="1" t="s">
        <v>37</v>
      </c>
      <c r="AD651" s="1" t="s">
        <v>37</v>
      </c>
      <c r="AE651" s="1" t="s">
        <v>8512</v>
      </c>
      <c r="AF651" s="24">
        <v>9106054964</v>
      </c>
      <c r="AG651" s="24" t="str">
        <f t="shared" si="10"/>
        <v>9106054964-00005362</v>
      </c>
    </row>
    <row r="652" spans="1:33" x14ac:dyDescent="0.25">
      <c r="A652" s="24" t="s">
        <v>9167</v>
      </c>
      <c r="B652" s="1">
        <v>11738986</v>
      </c>
      <c r="C652" s="1" t="s">
        <v>2930</v>
      </c>
      <c r="D652" s="1" t="s">
        <v>2442</v>
      </c>
      <c r="E652" s="1" t="s">
        <v>25</v>
      </c>
      <c r="F652" s="1" t="s">
        <v>26</v>
      </c>
      <c r="G652" s="1" t="s">
        <v>2931</v>
      </c>
      <c r="H652" s="1" t="s">
        <v>28</v>
      </c>
      <c r="I652" s="1" t="s">
        <v>29</v>
      </c>
      <c r="J652" s="1" t="s">
        <v>61</v>
      </c>
      <c r="K652" s="1" t="s">
        <v>62</v>
      </c>
      <c r="L652" s="1" t="s">
        <v>63</v>
      </c>
      <c r="M652" s="1" t="s">
        <v>407</v>
      </c>
      <c r="N652" s="1" t="s">
        <v>408</v>
      </c>
      <c r="O652" s="1" t="s">
        <v>409</v>
      </c>
      <c r="P652" s="1" t="s">
        <v>167</v>
      </c>
      <c r="Q652" s="1" t="s">
        <v>37</v>
      </c>
      <c r="R652" s="1" t="s">
        <v>37</v>
      </c>
      <c r="S652" s="1" t="s">
        <v>37</v>
      </c>
      <c r="T652" s="1" t="s">
        <v>38</v>
      </c>
      <c r="U652" s="1" t="s">
        <v>39</v>
      </c>
      <c r="V652" s="1" t="s">
        <v>40</v>
      </c>
      <c r="W652" s="1" t="s">
        <v>41</v>
      </c>
      <c r="X652" s="1" t="s">
        <v>42</v>
      </c>
      <c r="Y652" s="1" t="s">
        <v>37</v>
      </c>
      <c r="Z652" s="1" t="s">
        <v>37</v>
      </c>
      <c r="AA652" s="1" t="s">
        <v>37</v>
      </c>
      <c r="AB652" s="1" t="s">
        <v>2932</v>
      </c>
      <c r="AC652" s="1" t="s">
        <v>37</v>
      </c>
      <c r="AD652" s="1" t="s">
        <v>37</v>
      </c>
      <c r="AE652" s="1" t="s">
        <v>8512</v>
      </c>
      <c r="AF652" s="24">
        <v>9106055647</v>
      </c>
      <c r="AG652" s="24" t="str">
        <f t="shared" si="10"/>
        <v>9106055647-00047955</v>
      </c>
    </row>
    <row r="653" spans="1:33" x14ac:dyDescent="0.25">
      <c r="A653" s="24" t="s">
        <v>9125</v>
      </c>
      <c r="B653" s="1">
        <v>11740485</v>
      </c>
      <c r="C653" s="1" t="s">
        <v>2933</v>
      </c>
      <c r="D653" s="1" t="s">
        <v>2442</v>
      </c>
      <c r="E653" s="1" t="s">
        <v>25</v>
      </c>
      <c r="F653" s="1" t="s">
        <v>26</v>
      </c>
      <c r="G653" s="1" t="s">
        <v>2934</v>
      </c>
      <c r="H653" s="1" t="s">
        <v>28</v>
      </c>
      <c r="I653" s="1" t="s">
        <v>29</v>
      </c>
      <c r="J653" s="1" t="s">
        <v>581</v>
      </c>
      <c r="K653" s="1" t="s">
        <v>582</v>
      </c>
      <c r="L653" s="1" t="s">
        <v>583</v>
      </c>
      <c r="M653" s="1" t="s">
        <v>64</v>
      </c>
      <c r="N653" s="1" t="s">
        <v>65</v>
      </c>
      <c r="O653" s="1" t="s">
        <v>66</v>
      </c>
      <c r="P653" s="1" t="s">
        <v>37</v>
      </c>
      <c r="Q653" s="1" t="s">
        <v>37</v>
      </c>
      <c r="R653" s="1" t="s">
        <v>37</v>
      </c>
      <c r="S653" s="1" t="s">
        <v>37</v>
      </c>
      <c r="T653" s="1" t="s">
        <v>38</v>
      </c>
      <c r="U653" s="1" t="s">
        <v>39</v>
      </c>
      <c r="V653" s="1" t="s">
        <v>40</v>
      </c>
      <c r="W653" s="1" t="s">
        <v>41</v>
      </c>
      <c r="X653" s="1" t="s">
        <v>42</v>
      </c>
      <c r="Y653" s="1" t="s">
        <v>37</v>
      </c>
      <c r="Z653" s="1" t="s">
        <v>37</v>
      </c>
      <c r="AA653" s="1" t="s">
        <v>37</v>
      </c>
      <c r="AB653" s="1" t="s">
        <v>2935</v>
      </c>
      <c r="AC653" s="1" t="s">
        <v>37</v>
      </c>
      <c r="AD653" s="1" t="s">
        <v>37</v>
      </c>
      <c r="AE653" s="1" t="s">
        <v>8512</v>
      </c>
      <c r="AF653" s="24">
        <v>9106054598</v>
      </c>
      <c r="AG653" s="24" t="str">
        <f t="shared" si="10"/>
        <v>9106054598-00081716</v>
      </c>
    </row>
    <row r="654" spans="1:33" x14ac:dyDescent="0.25">
      <c r="A654" s="24" t="s">
        <v>9139</v>
      </c>
      <c r="B654" s="1">
        <v>11741228</v>
      </c>
      <c r="C654" s="1" t="s">
        <v>2936</v>
      </c>
      <c r="D654" s="1" t="s">
        <v>2442</v>
      </c>
      <c r="E654" s="1" t="s">
        <v>25</v>
      </c>
      <c r="F654" s="1" t="s">
        <v>26</v>
      </c>
      <c r="G654" s="1" t="s">
        <v>2937</v>
      </c>
      <c r="H654" s="1" t="s">
        <v>28</v>
      </c>
      <c r="I654" s="1" t="s">
        <v>29</v>
      </c>
      <c r="J654" s="1" t="s">
        <v>131</v>
      </c>
      <c r="K654" s="1" t="s">
        <v>132</v>
      </c>
      <c r="L654" s="1" t="s">
        <v>133</v>
      </c>
      <c r="M654" s="1" t="s">
        <v>198</v>
      </c>
      <c r="N654" s="1" t="s">
        <v>199</v>
      </c>
      <c r="O654" s="1" t="s">
        <v>200</v>
      </c>
      <c r="P654" s="1" t="s">
        <v>91</v>
      </c>
      <c r="Q654" s="1" t="s">
        <v>37</v>
      </c>
      <c r="R654" s="1" t="s">
        <v>37</v>
      </c>
      <c r="S654" s="1" t="s">
        <v>37</v>
      </c>
      <c r="T654" s="1" t="s">
        <v>38</v>
      </c>
      <c r="U654" s="1" t="s">
        <v>39</v>
      </c>
      <c r="V654" s="1" t="s">
        <v>40</v>
      </c>
      <c r="W654" s="1" t="s">
        <v>41</v>
      </c>
      <c r="X654" s="1" t="s">
        <v>42</v>
      </c>
      <c r="Y654" s="1" t="s">
        <v>37</v>
      </c>
      <c r="Z654" s="1" t="s">
        <v>37</v>
      </c>
      <c r="AA654" s="1" t="s">
        <v>37</v>
      </c>
      <c r="AB654" s="1" t="s">
        <v>2938</v>
      </c>
      <c r="AC654" s="1" t="s">
        <v>37</v>
      </c>
      <c r="AD654" s="1" t="s">
        <v>37</v>
      </c>
      <c r="AE654" s="1" t="s">
        <v>8512</v>
      </c>
      <c r="AF654" s="24">
        <v>9106054978</v>
      </c>
      <c r="AG654" s="24" t="str">
        <f t="shared" si="10"/>
        <v>9106054978-00161310</v>
      </c>
    </row>
    <row r="655" spans="1:33" x14ac:dyDescent="0.25">
      <c r="A655" s="24" t="s">
        <v>9144</v>
      </c>
      <c r="B655" s="1">
        <v>11739081</v>
      </c>
      <c r="C655" s="1" t="s">
        <v>2939</v>
      </c>
      <c r="D655" s="1" t="s">
        <v>2442</v>
      </c>
      <c r="E655" s="1" t="s">
        <v>25</v>
      </c>
      <c r="F655" s="1" t="s">
        <v>26</v>
      </c>
      <c r="G655" s="1" t="s">
        <v>2940</v>
      </c>
      <c r="H655" s="1" t="s">
        <v>28</v>
      </c>
      <c r="I655" s="1" t="s">
        <v>29</v>
      </c>
      <c r="J655" s="1" t="s">
        <v>2941</v>
      </c>
      <c r="K655" s="1" t="s">
        <v>2942</v>
      </c>
      <c r="L655" s="1" t="s">
        <v>2943</v>
      </c>
      <c r="M655" s="1" t="s">
        <v>238</v>
      </c>
      <c r="N655" s="1" t="s">
        <v>239</v>
      </c>
      <c r="O655" s="1" t="s">
        <v>240</v>
      </c>
      <c r="P655" s="1" t="s">
        <v>37</v>
      </c>
      <c r="Q655" s="1" t="s">
        <v>37</v>
      </c>
      <c r="R655" s="1" t="s">
        <v>37</v>
      </c>
      <c r="S655" s="1" t="s">
        <v>37</v>
      </c>
      <c r="T655" s="1" t="s">
        <v>38</v>
      </c>
      <c r="U655" s="1" t="s">
        <v>39</v>
      </c>
      <c r="V655" s="1" t="s">
        <v>40</v>
      </c>
      <c r="W655" s="1" t="s">
        <v>41</v>
      </c>
      <c r="X655" s="1" t="s">
        <v>42</v>
      </c>
      <c r="Y655" s="1" t="s">
        <v>37</v>
      </c>
      <c r="Z655" s="1" t="s">
        <v>37</v>
      </c>
      <c r="AA655" s="1" t="s">
        <v>37</v>
      </c>
      <c r="AB655" s="1" t="s">
        <v>2944</v>
      </c>
      <c r="AC655" s="1" t="s">
        <v>37</v>
      </c>
      <c r="AD655" s="1" t="s">
        <v>37</v>
      </c>
      <c r="AE655" s="1" t="s">
        <v>8512</v>
      </c>
      <c r="AF655" s="24">
        <v>9106055040</v>
      </c>
      <c r="AG655" s="24" t="str">
        <f t="shared" si="10"/>
        <v>9106055040-00014473</v>
      </c>
    </row>
    <row r="656" spans="1:33" x14ac:dyDescent="0.25">
      <c r="A656" s="24" t="s">
        <v>9207</v>
      </c>
      <c r="B656" s="1">
        <v>11740584</v>
      </c>
      <c r="C656" s="1" t="s">
        <v>2945</v>
      </c>
      <c r="D656" s="1" t="s">
        <v>2442</v>
      </c>
      <c r="E656" s="1" t="s">
        <v>25</v>
      </c>
      <c r="F656" s="1" t="s">
        <v>26</v>
      </c>
      <c r="G656" s="1" t="s">
        <v>2946</v>
      </c>
      <c r="H656" s="1" t="s">
        <v>28</v>
      </c>
      <c r="I656" s="1" t="s">
        <v>29</v>
      </c>
      <c r="J656" s="1" t="s">
        <v>1014</v>
      </c>
      <c r="K656" s="1" t="s">
        <v>1015</v>
      </c>
      <c r="L656" s="1" t="s">
        <v>1016</v>
      </c>
      <c r="M656" s="1" t="s">
        <v>64</v>
      </c>
      <c r="N656" s="1" t="s">
        <v>65</v>
      </c>
      <c r="O656" s="1" t="s">
        <v>66</v>
      </c>
      <c r="P656" s="1" t="s">
        <v>37</v>
      </c>
      <c r="Q656" s="1" t="s">
        <v>37</v>
      </c>
      <c r="R656" s="1" t="s">
        <v>37</v>
      </c>
      <c r="S656" s="1" t="s">
        <v>37</v>
      </c>
      <c r="T656" s="1" t="s">
        <v>38</v>
      </c>
      <c r="U656" s="1" t="s">
        <v>39</v>
      </c>
      <c r="V656" s="1" t="s">
        <v>40</v>
      </c>
      <c r="W656" s="1" t="s">
        <v>41</v>
      </c>
      <c r="X656" s="1" t="s">
        <v>42</v>
      </c>
      <c r="Y656" s="1" t="s">
        <v>37</v>
      </c>
      <c r="Z656" s="1" t="s">
        <v>37</v>
      </c>
      <c r="AA656" s="1" t="s">
        <v>37</v>
      </c>
      <c r="AB656" s="1" t="s">
        <v>2947</v>
      </c>
      <c r="AC656" s="1" t="s">
        <v>37</v>
      </c>
      <c r="AD656" s="1" t="s">
        <v>37</v>
      </c>
      <c r="AE656" s="1" t="s">
        <v>8512</v>
      </c>
      <c r="AF656" s="24">
        <v>9106056392</v>
      </c>
      <c r="AG656" s="24" t="str">
        <f t="shared" si="10"/>
        <v>9106056392-00081815</v>
      </c>
    </row>
    <row r="657" spans="1:33" x14ac:dyDescent="0.25">
      <c r="A657" s="24" t="s">
        <v>9202</v>
      </c>
      <c r="B657" s="1">
        <v>11738249</v>
      </c>
      <c r="C657" s="1" t="s">
        <v>2948</v>
      </c>
      <c r="D657" s="1" t="s">
        <v>2442</v>
      </c>
      <c r="E657" s="1" t="s">
        <v>25</v>
      </c>
      <c r="F657" s="1" t="s">
        <v>26</v>
      </c>
      <c r="G657" s="1" t="s">
        <v>2949</v>
      </c>
      <c r="H657" s="1" t="s">
        <v>28</v>
      </c>
      <c r="I657" s="1" t="s">
        <v>29</v>
      </c>
      <c r="J657" s="1" t="s">
        <v>79</v>
      </c>
      <c r="K657" s="1" t="s">
        <v>80</v>
      </c>
      <c r="L657" s="1" t="s">
        <v>81</v>
      </c>
      <c r="M657" s="1" t="s">
        <v>55</v>
      </c>
      <c r="N657" s="1" t="s">
        <v>56</v>
      </c>
      <c r="O657" s="1" t="s">
        <v>57</v>
      </c>
      <c r="P657" s="1" t="s">
        <v>37</v>
      </c>
      <c r="Q657" s="1" t="s">
        <v>37</v>
      </c>
      <c r="R657" s="1" t="s">
        <v>37</v>
      </c>
      <c r="S657" s="1" t="s">
        <v>37</v>
      </c>
      <c r="T657" s="1" t="s">
        <v>38</v>
      </c>
      <c r="U657" s="1" t="s">
        <v>39</v>
      </c>
      <c r="V657" s="1" t="s">
        <v>40</v>
      </c>
      <c r="W657" s="1" t="s">
        <v>41</v>
      </c>
      <c r="X657" s="1" t="s">
        <v>42</v>
      </c>
      <c r="Y657" s="1" t="s">
        <v>37</v>
      </c>
      <c r="Z657" s="1" t="s">
        <v>37</v>
      </c>
      <c r="AA657" s="1" t="s">
        <v>37</v>
      </c>
      <c r="AB657" s="1" t="s">
        <v>2950</v>
      </c>
      <c r="AC657" s="1" t="s">
        <v>37</v>
      </c>
      <c r="AD657" s="1" t="s">
        <v>37</v>
      </c>
      <c r="AE657" s="1" t="s">
        <v>8512</v>
      </c>
      <c r="AF657" s="24">
        <v>9106056280</v>
      </c>
      <c r="AG657" s="24" t="str">
        <f t="shared" si="10"/>
        <v>9106056280-00486141</v>
      </c>
    </row>
    <row r="658" spans="1:33" x14ac:dyDescent="0.25">
      <c r="A658" s="24" t="s">
        <v>9214</v>
      </c>
      <c r="B658" s="1">
        <v>11739684</v>
      </c>
      <c r="C658" s="1" t="s">
        <v>2951</v>
      </c>
      <c r="D658" s="1" t="s">
        <v>2442</v>
      </c>
      <c r="E658" s="1" t="s">
        <v>25</v>
      </c>
      <c r="F658" s="1" t="s">
        <v>26</v>
      </c>
      <c r="G658" s="1" t="s">
        <v>2952</v>
      </c>
      <c r="H658" s="1" t="s">
        <v>28</v>
      </c>
      <c r="I658" s="1" t="s">
        <v>29</v>
      </c>
      <c r="J658" s="1" t="s">
        <v>2953</v>
      </c>
      <c r="K658" s="1" t="s">
        <v>2954</v>
      </c>
      <c r="L658" s="1" t="s">
        <v>2955</v>
      </c>
      <c r="M658" s="1" t="s">
        <v>431</v>
      </c>
      <c r="N658" s="1" t="s">
        <v>432</v>
      </c>
      <c r="O658" s="1" t="s">
        <v>433</v>
      </c>
      <c r="P658" s="1" t="s">
        <v>37</v>
      </c>
      <c r="Q658" s="1" t="s">
        <v>37</v>
      </c>
      <c r="R658" s="1" t="s">
        <v>37</v>
      </c>
      <c r="S658" s="1" t="s">
        <v>37</v>
      </c>
      <c r="T658" s="1" t="s">
        <v>38</v>
      </c>
      <c r="U658" s="1" t="s">
        <v>39</v>
      </c>
      <c r="V658" s="1" t="s">
        <v>40</v>
      </c>
      <c r="W658" s="1" t="s">
        <v>41</v>
      </c>
      <c r="X658" s="1" t="s">
        <v>42</v>
      </c>
      <c r="Y658" s="1" t="s">
        <v>37</v>
      </c>
      <c r="Z658" s="1" t="s">
        <v>37</v>
      </c>
      <c r="AA658" s="1" t="s">
        <v>37</v>
      </c>
      <c r="AB658" s="1" t="s">
        <v>2956</v>
      </c>
      <c r="AC658" s="1" t="s">
        <v>37</v>
      </c>
      <c r="AD658" s="1" t="s">
        <v>37</v>
      </c>
      <c r="AE658" s="1" t="s">
        <v>8512</v>
      </c>
      <c r="AF658" s="24">
        <v>9106056557</v>
      </c>
      <c r="AG658" s="24" t="str">
        <f t="shared" si="10"/>
        <v>9106056557-00009802</v>
      </c>
    </row>
    <row r="659" spans="1:33" x14ac:dyDescent="0.25">
      <c r="A659" s="24" t="s">
        <v>9105</v>
      </c>
      <c r="B659" s="1">
        <v>11741133</v>
      </c>
      <c r="C659" s="1" t="s">
        <v>2957</v>
      </c>
      <c r="D659" s="1" t="s">
        <v>2442</v>
      </c>
      <c r="E659" s="1" t="s">
        <v>25</v>
      </c>
      <c r="F659" s="1" t="s">
        <v>26</v>
      </c>
      <c r="G659" s="1" t="s">
        <v>2958</v>
      </c>
      <c r="H659" s="1" t="s">
        <v>28</v>
      </c>
      <c r="I659" s="1" t="s">
        <v>29</v>
      </c>
      <c r="J659" s="1" t="s">
        <v>2959</v>
      </c>
      <c r="K659" s="1" t="s">
        <v>2960</v>
      </c>
      <c r="L659" s="1" t="s">
        <v>2961</v>
      </c>
      <c r="M659" s="1" t="s">
        <v>198</v>
      </c>
      <c r="N659" s="1" t="s">
        <v>199</v>
      </c>
      <c r="O659" s="1" t="s">
        <v>200</v>
      </c>
      <c r="P659" s="1" t="s">
        <v>91</v>
      </c>
      <c r="Q659" s="1" t="s">
        <v>37</v>
      </c>
      <c r="R659" s="1" t="s">
        <v>37</v>
      </c>
      <c r="S659" s="1" t="s">
        <v>37</v>
      </c>
      <c r="T659" s="1" t="s">
        <v>38</v>
      </c>
      <c r="U659" s="1" t="s">
        <v>39</v>
      </c>
      <c r="V659" s="1" t="s">
        <v>40</v>
      </c>
      <c r="W659" s="1" t="s">
        <v>41</v>
      </c>
      <c r="X659" s="1" t="s">
        <v>42</v>
      </c>
      <c r="Y659" s="1" t="s">
        <v>37</v>
      </c>
      <c r="Z659" s="1" t="s">
        <v>37</v>
      </c>
      <c r="AA659" s="1" t="s">
        <v>37</v>
      </c>
      <c r="AB659" s="1" t="s">
        <v>2962</v>
      </c>
      <c r="AC659" s="1" t="s">
        <v>37</v>
      </c>
      <c r="AD659" s="1" t="s">
        <v>37</v>
      </c>
      <c r="AE659" s="1" t="s">
        <v>8512</v>
      </c>
      <c r="AF659" s="24">
        <v>9106054198</v>
      </c>
      <c r="AG659" s="24" t="str">
        <f t="shared" si="10"/>
        <v>9106054198-00161215</v>
      </c>
    </row>
    <row r="660" spans="1:33" x14ac:dyDescent="0.25">
      <c r="A660" s="24" t="s">
        <v>9180</v>
      </c>
      <c r="B660" s="1">
        <v>11739672</v>
      </c>
      <c r="C660" s="1" t="s">
        <v>2963</v>
      </c>
      <c r="D660" s="1" t="s">
        <v>2442</v>
      </c>
      <c r="E660" s="1" t="s">
        <v>25</v>
      </c>
      <c r="F660" s="1" t="s">
        <v>26</v>
      </c>
      <c r="G660" s="1" t="s">
        <v>2964</v>
      </c>
      <c r="H660" s="1" t="s">
        <v>28</v>
      </c>
      <c r="I660" s="1" t="s">
        <v>29</v>
      </c>
      <c r="J660" s="1" t="s">
        <v>2020</v>
      </c>
      <c r="K660" s="1" t="s">
        <v>2021</v>
      </c>
      <c r="L660" s="1" t="s">
        <v>2022</v>
      </c>
      <c r="M660" s="1" t="s">
        <v>431</v>
      </c>
      <c r="N660" s="1" t="s">
        <v>432</v>
      </c>
      <c r="O660" s="1" t="s">
        <v>433</v>
      </c>
      <c r="P660" s="1" t="s">
        <v>37</v>
      </c>
      <c r="Q660" s="1" t="s">
        <v>37</v>
      </c>
      <c r="R660" s="1" t="s">
        <v>37</v>
      </c>
      <c r="S660" s="1" t="s">
        <v>37</v>
      </c>
      <c r="T660" s="1" t="s">
        <v>38</v>
      </c>
      <c r="U660" s="1" t="s">
        <v>39</v>
      </c>
      <c r="V660" s="1" t="s">
        <v>40</v>
      </c>
      <c r="W660" s="1" t="s">
        <v>41</v>
      </c>
      <c r="X660" s="1" t="s">
        <v>42</v>
      </c>
      <c r="Y660" s="1" t="s">
        <v>37</v>
      </c>
      <c r="Z660" s="1" t="s">
        <v>37</v>
      </c>
      <c r="AA660" s="1" t="s">
        <v>37</v>
      </c>
      <c r="AB660" s="1" t="s">
        <v>2965</v>
      </c>
      <c r="AC660" s="1" t="s">
        <v>37</v>
      </c>
      <c r="AD660" s="1" t="s">
        <v>37</v>
      </c>
      <c r="AE660" s="1" t="s">
        <v>8512</v>
      </c>
      <c r="AF660" s="24">
        <v>9106055990</v>
      </c>
      <c r="AG660" s="24" t="str">
        <f t="shared" si="10"/>
        <v>9106055990-00009796</v>
      </c>
    </row>
    <row r="661" spans="1:33" x14ac:dyDescent="0.25">
      <c r="A661" s="24" t="s">
        <v>8590</v>
      </c>
      <c r="B661" s="1">
        <v>11740759</v>
      </c>
      <c r="C661" s="1" t="s">
        <v>2966</v>
      </c>
      <c r="D661" s="1" t="s">
        <v>2442</v>
      </c>
      <c r="E661" s="1" t="s">
        <v>25</v>
      </c>
      <c r="F661" s="1" t="s">
        <v>26</v>
      </c>
      <c r="G661" s="1" t="s">
        <v>2967</v>
      </c>
      <c r="H661" s="1" t="s">
        <v>28</v>
      </c>
      <c r="I661" s="1" t="s">
        <v>29</v>
      </c>
      <c r="J661" s="1" t="s">
        <v>602</v>
      </c>
      <c r="K661" s="1" t="s">
        <v>603</v>
      </c>
      <c r="L661" s="1" t="s">
        <v>604</v>
      </c>
      <c r="M661" s="1" t="s">
        <v>73</v>
      </c>
      <c r="N661" s="1" t="s">
        <v>74</v>
      </c>
      <c r="O661" s="1" t="s">
        <v>75</v>
      </c>
      <c r="P661" s="1" t="s">
        <v>37</v>
      </c>
      <c r="Q661" s="1" t="s">
        <v>37</v>
      </c>
      <c r="R661" s="1" t="s">
        <v>37</v>
      </c>
      <c r="S661" s="1" t="s">
        <v>37</v>
      </c>
      <c r="T661" s="1" t="s">
        <v>38</v>
      </c>
      <c r="U661" s="1" t="s">
        <v>39</v>
      </c>
      <c r="V661" s="1" t="s">
        <v>40</v>
      </c>
      <c r="W661" s="1" t="s">
        <v>41</v>
      </c>
      <c r="X661" s="1" t="s">
        <v>42</v>
      </c>
      <c r="Y661" s="1" t="s">
        <v>37</v>
      </c>
      <c r="Z661" s="1" t="s">
        <v>37</v>
      </c>
      <c r="AA661" s="1" t="s">
        <v>37</v>
      </c>
      <c r="AB661" s="1" t="s">
        <v>2968</v>
      </c>
      <c r="AC661" s="1" t="s">
        <v>37</v>
      </c>
      <c r="AD661" s="1" t="s">
        <v>37</v>
      </c>
      <c r="AE661" s="1" t="s">
        <v>8512</v>
      </c>
      <c r="AF661" s="24">
        <v>9106040754</v>
      </c>
      <c r="AG661" s="24" t="str">
        <f t="shared" si="10"/>
        <v>9106040754-00009694</v>
      </c>
    </row>
    <row r="662" spans="1:33" x14ac:dyDescent="0.25">
      <c r="A662" s="24" t="s">
        <v>9195</v>
      </c>
      <c r="B662" s="1">
        <v>11741762</v>
      </c>
      <c r="C662" s="1" t="s">
        <v>2969</v>
      </c>
      <c r="D662" s="1" t="s">
        <v>2442</v>
      </c>
      <c r="E662" s="1" t="s">
        <v>25</v>
      </c>
      <c r="F662" s="1" t="s">
        <v>26</v>
      </c>
      <c r="G662" s="1" t="s">
        <v>2970</v>
      </c>
      <c r="H662" s="1" t="s">
        <v>28</v>
      </c>
      <c r="I662" s="1" t="s">
        <v>29</v>
      </c>
      <c r="J662" s="1" t="s">
        <v>2971</v>
      </c>
      <c r="K662" s="1" t="s">
        <v>2972</v>
      </c>
      <c r="L662" s="1" t="s">
        <v>2973</v>
      </c>
      <c r="M662" s="1" t="s">
        <v>2974</v>
      </c>
      <c r="N662" s="1" t="s">
        <v>2975</v>
      </c>
      <c r="O662" s="1" t="s">
        <v>2976</v>
      </c>
      <c r="P662" s="1" t="s">
        <v>37</v>
      </c>
      <c r="Q662" s="1" t="s">
        <v>37</v>
      </c>
      <c r="R662" s="1" t="s">
        <v>37</v>
      </c>
      <c r="S662" s="1" t="s">
        <v>37</v>
      </c>
      <c r="T662" s="1" t="s">
        <v>38</v>
      </c>
      <c r="U662" s="1" t="s">
        <v>39</v>
      </c>
      <c r="V662" s="1" t="s">
        <v>40</v>
      </c>
      <c r="W662" s="1" t="s">
        <v>41</v>
      </c>
      <c r="X662" s="1" t="s">
        <v>42</v>
      </c>
      <c r="Y662" s="1" t="s">
        <v>37</v>
      </c>
      <c r="Z662" s="1" t="s">
        <v>37</v>
      </c>
      <c r="AA662" s="1" t="s">
        <v>37</v>
      </c>
      <c r="AB662" s="1" t="s">
        <v>2977</v>
      </c>
      <c r="AC662" s="1" t="s">
        <v>37</v>
      </c>
      <c r="AD662" s="1" t="s">
        <v>37</v>
      </c>
      <c r="AE662" s="1" t="s">
        <v>8512</v>
      </c>
      <c r="AF662" s="24">
        <v>9106056212</v>
      </c>
      <c r="AG662" s="24" t="str">
        <f t="shared" si="10"/>
        <v>9106056212-00004843</v>
      </c>
    </row>
    <row r="663" spans="1:33" x14ac:dyDescent="0.25">
      <c r="A663" s="24" t="s">
        <v>9082</v>
      </c>
      <c r="B663" s="1">
        <v>11739727</v>
      </c>
      <c r="C663" s="1" t="s">
        <v>2978</v>
      </c>
      <c r="D663" s="1" t="s">
        <v>2442</v>
      </c>
      <c r="E663" s="1" t="s">
        <v>25</v>
      </c>
      <c r="F663" s="1" t="s">
        <v>26</v>
      </c>
      <c r="G663" s="1" t="s">
        <v>2979</v>
      </c>
      <c r="H663" s="1" t="s">
        <v>28</v>
      </c>
      <c r="I663" s="1" t="s">
        <v>29</v>
      </c>
      <c r="J663" s="1" t="s">
        <v>52</v>
      </c>
      <c r="K663" s="1" t="s">
        <v>53</v>
      </c>
      <c r="L663" s="1" t="s">
        <v>54</v>
      </c>
      <c r="M663" s="1" t="s">
        <v>125</v>
      </c>
      <c r="N663" s="1" t="s">
        <v>126</v>
      </c>
      <c r="O663" s="1" t="s">
        <v>127</v>
      </c>
      <c r="P663" s="1" t="s">
        <v>37</v>
      </c>
      <c r="Q663" s="1" t="s">
        <v>37</v>
      </c>
      <c r="R663" s="1" t="s">
        <v>37</v>
      </c>
      <c r="S663" s="1" t="s">
        <v>37</v>
      </c>
      <c r="T663" s="1" t="s">
        <v>38</v>
      </c>
      <c r="U663" s="1" t="s">
        <v>39</v>
      </c>
      <c r="V663" s="1" t="s">
        <v>40</v>
      </c>
      <c r="W663" s="1" t="s">
        <v>41</v>
      </c>
      <c r="X663" s="1" t="s">
        <v>42</v>
      </c>
      <c r="Y663" s="1" t="s">
        <v>37</v>
      </c>
      <c r="Z663" s="1" t="s">
        <v>37</v>
      </c>
      <c r="AA663" s="1" t="s">
        <v>37</v>
      </c>
      <c r="AB663" s="1" t="s">
        <v>2980</v>
      </c>
      <c r="AC663" s="1" t="s">
        <v>37</v>
      </c>
      <c r="AD663" s="1" t="s">
        <v>37</v>
      </c>
      <c r="AE663" s="1" t="s">
        <v>8512</v>
      </c>
      <c r="AF663" s="24">
        <v>9106053736</v>
      </c>
      <c r="AG663" s="24" t="str">
        <f t="shared" si="10"/>
        <v>9106053736-00018385</v>
      </c>
    </row>
    <row r="664" spans="1:33" x14ac:dyDescent="0.25">
      <c r="A664" s="24" t="s">
        <v>9173</v>
      </c>
      <c r="B664" s="1">
        <v>11741591</v>
      </c>
      <c r="C664" s="1" t="s">
        <v>2981</v>
      </c>
      <c r="D664" s="1" t="s">
        <v>2442</v>
      </c>
      <c r="E664" s="1" t="s">
        <v>25</v>
      </c>
      <c r="F664" s="1" t="s">
        <v>26</v>
      </c>
      <c r="G664" s="1" t="s">
        <v>2982</v>
      </c>
      <c r="H664" s="1" t="s">
        <v>28</v>
      </c>
      <c r="I664" s="1" t="s">
        <v>29</v>
      </c>
      <c r="J664" s="1" t="s">
        <v>2983</v>
      </c>
      <c r="K664" s="1" t="s">
        <v>2984</v>
      </c>
      <c r="L664" s="1" t="s">
        <v>2985</v>
      </c>
      <c r="M664" s="1" t="s">
        <v>116</v>
      </c>
      <c r="N664" s="1" t="s">
        <v>117</v>
      </c>
      <c r="O664" s="1" t="s">
        <v>118</v>
      </c>
      <c r="P664" s="1" t="s">
        <v>37</v>
      </c>
      <c r="Q664" s="1" t="s">
        <v>37</v>
      </c>
      <c r="R664" s="1" t="s">
        <v>37</v>
      </c>
      <c r="S664" s="1" t="s">
        <v>37</v>
      </c>
      <c r="T664" s="1" t="s">
        <v>38</v>
      </c>
      <c r="U664" s="1" t="s">
        <v>39</v>
      </c>
      <c r="V664" s="1" t="s">
        <v>40</v>
      </c>
      <c r="W664" s="1" t="s">
        <v>41</v>
      </c>
      <c r="X664" s="1" t="s">
        <v>42</v>
      </c>
      <c r="Y664" s="1" t="s">
        <v>37</v>
      </c>
      <c r="Z664" s="1" t="s">
        <v>37</v>
      </c>
      <c r="AA664" s="1" t="s">
        <v>37</v>
      </c>
      <c r="AB664" s="1" t="s">
        <v>2986</v>
      </c>
      <c r="AC664" s="1" t="s">
        <v>37</v>
      </c>
      <c r="AD664" s="1" t="s">
        <v>37</v>
      </c>
      <c r="AE664" s="1" t="s">
        <v>8512</v>
      </c>
      <c r="AF664" s="24">
        <v>9106055846</v>
      </c>
      <c r="AG664" s="24" t="str">
        <f t="shared" si="10"/>
        <v>9106055846-00064473</v>
      </c>
    </row>
    <row r="665" spans="1:33" x14ac:dyDescent="0.25">
      <c r="A665" s="24" t="s">
        <v>9187</v>
      </c>
      <c r="B665" s="1">
        <v>11739987</v>
      </c>
      <c r="C665" s="1" t="s">
        <v>2987</v>
      </c>
      <c r="D665" s="1" t="s">
        <v>2442</v>
      </c>
      <c r="E665" s="1" t="s">
        <v>25</v>
      </c>
      <c r="F665" s="1" t="s">
        <v>26</v>
      </c>
      <c r="G665" s="1" t="s">
        <v>2988</v>
      </c>
      <c r="H665" s="1" t="s">
        <v>28</v>
      </c>
      <c r="I665" s="1" t="s">
        <v>29</v>
      </c>
      <c r="J665" s="1" t="s">
        <v>419</v>
      </c>
      <c r="K665" s="1" t="s">
        <v>420</v>
      </c>
      <c r="L665" s="1" t="s">
        <v>421</v>
      </c>
      <c r="M665" s="1" t="s">
        <v>164</v>
      </c>
      <c r="N665" s="1" t="s">
        <v>165</v>
      </c>
      <c r="O665" s="1" t="s">
        <v>166</v>
      </c>
      <c r="P665" s="1" t="s">
        <v>167</v>
      </c>
      <c r="Q665" s="1" t="s">
        <v>37</v>
      </c>
      <c r="R665" s="1" t="s">
        <v>37</v>
      </c>
      <c r="S665" s="1" t="s">
        <v>37</v>
      </c>
      <c r="T665" s="1" t="s">
        <v>38</v>
      </c>
      <c r="U665" s="1" t="s">
        <v>39</v>
      </c>
      <c r="V665" s="1" t="s">
        <v>40</v>
      </c>
      <c r="W665" s="1" t="s">
        <v>41</v>
      </c>
      <c r="X665" s="1" t="s">
        <v>42</v>
      </c>
      <c r="Y665" s="1" t="s">
        <v>37</v>
      </c>
      <c r="Z665" s="1" t="s">
        <v>37</v>
      </c>
      <c r="AA665" s="1" t="s">
        <v>37</v>
      </c>
      <c r="AB665" s="1" t="s">
        <v>2989</v>
      </c>
      <c r="AC665" s="1" t="s">
        <v>37</v>
      </c>
      <c r="AD665" s="1" t="s">
        <v>37</v>
      </c>
      <c r="AE665" s="1" t="s">
        <v>8512</v>
      </c>
      <c r="AF665" s="24">
        <v>9106056096</v>
      </c>
      <c r="AG665" s="24" t="str">
        <f t="shared" si="10"/>
        <v>9106056096-00033963</v>
      </c>
    </row>
    <row r="666" spans="1:33" x14ac:dyDescent="0.25">
      <c r="A666" s="24" t="s">
        <v>9200</v>
      </c>
      <c r="B666" s="1">
        <v>11738244</v>
      </c>
      <c r="C666" s="1" t="s">
        <v>2990</v>
      </c>
      <c r="D666" s="1" t="s">
        <v>2442</v>
      </c>
      <c r="E666" s="1" t="s">
        <v>25</v>
      </c>
      <c r="F666" s="1" t="s">
        <v>26</v>
      </c>
      <c r="G666" s="1" t="s">
        <v>2991</v>
      </c>
      <c r="H666" s="1" t="s">
        <v>28</v>
      </c>
      <c r="I666" s="1" t="s">
        <v>29</v>
      </c>
      <c r="J666" s="1" t="s">
        <v>2992</v>
      </c>
      <c r="K666" s="1" t="s">
        <v>2993</v>
      </c>
      <c r="L666" s="1" t="s">
        <v>2994</v>
      </c>
      <c r="M666" s="1" t="s">
        <v>55</v>
      </c>
      <c r="N666" s="1" t="s">
        <v>56</v>
      </c>
      <c r="O666" s="1" t="s">
        <v>57</v>
      </c>
      <c r="P666" s="1" t="s">
        <v>37</v>
      </c>
      <c r="Q666" s="1" t="s">
        <v>37</v>
      </c>
      <c r="R666" s="1" t="s">
        <v>37</v>
      </c>
      <c r="S666" s="1" t="s">
        <v>37</v>
      </c>
      <c r="T666" s="1" t="s">
        <v>38</v>
      </c>
      <c r="U666" s="1" t="s">
        <v>39</v>
      </c>
      <c r="V666" s="1" t="s">
        <v>40</v>
      </c>
      <c r="W666" s="1" t="s">
        <v>41</v>
      </c>
      <c r="X666" s="1" t="s">
        <v>42</v>
      </c>
      <c r="Y666" s="1" t="s">
        <v>37</v>
      </c>
      <c r="Z666" s="1" t="s">
        <v>37</v>
      </c>
      <c r="AA666" s="1" t="s">
        <v>37</v>
      </c>
      <c r="AB666" s="1" t="s">
        <v>2995</v>
      </c>
      <c r="AC666" s="1" t="s">
        <v>37</v>
      </c>
      <c r="AD666" s="1" t="s">
        <v>37</v>
      </c>
      <c r="AE666" s="1" t="s">
        <v>8512</v>
      </c>
      <c r="AF666" s="24">
        <v>9106056267</v>
      </c>
      <c r="AG666" s="24" t="str">
        <f t="shared" si="10"/>
        <v>9106056267-00486136</v>
      </c>
    </row>
    <row r="667" spans="1:33" x14ac:dyDescent="0.25">
      <c r="A667" s="24" t="s">
        <v>9177</v>
      </c>
      <c r="B667" s="1">
        <v>11738140</v>
      </c>
      <c r="C667" s="1" t="s">
        <v>2996</v>
      </c>
      <c r="D667" s="1" t="s">
        <v>2442</v>
      </c>
      <c r="E667" s="1" t="s">
        <v>25</v>
      </c>
      <c r="F667" s="1" t="s">
        <v>26</v>
      </c>
      <c r="G667" s="1" t="s">
        <v>2997</v>
      </c>
      <c r="H667" s="1" t="s">
        <v>28</v>
      </c>
      <c r="I667" s="1" t="s">
        <v>29</v>
      </c>
      <c r="J667" s="1" t="s">
        <v>79</v>
      </c>
      <c r="K667" s="1" t="s">
        <v>80</v>
      </c>
      <c r="L667" s="1" t="s">
        <v>81</v>
      </c>
      <c r="M667" s="1" t="s">
        <v>55</v>
      </c>
      <c r="N667" s="1" t="s">
        <v>56</v>
      </c>
      <c r="O667" s="1" t="s">
        <v>57</v>
      </c>
      <c r="P667" s="1" t="s">
        <v>37</v>
      </c>
      <c r="Q667" s="1" t="s">
        <v>37</v>
      </c>
      <c r="R667" s="1" t="s">
        <v>37</v>
      </c>
      <c r="S667" s="1" t="s">
        <v>37</v>
      </c>
      <c r="T667" s="1" t="s">
        <v>38</v>
      </c>
      <c r="U667" s="1" t="s">
        <v>39</v>
      </c>
      <c r="V667" s="1" t="s">
        <v>40</v>
      </c>
      <c r="W667" s="1" t="s">
        <v>41</v>
      </c>
      <c r="X667" s="1" t="s">
        <v>42</v>
      </c>
      <c r="Y667" s="1" t="s">
        <v>37</v>
      </c>
      <c r="Z667" s="1" t="s">
        <v>37</v>
      </c>
      <c r="AA667" s="1" t="s">
        <v>37</v>
      </c>
      <c r="AB667" s="1" t="s">
        <v>2998</v>
      </c>
      <c r="AC667" s="1" t="s">
        <v>37</v>
      </c>
      <c r="AD667" s="1" t="s">
        <v>37</v>
      </c>
      <c r="AE667" s="1" t="s">
        <v>8512</v>
      </c>
      <c r="AF667" s="24">
        <v>9106055974</v>
      </c>
      <c r="AG667" s="24" t="str">
        <f t="shared" si="10"/>
        <v>9106055974-00486037</v>
      </c>
    </row>
    <row r="668" spans="1:33" x14ac:dyDescent="0.25">
      <c r="A668" s="24" t="s">
        <v>9196</v>
      </c>
      <c r="B668" s="1">
        <v>11738710</v>
      </c>
      <c r="C668" s="1" t="s">
        <v>2999</v>
      </c>
      <c r="D668" s="1" t="s">
        <v>2442</v>
      </c>
      <c r="E668" s="1" t="s">
        <v>25</v>
      </c>
      <c r="F668" s="1" t="s">
        <v>26</v>
      </c>
      <c r="G668" s="1" t="s">
        <v>3000</v>
      </c>
      <c r="H668" s="1" t="s">
        <v>28</v>
      </c>
      <c r="I668" s="1" t="s">
        <v>29</v>
      </c>
      <c r="J668" s="1" t="s">
        <v>292</v>
      </c>
      <c r="K668" s="1" t="s">
        <v>293</v>
      </c>
      <c r="L668" s="1" t="s">
        <v>294</v>
      </c>
      <c r="M668" s="1" t="s">
        <v>310</v>
      </c>
      <c r="N668" s="1" t="s">
        <v>311</v>
      </c>
      <c r="O668" s="1" t="s">
        <v>312</v>
      </c>
      <c r="P668" s="1" t="s">
        <v>167</v>
      </c>
      <c r="Q668" s="1" t="s">
        <v>37</v>
      </c>
      <c r="R668" s="1" t="s">
        <v>37</v>
      </c>
      <c r="S668" s="1" t="s">
        <v>37</v>
      </c>
      <c r="T668" s="1" t="s">
        <v>38</v>
      </c>
      <c r="U668" s="1" t="s">
        <v>39</v>
      </c>
      <c r="V668" s="1" t="s">
        <v>40</v>
      </c>
      <c r="W668" s="1" t="s">
        <v>41</v>
      </c>
      <c r="X668" s="1" t="s">
        <v>42</v>
      </c>
      <c r="Y668" s="1" t="s">
        <v>37</v>
      </c>
      <c r="Z668" s="1" t="s">
        <v>37</v>
      </c>
      <c r="AA668" s="1" t="s">
        <v>37</v>
      </c>
      <c r="AB668" s="1" t="s">
        <v>3001</v>
      </c>
      <c r="AC668" s="1" t="s">
        <v>37</v>
      </c>
      <c r="AD668" s="1" t="s">
        <v>37</v>
      </c>
      <c r="AE668" s="1" t="s">
        <v>8512</v>
      </c>
      <c r="AF668" s="24">
        <v>9106056249</v>
      </c>
      <c r="AG668" s="24" t="str">
        <f t="shared" si="10"/>
        <v>9106056249-00029152</v>
      </c>
    </row>
    <row r="669" spans="1:33" x14ac:dyDescent="0.25">
      <c r="A669" s="24" t="s">
        <v>9077</v>
      </c>
      <c r="B669" s="1">
        <v>11738616</v>
      </c>
      <c r="C669" s="1" t="s">
        <v>3002</v>
      </c>
      <c r="D669" s="1" t="s">
        <v>2442</v>
      </c>
      <c r="E669" s="1" t="s">
        <v>25</v>
      </c>
      <c r="F669" s="1" t="s">
        <v>26</v>
      </c>
      <c r="G669" s="1" t="s">
        <v>3003</v>
      </c>
      <c r="H669" s="1" t="s">
        <v>28</v>
      </c>
      <c r="I669" s="1" t="s">
        <v>29</v>
      </c>
      <c r="J669" s="1" t="s">
        <v>61</v>
      </c>
      <c r="K669" s="1" t="s">
        <v>62</v>
      </c>
      <c r="L669" s="1" t="s">
        <v>63</v>
      </c>
      <c r="M669" s="1" t="s">
        <v>222</v>
      </c>
      <c r="N669" s="1" t="s">
        <v>223</v>
      </c>
      <c r="O669" s="1" t="s">
        <v>224</v>
      </c>
      <c r="P669" s="1" t="s">
        <v>37</v>
      </c>
      <c r="Q669" s="1" t="s">
        <v>37</v>
      </c>
      <c r="R669" s="1" t="s">
        <v>37</v>
      </c>
      <c r="S669" s="1" t="s">
        <v>37</v>
      </c>
      <c r="T669" s="1" t="s">
        <v>38</v>
      </c>
      <c r="U669" s="1" t="s">
        <v>39</v>
      </c>
      <c r="V669" s="1" t="s">
        <v>40</v>
      </c>
      <c r="W669" s="1" t="s">
        <v>41</v>
      </c>
      <c r="X669" s="1" t="s">
        <v>42</v>
      </c>
      <c r="Y669" s="1" t="s">
        <v>37</v>
      </c>
      <c r="Z669" s="1" t="s">
        <v>37</v>
      </c>
      <c r="AA669" s="1" t="s">
        <v>37</v>
      </c>
      <c r="AB669" s="1" t="s">
        <v>3004</v>
      </c>
      <c r="AC669" s="1" t="s">
        <v>37</v>
      </c>
      <c r="AD669" s="1" t="s">
        <v>37</v>
      </c>
      <c r="AE669" s="1" t="s">
        <v>8512</v>
      </c>
      <c r="AF669" s="24">
        <v>9106053599</v>
      </c>
      <c r="AG669" s="24" t="str">
        <f t="shared" si="10"/>
        <v>9106053599-00011436</v>
      </c>
    </row>
    <row r="670" spans="1:33" x14ac:dyDescent="0.25">
      <c r="A670" s="24" t="s">
        <v>9098</v>
      </c>
      <c r="B670" s="1">
        <v>11737472</v>
      </c>
      <c r="C670" s="1" t="s">
        <v>3005</v>
      </c>
      <c r="D670" s="1" t="s">
        <v>2442</v>
      </c>
      <c r="E670" s="1" t="s">
        <v>25</v>
      </c>
      <c r="F670" s="1" t="s">
        <v>26</v>
      </c>
      <c r="G670" s="1" t="s">
        <v>3006</v>
      </c>
      <c r="H670" s="1" t="s">
        <v>28</v>
      </c>
      <c r="I670" s="1" t="s">
        <v>29</v>
      </c>
      <c r="J670" s="1" t="s">
        <v>1464</v>
      </c>
      <c r="K670" s="1" t="s">
        <v>1465</v>
      </c>
      <c r="L670" s="1" t="s">
        <v>1466</v>
      </c>
      <c r="M670" s="1" t="s">
        <v>55</v>
      </c>
      <c r="N670" s="1" t="s">
        <v>56</v>
      </c>
      <c r="O670" s="1" t="s">
        <v>57</v>
      </c>
      <c r="P670" s="1" t="s">
        <v>37</v>
      </c>
      <c r="Q670" s="1" t="s">
        <v>37</v>
      </c>
      <c r="R670" s="1" t="s">
        <v>37</v>
      </c>
      <c r="S670" s="1" t="s">
        <v>37</v>
      </c>
      <c r="T670" s="1" t="s">
        <v>38</v>
      </c>
      <c r="U670" s="1" t="s">
        <v>39</v>
      </c>
      <c r="V670" s="1" t="s">
        <v>40</v>
      </c>
      <c r="W670" s="1" t="s">
        <v>41</v>
      </c>
      <c r="X670" s="1" t="s">
        <v>42</v>
      </c>
      <c r="Y670" s="1" t="s">
        <v>37</v>
      </c>
      <c r="Z670" s="1" t="s">
        <v>37</v>
      </c>
      <c r="AA670" s="1" t="s">
        <v>37</v>
      </c>
      <c r="AB670" s="1" t="s">
        <v>3007</v>
      </c>
      <c r="AC670" s="1" t="s">
        <v>37</v>
      </c>
      <c r="AD670" s="1" t="s">
        <v>37</v>
      </c>
      <c r="AE670" s="1" t="s">
        <v>8512</v>
      </c>
      <c r="AF670" s="24">
        <v>9106054097</v>
      </c>
      <c r="AG670" s="24" t="str">
        <f t="shared" si="10"/>
        <v>9106054097-00485405</v>
      </c>
    </row>
    <row r="671" spans="1:33" x14ac:dyDescent="0.25">
      <c r="A671" s="24" t="s">
        <v>9183</v>
      </c>
      <c r="B671" s="1">
        <v>11738706</v>
      </c>
      <c r="C671" s="1" t="s">
        <v>3008</v>
      </c>
      <c r="D671" s="1" t="s">
        <v>2442</v>
      </c>
      <c r="E671" s="1" t="s">
        <v>25</v>
      </c>
      <c r="F671" s="1" t="s">
        <v>26</v>
      </c>
      <c r="G671" s="1" t="s">
        <v>3009</v>
      </c>
      <c r="H671" s="1" t="s">
        <v>28</v>
      </c>
      <c r="I671" s="1" t="s">
        <v>29</v>
      </c>
      <c r="J671" s="1" t="s">
        <v>2791</v>
      </c>
      <c r="K671" s="1" t="s">
        <v>2792</v>
      </c>
      <c r="L671" s="1" t="s">
        <v>2793</v>
      </c>
      <c r="M671" s="1" t="s">
        <v>310</v>
      </c>
      <c r="N671" s="1" t="s">
        <v>311</v>
      </c>
      <c r="O671" s="1" t="s">
        <v>312</v>
      </c>
      <c r="P671" s="1" t="s">
        <v>167</v>
      </c>
      <c r="Q671" s="1" t="s">
        <v>37</v>
      </c>
      <c r="R671" s="1" t="s">
        <v>37</v>
      </c>
      <c r="S671" s="1" t="s">
        <v>37</v>
      </c>
      <c r="T671" s="1" t="s">
        <v>38</v>
      </c>
      <c r="U671" s="1" t="s">
        <v>39</v>
      </c>
      <c r="V671" s="1" t="s">
        <v>40</v>
      </c>
      <c r="W671" s="1" t="s">
        <v>41</v>
      </c>
      <c r="X671" s="1" t="s">
        <v>42</v>
      </c>
      <c r="Y671" s="1" t="s">
        <v>37</v>
      </c>
      <c r="Z671" s="1" t="s">
        <v>37</v>
      </c>
      <c r="AA671" s="1" t="s">
        <v>37</v>
      </c>
      <c r="AB671" s="1" t="s">
        <v>3010</v>
      </c>
      <c r="AC671" s="1" t="s">
        <v>37</v>
      </c>
      <c r="AD671" s="1" t="s">
        <v>37</v>
      </c>
      <c r="AE671" s="1" t="s">
        <v>8512</v>
      </c>
      <c r="AF671" s="24">
        <v>9106056051</v>
      </c>
      <c r="AG671" s="24" t="str">
        <f t="shared" si="10"/>
        <v>9106056051-00029148</v>
      </c>
    </row>
    <row r="672" spans="1:33" x14ac:dyDescent="0.25">
      <c r="A672" s="24" t="s">
        <v>9181</v>
      </c>
      <c r="B672" s="1">
        <v>11738704</v>
      </c>
      <c r="C672" s="1" t="s">
        <v>3011</v>
      </c>
      <c r="D672" s="1" t="s">
        <v>2442</v>
      </c>
      <c r="E672" s="1" t="s">
        <v>25</v>
      </c>
      <c r="F672" s="1" t="s">
        <v>26</v>
      </c>
      <c r="G672" s="1" t="s">
        <v>3012</v>
      </c>
      <c r="H672" s="1" t="s">
        <v>28</v>
      </c>
      <c r="I672" s="1" t="s">
        <v>29</v>
      </c>
      <c r="J672" s="1" t="s">
        <v>3013</v>
      </c>
      <c r="K672" s="1" t="s">
        <v>3014</v>
      </c>
      <c r="L672" s="1" t="s">
        <v>3015</v>
      </c>
      <c r="M672" s="1" t="s">
        <v>310</v>
      </c>
      <c r="N672" s="1" t="s">
        <v>311</v>
      </c>
      <c r="O672" s="1" t="s">
        <v>312</v>
      </c>
      <c r="P672" s="1" t="s">
        <v>167</v>
      </c>
      <c r="Q672" s="1" t="s">
        <v>37</v>
      </c>
      <c r="R672" s="1" t="s">
        <v>37</v>
      </c>
      <c r="S672" s="1" t="s">
        <v>37</v>
      </c>
      <c r="T672" s="1" t="s">
        <v>38</v>
      </c>
      <c r="U672" s="1" t="s">
        <v>39</v>
      </c>
      <c r="V672" s="1" t="s">
        <v>40</v>
      </c>
      <c r="W672" s="1" t="s">
        <v>41</v>
      </c>
      <c r="X672" s="1" t="s">
        <v>42</v>
      </c>
      <c r="Y672" s="1" t="s">
        <v>37</v>
      </c>
      <c r="Z672" s="1" t="s">
        <v>37</v>
      </c>
      <c r="AA672" s="1" t="s">
        <v>37</v>
      </c>
      <c r="AB672" s="1" t="s">
        <v>3016</v>
      </c>
      <c r="AC672" s="1" t="s">
        <v>37</v>
      </c>
      <c r="AD672" s="1" t="s">
        <v>37</v>
      </c>
      <c r="AE672" s="1" t="s">
        <v>8512</v>
      </c>
      <c r="AF672" s="24">
        <v>9106056012</v>
      </c>
      <c r="AG672" s="24" t="str">
        <f t="shared" si="10"/>
        <v>9106056012-00029146</v>
      </c>
    </row>
    <row r="673" spans="1:33" x14ac:dyDescent="0.25">
      <c r="A673" s="24" t="s">
        <v>9066</v>
      </c>
      <c r="B673" s="1">
        <v>11739158</v>
      </c>
      <c r="C673" s="1" t="s">
        <v>3017</v>
      </c>
      <c r="D673" s="1" t="s">
        <v>2442</v>
      </c>
      <c r="E673" s="1" t="s">
        <v>25</v>
      </c>
      <c r="F673" s="1" t="s">
        <v>26</v>
      </c>
      <c r="G673" s="1" t="s">
        <v>3018</v>
      </c>
      <c r="H673" s="1" t="s">
        <v>28</v>
      </c>
      <c r="I673" s="1" t="s">
        <v>29</v>
      </c>
      <c r="J673" s="1" t="s">
        <v>428</v>
      </c>
      <c r="K673" s="1" t="s">
        <v>429</v>
      </c>
      <c r="L673" s="1" t="s">
        <v>430</v>
      </c>
      <c r="M673" s="1" t="s">
        <v>764</v>
      </c>
      <c r="N673" s="1" t="s">
        <v>765</v>
      </c>
      <c r="O673" s="1" t="s">
        <v>766</v>
      </c>
      <c r="P673" s="1" t="s">
        <v>167</v>
      </c>
      <c r="Q673" s="1" t="s">
        <v>37</v>
      </c>
      <c r="R673" s="1" t="s">
        <v>37</v>
      </c>
      <c r="S673" s="1" t="s">
        <v>37</v>
      </c>
      <c r="T673" s="1" t="s">
        <v>38</v>
      </c>
      <c r="U673" s="1" t="s">
        <v>39</v>
      </c>
      <c r="V673" s="1" t="s">
        <v>40</v>
      </c>
      <c r="W673" s="1" t="s">
        <v>41</v>
      </c>
      <c r="X673" s="1" t="s">
        <v>42</v>
      </c>
      <c r="Y673" s="1" t="s">
        <v>37</v>
      </c>
      <c r="Z673" s="1" t="s">
        <v>37</v>
      </c>
      <c r="AA673" s="1" t="s">
        <v>37</v>
      </c>
      <c r="AB673" s="1" t="s">
        <v>3019</v>
      </c>
      <c r="AC673" s="1" t="s">
        <v>37</v>
      </c>
      <c r="AD673" s="1" t="s">
        <v>37</v>
      </c>
      <c r="AE673" s="1" t="s">
        <v>8512</v>
      </c>
      <c r="AF673" s="24">
        <v>9106053136</v>
      </c>
      <c r="AG673" s="24" t="str">
        <f t="shared" si="10"/>
        <v>9106053136-00004048</v>
      </c>
    </row>
    <row r="674" spans="1:33" x14ac:dyDescent="0.25">
      <c r="A674" s="24" t="s">
        <v>9176</v>
      </c>
      <c r="B674" s="1">
        <v>11739984</v>
      </c>
      <c r="C674" s="1" t="s">
        <v>3020</v>
      </c>
      <c r="D674" s="1" t="s">
        <v>2442</v>
      </c>
      <c r="E674" s="1" t="s">
        <v>25</v>
      </c>
      <c r="F674" s="1" t="s">
        <v>26</v>
      </c>
      <c r="G674" s="1" t="s">
        <v>3021</v>
      </c>
      <c r="H674" s="1" t="s">
        <v>28</v>
      </c>
      <c r="I674" s="1" t="s">
        <v>29</v>
      </c>
      <c r="J674" s="1" t="s">
        <v>524</v>
      </c>
      <c r="K674" s="1" t="s">
        <v>525</v>
      </c>
      <c r="L674" s="1" t="s">
        <v>526</v>
      </c>
      <c r="M674" s="1" t="s">
        <v>164</v>
      </c>
      <c r="N674" s="1" t="s">
        <v>165</v>
      </c>
      <c r="O674" s="1" t="s">
        <v>166</v>
      </c>
      <c r="P674" s="1" t="s">
        <v>167</v>
      </c>
      <c r="Q674" s="1" t="s">
        <v>37</v>
      </c>
      <c r="R674" s="1" t="s">
        <v>37</v>
      </c>
      <c r="S674" s="1" t="s">
        <v>37</v>
      </c>
      <c r="T674" s="1" t="s">
        <v>38</v>
      </c>
      <c r="U674" s="1" t="s">
        <v>39</v>
      </c>
      <c r="V674" s="1" t="s">
        <v>40</v>
      </c>
      <c r="W674" s="1" t="s">
        <v>41</v>
      </c>
      <c r="X674" s="1" t="s">
        <v>42</v>
      </c>
      <c r="Y674" s="1" t="s">
        <v>37</v>
      </c>
      <c r="Z674" s="1" t="s">
        <v>37</v>
      </c>
      <c r="AA674" s="1" t="s">
        <v>37</v>
      </c>
      <c r="AB674" s="1" t="s">
        <v>3022</v>
      </c>
      <c r="AC674" s="1" t="s">
        <v>37</v>
      </c>
      <c r="AD674" s="1" t="s">
        <v>37</v>
      </c>
      <c r="AE674" s="1" t="s">
        <v>8512</v>
      </c>
      <c r="AF674" s="24">
        <v>9106055968</v>
      </c>
      <c r="AG674" s="24" t="str">
        <f t="shared" si="10"/>
        <v>9106055968-00033961</v>
      </c>
    </row>
    <row r="675" spans="1:33" x14ac:dyDescent="0.25">
      <c r="A675" s="24" t="s">
        <v>9106</v>
      </c>
      <c r="B675" s="1">
        <v>11740664</v>
      </c>
      <c r="C675" s="1" t="s">
        <v>3023</v>
      </c>
      <c r="D675" s="1" t="s">
        <v>2442</v>
      </c>
      <c r="E675" s="1" t="s">
        <v>25</v>
      </c>
      <c r="F675" s="1" t="s">
        <v>26</v>
      </c>
      <c r="G675" s="1" t="s">
        <v>3024</v>
      </c>
      <c r="H675" s="1" t="s">
        <v>28</v>
      </c>
      <c r="I675" s="1" t="s">
        <v>29</v>
      </c>
      <c r="J675" s="1" t="s">
        <v>3025</v>
      </c>
      <c r="K675" s="1" t="s">
        <v>3026</v>
      </c>
      <c r="L675" s="1" t="s">
        <v>3027</v>
      </c>
      <c r="M675" s="1" t="s">
        <v>189</v>
      </c>
      <c r="N675" s="1" t="s">
        <v>190</v>
      </c>
      <c r="O675" s="1" t="s">
        <v>191</v>
      </c>
      <c r="P675" s="1" t="s">
        <v>167</v>
      </c>
      <c r="Q675" s="1" t="s">
        <v>37</v>
      </c>
      <c r="R675" s="1" t="s">
        <v>37</v>
      </c>
      <c r="S675" s="1" t="s">
        <v>37</v>
      </c>
      <c r="T675" s="1" t="s">
        <v>38</v>
      </c>
      <c r="U675" s="1" t="s">
        <v>39</v>
      </c>
      <c r="V675" s="1" t="s">
        <v>40</v>
      </c>
      <c r="W675" s="1" t="s">
        <v>41</v>
      </c>
      <c r="X675" s="1" t="s">
        <v>42</v>
      </c>
      <c r="Y675" s="1" t="s">
        <v>37</v>
      </c>
      <c r="Z675" s="1" t="s">
        <v>37</v>
      </c>
      <c r="AA675" s="1" t="s">
        <v>37</v>
      </c>
      <c r="AB675" s="1" t="s">
        <v>3028</v>
      </c>
      <c r="AC675" s="1" t="s">
        <v>37</v>
      </c>
      <c r="AD675" s="1" t="s">
        <v>37</v>
      </c>
      <c r="AE675" s="1" t="s">
        <v>8512</v>
      </c>
      <c r="AF675" s="24">
        <v>9106054222</v>
      </c>
      <c r="AG675" s="24" t="str">
        <f t="shared" si="10"/>
        <v>9106054222-00016069</v>
      </c>
    </row>
    <row r="676" spans="1:33" x14ac:dyDescent="0.25">
      <c r="A676" s="24" t="s">
        <v>9100</v>
      </c>
      <c r="B676" s="1">
        <v>11741123</v>
      </c>
      <c r="C676" s="1" t="s">
        <v>3029</v>
      </c>
      <c r="D676" s="1" t="s">
        <v>2442</v>
      </c>
      <c r="E676" s="1" t="s">
        <v>25</v>
      </c>
      <c r="F676" s="1" t="s">
        <v>26</v>
      </c>
      <c r="G676" s="1" t="s">
        <v>3030</v>
      </c>
      <c r="H676" s="1" t="s">
        <v>28</v>
      </c>
      <c r="I676" s="1" t="s">
        <v>29</v>
      </c>
      <c r="J676" s="1" t="s">
        <v>3031</v>
      </c>
      <c r="K676" s="1" t="s">
        <v>3032</v>
      </c>
      <c r="L676" s="1" t="s">
        <v>3033</v>
      </c>
      <c r="M676" s="1" t="s">
        <v>198</v>
      </c>
      <c r="N676" s="1" t="s">
        <v>199</v>
      </c>
      <c r="O676" s="1" t="s">
        <v>200</v>
      </c>
      <c r="P676" s="1" t="s">
        <v>91</v>
      </c>
      <c r="Q676" s="1" t="s">
        <v>37</v>
      </c>
      <c r="R676" s="1" t="s">
        <v>37</v>
      </c>
      <c r="S676" s="1" t="s">
        <v>37</v>
      </c>
      <c r="T676" s="1" t="s">
        <v>38</v>
      </c>
      <c r="U676" s="1" t="s">
        <v>39</v>
      </c>
      <c r="V676" s="1" t="s">
        <v>40</v>
      </c>
      <c r="W676" s="1" t="s">
        <v>41</v>
      </c>
      <c r="X676" s="1" t="s">
        <v>42</v>
      </c>
      <c r="Y676" s="1" t="s">
        <v>37</v>
      </c>
      <c r="Z676" s="1" t="s">
        <v>37</v>
      </c>
      <c r="AA676" s="1" t="s">
        <v>37</v>
      </c>
      <c r="AB676" s="1" t="s">
        <v>3034</v>
      </c>
      <c r="AC676" s="1" t="s">
        <v>37</v>
      </c>
      <c r="AD676" s="1" t="s">
        <v>37</v>
      </c>
      <c r="AE676" s="1" t="s">
        <v>8512</v>
      </c>
      <c r="AF676" s="24">
        <v>9106054129</v>
      </c>
      <c r="AG676" s="24" t="str">
        <f t="shared" si="10"/>
        <v>9106054129-00161205</v>
      </c>
    </row>
    <row r="677" spans="1:33" x14ac:dyDescent="0.25">
      <c r="A677" s="24" t="s">
        <v>9213</v>
      </c>
      <c r="B677" s="1">
        <v>11738329</v>
      </c>
      <c r="C677" s="1" t="s">
        <v>3035</v>
      </c>
      <c r="D677" s="1" t="s">
        <v>2442</v>
      </c>
      <c r="E677" s="1" t="s">
        <v>25</v>
      </c>
      <c r="F677" s="1" t="s">
        <v>26</v>
      </c>
      <c r="G677" s="1" t="s">
        <v>3036</v>
      </c>
      <c r="H677" s="1" t="s">
        <v>28</v>
      </c>
      <c r="I677" s="1" t="s">
        <v>29</v>
      </c>
      <c r="J677" s="1" t="s">
        <v>292</v>
      </c>
      <c r="K677" s="1" t="s">
        <v>293</v>
      </c>
      <c r="L677" s="1" t="s">
        <v>294</v>
      </c>
      <c r="M677" s="1" t="s">
        <v>55</v>
      </c>
      <c r="N677" s="1" t="s">
        <v>56</v>
      </c>
      <c r="O677" s="1" t="s">
        <v>57</v>
      </c>
      <c r="P677" s="1" t="s">
        <v>37</v>
      </c>
      <c r="Q677" s="1" t="s">
        <v>37</v>
      </c>
      <c r="R677" s="1" t="s">
        <v>37</v>
      </c>
      <c r="S677" s="1" t="s">
        <v>37</v>
      </c>
      <c r="T677" s="1" t="s">
        <v>38</v>
      </c>
      <c r="U677" s="1" t="s">
        <v>39</v>
      </c>
      <c r="V677" s="1" t="s">
        <v>40</v>
      </c>
      <c r="W677" s="1" t="s">
        <v>41</v>
      </c>
      <c r="X677" s="1" t="s">
        <v>42</v>
      </c>
      <c r="Y677" s="1" t="s">
        <v>37</v>
      </c>
      <c r="Z677" s="1" t="s">
        <v>37</v>
      </c>
      <c r="AA677" s="1" t="s">
        <v>37</v>
      </c>
      <c r="AB677" s="1" t="s">
        <v>3037</v>
      </c>
      <c r="AC677" s="1" t="s">
        <v>37</v>
      </c>
      <c r="AD677" s="1" t="s">
        <v>37</v>
      </c>
      <c r="AE677" s="1" t="s">
        <v>8512</v>
      </c>
      <c r="AF677" s="24">
        <v>9106056507</v>
      </c>
      <c r="AG677" s="24" t="str">
        <f t="shared" si="10"/>
        <v>9106056507-00486217</v>
      </c>
    </row>
    <row r="678" spans="1:33" x14ac:dyDescent="0.25">
      <c r="A678" s="24" t="s">
        <v>9145</v>
      </c>
      <c r="B678" s="1">
        <v>11737855</v>
      </c>
      <c r="C678" s="1" t="s">
        <v>3038</v>
      </c>
      <c r="D678" s="1" t="s">
        <v>2442</v>
      </c>
      <c r="E678" s="1" t="s">
        <v>25</v>
      </c>
      <c r="F678" s="1" t="s">
        <v>26</v>
      </c>
      <c r="G678" s="1" t="s">
        <v>3039</v>
      </c>
      <c r="H678" s="1" t="s">
        <v>28</v>
      </c>
      <c r="I678" s="1" t="s">
        <v>29</v>
      </c>
      <c r="J678" s="1" t="s">
        <v>1014</v>
      </c>
      <c r="K678" s="1" t="s">
        <v>1015</v>
      </c>
      <c r="L678" s="1" t="s">
        <v>1016</v>
      </c>
      <c r="M678" s="1" t="s">
        <v>55</v>
      </c>
      <c r="N678" s="1" t="s">
        <v>56</v>
      </c>
      <c r="O678" s="1" t="s">
        <v>57</v>
      </c>
      <c r="P678" s="1" t="s">
        <v>37</v>
      </c>
      <c r="Q678" s="1" t="s">
        <v>37</v>
      </c>
      <c r="R678" s="1" t="s">
        <v>37</v>
      </c>
      <c r="S678" s="1" t="s">
        <v>37</v>
      </c>
      <c r="T678" s="1" t="s">
        <v>38</v>
      </c>
      <c r="U678" s="1" t="s">
        <v>39</v>
      </c>
      <c r="V678" s="1" t="s">
        <v>40</v>
      </c>
      <c r="W678" s="1" t="s">
        <v>41</v>
      </c>
      <c r="X678" s="1" t="s">
        <v>42</v>
      </c>
      <c r="Y678" s="1" t="s">
        <v>37</v>
      </c>
      <c r="Z678" s="1" t="s">
        <v>37</v>
      </c>
      <c r="AA678" s="1" t="s">
        <v>37</v>
      </c>
      <c r="AB678" s="1" t="s">
        <v>3040</v>
      </c>
      <c r="AC678" s="1" t="s">
        <v>37</v>
      </c>
      <c r="AD678" s="1" t="s">
        <v>37</v>
      </c>
      <c r="AE678" s="1" t="s">
        <v>8512</v>
      </c>
      <c r="AF678" s="24">
        <v>9106055116</v>
      </c>
      <c r="AG678" s="24" t="str">
        <f t="shared" si="10"/>
        <v>9106055116-00485764</v>
      </c>
    </row>
    <row r="679" spans="1:33" x14ac:dyDescent="0.25">
      <c r="A679" s="24" t="s">
        <v>9057</v>
      </c>
      <c r="B679" s="1">
        <v>11738885</v>
      </c>
      <c r="C679" s="1" t="s">
        <v>3041</v>
      </c>
      <c r="D679" s="1" t="s">
        <v>2442</v>
      </c>
      <c r="E679" s="1" t="s">
        <v>25</v>
      </c>
      <c r="F679" s="1" t="s">
        <v>26</v>
      </c>
      <c r="G679" s="1" t="s">
        <v>3042</v>
      </c>
      <c r="H679" s="1" t="s">
        <v>28</v>
      </c>
      <c r="I679" s="1" t="s">
        <v>29</v>
      </c>
      <c r="J679" s="1" t="s">
        <v>936</v>
      </c>
      <c r="K679" s="1" t="s">
        <v>937</v>
      </c>
      <c r="L679" s="1" t="s">
        <v>938</v>
      </c>
      <c r="M679" s="1" t="s">
        <v>407</v>
      </c>
      <c r="N679" s="1" t="s">
        <v>408</v>
      </c>
      <c r="O679" s="1" t="s">
        <v>409</v>
      </c>
      <c r="P679" s="1" t="s">
        <v>167</v>
      </c>
      <c r="Q679" s="1" t="s">
        <v>37</v>
      </c>
      <c r="R679" s="1" t="s">
        <v>37</v>
      </c>
      <c r="S679" s="1" t="s">
        <v>37</v>
      </c>
      <c r="T679" s="1" t="s">
        <v>38</v>
      </c>
      <c r="U679" s="1" t="s">
        <v>39</v>
      </c>
      <c r="V679" s="1" t="s">
        <v>40</v>
      </c>
      <c r="W679" s="1" t="s">
        <v>41</v>
      </c>
      <c r="X679" s="1" t="s">
        <v>42</v>
      </c>
      <c r="Y679" s="1" t="s">
        <v>37</v>
      </c>
      <c r="Z679" s="1" t="s">
        <v>37</v>
      </c>
      <c r="AA679" s="1" t="s">
        <v>37</v>
      </c>
      <c r="AB679" s="1" t="s">
        <v>3043</v>
      </c>
      <c r="AC679" s="1" t="s">
        <v>37</v>
      </c>
      <c r="AD679" s="1" t="s">
        <v>37</v>
      </c>
      <c r="AE679" s="1" t="s">
        <v>8512</v>
      </c>
      <c r="AF679" s="24">
        <v>9106052811</v>
      </c>
      <c r="AG679" s="24" t="str">
        <f t="shared" si="10"/>
        <v>9106052811-00047860</v>
      </c>
    </row>
    <row r="680" spans="1:33" x14ac:dyDescent="0.25">
      <c r="A680" s="24" t="s">
        <v>9085</v>
      </c>
      <c r="B680" s="1">
        <v>11741668</v>
      </c>
      <c r="C680" s="1" t="s">
        <v>3044</v>
      </c>
      <c r="D680" s="1" t="s">
        <v>2442</v>
      </c>
      <c r="E680" s="1" t="s">
        <v>25</v>
      </c>
      <c r="F680" s="1" t="s">
        <v>26</v>
      </c>
      <c r="G680" s="1" t="s">
        <v>3045</v>
      </c>
      <c r="H680" s="1" t="s">
        <v>28</v>
      </c>
      <c r="I680" s="1" t="s">
        <v>29</v>
      </c>
      <c r="J680" s="1" t="s">
        <v>3046</v>
      </c>
      <c r="K680" s="1" t="s">
        <v>3047</v>
      </c>
      <c r="L680" s="1" t="s">
        <v>3048</v>
      </c>
      <c r="M680" s="1" t="s">
        <v>3049</v>
      </c>
      <c r="N680" s="1" t="s">
        <v>3050</v>
      </c>
      <c r="O680" s="1" t="s">
        <v>3051</v>
      </c>
      <c r="P680" s="1" t="s">
        <v>167</v>
      </c>
      <c r="Q680" s="1" t="s">
        <v>37</v>
      </c>
      <c r="R680" s="1" t="s">
        <v>37</v>
      </c>
      <c r="S680" s="1" t="s">
        <v>37</v>
      </c>
      <c r="T680" s="1" t="s">
        <v>38</v>
      </c>
      <c r="U680" s="1" t="s">
        <v>39</v>
      </c>
      <c r="V680" s="1" t="s">
        <v>40</v>
      </c>
      <c r="W680" s="1" t="s">
        <v>41</v>
      </c>
      <c r="X680" s="1" t="s">
        <v>42</v>
      </c>
      <c r="Y680" s="1" t="s">
        <v>37</v>
      </c>
      <c r="Z680" s="1" t="s">
        <v>37</v>
      </c>
      <c r="AA680" s="1" t="s">
        <v>37</v>
      </c>
      <c r="AB680" s="1" t="s">
        <v>3052</v>
      </c>
      <c r="AC680" s="1" t="s">
        <v>37</v>
      </c>
      <c r="AD680" s="1" t="s">
        <v>37</v>
      </c>
      <c r="AE680" s="1" t="s">
        <v>8512</v>
      </c>
      <c r="AF680" s="24">
        <v>9106053772</v>
      </c>
      <c r="AG680" s="24" t="str">
        <f t="shared" si="10"/>
        <v>9106053772-00017385</v>
      </c>
    </row>
    <row r="681" spans="1:33" x14ac:dyDescent="0.25">
      <c r="A681" s="24" t="s">
        <v>9155</v>
      </c>
      <c r="B681" s="1">
        <v>11738973</v>
      </c>
      <c r="C681" s="1" t="s">
        <v>3053</v>
      </c>
      <c r="D681" s="1" t="s">
        <v>2442</v>
      </c>
      <c r="E681" s="1" t="s">
        <v>25</v>
      </c>
      <c r="F681" s="1" t="s">
        <v>26</v>
      </c>
      <c r="G681" s="1" t="s">
        <v>3054</v>
      </c>
      <c r="H681" s="1" t="s">
        <v>28</v>
      </c>
      <c r="I681" s="1" t="s">
        <v>29</v>
      </c>
      <c r="J681" s="1" t="s">
        <v>30</v>
      </c>
      <c r="K681" s="1" t="s">
        <v>31</v>
      </c>
      <c r="L681" s="1" t="s">
        <v>32</v>
      </c>
      <c r="M681" s="1" t="s">
        <v>407</v>
      </c>
      <c r="N681" s="1" t="s">
        <v>408</v>
      </c>
      <c r="O681" s="1" t="s">
        <v>409</v>
      </c>
      <c r="P681" s="1" t="s">
        <v>167</v>
      </c>
      <c r="Q681" s="1" t="s">
        <v>37</v>
      </c>
      <c r="R681" s="1" t="s">
        <v>37</v>
      </c>
      <c r="S681" s="1" t="s">
        <v>37</v>
      </c>
      <c r="T681" s="1" t="s">
        <v>38</v>
      </c>
      <c r="U681" s="1" t="s">
        <v>39</v>
      </c>
      <c r="V681" s="1" t="s">
        <v>40</v>
      </c>
      <c r="W681" s="1" t="s">
        <v>41</v>
      </c>
      <c r="X681" s="1" t="s">
        <v>42</v>
      </c>
      <c r="Y681" s="1" t="s">
        <v>37</v>
      </c>
      <c r="Z681" s="1" t="s">
        <v>37</v>
      </c>
      <c r="AA681" s="1" t="s">
        <v>37</v>
      </c>
      <c r="AB681" s="1" t="s">
        <v>3055</v>
      </c>
      <c r="AC681" s="1" t="s">
        <v>37</v>
      </c>
      <c r="AD681" s="1" t="s">
        <v>37</v>
      </c>
      <c r="AE681" s="1" t="s">
        <v>8512</v>
      </c>
      <c r="AF681" s="24">
        <v>9106055286</v>
      </c>
      <c r="AG681" s="24" t="str">
        <f t="shared" si="10"/>
        <v>9106055286-00047942</v>
      </c>
    </row>
    <row r="682" spans="1:33" x14ac:dyDescent="0.25">
      <c r="A682" s="24" t="s">
        <v>9133</v>
      </c>
      <c r="B682" s="1">
        <v>11741214</v>
      </c>
      <c r="C682" s="1" t="s">
        <v>3056</v>
      </c>
      <c r="D682" s="1" t="s">
        <v>2442</v>
      </c>
      <c r="E682" s="1" t="s">
        <v>25</v>
      </c>
      <c r="F682" s="1" t="s">
        <v>26</v>
      </c>
      <c r="G682" s="1" t="s">
        <v>3057</v>
      </c>
      <c r="H682" s="1" t="s">
        <v>28</v>
      </c>
      <c r="I682" s="1" t="s">
        <v>29</v>
      </c>
      <c r="J682" s="1" t="s">
        <v>3058</v>
      </c>
      <c r="K682" s="1" t="s">
        <v>3059</v>
      </c>
      <c r="L682" s="1" t="s">
        <v>3060</v>
      </c>
      <c r="M682" s="1" t="s">
        <v>198</v>
      </c>
      <c r="N682" s="1" t="s">
        <v>199</v>
      </c>
      <c r="O682" s="1" t="s">
        <v>200</v>
      </c>
      <c r="P682" s="1" t="s">
        <v>91</v>
      </c>
      <c r="Q682" s="1" t="s">
        <v>37</v>
      </c>
      <c r="R682" s="1" t="s">
        <v>37</v>
      </c>
      <c r="S682" s="1" t="s">
        <v>37</v>
      </c>
      <c r="T682" s="1" t="s">
        <v>38</v>
      </c>
      <c r="U682" s="1" t="s">
        <v>39</v>
      </c>
      <c r="V682" s="1" t="s">
        <v>40</v>
      </c>
      <c r="W682" s="1" t="s">
        <v>41</v>
      </c>
      <c r="X682" s="1" t="s">
        <v>42</v>
      </c>
      <c r="Y682" s="1" t="s">
        <v>37</v>
      </c>
      <c r="Z682" s="1" t="s">
        <v>37</v>
      </c>
      <c r="AA682" s="1" t="s">
        <v>37</v>
      </c>
      <c r="AB682" s="1" t="s">
        <v>3061</v>
      </c>
      <c r="AC682" s="1" t="s">
        <v>37</v>
      </c>
      <c r="AD682" s="1" t="s">
        <v>37</v>
      </c>
      <c r="AE682" s="1" t="s">
        <v>8512</v>
      </c>
      <c r="AF682" s="24">
        <v>9106054776</v>
      </c>
      <c r="AG682" s="24" t="str">
        <f t="shared" si="10"/>
        <v>9106054776-00161296</v>
      </c>
    </row>
    <row r="683" spans="1:33" x14ac:dyDescent="0.25">
      <c r="A683" s="24" t="s">
        <v>9179</v>
      </c>
      <c r="B683" s="1">
        <v>11739982</v>
      </c>
      <c r="C683" s="1" t="s">
        <v>3062</v>
      </c>
      <c r="D683" s="1" t="s">
        <v>2442</v>
      </c>
      <c r="E683" s="1" t="s">
        <v>25</v>
      </c>
      <c r="F683" s="1" t="s">
        <v>26</v>
      </c>
      <c r="G683" s="1" t="s">
        <v>3063</v>
      </c>
      <c r="H683" s="1" t="s">
        <v>28</v>
      </c>
      <c r="I683" s="1" t="s">
        <v>29</v>
      </c>
      <c r="J683" s="1" t="s">
        <v>52</v>
      </c>
      <c r="K683" s="1" t="s">
        <v>53</v>
      </c>
      <c r="L683" s="1" t="s">
        <v>54</v>
      </c>
      <c r="M683" s="1" t="s">
        <v>164</v>
      </c>
      <c r="N683" s="1" t="s">
        <v>165</v>
      </c>
      <c r="O683" s="1" t="s">
        <v>166</v>
      </c>
      <c r="P683" s="1" t="s">
        <v>167</v>
      </c>
      <c r="Q683" s="1" t="s">
        <v>37</v>
      </c>
      <c r="R683" s="1" t="s">
        <v>37</v>
      </c>
      <c r="S683" s="1" t="s">
        <v>37</v>
      </c>
      <c r="T683" s="1" t="s">
        <v>38</v>
      </c>
      <c r="U683" s="1" t="s">
        <v>39</v>
      </c>
      <c r="V683" s="1" t="s">
        <v>40</v>
      </c>
      <c r="W683" s="1" t="s">
        <v>41</v>
      </c>
      <c r="X683" s="1" t="s">
        <v>42</v>
      </c>
      <c r="Y683" s="1" t="s">
        <v>37</v>
      </c>
      <c r="Z683" s="1" t="s">
        <v>37</v>
      </c>
      <c r="AA683" s="1" t="s">
        <v>37</v>
      </c>
      <c r="AB683" s="1" t="s">
        <v>3064</v>
      </c>
      <c r="AC683" s="1" t="s">
        <v>37</v>
      </c>
      <c r="AD683" s="1" t="s">
        <v>37</v>
      </c>
      <c r="AE683" s="1" t="s">
        <v>8512</v>
      </c>
      <c r="AF683" s="24">
        <v>9106055965</v>
      </c>
      <c r="AG683" s="24" t="str">
        <f t="shared" si="10"/>
        <v>9106055965-00033960</v>
      </c>
    </row>
    <row r="684" spans="1:33" x14ac:dyDescent="0.25">
      <c r="A684" s="24" t="s">
        <v>9069</v>
      </c>
      <c r="B684" s="1">
        <v>11740090</v>
      </c>
      <c r="C684" s="1" t="s">
        <v>3065</v>
      </c>
      <c r="D684" s="1" t="s">
        <v>2442</v>
      </c>
      <c r="E684" s="1" t="s">
        <v>25</v>
      </c>
      <c r="F684" s="1" t="s">
        <v>26</v>
      </c>
      <c r="G684" s="1" t="s">
        <v>3066</v>
      </c>
      <c r="H684" s="1" t="s">
        <v>28</v>
      </c>
      <c r="I684" s="1" t="s">
        <v>29</v>
      </c>
      <c r="J684" s="1" t="s">
        <v>52</v>
      </c>
      <c r="K684" s="1" t="s">
        <v>53</v>
      </c>
      <c r="L684" s="1" t="s">
        <v>54</v>
      </c>
      <c r="M684" s="1" t="s">
        <v>107</v>
      </c>
      <c r="N684" s="1" t="s">
        <v>108</v>
      </c>
      <c r="O684" s="1" t="s">
        <v>109</v>
      </c>
      <c r="P684" s="1" t="s">
        <v>37</v>
      </c>
      <c r="Q684" s="1" t="s">
        <v>37</v>
      </c>
      <c r="R684" s="1" t="s">
        <v>37</v>
      </c>
      <c r="S684" s="1" t="s">
        <v>37</v>
      </c>
      <c r="T684" s="1" t="s">
        <v>38</v>
      </c>
      <c r="U684" s="1" t="s">
        <v>39</v>
      </c>
      <c r="V684" s="1" t="s">
        <v>40</v>
      </c>
      <c r="W684" s="1" t="s">
        <v>41</v>
      </c>
      <c r="X684" s="1" t="s">
        <v>42</v>
      </c>
      <c r="Y684" s="1" t="s">
        <v>37</v>
      </c>
      <c r="Z684" s="1" t="s">
        <v>37</v>
      </c>
      <c r="AA684" s="1" t="s">
        <v>37</v>
      </c>
      <c r="AB684" s="1" t="s">
        <v>3067</v>
      </c>
      <c r="AC684" s="1" t="s">
        <v>37</v>
      </c>
      <c r="AD684" s="1" t="s">
        <v>37</v>
      </c>
      <c r="AE684" s="1" t="s">
        <v>8512</v>
      </c>
      <c r="AF684" s="24">
        <v>9106053271</v>
      </c>
      <c r="AG684" s="24" t="str">
        <f t="shared" si="10"/>
        <v>9106053271-00037760</v>
      </c>
    </row>
    <row r="685" spans="1:33" x14ac:dyDescent="0.25">
      <c r="A685" s="24" t="s">
        <v>9228</v>
      </c>
      <c r="B685" s="1">
        <v>11738416</v>
      </c>
      <c r="C685" s="1" t="s">
        <v>3068</v>
      </c>
      <c r="D685" s="1" t="s">
        <v>2442</v>
      </c>
      <c r="E685" s="1" t="s">
        <v>25</v>
      </c>
      <c r="F685" s="1" t="s">
        <v>26</v>
      </c>
      <c r="G685" s="1" t="s">
        <v>3069</v>
      </c>
      <c r="H685" s="1" t="s">
        <v>28</v>
      </c>
      <c r="I685" s="1" t="s">
        <v>29</v>
      </c>
      <c r="J685" s="1" t="s">
        <v>1014</v>
      </c>
      <c r="K685" s="1" t="s">
        <v>1015</v>
      </c>
      <c r="L685" s="1" t="s">
        <v>1016</v>
      </c>
      <c r="M685" s="1" t="s">
        <v>55</v>
      </c>
      <c r="N685" s="1" t="s">
        <v>56</v>
      </c>
      <c r="O685" s="1" t="s">
        <v>57</v>
      </c>
      <c r="P685" s="1" t="s">
        <v>37</v>
      </c>
      <c r="Q685" s="1" t="s">
        <v>37</v>
      </c>
      <c r="R685" s="1" t="s">
        <v>37</v>
      </c>
      <c r="S685" s="1" t="s">
        <v>37</v>
      </c>
      <c r="T685" s="1" t="s">
        <v>38</v>
      </c>
      <c r="U685" s="1" t="s">
        <v>39</v>
      </c>
      <c r="V685" s="1" t="s">
        <v>40</v>
      </c>
      <c r="W685" s="1" t="s">
        <v>41</v>
      </c>
      <c r="X685" s="1" t="s">
        <v>42</v>
      </c>
      <c r="Y685" s="1" t="s">
        <v>37</v>
      </c>
      <c r="Z685" s="1" t="s">
        <v>37</v>
      </c>
      <c r="AA685" s="1" t="s">
        <v>37</v>
      </c>
      <c r="AB685" s="1" t="s">
        <v>3070</v>
      </c>
      <c r="AC685" s="1" t="s">
        <v>37</v>
      </c>
      <c r="AD685" s="1" t="s">
        <v>37</v>
      </c>
      <c r="AE685" s="1" t="s">
        <v>8512</v>
      </c>
      <c r="AF685" s="24">
        <v>9106056756</v>
      </c>
      <c r="AG685" s="24" t="str">
        <f t="shared" si="10"/>
        <v>9106056756-00486300</v>
      </c>
    </row>
    <row r="686" spans="1:33" x14ac:dyDescent="0.25">
      <c r="A686" s="24" t="s">
        <v>9148</v>
      </c>
      <c r="B686" s="1">
        <v>11738968</v>
      </c>
      <c r="C686" s="1" t="s">
        <v>3071</v>
      </c>
      <c r="D686" s="1" t="s">
        <v>2442</v>
      </c>
      <c r="E686" s="1" t="s">
        <v>25</v>
      </c>
      <c r="F686" s="1" t="s">
        <v>26</v>
      </c>
      <c r="G686" s="1" t="s">
        <v>3072</v>
      </c>
      <c r="H686" s="1" t="s">
        <v>28</v>
      </c>
      <c r="I686" s="1" t="s">
        <v>29</v>
      </c>
      <c r="J686" s="1" t="s">
        <v>1206</v>
      </c>
      <c r="K686" s="1" t="s">
        <v>1207</v>
      </c>
      <c r="L686" s="1" t="s">
        <v>1208</v>
      </c>
      <c r="M686" s="1" t="s">
        <v>407</v>
      </c>
      <c r="N686" s="1" t="s">
        <v>408</v>
      </c>
      <c r="O686" s="1" t="s">
        <v>409</v>
      </c>
      <c r="P686" s="1" t="s">
        <v>167</v>
      </c>
      <c r="Q686" s="1" t="s">
        <v>37</v>
      </c>
      <c r="R686" s="1" t="s">
        <v>37</v>
      </c>
      <c r="S686" s="1" t="s">
        <v>37</v>
      </c>
      <c r="T686" s="1" t="s">
        <v>38</v>
      </c>
      <c r="U686" s="1" t="s">
        <v>39</v>
      </c>
      <c r="V686" s="1" t="s">
        <v>40</v>
      </c>
      <c r="W686" s="1" t="s">
        <v>41</v>
      </c>
      <c r="X686" s="1" t="s">
        <v>42</v>
      </c>
      <c r="Y686" s="1" t="s">
        <v>37</v>
      </c>
      <c r="Z686" s="1" t="s">
        <v>37</v>
      </c>
      <c r="AA686" s="1" t="s">
        <v>37</v>
      </c>
      <c r="AB686" s="1" t="s">
        <v>3073</v>
      </c>
      <c r="AC686" s="1" t="s">
        <v>37</v>
      </c>
      <c r="AD686" s="1" t="s">
        <v>37</v>
      </c>
      <c r="AE686" s="1" t="s">
        <v>8512</v>
      </c>
      <c r="AF686" s="24">
        <v>9106055171</v>
      </c>
      <c r="AG686" s="24" t="str">
        <f t="shared" si="10"/>
        <v>9106055171-00047938</v>
      </c>
    </row>
    <row r="687" spans="1:33" x14ac:dyDescent="0.25">
      <c r="A687" s="24" t="s">
        <v>9131</v>
      </c>
      <c r="B687" s="1">
        <v>11741846</v>
      </c>
      <c r="C687" s="1" t="s">
        <v>3074</v>
      </c>
      <c r="D687" s="1" t="s">
        <v>2442</v>
      </c>
      <c r="E687" s="1" t="s">
        <v>25</v>
      </c>
      <c r="F687" s="1" t="s">
        <v>26</v>
      </c>
      <c r="G687" s="1" t="s">
        <v>3075</v>
      </c>
      <c r="H687" s="1" t="s">
        <v>28</v>
      </c>
      <c r="I687" s="1" t="s">
        <v>29</v>
      </c>
      <c r="J687" s="1" t="s">
        <v>79</v>
      </c>
      <c r="K687" s="1" t="s">
        <v>80</v>
      </c>
      <c r="L687" s="1" t="s">
        <v>81</v>
      </c>
      <c r="M687" s="1" t="s">
        <v>497</v>
      </c>
      <c r="N687" s="1" t="s">
        <v>498</v>
      </c>
      <c r="O687" s="1" t="s">
        <v>499</v>
      </c>
      <c r="P687" s="1" t="s">
        <v>37</v>
      </c>
      <c r="Q687" s="1" t="s">
        <v>37</v>
      </c>
      <c r="R687" s="1" t="s">
        <v>37</v>
      </c>
      <c r="S687" s="1" t="s">
        <v>37</v>
      </c>
      <c r="T687" s="1" t="s">
        <v>38</v>
      </c>
      <c r="U687" s="1" t="s">
        <v>39</v>
      </c>
      <c r="V687" s="1" t="s">
        <v>40</v>
      </c>
      <c r="W687" s="1" t="s">
        <v>41</v>
      </c>
      <c r="X687" s="1" t="s">
        <v>42</v>
      </c>
      <c r="Y687" s="1" t="s">
        <v>37</v>
      </c>
      <c r="Z687" s="1" t="s">
        <v>37</v>
      </c>
      <c r="AA687" s="1" t="s">
        <v>37</v>
      </c>
      <c r="AB687" s="1" t="s">
        <v>3076</v>
      </c>
      <c r="AC687" s="1" t="s">
        <v>37</v>
      </c>
      <c r="AD687" s="1" t="s">
        <v>37</v>
      </c>
      <c r="AE687" s="1" t="s">
        <v>8512</v>
      </c>
      <c r="AF687" s="24">
        <v>9106054754</v>
      </c>
      <c r="AG687" s="24" t="str">
        <f t="shared" si="10"/>
        <v>9106054754-00011043</v>
      </c>
    </row>
    <row r="688" spans="1:33" x14ac:dyDescent="0.25">
      <c r="A688" s="24" t="s">
        <v>9233</v>
      </c>
      <c r="B688" s="1">
        <v>11740286</v>
      </c>
      <c r="C688" s="1" t="s">
        <v>3077</v>
      </c>
      <c r="D688" s="1" t="s">
        <v>2442</v>
      </c>
      <c r="E688" s="1" t="s">
        <v>25</v>
      </c>
      <c r="F688" s="1" t="s">
        <v>26</v>
      </c>
      <c r="G688" s="1" t="s">
        <v>3078</v>
      </c>
      <c r="H688" s="1" t="s">
        <v>28</v>
      </c>
      <c r="I688" s="1" t="s">
        <v>29</v>
      </c>
      <c r="J688" s="1" t="s">
        <v>413</v>
      </c>
      <c r="K688" s="1" t="s">
        <v>414</v>
      </c>
      <c r="L688" s="1" t="s">
        <v>415</v>
      </c>
      <c r="M688" s="1" t="s">
        <v>373</v>
      </c>
      <c r="N688" s="1" t="s">
        <v>374</v>
      </c>
      <c r="O688" s="1" t="s">
        <v>375</v>
      </c>
      <c r="P688" s="1" t="s">
        <v>376</v>
      </c>
      <c r="Q688" s="1" t="s">
        <v>37</v>
      </c>
      <c r="R688" s="1" t="s">
        <v>37</v>
      </c>
      <c r="S688" s="1" t="s">
        <v>37</v>
      </c>
      <c r="T688" s="1" t="s">
        <v>38</v>
      </c>
      <c r="U688" s="1" t="s">
        <v>39</v>
      </c>
      <c r="V688" s="1" t="s">
        <v>40</v>
      </c>
      <c r="W688" s="1" t="s">
        <v>41</v>
      </c>
      <c r="X688" s="1" t="s">
        <v>42</v>
      </c>
      <c r="Y688" s="1" t="s">
        <v>37</v>
      </c>
      <c r="Z688" s="1" t="s">
        <v>37</v>
      </c>
      <c r="AA688" s="1" t="s">
        <v>37</v>
      </c>
      <c r="AB688" s="1" t="s">
        <v>3079</v>
      </c>
      <c r="AC688" s="1" t="s">
        <v>37</v>
      </c>
      <c r="AD688" s="1" t="s">
        <v>37</v>
      </c>
      <c r="AE688" s="1" t="s">
        <v>8512</v>
      </c>
      <c r="AF688" s="24">
        <v>9106056997</v>
      </c>
      <c r="AG688" s="24" t="str">
        <f t="shared" si="10"/>
        <v>9106056997-00015105</v>
      </c>
    </row>
    <row r="689" spans="1:33" x14ac:dyDescent="0.25">
      <c r="A689" s="24" t="s">
        <v>9127</v>
      </c>
      <c r="B689" s="1">
        <v>11737657</v>
      </c>
      <c r="C689" s="1" t="s">
        <v>3080</v>
      </c>
      <c r="D689" s="1" t="s">
        <v>2442</v>
      </c>
      <c r="E689" s="1" t="s">
        <v>25</v>
      </c>
      <c r="F689" s="1" t="s">
        <v>26</v>
      </c>
      <c r="G689" s="1" t="s">
        <v>3081</v>
      </c>
      <c r="H689" s="1" t="s">
        <v>28</v>
      </c>
      <c r="I689" s="1" t="s">
        <v>29</v>
      </c>
      <c r="J689" s="1" t="s">
        <v>61</v>
      </c>
      <c r="K689" s="1" t="s">
        <v>62</v>
      </c>
      <c r="L689" s="1" t="s">
        <v>63</v>
      </c>
      <c r="M689" s="1" t="s">
        <v>55</v>
      </c>
      <c r="N689" s="1" t="s">
        <v>56</v>
      </c>
      <c r="O689" s="1" t="s">
        <v>57</v>
      </c>
      <c r="P689" s="1" t="s">
        <v>37</v>
      </c>
      <c r="Q689" s="1" t="s">
        <v>37</v>
      </c>
      <c r="R689" s="1" t="s">
        <v>37</v>
      </c>
      <c r="S689" s="1" t="s">
        <v>37</v>
      </c>
      <c r="T689" s="1" t="s">
        <v>38</v>
      </c>
      <c r="U689" s="1" t="s">
        <v>39</v>
      </c>
      <c r="V689" s="1" t="s">
        <v>40</v>
      </c>
      <c r="W689" s="1" t="s">
        <v>41</v>
      </c>
      <c r="X689" s="1" t="s">
        <v>42</v>
      </c>
      <c r="Y689" s="1" t="s">
        <v>37</v>
      </c>
      <c r="Z689" s="1" t="s">
        <v>37</v>
      </c>
      <c r="AA689" s="1" t="s">
        <v>37</v>
      </c>
      <c r="AB689" s="1" t="s">
        <v>3082</v>
      </c>
      <c r="AC689" s="1" t="s">
        <v>37</v>
      </c>
      <c r="AD689" s="1" t="s">
        <v>37</v>
      </c>
      <c r="AE689" s="1" t="s">
        <v>8512</v>
      </c>
      <c r="AF689" s="24">
        <v>9106054592</v>
      </c>
      <c r="AG689" s="24" t="str">
        <f t="shared" si="10"/>
        <v>9106054592-00485580</v>
      </c>
    </row>
    <row r="690" spans="1:33" x14ac:dyDescent="0.25">
      <c r="A690" s="24" t="s">
        <v>9146</v>
      </c>
      <c r="B690" s="1">
        <v>11740930</v>
      </c>
      <c r="C690" s="1" t="s">
        <v>3083</v>
      </c>
      <c r="D690" s="1" t="s">
        <v>2442</v>
      </c>
      <c r="E690" s="1" t="s">
        <v>25</v>
      </c>
      <c r="F690" s="1" t="s">
        <v>26</v>
      </c>
      <c r="G690" s="1" t="s">
        <v>3084</v>
      </c>
      <c r="H690" s="1" t="s">
        <v>28</v>
      </c>
      <c r="I690" s="1" t="s">
        <v>29</v>
      </c>
      <c r="J690" s="1" t="s">
        <v>419</v>
      </c>
      <c r="K690" s="1" t="s">
        <v>420</v>
      </c>
      <c r="L690" s="1" t="s">
        <v>421</v>
      </c>
      <c r="M690" s="1" t="s">
        <v>1179</v>
      </c>
      <c r="N690" s="1" t="s">
        <v>1180</v>
      </c>
      <c r="O690" s="1" t="s">
        <v>1181</v>
      </c>
      <c r="P690" s="1" t="s">
        <v>91</v>
      </c>
      <c r="Q690" s="1" t="s">
        <v>37</v>
      </c>
      <c r="R690" s="1" t="s">
        <v>37</v>
      </c>
      <c r="S690" s="1" t="s">
        <v>37</v>
      </c>
      <c r="T690" s="1" t="s">
        <v>38</v>
      </c>
      <c r="U690" s="1" t="s">
        <v>39</v>
      </c>
      <c r="V690" s="1" t="s">
        <v>40</v>
      </c>
      <c r="W690" s="1" t="s">
        <v>41</v>
      </c>
      <c r="X690" s="1" t="s">
        <v>42</v>
      </c>
      <c r="Y690" s="1" t="s">
        <v>37</v>
      </c>
      <c r="Z690" s="1" t="s">
        <v>37</v>
      </c>
      <c r="AA690" s="1" t="s">
        <v>37</v>
      </c>
      <c r="AB690" s="1" t="s">
        <v>3085</v>
      </c>
      <c r="AC690" s="1" t="s">
        <v>37</v>
      </c>
      <c r="AD690" s="1" t="s">
        <v>37</v>
      </c>
      <c r="AE690" s="1" t="s">
        <v>8512</v>
      </c>
      <c r="AF690" s="24">
        <v>9106055130</v>
      </c>
      <c r="AG690" s="24" t="str">
        <f t="shared" si="10"/>
        <v>9106055130-00004730</v>
      </c>
    </row>
    <row r="691" spans="1:33" x14ac:dyDescent="0.25">
      <c r="A691" s="24" t="s">
        <v>9068</v>
      </c>
      <c r="B691" s="1">
        <v>11740654</v>
      </c>
      <c r="C691" s="1" t="s">
        <v>3086</v>
      </c>
      <c r="D691" s="1" t="s">
        <v>2442</v>
      </c>
      <c r="E691" s="1" t="s">
        <v>25</v>
      </c>
      <c r="F691" s="1" t="s">
        <v>26</v>
      </c>
      <c r="G691" s="1" t="s">
        <v>3087</v>
      </c>
      <c r="H691" s="1" t="s">
        <v>28</v>
      </c>
      <c r="I691" s="1" t="s">
        <v>29</v>
      </c>
      <c r="J691" s="1" t="s">
        <v>262</v>
      </c>
      <c r="K691" s="1" t="s">
        <v>263</v>
      </c>
      <c r="L691" s="1" t="s">
        <v>264</v>
      </c>
      <c r="M691" s="1" t="s">
        <v>189</v>
      </c>
      <c r="N691" s="1" t="s">
        <v>190</v>
      </c>
      <c r="O691" s="1" t="s">
        <v>191</v>
      </c>
      <c r="P691" s="1" t="s">
        <v>167</v>
      </c>
      <c r="Q691" s="1" t="s">
        <v>37</v>
      </c>
      <c r="R691" s="1" t="s">
        <v>37</v>
      </c>
      <c r="S691" s="1" t="s">
        <v>37</v>
      </c>
      <c r="T691" s="1" t="s">
        <v>38</v>
      </c>
      <c r="U691" s="1" t="s">
        <v>39</v>
      </c>
      <c r="V691" s="1" t="s">
        <v>40</v>
      </c>
      <c r="W691" s="1" t="s">
        <v>41</v>
      </c>
      <c r="X691" s="1" t="s">
        <v>42</v>
      </c>
      <c r="Y691" s="1" t="s">
        <v>37</v>
      </c>
      <c r="Z691" s="1" t="s">
        <v>37</v>
      </c>
      <c r="AA691" s="1" t="s">
        <v>37</v>
      </c>
      <c r="AB691" s="1" t="s">
        <v>3088</v>
      </c>
      <c r="AC691" s="1" t="s">
        <v>37</v>
      </c>
      <c r="AD691" s="1" t="s">
        <v>37</v>
      </c>
      <c r="AE691" s="1" t="s">
        <v>8512</v>
      </c>
      <c r="AF691" s="24">
        <v>9106053268</v>
      </c>
      <c r="AG691" s="24" t="str">
        <f t="shared" si="10"/>
        <v>9106053268-00016059</v>
      </c>
    </row>
    <row r="692" spans="1:33" x14ac:dyDescent="0.25">
      <c r="A692" s="24" t="s">
        <v>9119</v>
      </c>
      <c r="B692" s="1">
        <v>11739154</v>
      </c>
      <c r="C692" s="1" t="s">
        <v>3089</v>
      </c>
      <c r="D692" s="1" t="s">
        <v>2442</v>
      </c>
      <c r="E692" s="1" t="s">
        <v>25</v>
      </c>
      <c r="F692" s="1" t="s">
        <v>26</v>
      </c>
      <c r="G692" s="1" t="s">
        <v>3090</v>
      </c>
      <c r="H692" s="1" t="s">
        <v>28</v>
      </c>
      <c r="I692" s="1" t="s">
        <v>29</v>
      </c>
      <c r="J692" s="1" t="s">
        <v>30</v>
      </c>
      <c r="K692" s="1" t="s">
        <v>31</v>
      </c>
      <c r="L692" s="1" t="s">
        <v>32</v>
      </c>
      <c r="M692" s="1" t="s">
        <v>716</v>
      </c>
      <c r="N692" s="1" t="s">
        <v>717</v>
      </c>
      <c r="O692" s="1" t="s">
        <v>718</v>
      </c>
      <c r="P692" s="1" t="s">
        <v>37</v>
      </c>
      <c r="Q692" s="1" t="s">
        <v>37</v>
      </c>
      <c r="R692" s="1" t="s">
        <v>37</v>
      </c>
      <c r="S692" s="1" t="s">
        <v>37</v>
      </c>
      <c r="T692" s="1" t="s">
        <v>38</v>
      </c>
      <c r="U692" s="1" t="s">
        <v>39</v>
      </c>
      <c r="V692" s="1" t="s">
        <v>40</v>
      </c>
      <c r="W692" s="1" t="s">
        <v>41</v>
      </c>
      <c r="X692" s="1" t="s">
        <v>42</v>
      </c>
      <c r="Y692" s="1" t="s">
        <v>37</v>
      </c>
      <c r="Z692" s="1" t="s">
        <v>37</v>
      </c>
      <c r="AA692" s="1" t="s">
        <v>37</v>
      </c>
      <c r="AB692" s="1" t="s">
        <v>3091</v>
      </c>
      <c r="AC692" s="1" t="s">
        <v>37</v>
      </c>
      <c r="AD692" s="1" t="s">
        <v>37</v>
      </c>
      <c r="AE692" s="1" t="s">
        <v>8512</v>
      </c>
      <c r="AF692" s="24">
        <v>9106054483</v>
      </c>
      <c r="AG692" s="24" t="str">
        <f t="shared" si="10"/>
        <v>9106054483-00003857</v>
      </c>
    </row>
    <row r="693" spans="1:33" x14ac:dyDescent="0.25">
      <c r="A693" s="24" t="s">
        <v>9197</v>
      </c>
      <c r="B693" s="1">
        <v>11738226</v>
      </c>
      <c r="C693" s="1" t="s">
        <v>3092</v>
      </c>
      <c r="D693" s="1" t="s">
        <v>2442</v>
      </c>
      <c r="E693" s="1" t="s">
        <v>25</v>
      </c>
      <c r="F693" s="1" t="s">
        <v>26</v>
      </c>
      <c r="G693" s="1" t="s">
        <v>3093</v>
      </c>
      <c r="H693" s="1" t="s">
        <v>28</v>
      </c>
      <c r="I693" s="1" t="s">
        <v>29</v>
      </c>
      <c r="J693" s="1" t="s">
        <v>419</v>
      </c>
      <c r="K693" s="1" t="s">
        <v>420</v>
      </c>
      <c r="L693" s="1" t="s">
        <v>421</v>
      </c>
      <c r="M693" s="1" t="s">
        <v>55</v>
      </c>
      <c r="N693" s="1" t="s">
        <v>56</v>
      </c>
      <c r="O693" s="1" t="s">
        <v>57</v>
      </c>
      <c r="P693" s="1" t="s">
        <v>37</v>
      </c>
      <c r="Q693" s="1" t="s">
        <v>37</v>
      </c>
      <c r="R693" s="1" t="s">
        <v>37</v>
      </c>
      <c r="S693" s="1" t="s">
        <v>37</v>
      </c>
      <c r="T693" s="1" t="s">
        <v>38</v>
      </c>
      <c r="U693" s="1" t="s">
        <v>39</v>
      </c>
      <c r="V693" s="1" t="s">
        <v>40</v>
      </c>
      <c r="W693" s="1" t="s">
        <v>41</v>
      </c>
      <c r="X693" s="1" t="s">
        <v>42</v>
      </c>
      <c r="Y693" s="1" t="s">
        <v>37</v>
      </c>
      <c r="Z693" s="1" t="s">
        <v>37</v>
      </c>
      <c r="AA693" s="1" t="s">
        <v>37</v>
      </c>
      <c r="AB693" s="1" t="s">
        <v>3094</v>
      </c>
      <c r="AC693" s="1" t="s">
        <v>37</v>
      </c>
      <c r="AD693" s="1" t="s">
        <v>37</v>
      </c>
      <c r="AE693" s="1" t="s">
        <v>8512</v>
      </c>
      <c r="AF693" s="24">
        <v>9106056225</v>
      </c>
      <c r="AG693" s="24" t="str">
        <f t="shared" si="10"/>
        <v>9106056225-00486119</v>
      </c>
    </row>
    <row r="694" spans="1:33" x14ac:dyDescent="0.25">
      <c r="A694" s="24" t="s">
        <v>9198</v>
      </c>
      <c r="B694" s="1">
        <v>11738227</v>
      </c>
      <c r="C694" s="1" t="s">
        <v>3095</v>
      </c>
      <c r="D694" s="1" t="s">
        <v>2442</v>
      </c>
      <c r="E694" s="1" t="s">
        <v>25</v>
      </c>
      <c r="F694" s="1" t="s">
        <v>26</v>
      </c>
      <c r="G694" s="1" t="s">
        <v>3096</v>
      </c>
      <c r="H694" s="1" t="s">
        <v>28</v>
      </c>
      <c r="I694" s="1" t="s">
        <v>29</v>
      </c>
      <c r="J694" s="1" t="s">
        <v>3097</v>
      </c>
      <c r="K694" s="1" t="s">
        <v>3098</v>
      </c>
      <c r="L694" s="1" t="s">
        <v>3099</v>
      </c>
      <c r="M694" s="1" t="s">
        <v>55</v>
      </c>
      <c r="N694" s="1" t="s">
        <v>56</v>
      </c>
      <c r="O694" s="1" t="s">
        <v>57</v>
      </c>
      <c r="P694" s="1" t="s">
        <v>37</v>
      </c>
      <c r="Q694" s="1" t="s">
        <v>37</v>
      </c>
      <c r="R694" s="1" t="s">
        <v>37</v>
      </c>
      <c r="S694" s="1" t="s">
        <v>37</v>
      </c>
      <c r="T694" s="1" t="s">
        <v>38</v>
      </c>
      <c r="U694" s="1" t="s">
        <v>39</v>
      </c>
      <c r="V694" s="1" t="s">
        <v>40</v>
      </c>
      <c r="W694" s="1" t="s">
        <v>41</v>
      </c>
      <c r="X694" s="1" t="s">
        <v>42</v>
      </c>
      <c r="Y694" s="1" t="s">
        <v>37</v>
      </c>
      <c r="Z694" s="1" t="s">
        <v>37</v>
      </c>
      <c r="AA694" s="1" t="s">
        <v>37</v>
      </c>
      <c r="AB694" s="1" t="s">
        <v>3100</v>
      </c>
      <c r="AC694" s="1" t="s">
        <v>37</v>
      </c>
      <c r="AD694" s="1" t="s">
        <v>37</v>
      </c>
      <c r="AE694" s="1" t="s">
        <v>8512</v>
      </c>
      <c r="AF694" s="24">
        <v>9106056226</v>
      </c>
      <c r="AG694" s="24" t="str">
        <f t="shared" si="10"/>
        <v>9106056226-00486120</v>
      </c>
    </row>
    <row r="695" spans="1:33" x14ac:dyDescent="0.25">
      <c r="A695" s="24" t="s">
        <v>9056</v>
      </c>
      <c r="B695" s="1">
        <v>11738874</v>
      </c>
      <c r="C695" s="1" t="s">
        <v>3101</v>
      </c>
      <c r="D695" s="1" t="s">
        <v>2442</v>
      </c>
      <c r="E695" s="1" t="s">
        <v>25</v>
      </c>
      <c r="F695" s="1" t="s">
        <v>26</v>
      </c>
      <c r="G695" s="1" t="s">
        <v>3102</v>
      </c>
      <c r="H695" s="1" t="s">
        <v>28</v>
      </c>
      <c r="I695" s="1" t="s">
        <v>29</v>
      </c>
      <c r="J695" s="1" t="s">
        <v>428</v>
      </c>
      <c r="K695" s="1" t="s">
        <v>429</v>
      </c>
      <c r="L695" s="1" t="s">
        <v>430</v>
      </c>
      <c r="M695" s="1" t="s">
        <v>407</v>
      </c>
      <c r="N695" s="1" t="s">
        <v>408</v>
      </c>
      <c r="O695" s="1" t="s">
        <v>409</v>
      </c>
      <c r="P695" s="1" t="s">
        <v>167</v>
      </c>
      <c r="Q695" s="1" t="s">
        <v>37</v>
      </c>
      <c r="R695" s="1" t="s">
        <v>37</v>
      </c>
      <c r="S695" s="1" t="s">
        <v>37</v>
      </c>
      <c r="T695" s="1" t="s">
        <v>38</v>
      </c>
      <c r="U695" s="1" t="s">
        <v>39</v>
      </c>
      <c r="V695" s="1" t="s">
        <v>40</v>
      </c>
      <c r="W695" s="1" t="s">
        <v>41</v>
      </c>
      <c r="X695" s="1" t="s">
        <v>42</v>
      </c>
      <c r="Y695" s="1" t="s">
        <v>37</v>
      </c>
      <c r="Z695" s="1" t="s">
        <v>37</v>
      </c>
      <c r="AA695" s="1" t="s">
        <v>37</v>
      </c>
      <c r="AB695" s="1" t="s">
        <v>3103</v>
      </c>
      <c r="AC695" s="1" t="s">
        <v>37</v>
      </c>
      <c r="AD695" s="1" t="s">
        <v>37</v>
      </c>
      <c r="AE695" s="1" t="s">
        <v>8512</v>
      </c>
      <c r="AF695" s="24">
        <v>9106052775</v>
      </c>
      <c r="AG695" s="24" t="str">
        <f t="shared" si="10"/>
        <v>9106052775-00047849</v>
      </c>
    </row>
    <row r="696" spans="1:33" x14ac:dyDescent="0.25">
      <c r="A696" s="24" t="s">
        <v>9174</v>
      </c>
      <c r="B696" s="1">
        <v>11739977</v>
      </c>
      <c r="C696" s="1" t="s">
        <v>3104</v>
      </c>
      <c r="D696" s="1" t="s">
        <v>2442</v>
      </c>
      <c r="E696" s="1" t="s">
        <v>25</v>
      </c>
      <c r="F696" s="1" t="s">
        <v>26</v>
      </c>
      <c r="G696" s="1" t="s">
        <v>3105</v>
      </c>
      <c r="H696" s="1" t="s">
        <v>28</v>
      </c>
      <c r="I696" s="1" t="s">
        <v>29</v>
      </c>
      <c r="J696" s="1" t="s">
        <v>292</v>
      </c>
      <c r="K696" s="1" t="s">
        <v>293</v>
      </c>
      <c r="L696" s="1" t="s">
        <v>294</v>
      </c>
      <c r="M696" s="1" t="s">
        <v>164</v>
      </c>
      <c r="N696" s="1" t="s">
        <v>165</v>
      </c>
      <c r="O696" s="1" t="s">
        <v>166</v>
      </c>
      <c r="P696" s="1" t="s">
        <v>167</v>
      </c>
      <c r="Q696" s="1" t="s">
        <v>37</v>
      </c>
      <c r="R696" s="1" t="s">
        <v>37</v>
      </c>
      <c r="S696" s="1" t="s">
        <v>37</v>
      </c>
      <c r="T696" s="1" t="s">
        <v>38</v>
      </c>
      <c r="U696" s="1" t="s">
        <v>39</v>
      </c>
      <c r="V696" s="1" t="s">
        <v>40</v>
      </c>
      <c r="W696" s="1" t="s">
        <v>41</v>
      </c>
      <c r="X696" s="1" t="s">
        <v>42</v>
      </c>
      <c r="Y696" s="1" t="s">
        <v>37</v>
      </c>
      <c r="Z696" s="1" t="s">
        <v>37</v>
      </c>
      <c r="AA696" s="1" t="s">
        <v>37</v>
      </c>
      <c r="AB696" s="1" t="s">
        <v>3106</v>
      </c>
      <c r="AC696" s="1" t="s">
        <v>37</v>
      </c>
      <c r="AD696" s="1" t="s">
        <v>37</v>
      </c>
      <c r="AE696" s="1" t="s">
        <v>8512</v>
      </c>
      <c r="AF696" s="24">
        <v>9106055888</v>
      </c>
      <c r="AG696" s="24" t="str">
        <f t="shared" si="10"/>
        <v>9106055888-00033957</v>
      </c>
    </row>
    <row r="697" spans="1:33" x14ac:dyDescent="0.25">
      <c r="A697" s="24" t="s">
        <v>9071</v>
      </c>
      <c r="B697" s="1">
        <v>11741836</v>
      </c>
      <c r="C697" s="1" t="s">
        <v>3107</v>
      </c>
      <c r="D697" s="1" t="s">
        <v>2442</v>
      </c>
      <c r="E697" s="1" t="s">
        <v>25</v>
      </c>
      <c r="F697" s="1" t="s">
        <v>26</v>
      </c>
      <c r="G697" s="1" t="s">
        <v>3108</v>
      </c>
      <c r="H697" s="1" t="s">
        <v>28</v>
      </c>
      <c r="I697" s="1" t="s">
        <v>29</v>
      </c>
      <c r="J697" s="1" t="s">
        <v>3109</v>
      </c>
      <c r="K697" s="1" t="s">
        <v>3110</v>
      </c>
      <c r="L697" s="1" t="s">
        <v>3111</v>
      </c>
      <c r="M697" s="1" t="s">
        <v>497</v>
      </c>
      <c r="N697" s="1" t="s">
        <v>498</v>
      </c>
      <c r="O697" s="1" t="s">
        <v>499</v>
      </c>
      <c r="P697" s="1" t="s">
        <v>37</v>
      </c>
      <c r="Q697" s="1" t="s">
        <v>37</v>
      </c>
      <c r="R697" s="1" t="s">
        <v>37</v>
      </c>
      <c r="S697" s="1" t="s">
        <v>37</v>
      </c>
      <c r="T697" s="1" t="s">
        <v>38</v>
      </c>
      <c r="U697" s="1" t="s">
        <v>39</v>
      </c>
      <c r="V697" s="1" t="s">
        <v>40</v>
      </c>
      <c r="W697" s="1" t="s">
        <v>41</v>
      </c>
      <c r="X697" s="1" t="s">
        <v>42</v>
      </c>
      <c r="Y697" s="1" t="s">
        <v>37</v>
      </c>
      <c r="Z697" s="1" t="s">
        <v>37</v>
      </c>
      <c r="AA697" s="1" t="s">
        <v>37</v>
      </c>
      <c r="AB697" s="1" t="s">
        <v>3112</v>
      </c>
      <c r="AC697" s="1" t="s">
        <v>37</v>
      </c>
      <c r="AD697" s="1" t="s">
        <v>37</v>
      </c>
      <c r="AE697" s="1" t="s">
        <v>8512</v>
      </c>
      <c r="AF697" s="24">
        <v>9106053335</v>
      </c>
      <c r="AG697" s="24" t="str">
        <f t="shared" si="10"/>
        <v>9106053335-00011033</v>
      </c>
    </row>
    <row r="698" spans="1:33" x14ac:dyDescent="0.25">
      <c r="A698" s="24" t="s">
        <v>9192</v>
      </c>
      <c r="B698" s="1">
        <v>11740276</v>
      </c>
      <c r="C698" s="1" t="s">
        <v>3113</v>
      </c>
      <c r="D698" s="1" t="s">
        <v>2442</v>
      </c>
      <c r="E698" s="1" t="s">
        <v>25</v>
      </c>
      <c r="F698" s="1" t="s">
        <v>26</v>
      </c>
      <c r="G698" s="1" t="s">
        <v>3114</v>
      </c>
      <c r="H698" s="1" t="s">
        <v>28</v>
      </c>
      <c r="I698" s="1" t="s">
        <v>29</v>
      </c>
      <c r="J698" s="1" t="s">
        <v>3115</v>
      </c>
      <c r="K698" s="1" t="s">
        <v>3116</v>
      </c>
      <c r="L698" s="1" t="s">
        <v>3117</v>
      </c>
      <c r="M698" s="1" t="s">
        <v>373</v>
      </c>
      <c r="N698" s="1" t="s">
        <v>374</v>
      </c>
      <c r="O698" s="1" t="s">
        <v>375</v>
      </c>
      <c r="P698" s="1" t="s">
        <v>376</v>
      </c>
      <c r="Q698" s="1" t="s">
        <v>37</v>
      </c>
      <c r="R698" s="1" t="s">
        <v>37</v>
      </c>
      <c r="S698" s="1" t="s">
        <v>37</v>
      </c>
      <c r="T698" s="1" t="s">
        <v>38</v>
      </c>
      <c r="U698" s="1" t="s">
        <v>39</v>
      </c>
      <c r="V698" s="1" t="s">
        <v>40</v>
      </c>
      <c r="W698" s="1" t="s">
        <v>41</v>
      </c>
      <c r="X698" s="1" t="s">
        <v>42</v>
      </c>
      <c r="Y698" s="1" t="s">
        <v>37</v>
      </c>
      <c r="Z698" s="1" t="s">
        <v>37</v>
      </c>
      <c r="AA698" s="1" t="s">
        <v>37</v>
      </c>
      <c r="AB698" s="1" t="s">
        <v>3118</v>
      </c>
      <c r="AC698" s="1" t="s">
        <v>37</v>
      </c>
      <c r="AD698" s="1" t="s">
        <v>37</v>
      </c>
      <c r="AE698" s="1" t="s">
        <v>8512</v>
      </c>
      <c r="AF698" s="24">
        <v>9106056065</v>
      </c>
      <c r="AG698" s="24" t="str">
        <f t="shared" si="10"/>
        <v>9106056065-00015095</v>
      </c>
    </row>
    <row r="699" spans="1:33" x14ac:dyDescent="0.25">
      <c r="A699" s="24" t="s">
        <v>9072</v>
      </c>
      <c r="B699" s="1">
        <v>11741837</v>
      </c>
      <c r="C699" s="1" t="s">
        <v>3119</v>
      </c>
      <c r="D699" s="1" t="s">
        <v>2442</v>
      </c>
      <c r="E699" s="1" t="s">
        <v>25</v>
      </c>
      <c r="F699" s="1" t="s">
        <v>26</v>
      </c>
      <c r="G699" s="1" t="s">
        <v>3120</v>
      </c>
      <c r="H699" s="1" t="s">
        <v>28</v>
      </c>
      <c r="I699" s="1" t="s">
        <v>29</v>
      </c>
      <c r="J699" s="1" t="s">
        <v>1014</v>
      </c>
      <c r="K699" s="1" t="s">
        <v>1015</v>
      </c>
      <c r="L699" s="1" t="s">
        <v>1016</v>
      </c>
      <c r="M699" s="1" t="s">
        <v>497</v>
      </c>
      <c r="N699" s="1" t="s">
        <v>498</v>
      </c>
      <c r="O699" s="1" t="s">
        <v>499</v>
      </c>
      <c r="P699" s="1" t="s">
        <v>37</v>
      </c>
      <c r="Q699" s="1" t="s">
        <v>37</v>
      </c>
      <c r="R699" s="1" t="s">
        <v>37</v>
      </c>
      <c r="S699" s="1" t="s">
        <v>37</v>
      </c>
      <c r="T699" s="1" t="s">
        <v>38</v>
      </c>
      <c r="U699" s="1" t="s">
        <v>39</v>
      </c>
      <c r="V699" s="1" t="s">
        <v>40</v>
      </c>
      <c r="W699" s="1" t="s">
        <v>41</v>
      </c>
      <c r="X699" s="1" t="s">
        <v>42</v>
      </c>
      <c r="Y699" s="1" t="s">
        <v>37</v>
      </c>
      <c r="Z699" s="1" t="s">
        <v>37</v>
      </c>
      <c r="AA699" s="1" t="s">
        <v>37</v>
      </c>
      <c r="AB699" s="1" t="s">
        <v>3121</v>
      </c>
      <c r="AC699" s="1" t="s">
        <v>37</v>
      </c>
      <c r="AD699" s="1" t="s">
        <v>37</v>
      </c>
      <c r="AE699" s="1" t="s">
        <v>8512</v>
      </c>
      <c r="AF699" s="24">
        <v>9106053364</v>
      </c>
      <c r="AG699" s="24" t="str">
        <f t="shared" si="10"/>
        <v>9106053364-00011034</v>
      </c>
    </row>
    <row r="700" spans="1:33" x14ac:dyDescent="0.25">
      <c r="A700" s="24" t="s">
        <v>9079</v>
      </c>
      <c r="B700" s="1">
        <v>11737261</v>
      </c>
      <c r="C700" s="1" t="s">
        <v>3122</v>
      </c>
      <c r="D700" s="1" t="s">
        <v>2442</v>
      </c>
      <c r="E700" s="1" t="s">
        <v>25</v>
      </c>
      <c r="F700" s="1" t="s">
        <v>26</v>
      </c>
      <c r="G700" s="1" t="s">
        <v>3123</v>
      </c>
      <c r="H700" s="1" t="s">
        <v>28</v>
      </c>
      <c r="I700" s="1" t="s">
        <v>29</v>
      </c>
      <c r="J700" s="1" t="s">
        <v>2725</v>
      </c>
      <c r="K700" s="1" t="s">
        <v>2726</v>
      </c>
      <c r="L700" s="1" t="s">
        <v>2727</v>
      </c>
      <c r="M700" s="1" t="s">
        <v>55</v>
      </c>
      <c r="N700" s="1" t="s">
        <v>56</v>
      </c>
      <c r="O700" s="1" t="s">
        <v>57</v>
      </c>
      <c r="P700" s="1" t="s">
        <v>37</v>
      </c>
      <c r="Q700" s="1" t="s">
        <v>37</v>
      </c>
      <c r="R700" s="1" t="s">
        <v>37</v>
      </c>
      <c r="S700" s="1" t="s">
        <v>37</v>
      </c>
      <c r="T700" s="1" t="s">
        <v>38</v>
      </c>
      <c r="U700" s="1" t="s">
        <v>39</v>
      </c>
      <c r="V700" s="1" t="s">
        <v>40</v>
      </c>
      <c r="W700" s="1" t="s">
        <v>41</v>
      </c>
      <c r="X700" s="1" t="s">
        <v>42</v>
      </c>
      <c r="Y700" s="1" t="s">
        <v>37</v>
      </c>
      <c r="Z700" s="1" t="s">
        <v>37</v>
      </c>
      <c r="AA700" s="1" t="s">
        <v>37</v>
      </c>
      <c r="AB700" s="1" t="s">
        <v>3124</v>
      </c>
      <c r="AC700" s="1" t="s">
        <v>37</v>
      </c>
      <c r="AD700" s="1" t="s">
        <v>37</v>
      </c>
      <c r="AE700" s="1" t="s">
        <v>8512</v>
      </c>
      <c r="AF700" s="24">
        <v>9106053566</v>
      </c>
      <c r="AG700" s="24" t="str">
        <f t="shared" si="10"/>
        <v>9106053566-00485206</v>
      </c>
    </row>
    <row r="701" spans="1:33" x14ac:dyDescent="0.25">
      <c r="A701" s="24" t="s">
        <v>9226</v>
      </c>
      <c r="B701" s="1">
        <v>11738409</v>
      </c>
      <c r="C701" s="1" t="s">
        <v>3125</v>
      </c>
      <c r="D701" s="1" t="s">
        <v>2442</v>
      </c>
      <c r="E701" s="1" t="s">
        <v>25</v>
      </c>
      <c r="F701" s="1" t="s">
        <v>26</v>
      </c>
      <c r="G701" s="1" t="s">
        <v>3126</v>
      </c>
      <c r="H701" s="1" t="s">
        <v>28</v>
      </c>
      <c r="I701" s="1" t="s">
        <v>29</v>
      </c>
      <c r="J701" s="1" t="s">
        <v>3127</v>
      </c>
      <c r="K701" s="1" t="s">
        <v>3128</v>
      </c>
      <c r="L701" s="1" t="s">
        <v>3129</v>
      </c>
      <c r="M701" s="1" t="s">
        <v>55</v>
      </c>
      <c r="N701" s="1" t="s">
        <v>56</v>
      </c>
      <c r="O701" s="1" t="s">
        <v>57</v>
      </c>
      <c r="P701" s="1" t="s">
        <v>37</v>
      </c>
      <c r="Q701" s="1" t="s">
        <v>37</v>
      </c>
      <c r="R701" s="1" t="s">
        <v>37</v>
      </c>
      <c r="S701" s="1" t="s">
        <v>37</v>
      </c>
      <c r="T701" s="1" t="s">
        <v>38</v>
      </c>
      <c r="U701" s="1" t="s">
        <v>39</v>
      </c>
      <c r="V701" s="1" t="s">
        <v>40</v>
      </c>
      <c r="W701" s="1" t="s">
        <v>41</v>
      </c>
      <c r="X701" s="1" t="s">
        <v>42</v>
      </c>
      <c r="Y701" s="1" t="s">
        <v>37</v>
      </c>
      <c r="Z701" s="1" t="s">
        <v>37</v>
      </c>
      <c r="AA701" s="1" t="s">
        <v>37</v>
      </c>
      <c r="AB701" s="1" t="s">
        <v>3130</v>
      </c>
      <c r="AC701" s="1" t="s">
        <v>37</v>
      </c>
      <c r="AD701" s="1" t="s">
        <v>37</v>
      </c>
      <c r="AE701" s="1" t="s">
        <v>8512</v>
      </c>
      <c r="AF701" s="24">
        <v>9106056731</v>
      </c>
      <c r="AG701" s="24" t="str">
        <f t="shared" si="10"/>
        <v>9106056731-00486293</v>
      </c>
    </row>
    <row r="702" spans="1:33" x14ac:dyDescent="0.25">
      <c r="A702" s="24" t="s">
        <v>9229</v>
      </c>
      <c r="B702" s="1">
        <v>11739147</v>
      </c>
      <c r="C702" s="1" t="s">
        <v>3131</v>
      </c>
      <c r="D702" s="1" t="s">
        <v>2442</v>
      </c>
      <c r="E702" s="1" t="s">
        <v>25</v>
      </c>
      <c r="F702" s="1" t="s">
        <v>26</v>
      </c>
      <c r="G702" s="1" t="s">
        <v>3132</v>
      </c>
      <c r="H702" s="1" t="s">
        <v>28</v>
      </c>
      <c r="I702" s="1" t="s">
        <v>29</v>
      </c>
      <c r="J702" s="1" t="s">
        <v>3133</v>
      </c>
      <c r="K702" s="1" t="s">
        <v>3134</v>
      </c>
      <c r="L702" s="1" t="s">
        <v>3135</v>
      </c>
      <c r="M702" s="1" t="s">
        <v>455</v>
      </c>
      <c r="N702" s="1" t="s">
        <v>456</v>
      </c>
      <c r="O702" s="1" t="s">
        <v>457</v>
      </c>
      <c r="P702" s="1" t="s">
        <v>36</v>
      </c>
      <c r="Q702" s="1" t="s">
        <v>37</v>
      </c>
      <c r="R702" s="1" t="s">
        <v>37</v>
      </c>
      <c r="S702" s="1" t="s">
        <v>37</v>
      </c>
      <c r="T702" s="1" t="s">
        <v>38</v>
      </c>
      <c r="U702" s="1" t="s">
        <v>39</v>
      </c>
      <c r="V702" s="1" t="s">
        <v>40</v>
      </c>
      <c r="W702" s="1" t="s">
        <v>41</v>
      </c>
      <c r="X702" s="1" t="s">
        <v>42</v>
      </c>
      <c r="Y702" s="1" t="s">
        <v>37</v>
      </c>
      <c r="Z702" s="1" t="s">
        <v>37</v>
      </c>
      <c r="AA702" s="1" t="s">
        <v>37</v>
      </c>
      <c r="AB702" s="1" t="s">
        <v>3136</v>
      </c>
      <c r="AC702" s="1" t="s">
        <v>37</v>
      </c>
      <c r="AD702" s="1" t="s">
        <v>37</v>
      </c>
      <c r="AE702" s="1" t="s">
        <v>8512</v>
      </c>
      <c r="AF702" s="24">
        <v>9106056798</v>
      </c>
      <c r="AG702" s="24" t="str">
        <f t="shared" si="10"/>
        <v>9106056798-00005842</v>
      </c>
    </row>
    <row r="703" spans="1:33" x14ac:dyDescent="0.25">
      <c r="A703" s="24" t="s">
        <v>9137</v>
      </c>
      <c r="B703" s="1">
        <v>11738964</v>
      </c>
      <c r="C703" s="1" t="s">
        <v>3137</v>
      </c>
      <c r="D703" s="1" t="s">
        <v>2442</v>
      </c>
      <c r="E703" s="1" t="s">
        <v>25</v>
      </c>
      <c r="F703" s="1" t="s">
        <v>26</v>
      </c>
      <c r="G703" s="1" t="s">
        <v>3138</v>
      </c>
      <c r="H703" s="1" t="s">
        <v>28</v>
      </c>
      <c r="I703" s="1" t="s">
        <v>29</v>
      </c>
      <c r="J703" s="1" t="s">
        <v>3139</v>
      </c>
      <c r="K703" s="1" t="s">
        <v>3140</v>
      </c>
      <c r="L703" s="1" t="s">
        <v>3141</v>
      </c>
      <c r="M703" s="1" t="s">
        <v>407</v>
      </c>
      <c r="N703" s="1" t="s">
        <v>408</v>
      </c>
      <c r="O703" s="1" t="s">
        <v>409</v>
      </c>
      <c r="P703" s="1" t="s">
        <v>167</v>
      </c>
      <c r="Q703" s="1" t="s">
        <v>37</v>
      </c>
      <c r="R703" s="1" t="s">
        <v>37</v>
      </c>
      <c r="S703" s="1" t="s">
        <v>37</v>
      </c>
      <c r="T703" s="1" t="s">
        <v>38</v>
      </c>
      <c r="U703" s="1" t="s">
        <v>39</v>
      </c>
      <c r="V703" s="1" t="s">
        <v>40</v>
      </c>
      <c r="W703" s="1" t="s">
        <v>41</v>
      </c>
      <c r="X703" s="1" t="s">
        <v>42</v>
      </c>
      <c r="Y703" s="1" t="s">
        <v>37</v>
      </c>
      <c r="Z703" s="1" t="s">
        <v>37</v>
      </c>
      <c r="AA703" s="1" t="s">
        <v>37</v>
      </c>
      <c r="AB703" s="1" t="s">
        <v>3142</v>
      </c>
      <c r="AC703" s="1" t="s">
        <v>37</v>
      </c>
      <c r="AD703" s="1" t="s">
        <v>37</v>
      </c>
      <c r="AE703" s="1" t="s">
        <v>8512</v>
      </c>
      <c r="AF703" s="24">
        <v>9106054933</v>
      </c>
      <c r="AG703" s="24" t="str">
        <f t="shared" si="10"/>
        <v>9106054933-00047934</v>
      </c>
    </row>
    <row r="704" spans="1:33" x14ac:dyDescent="0.25">
      <c r="A704" s="24" t="s">
        <v>9227</v>
      </c>
      <c r="B704" s="1">
        <v>11739146</v>
      </c>
      <c r="C704" s="1" t="s">
        <v>3143</v>
      </c>
      <c r="D704" s="1" t="s">
        <v>2442</v>
      </c>
      <c r="E704" s="1" t="s">
        <v>25</v>
      </c>
      <c r="F704" s="1" t="s">
        <v>26</v>
      </c>
      <c r="G704" s="1" t="s">
        <v>3144</v>
      </c>
      <c r="H704" s="1" t="s">
        <v>28</v>
      </c>
      <c r="I704" s="1" t="s">
        <v>29</v>
      </c>
      <c r="J704" s="1" t="s">
        <v>3145</v>
      </c>
      <c r="K704" s="1" t="s">
        <v>3146</v>
      </c>
      <c r="L704" s="1" t="s">
        <v>3147</v>
      </c>
      <c r="M704" s="1" t="s">
        <v>455</v>
      </c>
      <c r="N704" s="1" t="s">
        <v>456</v>
      </c>
      <c r="O704" s="1" t="s">
        <v>457</v>
      </c>
      <c r="P704" s="1" t="s">
        <v>36</v>
      </c>
      <c r="Q704" s="1" t="s">
        <v>37</v>
      </c>
      <c r="R704" s="1" t="s">
        <v>37</v>
      </c>
      <c r="S704" s="1" t="s">
        <v>37</v>
      </c>
      <c r="T704" s="1" t="s">
        <v>38</v>
      </c>
      <c r="U704" s="1" t="s">
        <v>39</v>
      </c>
      <c r="V704" s="1" t="s">
        <v>40</v>
      </c>
      <c r="W704" s="1" t="s">
        <v>41</v>
      </c>
      <c r="X704" s="1" t="s">
        <v>42</v>
      </c>
      <c r="Y704" s="1" t="s">
        <v>37</v>
      </c>
      <c r="Z704" s="1" t="s">
        <v>37</v>
      </c>
      <c r="AA704" s="1" t="s">
        <v>37</v>
      </c>
      <c r="AB704" s="1" t="s">
        <v>3148</v>
      </c>
      <c r="AC704" s="1" t="s">
        <v>37</v>
      </c>
      <c r="AD704" s="1" t="s">
        <v>37</v>
      </c>
      <c r="AE704" s="1" t="s">
        <v>8512</v>
      </c>
      <c r="AF704" s="24">
        <v>9106056746</v>
      </c>
      <c r="AG704" s="24" t="str">
        <f t="shared" si="10"/>
        <v>9106056746-00005841</v>
      </c>
    </row>
    <row r="705" spans="1:33" x14ac:dyDescent="0.25">
      <c r="A705" s="24" t="s">
        <v>9095</v>
      </c>
      <c r="B705" s="1">
        <v>11741107</v>
      </c>
      <c r="C705" s="1" t="s">
        <v>3149</v>
      </c>
      <c r="D705" s="1" t="s">
        <v>2442</v>
      </c>
      <c r="E705" s="1" t="s">
        <v>25</v>
      </c>
      <c r="F705" s="1" t="s">
        <v>26</v>
      </c>
      <c r="G705" s="1" t="s">
        <v>3150</v>
      </c>
      <c r="H705" s="1" t="s">
        <v>28</v>
      </c>
      <c r="I705" s="1" t="s">
        <v>29</v>
      </c>
      <c r="J705" s="1" t="s">
        <v>3151</v>
      </c>
      <c r="K705" s="1" t="s">
        <v>3152</v>
      </c>
      <c r="L705" s="1" t="s">
        <v>3153</v>
      </c>
      <c r="M705" s="1" t="s">
        <v>198</v>
      </c>
      <c r="N705" s="1" t="s">
        <v>199</v>
      </c>
      <c r="O705" s="1" t="s">
        <v>200</v>
      </c>
      <c r="P705" s="1" t="s">
        <v>91</v>
      </c>
      <c r="Q705" s="1" t="s">
        <v>37</v>
      </c>
      <c r="R705" s="1" t="s">
        <v>37</v>
      </c>
      <c r="S705" s="1" t="s">
        <v>37</v>
      </c>
      <c r="T705" s="1" t="s">
        <v>38</v>
      </c>
      <c r="U705" s="1" t="s">
        <v>39</v>
      </c>
      <c r="V705" s="1" t="s">
        <v>40</v>
      </c>
      <c r="W705" s="1" t="s">
        <v>41</v>
      </c>
      <c r="X705" s="1" t="s">
        <v>42</v>
      </c>
      <c r="Y705" s="1" t="s">
        <v>37</v>
      </c>
      <c r="Z705" s="1" t="s">
        <v>37</v>
      </c>
      <c r="AA705" s="1" t="s">
        <v>37</v>
      </c>
      <c r="AB705" s="1" t="s">
        <v>3154</v>
      </c>
      <c r="AC705" s="1" t="s">
        <v>37</v>
      </c>
      <c r="AD705" s="1" t="s">
        <v>37</v>
      </c>
      <c r="AE705" s="1" t="s">
        <v>8512</v>
      </c>
      <c r="AF705" s="24">
        <v>9106054008</v>
      </c>
      <c r="AG705" s="24" t="str">
        <f t="shared" si="10"/>
        <v>9106054008-00161189</v>
      </c>
    </row>
    <row r="706" spans="1:33" x14ac:dyDescent="0.25">
      <c r="A706" s="24" t="s">
        <v>9086</v>
      </c>
      <c r="B706" s="1">
        <v>11737353</v>
      </c>
      <c r="C706" s="1" t="s">
        <v>3155</v>
      </c>
      <c r="D706" s="1" t="s">
        <v>2442</v>
      </c>
      <c r="E706" s="1" t="s">
        <v>25</v>
      </c>
      <c r="F706" s="1" t="s">
        <v>26</v>
      </c>
      <c r="G706" s="1" t="s">
        <v>3156</v>
      </c>
      <c r="H706" s="1" t="s">
        <v>28</v>
      </c>
      <c r="I706" s="1" t="s">
        <v>29</v>
      </c>
      <c r="J706" s="1" t="s">
        <v>3157</v>
      </c>
      <c r="K706" s="1" t="s">
        <v>3158</v>
      </c>
      <c r="L706" s="1" t="s">
        <v>3159</v>
      </c>
      <c r="M706" s="1" t="s">
        <v>55</v>
      </c>
      <c r="N706" s="1" t="s">
        <v>56</v>
      </c>
      <c r="O706" s="1" t="s">
        <v>57</v>
      </c>
      <c r="P706" s="1" t="s">
        <v>37</v>
      </c>
      <c r="Q706" s="1" t="s">
        <v>37</v>
      </c>
      <c r="R706" s="1" t="s">
        <v>37</v>
      </c>
      <c r="S706" s="1" t="s">
        <v>37</v>
      </c>
      <c r="T706" s="1" t="s">
        <v>38</v>
      </c>
      <c r="U706" s="1" t="s">
        <v>39</v>
      </c>
      <c r="V706" s="1" t="s">
        <v>40</v>
      </c>
      <c r="W706" s="1" t="s">
        <v>41</v>
      </c>
      <c r="X706" s="1" t="s">
        <v>42</v>
      </c>
      <c r="Y706" s="1" t="s">
        <v>37</v>
      </c>
      <c r="Z706" s="1" t="s">
        <v>37</v>
      </c>
      <c r="AA706" s="1" t="s">
        <v>37</v>
      </c>
      <c r="AB706" s="1" t="s">
        <v>3160</v>
      </c>
      <c r="AC706" s="1" t="s">
        <v>37</v>
      </c>
      <c r="AD706" s="1" t="s">
        <v>37</v>
      </c>
      <c r="AE706" s="1" t="s">
        <v>8512</v>
      </c>
      <c r="AF706" s="24">
        <v>9106053799</v>
      </c>
      <c r="AG706" s="24" t="str">
        <f t="shared" si="10"/>
        <v>9106053799-00485289</v>
      </c>
    </row>
    <row r="707" spans="1:33" x14ac:dyDescent="0.25">
      <c r="A707" s="24" t="s">
        <v>9110</v>
      </c>
      <c r="B707" s="1">
        <v>11737550</v>
      </c>
      <c r="C707" s="1" t="s">
        <v>3161</v>
      </c>
      <c r="D707" s="1" t="s">
        <v>2442</v>
      </c>
      <c r="E707" s="1" t="s">
        <v>25</v>
      </c>
      <c r="F707" s="1" t="s">
        <v>26</v>
      </c>
      <c r="G707" s="1" t="s">
        <v>3162</v>
      </c>
      <c r="H707" s="1" t="s">
        <v>28</v>
      </c>
      <c r="I707" s="1" t="s">
        <v>29</v>
      </c>
      <c r="J707" s="1" t="s">
        <v>2872</v>
      </c>
      <c r="K707" s="1" t="s">
        <v>2873</v>
      </c>
      <c r="L707" s="1" t="s">
        <v>2874</v>
      </c>
      <c r="M707" s="1" t="s">
        <v>55</v>
      </c>
      <c r="N707" s="1" t="s">
        <v>56</v>
      </c>
      <c r="O707" s="1" t="s">
        <v>57</v>
      </c>
      <c r="P707" s="1" t="s">
        <v>37</v>
      </c>
      <c r="Q707" s="1" t="s">
        <v>37</v>
      </c>
      <c r="R707" s="1" t="s">
        <v>37</v>
      </c>
      <c r="S707" s="1" t="s">
        <v>37</v>
      </c>
      <c r="T707" s="1" t="s">
        <v>38</v>
      </c>
      <c r="U707" s="1" t="s">
        <v>39</v>
      </c>
      <c r="V707" s="1" t="s">
        <v>40</v>
      </c>
      <c r="W707" s="1" t="s">
        <v>41</v>
      </c>
      <c r="X707" s="1" t="s">
        <v>42</v>
      </c>
      <c r="Y707" s="1" t="s">
        <v>37</v>
      </c>
      <c r="Z707" s="1" t="s">
        <v>37</v>
      </c>
      <c r="AA707" s="1" t="s">
        <v>37</v>
      </c>
      <c r="AB707" s="1" t="s">
        <v>3163</v>
      </c>
      <c r="AC707" s="1" t="s">
        <v>37</v>
      </c>
      <c r="AD707" s="1" t="s">
        <v>37</v>
      </c>
      <c r="AE707" s="1" t="s">
        <v>8512</v>
      </c>
      <c r="AF707" s="24">
        <v>9106054307</v>
      </c>
      <c r="AG707" s="24" t="str">
        <f t="shared" ref="AG707:AG770" si="11">AF707&amp;"-"&amp;G707</f>
        <v>9106054307-00485479</v>
      </c>
    </row>
    <row r="708" spans="1:33" x14ac:dyDescent="0.25">
      <c r="A708" s="24" t="s">
        <v>9236</v>
      </c>
      <c r="B708" s="1">
        <v>11739050</v>
      </c>
      <c r="C708" s="1" t="s">
        <v>3164</v>
      </c>
      <c r="D708" s="1" t="s">
        <v>2442</v>
      </c>
      <c r="E708" s="1" t="s">
        <v>25</v>
      </c>
      <c r="F708" s="1" t="s">
        <v>26</v>
      </c>
      <c r="G708" s="1" t="s">
        <v>3165</v>
      </c>
      <c r="H708" s="1" t="s">
        <v>28</v>
      </c>
      <c r="I708" s="1" t="s">
        <v>29</v>
      </c>
      <c r="J708" s="1" t="s">
        <v>1317</v>
      </c>
      <c r="K708" s="1" t="s">
        <v>1318</v>
      </c>
      <c r="L708" s="1" t="s">
        <v>1319</v>
      </c>
      <c r="M708" s="1" t="s">
        <v>407</v>
      </c>
      <c r="N708" s="1" t="s">
        <v>408</v>
      </c>
      <c r="O708" s="1" t="s">
        <v>409</v>
      </c>
      <c r="P708" s="1" t="s">
        <v>167</v>
      </c>
      <c r="Q708" s="1" t="s">
        <v>37</v>
      </c>
      <c r="R708" s="1" t="s">
        <v>37</v>
      </c>
      <c r="S708" s="1" t="s">
        <v>37</v>
      </c>
      <c r="T708" s="1" t="s">
        <v>38</v>
      </c>
      <c r="U708" s="1" t="s">
        <v>39</v>
      </c>
      <c r="V708" s="1" t="s">
        <v>40</v>
      </c>
      <c r="W708" s="1" t="s">
        <v>41</v>
      </c>
      <c r="X708" s="1" t="s">
        <v>42</v>
      </c>
      <c r="Y708" s="1" t="s">
        <v>37</v>
      </c>
      <c r="Z708" s="1" t="s">
        <v>37</v>
      </c>
      <c r="AA708" s="1" t="s">
        <v>37</v>
      </c>
      <c r="AB708" s="1" t="s">
        <v>3166</v>
      </c>
      <c r="AC708" s="1" t="s">
        <v>37</v>
      </c>
      <c r="AD708" s="1" t="s">
        <v>37</v>
      </c>
      <c r="AE708" s="1" t="s">
        <v>8512</v>
      </c>
      <c r="AF708" s="24">
        <v>9106057006</v>
      </c>
      <c r="AG708" s="24" t="str">
        <f t="shared" si="11"/>
        <v>9106057006-00048016</v>
      </c>
    </row>
    <row r="709" spans="1:33" x14ac:dyDescent="0.25">
      <c r="A709" s="24" t="s">
        <v>9168</v>
      </c>
      <c r="B709" s="1">
        <v>11741740</v>
      </c>
      <c r="C709" s="1" t="s">
        <v>3167</v>
      </c>
      <c r="D709" s="1" t="s">
        <v>2442</v>
      </c>
      <c r="E709" s="1" t="s">
        <v>25</v>
      </c>
      <c r="F709" s="1" t="s">
        <v>26</v>
      </c>
      <c r="G709" s="1" t="s">
        <v>3168</v>
      </c>
      <c r="H709" s="1" t="s">
        <v>28</v>
      </c>
      <c r="I709" s="1" t="s">
        <v>29</v>
      </c>
      <c r="J709" s="1" t="s">
        <v>3169</v>
      </c>
      <c r="K709" s="1" t="s">
        <v>3170</v>
      </c>
      <c r="L709" s="1" t="s">
        <v>3171</v>
      </c>
      <c r="M709" s="1" t="s">
        <v>247</v>
      </c>
      <c r="N709" s="1" t="s">
        <v>248</v>
      </c>
      <c r="O709" s="1" t="s">
        <v>249</v>
      </c>
      <c r="P709" s="1" t="s">
        <v>37</v>
      </c>
      <c r="Q709" s="1" t="s">
        <v>37</v>
      </c>
      <c r="R709" s="1" t="s">
        <v>37</v>
      </c>
      <c r="S709" s="1" t="s">
        <v>37</v>
      </c>
      <c r="T709" s="1" t="s">
        <v>38</v>
      </c>
      <c r="U709" s="1" t="s">
        <v>39</v>
      </c>
      <c r="V709" s="1" t="s">
        <v>40</v>
      </c>
      <c r="W709" s="1" t="s">
        <v>41</v>
      </c>
      <c r="X709" s="1" t="s">
        <v>42</v>
      </c>
      <c r="Y709" s="1" t="s">
        <v>37</v>
      </c>
      <c r="Z709" s="1" t="s">
        <v>37</v>
      </c>
      <c r="AA709" s="1" t="s">
        <v>37</v>
      </c>
      <c r="AB709" s="1" t="s">
        <v>3172</v>
      </c>
      <c r="AC709" s="1" t="s">
        <v>37</v>
      </c>
      <c r="AD709" s="1" t="s">
        <v>37</v>
      </c>
      <c r="AE709" s="1" t="s">
        <v>8512</v>
      </c>
      <c r="AF709" s="24">
        <v>9106055651</v>
      </c>
      <c r="AG709" s="24" t="str">
        <f t="shared" si="11"/>
        <v>9106055651-00015130</v>
      </c>
    </row>
    <row r="710" spans="1:33" x14ac:dyDescent="0.25">
      <c r="A710" s="24" t="s">
        <v>9096</v>
      </c>
      <c r="B710" s="1">
        <v>11740455</v>
      </c>
      <c r="C710" s="1" t="s">
        <v>3173</v>
      </c>
      <c r="D710" s="1" t="s">
        <v>2442</v>
      </c>
      <c r="E710" s="1" t="s">
        <v>25</v>
      </c>
      <c r="F710" s="1" t="s">
        <v>26</v>
      </c>
      <c r="G710" s="1" t="s">
        <v>3174</v>
      </c>
      <c r="H710" s="1" t="s">
        <v>28</v>
      </c>
      <c r="I710" s="1" t="s">
        <v>29</v>
      </c>
      <c r="J710" s="1" t="s">
        <v>3058</v>
      </c>
      <c r="K710" s="1" t="s">
        <v>3059</v>
      </c>
      <c r="L710" s="1" t="s">
        <v>3060</v>
      </c>
      <c r="M710" s="1" t="s">
        <v>64</v>
      </c>
      <c r="N710" s="1" t="s">
        <v>65</v>
      </c>
      <c r="O710" s="1" t="s">
        <v>66</v>
      </c>
      <c r="P710" s="1" t="s">
        <v>37</v>
      </c>
      <c r="Q710" s="1" t="s">
        <v>37</v>
      </c>
      <c r="R710" s="1" t="s">
        <v>37</v>
      </c>
      <c r="S710" s="1" t="s">
        <v>37</v>
      </c>
      <c r="T710" s="1" t="s">
        <v>38</v>
      </c>
      <c r="U710" s="1" t="s">
        <v>39</v>
      </c>
      <c r="V710" s="1" t="s">
        <v>40</v>
      </c>
      <c r="W710" s="1" t="s">
        <v>41</v>
      </c>
      <c r="X710" s="1" t="s">
        <v>42</v>
      </c>
      <c r="Y710" s="1" t="s">
        <v>37</v>
      </c>
      <c r="Z710" s="1" t="s">
        <v>37</v>
      </c>
      <c r="AA710" s="1" t="s">
        <v>37</v>
      </c>
      <c r="AB710" s="1" t="s">
        <v>3175</v>
      </c>
      <c r="AC710" s="1" t="s">
        <v>37</v>
      </c>
      <c r="AD710" s="1" t="s">
        <v>37</v>
      </c>
      <c r="AE710" s="1" t="s">
        <v>8512</v>
      </c>
      <c r="AF710" s="24">
        <v>9106054035</v>
      </c>
      <c r="AG710" s="24" t="str">
        <f t="shared" si="11"/>
        <v>9106054035-00081686</v>
      </c>
    </row>
    <row r="711" spans="1:33" x14ac:dyDescent="0.25">
      <c r="A711" s="24" t="s">
        <v>9163</v>
      </c>
      <c r="B711" s="1">
        <v>11741737</v>
      </c>
      <c r="C711" s="1" t="s">
        <v>3176</v>
      </c>
      <c r="D711" s="1" t="s">
        <v>2442</v>
      </c>
      <c r="E711" s="1" t="s">
        <v>25</v>
      </c>
      <c r="F711" s="1" t="s">
        <v>26</v>
      </c>
      <c r="G711" s="1" t="s">
        <v>3177</v>
      </c>
      <c r="H711" s="1" t="s">
        <v>28</v>
      </c>
      <c r="I711" s="1" t="s">
        <v>29</v>
      </c>
      <c r="J711" s="1" t="s">
        <v>3178</v>
      </c>
      <c r="K711" s="1" t="s">
        <v>3179</v>
      </c>
      <c r="L711" s="1" t="s">
        <v>3180</v>
      </c>
      <c r="M711" s="1" t="s">
        <v>247</v>
      </c>
      <c r="N711" s="1" t="s">
        <v>248</v>
      </c>
      <c r="O711" s="1" t="s">
        <v>249</v>
      </c>
      <c r="P711" s="1" t="s">
        <v>37</v>
      </c>
      <c r="Q711" s="1" t="s">
        <v>37</v>
      </c>
      <c r="R711" s="1" t="s">
        <v>37</v>
      </c>
      <c r="S711" s="1" t="s">
        <v>37</v>
      </c>
      <c r="T711" s="1" t="s">
        <v>38</v>
      </c>
      <c r="U711" s="1" t="s">
        <v>39</v>
      </c>
      <c r="V711" s="1" t="s">
        <v>40</v>
      </c>
      <c r="W711" s="1" t="s">
        <v>41</v>
      </c>
      <c r="X711" s="1" t="s">
        <v>42</v>
      </c>
      <c r="Y711" s="1" t="s">
        <v>37</v>
      </c>
      <c r="Z711" s="1" t="s">
        <v>37</v>
      </c>
      <c r="AA711" s="1" t="s">
        <v>37</v>
      </c>
      <c r="AB711" s="1" t="s">
        <v>3181</v>
      </c>
      <c r="AC711" s="1" t="s">
        <v>37</v>
      </c>
      <c r="AD711" s="1" t="s">
        <v>37</v>
      </c>
      <c r="AE711" s="1" t="s">
        <v>8512</v>
      </c>
      <c r="AF711" s="24">
        <v>9106055531</v>
      </c>
      <c r="AG711" s="24" t="str">
        <f t="shared" si="11"/>
        <v>9106055531-00015127</v>
      </c>
    </row>
    <row r="712" spans="1:33" x14ac:dyDescent="0.25">
      <c r="A712" s="24" t="s">
        <v>9156</v>
      </c>
      <c r="B712" s="1">
        <v>11737929</v>
      </c>
      <c r="C712" s="1" t="s">
        <v>3182</v>
      </c>
      <c r="D712" s="1" t="s">
        <v>2442</v>
      </c>
      <c r="E712" s="1" t="s">
        <v>25</v>
      </c>
      <c r="F712" s="1" t="s">
        <v>26</v>
      </c>
      <c r="G712" s="1" t="s">
        <v>3183</v>
      </c>
      <c r="H712" s="1" t="s">
        <v>28</v>
      </c>
      <c r="I712" s="1" t="s">
        <v>29</v>
      </c>
      <c r="J712" s="1" t="s">
        <v>3157</v>
      </c>
      <c r="K712" s="1" t="s">
        <v>3158</v>
      </c>
      <c r="L712" s="1" t="s">
        <v>3159</v>
      </c>
      <c r="M712" s="1" t="s">
        <v>55</v>
      </c>
      <c r="N712" s="1" t="s">
        <v>56</v>
      </c>
      <c r="O712" s="1" t="s">
        <v>57</v>
      </c>
      <c r="P712" s="1" t="s">
        <v>37</v>
      </c>
      <c r="Q712" s="1" t="s">
        <v>37</v>
      </c>
      <c r="R712" s="1" t="s">
        <v>37</v>
      </c>
      <c r="S712" s="1" t="s">
        <v>37</v>
      </c>
      <c r="T712" s="1" t="s">
        <v>38</v>
      </c>
      <c r="U712" s="1" t="s">
        <v>39</v>
      </c>
      <c r="V712" s="1" t="s">
        <v>40</v>
      </c>
      <c r="W712" s="1" t="s">
        <v>41</v>
      </c>
      <c r="X712" s="1" t="s">
        <v>42</v>
      </c>
      <c r="Y712" s="1" t="s">
        <v>37</v>
      </c>
      <c r="Z712" s="1" t="s">
        <v>37</v>
      </c>
      <c r="AA712" s="1" t="s">
        <v>37</v>
      </c>
      <c r="AB712" s="1" t="s">
        <v>3184</v>
      </c>
      <c r="AC712" s="1" t="s">
        <v>37</v>
      </c>
      <c r="AD712" s="1" t="s">
        <v>37</v>
      </c>
      <c r="AE712" s="1" t="s">
        <v>8512</v>
      </c>
      <c r="AF712" s="24">
        <v>9106055329</v>
      </c>
      <c r="AG712" s="24" t="str">
        <f t="shared" si="11"/>
        <v>9106055329-00485835</v>
      </c>
    </row>
    <row r="713" spans="1:33" x14ac:dyDescent="0.25">
      <c r="A713" s="24" t="s">
        <v>9193</v>
      </c>
      <c r="B713" s="1">
        <v>11738212</v>
      </c>
      <c r="C713" s="1" t="s">
        <v>3185</v>
      </c>
      <c r="D713" s="1" t="s">
        <v>2442</v>
      </c>
      <c r="E713" s="1" t="s">
        <v>25</v>
      </c>
      <c r="F713" s="1" t="s">
        <v>26</v>
      </c>
      <c r="G713" s="1" t="s">
        <v>3186</v>
      </c>
      <c r="H713" s="1" t="s">
        <v>28</v>
      </c>
      <c r="I713" s="1" t="s">
        <v>29</v>
      </c>
      <c r="J713" s="1" t="s">
        <v>292</v>
      </c>
      <c r="K713" s="1" t="s">
        <v>293</v>
      </c>
      <c r="L713" s="1" t="s">
        <v>294</v>
      </c>
      <c r="M713" s="1" t="s">
        <v>55</v>
      </c>
      <c r="N713" s="1" t="s">
        <v>56</v>
      </c>
      <c r="O713" s="1" t="s">
        <v>57</v>
      </c>
      <c r="P713" s="1" t="s">
        <v>37</v>
      </c>
      <c r="Q713" s="1" t="s">
        <v>37</v>
      </c>
      <c r="R713" s="1" t="s">
        <v>37</v>
      </c>
      <c r="S713" s="1" t="s">
        <v>37</v>
      </c>
      <c r="T713" s="1" t="s">
        <v>38</v>
      </c>
      <c r="U713" s="1" t="s">
        <v>39</v>
      </c>
      <c r="V713" s="1" t="s">
        <v>40</v>
      </c>
      <c r="W713" s="1" t="s">
        <v>41</v>
      </c>
      <c r="X713" s="1" t="s">
        <v>42</v>
      </c>
      <c r="Y713" s="1" t="s">
        <v>37</v>
      </c>
      <c r="Z713" s="1" t="s">
        <v>37</v>
      </c>
      <c r="AA713" s="1" t="s">
        <v>37</v>
      </c>
      <c r="AB713" s="1" t="s">
        <v>3187</v>
      </c>
      <c r="AC713" s="1" t="s">
        <v>37</v>
      </c>
      <c r="AD713" s="1" t="s">
        <v>37</v>
      </c>
      <c r="AE713" s="1" t="s">
        <v>8512</v>
      </c>
      <c r="AF713" s="24">
        <v>9106056187</v>
      </c>
      <c r="AG713" s="24" t="str">
        <f t="shared" si="11"/>
        <v>9106056187-00486106</v>
      </c>
    </row>
    <row r="714" spans="1:33" x14ac:dyDescent="0.25">
      <c r="A714" s="24" t="s">
        <v>9109</v>
      </c>
      <c r="B714" s="1">
        <v>11737546</v>
      </c>
      <c r="C714" s="1" t="s">
        <v>3188</v>
      </c>
      <c r="D714" s="1" t="s">
        <v>2442</v>
      </c>
      <c r="E714" s="1" t="s">
        <v>25</v>
      </c>
      <c r="F714" s="1" t="s">
        <v>26</v>
      </c>
      <c r="G714" s="1" t="s">
        <v>3189</v>
      </c>
      <c r="H714" s="1" t="s">
        <v>28</v>
      </c>
      <c r="I714" s="1" t="s">
        <v>29</v>
      </c>
      <c r="J714" s="1" t="s">
        <v>1702</v>
      </c>
      <c r="K714" s="1" t="s">
        <v>1703</v>
      </c>
      <c r="L714" s="1" t="s">
        <v>1704</v>
      </c>
      <c r="M714" s="1" t="s">
        <v>55</v>
      </c>
      <c r="N714" s="1" t="s">
        <v>56</v>
      </c>
      <c r="O714" s="1" t="s">
        <v>57</v>
      </c>
      <c r="P714" s="1" t="s">
        <v>37</v>
      </c>
      <c r="Q714" s="1" t="s">
        <v>37</v>
      </c>
      <c r="R714" s="1" t="s">
        <v>37</v>
      </c>
      <c r="S714" s="1" t="s">
        <v>37</v>
      </c>
      <c r="T714" s="1" t="s">
        <v>38</v>
      </c>
      <c r="U714" s="1" t="s">
        <v>39</v>
      </c>
      <c r="V714" s="1" t="s">
        <v>40</v>
      </c>
      <c r="W714" s="1" t="s">
        <v>41</v>
      </c>
      <c r="X714" s="1" t="s">
        <v>42</v>
      </c>
      <c r="Y714" s="1" t="s">
        <v>37</v>
      </c>
      <c r="Z714" s="1" t="s">
        <v>37</v>
      </c>
      <c r="AA714" s="1" t="s">
        <v>37</v>
      </c>
      <c r="AB714" s="1" t="s">
        <v>3190</v>
      </c>
      <c r="AC714" s="1" t="s">
        <v>37</v>
      </c>
      <c r="AD714" s="1" t="s">
        <v>37</v>
      </c>
      <c r="AE714" s="1" t="s">
        <v>8512</v>
      </c>
      <c r="AF714" s="24">
        <v>9106054299</v>
      </c>
      <c r="AG714" s="24" t="str">
        <f t="shared" si="11"/>
        <v>9106054299-00485475</v>
      </c>
    </row>
    <row r="715" spans="1:33" x14ac:dyDescent="0.25">
      <c r="A715" s="24" t="s">
        <v>8968</v>
      </c>
      <c r="B715" s="1">
        <v>11738869</v>
      </c>
      <c r="C715" s="1" t="s">
        <v>3191</v>
      </c>
      <c r="D715" s="1" t="s">
        <v>2442</v>
      </c>
      <c r="E715" s="1" t="s">
        <v>25</v>
      </c>
      <c r="F715" s="1" t="s">
        <v>26</v>
      </c>
      <c r="G715" s="1" t="s">
        <v>3192</v>
      </c>
      <c r="H715" s="1" t="s">
        <v>28</v>
      </c>
      <c r="I715" s="1" t="s">
        <v>29</v>
      </c>
      <c r="J715" s="1" t="s">
        <v>1681</v>
      </c>
      <c r="K715" s="1" t="s">
        <v>1682</v>
      </c>
      <c r="L715" s="1" t="s">
        <v>1683</v>
      </c>
      <c r="M715" s="1" t="s">
        <v>407</v>
      </c>
      <c r="N715" s="1" t="s">
        <v>408</v>
      </c>
      <c r="O715" s="1" t="s">
        <v>409</v>
      </c>
      <c r="P715" s="1" t="s">
        <v>167</v>
      </c>
      <c r="Q715" s="1" t="s">
        <v>37</v>
      </c>
      <c r="R715" s="1" t="s">
        <v>37</v>
      </c>
      <c r="S715" s="1" t="s">
        <v>37</v>
      </c>
      <c r="T715" s="1" t="s">
        <v>38</v>
      </c>
      <c r="U715" s="1" t="s">
        <v>39</v>
      </c>
      <c r="V715" s="1" t="s">
        <v>40</v>
      </c>
      <c r="W715" s="1" t="s">
        <v>41</v>
      </c>
      <c r="X715" s="1" t="s">
        <v>42</v>
      </c>
      <c r="Y715" s="1" t="s">
        <v>37</v>
      </c>
      <c r="Z715" s="1" t="s">
        <v>37</v>
      </c>
      <c r="AA715" s="1" t="s">
        <v>37</v>
      </c>
      <c r="AB715" s="1" t="s">
        <v>3193</v>
      </c>
      <c r="AC715" s="1" t="s">
        <v>37</v>
      </c>
      <c r="AD715" s="1" t="s">
        <v>37</v>
      </c>
      <c r="AE715" s="1" t="s">
        <v>8512</v>
      </c>
      <c r="AF715" s="24">
        <v>9106051071</v>
      </c>
      <c r="AG715" s="24" t="str">
        <f t="shared" si="11"/>
        <v>9106051071-00047845</v>
      </c>
    </row>
    <row r="716" spans="1:33" x14ac:dyDescent="0.25">
      <c r="A716" s="24" t="s">
        <v>9130</v>
      </c>
      <c r="B716" s="1">
        <v>11741196</v>
      </c>
      <c r="C716" s="1" t="s">
        <v>3194</v>
      </c>
      <c r="D716" s="1" t="s">
        <v>2442</v>
      </c>
      <c r="E716" s="1" t="s">
        <v>25</v>
      </c>
      <c r="F716" s="1" t="s">
        <v>26</v>
      </c>
      <c r="G716" s="1" t="s">
        <v>3195</v>
      </c>
      <c r="H716" s="1" t="s">
        <v>28</v>
      </c>
      <c r="I716" s="1" t="s">
        <v>29</v>
      </c>
      <c r="J716" s="1" t="s">
        <v>3196</v>
      </c>
      <c r="K716" s="1" t="s">
        <v>3197</v>
      </c>
      <c r="L716" s="1" t="s">
        <v>3198</v>
      </c>
      <c r="M716" s="1" t="s">
        <v>198</v>
      </c>
      <c r="N716" s="1" t="s">
        <v>199</v>
      </c>
      <c r="O716" s="1" t="s">
        <v>200</v>
      </c>
      <c r="P716" s="1" t="s">
        <v>91</v>
      </c>
      <c r="Q716" s="1" t="s">
        <v>37</v>
      </c>
      <c r="R716" s="1" t="s">
        <v>37</v>
      </c>
      <c r="S716" s="1" t="s">
        <v>37</v>
      </c>
      <c r="T716" s="1" t="s">
        <v>38</v>
      </c>
      <c r="U716" s="1" t="s">
        <v>39</v>
      </c>
      <c r="V716" s="1" t="s">
        <v>40</v>
      </c>
      <c r="W716" s="1" t="s">
        <v>41</v>
      </c>
      <c r="X716" s="1" t="s">
        <v>42</v>
      </c>
      <c r="Y716" s="1" t="s">
        <v>37</v>
      </c>
      <c r="Z716" s="1" t="s">
        <v>37</v>
      </c>
      <c r="AA716" s="1" t="s">
        <v>37</v>
      </c>
      <c r="AB716" s="1" t="s">
        <v>3199</v>
      </c>
      <c r="AC716" s="1" t="s">
        <v>37</v>
      </c>
      <c r="AD716" s="1" t="s">
        <v>37</v>
      </c>
      <c r="AE716" s="1" t="s">
        <v>8512</v>
      </c>
      <c r="AF716" s="24">
        <v>9106054642</v>
      </c>
      <c r="AG716" s="24" t="str">
        <f t="shared" si="11"/>
        <v>9106054642-00161278</v>
      </c>
    </row>
    <row r="717" spans="1:33" x14ac:dyDescent="0.25">
      <c r="A717" s="24" t="s">
        <v>9117</v>
      </c>
      <c r="B717" s="1">
        <v>11741826</v>
      </c>
      <c r="C717" s="1" t="s">
        <v>3200</v>
      </c>
      <c r="D717" s="1" t="s">
        <v>2442</v>
      </c>
      <c r="E717" s="1" t="s">
        <v>25</v>
      </c>
      <c r="F717" s="1" t="s">
        <v>26</v>
      </c>
      <c r="G717" s="1" t="s">
        <v>3201</v>
      </c>
      <c r="H717" s="1" t="s">
        <v>28</v>
      </c>
      <c r="I717" s="1" t="s">
        <v>29</v>
      </c>
      <c r="J717" s="1" t="s">
        <v>945</v>
      </c>
      <c r="K717" s="1" t="s">
        <v>946</v>
      </c>
      <c r="L717" s="1" t="s">
        <v>947</v>
      </c>
      <c r="M717" s="1" t="s">
        <v>3202</v>
      </c>
      <c r="N717" s="1" t="s">
        <v>3203</v>
      </c>
      <c r="O717" s="1" t="s">
        <v>3204</v>
      </c>
      <c r="P717" s="1" t="s">
        <v>167</v>
      </c>
      <c r="Q717" s="1" t="s">
        <v>37</v>
      </c>
      <c r="R717" s="1" t="s">
        <v>37</v>
      </c>
      <c r="S717" s="1" t="s">
        <v>37</v>
      </c>
      <c r="T717" s="1" t="s">
        <v>38</v>
      </c>
      <c r="U717" s="1" t="s">
        <v>39</v>
      </c>
      <c r="V717" s="1" t="s">
        <v>40</v>
      </c>
      <c r="W717" s="1" t="s">
        <v>41</v>
      </c>
      <c r="X717" s="1" t="s">
        <v>42</v>
      </c>
      <c r="Y717" s="1" t="s">
        <v>37</v>
      </c>
      <c r="Z717" s="1" t="s">
        <v>37</v>
      </c>
      <c r="AA717" s="1" t="s">
        <v>37</v>
      </c>
      <c r="AB717" s="1" t="s">
        <v>3205</v>
      </c>
      <c r="AC717" s="1" t="s">
        <v>37</v>
      </c>
      <c r="AD717" s="1" t="s">
        <v>37</v>
      </c>
      <c r="AE717" s="1" t="s">
        <v>8512</v>
      </c>
      <c r="AF717" s="24">
        <v>9106054405</v>
      </c>
      <c r="AG717" s="24" t="str">
        <f t="shared" si="11"/>
        <v>9106054405-00002552</v>
      </c>
    </row>
    <row r="718" spans="1:33" x14ac:dyDescent="0.25">
      <c r="A718" s="24" t="s">
        <v>9235</v>
      </c>
      <c r="B718" s="1">
        <v>11740635</v>
      </c>
      <c r="C718" s="1" t="s">
        <v>3206</v>
      </c>
      <c r="D718" s="1" t="s">
        <v>2442</v>
      </c>
      <c r="E718" s="1" t="s">
        <v>25</v>
      </c>
      <c r="F718" s="1" t="s">
        <v>26</v>
      </c>
      <c r="G718" s="1" t="s">
        <v>3207</v>
      </c>
      <c r="H718" s="1" t="s">
        <v>28</v>
      </c>
      <c r="I718" s="1" t="s">
        <v>29</v>
      </c>
      <c r="J718" s="1" t="s">
        <v>2572</v>
      </c>
      <c r="K718" s="1" t="s">
        <v>2573</v>
      </c>
      <c r="L718" s="1" t="s">
        <v>2574</v>
      </c>
      <c r="M718" s="1" t="s">
        <v>64</v>
      </c>
      <c r="N718" s="1" t="s">
        <v>65</v>
      </c>
      <c r="O718" s="1" t="s">
        <v>66</v>
      </c>
      <c r="P718" s="1" t="s">
        <v>37</v>
      </c>
      <c r="Q718" s="1" t="s">
        <v>37</v>
      </c>
      <c r="R718" s="1" t="s">
        <v>37</v>
      </c>
      <c r="S718" s="1" t="s">
        <v>37</v>
      </c>
      <c r="T718" s="1" t="s">
        <v>38</v>
      </c>
      <c r="U718" s="1" t="s">
        <v>39</v>
      </c>
      <c r="V718" s="1" t="s">
        <v>40</v>
      </c>
      <c r="W718" s="1" t="s">
        <v>41</v>
      </c>
      <c r="X718" s="1" t="s">
        <v>42</v>
      </c>
      <c r="Y718" s="1" t="s">
        <v>37</v>
      </c>
      <c r="Z718" s="1" t="s">
        <v>37</v>
      </c>
      <c r="AA718" s="1" t="s">
        <v>37</v>
      </c>
      <c r="AB718" s="1" t="s">
        <v>3208</v>
      </c>
      <c r="AC718" s="1" t="s">
        <v>37</v>
      </c>
      <c r="AD718" s="1" t="s">
        <v>37</v>
      </c>
      <c r="AE718" s="1" t="s">
        <v>8512</v>
      </c>
      <c r="AF718" s="24">
        <v>9106057036</v>
      </c>
      <c r="AG718" s="24" t="str">
        <f t="shared" si="11"/>
        <v>9106057036-00081866</v>
      </c>
    </row>
    <row r="719" spans="1:33" x14ac:dyDescent="0.25">
      <c r="A719" s="24" t="s">
        <v>9239</v>
      </c>
      <c r="B719" s="1">
        <v>11738865</v>
      </c>
      <c r="C719" s="1" t="s">
        <v>3209</v>
      </c>
      <c r="D719" s="1" t="s">
        <v>2442</v>
      </c>
      <c r="E719" s="1" t="s">
        <v>25</v>
      </c>
      <c r="F719" s="1" t="s">
        <v>26</v>
      </c>
      <c r="G719" s="1" t="s">
        <v>3210</v>
      </c>
      <c r="H719" s="1" t="s">
        <v>28</v>
      </c>
      <c r="I719" s="1" t="s">
        <v>29</v>
      </c>
      <c r="J719" s="1" t="s">
        <v>945</v>
      </c>
      <c r="K719" s="1" t="s">
        <v>946</v>
      </c>
      <c r="L719" s="1" t="s">
        <v>947</v>
      </c>
      <c r="M719" s="1" t="s">
        <v>605</v>
      </c>
      <c r="N719" s="1" t="s">
        <v>606</v>
      </c>
      <c r="O719" s="1" t="s">
        <v>607</v>
      </c>
      <c r="P719" s="1" t="s">
        <v>37</v>
      </c>
      <c r="Q719" s="1" t="s">
        <v>37</v>
      </c>
      <c r="R719" s="1" t="s">
        <v>37</v>
      </c>
      <c r="S719" s="1" t="s">
        <v>37</v>
      </c>
      <c r="T719" s="1" t="s">
        <v>38</v>
      </c>
      <c r="U719" s="1" t="s">
        <v>39</v>
      </c>
      <c r="V719" s="1" t="s">
        <v>40</v>
      </c>
      <c r="W719" s="1" t="s">
        <v>41</v>
      </c>
      <c r="X719" s="1" t="s">
        <v>42</v>
      </c>
      <c r="Y719" s="1" t="s">
        <v>37</v>
      </c>
      <c r="Z719" s="1" t="s">
        <v>37</v>
      </c>
      <c r="AA719" s="1" t="s">
        <v>37</v>
      </c>
      <c r="AB719" s="1" t="s">
        <v>3211</v>
      </c>
      <c r="AC719" s="1" t="s">
        <v>37</v>
      </c>
      <c r="AD719" s="1" t="s">
        <v>37</v>
      </c>
      <c r="AE719" s="1" t="s">
        <v>8512</v>
      </c>
      <c r="AF719" s="24">
        <v>9106057106</v>
      </c>
      <c r="AG719" s="24" t="str">
        <f t="shared" si="11"/>
        <v>9106057106-00035758</v>
      </c>
    </row>
    <row r="720" spans="1:33" x14ac:dyDescent="0.25">
      <c r="A720" s="24" t="s">
        <v>9238</v>
      </c>
      <c r="B720" s="1">
        <v>11739135</v>
      </c>
      <c r="C720" s="1" t="s">
        <v>3212</v>
      </c>
      <c r="D720" s="1" t="s">
        <v>2442</v>
      </c>
      <c r="E720" s="1" t="s">
        <v>25</v>
      </c>
      <c r="F720" s="1" t="s">
        <v>26</v>
      </c>
      <c r="G720" s="1" t="s">
        <v>3213</v>
      </c>
      <c r="H720" s="1" t="s">
        <v>28</v>
      </c>
      <c r="I720" s="1" t="s">
        <v>29</v>
      </c>
      <c r="J720" s="1" t="s">
        <v>1014</v>
      </c>
      <c r="K720" s="1" t="s">
        <v>1015</v>
      </c>
      <c r="L720" s="1" t="s">
        <v>1016</v>
      </c>
      <c r="M720" s="1" t="s">
        <v>46</v>
      </c>
      <c r="N720" s="1" t="s">
        <v>47</v>
      </c>
      <c r="O720" s="1" t="s">
        <v>48</v>
      </c>
      <c r="P720" s="1" t="s">
        <v>37</v>
      </c>
      <c r="Q720" s="1" t="s">
        <v>37</v>
      </c>
      <c r="R720" s="1" t="s">
        <v>37</v>
      </c>
      <c r="S720" s="1" t="s">
        <v>37</v>
      </c>
      <c r="T720" s="1" t="s">
        <v>38</v>
      </c>
      <c r="U720" s="1" t="s">
        <v>39</v>
      </c>
      <c r="V720" s="1" t="s">
        <v>40</v>
      </c>
      <c r="W720" s="1" t="s">
        <v>41</v>
      </c>
      <c r="X720" s="1" t="s">
        <v>42</v>
      </c>
      <c r="Y720" s="1" t="s">
        <v>37</v>
      </c>
      <c r="Z720" s="1" t="s">
        <v>37</v>
      </c>
      <c r="AA720" s="1" t="s">
        <v>37</v>
      </c>
      <c r="AB720" s="1" t="s">
        <v>3214</v>
      </c>
      <c r="AC720" s="1" t="s">
        <v>37</v>
      </c>
      <c r="AD720" s="1" t="s">
        <v>37</v>
      </c>
      <c r="AE720" s="1" t="s">
        <v>8512</v>
      </c>
      <c r="AF720" s="24">
        <v>9106057083</v>
      </c>
      <c r="AG720" s="24" t="str">
        <f t="shared" si="11"/>
        <v>9106057083-00008256</v>
      </c>
    </row>
    <row r="721" spans="1:33" x14ac:dyDescent="0.25">
      <c r="A721" s="24" t="s">
        <v>9210</v>
      </c>
      <c r="B721" s="1">
        <v>11738301</v>
      </c>
      <c r="C721" s="1" t="s">
        <v>3215</v>
      </c>
      <c r="D721" s="1" t="s">
        <v>2442</v>
      </c>
      <c r="E721" s="1" t="s">
        <v>25</v>
      </c>
      <c r="F721" s="1" t="s">
        <v>26</v>
      </c>
      <c r="G721" s="1" t="s">
        <v>3216</v>
      </c>
      <c r="H721" s="1" t="s">
        <v>28</v>
      </c>
      <c r="I721" s="1" t="s">
        <v>29</v>
      </c>
      <c r="J721" s="1" t="s">
        <v>52</v>
      </c>
      <c r="K721" s="1" t="s">
        <v>53</v>
      </c>
      <c r="L721" s="1" t="s">
        <v>54</v>
      </c>
      <c r="M721" s="1" t="s">
        <v>55</v>
      </c>
      <c r="N721" s="1" t="s">
        <v>56</v>
      </c>
      <c r="O721" s="1" t="s">
        <v>57</v>
      </c>
      <c r="P721" s="1" t="s">
        <v>37</v>
      </c>
      <c r="Q721" s="1" t="s">
        <v>37</v>
      </c>
      <c r="R721" s="1" t="s">
        <v>37</v>
      </c>
      <c r="S721" s="1" t="s">
        <v>37</v>
      </c>
      <c r="T721" s="1" t="s">
        <v>38</v>
      </c>
      <c r="U721" s="1" t="s">
        <v>39</v>
      </c>
      <c r="V721" s="1" t="s">
        <v>40</v>
      </c>
      <c r="W721" s="1" t="s">
        <v>41</v>
      </c>
      <c r="X721" s="1" t="s">
        <v>42</v>
      </c>
      <c r="Y721" s="1" t="s">
        <v>37</v>
      </c>
      <c r="Z721" s="1" t="s">
        <v>37</v>
      </c>
      <c r="AA721" s="1" t="s">
        <v>37</v>
      </c>
      <c r="AB721" s="1" t="s">
        <v>3217</v>
      </c>
      <c r="AC721" s="1" t="s">
        <v>37</v>
      </c>
      <c r="AD721" s="1" t="s">
        <v>37</v>
      </c>
      <c r="AE721" s="1" t="s">
        <v>8512</v>
      </c>
      <c r="AF721" s="24">
        <v>9106056414</v>
      </c>
      <c r="AG721" s="24" t="str">
        <f t="shared" si="11"/>
        <v>9106056414-00486190</v>
      </c>
    </row>
    <row r="722" spans="1:33" x14ac:dyDescent="0.25">
      <c r="A722" s="24" t="s">
        <v>9234</v>
      </c>
      <c r="B722" s="1">
        <v>11740031</v>
      </c>
      <c r="C722" s="1" t="s">
        <v>3218</v>
      </c>
      <c r="D722" s="1" t="s">
        <v>2442</v>
      </c>
      <c r="E722" s="1" t="s">
        <v>25</v>
      </c>
      <c r="F722" s="1" t="s">
        <v>26</v>
      </c>
      <c r="G722" s="1" t="s">
        <v>3219</v>
      </c>
      <c r="H722" s="1" t="s">
        <v>28</v>
      </c>
      <c r="I722" s="1" t="s">
        <v>29</v>
      </c>
      <c r="J722" s="1" t="s">
        <v>61</v>
      </c>
      <c r="K722" s="1" t="s">
        <v>62</v>
      </c>
      <c r="L722" s="1" t="s">
        <v>63</v>
      </c>
      <c r="M722" s="1" t="s">
        <v>164</v>
      </c>
      <c r="N722" s="1" t="s">
        <v>165</v>
      </c>
      <c r="O722" s="1" t="s">
        <v>166</v>
      </c>
      <c r="P722" s="1" t="s">
        <v>167</v>
      </c>
      <c r="Q722" s="1" t="s">
        <v>37</v>
      </c>
      <c r="R722" s="1" t="s">
        <v>37</v>
      </c>
      <c r="S722" s="1" t="s">
        <v>37</v>
      </c>
      <c r="T722" s="1" t="s">
        <v>38</v>
      </c>
      <c r="U722" s="1" t="s">
        <v>39</v>
      </c>
      <c r="V722" s="1" t="s">
        <v>40</v>
      </c>
      <c r="W722" s="1" t="s">
        <v>41</v>
      </c>
      <c r="X722" s="1" t="s">
        <v>42</v>
      </c>
      <c r="Y722" s="1" t="s">
        <v>37</v>
      </c>
      <c r="Z722" s="1" t="s">
        <v>37</v>
      </c>
      <c r="AA722" s="1" t="s">
        <v>37</v>
      </c>
      <c r="AB722" s="1" t="s">
        <v>3220</v>
      </c>
      <c r="AC722" s="1" t="s">
        <v>37</v>
      </c>
      <c r="AD722" s="1" t="s">
        <v>37</v>
      </c>
      <c r="AE722" s="1" t="s">
        <v>8512</v>
      </c>
      <c r="AF722" s="24">
        <v>9106057001</v>
      </c>
      <c r="AG722" s="24" t="str">
        <f t="shared" si="11"/>
        <v>9106057001-00033987</v>
      </c>
    </row>
    <row r="723" spans="1:33" x14ac:dyDescent="0.25">
      <c r="A723" s="24" t="s">
        <v>9225</v>
      </c>
      <c r="B723" s="1">
        <v>11738402</v>
      </c>
      <c r="C723" s="1" t="s">
        <v>3221</v>
      </c>
      <c r="D723" s="1" t="s">
        <v>2442</v>
      </c>
      <c r="E723" s="1" t="s">
        <v>25</v>
      </c>
      <c r="F723" s="1" t="s">
        <v>26</v>
      </c>
      <c r="G723" s="1" t="s">
        <v>3222</v>
      </c>
      <c r="H723" s="1" t="s">
        <v>28</v>
      </c>
      <c r="I723" s="1" t="s">
        <v>29</v>
      </c>
      <c r="J723" s="1" t="s">
        <v>3223</v>
      </c>
      <c r="K723" s="1" t="s">
        <v>3224</v>
      </c>
      <c r="L723" s="1" t="s">
        <v>3225</v>
      </c>
      <c r="M723" s="1" t="s">
        <v>55</v>
      </c>
      <c r="N723" s="1" t="s">
        <v>56</v>
      </c>
      <c r="O723" s="1" t="s">
        <v>57</v>
      </c>
      <c r="P723" s="1" t="s">
        <v>37</v>
      </c>
      <c r="Q723" s="1" t="s">
        <v>37</v>
      </c>
      <c r="R723" s="1" t="s">
        <v>37</v>
      </c>
      <c r="S723" s="1" t="s">
        <v>37</v>
      </c>
      <c r="T723" s="1" t="s">
        <v>38</v>
      </c>
      <c r="U723" s="1" t="s">
        <v>39</v>
      </c>
      <c r="V723" s="1" t="s">
        <v>40</v>
      </c>
      <c r="W723" s="1" t="s">
        <v>41</v>
      </c>
      <c r="X723" s="1" t="s">
        <v>42</v>
      </c>
      <c r="Y723" s="1" t="s">
        <v>37</v>
      </c>
      <c r="Z723" s="1" t="s">
        <v>37</v>
      </c>
      <c r="AA723" s="1" t="s">
        <v>37</v>
      </c>
      <c r="AB723" s="1" t="s">
        <v>3226</v>
      </c>
      <c r="AC723" s="1" t="s">
        <v>37</v>
      </c>
      <c r="AD723" s="1" t="s">
        <v>37</v>
      </c>
      <c r="AE723" s="1" t="s">
        <v>8512</v>
      </c>
      <c r="AF723" s="24">
        <v>9106056717</v>
      </c>
      <c r="AG723" s="24" t="str">
        <f t="shared" si="11"/>
        <v>9106056717-00486287</v>
      </c>
    </row>
    <row r="724" spans="1:33" x14ac:dyDescent="0.25">
      <c r="A724" s="24" t="s">
        <v>9124</v>
      </c>
      <c r="B724" s="1">
        <v>11738953</v>
      </c>
      <c r="C724" s="1" t="s">
        <v>3227</v>
      </c>
      <c r="D724" s="1" t="s">
        <v>2442</v>
      </c>
      <c r="E724" s="1" t="s">
        <v>25</v>
      </c>
      <c r="F724" s="1" t="s">
        <v>26</v>
      </c>
      <c r="G724" s="1" t="s">
        <v>3228</v>
      </c>
      <c r="H724" s="1" t="s">
        <v>28</v>
      </c>
      <c r="I724" s="1" t="s">
        <v>29</v>
      </c>
      <c r="J724" s="1" t="s">
        <v>680</v>
      </c>
      <c r="K724" s="1" t="s">
        <v>681</v>
      </c>
      <c r="L724" s="1" t="s">
        <v>682</v>
      </c>
      <c r="M724" s="1" t="s">
        <v>407</v>
      </c>
      <c r="N724" s="1" t="s">
        <v>408</v>
      </c>
      <c r="O724" s="1" t="s">
        <v>409</v>
      </c>
      <c r="P724" s="1" t="s">
        <v>167</v>
      </c>
      <c r="Q724" s="1" t="s">
        <v>37</v>
      </c>
      <c r="R724" s="1" t="s">
        <v>37</v>
      </c>
      <c r="S724" s="1" t="s">
        <v>37</v>
      </c>
      <c r="T724" s="1" t="s">
        <v>38</v>
      </c>
      <c r="U724" s="1" t="s">
        <v>39</v>
      </c>
      <c r="V724" s="1" t="s">
        <v>40</v>
      </c>
      <c r="W724" s="1" t="s">
        <v>41</v>
      </c>
      <c r="X724" s="1" t="s">
        <v>42</v>
      </c>
      <c r="Y724" s="1" t="s">
        <v>37</v>
      </c>
      <c r="Z724" s="1" t="s">
        <v>37</v>
      </c>
      <c r="AA724" s="1" t="s">
        <v>37</v>
      </c>
      <c r="AB724" s="1" t="s">
        <v>3229</v>
      </c>
      <c r="AC724" s="1" t="s">
        <v>37</v>
      </c>
      <c r="AD724" s="1" t="s">
        <v>37</v>
      </c>
      <c r="AE724" s="1" t="s">
        <v>8512</v>
      </c>
      <c r="AF724" s="24">
        <v>9106054573</v>
      </c>
      <c r="AG724" s="24" t="str">
        <f t="shared" si="11"/>
        <v>9106054573-00047924</v>
      </c>
    </row>
    <row r="725" spans="1:33" x14ac:dyDescent="0.25">
      <c r="A725" s="24" t="s">
        <v>9126</v>
      </c>
      <c r="B725" s="1">
        <v>11741194</v>
      </c>
      <c r="C725" s="1" t="s">
        <v>3230</v>
      </c>
      <c r="D725" s="1" t="s">
        <v>2442</v>
      </c>
      <c r="E725" s="1" t="s">
        <v>25</v>
      </c>
      <c r="F725" s="1" t="s">
        <v>26</v>
      </c>
      <c r="G725" s="1" t="s">
        <v>3231</v>
      </c>
      <c r="H725" s="1" t="s">
        <v>28</v>
      </c>
      <c r="I725" s="1" t="s">
        <v>29</v>
      </c>
      <c r="J725" s="1" t="s">
        <v>3232</v>
      </c>
      <c r="K725" s="1" t="s">
        <v>3233</v>
      </c>
      <c r="L725" s="1" t="s">
        <v>3234</v>
      </c>
      <c r="M725" s="1" t="s">
        <v>198</v>
      </c>
      <c r="N725" s="1" t="s">
        <v>199</v>
      </c>
      <c r="O725" s="1" t="s">
        <v>200</v>
      </c>
      <c r="P725" s="1" t="s">
        <v>91</v>
      </c>
      <c r="Q725" s="1" t="s">
        <v>37</v>
      </c>
      <c r="R725" s="1" t="s">
        <v>37</v>
      </c>
      <c r="S725" s="1" t="s">
        <v>37</v>
      </c>
      <c r="T725" s="1" t="s">
        <v>38</v>
      </c>
      <c r="U725" s="1" t="s">
        <v>39</v>
      </c>
      <c r="V725" s="1" t="s">
        <v>40</v>
      </c>
      <c r="W725" s="1" t="s">
        <v>41</v>
      </c>
      <c r="X725" s="1" t="s">
        <v>42</v>
      </c>
      <c r="Y725" s="1" t="s">
        <v>37</v>
      </c>
      <c r="Z725" s="1" t="s">
        <v>37</v>
      </c>
      <c r="AA725" s="1" t="s">
        <v>37</v>
      </c>
      <c r="AB725" s="1" t="s">
        <v>3235</v>
      </c>
      <c r="AC725" s="1" t="s">
        <v>37</v>
      </c>
      <c r="AD725" s="1" t="s">
        <v>37</v>
      </c>
      <c r="AE725" s="1" t="s">
        <v>8512</v>
      </c>
      <c r="AF725" s="24">
        <v>9106054608</v>
      </c>
      <c r="AG725" s="24" t="str">
        <f t="shared" si="11"/>
        <v>9106054608-00161276</v>
      </c>
    </row>
    <row r="726" spans="1:33" x14ac:dyDescent="0.25">
      <c r="A726" s="24" t="s">
        <v>9292</v>
      </c>
      <c r="B726" s="1">
        <v>11745042</v>
      </c>
      <c r="C726" s="1" t="s">
        <v>3236</v>
      </c>
      <c r="D726" s="1" t="s">
        <v>3237</v>
      </c>
      <c r="E726" s="1" t="s">
        <v>25</v>
      </c>
      <c r="F726" s="1" t="s">
        <v>26</v>
      </c>
      <c r="G726" s="1" t="s">
        <v>3238</v>
      </c>
      <c r="H726" s="1" t="s">
        <v>28</v>
      </c>
      <c r="I726" s="1" t="s">
        <v>29</v>
      </c>
      <c r="J726" s="1" t="s">
        <v>131</v>
      </c>
      <c r="K726" s="1" t="s">
        <v>132</v>
      </c>
      <c r="L726" s="1" t="s">
        <v>133</v>
      </c>
      <c r="M726" s="1" t="s">
        <v>55</v>
      </c>
      <c r="N726" s="1" t="s">
        <v>56</v>
      </c>
      <c r="O726" s="1" t="s">
        <v>57</v>
      </c>
      <c r="P726" s="1" t="s">
        <v>37</v>
      </c>
      <c r="Q726" s="1" t="s">
        <v>37</v>
      </c>
      <c r="R726" s="1" t="s">
        <v>37</v>
      </c>
      <c r="S726" s="1" t="s">
        <v>37</v>
      </c>
      <c r="T726" s="1" t="s">
        <v>38</v>
      </c>
      <c r="U726" s="1" t="s">
        <v>39</v>
      </c>
      <c r="V726" s="1" t="s">
        <v>40</v>
      </c>
      <c r="W726" s="1" t="s">
        <v>41</v>
      </c>
      <c r="X726" s="1" t="s">
        <v>42</v>
      </c>
      <c r="Y726" s="1" t="s">
        <v>37</v>
      </c>
      <c r="Z726" s="1" t="s">
        <v>37</v>
      </c>
      <c r="AA726" s="1" t="s">
        <v>37</v>
      </c>
      <c r="AB726" s="1" t="s">
        <v>3239</v>
      </c>
      <c r="AC726" s="1" t="s">
        <v>37</v>
      </c>
      <c r="AD726" s="1" t="s">
        <v>37</v>
      </c>
      <c r="AE726" s="1" t="s">
        <v>8512</v>
      </c>
      <c r="AF726" s="24">
        <v>9106058731</v>
      </c>
      <c r="AG726" s="24" t="str">
        <f t="shared" si="11"/>
        <v>9106058731-00487003</v>
      </c>
    </row>
    <row r="727" spans="1:33" x14ac:dyDescent="0.25">
      <c r="A727" s="24" t="s">
        <v>9283</v>
      </c>
      <c r="B727" s="1">
        <v>11746666</v>
      </c>
      <c r="C727" s="1" t="s">
        <v>3240</v>
      </c>
      <c r="D727" s="1" t="s">
        <v>3237</v>
      </c>
      <c r="E727" s="1" t="s">
        <v>25</v>
      </c>
      <c r="F727" s="1" t="s">
        <v>26</v>
      </c>
      <c r="G727" s="1" t="s">
        <v>3241</v>
      </c>
      <c r="H727" s="1" t="s">
        <v>28</v>
      </c>
      <c r="I727" s="1" t="s">
        <v>29</v>
      </c>
      <c r="J727" s="1" t="s">
        <v>3242</v>
      </c>
      <c r="K727" s="1" t="s">
        <v>3243</v>
      </c>
      <c r="L727" s="1" t="s">
        <v>3244</v>
      </c>
      <c r="M727" s="1" t="s">
        <v>839</v>
      </c>
      <c r="N727" s="1" t="s">
        <v>840</v>
      </c>
      <c r="O727" s="1" t="s">
        <v>841</v>
      </c>
      <c r="P727" s="1" t="s">
        <v>37</v>
      </c>
      <c r="Q727" s="1" t="s">
        <v>37</v>
      </c>
      <c r="R727" s="1" t="s">
        <v>37</v>
      </c>
      <c r="S727" s="1" t="s">
        <v>37</v>
      </c>
      <c r="T727" s="1" t="s">
        <v>38</v>
      </c>
      <c r="U727" s="1" t="s">
        <v>39</v>
      </c>
      <c r="V727" s="1" t="s">
        <v>40</v>
      </c>
      <c r="W727" s="1" t="s">
        <v>41</v>
      </c>
      <c r="X727" s="1" t="s">
        <v>42</v>
      </c>
      <c r="Y727" s="1" t="s">
        <v>37</v>
      </c>
      <c r="Z727" s="1" t="s">
        <v>37</v>
      </c>
      <c r="AA727" s="1" t="s">
        <v>37</v>
      </c>
      <c r="AB727" s="1" t="s">
        <v>3245</v>
      </c>
      <c r="AC727" s="1" t="s">
        <v>37</v>
      </c>
      <c r="AD727" s="1" t="s">
        <v>37</v>
      </c>
      <c r="AE727" s="1" t="s">
        <v>8512</v>
      </c>
      <c r="AF727" s="24">
        <v>9106058384</v>
      </c>
      <c r="AG727" s="24" t="str">
        <f t="shared" si="11"/>
        <v>9106058384-00010899</v>
      </c>
    </row>
    <row r="728" spans="1:33" x14ac:dyDescent="0.25">
      <c r="A728" s="24" t="s">
        <v>9288</v>
      </c>
      <c r="B728" s="1">
        <v>11746856</v>
      </c>
      <c r="C728" s="1" t="s">
        <v>3246</v>
      </c>
      <c r="D728" s="1" t="s">
        <v>3237</v>
      </c>
      <c r="E728" s="1" t="s">
        <v>25</v>
      </c>
      <c r="F728" s="1" t="s">
        <v>26</v>
      </c>
      <c r="G728" s="1" t="s">
        <v>3247</v>
      </c>
      <c r="H728" s="1" t="s">
        <v>28</v>
      </c>
      <c r="I728" s="1" t="s">
        <v>29</v>
      </c>
      <c r="J728" s="1" t="s">
        <v>3248</v>
      </c>
      <c r="K728" s="1" t="s">
        <v>3249</v>
      </c>
      <c r="L728" s="1" t="s">
        <v>3250</v>
      </c>
      <c r="M728" s="1" t="s">
        <v>64</v>
      </c>
      <c r="N728" s="1" t="s">
        <v>65</v>
      </c>
      <c r="O728" s="1" t="s">
        <v>66</v>
      </c>
      <c r="P728" s="1" t="s">
        <v>37</v>
      </c>
      <c r="Q728" s="1" t="s">
        <v>37</v>
      </c>
      <c r="R728" s="1" t="s">
        <v>37</v>
      </c>
      <c r="S728" s="1" t="s">
        <v>37</v>
      </c>
      <c r="T728" s="1" t="s">
        <v>38</v>
      </c>
      <c r="U728" s="1" t="s">
        <v>39</v>
      </c>
      <c r="V728" s="1" t="s">
        <v>40</v>
      </c>
      <c r="W728" s="1" t="s">
        <v>41</v>
      </c>
      <c r="X728" s="1" t="s">
        <v>42</v>
      </c>
      <c r="Y728" s="1" t="s">
        <v>37</v>
      </c>
      <c r="Z728" s="1" t="s">
        <v>37</v>
      </c>
      <c r="AA728" s="1" t="s">
        <v>37</v>
      </c>
      <c r="AB728" s="1" t="s">
        <v>3251</v>
      </c>
      <c r="AC728" s="1" t="s">
        <v>37</v>
      </c>
      <c r="AD728" s="1" t="s">
        <v>37</v>
      </c>
      <c r="AE728" s="1" t="s">
        <v>8512</v>
      </c>
      <c r="AF728" s="24">
        <v>9106058564</v>
      </c>
      <c r="AG728" s="24" t="str">
        <f t="shared" si="11"/>
        <v>9106058564-00081972</v>
      </c>
    </row>
    <row r="729" spans="1:33" x14ac:dyDescent="0.25">
      <c r="A729" s="24" t="s">
        <v>9287</v>
      </c>
      <c r="B729" s="1">
        <v>11746855</v>
      </c>
      <c r="C729" s="1" t="s">
        <v>3252</v>
      </c>
      <c r="D729" s="1" t="s">
        <v>3237</v>
      </c>
      <c r="E729" s="1" t="s">
        <v>25</v>
      </c>
      <c r="F729" s="1" t="s">
        <v>26</v>
      </c>
      <c r="G729" s="1" t="s">
        <v>3253</v>
      </c>
      <c r="H729" s="1" t="s">
        <v>28</v>
      </c>
      <c r="I729" s="1" t="s">
        <v>29</v>
      </c>
      <c r="J729" s="1" t="s">
        <v>52</v>
      </c>
      <c r="K729" s="1" t="s">
        <v>53</v>
      </c>
      <c r="L729" s="1" t="s">
        <v>54</v>
      </c>
      <c r="M729" s="1" t="s">
        <v>64</v>
      </c>
      <c r="N729" s="1" t="s">
        <v>65</v>
      </c>
      <c r="O729" s="1" t="s">
        <v>66</v>
      </c>
      <c r="P729" s="1" t="s">
        <v>37</v>
      </c>
      <c r="Q729" s="1" t="s">
        <v>37</v>
      </c>
      <c r="R729" s="1" t="s">
        <v>37</v>
      </c>
      <c r="S729" s="1" t="s">
        <v>37</v>
      </c>
      <c r="T729" s="1" t="s">
        <v>38</v>
      </c>
      <c r="U729" s="1" t="s">
        <v>39</v>
      </c>
      <c r="V729" s="1" t="s">
        <v>40</v>
      </c>
      <c r="W729" s="1" t="s">
        <v>41</v>
      </c>
      <c r="X729" s="1" t="s">
        <v>42</v>
      </c>
      <c r="Y729" s="1" t="s">
        <v>37</v>
      </c>
      <c r="Z729" s="1" t="s">
        <v>37</v>
      </c>
      <c r="AA729" s="1" t="s">
        <v>37</v>
      </c>
      <c r="AB729" s="1" t="s">
        <v>3254</v>
      </c>
      <c r="AC729" s="1" t="s">
        <v>37</v>
      </c>
      <c r="AD729" s="1" t="s">
        <v>37</v>
      </c>
      <c r="AE729" s="1" t="s">
        <v>8512</v>
      </c>
      <c r="AF729" s="24">
        <v>9106058561</v>
      </c>
      <c r="AG729" s="24" t="str">
        <f t="shared" si="11"/>
        <v>9106058561-00081971</v>
      </c>
    </row>
    <row r="730" spans="1:33" x14ac:dyDescent="0.25">
      <c r="A730" s="24" t="s">
        <v>9293</v>
      </c>
      <c r="B730" s="1">
        <v>11745045</v>
      </c>
      <c r="C730" s="1" t="s">
        <v>3255</v>
      </c>
      <c r="D730" s="1" t="s">
        <v>3237</v>
      </c>
      <c r="E730" s="1" t="s">
        <v>25</v>
      </c>
      <c r="F730" s="1" t="s">
        <v>26</v>
      </c>
      <c r="G730" s="1" t="s">
        <v>3256</v>
      </c>
      <c r="H730" s="1" t="s">
        <v>28</v>
      </c>
      <c r="I730" s="1" t="s">
        <v>29</v>
      </c>
      <c r="J730" s="1" t="s">
        <v>52</v>
      </c>
      <c r="K730" s="1" t="s">
        <v>53</v>
      </c>
      <c r="L730" s="1" t="s">
        <v>54</v>
      </c>
      <c r="M730" s="1" t="s">
        <v>55</v>
      </c>
      <c r="N730" s="1" t="s">
        <v>56</v>
      </c>
      <c r="O730" s="1" t="s">
        <v>57</v>
      </c>
      <c r="P730" s="1" t="s">
        <v>37</v>
      </c>
      <c r="Q730" s="1" t="s">
        <v>37</v>
      </c>
      <c r="R730" s="1" t="s">
        <v>37</v>
      </c>
      <c r="S730" s="1" t="s">
        <v>37</v>
      </c>
      <c r="T730" s="1" t="s">
        <v>38</v>
      </c>
      <c r="U730" s="1" t="s">
        <v>39</v>
      </c>
      <c r="V730" s="1" t="s">
        <v>40</v>
      </c>
      <c r="W730" s="1" t="s">
        <v>41</v>
      </c>
      <c r="X730" s="1" t="s">
        <v>42</v>
      </c>
      <c r="Y730" s="1" t="s">
        <v>37</v>
      </c>
      <c r="Z730" s="1" t="s">
        <v>37</v>
      </c>
      <c r="AA730" s="1" t="s">
        <v>37</v>
      </c>
      <c r="AB730" s="1" t="s">
        <v>3257</v>
      </c>
      <c r="AC730" s="1" t="s">
        <v>37</v>
      </c>
      <c r="AD730" s="1" t="s">
        <v>37</v>
      </c>
      <c r="AE730" s="1" t="s">
        <v>8512</v>
      </c>
      <c r="AF730" s="24">
        <v>9106058745</v>
      </c>
      <c r="AG730" s="24" t="str">
        <f t="shared" si="11"/>
        <v>9106058745-00487006</v>
      </c>
    </row>
    <row r="731" spans="1:33" x14ac:dyDescent="0.25">
      <c r="A731" s="24" t="s">
        <v>9296</v>
      </c>
      <c r="B731" s="1">
        <v>11747588</v>
      </c>
      <c r="C731" s="1" t="s">
        <v>3258</v>
      </c>
      <c r="D731" s="1" t="s">
        <v>3237</v>
      </c>
      <c r="E731" s="1" t="s">
        <v>25</v>
      </c>
      <c r="F731" s="1" t="s">
        <v>26</v>
      </c>
      <c r="G731" s="1" t="s">
        <v>3259</v>
      </c>
      <c r="H731" s="1" t="s">
        <v>28</v>
      </c>
      <c r="I731" s="1" t="s">
        <v>29</v>
      </c>
      <c r="J731" s="1" t="s">
        <v>3260</v>
      </c>
      <c r="K731" s="1" t="s">
        <v>3261</v>
      </c>
      <c r="L731" s="1" t="s">
        <v>3262</v>
      </c>
      <c r="M731" s="1" t="s">
        <v>247</v>
      </c>
      <c r="N731" s="1" t="s">
        <v>248</v>
      </c>
      <c r="O731" s="1" t="s">
        <v>249</v>
      </c>
      <c r="P731" s="1" t="s">
        <v>37</v>
      </c>
      <c r="Q731" s="1" t="s">
        <v>37</v>
      </c>
      <c r="R731" s="1" t="s">
        <v>37</v>
      </c>
      <c r="S731" s="1" t="s">
        <v>37</v>
      </c>
      <c r="T731" s="1" t="s">
        <v>38</v>
      </c>
      <c r="U731" s="1" t="s">
        <v>39</v>
      </c>
      <c r="V731" s="1" t="s">
        <v>40</v>
      </c>
      <c r="W731" s="1" t="s">
        <v>41</v>
      </c>
      <c r="X731" s="1" t="s">
        <v>42</v>
      </c>
      <c r="Y731" s="1" t="s">
        <v>37</v>
      </c>
      <c r="Z731" s="1" t="s">
        <v>37</v>
      </c>
      <c r="AA731" s="1" t="s">
        <v>37</v>
      </c>
      <c r="AB731" s="1" t="s">
        <v>3263</v>
      </c>
      <c r="AC731" s="1" t="s">
        <v>37</v>
      </c>
      <c r="AD731" s="1" t="s">
        <v>37</v>
      </c>
      <c r="AE731" s="1" t="s">
        <v>8512</v>
      </c>
      <c r="AF731" s="24">
        <v>9106058860</v>
      </c>
      <c r="AG731" s="24" t="str">
        <f t="shared" si="11"/>
        <v>9106058860-00015145</v>
      </c>
    </row>
    <row r="732" spans="1:33" x14ac:dyDescent="0.25">
      <c r="A732" s="24" t="s">
        <v>9285</v>
      </c>
      <c r="B732" s="1">
        <v>11746669</v>
      </c>
      <c r="C732" s="1" t="s">
        <v>3264</v>
      </c>
      <c r="D732" s="1" t="s">
        <v>3237</v>
      </c>
      <c r="E732" s="1" t="s">
        <v>25</v>
      </c>
      <c r="F732" s="1" t="s">
        <v>26</v>
      </c>
      <c r="G732" s="1" t="s">
        <v>3265</v>
      </c>
      <c r="H732" s="1" t="s">
        <v>28</v>
      </c>
      <c r="I732" s="1" t="s">
        <v>29</v>
      </c>
      <c r="J732" s="1" t="s">
        <v>52</v>
      </c>
      <c r="K732" s="1" t="s">
        <v>53</v>
      </c>
      <c r="L732" s="1" t="s">
        <v>54</v>
      </c>
      <c r="M732" s="1" t="s">
        <v>839</v>
      </c>
      <c r="N732" s="1" t="s">
        <v>840</v>
      </c>
      <c r="O732" s="1" t="s">
        <v>841</v>
      </c>
      <c r="P732" s="1" t="s">
        <v>37</v>
      </c>
      <c r="Q732" s="1" t="s">
        <v>37</v>
      </c>
      <c r="R732" s="1" t="s">
        <v>37</v>
      </c>
      <c r="S732" s="1" t="s">
        <v>37</v>
      </c>
      <c r="T732" s="1" t="s">
        <v>38</v>
      </c>
      <c r="U732" s="1" t="s">
        <v>39</v>
      </c>
      <c r="V732" s="1" t="s">
        <v>40</v>
      </c>
      <c r="W732" s="1" t="s">
        <v>41</v>
      </c>
      <c r="X732" s="1" t="s">
        <v>42</v>
      </c>
      <c r="Y732" s="1" t="s">
        <v>37</v>
      </c>
      <c r="Z732" s="1" t="s">
        <v>37</v>
      </c>
      <c r="AA732" s="1" t="s">
        <v>37</v>
      </c>
      <c r="AB732" s="1" t="s">
        <v>3266</v>
      </c>
      <c r="AC732" s="1" t="s">
        <v>37</v>
      </c>
      <c r="AD732" s="1" t="s">
        <v>37</v>
      </c>
      <c r="AE732" s="1" t="s">
        <v>8512</v>
      </c>
      <c r="AF732" s="24">
        <v>9106058450</v>
      </c>
      <c r="AG732" s="24" t="str">
        <f t="shared" si="11"/>
        <v>9106058450-00010902</v>
      </c>
    </row>
    <row r="733" spans="1:33" x14ac:dyDescent="0.25">
      <c r="A733" s="24" t="s">
        <v>9321</v>
      </c>
      <c r="B733" s="1">
        <v>11745330</v>
      </c>
      <c r="C733" s="1" t="s">
        <v>3267</v>
      </c>
      <c r="D733" s="1" t="s">
        <v>3237</v>
      </c>
      <c r="E733" s="1" t="s">
        <v>25</v>
      </c>
      <c r="F733" s="1" t="s">
        <v>26</v>
      </c>
      <c r="G733" s="1" t="s">
        <v>3268</v>
      </c>
      <c r="H733" s="1" t="s">
        <v>28</v>
      </c>
      <c r="I733" s="1" t="s">
        <v>29</v>
      </c>
      <c r="J733" s="1" t="s">
        <v>79</v>
      </c>
      <c r="K733" s="1" t="s">
        <v>80</v>
      </c>
      <c r="L733" s="1" t="s">
        <v>81</v>
      </c>
      <c r="M733" s="1" t="s">
        <v>55</v>
      </c>
      <c r="N733" s="1" t="s">
        <v>56</v>
      </c>
      <c r="O733" s="1" t="s">
        <v>57</v>
      </c>
      <c r="P733" s="1" t="s">
        <v>37</v>
      </c>
      <c r="Q733" s="1" t="s">
        <v>37</v>
      </c>
      <c r="R733" s="1" t="s">
        <v>37</v>
      </c>
      <c r="S733" s="1" t="s">
        <v>37</v>
      </c>
      <c r="T733" s="1" t="s">
        <v>38</v>
      </c>
      <c r="U733" s="1" t="s">
        <v>39</v>
      </c>
      <c r="V733" s="1" t="s">
        <v>40</v>
      </c>
      <c r="W733" s="1" t="s">
        <v>41</v>
      </c>
      <c r="X733" s="1" t="s">
        <v>42</v>
      </c>
      <c r="Y733" s="1" t="s">
        <v>37</v>
      </c>
      <c r="Z733" s="1" t="s">
        <v>37</v>
      </c>
      <c r="AA733" s="1" t="s">
        <v>37</v>
      </c>
      <c r="AB733" s="1" t="s">
        <v>3269</v>
      </c>
      <c r="AC733" s="1" t="s">
        <v>37</v>
      </c>
      <c r="AD733" s="1" t="s">
        <v>37</v>
      </c>
      <c r="AE733" s="1" t="s">
        <v>8512</v>
      </c>
      <c r="AF733" s="24">
        <v>9106059726</v>
      </c>
      <c r="AG733" s="24" t="str">
        <f t="shared" si="11"/>
        <v>9106059726-00487281</v>
      </c>
    </row>
    <row r="734" spans="1:33" x14ac:dyDescent="0.25">
      <c r="A734" s="24" t="s">
        <v>9257</v>
      </c>
      <c r="B734" s="1">
        <v>11744647</v>
      </c>
      <c r="C734" s="1" t="s">
        <v>3270</v>
      </c>
      <c r="D734" s="1" t="s">
        <v>3237</v>
      </c>
      <c r="E734" s="1" t="s">
        <v>25</v>
      </c>
      <c r="F734" s="1" t="s">
        <v>26</v>
      </c>
      <c r="G734" s="1" t="s">
        <v>3271</v>
      </c>
      <c r="H734" s="1" t="s">
        <v>28</v>
      </c>
      <c r="I734" s="1" t="s">
        <v>29</v>
      </c>
      <c r="J734" s="1" t="s">
        <v>30</v>
      </c>
      <c r="K734" s="1" t="s">
        <v>31</v>
      </c>
      <c r="L734" s="1" t="s">
        <v>32</v>
      </c>
      <c r="M734" s="1" t="s">
        <v>55</v>
      </c>
      <c r="N734" s="1" t="s">
        <v>56</v>
      </c>
      <c r="O734" s="1" t="s">
        <v>57</v>
      </c>
      <c r="P734" s="1" t="s">
        <v>37</v>
      </c>
      <c r="Q734" s="1" t="s">
        <v>37</v>
      </c>
      <c r="R734" s="1" t="s">
        <v>37</v>
      </c>
      <c r="S734" s="1" t="s">
        <v>37</v>
      </c>
      <c r="T734" s="1" t="s">
        <v>38</v>
      </c>
      <c r="U734" s="1" t="s">
        <v>39</v>
      </c>
      <c r="V734" s="1" t="s">
        <v>40</v>
      </c>
      <c r="W734" s="1" t="s">
        <v>41</v>
      </c>
      <c r="X734" s="1" t="s">
        <v>42</v>
      </c>
      <c r="Y734" s="1" t="s">
        <v>37</v>
      </c>
      <c r="Z734" s="1" t="s">
        <v>37</v>
      </c>
      <c r="AA734" s="1" t="s">
        <v>37</v>
      </c>
      <c r="AB734" s="1" t="s">
        <v>3272</v>
      </c>
      <c r="AC734" s="1" t="s">
        <v>37</v>
      </c>
      <c r="AD734" s="1" t="s">
        <v>37</v>
      </c>
      <c r="AE734" s="1" t="s">
        <v>8512</v>
      </c>
      <c r="AF734" s="24">
        <v>9106057679</v>
      </c>
      <c r="AG734" s="24" t="str">
        <f t="shared" si="11"/>
        <v>9106057679-00486668</v>
      </c>
    </row>
    <row r="735" spans="1:33" x14ac:dyDescent="0.25">
      <c r="A735" s="24" t="s">
        <v>9312</v>
      </c>
      <c r="B735" s="1">
        <v>11745243</v>
      </c>
      <c r="C735" s="1" t="s">
        <v>3273</v>
      </c>
      <c r="D735" s="1" t="s">
        <v>3237</v>
      </c>
      <c r="E735" s="1" t="s">
        <v>25</v>
      </c>
      <c r="F735" s="1" t="s">
        <v>26</v>
      </c>
      <c r="G735" s="1" t="s">
        <v>3274</v>
      </c>
      <c r="H735" s="1" t="s">
        <v>28</v>
      </c>
      <c r="I735" s="1" t="s">
        <v>29</v>
      </c>
      <c r="J735" s="1" t="s">
        <v>2725</v>
      </c>
      <c r="K735" s="1" t="s">
        <v>2726</v>
      </c>
      <c r="L735" s="1" t="s">
        <v>2727</v>
      </c>
      <c r="M735" s="1" t="s">
        <v>55</v>
      </c>
      <c r="N735" s="1" t="s">
        <v>56</v>
      </c>
      <c r="O735" s="1" t="s">
        <v>57</v>
      </c>
      <c r="P735" s="1" t="s">
        <v>37</v>
      </c>
      <c r="Q735" s="1" t="s">
        <v>37</v>
      </c>
      <c r="R735" s="1" t="s">
        <v>37</v>
      </c>
      <c r="S735" s="1" t="s">
        <v>37</v>
      </c>
      <c r="T735" s="1" t="s">
        <v>38</v>
      </c>
      <c r="U735" s="1" t="s">
        <v>39</v>
      </c>
      <c r="V735" s="1" t="s">
        <v>40</v>
      </c>
      <c r="W735" s="1" t="s">
        <v>41</v>
      </c>
      <c r="X735" s="1" t="s">
        <v>42</v>
      </c>
      <c r="Y735" s="1" t="s">
        <v>37</v>
      </c>
      <c r="Z735" s="1" t="s">
        <v>37</v>
      </c>
      <c r="AA735" s="1" t="s">
        <v>37</v>
      </c>
      <c r="AB735" s="1" t="s">
        <v>3275</v>
      </c>
      <c r="AC735" s="1" t="s">
        <v>37</v>
      </c>
      <c r="AD735" s="1" t="s">
        <v>37</v>
      </c>
      <c r="AE735" s="1" t="s">
        <v>8512</v>
      </c>
      <c r="AF735" s="24">
        <v>9106059391</v>
      </c>
      <c r="AG735" s="24" t="str">
        <f t="shared" si="11"/>
        <v>9106059391-00487197</v>
      </c>
    </row>
    <row r="736" spans="1:33" x14ac:dyDescent="0.25">
      <c r="A736" s="24" t="s">
        <v>9259</v>
      </c>
      <c r="B736" s="1">
        <v>11746953</v>
      </c>
      <c r="C736" s="1" t="s">
        <v>3276</v>
      </c>
      <c r="D736" s="1" t="s">
        <v>3237</v>
      </c>
      <c r="E736" s="1" t="s">
        <v>25</v>
      </c>
      <c r="F736" s="1" t="s">
        <v>26</v>
      </c>
      <c r="G736" s="1" t="s">
        <v>3277</v>
      </c>
      <c r="H736" s="1" t="s">
        <v>28</v>
      </c>
      <c r="I736" s="1" t="s">
        <v>29</v>
      </c>
      <c r="J736" s="1" t="s">
        <v>79</v>
      </c>
      <c r="K736" s="1" t="s">
        <v>80</v>
      </c>
      <c r="L736" s="1" t="s">
        <v>81</v>
      </c>
      <c r="M736" s="1" t="s">
        <v>189</v>
      </c>
      <c r="N736" s="1" t="s">
        <v>190</v>
      </c>
      <c r="O736" s="1" t="s">
        <v>191</v>
      </c>
      <c r="P736" s="1" t="s">
        <v>167</v>
      </c>
      <c r="Q736" s="1" t="s">
        <v>37</v>
      </c>
      <c r="R736" s="1" t="s">
        <v>37</v>
      </c>
      <c r="S736" s="1" t="s">
        <v>37</v>
      </c>
      <c r="T736" s="1" t="s">
        <v>38</v>
      </c>
      <c r="U736" s="1" t="s">
        <v>39</v>
      </c>
      <c r="V736" s="1" t="s">
        <v>40</v>
      </c>
      <c r="W736" s="1" t="s">
        <v>41</v>
      </c>
      <c r="X736" s="1" t="s">
        <v>42</v>
      </c>
      <c r="Y736" s="1" t="s">
        <v>37</v>
      </c>
      <c r="Z736" s="1" t="s">
        <v>37</v>
      </c>
      <c r="AA736" s="1" t="s">
        <v>37</v>
      </c>
      <c r="AB736" s="1" t="s">
        <v>3278</v>
      </c>
      <c r="AC736" s="1" t="s">
        <v>37</v>
      </c>
      <c r="AD736" s="1" t="s">
        <v>37</v>
      </c>
      <c r="AE736" s="1" t="s">
        <v>8512</v>
      </c>
      <c r="AF736" s="24">
        <v>9106057719</v>
      </c>
      <c r="AG736" s="24" t="str">
        <f t="shared" si="11"/>
        <v>9106057719-00016126</v>
      </c>
    </row>
    <row r="737" spans="1:33" x14ac:dyDescent="0.25">
      <c r="A737" s="24" t="s">
        <v>9277</v>
      </c>
      <c r="B737" s="1">
        <v>11744846</v>
      </c>
      <c r="C737" s="1" t="s">
        <v>3279</v>
      </c>
      <c r="D737" s="1" t="s">
        <v>3237</v>
      </c>
      <c r="E737" s="1" t="s">
        <v>25</v>
      </c>
      <c r="F737" s="1" t="s">
        <v>26</v>
      </c>
      <c r="G737" s="1" t="s">
        <v>3280</v>
      </c>
      <c r="H737" s="1" t="s">
        <v>28</v>
      </c>
      <c r="I737" s="1" t="s">
        <v>29</v>
      </c>
      <c r="J737" s="1" t="s">
        <v>3281</v>
      </c>
      <c r="K737" s="1" t="s">
        <v>3282</v>
      </c>
      <c r="L737" s="1" t="s">
        <v>3283</v>
      </c>
      <c r="M737" s="1" t="s">
        <v>55</v>
      </c>
      <c r="N737" s="1" t="s">
        <v>56</v>
      </c>
      <c r="O737" s="1" t="s">
        <v>57</v>
      </c>
      <c r="P737" s="1" t="s">
        <v>37</v>
      </c>
      <c r="Q737" s="1" t="s">
        <v>37</v>
      </c>
      <c r="R737" s="1" t="s">
        <v>37</v>
      </c>
      <c r="S737" s="1" t="s">
        <v>37</v>
      </c>
      <c r="T737" s="1" t="s">
        <v>38</v>
      </c>
      <c r="U737" s="1" t="s">
        <v>39</v>
      </c>
      <c r="V737" s="1" t="s">
        <v>40</v>
      </c>
      <c r="W737" s="1" t="s">
        <v>41</v>
      </c>
      <c r="X737" s="1" t="s">
        <v>42</v>
      </c>
      <c r="Y737" s="1" t="s">
        <v>37</v>
      </c>
      <c r="Z737" s="1" t="s">
        <v>37</v>
      </c>
      <c r="AA737" s="1" t="s">
        <v>37</v>
      </c>
      <c r="AB737" s="1" t="s">
        <v>3284</v>
      </c>
      <c r="AC737" s="1" t="s">
        <v>37</v>
      </c>
      <c r="AD737" s="1" t="s">
        <v>37</v>
      </c>
      <c r="AE737" s="1" t="s">
        <v>8512</v>
      </c>
      <c r="AF737" s="24">
        <v>9106058226</v>
      </c>
      <c r="AG737" s="24" t="str">
        <f t="shared" si="11"/>
        <v>9106058226-00486836</v>
      </c>
    </row>
    <row r="738" spans="1:33" x14ac:dyDescent="0.25">
      <c r="A738" s="24" t="s">
        <v>9266</v>
      </c>
      <c r="B738" s="1">
        <v>11747223</v>
      </c>
      <c r="C738" s="1" t="s">
        <v>3285</v>
      </c>
      <c r="D738" s="1" t="s">
        <v>3237</v>
      </c>
      <c r="E738" s="1" t="s">
        <v>25</v>
      </c>
      <c r="F738" s="1" t="s">
        <v>26</v>
      </c>
      <c r="G738" s="1" t="s">
        <v>3286</v>
      </c>
      <c r="H738" s="1" t="s">
        <v>28</v>
      </c>
      <c r="I738" s="1" t="s">
        <v>29</v>
      </c>
      <c r="J738" s="1" t="s">
        <v>3287</v>
      </c>
      <c r="K738" s="1" t="s">
        <v>3288</v>
      </c>
      <c r="L738" s="1" t="s">
        <v>3289</v>
      </c>
      <c r="M738" s="1" t="s">
        <v>198</v>
      </c>
      <c r="N738" s="1" t="s">
        <v>199</v>
      </c>
      <c r="O738" s="1" t="s">
        <v>200</v>
      </c>
      <c r="P738" s="1" t="s">
        <v>91</v>
      </c>
      <c r="Q738" s="1" t="s">
        <v>37</v>
      </c>
      <c r="R738" s="1" t="s">
        <v>37</v>
      </c>
      <c r="S738" s="1" t="s">
        <v>37</v>
      </c>
      <c r="T738" s="1" t="s">
        <v>38</v>
      </c>
      <c r="U738" s="1" t="s">
        <v>39</v>
      </c>
      <c r="V738" s="1" t="s">
        <v>40</v>
      </c>
      <c r="W738" s="1" t="s">
        <v>41</v>
      </c>
      <c r="X738" s="1" t="s">
        <v>42</v>
      </c>
      <c r="Y738" s="1" t="s">
        <v>37</v>
      </c>
      <c r="Z738" s="1" t="s">
        <v>37</v>
      </c>
      <c r="AA738" s="1" t="s">
        <v>37</v>
      </c>
      <c r="AB738" s="1" t="s">
        <v>3290</v>
      </c>
      <c r="AC738" s="1" t="s">
        <v>37</v>
      </c>
      <c r="AD738" s="1" t="s">
        <v>37</v>
      </c>
      <c r="AE738" s="1" t="s">
        <v>8512</v>
      </c>
      <c r="AF738" s="24">
        <v>9106057960</v>
      </c>
      <c r="AG738" s="24" t="str">
        <f t="shared" si="11"/>
        <v>9106057960-00161592</v>
      </c>
    </row>
    <row r="739" spans="1:33" x14ac:dyDescent="0.25">
      <c r="A739" s="24" t="s">
        <v>9240</v>
      </c>
      <c r="B739" s="1">
        <v>11746495</v>
      </c>
      <c r="C739" s="1" t="s">
        <v>3291</v>
      </c>
      <c r="D739" s="1" t="s">
        <v>3237</v>
      </c>
      <c r="E739" s="1" t="s">
        <v>25</v>
      </c>
      <c r="F739" s="1" t="s">
        <v>26</v>
      </c>
      <c r="G739" s="1" t="s">
        <v>3292</v>
      </c>
      <c r="H739" s="1" t="s">
        <v>28</v>
      </c>
      <c r="I739" s="1" t="s">
        <v>29</v>
      </c>
      <c r="J739" s="1" t="s">
        <v>52</v>
      </c>
      <c r="K739" s="1" t="s">
        <v>53</v>
      </c>
      <c r="L739" s="1" t="s">
        <v>54</v>
      </c>
      <c r="M739" s="1" t="s">
        <v>107</v>
      </c>
      <c r="N739" s="1" t="s">
        <v>108</v>
      </c>
      <c r="O739" s="1" t="s">
        <v>109</v>
      </c>
      <c r="P739" s="1" t="s">
        <v>37</v>
      </c>
      <c r="Q739" s="1" t="s">
        <v>37</v>
      </c>
      <c r="R739" s="1" t="s">
        <v>37</v>
      </c>
      <c r="S739" s="1" t="s">
        <v>37</v>
      </c>
      <c r="T739" s="1" t="s">
        <v>38</v>
      </c>
      <c r="U739" s="1" t="s">
        <v>39</v>
      </c>
      <c r="V739" s="1" t="s">
        <v>40</v>
      </c>
      <c r="W739" s="1" t="s">
        <v>41</v>
      </c>
      <c r="X739" s="1" t="s">
        <v>42</v>
      </c>
      <c r="Y739" s="1" t="s">
        <v>37</v>
      </c>
      <c r="Z739" s="1" t="s">
        <v>37</v>
      </c>
      <c r="AA739" s="1" t="s">
        <v>37</v>
      </c>
      <c r="AB739" s="1" t="s">
        <v>3293</v>
      </c>
      <c r="AC739" s="1" t="s">
        <v>37</v>
      </c>
      <c r="AD739" s="1" t="s">
        <v>37</v>
      </c>
      <c r="AE739" s="1" t="s">
        <v>8512</v>
      </c>
      <c r="AF739" s="24">
        <v>9106057131</v>
      </c>
      <c r="AG739" s="24" t="str">
        <f t="shared" si="11"/>
        <v>9106057131-00037859</v>
      </c>
    </row>
    <row r="740" spans="1:33" x14ac:dyDescent="0.25">
      <c r="A740" s="24" t="s">
        <v>9242</v>
      </c>
      <c r="B740" s="1">
        <v>11744436</v>
      </c>
      <c r="C740" s="1" t="s">
        <v>3294</v>
      </c>
      <c r="D740" s="1" t="s">
        <v>3237</v>
      </c>
      <c r="E740" s="1" t="s">
        <v>25</v>
      </c>
      <c r="F740" s="1" t="s">
        <v>26</v>
      </c>
      <c r="G740" s="1" t="s">
        <v>3295</v>
      </c>
      <c r="H740" s="1" t="s">
        <v>28</v>
      </c>
      <c r="I740" s="1" t="s">
        <v>29</v>
      </c>
      <c r="J740" s="1" t="s">
        <v>1194</v>
      </c>
      <c r="K740" s="1" t="s">
        <v>1195</v>
      </c>
      <c r="L740" s="1" t="s">
        <v>1196</v>
      </c>
      <c r="M740" s="1" t="s">
        <v>55</v>
      </c>
      <c r="N740" s="1" t="s">
        <v>56</v>
      </c>
      <c r="O740" s="1" t="s">
        <v>57</v>
      </c>
      <c r="P740" s="1" t="s">
        <v>37</v>
      </c>
      <c r="Q740" s="1" t="s">
        <v>37</v>
      </c>
      <c r="R740" s="1" t="s">
        <v>37</v>
      </c>
      <c r="S740" s="1" t="s">
        <v>37</v>
      </c>
      <c r="T740" s="1" t="s">
        <v>38</v>
      </c>
      <c r="U740" s="1" t="s">
        <v>39</v>
      </c>
      <c r="V740" s="1" t="s">
        <v>40</v>
      </c>
      <c r="W740" s="1" t="s">
        <v>41</v>
      </c>
      <c r="X740" s="1" t="s">
        <v>42</v>
      </c>
      <c r="Y740" s="1" t="s">
        <v>37</v>
      </c>
      <c r="Z740" s="1" t="s">
        <v>37</v>
      </c>
      <c r="AA740" s="1" t="s">
        <v>37</v>
      </c>
      <c r="AB740" s="1" t="s">
        <v>3296</v>
      </c>
      <c r="AC740" s="1" t="s">
        <v>37</v>
      </c>
      <c r="AD740" s="1" t="s">
        <v>37</v>
      </c>
      <c r="AE740" s="1" t="s">
        <v>8512</v>
      </c>
      <c r="AF740" s="24">
        <v>9106057184</v>
      </c>
      <c r="AG740" s="24" t="str">
        <f t="shared" si="11"/>
        <v>9106057184-00486491</v>
      </c>
    </row>
    <row r="741" spans="1:33" x14ac:dyDescent="0.25">
      <c r="A741" s="24" t="s">
        <v>9328</v>
      </c>
      <c r="B741" s="1">
        <v>11747413</v>
      </c>
      <c r="C741" s="1" t="s">
        <v>3297</v>
      </c>
      <c r="D741" s="1" t="s">
        <v>3237</v>
      </c>
      <c r="E741" s="1" t="s">
        <v>25</v>
      </c>
      <c r="F741" s="1" t="s">
        <v>26</v>
      </c>
      <c r="G741" s="1" t="s">
        <v>3298</v>
      </c>
      <c r="H741" s="1" t="s">
        <v>28</v>
      </c>
      <c r="I741" s="1" t="s">
        <v>29</v>
      </c>
      <c r="J741" s="1" t="s">
        <v>3299</v>
      </c>
      <c r="K741" s="1" t="s">
        <v>3300</v>
      </c>
      <c r="L741" s="1" t="s">
        <v>3301</v>
      </c>
      <c r="M741" s="1" t="s">
        <v>198</v>
      </c>
      <c r="N741" s="1" t="s">
        <v>199</v>
      </c>
      <c r="O741" s="1" t="s">
        <v>200</v>
      </c>
      <c r="P741" s="1" t="s">
        <v>91</v>
      </c>
      <c r="Q741" s="1" t="s">
        <v>37</v>
      </c>
      <c r="R741" s="1" t="s">
        <v>37</v>
      </c>
      <c r="S741" s="1" t="s">
        <v>37</v>
      </c>
      <c r="T741" s="1" t="s">
        <v>38</v>
      </c>
      <c r="U741" s="1" t="s">
        <v>39</v>
      </c>
      <c r="V741" s="1" t="s">
        <v>40</v>
      </c>
      <c r="W741" s="1" t="s">
        <v>41</v>
      </c>
      <c r="X741" s="1" t="s">
        <v>42</v>
      </c>
      <c r="Y741" s="1" t="s">
        <v>37</v>
      </c>
      <c r="Z741" s="1" t="s">
        <v>37</v>
      </c>
      <c r="AA741" s="1" t="s">
        <v>37</v>
      </c>
      <c r="AB741" s="1" t="s">
        <v>3302</v>
      </c>
      <c r="AC741" s="1" t="s">
        <v>37</v>
      </c>
      <c r="AD741" s="1" t="s">
        <v>37</v>
      </c>
      <c r="AE741" s="1" t="s">
        <v>8512</v>
      </c>
      <c r="AF741" s="24">
        <v>9106060021</v>
      </c>
      <c r="AG741" s="24" t="str">
        <f t="shared" si="11"/>
        <v>9106060021-00161782</v>
      </c>
    </row>
    <row r="742" spans="1:33" x14ac:dyDescent="0.25">
      <c r="A742" s="24" t="s">
        <v>9303</v>
      </c>
      <c r="B742" s="1">
        <v>11747323</v>
      </c>
      <c r="C742" s="1" t="s">
        <v>3303</v>
      </c>
      <c r="D742" s="1" t="s">
        <v>3237</v>
      </c>
      <c r="E742" s="1" t="s">
        <v>25</v>
      </c>
      <c r="F742" s="1" t="s">
        <v>26</v>
      </c>
      <c r="G742" s="1" t="s">
        <v>3304</v>
      </c>
      <c r="H742" s="1" t="s">
        <v>28</v>
      </c>
      <c r="I742" s="1" t="s">
        <v>29</v>
      </c>
      <c r="J742" s="1" t="s">
        <v>3305</v>
      </c>
      <c r="K742" s="1" t="s">
        <v>3306</v>
      </c>
      <c r="L742" s="1" t="s">
        <v>3307</v>
      </c>
      <c r="M742" s="1" t="s">
        <v>198</v>
      </c>
      <c r="N742" s="1" t="s">
        <v>199</v>
      </c>
      <c r="O742" s="1" t="s">
        <v>200</v>
      </c>
      <c r="P742" s="1" t="s">
        <v>91</v>
      </c>
      <c r="Q742" s="1" t="s">
        <v>37</v>
      </c>
      <c r="R742" s="1" t="s">
        <v>37</v>
      </c>
      <c r="S742" s="1" t="s">
        <v>37</v>
      </c>
      <c r="T742" s="1" t="s">
        <v>38</v>
      </c>
      <c r="U742" s="1" t="s">
        <v>39</v>
      </c>
      <c r="V742" s="1" t="s">
        <v>40</v>
      </c>
      <c r="W742" s="1" t="s">
        <v>41</v>
      </c>
      <c r="X742" s="1" t="s">
        <v>42</v>
      </c>
      <c r="Y742" s="1" t="s">
        <v>37</v>
      </c>
      <c r="Z742" s="1" t="s">
        <v>37</v>
      </c>
      <c r="AA742" s="1" t="s">
        <v>37</v>
      </c>
      <c r="AB742" s="1" t="s">
        <v>3308</v>
      </c>
      <c r="AC742" s="1" t="s">
        <v>37</v>
      </c>
      <c r="AD742" s="1" t="s">
        <v>37</v>
      </c>
      <c r="AE742" s="1" t="s">
        <v>8512</v>
      </c>
      <c r="AF742" s="24">
        <v>9106059170</v>
      </c>
      <c r="AG742" s="24" t="str">
        <f t="shared" si="11"/>
        <v>9106059170-00161692</v>
      </c>
    </row>
    <row r="743" spans="1:33" x14ac:dyDescent="0.25">
      <c r="A743" s="24" t="s">
        <v>9262</v>
      </c>
      <c r="B743" s="1">
        <v>11746378</v>
      </c>
      <c r="C743" s="1" t="s">
        <v>3309</v>
      </c>
      <c r="D743" s="1" t="s">
        <v>3237</v>
      </c>
      <c r="E743" s="1" t="s">
        <v>25</v>
      </c>
      <c r="F743" s="1" t="s">
        <v>26</v>
      </c>
      <c r="G743" s="1" t="s">
        <v>3310</v>
      </c>
      <c r="H743" s="1" t="s">
        <v>28</v>
      </c>
      <c r="I743" s="1" t="s">
        <v>29</v>
      </c>
      <c r="J743" s="1" t="s">
        <v>398</v>
      </c>
      <c r="K743" s="1" t="s">
        <v>399</v>
      </c>
      <c r="L743" s="1" t="s">
        <v>400</v>
      </c>
      <c r="M743" s="1" t="s">
        <v>164</v>
      </c>
      <c r="N743" s="1" t="s">
        <v>165</v>
      </c>
      <c r="O743" s="1" t="s">
        <v>166</v>
      </c>
      <c r="P743" s="1" t="s">
        <v>167</v>
      </c>
      <c r="Q743" s="1" t="s">
        <v>37</v>
      </c>
      <c r="R743" s="1" t="s">
        <v>37</v>
      </c>
      <c r="S743" s="1" t="s">
        <v>37</v>
      </c>
      <c r="T743" s="1" t="s">
        <v>38</v>
      </c>
      <c r="U743" s="1" t="s">
        <v>39</v>
      </c>
      <c r="V743" s="1" t="s">
        <v>40</v>
      </c>
      <c r="W743" s="1" t="s">
        <v>41</v>
      </c>
      <c r="X743" s="1" t="s">
        <v>42</v>
      </c>
      <c r="Y743" s="1" t="s">
        <v>37</v>
      </c>
      <c r="Z743" s="1" t="s">
        <v>37</v>
      </c>
      <c r="AA743" s="1" t="s">
        <v>37</v>
      </c>
      <c r="AB743" s="1" t="s">
        <v>3311</v>
      </c>
      <c r="AC743" s="1" t="s">
        <v>37</v>
      </c>
      <c r="AD743" s="1" t="s">
        <v>37</v>
      </c>
      <c r="AE743" s="1" t="s">
        <v>8512</v>
      </c>
      <c r="AF743" s="24">
        <v>9106057797</v>
      </c>
      <c r="AG743" s="24" t="str">
        <f t="shared" si="11"/>
        <v>9106057797-00034007</v>
      </c>
    </row>
    <row r="744" spans="1:33" x14ac:dyDescent="0.25">
      <c r="A744" s="24" t="s">
        <v>9298</v>
      </c>
      <c r="B744" s="1">
        <v>11747697</v>
      </c>
      <c r="C744" s="1" t="s">
        <v>3312</v>
      </c>
      <c r="D744" s="1" t="s">
        <v>3237</v>
      </c>
      <c r="E744" s="1" t="s">
        <v>25</v>
      </c>
      <c r="F744" s="1" t="s">
        <v>26</v>
      </c>
      <c r="G744" s="1" t="s">
        <v>3313</v>
      </c>
      <c r="H744" s="1" t="s">
        <v>28</v>
      </c>
      <c r="I744" s="1" t="s">
        <v>29</v>
      </c>
      <c r="J744" s="1" t="s">
        <v>419</v>
      </c>
      <c r="K744" s="1" t="s">
        <v>420</v>
      </c>
      <c r="L744" s="1" t="s">
        <v>421</v>
      </c>
      <c r="M744" s="1" t="s">
        <v>485</v>
      </c>
      <c r="N744" s="1" t="s">
        <v>486</v>
      </c>
      <c r="O744" s="1" t="s">
        <v>487</v>
      </c>
      <c r="P744" s="1" t="s">
        <v>91</v>
      </c>
      <c r="Q744" s="1" t="s">
        <v>37</v>
      </c>
      <c r="R744" s="1" t="s">
        <v>37</v>
      </c>
      <c r="S744" s="1" t="s">
        <v>37</v>
      </c>
      <c r="T744" s="1" t="s">
        <v>38</v>
      </c>
      <c r="U744" s="1" t="s">
        <v>39</v>
      </c>
      <c r="V744" s="1" t="s">
        <v>40</v>
      </c>
      <c r="W744" s="1" t="s">
        <v>41</v>
      </c>
      <c r="X744" s="1" t="s">
        <v>42</v>
      </c>
      <c r="Y744" s="1" t="s">
        <v>37</v>
      </c>
      <c r="Z744" s="1" t="s">
        <v>37</v>
      </c>
      <c r="AA744" s="1" t="s">
        <v>37</v>
      </c>
      <c r="AB744" s="1" t="s">
        <v>3314</v>
      </c>
      <c r="AC744" s="1" t="s">
        <v>37</v>
      </c>
      <c r="AD744" s="1" t="s">
        <v>37</v>
      </c>
      <c r="AE744" s="1" t="s">
        <v>8512</v>
      </c>
      <c r="AF744" s="24">
        <v>9106058936</v>
      </c>
      <c r="AG744" s="24" t="str">
        <f t="shared" si="11"/>
        <v>9106058936-00026327</v>
      </c>
    </row>
    <row r="745" spans="1:33" x14ac:dyDescent="0.25">
      <c r="A745" s="24" t="s">
        <v>9311</v>
      </c>
      <c r="B745" s="1">
        <v>11745440</v>
      </c>
      <c r="C745" s="1" t="s">
        <v>3315</v>
      </c>
      <c r="D745" s="1" t="s">
        <v>3237</v>
      </c>
      <c r="E745" s="1" t="s">
        <v>25</v>
      </c>
      <c r="F745" s="1" t="s">
        <v>26</v>
      </c>
      <c r="G745" s="1" t="s">
        <v>3316</v>
      </c>
      <c r="H745" s="1" t="s">
        <v>28</v>
      </c>
      <c r="I745" s="1" t="s">
        <v>29</v>
      </c>
      <c r="J745" s="1" t="s">
        <v>52</v>
      </c>
      <c r="K745" s="1" t="s">
        <v>53</v>
      </c>
      <c r="L745" s="1" t="s">
        <v>54</v>
      </c>
      <c r="M745" s="1" t="s">
        <v>33</v>
      </c>
      <c r="N745" s="1" t="s">
        <v>34</v>
      </c>
      <c r="O745" s="1" t="s">
        <v>35</v>
      </c>
      <c r="P745" s="1" t="s">
        <v>36</v>
      </c>
      <c r="Q745" s="1" t="s">
        <v>37</v>
      </c>
      <c r="R745" s="1" t="s">
        <v>37</v>
      </c>
      <c r="S745" s="1" t="s">
        <v>37</v>
      </c>
      <c r="T745" s="1" t="s">
        <v>38</v>
      </c>
      <c r="U745" s="1" t="s">
        <v>39</v>
      </c>
      <c r="V745" s="1" t="s">
        <v>40</v>
      </c>
      <c r="W745" s="1" t="s">
        <v>41</v>
      </c>
      <c r="X745" s="1" t="s">
        <v>42</v>
      </c>
      <c r="Y745" s="1" t="s">
        <v>37</v>
      </c>
      <c r="Z745" s="1" t="s">
        <v>37</v>
      </c>
      <c r="AA745" s="1" t="s">
        <v>37</v>
      </c>
      <c r="AB745" s="1" t="s">
        <v>3317</v>
      </c>
      <c r="AC745" s="1" t="s">
        <v>37</v>
      </c>
      <c r="AD745" s="1" t="s">
        <v>37</v>
      </c>
      <c r="AE745" s="1" t="s">
        <v>8512</v>
      </c>
      <c r="AF745" s="24">
        <v>9106059323</v>
      </c>
      <c r="AG745" s="24" t="str">
        <f t="shared" si="11"/>
        <v>9106059323-00018916</v>
      </c>
    </row>
    <row r="746" spans="1:33" x14ac:dyDescent="0.25">
      <c r="A746" s="24" t="s">
        <v>9272</v>
      </c>
      <c r="B746" s="1">
        <v>11747235</v>
      </c>
      <c r="C746" s="1" t="s">
        <v>3318</v>
      </c>
      <c r="D746" s="1" t="s">
        <v>3237</v>
      </c>
      <c r="E746" s="1" t="s">
        <v>25</v>
      </c>
      <c r="F746" s="1" t="s">
        <v>26</v>
      </c>
      <c r="G746" s="1" t="s">
        <v>3319</v>
      </c>
      <c r="H746" s="1" t="s">
        <v>28</v>
      </c>
      <c r="I746" s="1" t="s">
        <v>29</v>
      </c>
      <c r="J746" s="1" t="s">
        <v>3320</v>
      </c>
      <c r="K746" s="1" t="s">
        <v>3321</v>
      </c>
      <c r="L746" s="1" t="s">
        <v>3322</v>
      </c>
      <c r="M746" s="1" t="s">
        <v>198</v>
      </c>
      <c r="N746" s="1" t="s">
        <v>199</v>
      </c>
      <c r="O746" s="1" t="s">
        <v>200</v>
      </c>
      <c r="P746" s="1" t="s">
        <v>91</v>
      </c>
      <c r="Q746" s="1" t="s">
        <v>37</v>
      </c>
      <c r="R746" s="1" t="s">
        <v>37</v>
      </c>
      <c r="S746" s="1" t="s">
        <v>37</v>
      </c>
      <c r="T746" s="1" t="s">
        <v>38</v>
      </c>
      <c r="U746" s="1" t="s">
        <v>39</v>
      </c>
      <c r="V746" s="1" t="s">
        <v>40</v>
      </c>
      <c r="W746" s="1" t="s">
        <v>41</v>
      </c>
      <c r="X746" s="1" t="s">
        <v>42</v>
      </c>
      <c r="Y746" s="1" t="s">
        <v>37</v>
      </c>
      <c r="Z746" s="1" t="s">
        <v>37</v>
      </c>
      <c r="AA746" s="1" t="s">
        <v>37</v>
      </c>
      <c r="AB746" s="1" t="s">
        <v>3323</v>
      </c>
      <c r="AC746" s="1" t="s">
        <v>37</v>
      </c>
      <c r="AD746" s="1" t="s">
        <v>37</v>
      </c>
      <c r="AE746" s="1" t="s">
        <v>8512</v>
      </c>
      <c r="AF746" s="24">
        <v>9106058045</v>
      </c>
      <c r="AG746" s="24" t="str">
        <f t="shared" si="11"/>
        <v>9106058045-00161604</v>
      </c>
    </row>
    <row r="747" spans="1:33" x14ac:dyDescent="0.25">
      <c r="A747" s="24" t="s">
        <v>9258</v>
      </c>
      <c r="B747" s="1">
        <v>11744662</v>
      </c>
      <c r="C747" s="1" t="s">
        <v>3324</v>
      </c>
      <c r="D747" s="1" t="s">
        <v>3237</v>
      </c>
      <c r="E747" s="1" t="s">
        <v>25</v>
      </c>
      <c r="F747" s="1" t="s">
        <v>26</v>
      </c>
      <c r="G747" s="1" t="s">
        <v>3325</v>
      </c>
      <c r="H747" s="1" t="s">
        <v>28</v>
      </c>
      <c r="I747" s="1" t="s">
        <v>29</v>
      </c>
      <c r="J747" s="1" t="s">
        <v>2872</v>
      </c>
      <c r="K747" s="1" t="s">
        <v>2873</v>
      </c>
      <c r="L747" s="1" t="s">
        <v>2874</v>
      </c>
      <c r="M747" s="1" t="s">
        <v>55</v>
      </c>
      <c r="N747" s="1" t="s">
        <v>56</v>
      </c>
      <c r="O747" s="1" t="s">
        <v>57</v>
      </c>
      <c r="P747" s="1" t="s">
        <v>37</v>
      </c>
      <c r="Q747" s="1" t="s">
        <v>37</v>
      </c>
      <c r="R747" s="1" t="s">
        <v>37</v>
      </c>
      <c r="S747" s="1" t="s">
        <v>37</v>
      </c>
      <c r="T747" s="1" t="s">
        <v>38</v>
      </c>
      <c r="U747" s="1" t="s">
        <v>39</v>
      </c>
      <c r="V747" s="1" t="s">
        <v>40</v>
      </c>
      <c r="W747" s="1" t="s">
        <v>41</v>
      </c>
      <c r="X747" s="1" t="s">
        <v>42</v>
      </c>
      <c r="Y747" s="1" t="s">
        <v>37</v>
      </c>
      <c r="Z747" s="1" t="s">
        <v>37</v>
      </c>
      <c r="AA747" s="1" t="s">
        <v>37</v>
      </c>
      <c r="AB747" s="1" t="s">
        <v>3326</v>
      </c>
      <c r="AC747" s="1" t="s">
        <v>37</v>
      </c>
      <c r="AD747" s="1" t="s">
        <v>37</v>
      </c>
      <c r="AE747" s="1" t="s">
        <v>8512</v>
      </c>
      <c r="AF747" s="24">
        <v>9106057706</v>
      </c>
      <c r="AG747" s="24" t="str">
        <f t="shared" si="11"/>
        <v>9106057706-00486681</v>
      </c>
    </row>
    <row r="748" spans="1:33" x14ac:dyDescent="0.25">
      <c r="A748" s="24" t="s">
        <v>9254</v>
      </c>
      <c r="B748" s="1">
        <v>11745532</v>
      </c>
      <c r="C748" s="1" t="s">
        <v>3327</v>
      </c>
      <c r="D748" s="1" t="s">
        <v>3237</v>
      </c>
      <c r="E748" s="1" t="s">
        <v>25</v>
      </c>
      <c r="F748" s="1" t="s">
        <v>26</v>
      </c>
      <c r="G748" s="1" t="s">
        <v>3328</v>
      </c>
      <c r="H748" s="1" t="s">
        <v>28</v>
      </c>
      <c r="I748" s="1" t="s">
        <v>29</v>
      </c>
      <c r="J748" s="1" t="s">
        <v>30</v>
      </c>
      <c r="K748" s="1" t="s">
        <v>31</v>
      </c>
      <c r="L748" s="1" t="s">
        <v>32</v>
      </c>
      <c r="M748" s="1" t="s">
        <v>143</v>
      </c>
      <c r="N748" s="1" t="s">
        <v>144</v>
      </c>
      <c r="O748" s="1" t="s">
        <v>145</v>
      </c>
      <c r="P748" s="1" t="s">
        <v>37</v>
      </c>
      <c r="Q748" s="1" t="s">
        <v>37</v>
      </c>
      <c r="R748" s="1" t="s">
        <v>37</v>
      </c>
      <c r="S748" s="1" t="s">
        <v>37</v>
      </c>
      <c r="T748" s="1" t="s">
        <v>38</v>
      </c>
      <c r="U748" s="1" t="s">
        <v>39</v>
      </c>
      <c r="V748" s="1" t="s">
        <v>40</v>
      </c>
      <c r="W748" s="1" t="s">
        <v>41</v>
      </c>
      <c r="X748" s="1" t="s">
        <v>42</v>
      </c>
      <c r="Y748" s="1" t="s">
        <v>37</v>
      </c>
      <c r="Z748" s="1" t="s">
        <v>37</v>
      </c>
      <c r="AA748" s="1" t="s">
        <v>37</v>
      </c>
      <c r="AB748" s="1" t="s">
        <v>3329</v>
      </c>
      <c r="AC748" s="1" t="s">
        <v>37</v>
      </c>
      <c r="AD748" s="1" t="s">
        <v>37</v>
      </c>
      <c r="AE748" s="1" t="s">
        <v>8512</v>
      </c>
      <c r="AF748" s="24">
        <v>9106057429</v>
      </c>
      <c r="AG748" s="24" t="str">
        <f t="shared" si="11"/>
        <v>9106057429-00015117</v>
      </c>
    </row>
    <row r="749" spans="1:33" x14ac:dyDescent="0.25">
      <c r="A749" s="24" t="s">
        <v>9251</v>
      </c>
      <c r="B749" s="1">
        <v>11746273</v>
      </c>
      <c r="C749" s="1" t="s">
        <v>3330</v>
      </c>
      <c r="D749" s="1" t="s">
        <v>3237</v>
      </c>
      <c r="E749" s="1" t="s">
        <v>25</v>
      </c>
      <c r="F749" s="1" t="s">
        <v>26</v>
      </c>
      <c r="G749" s="1" t="s">
        <v>3331</v>
      </c>
      <c r="H749" s="1" t="s">
        <v>28</v>
      </c>
      <c r="I749" s="1" t="s">
        <v>29</v>
      </c>
      <c r="J749" s="1" t="s">
        <v>52</v>
      </c>
      <c r="K749" s="1" t="s">
        <v>53</v>
      </c>
      <c r="L749" s="1" t="s">
        <v>54</v>
      </c>
      <c r="M749" s="1" t="s">
        <v>125</v>
      </c>
      <c r="N749" s="1" t="s">
        <v>126</v>
      </c>
      <c r="O749" s="1" t="s">
        <v>127</v>
      </c>
      <c r="P749" s="1" t="s">
        <v>37</v>
      </c>
      <c r="Q749" s="1" t="s">
        <v>37</v>
      </c>
      <c r="R749" s="1" t="s">
        <v>37</v>
      </c>
      <c r="S749" s="1" t="s">
        <v>37</v>
      </c>
      <c r="T749" s="1" t="s">
        <v>38</v>
      </c>
      <c r="U749" s="1" t="s">
        <v>39</v>
      </c>
      <c r="V749" s="1" t="s">
        <v>40</v>
      </c>
      <c r="W749" s="1" t="s">
        <v>41</v>
      </c>
      <c r="X749" s="1" t="s">
        <v>42</v>
      </c>
      <c r="Y749" s="1" t="s">
        <v>37</v>
      </c>
      <c r="Z749" s="1" t="s">
        <v>37</v>
      </c>
      <c r="AA749" s="1" t="s">
        <v>37</v>
      </c>
      <c r="AB749" s="1" t="s">
        <v>3332</v>
      </c>
      <c r="AC749" s="1" t="s">
        <v>37</v>
      </c>
      <c r="AD749" s="1" t="s">
        <v>37</v>
      </c>
      <c r="AE749" s="1" t="s">
        <v>8512</v>
      </c>
      <c r="AF749" s="24">
        <v>9106057399</v>
      </c>
      <c r="AG749" s="24" t="str">
        <f t="shared" si="11"/>
        <v>9106057399-00018418</v>
      </c>
    </row>
    <row r="750" spans="1:33" x14ac:dyDescent="0.25">
      <c r="A750" s="24" t="s">
        <v>9274</v>
      </c>
      <c r="B750" s="1">
        <v>11747240</v>
      </c>
      <c r="C750" s="1" t="s">
        <v>3333</v>
      </c>
      <c r="D750" s="1" t="s">
        <v>3237</v>
      </c>
      <c r="E750" s="1" t="s">
        <v>25</v>
      </c>
      <c r="F750" s="1" t="s">
        <v>26</v>
      </c>
      <c r="G750" s="1" t="s">
        <v>3334</v>
      </c>
      <c r="H750" s="1" t="s">
        <v>28</v>
      </c>
      <c r="I750" s="1" t="s">
        <v>29</v>
      </c>
      <c r="J750" s="1" t="s">
        <v>3335</v>
      </c>
      <c r="K750" s="1" t="s">
        <v>3336</v>
      </c>
      <c r="L750" s="1" t="s">
        <v>3337</v>
      </c>
      <c r="M750" s="1" t="s">
        <v>198</v>
      </c>
      <c r="N750" s="1" t="s">
        <v>199</v>
      </c>
      <c r="O750" s="1" t="s">
        <v>200</v>
      </c>
      <c r="P750" s="1" t="s">
        <v>91</v>
      </c>
      <c r="Q750" s="1" t="s">
        <v>37</v>
      </c>
      <c r="R750" s="1" t="s">
        <v>37</v>
      </c>
      <c r="S750" s="1" t="s">
        <v>37</v>
      </c>
      <c r="T750" s="1" t="s">
        <v>38</v>
      </c>
      <c r="U750" s="1" t="s">
        <v>39</v>
      </c>
      <c r="V750" s="1" t="s">
        <v>40</v>
      </c>
      <c r="W750" s="1" t="s">
        <v>41</v>
      </c>
      <c r="X750" s="1" t="s">
        <v>42</v>
      </c>
      <c r="Y750" s="1" t="s">
        <v>37</v>
      </c>
      <c r="Z750" s="1" t="s">
        <v>37</v>
      </c>
      <c r="AA750" s="1" t="s">
        <v>37</v>
      </c>
      <c r="AB750" s="1" t="s">
        <v>3338</v>
      </c>
      <c r="AC750" s="1" t="s">
        <v>37</v>
      </c>
      <c r="AD750" s="1" t="s">
        <v>37</v>
      </c>
      <c r="AE750" s="1" t="s">
        <v>8512</v>
      </c>
      <c r="AF750" s="24">
        <v>9106058112</v>
      </c>
      <c r="AG750" s="24" t="str">
        <f t="shared" si="11"/>
        <v>9106058112-00161609</v>
      </c>
    </row>
    <row r="751" spans="1:33" x14ac:dyDescent="0.25">
      <c r="A751" s="24" t="s">
        <v>9310</v>
      </c>
      <c r="B751" s="1">
        <v>11746248</v>
      </c>
      <c r="C751" s="1" t="s">
        <v>3339</v>
      </c>
      <c r="D751" s="1" t="s">
        <v>3237</v>
      </c>
      <c r="E751" s="1" t="s">
        <v>25</v>
      </c>
      <c r="F751" s="1" t="s">
        <v>26</v>
      </c>
      <c r="G751" s="1" t="s">
        <v>3340</v>
      </c>
      <c r="H751" s="1" t="s">
        <v>28</v>
      </c>
      <c r="I751" s="1" t="s">
        <v>29</v>
      </c>
      <c r="J751" s="1" t="s">
        <v>61</v>
      </c>
      <c r="K751" s="1" t="s">
        <v>62</v>
      </c>
      <c r="L751" s="1" t="s">
        <v>63</v>
      </c>
      <c r="M751" s="1" t="s">
        <v>431</v>
      </c>
      <c r="N751" s="1" t="s">
        <v>432</v>
      </c>
      <c r="O751" s="1" t="s">
        <v>433</v>
      </c>
      <c r="P751" s="1" t="s">
        <v>37</v>
      </c>
      <c r="Q751" s="1" t="s">
        <v>37</v>
      </c>
      <c r="R751" s="1" t="s">
        <v>37</v>
      </c>
      <c r="S751" s="1" t="s">
        <v>37</v>
      </c>
      <c r="T751" s="1" t="s">
        <v>38</v>
      </c>
      <c r="U751" s="1" t="s">
        <v>39</v>
      </c>
      <c r="V751" s="1" t="s">
        <v>40</v>
      </c>
      <c r="W751" s="1" t="s">
        <v>41</v>
      </c>
      <c r="X751" s="1" t="s">
        <v>42</v>
      </c>
      <c r="Y751" s="1" t="s">
        <v>37</v>
      </c>
      <c r="Z751" s="1" t="s">
        <v>37</v>
      </c>
      <c r="AA751" s="1" t="s">
        <v>37</v>
      </c>
      <c r="AB751" s="1" t="s">
        <v>3341</v>
      </c>
      <c r="AC751" s="1" t="s">
        <v>37</v>
      </c>
      <c r="AD751" s="1" t="s">
        <v>37</v>
      </c>
      <c r="AE751" s="1" t="s">
        <v>8512</v>
      </c>
      <c r="AF751" s="24">
        <v>9106059370</v>
      </c>
      <c r="AG751" s="24" t="str">
        <f t="shared" si="11"/>
        <v>9106059370-00009816</v>
      </c>
    </row>
    <row r="752" spans="1:33" x14ac:dyDescent="0.25">
      <c r="A752" s="24" t="s">
        <v>9300</v>
      </c>
      <c r="B752" s="1">
        <v>11746876</v>
      </c>
      <c r="C752" s="1" t="s">
        <v>3342</v>
      </c>
      <c r="D752" s="1" t="s">
        <v>3237</v>
      </c>
      <c r="E752" s="1" t="s">
        <v>25</v>
      </c>
      <c r="F752" s="1" t="s">
        <v>26</v>
      </c>
      <c r="G752" s="1" t="s">
        <v>3343</v>
      </c>
      <c r="H752" s="1" t="s">
        <v>28</v>
      </c>
      <c r="I752" s="1" t="s">
        <v>29</v>
      </c>
      <c r="J752" s="1" t="s">
        <v>30</v>
      </c>
      <c r="K752" s="1" t="s">
        <v>31</v>
      </c>
      <c r="L752" s="1" t="s">
        <v>32</v>
      </c>
      <c r="M752" s="1" t="s">
        <v>64</v>
      </c>
      <c r="N752" s="1" t="s">
        <v>65</v>
      </c>
      <c r="O752" s="1" t="s">
        <v>66</v>
      </c>
      <c r="P752" s="1" t="s">
        <v>37</v>
      </c>
      <c r="Q752" s="1" t="s">
        <v>37</v>
      </c>
      <c r="R752" s="1" t="s">
        <v>37</v>
      </c>
      <c r="S752" s="1" t="s">
        <v>37</v>
      </c>
      <c r="T752" s="1" t="s">
        <v>38</v>
      </c>
      <c r="U752" s="1" t="s">
        <v>39</v>
      </c>
      <c r="V752" s="1" t="s">
        <v>40</v>
      </c>
      <c r="W752" s="1" t="s">
        <v>41</v>
      </c>
      <c r="X752" s="1" t="s">
        <v>42</v>
      </c>
      <c r="Y752" s="1" t="s">
        <v>37</v>
      </c>
      <c r="Z752" s="1" t="s">
        <v>37</v>
      </c>
      <c r="AA752" s="1" t="s">
        <v>37</v>
      </c>
      <c r="AB752" s="1" t="s">
        <v>3344</v>
      </c>
      <c r="AC752" s="1" t="s">
        <v>37</v>
      </c>
      <c r="AD752" s="1" t="s">
        <v>37</v>
      </c>
      <c r="AE752" s="1" t="s">
        <v>8512</v>
      </c>
      <c r="AF752" s="24">
        <v>9106058973</v>
      </c>
      <c r="AG752" s="24" t="str">
        <f t="shared" si="11"/>
        <v>9106058973-00081992</v>
      </c>
    </row>
    <row r="753" spans="1:33" x14ac:dyDescent="0.25">
      <c r="A753" s="24" t="s">
        <v>9304</v>
      </c>
      <c r="B753" s="1">
        <v>11747701</v>
      </c>
      <c r="C753" s="1" t="s">
        <v>3345</v>
      </c>
      <c r="D753" s="1" t="s">
        <v>3237</v>
      </c>
      <c r="E753" s="1" t="s">
        <v>25</v>
      </c>
      <c r="F753" s="1" t="s">
        <v>26</v>
      </c>
      <c r="G753" s="1" t="s">
        <v>3346</v>
      </c>
      <c r="H753" s="1" t="s">
        <v>28</v>
      </c>
      <c r="I753" s="1" t="s">
        <v>29</v>
      </c>
      <c r="J753" s="1" t="s">
        <v>1221</v>
      </c>
      <c r="K753" s="1" t="s">
        <v>1222</v>
      </c>
      <c r="L753" s="1" t="s">
        <v>1223</v>
      </c>
      <c r="M753" s="1" t="s">
        <v>485</v>
      </c>
      <c r="N753" s="1" t="s">
        <v>486</v>
      </c>
      <c r="O753" s="1" t="s">
        <v>487</v>
      </c>
      <c r="P753" s="1" t="s">
        <v>91</v>
      </c>
      <c r="Q753" s="1" t="s">
        <v>37</v>
      </c>
      <c r="R753" s="1" t="s">
        <v>37</v>
      </c>
      <c r="S753" s="1" t="s">
        <v>37</v>
      </c>
      <c r="T753" s="1" t="s">
        <v>38</v>
      </c>
      <c r="U753" s="1" t="s">
        <v>39</v>
      </c>
      <c r="V753" s="1" t="s">
        <v>40</v>
      </c>
      <c r="W753" s="1" t="s">
        <v>41</v>
      </c>
      <c r="X753" s="1" t="s">
        <v>42</v>
      </c>
      <c r="Y753" s="1" t="s">
        <v>37</v>
      </c>
      <c r="Z753" s="1" t="s">
        <v>37</v>
      </c>
      <c r="AA753" s="1" t="s">
        <v>37</v>
      </c>
      <c r="AB753" s="1" t="s">
        <v>3347</v>
      </c>
      <c r="AC753" s="1" t="s">
        <v>37</v>
      </c>
      <c r="AD753" s="1" t="s">
        <v>37</v>
      </c>
      <c r="AE753" s="1" t="s">
        <v>8512</v>
      </c>
      <c r="AF753" s="24">
        <v>9106059199</v>
      </c>
      <c r="AG753" s="24" t="str">
        <f t="shared" si="11"/>
        <v>9106059199-00026331</v>
      </c>
    </row>
    <row r="754" spans="1:33" x14ac:dyDescent="0.25">
      <c r="A754" s="24" t="s">
        <v>9297</v>
      </c>
      <c r="B754" s="1">
        <v>11746874</v>
      </c>
      <c r="C754" s="1" t="s">
        <v>3348</v>
      </c>
      <c r="D754" s="1" t="s">
        <v>3237</v>
      </c>
      <c r="E754" s="1" t="s">
        <v>25</v>
      </c>
      <c r="F754" s="1" t="s">
        <v>26</v>
      </c>
      <c r="G754" s="1" t="s">
        <v>3349</v>
      </c>
      <c r="H754" s="1" t="s">
        <v>28</v>
      </c>
      <c r="I754" s="1" t="s">
        <v>29</v>
      </c>
      <c r="J754" s="1" t="s">
        <v>3350</v>
      </c>
      <c r="K754" s="1" t="s">
        <v>3351</v>
      </c>
      <c r="L754" s="1" t="s">
        <v>3352</v>
      </c>
      <c r="M754" s="1" t="s">
        <v>64</v>
      </c>
      <c r="N754" s="1" t="s">
        <v>65</v>
      </c>
      <c r="O754" s="1" t="s">
        <v>66</v>
      </c>
      <c r="P754" s="1" t="s">
        <v>37</v>
      </c>
      <c r="Q754" s="1" t="s">
        <v>37</v>
      </c>
      <c r="R754" s="1" t="s">
        <v>37</v>
      </c>
      <c r="S754" s="1" t="s">
        <v>37</v>
      </c>
      <c r="T754" s="1" t="s">
        <v>38</v>
      </c>
      <c r="U754" s="1" t="s">
        <v>39</v>
      </c>
      <c r="V754" s="1" t="s">
        <v>40</v>
      </c>
      <c r="W754" s="1" t="s">
        <v>41</v>
      </c>
      <c r="X754" s="1" t="s">
        <v>42</v>
      </c>
      <c r="Y754" s="1" t="s">
        <v>37</v>
      </c>
      <c r="Z754" s="1" t="s">
        <v>37</v>
      </c>
      <c r="AA754" s="1" t="s">
        <v>37</v>
      </c>
      <c r="AB754" s="1" t="s">
        <v>3353</v>
      </c>
      <c r="AC754" s="1" t="s">
        <v>37</v>
      </c>
      <c r="AD754" s="1" t="s">
        <v>37</v>
      </c>
      <c r="AE754" s="1" t="s">
        <v>8512</v>
      </c>
      <c r="AF754" s="24">
        <v>9106058934</v>
      </c>
      <c r="AG754" s="24" t="str">
        <f t="shared" si="11"/>
        <v>9106058934-00081990</v>
      </c>
    </row>
    <row r="755" spans="1:33" x14ac:dyDescent="0.25">
      <c r="A755" s="24" t="s">
        <v>9307</v>
      </c>
      <c r="B755" s="1">
        <v>11747332</v>
      </c>
      <c r="C755" s="1" t="s">
        <v>3354</v>
      </c>
      <c r="D755" s="1" t="s">
        <v>3237</v>
      </c>
      <c r="E755" s="1" t="s">
        <v>25</v>
      </c>
      <c r="F755" s="1" t="s">
        <v>26</v>
      </c>
      <c r="G755" s="1" t="s">
        <v>3355</v>
      </c>
      <c r="H755" s="1" t="s">
        <v>28</v>
      </c>
      <c r="I755" s="1" t="s">
        <v>29</v>
      </c>
      <c r="J755" s="1" t="s">
        <v>3356</v>
      </c>
      <c r="K755" s="1" t="s">
        <v>3357</v>
      </c>
      <c r="L755" s="1" t="s">
        <v>3358</v>
      </c>
      <c r="M755" s="1" t="s">
        <v>198</v>
      </c>
      <c r="N755" s="1" t="s">
        <v>199</v>
      </c>
      <c r="O755" s="1" t="s">
        <v>200</v>
      </c>
      <c r="P755" s="1" t="s">
        <v>91</v>
      </c>
      <c r="Q755" s="1" t="s">
        <v>37</v>
      </c>
      <c r="R755" s="1" t="s">
        <v>37</v>
      </c>
      <c r="S755" s="1" t="s">
        <v>37</v>
      </c>
      <c r="T755" s="1" t="s">
        <v>38</v>
      </c>
      <c r="U755" s="1" t="s">
        <v>39</v>
      </c>
      <c r="V755" s="1" t="s">
        <v>40</v>
      </c>
      <c r="W755" s="1" t="s">
        <v>41</v>
      </c>
      <c r="X755" s="1" t="s">
        <v>42</v>
      </c>
      <c r="Y755" s="1" t="s">
        <v>37</v>
      </c>
      <c r="Z755" s="1" t="s">
        <v>37</v>
      </c>
      <c r="AA755" s="1" t="s">
        <v>37</v>
      </c>
      <c r="AB755" s="1" t="s">
        <v>3359</v>
      </c>
      <c r="AC755" s="1" t="s">
        <v>37</v>
      </c>
      <c r="AD755" s="1" t="s">
        <v>37</v>
      </c>
      <c r="AE755" s="1" t="s">
        <v>8512</v>
      </c>
      <c r="AF755" s="24">
        <v>9106059289</v>
      </c>
      <c r="AG755" s="24" t="str">
        <f t="shared" si="11"/>
        <v>9106059289-00161701</v>
      </c>
    </row>
    <row r="756" spans="1:33" x14ac:dyDescent="0.25">
      <c r="A756" s="24" t="s">
        <v>9294</v>
      </c>
      <c r="B756" s="1">
        <v>11745071</v>
      </c>
      <c r="C756" s="1" t="s">
        <v>3360</v>
      </c>
      <c r="D756" s="1" t="s">
        <v>3237</v>
      </c>
      <c r="E756" s="1" t="s">
        <v>25</v>
      </c>
      <c r="F756" s="1" t="s">
        <v>26</v>
      </c>
      <c r="G756" s="1" t="s">
        <v>3361</v>
      </c>
      <c r="H756" s="1" t="s">
        <v>28</v>
      </c>
      <c r="I756" s="1" t="s">
        <v>29</v>
      </c>
      <c r="J756" s="1" t="s">
        <v>860</v>
      </c>
      <c r="K756" s="1" t="s">
        <v>861</v>
      </c>
      <c r="L756" s="1" t="s">
        <v>862</v>
      </c>
      <c r="M756" s="1" t="s">
        <v>55</v>
      </c>
      <c r="N756" s="1" t="s">
        <v>56</v>
      </c>
      <c r="O756" s="1" t="s">
        <v>57</v>
      </c>
      <c r="P756" s="1" t="s">
        <v>37</v>
      </c>
      <c r="Q756" s="1" t="s">
        <v>37</v>
      </c>
      <c r="R756" s="1" t="s">
        <v>37</v>
      </c>
      <c r="S756" s="1" t="s">
        <v>37</v>
      </c>
      <c r="T756" s="1" t="s">
        <v>38</v>
      </c>
      <c r="U756" s="1" t="s">
        <v>39</v>
      </c>
      <c r="V756" s="1" t="s">
        <v>40</v>
      </c>
      <c r="W756" s="1" t="s">
        <v>41</v>
      </c>
      <c r="X756" s="1" t="s">
        <v>42</v>
      </c>
      <c r="Y756" s="1" t="s">
        <v>37</v>
      </c>
      <c r="Z756" s="1" t="s">
        <v>37</v>
      </c>
      <c r="AA756" s="1" t="s">
        <v>37</v>
      </c>
      <c r="AB756" s="1" t="s">
        <v>3362</v>
      </c>
      <c r="AC756" s="1" t="s">
        <v>37</v>
      </c>
      <c r="AD756" s="1" t="s">
        <v>37</v>
      </c>
      <c r="AE756" s="1" t="s">
        <v>8512</v>
      </c>
      <c r="AF756" s="24">
        <v>9106058813</v>
      </c>
      <c r="AG756" s="24" t="str">
        <f t="shared" si="11"/>
        <v>9106058813-00487031</v>
      </c>
    </row>
    <row r="757" spans="1:33" x14ac:dyDescent="0.25">
      <c r="A757" s="24" t="s">
        <v>9280</v>
      </c>
      <c r="B757" s="1">
        <v>11744877</v>
      </c>
      <c r="C757" s="1" t="s">
        <v>3363</v>
      </c>
      <c r="D757" s="1" t="s">
        <v>3237</v>
      </c>
      <c r="E757" s="1" t="s">
        <v>25</v>
      </c>
      <c r="F757" s="1" t="s">
        <v>26</v>
      </c>
      <c r="G757" s="1" t="s">
        <v>3364</v>
      </c>
      <c r="H757" s="1" t="s">
        <v>28</v>
      </c>
      <c r="I757" s="1" t="s">
        <v>29</v>
      </c>
      <c r="J757" s="1" t="s">
        <v>945</v>
      </c>
      <c r="K757" s="1" t="s">
        <v>946</v>
      </c>
      <c r="L757" s="1" t="s">
        <v>947</v>
      </c>
      <c r="M757" s="1" t="s">
        <v>55</v>
      </c>
      <c r="N757" s="1" t="s">
        <v>56</v>
      </c>
      <c r="O757" s="1" t="s">
        <v>57</v>
      </c>
      <c r="P757" s="1" t="s">
        <v>37</v>
      </c>
      <c r="Q757" s="1" t="s">
        <v>37</v>
      </c>
      <c r="R757" s="1" t="s">
        <v>37</v>
      </c>
      <c r="S757" s="1" t="s">
        <v>37</v>
      </c>
      <c r="T757" s="1" t="s">
        <v>38</v>
      </c>
      <c r="U757" s="1" t="s">
        <v>39</v>
      </c>
      <c r="V757" s="1" t="s">
        <v>40</v>
      </c>
      <c r="W757" s="1" t="s">
        <v>41</v>
      </c>
      <c r="X757" s="1" t="s">
        <v>42</v>
      </c>
      <c r="Y757" s="1" t="s">
        <v>37</v>
      </c>
      <c r="Z757" s="1" t="s">
        <v>37</v>
      </c>
      <c r="AA757" s="1" t="s">
        <v>37</v>
      </c>
      <c r="AB757" s="1" t="s">
        <v>3365</v>
      </c>
      <c r="AC757" s="1" t="s">
        <v>37</v>
      </c>
      <c r="AD757" s="1" t="s">
        <v>37</v>
      </c>
      <c r="AE757" s="1" t="s">
        <v>8512</v>
      </c>
      <c r="AF757" s="24">
        <v>9106058293</v>
      </c>
      <c r="AG757" s="24" t="str">
        <f t="shared" si="11"/>
        <v>9106058293-00486861</v>
      </c>
    </row>
    <row r="758" spans="1:33" x14ac:dyDescent="0.25">
      <c r="A758" s="24" t="s">
        <v>9308</v>
      </c>
      <c r="B758" s="1">
        <v>11747338</v>
      </c>
      <c r="C758" s="1" t="s">
        <v>3366</v>
      </c>
      <c r="D758" s="1" t="s">
        <v>3237</v>
      </c>
      <c r="E758" s="1" t="s">
        <v>25</v>
      </c>
      <c r="F758" s="1" t="s">
        <v>26</v>
      </c>
      <c r="G758" s="1" t="s">
        <v>3367</v>
      </c>
      <c r="H758" s="1" t="s">
        <v>28</v>
      </c>
      <c r="I758" s="1" t="s">
        <v>29</v>
      </c>
      <c r="J758" s="1" t="s">
        <v>3368</v>
      </c>
      <c r="K758" s="1" t="s">
        <v>3369</v>
      </c>
      <c r="L758" s="1" t="s">
        <v>3370</v>
      </c>
      <c r="M758" s="1" t="s">
        <v>198</v>
      </c>
      <c r="N758" s="1" t="s">
        <v>199</v>
      </c>
      <c r="O758" s="1" t="s">
        <v>200</v>
      </c>
      <c r="P758" s="1" t="s">
        <v>91</v>
      </c>
      <c r="Q758" s="1" t="s">
        <v>37</v>
      </c>
      <c r="R758" s="1" t="s">
        <v>37</v>
      </c>
      <c r="S758" s="1" t="s">
        <v>37</v>
      </c>
      <c r="T758" s="1" t="s">
        <v>38</v>
      </c>
      <c r="U758" s="1" t="s">
        <v>39</v>
      </c>
      <c r="V758" s="1" t="s">
        <v>40</v>
      </c>
      <c r="W758" s="1" t="s">
        <v>41</v>
      </c>
      <c r="X758" s="1" t="s">
        <v>42</v>
      </c>
      <c r="Y758" s="1" t="s">
        <v>37</v>
      </c>
      <c r="Z758" s="1" t="s">
        <v>37</v>
      </c>
      <c r="AA758" s="1" t="s">
        <v>37</v>
      </c>
      <c r="AB758" s="1" t="s">
        <v>3371</v>
      </c>
      <c r="AC758" s="1" t="s">
        <v>37</v>
      </c>
      <c r="AD758" s="1" t="s">
        <v>37</v>
      </c>
      <c r="AE758" s="1" t="s">
        <v>8512</v>
      </c>
      <c r="AF758" s="24">
        <v>9106059337</v>
      </c>
      <c r="AG758" s="24" t="str">
        <f t="shared" si="11"/>
        <v>9106059337-00161707</v>
      </c>
    </row>
    <row r="759" spans="1:33" x14ac:dyDescent="0.25">
      <c r="A759" s="24" t="s">
        <v>9316</v>
      </c>
      <c r="B759" s="1">
        <v>11746691</v>
      </c>
      <c r="C759" s="1" t="s">
        <v>3372</v>
      </c>
      <c r="D759" s="1" t="s">
        <v>3237</v>
      </c>
      <c r="E759" s="1" t="s">
        <v>25</v>
      </c>
      <c r="F759" s="1" t="s">
        <v>26</v>
      </c>
      <c r="G759" s="1" t="s">
        <v>3373</v>
      </c>
      <c r="H759" s="1" t="s">
        <v>28</v>
      </c>
      <c r="I759" s="1" t="s">
        <v>29</v>
      </c>
      <c r="J759" s="1" t="s">
        <v>413</v>
      </c>
      <c r="K759" s="1" t="s">
        <v>414</v>
      </c>
      <c r="L759" s="1" t="s">
        <v>415</v>
      </c>
      <c r="M759" s="1" t="s">
        <v>839</v>
      </c>
      <c r="N759" s="1" t="s">
        <v>840</v>
      </c>
      <c r="O759" s="1" t="s">
        <v>841</v>
      </c>
      <c r="P759" s="1" t="s">
        <v>37</v>
      </c>
      <c r="Q759" s="1" t="s">
        <v>37</v>
      </c>
      <c r="R759" s="1" t="s">
        <v>37</v>
      </c>
      <c r="S759" s="1" t="s">
        <v>37</v>
      </c>
      <c r="T759" s="1" t="s">
        <v>38</v>
      </c>
      <c r="U759" s="1" t="s">
        <v>39</v>
      </c>
      <c r="V759" s="1" t="s">
        <v>40</v>
      </c>
      <c r="W759" s="1" t="s">
        <v>41</v>
      </c>
      <c r="X759" s="1" t="s">
        <v>42</v>
      </c>
      <c r="Y759" s="1" t="s">
        <v>37</v>
      </c>
      <c r="Z759" s="1" t="s">
        <v>37</v>
      </c>
      <c r="AA759" s="1" t="s">
        <v>37</v>
      </c>
      <c r="AB759" s="1" t="s">
        <v>3374</v>
      </c>
      <c r="AC759" s="1" t="s">
        <v>37</v>
      </c>
      <c r="AD759" s="1" t="s">
        <v>37</v>
      </c>
      <c r="AE759" s="1" t="s">
        <v>8512</v>
      </c>
      <c r="AF759" s="24">
        <v>9106059556</v>
      </c>
      <c r="AG759" s="24" t="str">
        <f t="shared" si="11"/>
        <v>9106059556-00010924</v>
      </c>
    </row>
    <row r="760" spans="1:33" x14ac:dyDescent="0.25">
      <c r="A760" s="24" t="s">
        <v>9301</v>
      </c>
      <c r="B760" s="1">
        <v>11746878</v>
      </c>
      <c r="C760" s="1" t="s">
        <v>3375</v>
      </c>
      <c r="D760" s="1" t="s">
        <v>3237</v>
      </c>
      <c r="E760" s="1" t="s">
        <v>25</v>
      </c>
      <c r="F760" s="1" t="s">
        <v>26</v>
      </c>
      <c r="G760" s="1" t="s">
        <v>3376</v>
      </c>
      <c r="H760" s="1" t="s">
        <v>28</v>
      </c>
      <c r="I760" s="1" t="s">
        <v>29</v>
      </c>
      <c r="J760" s="1" t="s">
        <v>3025</v>
      </c>
      <c r="K760" s="1" t="s">
        <v>3026</v>
      </c>
      <c r="L760" s="1" t="s">
        <v>3027</v>
      </c>
      <c r="M760" s="1" t="s">
        <v>64</v>
      </c>
      <c r="N760" s="1" t="s">
        <v>65</v>
      </c>
      <c r="O760" s="1" t="s">
        <v>66</v>
      </c>
      <c r="P760" s="1" t="s">
        <v>37</v>
      </c>
      <c r="Q760" s="1" t="s">
        <v>37</v>
      </c>
      <c r="R760" s="1" t="s">
        <v>37</v>
      </c>
      <c r="S760" s="1" t="s">
        <v>37</v>
      </c>
      <c r="T760" s="1" t="s">
        <v>38</v>
      </c>
      <c r="U760" s="1" t="s">
        <v>39</v>
      </c>
      <c r="V760" s="1" t="s">
        <v>40</v>
      </c>
      <c r="W760" s="1" t="s">
        <v>41</v>
      </c>
      <c r="X760" s="1" t="s">
        <v>42</v>
      </c>
      <c r="Y760" s="1" t="s">
        <v>37</v>
      </c>
      <c r="Z760" s="1" t="s">
        <v>37</v>
      </c>
      <c r="AA760" s="1" t="s">
        <v>37</v>
      </c>
      <c r="AB760" s="1" t="s">
        <v>3377</v>
      </c>
      <c r="AC760" s="1" t="s">
        <v>37</v>
      </c>
      <c r="AD760" s="1" t="s">
        <v>37</v>
      </c>
      <c r="AE760" s="1" t="s">
        <v>8512</v>
      </c>
      <c r="AF760" s="24">
        <v>9106059039</v>
      </c>
      <c r="AG760" s="24" t="str">
        <f t="shared" si="11"/>
        <v>9106059039-00081994</v>
      </c>
    </row>
    <row r="761" spans="1:33" x14ac:dyDescent="0.25">
      <c r="A761" s="24" t="s">
        <v>9267</v>
      </c>
      <c r="B761" s="1">
        <v>11745539</v>
      </c>
      <c r="C761" s="1" t="s">
        <v>3378</v>
      </c>
      <c r="D761" s="1" t="s">
        <v>3237</v>
      </c>
      <c r="E761" s="1" t="s">
        <v>25</v>
      </c>
      <c r="F761" s="1" t="s">
        <v>26</v>
      </c>
      <c r="G761" s="1" t="s">
        <v>3379</v>
      </c>
      <c r="H761" s="1" t="s">
        <v>28</v>
      </c>
      <c r="I761" s="1" t="s">
        <v>29</v>
      </c>
      <c r="J761" s="1" t="s">
        <v>1464</v>
      </c>
      <c r="K761" s="1" t="s">
        <v>1465</v>
      </c>
      <c r="L761" s="1" t="s">
        <v>1466</v>
      </c>
      <c r="M761" s="1" t="s">
        <v>143</v>
      </c>
      <c r="N761" s="1" t="s">
        <v>144</v>
      </c>
      <c r="O761" s="1" t="s">
        <v>145</v>
      </c>
      <c r="P761" s="1" t="s">
        <v>37</v>
      </c>
      <c r="Q761" s="1" t="s">
        <v>37</v>
      </c>
      <c r="R761" s="1" t="s">
        <v>37</v>
      </c>
      <c r="S761" s="1" t="s">
        <v>37</v>
      </c>
      <c r="T761" s="1" t="s">
        <v>38</v>
      </c>
      <c r="U761" s="1" t="s">
        <v>39</v>
      </c>
      <c r="V761" s="1" t="s">
        <v>40</v>
      </c>
      <c r="W761" s="1" t="s">
        <v>41</v>
      </c>
      <c r="X761" s="1" t="s">
        <v>42</v>
      </c>
      <c r="Y761" s="1" t="s">
        <v>37</v>
      </c>
      <c r="Z761" s="1" t="s">
        <v>37</v>
      </c>
      <c r="AA761" s="1" t="s">
        <v>37</v>
      </c>
      <c r="AB761" s="1" t="s">
        <v>3380</v>
      </c>
      <c r="AC761" s="1" t="s">
        <v>37</v>
      </c>
      <c r="AD761" s="1" t="s">
        <v>37</v>
      </c>
      <c r="AE761" s="1" t="s">
        <v>8512</v>
      </c>
      <c r="AF761" s="24">
        <v>9106057980</v>
      </c>
      <c r="AG761" s="24" t="str">
        <f t="shared" si="11"/>
        <v>9106057980-00015124</v>
      </c>
    </row>
    <row r="762" spans="1:33" x14ac:dyDescent="0.25">
      <c r="A762" s="24" t="s">
        <v>9245</v>
      </c>
      <c r="B762" s="1">
        <v>11746977</v>
      </c>
      <c r="C762" s="1" t="s">
        <v>3381</v>
      </c>
      <c r="D762" s="1" t="s">
        <v>3237</v>
      </c>
      <c r="E762" s="1" t="s">
        <v>25</v>
      </c>
      <c r="F762" s="1" t="s">
        <v>26</v>
      </c>
      <c r="G762" s="1" t="s">
        <v>3382</v>
      </c>
      <c r="H762" s="1" t="s">
        <v>28</v>
      </c>
      <c r="I762" s="1" t="s">
        <v>29</v>
      </c>
      <c r="J762" s="1" t="s">
        <v>524</v>
      </c>
      <c r="K762" s="1" t="s">
        <v>525</v>
      </c>
      <c r="L762" s="1" t="s">
        <v>526</v>
      </c>
      <c r="M762" s="1" t="s">
        <v>686</v>
      </c>
      <c r="N762" s="1" t="s">
        <v>687</v>
      </c>
      <c r="O762" s="1" t="s">
        <v>688</v>
      </c>
      <c r="P762" s="1" t="s">
        <v>37</v>
      </c>
      <c r="Q762" s="1" t="s">
        <v>37</v>
      </c>
      <c r="R762" s="1" t="s">
        <v>37</v>
      </c>
      <c r="S762" s="1" t="s">
        <v>37</v>
      </c>
      <c r="T762" s="1" t="s">
        <v>38</v>
      </c>
      <c r="U762" s="1" t="s">
        <v>39</v>
      </c>
      <c r="V762" s="1" t="s">
        <v>40</v>
      </c>
      <c r="W762" s="1" t="s">
        <v>41</v>
      </c>
      <c r="X762" s="1" t="s">
        <v>42</v>
      </c>
      <c r="Y762" s="1" t="s">
        <v>37</v>
      </c>
      <c r="Z762" s="1" t="s">
        <v>37</v>
      </c>
      <c r="AA762" s="1" t="s">
        <v>37</v>
      </c>
      <c r="AB762" s="1" t="s">
        <v>3383</v>
      </c>
      <c r="AC762" s="1" t="s">
        <v>37</v>
      </c>
      <c r="AD762" s="1" t="s">
        <v>37</v>
      </c>
      <c r="AE762" s="1" t="s">
        <v>8512</v>
      </c>
      <c r="AF762" s="24">
        <v>9106057219</v>
      </c>
      <c r="AG762" s="24" t="str">
        <f t="shared" si="11"/>
        <v>9106057219-00010235</v>
      </c>
    </row>
    <row r="763" spans="1:33" x14ac:dyDescent="0.25">
      <c r="A763" s="24" t="s">
        <v>9271</v>
      </c>
      <c r="B763" s="1">
        <v>11745448</v>
      </c>
      <c r="C763" s="1" t="s">
        <v>3384</v>
      </c>
      <c r="D763" s="1" t="s">
        <v>3237</v>
      </c>
      <c r="E763" s="1" t="s">
        <v>25</v>
      </c>
      <c r="F763" s="1" t="s">
        <v>26</v>
      </c>
      <c r="G763" s="1" t="s">
        <v>3385</v>
      </c>
      <c r="H763" s="1" t="s">
        <v>28</v>
      </c>
      <c r="I763" s="1" t="s">
        <v>29</v>
      </c>
      <c r="J763" s="1" t="s">
        <v>824</v>
      </c>
      <c r="K763" s="1" t="s">
        <v>825</v>
      </c>
      <c r="L763" s="1" t="s">
        <v>826</v>
      </c>
      <c r="M763" s="1" t="s">
        <v>222</v>
      </c>
      <c r="N763" s="1" t="s">
        <v>223</v>
      </c>
      <c r="O763" s="1" t="s">
        <v>224</v>
      </c>
      <c r="P763" s="1" t="s">
        <v>37</v>
      </c>
      <c r="Q763" s="1" t="s">
        <v>37</v>
      </c>
      <c r="R763" s="1" t="s">
        <v>37</v>
      </c>
      <c r="S763" s="1" t="s">
        <v>37</v>
      </c>
      <c r="T763" s="1" t="s">
        <v>38</v>
      </c>
      <c r="U763" s="1" t="s">
        <v>39</v>
      </c>
      <c r="V763" s="1" t="s">
        <v>40</v>
      </c>
      <c r="W763" s="1" t="s">
        <v>41</v>
      </c>
      <c r="X763" s="1" t="s">
        <v>42</v>
      </c>
      <c r="Y763" s="1" t="s">
        <v>37</v>
      </c>
      <c r="Z763" s="1" t="s">
        <v>37</v>
      </c>
      <c r="AA763" s="1" t="s">
        <v>37</v>
      </c>
      <c r="AB763" s="1" t="s">
        <v>3386</v>
      </c>
      <c r="AC763" s="1" t="s">
        <v>37</v>
      </c>
      <c r="AD763" s="1" t="s">
        <v>37</v>
      </c>
      <c r="AE763" s="1" t="s">
        <v>8512</v>
      </c>
      <c r="AF763" s="24">
        <v>9106058013</v>
      </c>
      <c r="AG763" s="24" t="str">
        <f t="shared" si="11"/>
        <v>9106058013-00011459</v>
      </c>
    </row>
    <row r="764" spans="1:33" x14ac:dyDescent="0.25">
      <c r="A764" s="24" t="s">
        <v>9323</v>
      </c>
      <c r="B764" s="1">
        <v>11745359</v>
      </c>
      <c r="C764" s="1" t="s">
        <v>3387</v>
      </c>
      <c r="D764" s="1" t="s">
        <v>3237</v>
      </c>
      <c r="E764" s="1" t="s">
        <v>25</v>
      </c>
      <c r="F764" s="1" t="s">
        <v>26</v>
      </c>
      <c r="G764" s="1" t="s">
        <v>3388</v>
      </c>
      <c r="H764" s="1" t="s">
        <v>28</v>
      </c>
      <c r="I764" s="1" t="s">
        <v>29</v>
      </c>
      <c r="J764" s="1" t="s">
        <v>1014</v>
      </c>
      <c r="K764" s="1" t="s">
        <v>1015</v>
      </c>
      <c r="L764" s="1" t="s">
        <v>1016</v>
      </c>
      <c r="M764" s="1" t="s">
        <v>55</v>
      </c>
      <c r="N764" s="1" t="s">
        <v>56</v>
      </c>
      <c r="O764" s="1" t="s">
        <v>57</v>
      </c>
      <c r="P764" s="1" t="s">
        <v>37</v>
      </c>
      <c r="Q764" s="1" t="s">
        <v>37</v>
      </c>
      <c r="R764" s="1" t="s">
        <v>37</v>
      </c>
      <c r="S764" s="1" t="s">
        <v>37</v>
      </c>
      <c r="T764" s="1" t="s">
        <v>38</v>
      </c>
      <c r="U764" s="1" t="s">
        <v>39</v>
      </c>
      <c r="V764" s="1" t="s">
        <v>40</v>
      </c>
      <c r="W764" s="1" t="s">
        <v>41</v>
      </c>
      <c r="X764" s="1" t="s">
        <v>42</v>
      </c>
      <c r="Y764" s="1" t="s">
        <v>37</v>
      </c>
      <c r="Z764" s="1" t="s">
        <v>37</v>
      </c>
      <c r="AA764" s="1" t="s">
        <v>37</v>
      </c>
      <c r="AB764" s="1" t="s">
        <v>3389</v>
      </c>
      <c r="AC764" s="1" t="s">
        <v>37</v>
      </c>
      <c r="AD764" s="1" t="s">
        <v>37</v>
      </c>
      <c r="AE764" s="1" t="s">
        <v>8512</v>
      </c>
      <c r="AF764" s="24">
        <v>9106059822</v>
      </c>
      <c r="AG764" s="24" t="str">
        <f t="shared" si="11"/>
        <v>9106059822-00487308</v>
      </c>
    </row>
    <row r="765" spans="1:33" x14ac:dyDescent="0.25">
      <c r="A765" s="24" t="s">
        <v>9289</v>
      </c>
      <c r="B765" s="1">
        <v>11745451</v>
      </c>
      <c r="C765" s="1" t="s">
        <v>3390</v>
      </c>
      <c r="D765" s="1" t="s">
        <v>3237</v>
      </c>
      <c r="E765" s="1" t="s">
        <v>25</v>
      </c>
      <c r="F765" s="1" t="s">
        <v>26</v>
      </c>
      <c r="G765" s="1" t="s">
        <v>3391</v>
      </c>
      <c r="H765" s="1" t="s">
        <v>28</v>
      </c>
      <c r="I765" s="1" t="s">
        <v>29</v>
      </c>
      <c r="J765" s="1" t="s">
        <v>419</v>
      </c>
      <c r="K765" s="1" t="s">
        <v>420</v>
      </c>
      <c r="L765" s="1" t="s">
        <v>421</v>
      </c>
      <c r="M765" s="1" t="s">
        <v>222</v>
      </c>
      <c r="N765" s="1" t="s">
        <v>223</v>
      </c>
      <c r="O765" s="1" t="s">
        <v>224</v>
      </c>
      <c r="P765" s="1" t="s">
        <v>37</v>
      </c>
      <c r="Q765" s="1" t="s">
        <v>37</v>
      </c>
      <c r="R765" s="1" t="s">
        <v>37</v>
      </c>
      <c r="S765" s="1" t="s">
        <v>37</v>
      </c>
      <c r="T765" s="1" t="s">
        <v>38</v>
      </c>
      <c r="U765" s="1" t="s">
        <v>39</v>
      </c>
      <c r="V765" s="1" t="s">
        <v>40</v>
      </c>
      <c r="W765" s="1" t="s">
        <v>41</v>
      </c>
      <c r="X765" s="1" t="s">
        <v>42</v>
      </c>
      <c r="Y765" s="1" t="s">
        <v>37</v>
      </c>
      <c r="Z765" s="1" t="s">
        <v>37</v>
      </c>
      <c r="AA765" s="1" t="s">
        <v>37</v>
      </c>
      <c r="AB765" s="1" t="s">
        <v>3392</v>
      </c>
      <c r="AC765" s="1" t="s">
        <v>37</v>
      </c>
      <c r="AD765" s="1" t="s">
        <v>37</v>
      </c>
      <c r="AE765" s="1" t="s">
        <v>8512</v>
      </c>
      <c r="AF765" s="24">
        <v>9106058614</v>
      </c>
      <c r="AG765" s="24" t="str">
        <f t="shared" si="11"/>
        <v>9106058614-00011462</v>
      </c>
    </row>
    <row r="766" spans="1:33" x14ac:dyDescent="0.25">
      <c r="A766" s="24" t="s">
        <v>9247</v>
      </c>
      <c r="B766" s="1">
        <v>11745815</v>
      </c>
      <c r="C766" s="1" t="s">
        <v>3393</v>
      </c>
      <c r="D766" s="1" t="s">
        <v>3237</v>
      </c>
      <c r="E766" s="1" t="s">
        <v>25</v>
      </c>
      <c r="F766" s="1" t="s">
        <v>26</v>
      </c>
      <c r="G766" s="1" t="s">
        <v>3394</v>
      </c>
      <c r="H766" s="1" t="s">
        <v>28</v>
      </c>
      <c r="I766" s="1" t="s">
        <v>29</v>
      </c>
      <c r="J766" s="1" t="s">
        <v>271</v>
      </c>
      <c r="K766" s="1" t="s">
        <v>272</v>
      </c>
      <c r="L766" s="1" t="s">
        <v>273</v>
      </c>
      <c r="M766" s="1" t="s">
        <v>455</v>
      </c>
      <c r="N766" s="1" t="s">
        <v>456</v>
      </c>
      <c r="O766" s="1" t="s">
        <v>457</v>
      </c>
      <c r="P766" s="1" t="s">
        <v>36</v>
      </c>
      <c r="Q766" s="1" t="s">
        <v>37</v>
      </c>
      <c r="R766" s="1" t="s">
        <v>37</v>
      </c>
      <c r="S766" s="1" t="s">
        <v>37</v>
      </c>
      <c r="T766" s="1" t="s">
        <v>38</v>
      </c>
      <c r="U766" s="1" t="s">
        <v>39</v>
      </c>
      <c r="V766" s="1" t="s">
        <v>40</v>
      </c>
      <c r="W766" s="1" t="s">
        <v>41</v>
      </c>
      <c r="X766" s="1" t="s">
        <v>42</v>
      </c>
      <c r="Y766" s="1" t="s">
        <v>37</v>
      </c>
      <c r="Z766" s="1" t="s">
        <v>37</v>
      </c>
      <c r="AA766" s="1" t="s">
        <v>37</v>
      </c>
      <c r="AB766" s="1" t="s">
        <v>3395</v>
      </c>
      <c r="AC766" s="1" t="s">
        <v>37</v>
      </c>
      <c r="AD766" s="1" t="s">
        <v>37</v>
      </c>
      <c r="AE766" s="1" t="s">
        <v>8512</v>
      </c>
      <c r="AF766" s="24">
        <v>9106057320</v>
      </c>
      <c r="AG766" s="24" t="str">
        <f t="shared" si="11"/>
        <v>9106057320-00005847</v>
      </c>
    </row>
    <row r="767" spans="1:33" x14ac:dyDescent="0.25">
      <c r="A767" s="24" t="s">
        <v>9244</v>
      </c>
      <c r="B767" s="1">
        <v>11746702</v>
      </c>
      <c r="C767" s="1" t="s">
        <v>3396</v>
      </c>
      <c r="D767" s="1" t="s">
        <v>3237</v>
      </c>
      <c r="E767" s="1" t="s">
        <v>25</v>
      </c>
      <c r="F767" s="1" t="s">
        <v>26</v>
      </c>
      <c r="G767" s="1" t="s">
        <v>3397</v>
      </c>
      <c r="H767" s="1" t="s">
        <v>28</v>
      </c>
      <c r="I767" s="1" t="s">
        <v>29</v>
      </c>
      <c r="J767" s="1" t="s">
        <v>581</v>
      </c>
      <c r="K767" s="1" t="s">
        <v>582</v>
      </c>
      <c r="L767" s="1" t="s">
        <v>583</v>
      </c>
      <c r="M767" s="1" t="s">
        <v>134</v>
      </c>
      <c r="N767" s="1" t="s">
        <v>135</v>
      </c>
      <c r="O767" s="1" t="s">
        <v>136</v>
      </c>
      <c r="P767" s="1" t="s">
        <v>37</v>
      </c>
      <c r="Q767" s="1" t="s">
        <v>37</v>
      </c>
      <c r="R767" s="1" t="s">
        <v>37</v>
      </c>
      <c r="S767" s="1" t="s">
        <v>37</v>
      </c>
      <c r="T767" s="1" t="s">
        <v>38</v>
      </c>
      <c r="U767" s="1" t="s">
        <v>39</v>
      </c>
      <c r="V767" s="1" t="s">
        <v>40</v>
      </c>
      <c r="W767" s="1" t="s">
        <v>41</v>
      </c>
      <c r="X767" s="1" t="s">
        <v>42</v>
      </c>
      <c r="Y767" s="1" t="s">
        <v>37</v>
      </c>
      <c r="Z767" s="1" t="s">
        <v>37</v>
      </c>
      <c r="AA767" s="1" t="s">
        <v>37</v>
      </c>
      <c r="AB767" s="1" t="s">
        <v>3398</v>
      </c>
      <c r="AC767" s="1" t="s">
        <v>37</v>
      </c>
      <c r="AD767" s="1" t="s">
        <v>37</v>
      </c>
      <c r="AE767" s="1" t="s">
        <v>8512</v>
      </c>
      <c r="AF767" s="24">
        <v>9106057214</v>
      </c>
      <c r="AG767" s="24" t="str">
        <f t="shared" si="11"/>
        <v>9106057214-00008971</v>
      </c>
    </row>
    <row r="768" spans="1:33" x14ac:dyDescent="0.25">
      <c r="A768" s="24" t="s">
        <v>9243</v>
      </c>
      <c r="B768" s="1">
        <v>11746701</v>
      </c>
      <c r="C768" s="1" t="s">
        <v>3399</v>
      </c>
      <c r="D768" s="1" t="s">
        <v>3237</v>
      </c>
      <c r="E768" s="1" t="s">
        <v>25</v>
      </c>
      <c r="F768" s="1" t="s">
        <v>26</v>
      </c>
      <c r="G768" s="1" t="s">
        <v>3400</v>
      </c>
      <c r="H768" s="1" t="s">
        <v>28</v>
      </c>
      <c r="I768" s="1" t="s">
        <v>29</v>
      </c>
      <c r="J768" s="1" t="s">
        <v>3401</v>
      </c>
      <c r="K768" s="1" t="s">
        <v>3402</v>
      </c>
      <c r="L768" s="1" t="s">
        <v>3403</v>
      </c>
      <c r="M768" s="1" t="s">
        <v>134</v>
      </c>
      <c r="N768" s="1" t="s">
        <v>135</v>
      </c>
      <c r="O768" s="1" t="s">
        <v>136</v>
      </c>
      <c r="P768" s="1" t="s">
        <v>37</v>
      </c>
      <c r="Q768" s="1" t="s">
        <v>37</v>
      </c>
      <c r="R768" s="1" t="s">
        <v>37</v>
      </c>
      <c r="S768" s="1" t="s">
        <v>37</v>
      </c>
      <c r="T768" s="1" t="s">
        <v>38</v>
      </c>
      <c r="U768" s="1" t="s">
        <v>39</v>
      </c>
      <c r="V768" s="1" t="s">
        <v>40</v>
      </c>
      <c r="W768" s="1" t="s">
        <v>41</v>
      </c>
      <c r="X768" s="1" t="s">
        <v>42</v>
      </c>
      <c r="Y768" s="1" t="s">
        <v>37</v>
      </c>
      <c r="Z768" s="1" t="s">
        <v>37</v>
      </c>
      <c r="AA768" s="1" t="s">
        <v>37</v>
      </c>
      <c r="AB768" s="1" t="s">
        <v>3404</v>
      </c>
      <c r="AC768" s="1" t="s">
        <v>37</v>
      </c>
      <c r="AD768" s="1" t="s">
        <v>37</v>
      </c>
      <c r="AE768" s="1" t="s">
        <v>8512</v>
      </c>
      <c r="AF768" s="24">
        <v>9106057210</v>
      </c>
      <c r="AG768" s="24" t="str">
        <f t="shared" si="11"/>
        <v>9106057210-00008970</v>
      </c>
    </row>
    <row r="769" spans="1:33" x14ac:dyDescent="0.25">
      <c r="A769" s="24" t="s">
        <v>9317</v>
      </c>
      <c r="B769" s="1">
        <v>11745732</v>
      </c>
      <c r="C769" s="1" t="s">
        <v>3405</v>
      </c>
      <c r="D769" s="1" t="s">
        <v>3237</v>
      </c>
      <c r="E769" s="1" t="s">
        <v>25</v>
      </c>
      <c r="F769" s="1" t="s">
        <v>26</v>
      </c>
      <c r="G769" s="1" t="s">
        <v>3406</v>
      </c>
      <c r="H769" s="1" t="s">
        <v>28</v>
      </c>
      <c r="I769" s="1" t="s">
        <v>29</v>
      </c>
      <c r="J769" s="1" t="s">
        <v>52</v>
      </c>
      <c r="K769" s="1" t="s">
        <v>53</v>
      </c>
      <c r="L769" s="1" t="s">
        <v>54</v>
      </c>
      <c r="M769" s="1" t="s">
        <v>407</v>
      </c>
      <c r="N769" s="1" t="s">
        <v>408</v>
      </c>
      <c r="O769" s="1" t="s">
        <v>409</v>
      </c>
      <c r="P769" s="1" t="s">
        <v>167</v>
      </c>
      <c r="Q769" s="1" t="s">
        <v>37</v>
      </c>
      <c r="R769" s="1" t="s">
        <v>37</v>
      </c>
      <c r="S769" s="1" t="s">
        <v>37</v>
      </c>
      <c r="T769" s="1" t="s">
        <v>38</v>
      </c>
      <c r="U769" s="1" t="s">
        <v>39</v>
      </c>
      <c r="V769" s="1" t="s">
        <v>40</v>
      </c>
      <c r="W769" s="1" t="s">
        <v>41</v>
      </c>
      <c r="X769" s="1" t="s">
        <v>42</v>
      </c>
      <c r="Y769" s="1" t="s">
        <v>37</v>
      </c>
      <c r="Z769" s="1" t="s">
        <v>37</v>
      </c>
      <c r="AA769" s="1" t="s">
        <v>37</v>
      </c>
      <c r="AB769" s="1" t="s">
        <v>3407</v>
      </c>
      <c r="AC769" s="1" t="s">
        <v>37</v>
      </c>
      <c r="AD769" s="1" t="s">
        <v>37</v>
      </c>
      <c r="AE769" s="1" t="s">
        <v>8512</v>
      </c>
      <c r="AF769" s="24">
        <v>9106059650</v>
      </c>
      <c r="AG769" s="24" t="str">
        <f t="shared" si="11"/>
        <v>9106059650-00048131</v>
      </c>
    </row>
    <row r="770" spans="1:33" x14ac:dyDescent="0.25">
      <c r="A770" s="24" t="s">
        <v>9252</v>
      </c>
      <c r="B770" s="1">
        <v>11747164</v>
      </c>
      <c r="C770" s="1" t="s">
        <v>3408</v>
      </c>
      <c r="D770" s="1" t="s">
        <v>3237</v>
      </c>
      <c r="E770" s="1" t="s">
        <v>25</v>
      </c>
      <c r="F770" s="1" t="s">
        <v>26</v>
      </c>
      <c r="G770" s="1" t="s">
        <v>3409</v>
      </c>
      <c r="H770" s="1" t="s">
        <v>28</v>
      </c>
      <c r="I770" s="1" t="s">
        <v>29</v>
      </c>
      <c r="J770" s="1" t="s">
        <v>3410</v>
      </c>
      <c r="K770" s="1" t="s">
        <v>3411</v>
      </c>
      <c r="L770" s="1" t="s">
        <v>3412</v>
      </c>
      <c r="M770" s="1" t="s">
        <v>198</v>
      </c>
      <c r="N770" s="1" t="s">
        <v>199</v>
      </c>
      <c r="O770" s="1" t="s">
        <v>200</v>
      </c>
      <c r="P770" s="1" t="s">
        <v>91</v>
      </c>
      <c r="Q770" s="1" t="s">
        <v>37</v>
      </c>
      <c r="R770" s="1" t="s">
        <v>37</v>
      </c>
      <c r="S770" s="1" t="s">
        <v>37</v>
      </c>
      <c r="T770" s="1" t="s">
        <v>38</v>
      </c>
      <c r="U770" s="1" t="s">
        <v>39</v>
      </c>
      <c r="V770" s="1" t="s">
        <v>40</v>
      </c>
      <c r="W770" s="1" t="s">
        <v>41</v>
      </c>
      <c r="X770" s="1" t="s">
        <v>42</v>
      </c>
      <c r="Y770" s="1" t="s">
        <v>37</v>
      </c>
      <c r="Z770" s="1" t="s">
        <v>37</v>
      </c>
      <c r="AA770" s="1" t="s">
        <v>37</v>
      </c>
      <c r="AB770" s="1" t="s">
        <v>3413</v>
      </c>
      <c r="AC770" s="1" t="s">
        <v>37</v>
      </c>
      <c r="AD770" s="1" t="s">
        <v>37</v>
      </c>
      <c r="AE770" s="1" t="s">
        <v>8512</v>
      </c>
      <c r="AF770" s="24">
        <v>9106057417</v>
      </c>
      <c r="AG770" s="24" t="str">
        <f t="shared" si="11"/>
        <v>9106057417-00161533</v>
      </c>
    </row>
    <row r="771" spans="1:33" x14ac:dyDescent="0.25">
      <c r="A771" s="24" t="s">
        <v>9324</v>
      </c>
      <c r="B771" s="1">
        <v>11747715</v>
      </c>
      <c r="C771" s="1" t="s">
        <v>3414</v>
      </c>
      <c r="D771" s="1" t="s">
        <v>3237</v>
      </c>
      <c r="E771" s="1" t="s">
        <v>25</v>
      </c>
      <c r="F771" s="1" t="s">
        <v>26</v>
      </c>
      <c r="G771" s="1" t="s">
        <v>3415</v>
      </c>
      <c r="H771" s="1" t="s">
        <v>28</v>
      </c>
      <c r="I771" s="1" t="s">
        <v>29</v>
      </c>
      <c r="J771" s="1" t="s">
        <v>30</v>
      </c>
      <c r="K771" s="1" t="s">
        <v>31</v>
      </c>
      <c r="L771" s="1" t="s">
        <v>32</v>
      </c>
      <c r="M771" s="1" t="s">
        <v>485</v>
      </c>
      <c r="N771" s="1" t="s">
        <v>486</v>
      </c>
      <c r="O771" s="1" t="s">
        <v>487</v>
      </c>
      <c r="P771" s="1" t="s">
        <v>91</v>
      </c>
      <c r="Q771" s="1" t="s">
        <v>37</v>
      </c>
      <c r="R771" s="1" t="s">
        <v>37</v>
      </c>
      <c r="S771" s="1" t="s">
        <v>37</v>
      </c>
      <c r="T771" s="1" t="s">
        <v>38</v>
      </c>
      <c r="U771" s="1" t="s">
        <v>39</v>
      </c>
      <c r="V771" s="1" t="s">
        <v>40</v>
      </c>
      <c r="W771" s="1" t="s">
        <v>41</v>
      </c>
      <c r="X771" s="1" t="s">
        <v>42</v>
      </c>
      <c r="Y771" s="1" t="s">
        <v>37</v>
      </c>
      <c r="Z771" s="1" t="s">
        <v>37</v>
      </c>
      <c r="AA771" s="1" t="s">
        <v>37</v>
      </c>
      <c r="AB771" s="1" t="s">
        <v>3416</v>
      </c>
      <c r="AC771" s="1" t="s">
        <v>37</v>
      </c>
      <c r="AD771" s="1" t="s">
        <v>37</v>
      </c>
      <c r="AE771" s="1" t="s">
        <v>8512</v>
      </c>
      <c r="AF771" s="24">
        <v>9106059854</v>
      </c>
      <c r="AG771" s="24" t="str">
        <f t="shared" ref="AG771:AG815" si="12">AF771&amp;"-"&amp;G771</f>
        <v>9106059854-00026345</v>
      </c>
    </row>
    <row r="772" spans="1:33" x14ac:dyDescent="0.25">
      <c r="A772" s="24" t="s">
        <v>9264</v>
      </c>
      <c r="B772" s="1">
        <v>11746305</v>
      </c>
      <c r="C772" s="1" t="s">
        <v>3417</v>
      </c>
      <c r="D772" s="1" t="s">
        <v>3237</v>
      </c>
      <c r="E772" s="1" t="s">
        <v>25</v>
      </c>
      <c r="F772" s="1" t="s">
        <v>26</v>
      </c>
      <c r="G772" s="1" t="s">
        <v>3418</v>
      </c>
      <c r="H772" s="1" t="s">
        <v>28</v>
      </c>
      <c r="I772" s="1" t="s">
        <v>29</v>
      </c>
      <c r="J772" s="1" t="s">
        <v>524</v>
      </c>
      <c r="K772" s="1" t="s">
        <v>525</v>
      </c>
      <c r="L772" s="1" t="s">
        <v>526</v>
      </c>
      <c r="M772" s="1" t="s">
        <v>125</v>
      </c>
      <c r="N772" s="1" t="s">
        <v>126</v>
      </c>
      <c r="O772" s="1" t="s">
        <v>127</v>
      </c>
      <c r="P772" s="1" t="s">
        <v>37</v>
      </c>
      <c r="Q772" s="1" t="s">
        <v>37</v>
      </c>
      <c r="R772" s="1" t="s">
        <v>37</v>
      </c>
      <c r="S772" s="1" t="s">
        <v>37</v>
      </c>
      <c r="T772" s="1" t="s">
        <v>38</v>
      </c>
      <c r="U772" s="1" t="s">
        <v>39</v>
      </c>
      <c r="V772" s="1" t="s">
        <v>40</v>
      </c>
      <c r="W772" s="1" t="s">
        <v>41</v>
      </c>
      <c r="X772" s="1" t="s">
        <v>42</v>
      </c>
      <c r="Y772" s="1" t="s">
        <v>37</v>
      </c>
      <c r="Z772" s="1" t="s">
        <v>37</v>
      </c>
      <c r="AA772" s="1" t="s">
        <v>37</v>
      </c>
      <c r="AB772" s="1" t="s">
        <v>3419</v>
      </c>
      <c r="AC772" s="1" t="s">
        <v>37</v>
      </c>
      <c r="AD772" s="1" t="s">
        <v>37</v>
      </c>
      <c r="AE772" s="1" t="s">
        <v>8512</v>
      </c>
      <c r="AF772" s="24">
        <v>9106057881</v>
      </c>
      <c r="AG772" s="24" t="str">
        <f t="shared" si="12"/>
        <v>9106057881-00018434</v>
      </c>
    </row>
    <row r="773" spans="1:33" x14ac:dyDescent="0.25">
      <c r="A773" s="24" t="s">
        <v>9295</v>
      </c>
      <c r="B773" s="1">
        <v>11745083</v>
      </c>
      <c r="C773" s="1" t="s">
        <v>3420</v>
      </c>
      <c r="D773" s="1" t="s">
        <v>3237</v>
      </c>
      <c r="E773" s="1" t="s">
        <v>25</v>
      </c>
      <c r="F773" s="1" t="s">
        <v>26</v>
      </c>
      <c r="G773" s="1" t="s">
        <v>3421</v>
      </c>
      <c r="H773" s="1" t="s">
        <v>28</v>
      </c>
      <c r="I773" s="1" t="s">
        <v>29</v>
      </c>
      <c r="J773" s="1" t="s">
        <v>602</v>
      </c>
      <c r="K773" s="1" t="s">
        <v>603</v>
      </c>
      <c r="L773" s="1" t="s">
        <v>604</v>
      </c>
      <c r="M773" s="1" t="s">
        <v>55</v>
      </c>
      <c r="N773" s="1" t="s">
        <v>56</v>
      </c>
      <c r="O773" s="1" t="s">
        <v>57</v>
      </c>
      <c r="P773" s="1" t="s">
        <v>37</v>
      </c>
      <c r="Q773" s="1" t="s">
        <v>37</v>
      </c>
      <c r="R773" s="1" t="s">
        <v>37</v>
      </c>
      <c r="S773" s="1" t="s">
        <v>37</v>
      </c>
      <c r="T773" s="1" t="s">
        <v>38</v>
      </c>
      <c r="U773" s="1" t="s">
        <v>39</v>
      </c>
      <c r="V773" s="1" t="s">
        <v>40</v>
      </c>
      <c r="W773" s="1" t="s">
        <v>41</v>
      </c>
      <c r="X773" s="1" t="s">
        <v>42</v>
      </c>
      <c r="Y773" s="1" t="s">
        <v>37</v>
      </c>
      <c r="Z773" s="1" t="s">
        <v>37</v>
      </c>
      <c r="AA773" s="1" t="s">
        <v>37</v>
      </c>
      <c r="AB773" s="1" t="s">
        <v>3422</v>
      </c>
      <c r="AC773" s="1" t="s">
        <v>37</v>
      </c>
      <c r="AD773" s="1" t="s">
        <v>37</v>
      </c>
      <c r="AE773" s="1" t="s">
        <v>8512</v>
      </c>
      <c r="AF773" s="24">
        <v>9106058849</v>
      </c>
      <c r="AG773" s="24" t="str">
        <f t="shared" si="12"/>
        <v>9106058849-00487043</v>
      </c>
    </row>
    <row r="774" spans="1:33" x14ac:dyDescent="0.25">
      <c r="A774" s="24" t="s">
        <v>9306</v>
      </c>
      <c r="B774" s="1">
        <v>11746893</v>
      </c>
      <c r="C774" s="1" t="s">
        <v>3423</v>
      </c>
      <c r="D774" s="1" t="s">
        <v>3237</v>
      </c>
      <c r="E774" s="1" t="s">
        <v>25</v>
      </c>
      <c r="F774" s="1" t="s">
        <v>26</v>
      </c>
      <c r="G774" s="1" t="s">
        <v>3424</v>
      </c>
      <c r="H774" s="1" t="s">
        <v>28</v>
      </c>
      <c r="I774" s="1" t="s">
        <v>29</v>
      </c>
      <c r="J774" s="1" t="s">
        <v>3425</v>
      </c>
      <c r="K774" s="1" t="s">
        <v>3426</v>
      </c>
      <c r="L774" s="1" t="s">
        <v>3427</v>
      </c>
      <c r="M774" s="1" t="s">
        <v>64</v>
      </c>
      <c r="N774" s="1" t="s">
        <v>65</v>
      </c>
      <c r="O774" s="1" t="s">
        <v>66</v>
      </c>
      <c r="P774" s="1" t="s">
        <v>37</v>
      </c>
      <c r="Q774" s="1" t="s">
        <v>37</v>
      </c>
      <c r="R774" s="1" t="s">
        <v>37</v>
      </c>
      <c r="S774" s="1" t="s">
        <v>37</v>
      </c>
      <c r="T774" s="1" t="s">
        <v>38</v>
      </c>
      <c r="U774" s="1" t="s">
        <v>39</v>
      </c>
      <c r="V774" s="1" t="s">
        <v>40</v>
      </c>
      <c r="W774" s="1" t="s">
        <v>41</v>
      </c>
      <c r="X774" s="1" t="s">
        <v>42</v>
      </c>
      <c r="Y774" s="1" t="s">
        <v>37</v>
      </c>
      <c r="Z774" s="1" t="s">
        <v>37</v>
      </c>
      <c r="AA774" s="1" t="s">
        <v>37</v>
      </c>
      <c r="AB774" s="1" t="s">
        <v>3428</v>
      </c>
      <c r="AC774" s="1" t="s">
        <v>37</v>
      </c>
      <c r="AD774" s="1" t="s">
        <v>37</v>
      </c>
      <c r="AE774" s="1" t="s">
        <v>8512</v>
      </c>
      <c r="AF774" s="24">
        <v>9106059266</v>
      </c>
      <c r="AG774" s="24" t="str">
        <f t="shared" si="12"/>
        <v>9106059266-00082009</v>
      </c>
    </row>
    <row r="775" spans="1:33" x14ac:dyDescent="0.25">
      <c r="A775" s="24" t="s">
        <v>9248</v>
      </c>
      <c r="B775" s="1">
        <v>11747079</v>
      </c>
      <c r="C775" s="1" t="s">
        <v>3429</v>
      </c>
      <c r="D775" s="1" t="s">
        <v>3237</v>
      </c>
      <c r="E775" s="1" t="s">
        <v>25</v>
      </c>
      <c r="F775" s="1" t="s">
        <v>26</v>
      </c>
      <c r="G775" s="1" t="s">
        <v>3430</v>
      </c>
      <c r="H775" s="1" t="s">
        <v>28</v>
      </c>
      <c r="I775" s="1" t="s">
        <v>29</v>
      </c>
      <c r="J775" s="1" t="s">
        <v>824</v>
      </c>
      <c r="K775" s="1" t="s">
        <v>825</v>
      </c>
      <c r="L775" s="1" t="s">
        <v>826</v>
      </c>
      <c r="M775" s="1" t="s">
        <v>346</v>
      </c>
      <c r="N775" s="1" t="s">
        <v>347</v>
      </c>
      <c r="O775" s="1" t="s">
        <v>348</v>
      </c>
      <c r="P775" s="1" t="s">
        <v>37</v>
      </c>
      <c r="Q775" s="1" t="s">
        <v>37</v>
      </c>
      <c r="R775" s="1" t="s">
        <v>37</v>
      </c>
      <c r="S775" s="1" t="s">
        <v>37</v>
      </c>
      <c r="T775" s="1" t="s">
        <v>38</v>
      </c>
      <c r="U775" s="1" t="s">
        <v>39</v>
      </c>
      <c r="V775" s="1" t="s">
        <v>40</v>
      </c>
      <c r="W775" s="1" t="s">
        <v>41</v>
      </c>
      <c r="X775" s="1" t="s">
        <v>42</v>
      </c>
      <c r="Y775" s="1" t="s">
        <v>37</v>
      </c>
      <c r="Z775" s="1" t="s">
        <v>37</v>
      </c>
      <c r="AA775" s="1" t="s">
        <v>37</v>
      </c>
      <c r="AB775" s="1" t="s">
        <v>3431</v>
      </c>
      <c r="AC775" s="1" t="s">
        <v>37</v>
      </c>
      <c r="AD775" s="1" t="s">
        <v>37</v>
      </c>
      <c r="AE775" s="1" t="s">
        <v>8512</v>
      </c>
      <c r="AF775" s="24">
        <v>9106057350</v>
      </c>
      <c r="AG775" s="24" t="str">
        <f t="shared" si="12"/>
        <v>9106057350-00006615</v>
      </c>
    </row>
    <row r="776" spans="1:33" x14ac:dyDescent="0.25">
      <c r="A776" s="24" t="s">
        <v>9273</v>
      </c>
      <c r="B776" s="1">
        <v>11744786</v>
      </c>
      <c r="C776" s="1" t="s">
        <v>3432</v>
      </c>
      <c r="D776" s="1" t="s">
        <v>3237</v>
      </c>
      <c r="E776" s="1" t="s">
        <v>25</v>
      </c>
      <c r="F776" s="1" t="s">
        <v>26</v>
      </c>
      <c r="G776" s="1" t="s">
        <v>3433</v>
      </c>
      <c r="H776" s="1" t="s">
        <v>28</v>
      </c>
      <c r="I776" s="1" t="s">
        <v>29</v>
      </c>
      <c r="J776" s="1" t="s">
        <v>539</v>
      </c>
      <c r="K776" s="1" t="s">
        <v>540</v>
      </c>
      <c r="L776" s="1" t="s">
        <v>541</v>
      </c>
      <c r="M776" s="1" t="s">
        <v>55</v>
      </c>
      <c r="N776" s="1" t="s">
        <v>56</v>
      </c>
      <c r="O776" s="1" t="s">
        <v>57</v>
      </c>
      <c r="P776" s="1" t="s">
        <v>37</v>
      </c>
      <c r="Q776" s="1" t="s">
        <v>37</v>
      </c>
      <c r="R776" s="1" t="s">
        <v>37</v>
      </c>
      <c r="S776" s="1" t="s">
        <v>37</v>
      </c>
      <c r="T776" s="1" t="s">
        <v>38</v>
      </c>
      <c r="U776" s="1" t="s">
        <v>39</v>
      </c>
      <c r="V776" s="1" t="s">
        <v>40</v>
      </c>
      <c r="W776" s="1" t="s">
        <v>41</v>
      </c>
      <c r="X776" s="1" t="s">
        <v>42</v>
      </c>
      <c r="Y776" s="1" t="s">
        <v>37</v>
      </c>
      <c r="Z776" s="1" t="s">
        <v>37</v>
      </c>
      <c r="AA776" s="1" t="s">
        <v>37</v>
      </c>
      <c r="AB776" s="1" t="s">
        <v>3434</v>
      </c>
      <c r="AC776" s="1" t="s">
        <v>37</v>
      </c>
      <c r="AD776" s="1" t="s">
        <v>37</v>
      </c>
      <c r="AE776" s="1" t="s">
        <v>8512</v>
      </c>
      <c r="AF776" s="24">
        <v>9106058060</v>
      </c>
      <c r="AG776" s="24" t="str">
        <f t="shared" si="12"/>
        <v>9106058060-00486787</v>
      </c>
    </row>
    <row r="777" spans="1:33" x14ac:dyDescent="0.25">
      <c r="A777" s="24" t="s">
        <v>8520</v>
      </c>
      <c r="B777" s="1">
        <v>11744377</v>
      </c>
      <c r="C777" s="1" t="s">
        <v>3435</v>
      </c>
      <c r="D777" s="1" t="s">
        <v>3237</v>
      </c>
      <c r="E777" s="1" t="s">
        <v>25</v>
      </c>
      <c r="F777" s="1" t="s">
        <v>26</v>
      </c>
      <c r="G777" s="1" t="s">
        <v>3436</v>
      </c>
      <c r="H777" s="1" t="s">
        <v>28</v>
      </c>
      <c r="I777" s="1" t="s">
        <v>29</v>
      </c>
      <c r="J777" s="1" t="s">
        <v>3437</v>
      </c>
      <c r="K777" s="1" t="s">
        <v>3438</v>
      </c>
      <c r="L777" s="1" t="s">
        <v>3439</v>
      </c>
      <c r="M777" s="1" t="s">
        <v>55</v>
      </c>
      <c r="N777" s="1" t="s">
        <v>56</v>
      </c>
      <c r="O777" s="1" t="s">
        <v>57</v>
      </c>
      <c r="P777" s="1" t="s">
        <v>37</v>
      </c>
      <c r="Q777" s="1" t="s">
        <v>37</v>
      </c>
      <c r="R777" s="1" t="s">
        <v>37</v>
      </c>
      <c r="S777" s="1" t="s">
        <v>37</v>
      </c>
      <c r="T777" s="1" t="s">
        <v>38</v>
      </c>
      <c r="U777" s="1" t="s">
        <v>39</v>
      </c>
      <c r="V777" s="1" t="s">
        <v>40</v>
      </c>
      <c r="W777" s="1" t="s">
        <v>41</v>
      </c>
      <c r="X777" s="1" t="s">
        <v>42</v>
      </c>
      <c r="Y777" s="1" t="s">
        <v>37</v>
      </c>
      <c r="Z777" s="1" t="s">
        <v>37</v>
      </c>
      <c r="AA777" s="1" t="s">
        <v>37</v>
      </c>
      <c r="AB777" s="1" t="s">
        <v>3440</v>
      </c>
      <c r="AC777" s="1" t="s">
        <v>37</v>
      </c>
      <c r="AD777" s="1" t="s">
        <v>37</v>
      </c>
      <c r="AE777" s="1" t="s">
        <v>8512</v>
      </c>
      <c r="AF777" s="24">
        <v>9106033021</v>
      </c>
      <c r="AG777" s="24" t="str">
        <f t="shared" si="12"/>
        <v>9106033021-00486438</v>
      </c>
    </row>
    <row r="778" spans="1:33" x14ac:dyDescent="0.25">
      <c r="A778" s="24" t="s">
        <v>9255</v>
      </c>
      <c r="B778" s="1">
        <v>11745643</v>
      </c>
      <c r="C778" s="1" t="s">
        <v>3441</v>
      </c>
      <c r="D778" s="1" t="s">
        <v>3237</v>
      </c>
      <c r="E778" s="1" t="s">
        <v>25</v>
      </c>
      <c r="F778" s="1" t="s">
        <v>26</v>
      </c>
      <c r="G778" s="1" t="s">
        <v>3442</v>
      </c>
      <c r="H778" s="1" t="s">
        <v>28</v>
      </c>
      <c r="I778" s="1" t="s">
        <v>29</v>
      </c>
      <c r="J778" s="1" t="s">
        <v>131</v>
      </c>
      <c r="K778" s="1" t="s">
        <v>132</v>
      </c>
      <c r="L778" s="1" t="s">
        <v>133</v>
      </c>
      <c r="M778" s="1" t="s">
        <v>407</v>
      </c>
      <c r="N778" s="1" t="s">
        <v>408</v>
      </c>
      <c r="O778" s="1" t="s">
        <v>409</v>
      </c>
      <c r="P778" s="1" t="s">
        <v>167</v>
      </c>
      <c r="Q778" s="1" t="s">
        <v>37</v>
      </c>
      <c r="R778" s="1" t="s">
        <v>37</v>
      </c>
      <c r="S778" s="1" t="s">
        <v>37</v>
      </c>
      <c r="T778" s="1" t="s">
        <v>38</v>
      </c>
      <c r="U778" s="1" t="s">
        <v>39</v>
      </c>
      <c r="V778" s="1" t="s">
        <v>40</v>
      </c>
      <c r="W778" s="1" t="s">
        <v>41</v>
      </c>
      <c r="X778" s="1" t="s">
        <v>42</v>
      </c>
      <c r="Y778" s="1" t="s">
        <v>37</v>
      </c>
      <c r="Z778" s="1" t="s">
        <v>37</v>
      </c>
      <c r="AA778" s="1" t="s">
        <v>37</v>
      </c>
      <c r="AB778" s="1" t="s">
        <v>3443</v>
      </c>
      <c r="AC778" s="1" t="s">
        <v>37</v>
      </c>
      <c r="AD778" s="1" t="s">
        <v>37</v>
      </c>
      <c r="AE778" s="1" t="s">
        <v>8512</v>
      </c>
      <c r="AF778" s="24">
        <v>9106057542</v>
      </c>
      <c r="AG778" s="24" t="str">
        <f t="shared" si="12"/>
        <v>9106057542-00048046</v>
      </c>
    </row>
    <row r="779" spans="1:33" x14ac:dyDescent="0.25">
      <c r="A779" s="24" t="s">
        <v>9314</v>
      </c>
      <c r="B779" s="1">
        <v>11745274</v>
      </c>
      <c r="C779" s="1" t="s">
        <v>3444</v>
      </c>
      <c r="D779" s="1" t="s">
        <v>3237</v>
      </c>
      <c r="E779" s="1" t="s">
        <v>25</v>
      </c>
      <c r="F779" s="1" t="s">
        <v>26</v>
      </c>
      <c r="G779" s="1" t="s">
        <v>3445</v>
      </c>
      <c r="H779" s="1" t="s">
        <v>28</v>
      </c>
      <c r="I779" s="1" t="s">
        <v>29</v>
      </c>
      <c r="J779" s="1" t="s">
        <v>61</v>
      </c>
      <c r="K779" s="1" t="s">
        <v>62</v>
      </c>
      <c r="L779" s="1" t="s">
        <v>63</v>
      </c>
      <c r="M779" s="1" t="s">
        <v>55</v>
      </c>
      <c r="N779" s="1" t="s">
        <v>56</v>
      </c>
      <c r="O779" s="1" t="s">
        <v>57</v>
      </c>
      <c r="P779" s="1" t="s">
        <v>37</v>
      </c>
      <c r="Q779" s="1" t="s">
        <v>37</v>
      </c>
      <c r="R779" s="1" t="s">
        <v>37</v>
      </c>
      <c r="S779" s="1" t="s">
        <v>37</v>
      </c>
      <c r="T779" s="1" t="s">
        <v>38</v>
      </c>
      <c r="U779" s="1" t="s">
        <v>39</v>
      </c>
      <c r="V779" s="1" t="s">
        <v>40</v>
      </c>
      <c r="W779" s="1" t="s">
        <v>41</v>
      </c>
      <c r="X779" s="1" t="s">
        <v>42</v>
      </c>
      <c r="Y779" s="1" t="s">
        <v>37</v>
      </c>
      <c r="Z779" s="1" t="s">
        <v>37</v>
      </c>
      <c r="AA779" s="1" t="s">
        <v>37</v>
      </c>
      <c r="AB779" s="1" t="s">
        <v>3446</v>
      </c>
      <c r="AC779" s="1" t="s">
        <v>37</v>
      </c>
      <c r="AD779" s="1" t="s">
        <v>37</v>
      </c>
      <c r="AE779" s="1" t="s">
        <v>8512</v>
      </c>
      <c r="AF779" s="24">
        <v>9106059514</v>
      </c>
      <c r="AG779" s="24" t="str">
        <f t="shared" si="12"/>
        <v>9106059514-00487227</v>
      </c>
    </row>
    <row r="780" spans="1:33" x14ac:dyDescent="0.25">
      <c r="A780" s="24" t="s">
        <v>9275</v>
      </c>
      <c r="B780" s="1">
        <v>11746989</v>
      </c>
      <c r="C780" s="1" t="s">
        <v>3447</v>
      </c>
      <c r="D780" s="1" t="s">
        <v>3237</v>
      </c>
      <c r="E780" s="1" t="s">
        <v>25</v>
      </c>
      <c r="F780" s="1" t="s">
        <v>26</v>
      </c>
      <c r="G780" s="1" t="s">
        <v>3448</v>
      </c>
      <c r="H780" s="1" t="s">
        <v>28</v>
      </c>
      <c r="I780" s="1" t="s">
        <v>29</v>
      </c>
      <c r="J780" s="1" t="s">
        <v>61</v>
      </c>
      <c r="K780" s="1" t="s">
        <v>62</v>
      </c>
      <c r="L780" s="1" t="s">
        <v>63</v>
      </c>
      <c r="M780" s="1" t="s">
        <v>686</v>
      </c>
      <c r="N780" s="1" t="s">
        <v>687</v>
      </c>
      <c r="O780" s="1" t="s">
        <v>688</v>
      </c>
      <c r="P780" s="1" t="s">
        <v>37</v>
      </c>
      <c r="Q780" s="1" t="s">
        <v>37</v>
      </c>
      <c r="R780" s="1" t="s">
        <v>37</v>
      </c>
      <c r="S780" s="1" t="s">
        <v>37</v>
      </c>
      <c r="T780" s="1" t="s">
        <v>38</v>
      </c>
      <c r="U780" s="1" t="s">
        <v>39</v>
      </c>
      <c r="V780" s="1" t="s">
        <v>40</v>
      </c>
      <c r="W780" s="1" t="s">
        <v>41</v>
      </c>
      <c r="X780" s="1" t="s">
        <v>42</v>
      </c>
      <c r="Y780" s="1" t="s">
        <v>37</v>
      </c>
      <c r="Z780" s="1" t="s">
        <v>37</v>
      </c>
      <c r="AA780" s="1" t="s">
        <v>37</v>
      </c>
      <c r="AB780" s="1" t="s">
        <v>3449</v>
      </c>
      <c r="AC780" s="1" t="s">
        <v>37</v>
      </c>
      <c r="AD780" s="1" t="s">
        <v>37</v>
      </c>
      <c r="AE780" s="1" t="s">
        <v>8512</v>
      </c>
      <c r="AF780" s="24">
        <v>9106058062</v>
      </c>
      <c r="AG780" s="24" t="str">
        <f t="shared" si="12"/>
        <v>9106058062-00010247</v>
      </c>
    </row>
    <row r="781" spans="1:33" x14ac:dyDescent="0.25">
      <c r="A781" s="24" t="s">
        <v>9246</v>
      </c>
      <c r="B781" s="1">
        <v>11744478</v>
      </c>
      <c r="C781" s="1" t="s">
        <v>3450</v>
      </c>
      <c r="D781" s="1" t="s">
        <v>3237</v>
      </c>
      <c r="E781" s="1" t="s">
        <v>25</v>
      </c>
      <c r="F781" s="1" t="s">
        <v>26</v>
      </c>
      <c r="G781" s="1" t="s">
        <v>3451</v>
      </c>
      <c r="H781" s="1" t="s">
        <v>28</v>
      </c>
      <c r="I781" s="1" t="s">
        <v>29</v>
      </c>
      <c r="J781" s="1" t="s">
        <v>30</v>
      </c>
      <c r="K781" s="1" t="s">
        <v>31</v>
      </c>
      <c r="L781" s="1" t="s">
        <v>32</v>
      </c>
      <c r="M781" s="1" t="s">
        <v>55</v>
      </c>
      <c r="N781" s="1" t="s">
        <v>56</v>
      </c>
      <c r="O781" s="1" t="s">
        <v>57</v>
      </c>
      <c r="P781" s="1" t="s">
        <v>37</v>
      </c>
      <c r="Q781" s="1" t="s">
        <v>37</v>
      </c>
      <c r="R781" s="1" t="s">
        <v>37</v>
      </c>
      <c r="S781" s="1" t="s">
        <v>37</v>
      </c>
      <c r="T781" s="1" t="s">
        <v>38</v>
      </c>
      <c r="U781" s="1" t="s">
        <v>39</v>
      </c>
      <c r="V781" s="1" t="s">
        <v>40</v>
      </c>
      <c r="W781" s="1" t="s">
        <v>41</v>
      </c>
      <c r="X781" s="1" t="s">
        <v>42</v>
      </c>
      <c r="Y781" s="1" t="s">
        <v>37</v>
      </c>
      <c r="Z781" s="1" t="s">
        <v>37</v>
      </c>
      <c r="AA781" s="1" t="s">
        <v>37</v>
      </c>
      <c r="AB781" s="1" t="s">
        <v>3452</v>
      </c>
      <c r="AC781" s="1" t="s">
        <v>37</v>
      </c>
      <c r="AD781" s="1" t="s">
        <v>37</v>
      </c>
      <c r="AE781" s="1" t="s">
        <v>8512</v>
      </c>
      <c r="AF781" s="24">
        <v>9106057310</v>
      </c>
      <c r="AG781" s="24" t="str">
        <f t="shared" si="12"/>
        <v>9106057310-00486526</v>
      </c>
    </row>
    <row r="782" spans="1:33" x14ac:dyDescent="0.25">
      <c r="A782" s="24" t="s">
        <v>9260</v>
      </c>
      <c r="B782" s="1">
        <v>11745647</v>
      </c>
      <c r="C782" s="1" t="s">
        <v>3453</v>
      </c>
      <c r="D782" s="1" t="s">
        <v>3237</v>
      </c>
      <c r="E782" s="1" t="s">
        <v>25</v>
      </c>
      <c r="F782" s="1" t="s">
        <v>26</v>
      </c>
      <c r="G782" s="1" t="s">
        <v>3454</v>
      </c>
      <c r="H782" s="1" t="s">
        <v>28</v>
      </c>
      <c r="I782" s="1" t="s">
        <v>29</v>
      </c>
      <c r="J782" s="1" t="s">
        <v>1344</v>
      </c>
      <c r="K782" s="1" t="s">
        <v>1345</v>
      </c>
      <c r="L782" s="1" t="s">
        <v>1346</v>
      </c>
      <c r="M782" s="1" t="s">
        <v>407</v>
      </c>
      <c r="N782" s="1" t="s">
        <v>408</v>
      </c>
      <c r="O782" s="1" t="s">
        <v>409</v>
      </c>
      <c r="P782" s="1" t="s">
        <v>167</v>
      </c>
      <c r="Q782" s="1" t="s">
        <v>37</v>
      </c>
      <c r="R782" s="1" t="s">
        <v>37</v>
      </c>
      <c r="S782" s="1" t="s">
        <v>37</v>
      </c>
      <c r="T782" s="1" t="s">
        <v>38</v>
      </c>
      <c r="U782" s="1" t="s">
        <v>39</v>
      </c>
      <c r="V782" s="1" t="s">
        <v>40</v>
      </c>
      <c r="W782" s="1" t="s">
        <v>41</v>
      </c>
      <c r="X782" s="1" t="s">
        <v>42</v>
      </c>
      <c r="Y782" s="1" t="s">
        <v>37</v>
      </c>
      <c r="Z782" s="1" t="s">
        <v>37</v>
      </c>
      <c r="AA782" s="1" t="s">
        <v>37</v>
      </c>
      <c r="AB782" s="1" t="s">
        <v>3455</v>
      </c>
      <c r="AC782" s="1" t="s">
        <v>37</v>
      </c>
      <c r="AD782" s="1" t="s">
        <v>37</v>
      </c>
      <c r="AE782" s="1" t="s">
        <v>8512</v>
      </c>
      <c r="AF782" s="24">
        <v>9106057710</v>
      </c>
      <c r="AG782" s="24" t="str">
        <f t="shared" si="12"/>
        <v>9106057710-00048050</v>
      </c>
    </row>
    <row r="783" spans="1:33" x14ac:dyDescent="0.25">
      <c r="A783" s="24" t="s">
        <v>9325</v>
      </c>
      <c r="B783" s="1">
        <v>11746621</v>
      </c>
      <c r="C783" s="1" t="s">
        <v>3456</v>
      </c>
      <c r="D783" s="1" t="s">
        <v>3237</v>
      </c>
      <c r="E783" s="1" t="s">
        <v>25</v>
      </c>
      <c r="F783" s="1" t="s">
        <v>26</v>
      </c>
      <c r="G783" s="1" t="s">
        <v>3457</v>
      </c>
      <c r="H783" s="1" t="s">
        <v>28</v>
      </c>
      <c r="I783" s="1" t="s">
        <v>29</v>
      </c>
      <c r="J783" s="1" t="s">
        <v>1014</v>
      </c>
      <c r="K783" s="1" t="s">
        <v>1015</v>
      </c>
      <c r="L783" s="1" t="s">
        <v>1016</v>
      </c>
      <c r="M783" s="1" t="s">
        <v>107</v>
      </c>
      <c r="N783" s="1" t="s">
        <v>108</v>
      </c>
      <c r="O783" s="1" t="s">
        <v>109</v>
      </c>
      <c r="P783" s="1" t="s">
        <v>37</v>
      </c>
      <c r="Q783" s="1" t="s">
        <v>37</v>
      </c>
      <c r="R783" s="1" t="s">
        <v>37</v>
      </c>
      <c r="S783" s="1" t="s">
        <v>37</v>
      </c>
      <c r="T783" s="1" t="s">
        <v>38</v>
      </c>
      <c r="U783" s="1" t="s">
        <v>39</v>
      </c>
      <c r="V783" s="1" t="s">
        <v>40</v>
      </c>
      <c r="W783" s="1" t="s">
        <v>41</v>
      </c>
      <c r="X783" s="1" t="s">
        <v>42</v>
      </c>
      <c r="Y783" s="1" t="s">
        <v>37</v>
      </c>
      <c r="Z783" s="1" t="s">
        <v>37</v>
      </c>
      <c r="AA783" s="1" t="s">
        <v>37</v>
      </c>
      <c r="AB783" s="1" t="s">
        <v>3458</v>
      </c>
      <c r="AC783" s="1" t="s">
        <v>37</v>
      </c>
      <c r="AD783" s="1" t="s">
        <v>37</v>
      </c>
      <c r="AE783" s="1" t="s">
        <v>8512</v>
      </c>
      <c r="AF783" s="24">
        <v>9106059845</v>
      </c>
      <c r="AG783" s="24" t="str">
        <f t="shared" si="12"/>
        <v>9106059845-00037956</v>
      </c>
    </row>
    <row r="784" spans="1:33" x14ac:dyDescent="0.25">
      <c r="A784" s="24" t="s">
        <v>9269</v>
      </c>
      <c r="B784" s="1">
        <v>11746808</v>
      </c>
      <c r="C784" s="1" t="s">
        <v>3459</v>
      </c>
      <c r="D784" s="1" t="s">
        <v>3237</v>
      </c>
      <c r="E784" s="1" t="s">
        <v>25</v>
      </c>
      <c r="F784" s="1" t="s">
        <v>26</v>
      </c>
      <c r="G784" s="1" t="s">
        <v>3460</v>
      </c>
      <c r="H784" s="1" t="s">
        <v>28</v>
      </c>
      <c r="I784" s="1" t="s">
        <v>29</v>
      </c>
      <c r="J784" s="1" t="s">
        <v>3461</v>
      </c>
      <c r="K784" s="1" t="s">
        <v>3462</v>
      </c>
      <c r="L784" s="1" t="s">
        <v>3463</v>
      </c>
      <c r="M784" s="1" t="s">
        <v>64</v>
      </c>
      <c r="N784" s="1" t="s">
        <v>65</v>
      </c>
      <c r="O784" s="1" t="s">
        <v>66</v>
      </c>
      <c r="P784" s="1" t="s">
        <v>37</v>
      </c>
      <c r="Q784" s="1" t="s">
        <v>37</v>
      </c>
      <c r="R784" s="1" t="s">
        <v>37</v>
      </c>
      <c r="S784" s="1" t="s">
        <v>37</v>
      </c>
      <c r="T784" s="1" t="s">
        <v>38</v>
      </c>
      <c r="U784" s="1" t="s">
        <v>39</v>
      </c>
      <c r="V784" s="1" t="s">
        <v>40</v>
      </c>
      <c r="W784" s="1" t="s">
        <v>41</v>
      </c>
      <c r="X784" s="1" t="s">
        <v>42</v>
      </c>
      <c r="Y784" s="1" t="s">
        <v>37</v>
      </c>
      <c r="Z784" s="1" t="s">
        <v>37</v>
      </c>
      <c r="AA784" s="1" t="s">
        <v>37</v>
      </c>
      <c r="AB784" s="1" t="s">
        <v>3464</v>
      </c>
      <c r="AC784" s="1" t="s">
        <v>37</v>
      </c>
      <c r="AD784" s="1" t="s">
        <v>37</v>
      </c>
      <c r="AE784" s="1" t="s">
        <v>8512</v>
      </c>
      <c r="AF784" s="24">
        <v>9106058020</v>
      </c>
      <c r="AG784" s="24" t="str">
        <f t="shared" si="12"/>
        <v>9106058020-00081924</v>
      </c>
    </row>
    <row r="785" spans="1:33" x14ac:dyDescent="0.25">
      <c r="A785" s="24" t="s">
        <v>9305</v>
      </c>
      <c r="B785" s="1">
        <v>11745185</v>
      </c>
      <c r="C785" s="1" t="s">
        <v>3465</v>
      </c>
      <c r="D785" s="1" t="s">
        <v>3237</v>
      </c>
      <c r="E785" s="1" t="s">
        <v>25</v>
      </c>
      <c r="F785" s="1" t="s">
        <v>26</v>
      </c>
      <c r="G785" s="1" t="s">
        <v>3466</v>
      </c>
      <c r="H785" s="1" t="s">
        <v>28</v>
      </c>
      <c r="I785" s="1" t="s">
        <v>29</v>
      </c>
      <c r="J785" s="1" t="s">
        <v>1116</v>
      </c>
      <c r="K785" s="1" t="s">
        <v>1117</v>
      </c>
      <c r="L785" s="1" t="s">
        <v>1118</v>
      </c>
      <c r="M785" s="1" t="s">
        <v>55</v>
      </c>
      <c r="N785" s="1" t="s">
        <v>56</v>
      </c>
      <c r="O785" s="1" t="s">
        <v>57</v>
      </c>
      <c r="P785" s="1" t="s">
        <v>37</v>
      </c>
      <c r="Q785" s="1" t="s">
        <v>37</v>
      </c>
      <c r="R785" s="1" t="s">
        <v>37</v>
      </c>
      <c r="S785" s="1" t="s">
        <v>37</v>
      </c>
      <c r="T785" s="1" t="s">
        <v>38</v>
      </c>
      <c r="U785" s="1" t="s">
        <v>39</v>
      </c>
      <c r="V785" s="1" t="s">
        <v>40</v>
      </c>
      <c r="W785" s="1" t="s">
        <v>41</v>
      </c>
      <c r="X785" s="1" t="s">
        <v>42</v>
      </c>
      <c r="Y785" s="1" t="s">
        <v>37</v>
      </c>
      <c r="Z785" s="1" t="s">
        <v>37</v>
      </c>
      <c r="AA785" s="1" t="s">
        <v>37</v>
      </c>
      <c r="AB785" s="1" t="s">
        <v>3467</v>
      </c>
      <c r="AC785" s="1" t="s">
        <v>37</v>
      </c>
      <c r="AD785" s="1" t="s">
        <v>37</v>
      </c>
      <c r="AE785" s="1" t="s">
        <v>8512</v>
      </c>
      <c r="AF785" s="24">
        <v>9106059228</v>
      </c>
      <c r="AG785" s="24" t="str">
        <f t="shared" si="12"/>
        <v>9106059228-00487142</v>
      </c>
    </row>
    <row r="786" spans="1:33" x14ac:dyDescent="0.25">
      <c r="A786" s="24" t="s">
        <v>9261</v>
      </c>
      <c r="B786" s="1">
        <v>11745649</v>
      </c>
      <c r="C786" s="1" t="s">
        <v>3468</v>
      </c>
      <c r="D786" s="1" t="s">
        <v>3237</v>
      </c>
      <c r="E786" s="1" t="s">
        <v>25</v>
      </c>
      <c r="F786" s="1" t="s">
        <v>26</v>
      </c>
      <c r="G786" s="1" t="s">
        <v>3469</v>
      </c>
      <c r="H786" s="1" t="s">
        <v>28</v>
      </c>
      <c r="I786" s="1" t="s">
        <v>29</v>
      </c>
      <c r="J786" s="1" t="s">
        <v>1681</v>
      </c>
      <c r="K786" s="1" t="s">
        <v>1682</v>
      </c>
      <c r="L786" s="1" t="s">
        <v>1683</v>
      </c>
      <c r="M786" s="1" t="s">
        <v>407</v>
      </c>
      <c r="N786" s="1" t="s">
        <v>408</v>
      </c>
      <c r="O786" s="1" t="s">
        <v>409</v>
      </c>
      <c r="P786" s="1" t="s">
        <v>167</v>
      </c>
      <c r="Q786" s="1" t="s">
        <v>37</v>
      </c>
      <c r="R786" s="1" t="s">
        <v>37</v>
      </c>
      <c r="S786" s="1" t="s">
        <v>37</v>
      </c>
      <c r="T786" s="1" t="s">
        <v>38</v>
      </c>
      <c r="U786" s="1" t="s">
        <v>39</v>
      </c>
      <c r="V786" s="1" t="s">
        <v>40</v>
      </c>
      <c r="W786" s="1" t="s">
        <v>41</v>
      </c>
      <c r="X786" s="1" t="s">
        <v>42</v>
      </c>
      <c r="Y786" s="1" t="s">
        <v>37</v>
      </c>
      <c r="Z786" s="1" t="s">
        <v>37</v>
      </c>
      <c r="AA786" s="1" t="s">
        <v>37</v>
      </c>
      <c r="AB786" s="1" t="s">
        <v>3470</v>
      </c>
      <c r="AC786" s="1" t="s">
        <v>37</v>
      </c>
      <c r="AD786" s="1" t="s">
        <v>37</v>
      </c>
      <c r="AE786" s="1" t="s">
        <v>8512</v>
      </c>
      <c r="AF786" s="24">
        <v>9106057739</v>
      </c>
      <c r="AG786" s="24" t="str">
        <f t="shared" si="12"/>
        <v>9106057739-00048052</v>
      </c>
    </row>
    <row r="787" spans="1:33" x14ac:dyDescent="0.25">
      <c r="A787" s="24" t="s">
        <v>9313</v>
      </c>
      <c r="B787" s="1">
        <v>11746910</v>
      </c>
      <c r="C787" s="1" t="s">
        <v>3471</v>
      </c>
      <c r="D787" s="1" t="s">
        <v>3237</v>
      </c>
      <c r="E787" s="1" t="s">
        <v>25</v>
      </c>
      <c r="F787" s="1" t="s">
        <v>26</v>
      </c>
      <c r="G787" s="1" t="s">
        <v>3472</v>
      </c>
      <c r="H787" s="1" t="s">
        <v>28</v>
      </c>
      <c r="I787" s="1" t="s">
        <v>29</v>
      </c>
      <c r="J787" s="1" t="s">
        <v>419</v>
      </c>
      <c r="K787" s="1" t="s">
        <v>420</v>
      </c>
      <c r="L787" s="1" t="s">
        <v>421</v>
      </c>
      <c r="M787" s="1" t="s">
        <v>64</v>
      </c>
      <c r="N787" s="1" t="s">
        <v>65</v>
      </c>
      <c r="O787" s="1" t="s">
        <v>66</v>
      </c>
      <c r="P787" s="1" t="s">
        <v>37</v>
      </c>
      <c r="Q787" s="1" t="s">
        <v>37</v>
      </c>
      <c r="R787" s="1" t="s">
        <v>37</v>
      </c>
      <c r="S787" s="1" t="s">
        <v>37</v>
      </c>
      <c r="T787" s="1" t="s">
        <v>38</v>
      </c>
      <c r="U787" s="1" t="s">
        <v>39</v>
      </c>
      <c r="V787" s="1" t="s">
        <v>40</v>
      </c>
      <c r="W787" s="1" t="s">
        <v>41</v>
      </c>
      <c r="X787" s="1" t="s">
        <v>42</v>
      </c>
      <c r="Y787" s="1" t="s">
        <v>37</v>
      </c>
      <c r="Z787" s="1" t="s">
        <v>37</v>
      </c>
      <c r="AA787" s="1" t="s">
        <v>37</v>
      </c>
      <c r="AB787" s="1" t="s">
        <v>3473</v>
      </c>
      <c r="AC787" s="1" t="s">
        <v>37</v>
      </c>
      <c r="AD787" s="1" t="s">
        <v>37</v>
      </c>
      <c r="AE787" s="1" t="s">
        <v>8512</v>
      </c>
      <c r="AF787" s="24">
        <v>9106059502</v>
      </c>
      <c r="AG787" s="24" t="str">
        <f t="shared" si="12"/>
        <v>9106059502-00082026</v>
      </c>
    </row>
    <row r="788" spans="1:33" x14ac:dyDescent="0.25">
      <c r="A788" s="24" t="s">
        <v>9241</v>
      </c>
      <c r="B788" s="1">
        <v>11746260</v>
      </c>
      <c r="C788" s="1" t="s">
        <v>3474</v>
      </c>
      <c r="D788" s="1" t="s">
        <v>3237</v>
      </c>
      <c r="E788" s="1" t="s">
        <v>25</v>
      </c>
      <c r="F788" s="1" t="s">
        <v>26</v>
      </c>
      <c r="G788" s="1" t="s">
        <v>3475</v>
      </c>
      <c r="H788" s="1" t="s">
        <v>28</v>
      </c>
      <c r="I788" s="1" t="s">
        <v>29</v>
      </c>
      <c r="J788" s="1" t="s">
        <v>61</v>
      </c>
      <c r="K788" s="1" t="s">
        <v>62</v>
      </c>
      <c r="L788" s="1" t="s">
        <v>63</v>
      </c>
      <c r="M788" s="1" t="s">
        <v>125</v>
      </c>
      <c r="N788" s="1" t="s">
        <v>126</v>
      </c>
      <c r="O788" s="1" t="s">
        <v>127</v>
      </c>
      <c r="P788" s="1" t="s">
        <v>37</v>
      </c>
      <c r="Q788" s="1" t="s">
        <v>37</v>
      </c>
      <c r="R788" s="1" t="s">
        <v>37</v>
      </c>
      <c r="S788" s="1" t="s">
        <v>37</v>
      </c>
      <c r="T788" s="1" t="s">
        <v>38</v>
      </c>
      <c r="U788" s="1" t="s">
        <v>39</v>
      </c>
      <c r="V788" s="1" t="s">
        <v>40</v>
      </c>
      <c r="W788" s="1" t="s">
        <v>41</v>
      </c>
      <c r="X788" s="1" t="s">
        <v>42</v>
      </c>
      <c r="Y788" s="1" t="s">
        <v>37</v>
      </c>
      <c r="Z788" s="1" t="s">
        <v>37</v>
      </c>
      <c r="AA788" s="1" t="s">
        <v>37</v>
      </c>
      <c r="AB788" s="1" t="s">
        <v>3476</v>
      </c>
      <c r="AC788" s="1" t="s">
        <v>37</v>
      </c>
      <c r="AD788" s="1" t="s">
        <v>37</v>
      </c>
      <c r="AE788" s="1" t="s">
        <v>8512</v>
      </c>
      <c r="AF788" s="24">
        <v>9106057164</v>
      </c>
      <c r="AG788" s="24" t="str">
        <f t="shared" si="12"/>
        <v>9106057164-00018412</v>
      </c>
    </row>
    <row r="789" spans="1:33" x14ac:dyDescent="0.25">
      <c r="A789" s="24" t="s">
        <v>9249</v>
      </c>
      <c r="B789" s="1">
        <v>11746267</v>
      </c>
      <c r="C789" s="1" t="s">
        <v>3477</v>
      </c>
      <c r="D789" s="1" t="s">
        <v>3237</v>
      </c>
      <c r="E789" s="1" t="s">
        <v>25</v>
      </c>
      <c r="F789" s="1" t="s">
        <v>26</v>
      </c>
      <c r="G789" s="1" t="s">
        <v>3478</v>
      </c>
      <c r="H789" s="1" t="s">
        <v>28</v>
      </c>
      <c r="I789" s="1" t="s">
        <v>29</v>
      </c>
      <c r="J789" s="1" t="s">
        <v>413</v>
      </c>
      <c r="K789" s="1" t="s">
        <v>414</v>
      </c>
      <c r="L789" s="1" t="s">
        <v>415</v>
      </c>
      <c r="M789" s="1" t="s">
        <v>125</v>
      </c>
      <c r="N789" s="1" t="s">
        <v>126</v>
      </c>
      <c r="O789" s="1" t="s">
        <v>127</v>
      </c>
      <c r="P789" s="1" t="s">
        <v>37</v>
      </c>
      <c r="Q789" s="1" t="s">
        <v>37</v>
      </c>
      <c r="R789" s="1" t="s">
        <v>37</v>
      </c>
      <c r="S789" s="1" t="s">
        <v>37</v>
      </c>
      <c r="T789" s="1" t="s">
        <v>38</v>
      </c>
      <c r="U789" s="1" t="s">
        <v>39</v>
      </c>
      <c r="V789" s="1" t="s">
        <v>40</v>
      </c>
      <c r="W789" s="1" t="s">
        <v>41</v>
      </c>
      <c r="X789" s="1" t="s">
        <v>42</v>
      </c>
      <c r="Y789" s="1" t="s">
        <v>37</v>
      </c>
      <c r="Z789" s="1" t="s">
        <v>37</v>
      </c>
      <c r="AA789" s="1" t="s">
        <v>37</v>
      </c>
      <c r="AB789" s="1" t="s">
        <v>3479</v>
      </c>
      <c r="AC789" s="1" t="s">
        <v>37</v>
      </c>
      <c r="AD789" s="1" t="s">
        <v>37</v>
      </c>
      <c r="AE789" s="1" t="s">
        <v>8512</v>
      </c>
      <c r="AF789" s="24">
        <v>9106057325</v>
      </c>
      <c r="AG789" s="24" t="str">
        <f t="shared" si="12"/>
        <v>9106057325-00018415</v>
      </c>
    </row>
    <row r="790" spans="1:33" x14ac:dyDescent="0.25">
      <c r="A790" s="24" t="s">
        <v>9319</v>
      </c>
      <c r="B790" s="1">
        <v>11745299</v>
      </c>
      <c r="C790" s="1" t="s">
        <v>3480</v>
      </c>
      <c r="D790" s="1" t="s">
        <v>3237</v>
      </c>
      <c r="E790" s="1" t="s">
        <v>25</v>
      </c>
      <c r="F790" s="1" t="s">
        <v>26</v>
      </c>
      <c r="G790" s="1" t="s">
        <v>3481</v>
      </c>
      <c r="H790" s="1" t="s">
        <v>28</v>
      </c>
      <c r="I790" s="1" t="s">
        <v>29</v>
      </c>
      <c r="J790" s="1" t="s">
        <v>3482</v>
      </c>
      <c r="K790" s="1" t="s">
        <v>3483</v>
      </c>
      <c r="L790" s="1" t="s">
        <v>3484</v>
      </c>
      <c r="M790" s="1" t="s">
        <v>55</v>
      </c>
      <c r="N790" s="1" t="s">
        <v>56</v>
      </c>
      <c r="O790" s="1" t="s">
        <v>57</v>
      </c>
      <c r="P790" s="1" t="s">
        <v>37</v>
      </c>
      <c r="Q790" s="1" t="s">
        <v>37</v>
      </c>
      <c r="R790" s="1" t="s">
        <v>37</v>
      </c>
      <c r="S790" s="1" t="s">
        <v>37</v>
      </c>
      <c r="T790" s="1" t="s">
        <v>38</v>
      </c>
      <c r="U790" s="1" t="s">
        <v>39</v>
      </c>
      <c r="V790" s="1" t="s">
        <v>40</v>
      </c>
      <c r="W790" s="1" t="s">
        <v>41</v>
      </c>
      <c r="X790" s="1" t="s">
        <v>42</v>
      </c>
      <c r="Y790" s="1" t="s">
        <v>37</v>
      </c>
      <c r="Z790" s="1" t="s">
        <v>37</v>
      </c>
      <c r="AA790" s="1" t="s">
        <v>37</v>
      </c>
      <c r="AB790" s="1" t="s">
        <v>3485</v>
      </c>
      <c r="AC790" s="1" t="s">
        <v>37</v>
      </c>
      <c r="AD790" s="1" t="s">
        <v>37</v>
      </c>
      <c r="AE790" s="1" t="s">
        <v>8512</v>
      </c>
      <c r="AF790" s="24">
        <v>9106059611</v>
      </c>
      <c r="AG790" s="24" t="str">
        <f t="shared" si="12"/>
        <v>9106059611-00487251</v>
      </c>
    </row>
    <row r="791" spans="1:33" x14ac:dyDescent="0.25">
      <c r="A791" s="24" t="s">
        <v>9276</v>
      </c>
      <c r="B791" s="1">
        <v>11745667</v>
      </c>
      <c r="C791" s="1" t="s">
        <v>3486</v>
      </c>
      <c r="D791" s="1" t="s">
        <v>3237</v>
      </c>
      <c r="E791" s="1" t="s">
        <v>25</v>
      </c>
      <c r="F791" s="1" t="s">
        <v>26</v>
      </c>
      <c r="G791" s="1" t="s">
        <v>3487</v>
      </c>
      <c r="H791" s="1" t="s">
        <v>28</v>
      </c>
      <c r="I791" s="1" t="s">
        <v>29</v>
      </c>
      <c r="J791" s="1" t="s">
        <v>30</v>
      </c>
      <c r="K791" s="1" t="s">
        <v>31</v>
      </c>
      <c r="L791" s="1" t="s">
        <v>32</v>
      </c>
      <c r="M791" s="1" t="s">
        <v>407</v>
      </c>
      <c r="N791" s="1" t="s">
        <v>408</v>
      </c>
      <c r="O791" s="1" t="s">
        <v>409</v>
      </c>
      <c r="P791" s="1" t="s">
        <v>167</v>
      </c>
      <c r="Q791" s="1" t="s">
        <v>37</v>
      </c>
      <c r="R791" s="1" t="s">
        <v>37</v>
      </c>
      <c r="S791" s="1" t="s">
        <v>37</v>
      </c>
      <c r="T791" s="1" t="s">
        <v>38</v>
      </c>
      <c r="U791" s="1" t="s">
        <v>39</v>
      </c>
      <c r="V791" s="1" t="s">
        <v>40</v>
      </c>
      <c r="W791" s="1" t="s">
        <v>41</v>
      </c>
      <c r="X791" s="1" t="s">
        <v>42</v>
      </c>
      <c r="Y791" s="1" t="s">
        <v>37</v>
      </c>
      <c r="Z791" s="1" t="s">
        <v>37</v>
      </c>
      <c r="AA791" s="1" t="s">
        <v>37</v>
      </c>
      <c r="AB791" s="1" t="s">
        <v>3488</v>
      </c>
      <c r="AC791" s="1" t="s">
        <v>37</v>
      </c>
      <c r="AD791" s="1" t="s">
        <v>37</v>
      </c>
      <c r="AE791" s="1" t="s">
        <v>8512</v>
      </c>
      <c r="AF791" s="24">
        <v>9106058176</v>
      </c>
      <c r="AG791" s="24" t="str">
        <f t="shared" si="12"/>
        <v>9106058176-00048069</v>
      </c>
    </row>
    <row r="792" spans="1:33" x14ac:dyDescent="0.25">
      <c r="A792" s="24" t="s">
        <v>9281</v>
      </c>
      <c r="B792" s="1">
        <v>11747103</v>
      </c>
      <c r="C792" s="1" t="s">
        <v>3489</v>
      </c>
      <c r="D792" s="1" t="s">
        <v>3237</v>
      </c>
      <c r="E792" s="1" t="s">
        <v>25</v>
      </c>
      <c r="F792" s="1" t="s">
        <v>26</v>
      </c>
      <c r="G792" s="1" t="s">
        <v>3490</v>
      </c>
      <c r="H792" s="1" t="s">
        <v>28</v>
      </c>
      <c r="I792" s="1" t="s">
        <v>29</v>
      </c>
      <c r="J792" s="1" t="s">
        <v>52</v>
      </c>
      <c r="K792" s="1" t="s">
        <v>53</v>
      </c>
      <c r="L792" s="1" t="s">
        <v>54</v>
      </c>
      <c r="M792" s="1" t="s">
        <v>542</v>
      </c>
      <c r="N792" s="1" t="s">
        <v>543</v>
      </c>
      <c r="O792" s="1" t="s">
        <v>544</v>
      </c>
      <c r="P792" s="1" t="s">
        <v>37</v>
      </c>
      <c r="Q792" s="1" t="s">
        <v>37</v>
      </c>
      <c r="R792" s="1" t="s">
        <v>37</v>
      </c>
      <c r="S792" s="1" t="s">
        <v>37</v>
      </c>
      <c r="T792" s="1" t="s">
        <v>38</v>
      </c>
      <c r="U792" s="1" t="s">
        <v>39</v>
      </c>
      <c r="V792" s="1" t="s">
        <v>40</v>
      </c>
      <c r="W792" s="1" t="s">
        <v>41</v>
      </c>
      <c r="X792" s="1" t="s">
        <v>42</v>
      </c>
      <c r="Y792" s="1" t="s">
        <v>37</v>
      </c>
      <c r="Z792" s="1" t="s">
        <v>37</v>
      </c>
      <c r="AA792" s="1" t="s">
        <v>37</v>
      </c>
      <c r="AB792" s="1" t="s">
        <v>3491</v>
      </c>
      <c r="AC792" s="1" t="s">
        <v>37</v>
      </c>
      <c r="AD792" s="1" t="s">
        <v>37</v>
      </c>
      <c r="AE792" s="1" t="s">
        <v>8512</v>
      </c>
      <c r="AF792" s="24">
        <v>9106058390</v>
      </c>
      <c r="AG792" s="24" t="str">
        <f t="shared" si="12"/>
        <v>9106058390-00008443</v>
      </c>
    </row>
    <row r="793" spans="1:33" x14ac:dyDescent="0.25">
      <c r="A793" s="24" t="s">
        <v>9320</v>
      </c>
      <c r="B793" s="1">
        <v>11745300</v>
      </c>
      <c r="C793" s="1" t="s">
        <v>3492</v>
      </c>
      <c r="D793" s="1" t="s">
        <v>3237</v>
      </c>
      <c r="E793" s="1" t="s">
        <v>25</v>
      </c>
      <c r="F793" s="1" t="s">
        <v>26</v>
      </c>
      <c r="G793" s="1" t="s">
        <v>3493</v>
      </c>
      <c r="H793" s="1" t="s">
        <v>28</v>
      </c>
      <c r="I793" s="1" t="s">
        <v>29</v>
      </c>
      <c r="J793" s="1" t="s">
        <v>936</v>
      </c>
      <c r="K793" s="1" t="s">
        <v>937</v>
      </c>
      <c r="L793" s="1" t="s">
        <v>938</v>
      </c>
      <c r="M793" s="1" t="s">
        <v>55</v>
      </c>
      <c r="N793" s="1" t="s">
        <v>56</v>
      </c>
      <c r="O793" s="1" t="s">
        <v>57</v>
      </c>
      <c r="P793" s="1" t="s">
        <v>37</v>
      </c>
      <c r="Q793" s="1" t="s">
        <v>37</v>
      </c>
      <c r="R793" s="1" t="s">
        <v>37</v>
      </c>
      <c r="S793" s="1" t="s">
        <v>37</v>
      </c>
      <c r="T793" s="1" t="s">
        <v>38</v>
      </c>
      <c r="U793" s="1" t="s">
        <v>39</v>
      </c>
      <c r="V793" s="1" t="s">
        <v>40</v>
      </c>
      <c r="W793" s="1" t="s">
        <v>41</v>
      </c>
      <c r="X793" s="1" t="s">
        <v>42</v>
      </c>
      <c r="Y793" s="1" t="s">
        <v>37</v>
      </c>
      <c r="Z793" s="1" t="s">
        <v>37</v>
      </c>
      <c r="AA793" s="1" t="s">
        <v>37</v>
      </c>
      <c r="AB793" s="1" t="s">
        <v>3494</v>
      </c>
      <c r="AC793" s="1" t="s">
        <v>37</v>
      </c>
      <c r="AD793" s="1" t="s">
        <v>37</v>
      </c>
      <c r="AE793" s="1" t="s">
        <v>8512</v>
      </c>
      <c r="AF793" s="24">
        <v>9106059612</v>
      </c>
      <c r="AG793" s="24" t="str">
        <f t="shared" si="12"/>
        <v>9106059612-00487252</v>
      </c>
    </row>
    <row r="794" spans="1:33" x14ac:dyDescent="0.25">
      <c r="A794" s="24" t="s">
        <v>9278</v>
      </c>
      <c r="B794" s="1">
        <v>11745668</v>
      </c>
      <c r="C794" s="1" t="s">
        <v>3495</v>
      </c>
      <c r="D794" s="1" t="s">
        <v>3237</v>
      </c>
      <c r="E794" s="1" t="s">
        <v>25</v>
      </c>
      <c r="F794" s="1" t="s">
        <v>26</v>
      </c>
      <c r="G794" s="1" t="s">
        <v>3496</v>
      </c>
      <c r="H794" s="1" t="s">
        <v>28</v>
      </c>
      <c r="I794" s="1" t="s">
        <v>29</v>
      </c>
      <c r="J794" s="1" t="s">
        <v>52</v>
      </c>
      <c r="K794" s="1" t="s">
        <v>53</v>
      </c>
      <c r="L794" s="1" t="s">
        <v>54</v>
      </c>
      <c r="M794" s="1" t="s">
        <v>407</v>
      </c>
      <c r="N794" s="1" t="s">
        <v>408</v>
      </c>
      <c r="O794" s="1" t="s">
        <v>409</v>
      </c>
      <c r="P794" s="1" t="s">
        <v>167</v>
      </c>
      <c r="Q794" s="1" t="s">
        <v>37</v>
      </c>
      <c r="R794" s="1" t="s">
        <v>37</v>
      </c>
      <c r="S794" s="1" t="s">
        <v>37</v>
      </c>
      <c r="T794" s="1" t="s">
        <v>38</v>
      </c>
      <c r="U794" s="1" t="s">
        <v>39</v>
      </c>
      <c r="V794" s="1" t="s">
        <v>40</v>
      </c>
      <c r="W794" s="1" t="s">
        <v>41</v>
      </c>
      <c r="X794" s="1" t="s">
        <v>42</v>
      </c>
      <c r="Y794" s="1" t="s">
        <v>37</v>
      </c>
      <c r="Z794" s="1" t="s">
        <v>37</v>
      </c>
      <c r="AA794" s="1" t="s">
        <v>37</v>
      </c>
      <c r="AB794" s="1" t="s">
        <v>3497</v>
      </c>
      <c r="AC794" s="1" t="s">
        <v>37</v>
      </c>
      <c r="AD794" s="1" t="s">
        <v>37</v>
      </c>
      <c r="AE794" s="1" t="s">
        <v>8512</v>
      </c>
      <c r="AF794" s="24">
        <v>9106058240</v>
      </c>
      <c r="AG794" s="24" t="str">
        <f t="shared" si="12"/>
        <v>9106058240-00048070</v>
      </c>
    </row>
    <row r="795" spans="1:33" x14ac:dyDescent="0.25">
      <c r="A795" s="24" t="s">
        <v>9299</v>
      </c>
      <c r="B795" s="1">
        <v>11745118</v>
      </c>
      <c r="C795" s="1" t="s">
        <v>3498</v>
      </c>
      <c r="D795" s="1" t="s">
        <v>3237</v>
      </c>
      <c r="E795" s="1" t="s">
        <v>25</v>
      </c>
      <c r="F795" s="1" t="s">
        <v>26</v>
      </c>
      <c r="G795" s="1" t="s">
        <v>3499</v>
      </c>
      <c r="H795" s="1" t="s">
        <v>28</v>
      </c>
      <c r="I795" s="1" t="s">
        <v>29</v>
      </c>
      <c r="J795" s="1" t="s">
        <v>1221</v>
      </c>
      <c r="K795" s="1" t="s">
        <v>1222</v>
      </c>
      <c r="L795" s="1" t="s">
        <v>1223</v>
      </c>
      <c r="M795" s="1" t="s">
        <v>55</v>
      </c>
      <c r="N795" s="1" t="s">
        <v>56</v>
      </c>
      <c r="O795" s="1" t="s">
        <v>57</v>
      </c>
      <c r="P795" s="1" t="s">
        <v>37</v>
      </c>
      <c r="Q795" s="1" t="s">
        <v>37</v>
      </c>
      <c r="R795" s="1" t="s">
        <v>37</v>
      </c>
      <c r="S795" s="1" t="s">
        <v>37</v>
      </c>
      <c r="T795" s="1" t="s">
        <v>38</v>
      </c>
      <c r="U795" s="1" t="s">
        <v>39</v>
      </c>
      <c r="V795" s="1" t="s">
        <v>40</v>
      </c>
      <c r="W795" s="1" t="s">
        <v>41</v>
      </c>
      <c r="X795" s="1" t="s">
        <v>42</v>
      </c>
      <c r="Y795" s="1" t="s">
        <v>37</v>
      </c>
      <c r="Z795" s="1" t="s">
        <v>37</v>
      </c>
      <c r="AA795" s="1" t="s">
        <v>37</v>
      </c>
      <c r="AB795" s="1" t="s">
        <v>3500</v>
      </c>
      <c r="AC795" s="1" t="s">
        <v>37</v>
      </c>
      <c r="AD795" s="1" t="s">
        <v>37</v>
      </c>
      <c r="AE795" s="1" t="s">
        <v>8512</v>
      </c>
      <c r="AF795" s="24">
        <v>9106058979</v>
      </c>
      <c r="AG795" s="24" t="str">
        <f t="shared" si="12"/>
        <v>9106058979-00487077</v>
      </c>
    </row>
    <row r="796" spans="1:33" x14ac:dyDescent="0.25">
      <c r="A796" s="24" t="s">
        <v>9318</v>
      </c>
      <c r="B796" s="1">
        <v>11746644</v>
      </c>
      <c r="C796" s="1" t="s">
        <v>3501</v>
      </c>
      <c r="D796" s="1" t="s">
        <v>3237</v>
      </c>
      <c r="E796" s="1" t="s">
        <v>25</v>
      </c>
      <c r="F796" s="1" t="s">
        <v>26</v>
      </c>
      <c r="G796" s="1" t="s">
        <v>3502</v>
      </c>
      <c r="H796" s="1" t="s">
        <v>28</v>
      </c>
      <c r="I796" s="1" t="s">
        <v>29</v>
      </c>
      <c r="J796" s="1" t="s">
        <v>30</v>
      </c>
      <c r="K796" s="1" t="s">
        <v>31</v>
      </c>
      <c r="L796" s="1" t="s">
        <v>32</v>
      </c>
      <c r="M796" s="1" t="s">
        <v>373</v>
      </c>
      <c r="N796" s="1" t="s">
        <v>374</v>
      </c>
      <c r="O796" s="1" t="s">
        <v>375</v>
      </c>
      <c r="P796" s="1" t="s">
        <v>376</v>
      </c>
      <c r="Q796" s="1" t="s">
        <v>37</v>
      </c>
      <c r="R796" s="1" t="s">
        <v>37</v>
      </c>
      <c r="S796" s="1" t="s">
        <v>37</v>
      </c>
      <c r="T796" s="1" t="s">
        <v>38</v>
      </c>
      <c r="U796" s="1" t="s">
        <v>39</v>
      </c>
      <c r="V796" s="1" t="s">
        <v>40</v>
      </c>
      <c r="W796" s="1" t="s">
        <v>41</v>
      </c>
      <c r="X796" s="1" t="s">
        <v>42</v>
      </c>
      <c r="Y796" s="1" t="s">
        <v>37</v>
      </c>
      <c r="Z796" s="1" t="s">
        <v>37</v>
      </c>
      <c r="AA796" s="1" t="s">
        <v>37</v>
      </c>
      <c r="AB796" s="1" t="s">
        <v>3503</v>
      </c>
      <c r="AC796" s="1" t="s">
        <v>37</v>
      </c>
      <c r="AD796" s="1" t="s">
        <v>37</v>
      </c>
      <c r="AE796" s="1" t="s">
        <v>8512</v>
      </c>
      <c r="AF796" s="24">
        <v>9106059653</v>
      </c>
      <c r="AG796" s="24" t="str">
        <f t="shared" si="12"/>
        <v>9106059653-00015120</v>
      </c>
    </row>
    <row r="797" spans="1:33" x14ac:dyDescent="0.25">
      <c r="A797" s="24" t="s">
        <v>9286</v>
      </c>
      <c r="B797" s="1">
        <v>11747656</v>
      </c>
      <c r="C797" s="1" t="s">
        <v>3504</v>
      </c>
      <c r="D797" s="1" t="s">
        <v>3237</v>
      </c>
      <c r="E797" s="1" t="s">
        <v>25</v>
      </c>
      <c r="F797" s="1" t="s">
        <v>26</v>
      </c>
      <c r="G797" s="1" t="s">
        <v>3505</v>
      </c>
      <c r="H797" s="1" t="s">
        <v>28</v>
      </c>
      <c r="I797" s="1" t="s">
        <v>29</v>
      </c>
      <c r="J797" s="1" t="s">
        <v>1344</v>
      </c>
      <c r="K797" s="1" t="s">
        <v>1345</v>
      </c>
      <c r="L797" s="1" t="s">
        <v>1346</v>
      </c>
      <c r="M797" s="1" t="s">
        <v>497</v>
      </c>
      <c r="N797" s="1" t="s">
        <v>498</v>
      </c>
      <c r="O797" s="1" t="s">
        <v>499</v>
      </c>
      <c r="P797" s="1" t="s">
        <v>37</v>
      </c>
      <c r="Q797" s="1" t="s">
        <v>37</v>
      </c>
      <c r="R797" s="1" t="s">
        <v>37</v>
      </c>
      <c r="S797" s="1" t="s">
        <v>37</v>
      </c>
      <c r="T797" s="1" t="s">
        <v>38</v>
      </c>
      <c r="U797" s="1" t="s">
        <v>39</v>
      </c>
      <c r="V797" s="1" t="s">
        <v>40</v>
      </c>
      <c r="W797" s="1" t="s">
        <v>41</v>
      </c>
      <c r="X797" s="1" t="s">
        <v>42</v>
      </c>
      <c r="Y797" s="1" t="s">
        <v>37</v>
      </c>
      <c r="Z797" s="1" t="s">
        <v>37</v>
      </c>
      <c r="AA797" s="1" t="s">
        <v>37</v>
      </c>
      <c r="AB797" s="1" t="s">
        <v>3506</v>
      </c>
      <c r="AC797" s="1" t="s">
        <v>37</v>
      </c>
      <c r="AD797" s="1" t="s">
        <v>37</v>
      </c>
      <c r="AE797" s="1" t="s">
        <v>8512</v>
      </c>
      <c r="AF797" s="24">
        <v>9106058543</v>
      </c>
      <c r="AG797" s="24" t="str">
        <f t="shared" si="12"/>
        <v>9106058543-00011086</v>
      </c>
    </row>
    <row r="798" spans="1:33" x14ac:dyDescent="0.25">
      <c r="A798" s="24" t="s">
        <v>9253</v>
      </c>
      <c r="B798" s="1">
        <v>11745862</v>
      </c>
      <c r="C798" s="1" t="s">
        <v>3507</v>
      </c>
      <c r="D798" s="1" t="s">
        <v>3237</v>
      </c>
      <c r="E798" s="1" t="s">
        <v>25</v>
      </c>
      <c r="F798" s="1" t="s">
        <v>26</v>
      </c>
      <c r="G798" s="1" t="s">
        <v>3508</v>
      </c>
      <c r="H798" s="1" t="s">
        <v>28</v>
      </c>
      <c r="I798" s="1" t="s">
        <v>29</v>
      </c>
      <c r="J798" s="1" t="s">
        <v>743</v>
      </c>
      <c r="K798" s="1" t="s">
        <v>744</v>
      </c>
      <c r="L798" s="1" t="s">
        <v>745</v>
      </c>
      <c r="M798" s="1" t="s">
        <v>764</v>
      </c>
      <c r="N798" s="1" t="s">
        <v>765</v>
      </c>
      <c r="O798" s="1" t="s">
        <v>766</v>
      </c>
      <c r="P798" s="1" t="s">
        <v>167</v>
      </c>
      <c r="Q798" s="1" t="s">
        <v>37</v>
      </c>
      <c r="R798" s="1" t="s">
        <v>37</v>
      </c>
      <c r="S798" s="1" t="s">
        <v>37</v>
      </c>
      <c r="T798" s="1" t="s">
        <v>38</v>
      </c>
      <c r="U798" s="1" t="s">
        <v>39</v>
      </c>
      <c r="V798" s="1" t="s">
        <v>40</v>
      </c>
      <c r="W798" s="1" t="s">
        <v>41</v>
      </c>
      <c r="X798" s="1" t="s">
        <v>42</v>
      </c>
      <c r="Y798" s="1" t="s">
        <v>37</v>
      </c>
      <c r="Z798" s="1" t="s">
        <v>37</v>
      </c>
      <c r="AA798" s="1" t="s">
        <v>37</v>
      </c>
      <c r="AB798" s="1" t="s">
        <v>3509</v>
      </c>
      <c r="AC798" s="1" t="s">
        <v>37</v>
      </c>
      <c r="AD798" s="1" t="s">
        <v>37</v>
      </c>
      <c r="AE798" s="1" t="s">
        <v>8512</v>
      </c>
      <c r="AF798" s="24">
        <v>9106057392</v>
      </c>
      <c r="AG798" s="24" t="str">
        <f t="shared" si="12"/>
        <v>9106057392-00004061</v>
      </c>
    </row>
    <row r="799" spans="1:33" x14ac:dyDescent="0.25">
      <c r="A799" s="24" t="s">
        <v>9279</v>
      </c>
      <c r="B799" s="1">
        <v>11746411</v>
      </c>
      <c r="C799" s="1" t="s">
        <v>3510</v>
      </c>
      <c r="D799" s="1" t="s">
        <v>3237</v>
      </c>
      <c r="E799" s="1" t="s">
        <v>25</v>
      </c>
      <c r="F799" s="1" t="s">
        <v>26</v>
      </c>
      <c r="G799" s="1" t="s">
        <v>3511</v>
      </c>
      <c r="H799" s="1" t="s">
        <v>28</v>
      </c>
      <c r="I799" s="1" t="s">
        <v>29</v>
      </c>
      <c r="J799" s="1" t="s">
        <v>524</v>
      </c>
      <c r="K799" s="1" t="s">
        <v>525</v>
      </c>
      <c r="L799" s="1" t="s">
        <v>526</v>
      </c>
      <c r="M799" s="1" t="s">
        <v>164</v>
      </c>
      <c r="N799" s="1" t="s">
        <v>165</v>
      </c>
      <c r="O799" s="1" t="s">
        <v>166</v>
      </c>
      <c r="P799" s="1" t="s">
        <v>167</v>
      </c>
      <c r="Q799" s="1" t="s">
        <v>37</v>
      </c>
      <c r="R799" s="1" t="s">
        <v>37</v>
      </c>
      <c r="S799" s="1" t="s">
        <v>37</v>
      </c>
      <c r="T799" s="1" t="s">
        <v>38</v>
      </c>
      <c r="U799" s="1" t="s">
        <v>39</v>
      </c>
      <c r="V799" s="1" t="s">
        <v>40</v>
      </c>
      <c r="W799" s="1" t="s">
        <v>41</v>
      </c>
      <c r="X799" s="1" t="s">
        <v>42</v>
      </c>
      <c r="Y799" s="1" t="s">
        <v>37</v>
      </c>
      <c r="Z799" s="1" t="s">
        <v>37</v>
      </c>
      <c r="AA799" s="1" t="s">
        <v>37</v>
      </c>
      <c r="AB799" s="1" t="s">
        <v>3512</v>
      </c>
      <c r="AC799" s="1" t="s">
        <v>37</v>
      </c>
      <c r="AD799" s="1" t="s">
        <v>37</v>
      </c>
      <c r="AE799" s="1" t="s">
        <v>8512</v>
      </c>
      <c r="AF799" s="24">
        <v>9106058324</v>
      </c>
      <c r="AG799" s="24" t="str">
        <f t="shared" si="12"/>
        <v>9106058324-00034024</v>
      </c>
    </row>
    <row r="800" spans="1:33" x14ac:dyDescent="0.25">
      <c r="A800" s="24" t="s">
        <v>9265</v>
      </c>
      <c r="B800" s="1">
        <v>11745762</v>
      </c>
      <c r="C800" s="1" t="s">
        <v>3513</v>
      </c>
      <c r="D800" s="1" t="s">
        <v>3237</v>
      </c>
      <c r="E800" s="1" t="s">
        <v>25</v>
      </c>
      <c r="F800" s="1" t="s">
        <v>26</v>
      </c>
      <c r="G800" s="1" t="s">
        <v>3514</v>
      </c>
      <c r="H800" s="1" t="s">
        <v>28</v>
      </c>
      <c r="I800" s="1" t="s">
        <v>29</v>
      </c>
      <c r="J800" s="1" t="s">
        <v>61</v>
      </c>
      <c r="K800" s="1" t="s">
        <v>62</v>
      </c>
      <c r="L800" s="1" t="s">
        <v>63</v>
      </c>
      <c r="M800" s="1" t="s">
        <v>238</v>
      </c>
      <c r="N800" s="1" t="s">
        <v>239</v>
      </c>
      <c r="O800" s="1" t="s">
        <v>240</v>
      </c>
      <c r="P800" s="1" t="s">
        <v>37</v>
      </c>
      <c r="Q800" s="1" t="s">
        <v>37</v>
      </c>
      <c r="R800" s="1" t="s">
        <v>37</v>
      </c>
      <c r="S800" s="1" t="s">
        <v>37</v>
      </c>
      <c r="T800" s="1" t="s">
        <v>38</v>
      </c>
      <c r="U800" s="1" t="s">
        <v>39</v>
      </c>
      <c r="V800" s="1" t="s">
        <v>40</v>
      </c>
      <c r="W800" s="1" t="s">
        <v>41</v>
      </c>
      <c r="X800" s="1" t="s">
        <v>42</v>
      </c>
      <c r="Y800" s="1" t="s">
        <v>37</v>
      </c>
      <c r="Z800" s="1" t="s">
        <v>37</v>
      </c>
      <c r="AA800" s="1" t="s">
        <v>37</v>
      </c>
      <c r="AB800" s="1" t="s">
        <v>3515</v>
      </c>
      <c r="AC800" s="1" t="s">
        <v>37</v>
      </c>
      <c r="AD800" s="1" t="s">
        <v>37</v>
      </c>
      <c r="AE800" s="1" t="s">
        <v>8512</v>
      </c>
      <c r="AF800" s="24">
        <v>9106057853</v>
      </c>
      <c r="AG800" s="24" t="str">
        <f t="shared" si="12"/>
        <v>9106057853-00014514</v>
      </c>
    </row>
    <row r="801" spans="1:33" x14ac:dyDescent="0.25">
      <c r="A801" s="24" t="s">
        <v>9309</v>
      </c>
      <c r="B801" s="1">
        <v>11745214</v>
      </c>
      <c r="C801" s="1" t="s">
        <v>3516</v>
      </c>
      <c r="D801" s="1" t="s">
        <v>3237</v>
      </c>
      <c r="E801" s="1" t="s">
        <v>25</v>
      </c>
      <c r="F801" s="1" t="s">
        <v>26</v>
      </c>
      <c r="G801" s="1" t="s">
        <v>3517</v>
      </c>
      <c r="H801" s="1" t="s">
        <v>28</v>
      </c>
      <c r="I801" s="1" t="s">
        <v>29</v>
      </c>
      <c r="J801" s="1" t="s">
        <v>945</v>
      </c>
      <c r="K801" s="1" t="s">
        <v>946</v>
      </c>
      <c r="L801" s="1" t="s">
        <v>947</v>
      </c>
      <c r="M801" s="1" t="s">
        <v>55</v>
      </c>
      <c r="N801" s="1" t="s">
        <v>56</v>
      </c>
      <c r="O801" s="1" t="s">
        <v>57</v>
      </c>
      <c r="P801" s="1" t="s">
        <v>37</v>
      </c>
      <c r="Q801" s="1" t="s">
        <v>37</v>
      </c>
      <c r="R801" s="1" t="s">
        <v>37</v>
      </c>
      <c r="S801" s="1" t="s">
        <v>37</v>
      </c>
      <c r="T801" s="1" t="s">
        <v>38</v>
      </c>
      <c r="U801" s="1" t="s">
        <v>39</v>
      </c>
      <c r="V801" s="1" t="s">
        <v>40</v>
      </c>
      <c r="W801" s="1" t="s">
        <v>41</v>
      </c>
      <c r="X801" s="1" t="s">
        <v>42</v>
      </c>
      <c r="Y801" s="1" t="s">
        <v>37</v>
      </c>
      <c r="Z801" s="1" t="s">
        <v>37</v>
      </c>
      <c r="AA801" s="1" t="s">
        <v>37</v>
      </c>
      <c r="AB801" s="1" t="s">
        <v>3518</v>
      </c>
      <c r="AC801" s="1" t="s">
        <v>37</v>
      </c>
      <c r="AD801" s="1" t="s">
        <v>37</v>
      </c>
      <c r="AE801" s="1" t="s">
        <v>8512</v>
      </c>
      <c r="AF801" s="24">
        <v>9106059303</v>
      </c>
      <c r="AG801" s="24" t="str">
        <f t="shared" si="12"/>
        <v>9106059303-00487170</v>
      </c>
    </row>
    <row r="802" spans="1:33" x14ac:dyDescent="0.25">
      <c r="A802" s="24" t="s">
        <v>9270</v>
      </c>
      <c r="B802" s="1">
        <v>11745764</v>
      </c>
      <c r="C802" s="1" t="s">
        <v>3519</v>
      </c>
      <c r="D802" s="1" t="s">
        <v>3237</v>
      </c>
      <c r="E802" s="1" t="s">
        <v>25</v>
      </c>
      <c r="F802" s="1" t="s">
        <v>26</v>
      </c>
      <c r="G802" s="1" t="s">
        <v>3520</v>
      </c>
      <c r="H802" s="1" t="s">
        <v>28</v>
      </c>
      <c r="I802" s="1" t="s">
        <v>29</v>
      </c>
      <c r="J802" s="1" t="s">
        <v>3521</v>
      </c>
      <c r="K802" s="1" t="s">
        <v>3522</v>
      </c>
      <c r="L802" s="1" t="s">
        <v>3523</v>
      </c>
      <c r="M802" s="1" t="s">
        <v>238</v>
      </c>
      <c r="N802" s="1" t="s">
        <v>239</v>
      </c>
      <c r="O802" s="1" t="s">
        <v>240</v>
      </c>
      <c r="P802" s="1" t="s">
        <v>37</v>
      </c>
      <c r="Q802" s="1" t="s">
        <v>37</v>
      </c>
      <c r="R802" s="1" t="s">
        <v>37</v>
      </c>
      <c r="S802" s="1" t="s">
        <v>37</v>
      </c>
      <c r="T802" s="1" t="s">
        <v>38</v>
      </c>
      <c r="U802" s="1" t="s">
        <v>39</v>
      </c>
      <c r="V802" s="1" t="s">
        <v>40</v>
      </c>
      <c r="W802" s="1" t="s">
        <v>41</v>
      </c>
      <c r="X802" s="1" t="s">
        <v>42</v>
      </c>
      <c r="Y802" s="1" t="s">
        <v>37</v>
      </c>
      <c r="Z802" s="1" t="s">
        <v>37</v>
      </c>
      <c r="AA802" s="1" t="s">
        <v>37</v>
      </c>
      <c r="AB802" s="1" t="s">
        <v>3524</v>
      </c>
      <c r="AC802" s="1" t="s">
        <v>37</v>
      </c>
      <c r="AD802" s="1" t="s">
        <v>37</v>
      </c>
      <c r="AE802" s="1" t="s">
        <v>8512</v>
      </c>
      <c r="AF802" s="24">
        <v>9106058029</v>
      </c>
      <c r="AG802" s="24" t="str">
        <f t="shared" si="12"/>
        <v>9106058029-00014516</v>
      </c>
    </row>
    <row r="803" spans="1:33" x14ac:dyDescent="0.25">
      <c r="A803" s="24" t="s">
        <v>9322</v>
      </c>
      <c r="B803" s="1">
        <v>11747384</v>
      </c>
      <c r="C803" s="1" t="s">
        <v>3525</v>
      </c>
      <c r="D803" s="1" t="s">
        <v>3237</v>
      </c>
      <c r="E803" s="1" t="s">
        <v>25</v>
      </c>
      <c r="F803" s="1" t="s">
        <v>26</v>
      </c>
      <c r="G803" s="1" t="s">
        <v>3526</v>
      </c>
      <c r="H803" s="1" t="s">
        <v>28</v>
      </c>
      <c r="I803" s="1" t="s">
        <v>29</v>
      </c>
      <c r="J803" s="1" t="s">
        <v>3527</v>
      </c>
      <c r="K803" s="1" t="s">
        <v>3528</v>
      </c>
      <c r="L803" s="1" t="s">
        <v>3529</v>
      </c>
      <c r="M803" s="1" t="s">
        <v>198</v>
      </c>
      <c r="N803" s="1" t="s">
        <v>199</v>
      </c>
      <c r="O803" s="1" t="s">
        <v>200</v>
      </c>
      <c r="P803" s="1" t="s">
        <v>91</v>
      </c>
      <c r="Q803" s="1" t="s">
        <v>37</v>
      </c>
      <c r="R803" s="1" t="s">
        <v>37</v>
      </c>
      <c r="S803" s="1" t="s">
        <v>37</v>
      </c>
      <c r="T803" s="1" t="s">
        <v>38</v>
      </c>
      <c r="U803" s="1" t="s">
        <v>39</v>
      </c>
      <c r="V803" s="1" t="s">
        <v>40</v>
      </c>
      <c r="W803" s="1" t="s">
        <v>41</v>
      </c>
      <c r="X803" s="1" t="s">
        <v>42</v>
      </c>
      <c r="Y803" s="1" t="s">
        <v>37</v>
      </c>
      <c r="Z803" s="1" t="s">
        <v>37</v>
      </c>
      <c r="AA803" s="1" t="s">
        <v>37</v>
      </c>
      <c r="AB803" s="1" t="s">
        <v>3530</v>
      </c>
      <c r="AC803" s="1" t="s">
        <v>37</v>
      </c>
      <c r="AD803" s="1" t="s">
        <v>37</v>
      </c>
      <c r="AE803" s="1" t="s">
        <v>8512</v>
      </c>
      <c r="AF803" s="24">
        <v>9106059792</v>
      </c>
      <c r="AG803" s="24" t="str">
        <f t="shared" si="12"/>
        <v>9106059792-00161753</v>
      </c>
    </row>
    <row r="804" spans="1:33" x14ac:dyDescent="0.25">
      <c r="A804" s="24" t="s">
        <v>9250</v>
      </c>
      <c r="B804" s="1">
        <v>11746652</v>
      </c>
      <c r="C804" s="1" t="s">
        <v>3531</v>
      </c>
      <c r="D804" s="1" t="s">
        <v>3237</v>
      </c>
      <c r="E804" s="1" t="s">
        <v>25</v>
      </c>
      <c r="F804" s="1" t="s">
        <v>26</v>
      </c>
      <c r="G804" s="1" t="s">
        <v>3532</v>
      </c>
      <c r="H804" s="1" t="s">
        <v>28</v>
      </c>
      <c r="I804" s="1" t="s">
        <v>29</v>
      </c>
      <c r="J804" s="1" t="s">
        <v>3533</v>
      </c>
      <c r="K804" s="1" t="s">
        <v>3534</v>
      </c>
      <c r="L804" s="1" t="s">
        <v>3535</v>
      </c>
      <c r="M804" s="1" t="s">
        <v>590</v>
      </c>
      <c r="N804" s="1" t="s">
        <v>591</v>
      </c>
      <c r="O804" s="1" t="s">
        <v>592</v>
      </c>
      <c r="P804" s="1" t="s">
        <v>37</v>
      </c>
      <c r="Q804" s="1" t="s">
        <v>37</v>
      </c>
      <c r="R804" s="1" t="s">
        <v>37</v>
      </c>
      <c r="S804" s="1" t="s">
        <v>37</v>
      </c>
      <c r="T804" s="1" t="s">
        <v>38</v>
      </c>
      <c r="U804" s="1" t="s">
        <v>39</v>
      </c>
      <c r="V804" s="1" t="s">
        <v>40</v>
      </c>
      <c r="W804" s="1" t="s">
        <v>41</v>
      </c>
      <c r="X804" s="1" t="s">
        <v>42</v>
      </c>
      <c r="Y804" s="1" t="s">
        <v>37</v>
      </c>
      <c r="Z804" s="1" t="s">
        <v>37</v>
      </c>
      <c r="AA804" s="1" t="s">
        <v>37</v>
      </c>
      <c r="AB804" s="1" t="s">
        <v>3536</v>
      </c>
      <c r="AC804" s="1" t="s">
        <v>37</v>
      </c>
      <c r="AD804" s="1" t="s">
        <v>37</v>
      </c>
      <c r="AE804" s="1" t="s">
        <v>8512</v>
      </c>
      <c r="AF804" s="24">
        <v>9106057381</v>
      </c>
      <c r="AG804" s="24" t="str">
        <f t="shared" si="12"/>
        <v>9106057381-00005373</v>
      </c>
    </row>
    <row r="805" spans="1:33" x14ac:dyDescent="0.25">
      <c r="A805" s="24" t="s">
        <v>9302</v>
      </c>
      <c r="B805" s="1">
        <v>11745494</v>
      </c>
      <c r="C805" s="1" t="s">
        <v>3537</v>
      </c>
      <c r="D805" s="1" t="s">
        <v>3237</v>
      </c>
      <c r="E805" s="1" t="s">
        <v>25</v>
      </c>
      <c r="F805" s="1" t="s">
        <v>26</v>
      </c>
      <c r="G805" s="1" t="s">
        <v>3538</v>
      </c>
      <c r="H805" s="1" t="s">
        <v>28</v>
      </c>
      <c r="I805" s="1" t="s">
        <v>29</v>
      </c>
      <c r="J805" s="1" t="s">
        <v>945</v>
      </c>
      <c r="K805" s="1" t="s">
        <v>946</v>
      </c>
      <c r="L805" s="1" t="s">
        <v>947</v>
      </c>
      <c r="M805" s="1" t="s">
        <v>310</v>
      </c>
      <c r="N805" s="1" t="s">
        <v>311</v>
      </c>
      <c r="O805" s="1" t="s">
        <v>312</v>
      </c>
      <c r="P805" s="1" t="s">
        <v>167</v>
      </c>
      <c r="Q805" s="1" t="s">
        <v>37</v>
      </c>
      <c r="R805" s="1" t="s">
        <v>37</v>
      </c>
      <c r="S805" s="1" t="s">
        <v>37</v>
      </c>
      <c r="T805" s="1" t="s">
        <v>38</v>
      </c>
      <c r="U805" s="1" t="s">
        <v>39</v>
      </c>
      <c r="V805" s="1" t="s">
        <v>40</v>
      </c>
      <c r="W805" s="1" t="s">
        <v>41</v>
      </c>
      <c r="X805" s="1" t="s">
        <v>42</v>
      </c>
      <c r="Y805" s="1" t="s">
        <v>37</v>
      </c>
      <c r="Z805" s="1" t="s">
        <v>37</v>
      </c>
      <c r="AA805" s="1" t="s">
        <v>37</v>
      </c>
      <c r="AB805" s="1" t="s">
        <v>3539</v>
      </c>
      <c r="AC805" s="1" t="s">
        <v>37</v>
      </c>
      <c r="AD805" s="1" t="s">
        <v>37</v>
      </c>
      <c r="AE805" s="1" t="s">
        <v>8512</v>
      </c>
      <c r="AF805" s="24">
        <v>9106059155</v>
      </c>
      <c r="AG805" s="24" t="str">
        <f t="shared" si="12"/>
        <v>9106059155-00029201</v>
      </c>
    </row>
    <row r="806" spans="1:33" x14ac:dyDescent="0.25">
      <c r="A806" s="24" t="s">
        <v>9315</v>
      </c>
      <c r="B806" s="1">
        <v>11745866</v>
      </c>
      <c r="C806" s="1" t="s">
        <v>3540</v>
      </c>
      <c r="D806" s="1" t="s">
        <v>3237</v>
      </c>
      <c r="E806" s="1" t="s">
        <v>25</v>
      </c>
      <c r="F806" s="1" t="s">
        <v>26</v>
      </c>
      <c r="G806" s="1" t="s">
        <v>3541</v>
      </c>
      <c r="H806" s="1" t="s">
        <v>28</v>
      </c>
      <c r="I806" s="1" t="s">
        <v>29</v>
      </c>
      <c r="J806" s="1" t="s">
        <v>61</v>
      </c>
      <c r="K806" s="1" t="s">
        <v>62</v>
      </c>
      <c r="L806" s="1" t="s">
        <v>63</v>
      </c>
      <c r="M806" s="1" t="s">
        <v>764</v>
      </c>
      <c r="N806" s="1" t="s">
        <v>765</v>
      </c>
      <c r="O806" s="1" t="s">
        <v>766</v>
      </c>
      <c r="P806" s="1" t="s">
        <v>167</v>
      </c>
      <c r="Q806" s="1" t="s">
        <v>37</v>
      </c>
      <c r="R806" s="1" t="s">
        <v>37</v>
      </c>
      <c r="S806" s="1" t="s">
        <v>37</v>
      </c>
      <c r="T806" s="1" t="s">
        <v>38</v>
      </c>
      <c r="U806" s="1" t="s">
        <v>39</v>
      </c>
      <c r="V806" s="1" t="s">
        <v>40</v>
      </c>
      <c r="W806" s="1" t="s">
        <v>41</v>
      </c>
      <c r="X806" s="1" t="s">
        <v>42</v>
      </c>
      <c r="Y806" s="1" t="s">
        <v>37</v>
      </c>
      <c r="Z806" s="1" t="s">
        <v>37</v>
      </c>
      <c r="AA806" s="1" t="s">
        <v>37</v>
      </c>
      <c r="AB806" s="1" t="s">
        <v>3542</v>
      </c>
      <c r="AC806" s="1" t="s">
        <v>37</v>
      </c>
      <c r="AD806" s="1" t="s">
        <v>37</v>
      </c>
      <c r="AE806" s="1" t="s">
        <v>8512</v>
      </c>
      <c r="AF806" s="24">
        <v>9106059532</v>
      </c>
      <c r="AG806" s="24" t="str">
        <f t="shared" si="12"/>
        <v>9106059532-00004065</v>
      </c>
    </row>
    <row r="807" spans="1:33" x14ac:dyDescent="0.25">
      <c r="A807" s="24" t="s">
        <v>9282</v>
      </c>
      <c r="B807" s="1">
        <v>11746656</v>
      </c>
      <c r="C807" s="1" t="s">
        <v>3543</v>
      </c>
      <c r="D807" s="1" t="s">
        <v>3237</v>
      </c>
      <c r="E807" s="1" t="s">
        <v>25</v>
      </c>
      <c r="F807" s="1" t="s">
        <v>26</v>
      </c>
      <c r="G807" s="1" t="s">
        <v>3544</v>
      </c>
      <c r="H807" s="1" t="s">
        <v>28</v>
      </c>
      <c r="I807" s="1" t="s">
        <v>29</v>
      </c>
      <c r="J807" s="1" t="s">
        <v>262</v>
      </c>
      <c r="K807" s="1" t="s">
        <v>263</v>
      </c>
      <c r="L807" s="1" t="s">
        <v>264</v>
      </c>
      <c r="M807" s="1" t="s">
        <v>590</v>
      </c>
      <c r="N807" s="1" t="s">
        <v>591</v>
      </c>
      <c r="O807" s="1" t="s">
        <v>592</v>
      </c>
      <c r="P807" s="1" t="s">
        <v>37</v>
      </c>
      <c r="Q807" s="1" t="s">
        <v>37</v>
      </c>
      <c r="R807" s="1" t="s">
        <v>37</v>
      </c>
      <c r="S807" s="1" t="s">
        <v>37</v>
      </c>
      <c r="T807" s="1" t="s">
        <v>38</v>
      </c>
      <c r="U807" s="1" t="s">
        <v>39</v>
      </c>
      <c r="V807" s="1" t="s">
        <v>40</v>
      </c>
      <c r="W807" s="1" t="s">
        <v>41</v>
      </c>
      <c r="X807" s="1" t="s">
        <v>42</v>
      </c>
      <c r="Y807" s="1" t="s">
        <v>37</v>
      </c>
      <c r="Z807" s="1" t="s">
        <v>37</v>
      </c>
      <c r="AA807" s="1" t="s">
        <v>37</v>
      </c>
      <c r="AB807" s="1" t="s">
        <v>3545</v>
      </c>
      <c r="AC807" s="1" t="s">
        <v>37</v>
      </c>
      <c r="AD807" s="1" t="s">
        <v>37</v>
      </c>
      <c r="AE807" s="1" t="s">
        <v>8512</v>
      </c>
      <c r="AF807" s="24">
        <v>9106058393</v>
      </c>
      <c r="AG807" s="24" t="str">
        <f t="shared" si="12"/>
        <v>9106058393-00005377</v>
      </c>
    </row>
    <row r="808" spans="1:33" x14ac:dyDescent="0.25">
      <c r="A808" s="24" t="s">
        <v>9290</v>
      </c>
      <c r="B808" s="1">
        <v>11745029</v>
      </c>
      <c r="C808" s="1" t="s">
        <v>3546</v>
      </c>
      <c r="D808" s="1" t="s">
        <v>3237</v>
      </c>
      <c r="E808" s="1" t="s">
        <v>25</v>
      </c>
      <c r="F808" s="1" t="s">
        <v>26</v>
      </c>
      <c r="G808" s="1" t="s">
        <v>3547</v>
      </c>
      <c r="H808" s="1" t="s">
        <v>28</v>
      </c>
      <c r="I808" s="1" t="s">
        <v>29</v>
      </c>
      <c r="J808" s="1" t="s">
        <v>61</v>
      </c>
      <c r="K808" s="1" t="s">
        <v>62</v>
      </c>
      <c r="L808" s="1" t="s">
        <v>63</v>
      </c>
      <c r="M808" s="1" t="s">
        <v>55</v>
      </c>
      <c r="N808" s="1" t="s">
        <v>56</v>
      </c>
      <c r="O808" s="1" t="s">
        <v>57</v>
      </c>
      <c r="P808" s="1" t="s">
        <v>37</v>
      </c>
      <c r="Q808" s="1" t="s">
        <v>37</v>
      </c>
      <c r="R808" s="1" t="s">
        <v>37</v>
      </c>
      <c r="S808" s="1" t="s">
        <v>37</v>
      </c>
      <c r="T808" s="1" t="s">
        <v>38</v>
      </c>
      <c r="U808" s="1" t="s">
        <v>39</v>
      </c>
      <c r="V808" s="1" t="s">
        <v>40</v>
      </c>
      <c r="W808" s="1" t="s">
        <v>41</v>
      </c>
      <c r="X808" s="1" t="s">
        <v>42</v>
      </c>
      <c r="Y808" s="1" t="s">
        <v>37</v>
      </c>
      <c r="Z808" s="1" t="s">
        <v>37</v>
      </c>
      <c r="AA808" s="1" t="s">
        <v>37</v>
      </c>
      <c r="AB808" s="1" t="s">
        <v>3548</v>
      </c>
      <c r="AC808" s="1" t="s">
        <v>37</v>
      </c>
      <c r="AD808" s="1" t="s">
        <v>37</v>
      </c>
      <c r="AE808" s="1" t="s">
        <v>8512</v>
      </c>
      <c r="AF808" s="24">
        <v>9106058696</v>
      </c>
      <c r="AG808" s="24" t="str">
        <f t="shared" si="12"/>
        <v>9106058696-00486991</v>
      </c>
    </row>
    <row r="809" spans="1:33" x14ac:dyDescent="0.25">
      <c r="A809" s="24" t="s">
        <v>9284</v>
      </c>
      <c r="B809" s="1">
        <v>11744928</v>
      </c>
      <c r="C809" s="1" t="s">
        <v>3549</v>
      </c>
      <c r="D809" s="1" t="s">
        <v>3237</v>
      </c>
      <c r="E809" s="1" t="s">
        <v>25</v>
      </c>
      <c r="F809" s="1" t="s">
        <v>26</v>
      </c>
      <c r="G809" s="1" t="s">
        <v>3550</v>
      </c>
      <c r="H809" s="1" t="s">
        <v>28</v>
      </c>
      <c r="I809" s="1" t="s">
        <v>29</v>
      </c>
      <c r="J809" s="1" t="s">
        <v>292</v>
      </c>
      <c r="K809" s="1" t="s">
        <v>293</v>
      </c>
      <c r="L809" s="1" t="s">
        <v>294</v>
      </c>
      <c r="M809" s="1" t="s">
        <v>55</v>
      </c>
      <c r="N809" s="1" t="s">
        <v>56</v>
      </c>
      <c r="O809" s="1" t="s">
        <v>57</v>
      </c>
      <c r="P809" s="1" t="s">
        <v>37</v>
      </c>
      <c r="Q809" s="1" t="s">
        <v>37</v>
      </c>
      <c r="R809" s="1" t="s">
        <v>37</v>
      </c>
      <c r="S809" s="1" t="s">
        <v>37</v>
      </c>
      <c r="T809" s="1" t="s">
        <v>38</v>
      </c>
      <c r="U809" s="1" t="s">
        <v>39</v>
      </c>
      <c r="V809" s="1" t="s">
        <v>40</v>
      </c>
      <c r="W809" s="1" t="s">
        <v>41</v>
      </c>
      <c r="X809" s="1" t="s">
        <v>42</v>
      </c>
      <c r="Y809" s="1" t="s">
        <v>37</v>
      </c>
      <c r="Z809" s="1" t="s">
        <v>37</v>
      </c>
      <c r="AA809" s="1" t="s">
        <v>37</v>
      </c>
      <c r="AB809" s="1" t="s">
        <v>3551</v>
      </c>
      <c r="AC809" s="1" t="s">
        <v>37</v>
      </c>
      <c r="AD809" s="1" t="s">
        <v>37</v>
      </c>
      <c r="AE809" s="1" t="s">
        <v>8512</v>
      </c>
      <c r="AF809" s="24">
        <v>9106058439</v>
      </c>
      <c r="AG809" s="24" t="str">
        <f t="shared" si="12"/>
        <v>9106058439-00486904</v>
      </c>
    </row>
    <row r="810" spans="1:33" x14ac:dyDescent="0.25">
      <c r="A810" s="24" t="s">
        <v>9326</v>
      </c>
      <c r="B810" s="1">
        <v>11746935</v>
      </c>
      <c r="C810" s="1" t="s">
        <v>3552</v>
      </c>
      <c r="D810" s="1" t="s">
        <v>3237</v>
      </c>
      <c r="E810" s="1" t="s">
        <v>25</v>
      </c>
      <c r="F810" s="1" t="s">
        <v>26</v>
      </c>
      <c r="G810" s="1" t="s">
        <v>3553</v>
      </c>
      <c r="H810" s="1" t="s">
        <v>28</v>
      </c>
      <c r="I810" s="1" t="s">
        <v>29</v>
      </c>
      <c r="J810" s="1" t="s">
        <v>292</v>
      </c>
      <c r="K810" s="1" t="s">
        <v>293</v>
      </c>
      <c r="L810" s="1" t="s">
        <v>294</v>
      </c>
      <c r="M810" s="1" t="s">
        <v>64</v>
      </c>
      <c r="N810" s="1" t="s">
        <v>65</v>
      </c>
      <c r="O810" s="1" t="s">
        <v>66</v>
      </c>
      <c r="P810" s="1" t="s">
        <v>37</v>
      </c>
      <c r="Q810" s="1" t="s">
        <v>37</v>
      </c>
      <c r="R810" s="1" t="s">
        <v>37</v>
      </c>
      <c r="S810" s="1" t="s">
        <v>37</v>
      </c>
      <c r="T810" s="1" t="s">
        <v>38</v>
      </c>
      <c r="U810" s="1" t="s">
        <v>39</v>
      </c>
      <c r="V810" s="1" t="s">
        <v>40</v>
      </c>
      <c r="W810" s="1" t="s">
        <v>41</v>
      </c>
      <c r="X810" s="1" t="s">
        <v>42</v>
      </c>
      <c r="Y810" s="1" t="s">
        <v>37</v>
      </c>
      <c r="Z810" s="1" t="s">
        <v>37</v>
      </c>
      <c r="AA810" s="1" t="s">
        <v>37</v>
      </c>
      <c r="AB810" s="1" t="s">
        <v>3554</v>
      </c>
      <c r="AC810" s="1" t="s">
        <v>37</v>
      </c>
      <c r="AD810" s="1" t="s">
        <v>37</v>
      </c>
      <c r="AE810" s="1" t="s">
        <v>8512</v>
      </c>
      <c r="AF810" s="24">
        <v>9106059901</v>
      </c>
      <c r="AG810" s="24" t="str">
        <f t="shared" si="12"/>
        <v>9106059901-00082051</v>
      </c>
    </row>
    <row r="811" spans="1:33" x14ac:dyDescent="0.25">
      <c r="A811" s="24" t="s">
        <v>9256</v>
      </c>
      <c r="B811" s="1">
        <v>11745418</v>
      </c>
      <c r="C811" s="1" t="s">
        <v>3555</v>
      </c>
      <c r="D811" s="1" t="s">
        <v>3237</v>
      </c>
      <c r="E811" s="1" t="s">
        <v>25</v>
      </c>
      <c r="F811" s="1" t="s">
        <v>26</v>
      </c>
      <c r="G811" s="1" t="s">
        <v>3556</v>
      </c>
      <c r="H811" s="1" t="s">
        <v>28</v>
      </c>
      <c r="I811" s="1" t="s">
        <v>29</v>
      </c>
      <c r="J811" s="1" t="s">
        <v>3557</v>
      </c>
      <c r="K811" s="1" t="s">
        <v>3558</v>
      </c>
      <c r="L811" s="1" t="s">
        <v>3559</v>
      </c>
      <c r="M811" s="1" t="s">
        <v>33</v>
      </c>
      <c r="N811" s="1" t="s">
        <v>34</v>
      </c>
      <c r="O811" s="1" t="s">
        <v>35</v>
      </c>
      <c r="P811" s="1" t="s">
        <v>36</v>
      </c>
      <c r="Q811" s="1" t="s">
        <v>37</v>
      </c>
      <c r="R811" s="1" t="s">
        <v>37</v>
      </c>
      <c r="S811" s="1" t="s">
        <v>37</v>
      </c>
      <c r="T811" s="1" t="s">
        <v>38</v>
      </c>
      <c r="U811" s="1" t="s">
        <v>39</v>
      </c>
      <c r="V811" s="1" t="s">
        <v>40</v>
      </c>
      <c r="W811" s="1" t="s">
        <v>41</v>
      </c>
      <c r="X811" s="1" t="s">
        <v>42</v>
      </c>
      <c r="Y811" s="1" t="s">
        <v>37</v>
      </c>
      <c r="Z811" s="1" t="s">
        <v>37</v>
      </c>
      <c r="AA811" s="1" t="s">
        <v>37</v>
      </c>
      <c r="AB811" s="1" t="s">
        <v>3560</v>
      </c>
      <c r="AC811" s="1" t="s">
        <v>37</v>
      </c>
      <c r="AD811" s="1" t="s">
        <v>37</v>
      </c>
      <c r="AE811" s="1" t="s">
        <v>8512</v>
      </c>
      <c r="AF811" s="24">
        <v>9106057584</v>
      </c>
      <c r="AG811" s="24" t="str">
        <f t="shared" si="12"/>
        <v>9106057584-00018895</v>
      </c>
    </row>
    <row r="812" spans="1:33" x14ac:dyDescent="0.25">
      <c r="A812" s="24" t="s">
        <v>9291</v>
      </c>
      <c r="B812" s="1">
        <v>11745033</v>
      </c>
      <c r="C812" s="1" t="s">
        <v>3561</v>
      </c>
      <c r="D812" s="1" t="s">
        <v>3237</v>
      </c>
      <c r="E812" s="1" t="s">
        <v>25</v>
      </c>
      <c r="F812" s="1" t="s">
        <v>26</v>
      </c>
      <c r="G812" s="1" t="s">
        <v>3562</v>
      </c>
      <c r="H812" s="1" t="s">
        <v>28</v>
      </c>
      <c r="I812" s="1" t="s">
        <v>29</v>
      </c>
      <c r="J812" s="1" t="s">
        <v>3563</v>
      </c>
      <c r="K812" s="1" t="s">
        <v>3564</v>
      </c>
      <c r="L812" s="1" t="s">
        <v>3565</v>
      </c>
      <c r="M812" s="1" t="s">
        <v>55</v>
      </c>
      <c r="N812" s="1" t="s">
        <v>56</v>
      </c>
      <c r="O812" s="1" t="s">
        <v>57</v>
      </c>
      <c r="P812" s="1" t="s">
        <v>37</v>
      </c>
      <c r="Q812" s="1" t="s">
        <v>37</v>
      </c>
      <c r="R812" s="1" t="s">
        <v>37</v>
      </c>
      <c r="S812" s="1" t="s">
        <v>37</v>
      </c>
      <c r="T812" s="1" t="s">
        <v>38</v>
      </c>
      <c r="U812" s="1" t="s">
        <v>39</v>
      </c>
      <c r="V812" s="1" t="s">
        <v>40</v>
      </c>
      <c r="W812" s="1" t="s">
        <v>41</v>
      </c>
      <c r="X812" s="1" t="s">
        <v>42</v>
      </c>
      <c r="Y812" s="1" t="s">
        <v>37</v>
      </c>
      <c r="Z812" s="1" t="s">
        <v>37</v>
      </c>
      <c r="AA812" s="1" t="s">
        <v>37</v>
      </c>
      <c r="AB812" s="1" t="s">
        <v>3566</v>
      </c>
      <c r="AC812" s="1" t="s">
        <v>37</v>
      </c>
      <c r="AD812" s="1" t="s">
        <v>37</v>
      </c>
      <c r="AE812" s="1" t="s">
        <v>8512</v>
      </c>
      <c r="AF812" s="24">
        <v>9106058702</v>
      </c>
      <c r="AG812" s="24" t="str">
        <f t="shared" si="12"/>
        <v>9106058702-00486995</v>
      </c>
    </row>
    <row r="813" spans="1:33" x14ac:dyDescent="0.25">
      <c r="A813" s="24" t="s">
        <v>9268</v>
      </c>
      <c r="B813" s="1">
        <v>11747672</v>
      </c>
      <c r="C813" s="1" t="s">
        <v>3567</v>
      </c>
      <c r="D813" s="1" t="s">
        <v>3237</v>
      </c>
      <c r="E813" s="1" t="s">
        <v>25</v>
      </c>
      <c r="F813" s="1" t="s">
        <v>26</v>
      </c>
      <c r="G813" s="1" t="s">
        <v>3568</v>
      </c>
      <c r="H813" s="1" t="s">
        <v>28</v>
      </c>
      <c r="I813" s="1" t="s">
        <v>29</v>
      </c>
      <c r="J813" s="1" t="s">
        <v>30</v>
      </c>
      <c r="K813" s="1" t="s">
        <v>31</v>
      </c>
      <c r="L813" s="1" t="s">
        <v>32</v>
      </c>
      <c r="M813" s="1" t="s">
        <v>485</v>
      </c>
      <c r="N813" s="1" t="s">
        <v>486</v>
      </c>
      <c r="O813" s="1" t="s">
        <v>487</v>
      </c>
      <c r="P813" s="1" t="s">
        <v>91</v>
      </c>
      <c r="Q813" s="1" t="s">
        <v>37</v>
      </c>
      <c r="R813" s="1" t="s">
        <v>37</v>
      </c>
      <c r="S813" s="1" t="s">
        <v>37</v>
      </c>
      <c r="T813" s="1" t="s">
        <v>38</v>
      </c>
      <c r="U813" s="1" t="s">
        <v>39</v>
      </c>
      <c r="V813" s="1" t="s">
        <v>40</v>
      </c>
      <c r="W813" s="1" t="s">
        <v>41</v>
      </c>
      <c r="X813" s="1" t="s">
        <v>42</v>
      </c>
      <c r="Y813" s="1" t="s">
        <v>37</v>
      </c>
      <c r="Z813" s="1" t="s">
        <v>37</v>
      </c>
      <c r="AA813" s="1" t="s">
        <v>37</v>
      </c>
      <c r="AB813" s="1" t="s">
        <v>3569</v>
      </c>
      <c r="AC813" s="1" t="s">
        <v>37</v>
      </c>
      <c r="AD813" s="1" t="s">
        <v>37</v>
      </c>
      <c r="AE813" s="1" t="s">
        <v>8512</v>
      </c>
      <c r="AF813" s="24">
        <v>9106057975</v>
      </c>
      <c r="AG813" s="24" t="str">
        <f t="shared" si="12"/>
        <v>9106057975-00026302</v>
      </c>
    </row>
    <row r="814" spans="1:33" x14ac:dyDescent="0.25">
      <c r="A814" s="24" t="s">
        <v>9327</v>
      </c>
      <c r="B814" s="1">
        <v>11747394</v>
      </c>
      <c r="C814" s="1" t="s">
        <v>3570</v>
      </c>
      <c r="D814" s="1" t="s">
        <v>3237</v>
      </c>
      <c r="E814" s="1" t="s">
        <v>25</v>
      </c>
      <c r="F814" s="1" t="s">
        <v>26</v>
      </c>
      <c r="G814" s="1" t="s">
        <v>3571</v>
      </c>
      <c r="H814" s="1" t="s">
        <v>28</v>
      </c>
      <c r="I814" s="1" t="s">
        <v>29</v>
      </c>
      <c r="J814" s="1" t="s">
        <v>3572</v>
      </c>
      <c r="K814" s="1" t="s">
        <v>3573</v>
      </c>
      <c r="L814" s="1" t="s">
        <v>3574</v>
      </c>
      <c r="M814" s="1" t="s">
        <v>198</v>
      </c>
      <c r="N814" s="1" t="s">
        <v>199</v>
      </c>
      <c r="O814" s="1" t="s">
        <v>200</v>
      </c>
      <c r="P814" s="1" t="s">
        <v>91</v>
      </c>
      <c r="Q814" s="1" t="s">
        <v>37</v>
      </c>
      <c r="R814" s="1" t="s">
        <v>37</v>
      </c>
      <c r="S814" s="1" t="s">
        <v>37</v>
      </c>
      <c r="T814" s="1" t="s">
        <v>38</v>
      </c>
      <c r="U814" s="1" t="s">
        <v>39</v>
      </c>
      <c r="V814" s="1" t="s">
        <v>40</v>
      </c>
      <c r="W814" s="1" t="s">
        <v>41</v>
      </c>
      <c r="X814" s="1" t="s">
        <v>42</v>
      </c>
      <c r="Y814" s="1" t="s">
        <v>37</v>
      </c>
      <c r="Z814" s="1" t="s">
        <v>37</v>
      </c>
      <c r="AA814" s="1" t="s">
        <v>37</v>
      </c>
      <c r="AB814" s="1" t="s">
        <v>3575</v>
      </c>
      <c r="AC814" s="1" t="s">
        <v>37</v>
      </c>
      <c r="AD814" s="1" t="s">
        <v>37</v>
      </c>
      <c r="AE814" s="1" t="s">
        <v>8512</v>
      </c>
      <c r="AF814" s="24">
        <v>9106059891</v>
      </c>
      <c r="AG814" s="24" t="str">
        <f t="shared" si="12"/>
        <v>9106059891-00161763</v>
      </c>
    </row>
    <row r="815" spans="1:33" x14ac:dyDescent="0.25">
      <c r="A815" s="24" t="s">
        <v>9263</v>
      </c>
      <c r="B815" s="1">
        <v>11747209</v>
      </c>
      <c r="C815" s="1" t="s">
        <v>3576</v>
      </c>
      <c r="D815" s="1" t="s">
        <v>3237</v>
      </c>
      <c r="E815" s="1" t="s">
        <v>25</v>
      </c>
      <c r="F815" s="1" t="s">
        <v>26</v>
      </c>
      <c r="G815" s="1" t="s">
        <v>3577</v>
      </c>
      <c r="H815" s="1" t="s">
        <v>28</v>
      </c>
      <c r="I815" s="1" t="s">
        <v>29</v>
      </c>
      <c r="J815" s="1" t="s">
        <v>860</v>
      </c>
      <c r="K815" s="1" t="s">
        <v>861</v>
      </c>
      <c r="L815" s="1" t="s">
        <v>862</v>
      </c>
      <c r="M815" s="1" t="s">
        <v>198</v>
      </c>
      <c r="N815" s="1" t="s">
        <v>199</v>
      </c>
      <c r="O815" s="1" t="s">
        <v>200</v>
      </c>
      <c r="P815" s="1" t="s">
        <v>91</v>
      </c>
      <c r="Q815" s="1" t="s">
        <v>37</v>
      </c>
      <c r="R815" s="1" t="s">
        <v>37</v>
      </c>
      <c r="S815" s="1" t="s">
        <v>37</v>
      </c>
      <c r="T815" s="1" t="s">
        <v>38</v>
      </c>
      <c r="U815" s="1" t="s">
        <v>39</v>
      </c>
      <c r="V815" s="1" t="s">
        <v>40</v>
      </c>
      <c r="W815" s="1" t="s">
        <v>41</v>
      </c>
      <c r="X815" s="1" t="s">
        <v>42</v>
      </c>
      <c r="Y815" s="1" t="s">
        <v>37</v>
      </c>
      <c r="Z815" s="1" t="s">
        <v>37</v>
      </c>
      <c r="AA815" s="1" t="s">
        <v>37</v>
      </c>
      <c r="AB815" s="1" t="s">
        <v>3578</v>
      </c>
      <c r="AC815" s="1" t="s">
        <v>37</v>
      </c>
      <c r="AD815" s="1" t="s">
        <v>37</v>
      </c>
      <c r="AE815" s="1" t="s">
        <v>8512</v>
      </c>
      <c r="AF815" s="24">
        <v>9106057822</v>
      </c>
      <c r="AG815" s="24" t="str">
        <f t="shared" si="12"/>
        <v>9106057822-00161578</v>
      </c>
    </row>
  </sheetData>
  <autoFilter ref="B1:AI81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95"/>
  <sheetViews>
    <sheetView tabSelected="1" topLeftCell="AC71" workbookViewId="0">
      <selection activeCell="AN83" sqref="AN83"/>
    </sheetView>
  </sheetViews>
  <sheetFormatPr defaultRowHeight="15.75" x14ac:dyDescent="0.25"/>
  <cols>
    <col min="1" max="4" width="9" style="20"/>
    <col min="5" max="5" width="23.125" style="20" bestFit="1" customWidth="1"/>
    <col min="6" max="24" width="9" style="20"/>
    <col min="25" max="25" width="15.625" style="20" bestFit="1" customWidth="1"/>
    <col min="26" max="27" width="9" style="20"/>
    <col min="28" max="28" width="14" style="25" bestFit="1" customWidth="1"/>
    <col min="29" max="29" width="19.75" style="25" bestFit="1" customWidth="1"/>
    <col min="30" max="31" width="9" style="25"/>
    <col min="32" max="32" width="12.25" style="25" bestFit="1" customWidth="1"/>
    <col min="33" max="33" width="14.625" style="20" bestFit="1" customWidth="1"/>
    <col min="34" max="35" width="12.25" style="25" customWidth="1"/>
    <col min="36" max="36" width="9" style="20"/>
    <col min="37" max="37" width="9" style="25"/>
    <col min="38" max="38" width="41.25" style="20" bestFit="1" customWidth="1"/>
    <col min="39" max="39" width="14.625" style="20" bestFit="1" customWidth="1"/>
    <col min="40" max="42" width="9" style="20"/>
    <col min="43" max="43" width="15.25" style="25" bestFit="1" customWidth="1"/>
    <col min="46" max="16384" width="9" style="20"/>
  </cols>
  <sheetData>
    <row r="1" spans="1:44" x14ac:dyDescent="0.25">
      <c r="A1" s="19" t="s">
        <v>4101</v>
      </c>
      <c r="B1" s="19" t="s">
        <v>4102</v>
      </c>
      <c r="C1" s="19" t="s">
        <v>4103</v>
      </c>
      <c r="D1" s="19" t="s">
        <v>4104</v>
      </c>
      <c r="E1" s="19" t="s">
        <v>4105</v>
      </c>
      <c r="F1" s="19" t="s">
        <v>4106</v>
      </c>
      <c r="G1" s="19" t="s">
        <v>4107</v>
      </c>
      <c r="H1" s="19" t="s">
        <v>6</v>
      </c>
      <c r="I1" s="19" t="s">
        <v>4108</v>
      </c>
      <c r="J1" s="19" t="s">
        <v>4109</v>
      </c>
      <c r="K1" s="19" t="s">
        <v>4110</v>
      </c>
      <c r="L1" s="19" t="s">
        <v>4111</v>
      </c>
      <c r="M1" s="19" t="s">
        <v>4112</v>
      </c>
      <c r="N1" s="19" t="s">
        <v>4113</v>
      </c>
      <c r="O1" s="19" t="s">
        <v>4114</v>
      </c>
      <c r="P1" s="19" t="s">
        <v>4115</v>
      </c>
      <c r="Q1" s="19" t="s">
        <v>4116</v>
      </c>
      <c r="R1" s="19" t="s">
        <v>4117</v>
      </c>
      <c r="S1" s="19" t="s">
        <v>4118</v>
      </c>
      <c r="T1" s="19" t="s">
        <v>4119</v>
      </c>
      <c r="U1" s="19" t="s">
        <v>4120</v>
      </c>
      <c r="V1" s="19" t="s">
        <v>4121</v>
      </c>
      <c r="W1" s="19" t="s">
        <v>4122</v>
      </c>
      <c r="X1" s="19" t="s">
        <v>4123</v>
      </c>
      <c r="Y1" s="19" t="s">
        <v>4124</v>
      </c>
      <c r="Z1" s="19" t="s">
        <v>4125</v>
      </c>
      <c r="AA1" s="19" t="s">
        <v>4126</v>
      </c>
      <c r="AB1" s="26" t="s">
        <v>4102</v>
      </c>
      <c r="AE1" s="25" t="s">
        <v>9329</v>
      </c>
      <c r="AF1" s="25" t="s">
        <v>9330</v>
      </c>
      <c r="AH1" s="25" t="s">
        <v>14422</v>
      </c>
      <c r="AI1" s="25" t="s">
        <v>14553</v>
      </c>
      <c r="AK1" s="25" t="s">
        <v>9331</v>
      </c>
      <c r="AL1" s="20" t="s">
        <v>14423</v>
      </c>
      <c r="AQ1" s="25" t="s">
        <v>14422</v>
      </c>
    </row>
    <row r="2" spans="1:44" x14ac:dyDescent="0.25">
      <c r="A2" s="20">
        <v>4953</v>
      </c>
      <c r="B2" s="21">
        <v>9106003185</v>
      </c>
      <c r="C2" s="22">
        <v>45929</v>
      </c>
      <c r="D2" s="22">
        <v>45942</v>
      </c>
      <c r="E2" s="23">
        <v>45940.731897222198</v>
      </c>
      <c r="F2" s="21" t="s">
        <v>6172</v>
      </c>
      <c r="G2" s="22"/>
      <c r="H2" s="20" t="s">
        <v>4127</v>
      </c>
      <c r="I2" s="21" t="s">
        <v>4128</v>
      </c>
      <c r="J2" s="20" t="s">
        <v>4129</v>
      </c>
      <c r="K2" s="20" t="s">
        <v>4130</v>
      </c>
      <c r="L2" s="21" t="s">
        <v>6173</v>
      </c>
      <c r="M2" s="20" t="s">
        <v>6174</v>
      </c>
      <c r="N2" s="20" t="s">
        <v>6175</v>
      </c>
      <c r="O2" s="20">
        <v>10</v>
      </c>
      <c r="P2" s="21" t="s">
        <v>4171</v>
      </c>
      <c r="Q2" s="20" t="s">
        <v>3998</v>
      </c>
      <c r="R2" s="21" t="s">
        <v>4172</v>
      </c>
      <c r="S2" s="21" t="s">
        <v>4133</v>
      </c>
      <c r="T2" s="20">
        <v>49500</v>
      </c>
      <c r="U2" s="20">
        <v>1</v>
      </c>
      <c r="V2" s="20">
        <v>0</v>
      </c>
      <c r="W2" s="20" t="s">
        <v>6176</v>
      </c>
      <c r="X2" s="20" t="s">
        <v>6177</v>
      </c>
      <c r="Y2" s="22">
        <v>45940.731895023098</v>
      </c>
      <c r="Z2" s="20" t="s">
        <v>6178</v>
      </c>
      <c r="AA2" s="20" t="s">
        <v>4134</v>
      </c>
      <c r="AB2" s="27">
        <v>9106003185</v>
      </c>
      <c r="AC2" s="25" t="str">
        <f>VLOOKUP(AB2,Data!AF:AG,2,0)</f>
        <v>9106003185-00001867</v>
      </c>
      <c r="AE2" s="25" t="str">
        <f>VLOOKUP(AC2,Data!A:G,7,0)</f>
        <v>00001867</v>
      </c>
      <c r="AF2" s="25" t="str">
        <f>VLOOKUP(AC2,Data!A:D,4,0)</f>
        <v>10/10/2025</v>
      </c>
      <c r="AG2" s="20" t="s">
        <v>1975</v>
      </c>
      <c r="AH2" s="25" t="s">
        <v>3676</v>
      </c>
      <c r="AI2" s="25" t="str">
        <f>VLOOKUP(AG2,'mã win'!B:K,10,0)</f>
        <v>N</v>
      </c>
      <c r="AJ2" s="20" t="str">
        <f>VLOOKUP(Q2,'mã sp'!A:B,2,0)</f>
        <v>GL250</v>
      </c>
      <c r="AK2" s="25" t="str">
        <f>VLOOKUP(AC2,Data!A:F,6,0)</f>
        <v>K25TTM</v>
      </c>
      <c r="AL2" s="20" t="str">
        <f t="shared" ref="AL2:AL65" si="0">L2&amp;" "&amp;M2</f>
        <v>1703 WM VCP BLU Bạc Liêu</v>
      </c>
      <c r="AM2" s="20" t="str">
        <f>VLOOKUP(AC2,Data!A:M,13,0)</f>
        <v>0104918404-018</v>
      </c>
      <c r="AO2" s="20" t="str">
        <f t="shared" ref="AO2:AO65" si="1">IF(AN2="","","WIN"&amp;L2)</f>
        <v/>
      </c>
      <c r="AP2" s="20" t="str">
        <f>IF(AND(AM2="0104918404",AO2=""),"WIN"&amp;L2,IF(AO2="",VLOOKUP(AM2,'mã win'!B:J,9,0),""))</f>
        <v>WIN-018</v>
      </c>
      <c r="AQ2" s="25" t="str">
        <f>IF(AP2="",AO2,AP2)</f>
        <v>WIN-018</v>
      </c>
      <c r="AR2">
        <f>((U2*T2)*8%)+(U2*T2)</f>
        <v>53460</v>
      </c>
    </row>
    <row r="3" spans="1:44" x14ac:dyDescent="0.25">
      <c r="A3" s="20">
        <v>4954</v>
      </c>
      <c r="B3" s="21">
        <v>9106003185</v>
      </c>
      <c r="C3" s="22">
        <v>45929</v>
      </c>
      <c r="D3" s="22">
        <v>45942</v>
      </c>
      <c r="E3" s="23">
        <v>45940.731897222198</v>
      </c>
      <c r="F3" s="21" t="s">
        <v>6172</v>
      </c>
      <c r="G3" s="22"/>
      <c r="H3" s="20" t="s">
        <v>4127</v>
      </c>
      <c r="I3" s="21" t="s">
        <v>4128</v>
      </c>
      <c r="J3" s="20" t="s">
        <v>4129</v>
      </c>
      <c r="K3" s="20" t="s">
        <v>4130</v>
      </c>
      <c r="L3" s="21" t="s">
        <v>6173</v>
      </c>
      <c r="M3" s="20" t="s">
        <v>6174</v>
      </c>
      <c r="N3" s="20" t="s">
        <v>6175</v>
      </c>
      <c r="O3" s="20">
        <v>20</v>
      </c>
      <c r="P3" s="21" t="s">
        <v>4176</v>
      </c>
      <c r="Q3" s="20" t="s">
        <v>4009</v>
      </c>
      <c r="R3" s="21" t="s">
        <v>4177</v>
      </c>
      <c r="S3" s="21" t="s">
        <v>4133</v>
      </c>
      <c r="T3" s="20">
        <v>50400</v>
      </c>
      <c r="U3" s="20">
        <v>1</v>
      </c>
      <c r="V3" s="20">
        <v>0</v>
      </c>
      <c r="W3" s="20" t="s">
        <v>6176</v>
      </c>
      <c r="X3" s="20" t="s">
        <v>6177</v>
      </c>
      <c r="Y3" s="22">
        <v>45940.731895023098</v>
      </c>
      <c r="Z3" s="20" t="s">
        <v>6178</v>
      </c>
      <c r="AA3" s="20" t="s">
        <v>4134</v>
      </c>
      <c r="AB3" s="27">
        <v>9106003185</v>
      </c>
      <c r="AC3" s="25" t="str">
        <f>VLOOKUP(AB3,Data!AF:AG,2,0)</f>
        <v>9106003185-00001867</v>
      </c>
      <c r="AE3" s="25" t="str">
        <f>VLOOKUP(AC3,Data!A:G,7,0)</f>
        <v>00001867</v>
      </c>
      <c r="AF3" s="25" t="str">
        <f>VLOOKUP(AC3,Data!A:D,4,0)</f>
        <v>10/10/2025</v>
      </c>
      <c r="AG3" s="20" t="s">
        <v>1975</v>
      </c>
      <c r="AH3" s="25" t="s">
        <v>3676</v>
      </c>
      <c r="AI3" s="25" t="str">
        <f>VLOOKUP(AG3,'mã win'!B:K,10,0)</f>
        <v>N</v>
      </c>
      <c r="AJ3" s="20" t="str">
        <f>VLOOKUP(Q3,'mã sp'!A:B,2,0)</f>
        <v>GSG250</v>
      </c>
      <c r="AK3" s="25" t="str">
        <f>VLOOKUP(AC3,Data!A:F,6,0)</f>
        <v>K25TTM</v>
      </c>
      <c r="AL3" s="20" t="str">
        <f t="shared" si="0"/>
        <v>1703 WM VCP BLU Bạc Liêu</v>
      </c>
      <c r="AM3" s="20" t="str">
        <f>VLOOKUP(AC3,Data!A:M,13,0)</f>
        <v>0104918404-018</v>
      </c>
      <c r="AO3" s="20" t="str">
        <f t="shared" si="1"/>
        <v/>
      </c>
      <c r="AP3" s="20" t="str">
        <f>IF(AND(AM3="0104918404",AO3=""),"WIN"&amp;L3,IF(AO3="",VLOOKUP(AM3,'mã win'!B:J,9,0),""))</f>
        <v>WIN-018</v>
      </c>
      <c r="AQ3" s="25" t="str">
        <f t="shared" ref="AQ3:AQ66" si="2">IF(AP3="",AO3,AP3)</f>
        <v>WIN-018</v>
      </c>
      <c r="AR3" s="1">
        <f t="shared" ref="AR3:AR66" si="3">((U3*T3)*8%)+(U3*T3)</f>
        <v>54432</v>
      </c>
    </row>
    <row r="4" spans="1:44" x14ac:dyDescent="0.25">
      <c r="A4" s="20">
        <v>4955</v>
      </c>
      <c r="B4" s="21">
        <v>9106003185</v>
      </c>
      <c r="C4" s="22">
        <v>45929</v>
      </c>
      <c r="D4" s="22">
        <v>45942</v>
      </c>
      <c r="E4" s="23">
        <v>45940.731897222198</v>
      </c>
      <c r="F4" s="21" t="s">
        <v>6172</v>
      </c>
      <c r="G4" s="22"/>
      <c r="H4" s="20" t="s">
        <v>4127</v>
      </c>
      <c r="I4" s="21" t="s">
        <v>4128</v>
      </c>
      <c r="J4" s="20" t="s">
        <v>4129</v>
      </c>
      <c r="K4" s="20" t="s">
        <v>4130</v>
      </c>
      <c r="L4" s="21" t="s">
        <v>6173</v>
      </c>
      <c r="M4" s="20" t="s">
        <v>6174</v>
      </c>
      <c r="N4" s="20" t="s">
        <v>6175</v>
      </c>
      <c r="O4" s="20">
        <v>30</v>
      </c>
      <c r="P4" s="21" t="s">
        <v>4139</v>
      </c>
      <c r="Q4" s="20" t="s">
        <v>3948</v>
      </c>
      <c r="R4" s="21" t="s">
        <v>4140</v>
      </c>
      <c r="S4" s="21" t="s">
        <v>4133</v>
      </c>
      <c r="T4" s="20">
        <v>60885</v>
      </c>
      <c r="U4" s="20">
        <v>1</v>
      </c>
      <c r="V4" s="20">
        <v>0</v>
      </c>
      <c r="W4" s="20" t="s">
        <v>6176</v>
      </c>
      <c r="X4" s="20" t="s">
        <v>6177</v>
      </c>
      <c r="Y4" s="22">
        <v>45940.731895023098</v>
      </c>
      <c r="Z4" s="20" t="s">
        <v>6178</v>
      </c>
      <c r="AA4" s="20" t="s">
        <v>4134</v>
      </c>
      <c r="AB4" s="27">
        <v>9106003185</v>
      </c>
      <c r="AC4" s="25" t="str">
        <f>VLOOKUP(AB4,Data!AF:AG,2,0)</f>
        <v>9106003185-00001867</v>
      </c>
      <c r="AE4" s="25" t="str">
        <f>VLOOKUP(AC4,Data!A:G,7,0)</f>
        <v>00001867</v>
      </c>
      <c r="AF4" s="25" t="str">
        <f>VLOOKUP(AC4,Data!A:D,4,0)</f>
        <v>10/10/2025</v>
      </c>
      <c r="AG4" s="20" t="s">
        <v>1975</v>
      </c>
      <c r="AH4" s="25" t="s">
        <v>3676</v>
      </c>
      <c r="AI4" s="25" t="str">
        <f>VLOOKUP(AG4,'mã win'!B:K,10,0)</f>
        <v>N</v>
      </c>
      <c r="AJ4" s="20" t="str">
        <f>VLOOKUP(Q4,'mã sp'!A:B,2,0)</f>
        <v>CC300</v>
      </c>
      <c r="AK4" s="25" t="str">
        <f>VLOOKUP(AC4,Data!A:F,6,0)</f>
        <v>K25TTM</v>
      </c>
      <c r="AL4" s="20" t="str">
        <f t="shared" si="0"/>
        <v>1703 WM VCP BLU Bạc Liêu</v>
      </c>
      <c r="AM4" s="20" t="str">
        <f>VLOOKUP(AC4,Data!A:M,13,0)</f>
        <v>0104918404-018</v>
      </c>
      <c r="AO4" s="20" t="str">
        <f t="shared" si="1"/>
        <v/>
      </c>
      <c r="AP4" s="20" t="str">
        <f>IF(AND(AM4="0104918404",AO4=""),"WIN"&amp;L4,IF(AO4="",VLOOKUP(AM4,'mã win'!B:J,9,0),""))</f>
        <v>WIN-018</v>
      </c>
      <c r="AQ4" s="25" t="str">
        <f t="shared" si="2"/>
        <v>WIN-018</v>
      </c>
      <c r="AR4" s="1">
        <f t="shared" si="3"/>
        <v>65755.8</v>
      </c>
    </row>
    <row r="5" spans="1:44" x14ac:dyDescent="0.25">
      <c r="A5" s="20">
        <v>4956</v>
      </c>
      <c r="B5" s="21">
        <v>9106003185</v>
      </c>
      <c r="C5" s="22">
        <v>45929</v>
      </c>
      <c r="D5" s="22">
        <v>45942</v>
      </c>
      <c r="E5" s="23">
        <v>45940.731897222198</v>
      </c>
      <c r="F5" s="21" t="s">
        <v>6172</v>
      </c>
      <c r="G5" s="22"/>
      <c r="H5" s="20" t="s">
        <v>4127</v>
      </c>
      <c r="I5" s="21" t="s">
        <v>4128</v>
      </c>
      <c r="J5" s="20" t="s">
        <v>4129</v>
      </c>
      <c r="K5" s="20" t="s">
        <v>4130</v>
      </c>
      <c r="L5" s="21" t="s">
        <v>6173</v>
      </c>
      <c r="M5" s="20" t="s">
        <v>6174</v>
      </c>
      <c r="N5" s="20" t="s">
        <v>6175</v>
      </c>
      <c r="O5" s="20">
        <v>40</v>
      </c>
      <c r="P5" s="21" t="s">
        <v>4150</v>
      </c>
      <c r="Q5" s="20" t="s">
        <v>3966</v>
      </c>
      <c r="R5" s="21" t="s">
        <v>4151</v>
      </c>
      <c r="S5" s="21" t="s">
        <v>4133</v>
      </c>
      <c r="T5" s="20">
        <v>70950</v>
      </c>
      <c r="U5" s="20">
        <v>1</v>
      </c>
      <c r="V5" s="20">
        <v>0</v>
      </c>
      <c r="W5" s="20" t="s">
        <v>6176</v>
      </c>
      <c r="X5" s="20" t="s">
        <v>6177</v>
      </c>
      <c r="Y5" s="22">
        <v>45940.731895023098</v>
      </c>
      <c r="Z5" s="20" t="s">
        <v>6178</v>
      </c>
      <c r="AA5" s="20" t="s">
        <v>4134</v>
      </c>
      <c r="AB5" s="27">
        <v>9106003185</v>
      </c>
      <c r="AC5" s="25" t="str">
        <f>VLOOKUP(AB5,Data!AF:AG,2,0)</f>
        <v>9106003185-00001867</v>
      </c>
      <c r="AE5" s="25" t="str">
        <f>VLOOKUP(AC5,Data!A:G,7,0)</f>
        <v>00001867</v>
      </c>
      <c r="AF5" s="25" t="str">
        <f>VLOOKUP(AC5,Data!A:D,4,0)</f>
        <v>10/10/2025</v>
      </c>
      <c r="AG5" s="20" t="s">
        <v>1975</v>
      </c>
      <c r="AH5" s="25" t="s">
        <v>3676</v>
      </c>
      <c r="AI5" s="25" t="str">
        <f>VLOOKUP(AG5,'mã win'!B:K,10,0)</f>
        <v>N</v>
      </c>
      <c r="AJ5" s="20" t="str">
        <f>VLOOKUP(Q5,'mã sp'!A:B,2,0)</f>
        <v>CN300</v>
      </c>
      <c r="AK5" s="25" t="str">
        <f>VLOOKUP(AC5,Data!A:F,6,0)</f>
        <v>K25TTM</v>
      </c>
      <c r="AL5" s="20" t="str">
        <f t="shared" si="0"/>
        <v>1703 WM VCP BLU Bạc Liêu</v>
      </c>
      <c r="AM5" s="20" t="str">
        <f>VLOOKUP(AC5,Data!A:M,13,0)</f>
        <v>0104918404-018</v>
      </c>
      <c r="AO5" s="20" t="str">
        <f t="shared" si="1"/>
        <v/>
      </c>
      <c r="AP5" s="20" t="str">
        <f>IF(AND(AM5="0104918404",AO5=""),"WIN"&amp;L5,IF(AO5="",VLOOKUP(AM5,'mã win'!B:J,9,0),""))</f>
        <v>WIN-018</v>
      </c>
      <c r="AQ5" s="25" t="str">
        <f t="shared" si="2"/>
        <v>WIN-018</v>
      </c>
      <c r="AR5" s="1">
        <f t="shared" si="3"/>
        <v>76626</v>
      </c>
    </row>
    <row r="6" spans="1:44" x14ac:dyDescent="0.25">
      <c r="A6" s="20">
        <v>4957</v>
      </c>
      <c r="B6" s="21">
        <v>9106003185</v>
      </c>
      <c r="C6" s="22">
        <v>45929</v>
      </c>
      <c r="D6" s="22">
        <v>45942</v>
      </c>
      <c r="E6" s="23">
        <v>45940.731897222198</v>
      </c>
      <c r="F6" s="21" t="s">
        <v>6172</v>
      </c>
      <c r="G6" s="22"/>
      <c r="H6" s="20" t="s">
        <v>4127</v>
      </c>
      <c r="I6" s="21" t="s">
        <v>4128</v>
      </c>
      <c r="J6" s="20" t="s">
        <v>4129</v>
      </c>
      <c r="K6" s="20" t="s">
        <v>4130</v>
      </c>
      <c r="L6" s="21" t="s">
        <v>6173</v>
      </c>
      <c r="M6" s="20" t="s">
        <v>6174</v>
      </c>
      <c r="N6" s="20" t="s">
        <v>6175</v>
      </c>
      <c r="O6" s="20">
        <v>50</v>
      </c>
      <c r="P6" s="21" t="s">
        <v>4131</v>
      </c>
      <c r="Q6" s="20" t="s">
        <v>3951</v>
      </c>
      <c r="R6" s="21" t="s">
        <v>4132</v>
      </c>
      <c r="S6" s="21" t="s">
        <v>4133</v>
      </c>
      <c r="T6" s="20">
        <v>73431</v>
      </c>
      <c r="U6" s="20">
        <v>1</v>
      </c>
      <c r="V6" s="20">
        <v>0</v>
      </c>
      <c r="W6" s="20" t="s">
        <v>6176</v>
      </c>
      <c r="X6" s="20" t="s">
        <v>6177</v>
      </c>
      <c r="Y6" s="22">
        <v>45940.731895023098</v>
      </c>
      <c r="Z6" s="20" t="s">
        <v>6178</v>
      </c>
      <c r="AA6" s="20" t="s">
        <v>4134</v>
      </c>
      <c r="AB6" s="27">
        <v>9106003185</v>
      </c>
      <c r="AC6" s="25" t="str">
        <f>VLOOKUP(AB6,Data!AF:AG,2,0)</f>
        <v>9106003185-00001867</v>
      </c>
      <c r="AE6" s="25" t="str">
        <f>VLOOKUP(AC6,Data!A:G,7,0)</f>
        <v>00001867</v>
      </c>
      <c r="AF6" s="25" t="str">
        <f>VLOOKUP(AC6,Data!A:D,4,0)</f>
        <v>10/10/2025</v>
      </c>
      <c r="AG6" s="20" t="s">
        <v>1975</v>
      </c>
      <c r="AH6" s="25" t="s">
        <v>3676</v>
      </c>
      <c r="AI6" s="25" t="str">
        <f>VLOOKUP(AG6,'mã win'!B:K,10,0)</f>
        <v>N</v>
      </c>
      <c r="AJ6" s="20" t="str">
        <f>VLOOKUP(Q6,'mã sp'!A:B,2,0)</f>
        <v>CGM300</v>
      </c>
      <c r="AK6" s="25" t="str">
        <f>VLOOKUP(AC6,Data!A:F,6,0)</f>
        <v>K25TTM</v>
      </c>
      <c r="AL6" s="20" t="str">
        <f t="shared" si="0"/>
        <v>1703 WM VCP BLU Bạc Liêu</v>
      </c>
      <c r="AM6" s="20" t="str">
        <f>VLOOKUP(AC6,Data!A:M,13,0)</f>
        <v>0104918404-018</v>
      </c>
      <c r="AO6" s="20" t="str">
        <f t="shared" si="1"/>
        <v/>
      </c>
      <c r="AP6" s="20" t="str">
        <f>IF(AND(AM6="0104918404",AO6=""),"WIN"&amp;L6,IF(AO6="",VLOOKUP(AM6,'mã win'!B:J,9,0),""))</f>
        <v>WIN-018</v>
      </c>
      <c r="AQ6" s="25" t="str">
        <f t="shared" si="2"/>
        <v>WIN-018</v>
      </c>
      <c r="AR6" s="1">
        <f t="shared" si="3"/>
        <v>79305.48</v>
      </c>
    </row>
    <row r="7" spans="1:44" x14ac:dyDescent="0.25">
      <c r="A7" s="20">
        <v>6212</v>
      </c>
      <c r="B7" s="21">
        <v>9106020354</v>
      </c>
      <c r="C7" s="22">
        <v>45933</v>
      </c>
      <c r="D7" s="22">
        <v>45970</v>
      </c>
      <c r="E7" s="23">
        <v>45941.485205208301</v>
      </c>
      <c r="F7" s="21" t="s">
        <v>6469</v>
      </c>
      <c r="G7" s="22"/>
      <c r="H7" s="20" t="s">
        <v>4127</v>
      </c>
      <c r="I7" s="21" t="s">
        <v>4128</v>
      </c>
      <c r="J7" s="20" t="s">
        <v>4129</v>
      </c>
      <c r="K7" s="20" t="s">
        <v>4130</v>
      </c>
      <c r="L7" s="21" t="s">
        <v>6470</v>
      </c>
      <c r="M7" s="20" t="s">
        <v>6471</v>
      </c>
      <c r="N7" s="20" t="s">
        <v>6472</v>
      </c>
      <c r="O7" s="20">
        <v>10</v>
      </c>
      <c r="P7" s="21" t="s">
        <v>4135</v>
      </c>
      <c r="Q7" s="20" t="s">
        <v>4086</v>
      </c>
      <c r="R7" s="21" t="s">
        <v>4136</v>
      </c>
      <c r="S7" s="21" t="s">
        <v>4133</v>
      </c>
      <c r="T7" s="20">
        <v>45588</v>
      </c>
      <c r="U7" s="20">
        <v>4</v>
      </c>
      <c r="V7" s="20">
        <v>0</v>
      </c>
      <c r="W7" s="20" t="s">
        <v>6473</v>
      </c>
      <c r="Y7" s="22">
        <v>45941.4852026273</v>
      </c>
      <c r="AA7" s="20" t="s">
        <v>4134</v>
      </c>
      <c r="AB7" s="27">
        <v>9106020354</v>
      </c>
      <c r="AC7" s="25" t="str">
        <f>VLOOKUP(AB7,Data!AF:AG,2,0)</f>
        <v>9106020354-00484921</v>
      </c>
      <c r="AE7" s="25" t="str">
        <f>VLOOKUP(AC7,Data!A:G,7,0)</f>
        <v>00484921</v>
      </c>
      <c r="AF7" s="25" t="str">
        <f>VLOOKUP(AC7,Data!A:D,4,0)</f>
        <v>11/10/2025</v>
      </c>
      <c r="AG7" s="20" t="s">
        <v>55</v>
      </c>
      <c r="AH7" s="25" t="s">
        <v>14462</v>
      </c>
      <c r="AI7" s="25" t="str">
        <f>VLOOKUP(AG7,'mã win'!B:K,10,0)</f>
        <v>B</v>
      </c>
      <c r="AJ7" s="20" t="str">
        <f>VLOOKUP(Q7,'mã sp'!A:B,2,0)</f>
        <v>TH200</v>
      </c>
      <c r="AK7" s="25" t="str">
        <f>VLOOKUP(AC7,Data!A:F,6,0)</f>
        <v>K25TTM</v>
      </c>
      <c r="AL7" s="20" t="str">
        <f t="shared" si="0"/>
        <v>1658 WM HNI Đại La</v>
      </c>
      <c r="AM7" s="20" t="str">
        <f>VLOOKUP(AC7,Data!A:M,13,0)</f>
        <v>0104918404-002</v>
      </c>
      <c r="AN7" s="20">
        <f>MATCH(L7,[1]Khach_hang!$O:$O,0)</f>
        <v>96</v>
      </c>
      <c r="AO7" s="20" t="str">
        <f t="shared" si="1"/>
        <v>WIN1658</v>
      </c>
      <c r="AP7" s="20" t="str">
        <f>IF(AND(AM7="0104918404",AO7=""),"WIN"&amp;L7,IF(AO7="",VLOOKUP(AM7,'mã win'!B:J,9,0),""))</f>
        <v/>
      </c>
      <c r="AQ7" s="25" t="str">
        <f t="shared" si="2"/>
        <v>WIN1658</v>
      </c>
      <c r="AR7" s="1">
        <f t="shared" si="3"/>
        <v>196940.16</v>
      </c>
    </row>
    <row r="8" spans="1:44" x14ac:dyDescent="0.25">
      <c r="A8" s="20">
        <v>6213</v>
      </c>
      <c r="B8" s="21">
        <v>9106020354</v>
      </c>
      <c r="C8" s="22">
        <v>45933</v>
      </c>
      <c r="D8" s="22">
        <v>45970</v>
      </c>
      <c r="E8" s="23">
        <v>45941.485205208301</v>
      </c>
      <c r="F8" s="21" t="s">
        <v>6469</v>
      </c>
      <c r="G8" s="22"/>
      <c r="H8" s="20" t="s">
        <v>4127</v>
      </c>
      <c r="I8" s="21" t="s">
        <v>4128</v>
      </c>
      <c r="J8" s="20" t="s">
        <v>4129</v>
      </c>
      <c r="K8" s="20" t="s">
        <v>4130</v>
      </c>
      <c r="L8" s="21" t="s">
        <v>6470</v>
      </c>
      <c r="M8" s="20" t="s">
        <v>6471</v>
      </c>
      <c r="N8" s="20" t="s">
        <v>6472</v>
      </c>
      <c r="O8" s="20">
        <v>20</v>
      </c>
      <c r="P8" s="21" t="s">
        <v>4150</v>
      </c>
      <c r="Q8" s="20" t="s">
        <v>3966</v>
      </c>
      <c r="R8" s="21" t="s">
        <v>4151</v>
      </c>
      <c r="S8" s="21" t="s">
        <v>4133</v>
      </c>
      <c r="T8" s="20">
        <v>70950</v>
      </c>
      <c r="U8" s="20">
        <v>1</v>
      </c>
      <c r="V8" s="20">
        <v>0</v>
      </c>
      <c r="W8" s="20" t="s">
        <v>6473</v>
      </c>
      <c r="Y8" s="22">
        <v>45941.4852026273</v>
      </c>
      <c r="AA8" s="20" t="s">
        <v>4134</v>
      </c>
      <c r="AB8" s="27">
        <v>9106020354</v>
      </c>
      <c r="AC8" s="25" t="str">
        <f>VLOOKUP(AB8,Data!AF:AG,2,0)</f>
        <v>9106020354-00484921</v>
      </c>
      <c r="AE8" s="25" t="str">
        <f>VLOOKUP(AC8,Data!A:G,7,0)</f>
        <v>00484921</v>
      </c>
      <c r="AF8" s="25" t="str">
        <f>VLOOKUP(AC8,Data!A:D,4,0)</f>
        <v>11/10/2025</v>
      </c>
      <c r="AG8" s="20" t="s">
        <v>55</v>
      </c>
      <c r="AH8" s="25" t="s">
        <v>14462</v>
      </c>
      <c r="AI8" s="25" t="str">
        <f>VLOOKUP(AG8,'mã win'!B:K,10,0)</f>
        <v>B</v>
      </c>
      <c r="AJ8" s="20" t="str">
        <f>VLOOKUP(Q8,'mã sp'!A:B,2,0)</f>
        <v>CN300</v>
      </c>
      <c r="AK8" s="25" t="str">
        <f>VLOOKUP(AC8,Data!A:F,6,0)</f>
        <v>K25TTM</v>
      </c>
      <c r="AL8" s="20" t="str">
        <f t="shared" si="0"/>
        <v>1658 WM HNI Đại La</v>
      </c>
      <c r="AM8" s="20" t="str">
        <f>VLOOKUP(AC8,Data!A:M,13,0)</f>
        <v>0104918404-002</v>
      </c>
      <c r="AN8" s="20">
        <f>MATCH(L8,[1]Khach_hang!$O:$O,0)</f>
        <v>96</v>
      </c>
      <c r="AO8" s="20" t="str">
        <f t="shared" si="1"/>
        <v>WIN1658</v>
      </c>
      <c r="AP8" s="20" t="str">
        <f>IF(AND(AM8="0104918404",AO8=""),"WIN"&amp;L8,IF(AO8="",VLOOKUP(AM8,'mã win'!B:J,9,0),""))</f>
        <v/>
      </c>
      <c r="AQ8" s="25" t="str">
        <f t="shared" si="2"/>
        <v>WIN1658</v>
      </c>
      <c r="AR8" s="1">
        <f t="shared" si="3"/>
        <v>76626</v>
      </c>
    </row>
    <row r="9" spans="1:44" x14ac:dyDescent="0.25">
      <c r="A9" s="20">
        <v>6214</v>
      </c>
      <c r="B9" s="21">
        <v>9106020354</v>
      </c>
      <c r="C9" s="22">
        <v>45933</v>
      </c>
      <c r="D9" s="22">
        <v>45970</v>
      </c>
      <c r="E9" s="23">
        <v>45941.485205208301</v>
      </c>
      <c r="F9" s="21" t="s">
        <v>6469</v>
      </c>
      <c r="G9" s="22"/>
      <c r="H9" s="20" t="s">
        <v>4127</v>
      </c>
      <c r="I9" s="21" t="s">
        <v>4128</v>
      </c>
      <c r="J9" s="20" t="s">
        <v>4129</v>
      </c>
      <c r="K9" s="20" t="s">
        <v>4130</v>
      </c>
      <c r="L9" s="21" t="s">
        <v>6470</v>
      </c>
      <c r="M9" s="20" t="s">
        <v>6471</v>
      </c>
      <c r="N9" s="20" t="s">
        <v>6472</v>
      </c>
      <c r="O9" s="20">
        <v>30</v>
      </c>
      <c r="P9" s="21" t="s">
        <v>4168</v>
      </c>
      <c r="Q9" s="20" t="s">
        <v>3992</v>
      </c>
      <c r="R9" s="21" t="s">
        <v>4169</v>
      </c>
      <c r="S9" s="21" t="s">
        <v>4133</v>
      </c>
      <c r="T9" s="20">
        <v>111606</v>
      </c>
      <c r="U9" s="20">
        <v>4</v>
      </c>
      <c r="V9" s="20">
        <v>0</v>
      </c>
      <c r="W9" s="20" t="s">
        <v>6473</v>
      </c>
      <c r="Y9" s="22">
        <v>45941.4852026273</v>
      </c>
      <c r="AA9" s="20" t="s">
        <v>4134</v>
      </c>
      <c r="AB9" s="27">
        <v>9106020354</v>
      </c>
      <c r="AC9" s="25" t="str">
        <f>VLOOKUP(AB9,Data!AF:AG,2,0)</f>
        <v>9106020354-00484921</v>
      </c>
      <c r="AE9" s="25" t="str">
        <f>VLOOKUP(AC9,Data!A:G,7,0)</f>
        <v>00484921</v>
      </c>
      <c r="AF9" s="25" t="str">
        <f>VLOOKUP(AC9,Data!A:D,4,0)</f>
        <v>11/10/2025</v>
      </c>
      <c r="AG9" s="20" t="s">
        <v>55</v>
      </c>
      <c r="AH9" s="25" t="s">
        <v>14462</v>
      </c>
      <c r="AI9" s="25" t="str">
        <f>VLOOKUP(AG9,'mã win'!B:K,10,0)</f>
        <v>B</v>
      </c>
      <c r="AJ9" s="20" t="str">
        <f>VLOOKUP(Q9,'mã sp'!A:B,2,0)</f>
        <v>GXD500</v>
      </c>
      <c r="AK9" s="25" t="str">
        <f>VLOOKUP(AC9,Data!A:F,6,0)</f>
        <v>K25TTM</v>
      </c>
      <c r="AL9" s="20" t="str">
        <f t="shared" si="0"/>
        <v>1658 WM HNI Đại La</v>
      </c>
      <c r="AM9" s="20" t="str">
        <f>VLOOKUP(AC9,Data!A:M,13,0)</f>
        <v>0104918404-002</v>
      </c>
      <c r="AN9" s="20">
        <f>MATCH(L9,[1]Khach_hang!$O:$O,0)</f>
        <v>96</v>
      </c>
      <c r="AO9" s="20" t="str">
        <f t="shared" si="1"/>
        <v>WIN1658</v>
      </c>
      <c r="AP9" s="20" t="str">
        <f>IF(AND(AM9="0104918404",AO9=""),"WIN"&amp;L9,IF(AO9="",VLOOKUP(AM9,'mã win'!B:J,9,0),""))</f>
        <v/>
      </c>
      <c r="AQ9" s="25" t="str">
        <f t="shared" si="2"/>
        <v>WIN1658</v>
      </c>
      <c r="AR9" s="1">
        <f t="shared" si="3"/>
        <v>482137.92</v>
      </c>
    </row>
    <row r="10" spans="1:44" x14ac:dyDescent="0.25">
      <c r="A10" s="20">
        <v>6226</v>
      </c>
      <c r="B10" s="21">
        <v>9106020497</v>
      </c>
      <c r="C10" s="22">
        <v>45933</v>
      </c>
      <c r="D10" s="22">
        <v>45961</v>
      </c>
      <c r="E10" s="23">
        <v>45933.676342476901</v>
      </c>
      <c r="F10" s="21" t="s">
        <v>6476</v>
      </c>
      <c r="G10" s="22"/>
      <c r="H10" s="20" t="s">
        <v>4127</v>
      </c>
      <c r="I10" s="21" t="s">
        <v>4128</v>
      </c>
      <c r="J10" s="20" t="s">
        <v>4129</v>
      </c>
      <c r="K10" s="20" t="s">
        <v>4130</v>
      </c>
      <c r="L10" s="21" t="s">
        <v>6477</v>
      </c>
      <c r="M10" s="20" t="s">
        <v>6478</v>
      </c>
      <c r="N10" s="20" t="s">
        <v>6479</v>
      </c>
      <c r="O10" s="20">
        <v>10</v>
      </c>
      <c r="P10" s="21" t="s">
        <v>4137</v>
      </c>
      <c r="Q10" s="20" t="s">
        <v>4006</v>
      </c>
      <c r="R10" s="21" t="s">
        <v>4138</v>
      </c>
      <c r="S10" s="21" t="s">
        <v>4133</v>
      </c>
      <c r="T10" s="20">
        <v>111058</v>
      </c>
      <c r="U10" s="20">
        <v>2</v>
      </c>
      <c r="V10" s="20">
        <v>0</v>
      </c>
      <c r="W10" s="20" t="s">
        <v>6480</v>
      </c>
      <c r="Y10" s="22">
        <v>45933.676342326398</v>
      </c>
      <c r="AA10" s="20" t="s">
        <v>4134</v>
      </c>
      <c r="AB10" s="27">
        <v>9106020497</v>
      </c>
      <c r="AC10" s="25" t="str">
        <f>VLOOKUP(AB10,Data!AF:AG,2,0)</f>
        <v>9106020497-00081276</v>
      </c>
      <c r="AE10" s="25" t="str">
        <f>VLOOKUP(AC10,Data!A:G,7,0)</f>
        <v>00081276</v>
      </c>
      <c r="AF10" s="25" t="str">
        <f>VLOOKUP(AC10,Data!A:D,4,0)</f>
        <v>10/10/2025</v>
      </c>
      <c r="AG10" s="20" t="s">
        <v>64</v>
      </c>
      <c r="AH10" s="25" t="s">
        <v>3639</v>
      </c>
      <c r="AI10" s="25" t="str">
        <f>VLOOKUP(AG10,'mã win'!B:K,10,0)</f>
        <v>N</v>
      </c>
      <c r="AJ10" s="20" t="str">
        <f>VLOOKUP(Q10,'mã sp'!A:B,2,0)</f>
        <v>GM500</v>
      </c>
      <c r="AK10" s="25" t="str">
        <f>VLOOKUP(AC10,Data!A:F,6,0)</f>
        <v>K25TTM</v>
      </c>
      <c r="AL10" s="20" t="str">
        <f t="shared" si="0"/>
        <v>1546 WM VCP DNG Đà Nẵng</v>
      </c>
      <c r="AM10" s="20" t="str">
        <f>VLOOKUP(AC10,Data!A:M,13,0)</f>
        <v>0104918404-009</v>
      </c>
      <c r="AO10" s="20" t="str">
        <f t="shared" si="1"/>
        <v/>
      </c>
      <c r="AP10" s="20" t="str">
        <f>IF(AND(AM10="0104918404",AO10=""),"WIN"&amp;L10,IF(AO10="",VLOOKUP(AM10,'mã win'!B:J,9,0),""))</f>
        <v>WIN-DNG-01-009</v>
      </c>
      <c r="AQ10" s="25" t="str">
        <f t="shared" si="2"/>
        <v>WIN-DNG-01-009</v>
      </c>
      <c r="AR10" s="1">
        <f t="shared" si="3"/>
        <v>239885.28</v>
      </c>
    </row>
    <row r="11" spans="1:44" x14ac:dyDescent="0.25">
      <c r="A11" s="20">
        <v>6227</v>
      </c>
      <c r="B11" s="21">
        <v>9106020497</v>
      </c>
      <c r="C11" s="22">
        <v>45933</v>
      </c>
      <c r="D11" s="22">
        <v>45961</v>
      </c>
      <c r="E11" s="23">
        <v>45933.676342476901</v>
      </c>
      <c r="F11" s="21" t="s">
        <v>6476</v>
      </c>
      <c r="G11" s="22"/>
      <c r="H11" s="20" t="s">
        <v>4127</v>
      </c>
      <c r="I11" s="21" t="s">
        <v>4128</v>
      </c>
      <c r="J11" s="20" t="s">
        <v>4129</v>
      </c>
      <c r="K11" s="20" t="s">
        <v>4130</v>
      </c>
      <c r="L11" s="21" t="s">
        <v>6477</v>
      </c>
      <c r="M11" s="20" t="s">
        <v>6478</v>
      </c>
      <c r="N11" s="20" t="s">
        <v>6479</v>
      </c>
      <c r="O11" s="20">
        <v>20</v>
      </c>
      <c r="P11" s="21" t="s">
        <v>4150</v>
      </c>
      <c r="Q11" s="20" t="s">
        <v>3966</v>
      </c>
      <c r="R11" s="21" t="s">
        <v>4151</v>
      </c>
      <c r="S11" s="21" t="s">
        <v>4133</v>
      </c>
      <c r="T11" s="20">
        <v>70950</v>
      </c>
      <c r="U11" s="20">
        <v>2</v>
      </c>
      <c r="V11" s="20">
        <v>0</v>
      </c>
      <c r="W11" s="20" t="s">
        <v>6480</v>
      </c>
      <c r="Y11" s="22">
        <v>45933.676342326398</v>
      </c>
      <c r="AA11" s="20" t="s">
        <v>4134</v>
      </c>
      <c r="AB11" s="27">
        <v>9106020497</v>
      </c>
      <c r="AC11" s="25" t="str">
        <f>VLOOKUP(AB11,Data!AF:AG,2,0)</f>
        <v>9106020497-00081276</v>
      </c>
      <c r="AE11" s="25" t="str">
        <f>VLOOKUP(AC11,Data!A:G,7,0)</f>
        <v>00081276</v>
      </c>
      <c r="AF11" s="25" t="str">
        <f>VLOOKUP(AC11,Data!A:D,4,0)</f>
        <v>10/10/2025</v>
      </c>
      <c r="AG11" s="20" t="s">
        <v>64</v>
      </c>
      <c r="AH11" s="25" t="s">
        <v>3639</v>
      </c>
      <c r="AI11" s="25" t="str">
        <f>VLOOKUP(AG11,'mã win'!B:K,10,0)</f>
        <v>N</v>
      </c>
      <c r="AJ11" s="20" t="str">
        <f>VLOOKUP(Q11,'mã sp'!A:B,2,0)</f>
        <v>CN300</v>
      </c>
      <c r="AK11" s="25" t="str">
        <f>VLOOKUP(AC11,Data!A:F,6,0)</f>
        <v>K25TTM</v>
      </c>
      <c r="AL11" s="20" t="str">
        <f t="shared" si="0"/>
        <v>1546 WM VCP DNG Đà Nẵng</v>
      </c>
      <c r="AM11" s="20" t="str">
        <f>VLOOKUP(AC11,Data!A:M,13,0)</f>
        <v>0104918404-009</v>
      </c>
      <c r="AO11" s="20" t="str">
        <f t="shared" si="1"/>
        <v/>
      </c>
      <c r="AP11" s="20" t="str">
        <f>IF(AND(AM11="0104918404",AO11=""),"WIN"&amp;L11,IF(AO11="",VLOOKUP(AM11,'mã win'!B:J,9,0),""))</f>
        <v>WIN-DNG-01-009</v>
      </c>
      <c r="AQ11" s="25" t="str">
        <f t="shared" si="2"/>
        <v>WIN-DNG-01-009</v>
      </c>
      <c r="AR11" s="1">
        <f t="shared" si="3"/>
        <v>153252</v>
      </c>
    </row>
    <row r="12" spans="1:44" x14ac:dyDescent="0.25">
      <c r="A12" s="20">
        <v>6693</v>
      </c>
      <c r="B12" s="21">
        <v>9106026992</v>
      </c>
      <c r="C12" s="22">
        <v>45935</v>
      </c>
      <c r="D12" s="22">
        <v>45942</v>
      </c>
      <c r="E12" s="23">
        <v>45935.582179548597</v>
      </c>
      <c r="F12" s="21" t="s">
        <v>6567</v>
      </c>
      <c r="G12" s="22"/>
      <c r="H12" s="20" t="s">
        <v>4127</v>
      </c>
      <c r="I12" s="21" t="s">
        <v>4128</v>
      </c>
      <c r="J12" s="20" t="s">
        <v>4129</v>
      </c>
      <c r="K12" s="20" t="s">
        <v>4130</v>
      </c>
      <c r="L12" s="21" t="s">
        <v>5483</v>
      </c>
      <c r="M12" s="20" t="s">
        <v>5484</v>
      </c>
      <c r="N12" s="20" t="s">
        <v>5485</v>
      </c>
      <c r="O12" s="20">
        <v>10</v>
      </c>
      <c r="P12" s="21" t="s">
        <v>4139</v>
      </c>
      <c r="Q12" s="20" t="s">
        <v>3948</v>
      </c>
      <c r="R12" s="21" t="s">
        <v>4140</v>
      </c>
      <c r="S12" s="21" t="s">
        <v>4133</v>
      </c>
      <c r="T12" s="20">
        <v>60885</v>
      </c>
      <c r="U12" s="20">
        <v>2</v>
      </c>
      <c r="V12" s="20">
        <v>0</v>
      </c>
      <c r="W12" s="20" t="s">
        <v>5486</v>
      </c>
      <c r="X12" s="20" t="s">
        <v>5487</v>
      </c>
      <c r="Y12" s="22">
        <v>45935.582179398101</v>
      </c>
      <c r="Z12" s="20" t="s">
        <v>6568</v>
      </c>
      <c r="AA12" s="20" t="s">
        <v>4134</v>
      </c>
      <c r="AB12" s="27">
        <v>9106026992</v>
      </c>
      <c r="AC12" s="25" t="str">
        <f>VLOOKUP(AB12,Data!AF:AG,2,0)</f>
        <v>9106026992-00001738</v>
      </c>
      <c r="AE12" s="25" t="str">
        <f>VLOOKUP(AC12,Data!A:G,7,0)</f>
        <v>00001738</v>
      </c>
      <c r="AF12" s="25" t="str">
        <f>VLOOKUP(AC12,Data!A:D,4,0)</f>
        <v>09/10/2025</v>
      </c>
      <c r="AG12" s="20" t="s">
        <v>560</v>
      </c>
      <c r="AH12" s="25" t="s">
        <v>3764</v>
      </c>
      <c r="AI12" s="25" t="str">
        <f>VLOOKUP(AG12,'mã win'!B:K,10,0)</f>
        <v>N</v>
      </c>
      <c r="AJ12" s="20" t="str">
        <f>VLOOKUP(Q12,'mã sp'!A:B,2,0)</f>
        <v>CC300</v>
      </c>
      <c r="AK12" s="25" t="str">
        <f>VLOOKUP(AC12,Data!A:F,6,0)</f>
        <v>K25TTM</v>
      </c>
      <c r="AL12" s="20" t="str">
        <f t="shared" si="0"/>
        <v>1607 WM VCP PYN Tuy Hòa</v>
      </c>
      <c r="AM12" s="20" t="str">
        <f>VLOOKUP(AC12,Data!A:M,13,0)</f>
        <v>0104918404-039</v>
      </c>
      <c r="AO12" s="20" t="str">
        <f t="shared" si="1"/>
        <v/>
      </c>
      <c r="AP12" s="20" t="str">
        <f>IF(AND(AM12="0104918404",AO12=""),"WIN"&amp;L12,IF(AO12="",VLOOKUP(AM12,'mã win'!B:J,9,0),""))</f>
        <v>WIN-039</v>
      </c>
      <c r="AQ12" s="25" t="str">
        <f t="shared" si="2"/>
        <v>WIN-039</v>
      </c>
      <c r="AR12" s="1">
        <f t="shared" si="3"/>
        <v>131511.6</v>
      </c>
    </row>
    <row r="13" spans="1:44" x14ac:dyDescent="0.25">
      <c r="A13" s="20">
        <v>7037</v>
      </c>
      <c r="B13" s="21">
        <v>9106031300</v>
      </c>
      <c r="C13" s="22">
        <v>45936</v>
      </c>
      <c r="D13" s="22">
        <v>45946</v>
      </c>
      <c r="E13" s="23">
        <v>45936.625358182901</v>
      </c>
      <c r="F13" s="21" t="s">
        <v>6642</v>
      </c>
      <c r="G13" s="22"/>
      <c r="H13" s="20" t="s">
        <v>4127</v>
      </c>
      <c r="I13" s="21" t="s">
        <v>4128</v>
      </c>
      <c r="J13" s="20" t="s">
        <v>4129</v>
      </c>
      <c r="K13" s="20" t="s">
        <v>4130</v>
      </c>
      <c r="L13" s="21" t="s">
        <v>4511</v>
      </c>
      <c r="M13" s="20" t="s">
        <v>4512</v>
      </c>
      <c r="N13" s="20" t="s">
        <v>4513</v>
      </c>
      <c r="O13" s="20">
        <v>10</v>
      </c>
      <c r="P13" s="21" t="s">
        <v>4171</v>
      </c>
      <c r="Q13" s="20" t="s">
        <v>3998</v>
      </c>
      <c r="R13" s="21" t="s">
        <v>4172</v>
      </c>
      <c r="S13" s="21" t="s">
        <v>4133</v>
      </c>
      <c r="T13" s="20">
        <v>49500</v>
      </c>
      <c r="U13" s="20">
        <v>1</v>
      </c>
      <c r="V13" s="20">
        <v>0</v>
      </c>
      <c r="W13" s="20" t="s">
        <v>4514</v>
      </c>
      <c r="Y13" s="22">
        <v>45936.625355243101</v>
      </c>
      <c r="AA13" s="20" t="s">
        <v>4134</v>
      </c>
      <c r="AB13" s="27">
        <v>9106031300</v>
      </c>
      <c r="AC13" s="25" t="str">
        <f>VLOOKUP(AB13,Data!AF:AG,2,0)</f>
        <v>9106031300-00014270</v>
      </c>
      <c r="AE13" s="25" t="str">
        <f>VLOOKUP(AC13,Data!A:G,7,0)</f>
        <v>00014270</v>
      </c>
      <c r="AF13" s="25" t="str">
        <f>VLOOKUP(AC13,Data!A:D,4,0)</f>
        <v>08/10/2025</v>
      </c>
      <c r="AG13" s="20" t="s">
        <v>238</v>
      </c>
      <c r="AH13" s="25" t="s">
        <v>3779</v>
      </c>
      <c r="AI13" s="25" t="str">
        <f>VLOOKUP(AG13,'mã win'!B:K,10,0)</f>
        <v>B</v>
      </c>
      <c r="AJ13" s="20" t="str">
        <f>VLOOKUP(Q13,'mã sp'!A:B,2,0)</f>
        <v>GL250</v>
      </c>
      <c r="AK13" s="25" t="str">
        <f>VLOOKUP(AC13,Data!A:F,6,0)</f>
        <v>K25TTM</v>
      </c>
      <c r="AL13" s="20" t="str">
        <f t="shared" si="0"/>
        <v>1573 WM VCP TBH Thái Bình</v>
      </c>
      <c r="AM13" s="20" t="str">
        <f>VLOOKUP(AC13,Data!A:M,13,0)</f>
        <v>0104918404-044</v>
      </c>
      <c r="AO13" s="20" t="str">
        <f t="shared" si="1"/>
        <v/>
      </c>
      <c r="AP13" s="20" t="str">
        <f>IF(AND(AM13="0104918404",AO13=""),"WIN"&amp;L13,IF(AO13="",VLOOKUP(AM13,'mã win'!B:J,9,0),""))</f>
        <v>WIN-044</v>
      </c>
      <c r="AQ13" s="25" t="str">
        <f t="shared" si="2"/>
        <v>WIN-044</v>
      </c>
      <c r="AR13" s="1">
        <f t="shared" si="3"/>
        <v>53460</v>
      </c>
    </row>
    <row r="14" spans="1:44" x14ac:dyDescent="0.25">
      <c r="A14" s="20">
        <v>7038</v>
      </c>
      <c r="B14" s="21">
        <v>9106031300</v>
      </c>
      <c r="C14" s="22">
        <v>45936</v>
      </c>
      <c r="D14" s="22">
        <v>45946</v>
      </c>
      <c r="E14" s="23">
        <v>45936.625358182901</v>
      </c>
      <c r="F14" s="21" t="s">
        <v>6642</v>
      </c>
      <c r="G14" s="22"/>
      <c r="H14" s="20" t="s">
        <v>4127</v>
      </c>
      <c r="I14" s="21" t="s">
        <v>4128</v>
      </c>
      <c r="J14" s="20" t="s">
        <v>4129</v>
      </c>
      <c r="K14" s="20" t="s">
        <v>4130</v>
      </c>
      <c r="L14" s="21" t="s">
        <v>4511</v>
      </c>
      <c r="M14" s="20" t="s">
        <v>4512</v>
      </c>
      <c r="N14" s="20" t="s">
        <v>4513</v>
      </c>
      <c r="O14" s="20">
        <v>20</v>
      </c>
      <c r="P14" s="21" t="s">
        <v>4176</v>
      </c>
      <c r="Q14" s="20" t="s">
        <v>4009</v>
      </c>
      <c r="R14" s="21" t="s">
        <v>4177</v>
      </c>
      <c r="S14" s="21" t="s">
        <v>4133</v>
      </c>
      <c r="T14" s="20">
        <v>50400</v>
      </c>
      <c r="U14" s="20">
        <v>1</v>
      </c>
      <c r="V14" s="20">
        <v>0</v>
      </c>
      <c r="W14" s="20" t="s">
        <v>4514</v>
      </c>
      <c r="Y14" s="22">
        <v>45936.625355243101</v>
      </c>
      <c r="AA14" s="20" t="s">
        <v>4134</v>
      </c>
      <c r="AB14" s="27">
        <v>9106031300</v>
      </c>
      <c r="AC14" s="25" t="str">
        <f>VLOOKUP(AB14,Data!AF:AG,2,0)</f>
        <v>9106031300-00014270</v>
      </c>
      <c r="AE14" s="25" t="str">
        <f>VLOOKUP(AC14,Data!A:G,7,0)</f>
        <v>00014270</v>
      </c>
      <c r="AF14" s="25" t="str">
        <f>VLOOKUP(AC14,Data!A:D,4,0)</f>
        <v>08/10/2025</v>
      </c>
      <c r="AG14" s="20" t="s">
        <v>238</v>
      </c>
      <c r="AH14" s="25" t="s">
        <v>3779</v>
      </c>
      <c r="AI14" s="25" t="str">
        <f>VLOOKUP(AG14,'mã win'!B:K,10,0)</f>
        <v>B</v>
      </c>
      <c r="AJ14" s="20" t="str">
        <f>VLOOKUP(Q14,'mã sp'!A:B,2,0)</f>
        <v>GSG250</v>
      </c>
      <c r="AK14" s="25" t="str">
        <f>VLOOKUP(AC14,Data!A:F,6,0)</f>
        <v>K25TTM</v>
      </c>
      <c r="AL14" s="20" t="str">
        <f t="shared" si="0"/>
        <v>1573 WM VCP TBH Thái Bình</v>
      </c>
      <c r="AM14" s="20" t="str">
        <f>VLOOKUP(AC14,Data!A:M,13,0)</f>
        <v>0104918404-044</v>
      </c>
      <c r="AO14" s="20" t="str">
        <f t="shared" si="1"/>
        <v/>
      </c>
      <c r="AP14" s="20" t="str">
        <f>IF(AND(AM14="0104918404",AO14=""),"WIN"&amp;L14,IF(AO14="",VLOOKUP(AM14,'mã win'!B:J,9,0),""))</f>
        <v>WIN-044</v>
      </c>
      <c r="AQ14" s="25" t="str">
        <f t="shared" si="2"/>
        <v>WIN-044</v>
      </c>
      <c r="AR14" s="1">
        <f t="shared" si="3"/>
        <v>54432</v>
      </c>
    </row>
    <row r="15" spans="1:44" x14ac:dyDescent="0.25">
      <c r="A15" s="20">
        <v>7039</v>
      </c>
      <c r="B15" s="21">
        <v>9106031300</v>
      </c>
      <c r="C15" s="22">
        <v>45936</v>
      </c>
      <c r="D15" s="22">
        <v>45946</v>
      </c>
      <c r="E15" s="23">
        <v>45936.625358182901</v>
      </c>
      <c r="F15" s="21" t="s">
        <v>6642</v>
      </c>
      <c r="G15" s="22"/>
      <c r="H15" s="20" t="s">
        <v>4127</v>
      </c>
      <c r="I15" s="21" t="s">
        <v>4128</v>
      </c>
      <c r="J15" s="20" t="s">
        <v>4129</v>
      </c>
      <c r="K15" s="20" t="s">
        <v>4130</v>
      </c>
      <c r="L15" s="21" t="s">
        <v>4511</v>
      </c>
      <c r="M15" s="20" t="s">
        <v>4512</v>
      </c>
      <c r="N15" s="20" t="s">
        <v>4513</v>
      </c>
      <c r="O15" s="20">
        <v>30</v>
      </c>
      <c r="P15" s="21" t="s">
        <v>4168</v>
      </c>
      <c r="Q15" s="20" t="s">
        <v>3992</v>
      </c>
      <c r="R15" s="21" t="s">
        <v>4169</v>
      </c>
      <c r="S15" s="21" t="s">
        <v>4133</v>
      </c>
      <c r="T15" s="20">
        <v>111606</v>
      </c>
      <c r="U15" s="20">
        <v>1</v>
      </c>
      <c r="V15" s="20">
        <v>0</v>
      </c>
      <c r="W15" s="20" t="s">
        <v>4514</v>
      </c>
      <c r="Y15" s="22">
        <v>45936.625355243101</v>
      </c>
      <c r="AA15" s="20" t="s">
        <v>4134</v>
      </c>
      <c r="AB15" s="27">
        <v>9106031300</v>
      </c>
      <c r="AC15" s="25" t="str">
        <f>VLOOKUP(AB15,Data!AF:AG,2,0)</f>
        <v>9106031300-00014270</v>
      </c>
      <c r="AE15" s="25" t="str">
        <f>VLOOKUP(AC15,Data!A:G,7,0)</f>
        <v>00014270</v>
      </c>
      <c r="AF15" s="25" t="str">
        <f>VLOOKUP(AC15,Data!A:D,4,0)</f>
        <v>08/10/2025</v>
      </c>
      <c r="AG15" s="20" t="s">
        <v>238</v>
      </c>
      <c r="AH15" s="25" t="s">
        <v>3779</v>
      </c>
      <c r="AI15" s="25" t="str">
        <f>VLOOKUP(AG15,'mã win'!B:K,10,0)</f>
        <v>B</v>
      </c>
      <c r="AJ15" s="20" t="str">
        <f>VLOOKUP(Q15,'mã sp'!A:B,2,0)</f>
        <v>GXD500</v>
      </c>
      <c r="AK15" s="25" t="str">
        <f>VLOOKUP(AC15,Data!A:F,6,0)</f>
        <v>K25TTM</v>
      </c>
      <c r="AL15" s="20" t="str">
        <f t="shared" si="0"/>
        <v>1573 WM VCP TBH Thái Bình</v>
      </c>
      <c r="AM15" s="20" t="str">
        <f>VLOOKUP(AC15,Data!A:M,13,0)</f>
        <v>0104918404-044</v>
      </c>
      <c r="AO15" s="20" t="str">
        <f t="shared" si="1"/>
        <v/>
      </c>
      <c r="AP15" s="20" t="str">
        <f>IF(AND(AM15="0104918404",AO15=""),"WIN"&amp;L15,IF(AO15="",VLOOKUP(AM15,'mã win'!B:J,9,0),""))</f>
        <v>WIN-044</v>
      </c>
      <c r="AQ15" s="25" t="str">
        <f t="shared" si="2"/>
        <v>WIN-044</v>
      </c>
      <c r="AR15" s="1">
        <f t="shared" si="3"/>
        <v>120534.48</v>
      </c>
    </row>
    <row r="16" spans="1:44" x14ac:dyDescent="0.25">
      <c r="A16" s="20">
        <v>7127</v>
      </c>
      <c r="B16" s="21">
        <v>9106033021</v>
      </c>
      <c r="C16" s="22">
        <v>45936</v>
      </c>
      <c r="D16" s="22">
        <v>45942</v>
      </c>
      <c r="E16" s="23">
        <v>45936.794590358797</v>
      </c>
      <c r="F16" s="21" t="s">
        <v>6658</v>
      </c>
      <c r="G16" s="22"/>
      <c r="H16" s="20" t="s">
        <v>4127</v>
      </c>
      <c r="I16" s="21" t="s">
        <v>4128</v>
      </c>
      <c r="J16" s="20" t="s">
        <v>4129</v>
      </c>
      <c r="K16" s="20" t="s">
        <v>4130</v>
      </c>
      <c r="L16" s="21" t="s">
        <v>4291</v>
      </c>
      <c r="M16" s="20" t="s">
        <v>4292</v>
      </c>
      <c r="N16" s="20" t="s">
        <v>4293</v>
      </c>
      <c r="O16" s="20">
        <v>10</v>
      </c>
      <c r="P16" s="21" t="s">
        <v>4137</v>
      </c>
      <c r="Q16" s="20" t="s">
        <v>4098</v>
      </c>
      <c r="R16" s="21" t="s">
        <v>4138</v>
      </c>
      <c r="S16" s="21" t="s">
        <v>4133</v>
      </c>
      <c r="T16" s="20">
        <v>111058</v>
      </c>
      <c r="U16" s="20">
        <v>1</v>
      </c>
      <c r="V16" s="20">
        <v>0</v>
      </c>
      <c r="W16" s="20" t="s">
        <v>4294</v>
      </c>
      <c r="X16" s="20" t="s">
        <v>4295</v>
      </c>
      <c r="Y16" s="22">
        <v>45936.794589155099</v>
      </c>
      <c r="AA16" s="20" t="s">
        <v>4134</v>
      </c>
      <c r="AB16" s="27">
        <v>9106033021</v>
      </c>
      <c r="AC16" s="25" t="str">
        <f>VLOOKUP(AB16,Data!AF:AG,2,0)</f>
        <v>9106033021-00486438</v>
      </c>
      <c r="AE16" s="25" t="str">
        <f>VLOOKUP(AC16,Data!A:G,7,0)</f>
        <v>00486438</v>
      </c>
      <c r="AF16" s="25" t="str">
        <f>VLOOKUP(AC16,Data!A:D,4,0)</f>
        <v>12/10/2025</v>
      </c>
      <c r="AG16" s="20" t="s">
        <v>55</v>
      </c>
      <c r="AH16" s="25" t="s">
        <v>14463</v>
      </c>
      <c r="AI16" s="25" t="str">
        <f>VLOOKUP(AG16,'mã win'!B:K,10,0)</f>
        <v>B</v>
      </c>
      <c r="AJ16" s="20" t="str">
        <f>VLOOKUP(Q16,'mã sp'!A:B,2,0)</f>
        <v>GM500</v>
      </c>
      <c r="AK16" s="25" t="str">
        <f>VLOOKUP(AC16,Data!A:F,6,0)</f>
        <v>K25TTM</v>
      </c>
      <c r="AL16" s="20" t="str">
        <f t="shared" si="0"/>
        <v>1651 WM HNI Trương Định</v>
      </c>
      <c r="AM16" s="20" t="str">
        <f>VLOOKUP(AC16,Data!A:M,13,0)</f>
        <v>0104918404-002</v>
      </c>
      <c r="AN16" s="20">
        <f>MATCH(L16,[1]Khach_hang!$O:$O,0)</f>
        <v>90</v>
      </c>
      <c r="AO16" s="20" t="str">
        <f t="shared" si="1"/>
        <v>WIN1651</v>
      </c>
      <c r="AP16" s="20" t="str">
        <f>IF(AND(AM16="0104918404",AO16=""),"WIN"&amp;L16,IF(AO16="",VLOOKUP(AM16,'mã win'!B:J,9,0),""))</f>
        <v/>
      </c>
      <c r="AQ16" s="25" t="str">
        <f t="shared" si="2"/>
        <v>WIN1651</v>
      </c>
      <c r="AR16" s="1">
        <f t="shared" si="3"/>
        <v>119942.64</v>
      </c>
    </row>
    <row r="17" spans="1:44" x14ac:dyDescent="0.25">
      <c r="A17" s="20">
        <v>7128</v>
      </c>
      <c r="B17" s="21">
        <v>9106033021</v>
      </c>
      <c r="C17" s="22">
        <v>45936</v>
      </c>
      <c r="D17" s="22">
        <v>45942</v>
      </c>
      <c r="E17" s="23">
        <v>45936.794590358797</v>
      </c>
      <c r="F17" s="21" t="s">
        <v>6658</v>
      </c>
      <c r="G17" s="22"/>
      <c r="H17" s="20" t="s">
        <v>4127</v>
      </c>
      <c r="I17" s="21" t="s">
        <v>4128</v>
      </c>
      <c r="J17" s="20" t="s">
        <v>4129</v>
      </c>
      <c r="K17" s="20" t="s">
        <v>4130</v>
      </c>
      <c r="L17" s="21" t="s">
        <v>4291</v>
      </c>
      <c r="M17" s="20" t="s">
        <v>4292</v>
      </c>
      <c r="N17" s="20" t="s">
        <v>4293</v>
      </c>
      <c r="O17" s="20">
        <v>20</v>
      </c>
      <c r="P17" s="21" t="s">
        <v>4131</v>
      </c>
      <c r="Q17" s="20" t="s">
        <v>4099</v>
      </c>
      <c r="R17" s="21" t="s">
        <v>4132</v>
      </c>
      <c r="S17" s="21" t="s">
        <v>4133</v>
      </c>
      <c r="T17" s="20">
        <v>73431</v>
      </c>
      <c r="U17" s="20">
        <v>2</v>
      </c>
      <c r="V17" s="20">
        <v>0</v>
      </c>
      <c r="W17" s="20" t="s">
        <v>4294</v>
      </c>
      <c r="X17" s="20" t="s">
        <v>4295</v>
      </c>
      <c r="Y17" s="22">
        <v>45936.794589155099</v>
      </c>
      <c r="AA17" s="20" t="s">
        <v>4134</v>
      </c>
      <c r="AB17" s="27">
        <v>9106033021</v>
      </c>
      <c r="AC17" s="25" t="str">
        <f>VLOOKUP(AB17,Data!AF:AG,2,0)</f>
        <v>9106033021-00486438</v>
      </c>
      <c r="AE17" s="25" t="str">
        <f>VLOOKUP(AC17,Data!A:G,7,0)</f>
        <v>00486438</v>
      </c>
      <c r="AF17" s="25" t="str">
        <f>VLOOKUP(AC17,Data!A:D,4,0)</f>
        <v>12/10/2025</v>
      </c>
      <c r="AG17" s="20" t="s">
        <v>55</v>
      </c>
      <c r="AH17" s="25" t="s">
        <v>14463</v>
      </c>
      <c r="AI17" s="25" t="str">
        <f>VLOOKUP(AG17,'mã win'!B:K,10,0)</f>
        <v>B</v>
      </c>
      <c r="AJ17" s="20" t="str">
        <f>VLOOKUP(Q17,'mã sp'!A:B,2,0)</f>
        <v>CGM300</v>
      </c>
      <c r="AK17" s="25" t="str">
        <f>VLOOKUP(AC17,Data!A:F,6,0)</f>
        <v>K25TTM</v>
      </c>
      <c r="AL17" s="20" t="str">
        <f t="shared" si="0"/>
        <v>1651 WM HNI Trương Định</v>
      </c>
      <c r="AM17" s="20" t="str">
        <f>VLOOKUP(AC17,Data!A:M,13,0)</f>
        <v>0104918404-002</v>
      </c>
      <c r="AN17" s="20">
        <f>MATCH(L17,[1]Khach_hang!$O:$O,0)</f>
        <v>90</v>
      </c>
      <c r="AO17" s="20" t="str">
        <f t="shared" si="1"/>
        <v>WIN1651</v>
      </c>
      <c r="AP17" s="20" t="str">
        <f>IF(AND(AM17="0104918404",AO17=""),"WIN"&amp;L17,IF(AO17="",VLOOKUP(AM17,'mã win'!B:J,9,0),""))</f>
        <v/>
      </c>
      <c r="AQ17" s="25" t="str">
        <f t="shared" si="2"/>
        <v>WIN1651</v>
      </c>
      <c r="AR17" s="1">
        <f t="shared" si="3"/>
        <v>158610.96</v>
      </c>
    </row>
    <row r="18" spans="1:44" x14ac:dyDescent="0.25">
      <c r="A18" s="20">
        <v>7129</v>
      </c>
      <c r="B18" s="21">
        <v>9106033021</v>
      </c>
      <c r="C18" s="22">
        <v>45936</v>
      </c>
      <c r="D18" s="22">
        <v>45942</v>
      </c>
      <c r="E18" s="23">
        <v>45936.794590358797</v>
      </c>
      <c r="F18" s="21" t="s">
        <v>6658</v>
      </c>
      <c r="G18" s="22"/>
      <c r="H18" s="20" t="s">
        <v>4127</v>
      </c>
      <c r="I18" s="21" t="s">
        <v>4128</v>
      </c>
      <c r="J18" s="20" t="s">
        <v>4129</v>
      </c>
      <c r="K18" s="20" t="s">
        <v>4130</v>
      </c>
      <c r="L18" s="21" t="s">
        <v>4291</v>
      </c>
      <c r="M18" s="20" t="s">
        <v>4292</v>
      </c>
      <c r="N18" s="20" t="s">
        <v>4293</v>
      </c>
      <c r="O18" s="20">
        <v>30</v>
      </c>
      <c r="P18" s="21" t="s">
        <v>4168</v>
      </c>
      <c r="Q18" s="20" t="s">
        <v>3992</v>
      </c>
      <c r="R18" s="21" t="s">
        <v>4169</v>
      </c>
      <c r="S18" s="21" t="s">
        <v>4133</v>
      </c>
      <c r="T18" s="20">
        <v>111606</v>
      </c>
      <c r="U18" s="20">
        <v>1</v>
      </c>
      <c r="V18" s="20">
        <v>0</v>
      </c>
      <c r="W18" s="20" t="s">
        <v>4294</v>
      </c>
      <c r="X18" s="20" t="s">
        <v>4295</v>
      </c>
      <c r="Y18" s="22">
        <v>45936.794589155099</v>
      </c>
      <c r="AA18" s="20" t="s">
        <v>4134</v>
      </c>
      <c r="AB18" s="27">
        <v>9106033021</v>
      </c>
      <c r="AC18" s="25" t="str">
        <f>VLOOKUP(AB18,Data!AF:AG,2,0)</f>
        <v>9106033021-00486438</v>
      </c>
      <c r="AE18" s="25" t="str">
        <f>VLOOKUP(AC18,Data!A:G,7,0)</f>
        <v>00486438</v>
      </c>
      <c r="AF18" s="25" t="str">
        <f>VLOOKUP(AC18,Data!A:D,4,0)</f>
        <v>12/10/2025</v>
      </c>
      <c r="AG18" s="20" t="s">
        <v>55</v>
      </c>
      <c r="AH18" s="25" t="s">
        <v>14463</v>
      </c>
      <c r="AI18" s="25" t="str">
        <f>VLOOKUP(AG18,'mã win'!B:K,10,0)</f>
        <v>B</v>
      </c>
      <c r="AJ18" s="20" t="str">
        <f>VLOOKUP(Q18,'mã sp'!A:B,2,0)</f>
        <v>GXD500</v>
      </c>
      <c r="AK18" s="25" t="str">
        <f>VLOOKUP(AC18,Data!A:F,6,0)</f>
        <v>K25TTM</v>
      </c>
      <c r="AL18" s="20" t="str">
        <f t="shared" si="0"/>
        <v>1651 WM HNI Trương Định</v>
      </c>
      <c r="AM18" s="20" t="str">
        <f>VLOOKUP(AC18,Data!A:M,13,0)</f>
        <v>0104918404-002</v>
      </c>
      <c r="AN18" s="20">
        <f>MATCH(L18,[1]Khach_hang!$O:$O,0)</f>
        <v>90</v>
      </c>
      <c r="AO18" s="20" t="str">
        <f t="shared" si="1"/>
        <v>WIN1651</v>
      </c>
      <c r="AP18" s="20" t="str">
        <f>IF(AND(AM18="0104918404",AO18=""),"WIN"&amp;L18,IF(AO18="",VLOOKUP(AM18,'mã win'!B:J,9,0),""))</f>
        <v/>
      </c>
      <c r="AQ18" s="25" t="str">
        <f t="shared" si="2"/>
        <v>WIN1651</v>
      </c>
      <c r="AR18" s="1">
        <f t="shared" si="3"/>
        <v>120534.48</v>
      </c>
    </row>
    <row r="19" spans="1:44" x14ac:dyDescent="0.25">
      <c r="A19" s="20">
        <v>7130</v>
      </c>
      <c r="B19" s="21">
        <v>9106033021</v>
      </c>
      <c r="C19" s="22">
        <v>45936</v>
      </c>
      <c r="D19" s="22">
        <v>45942</v>
      </c>
      <c r="E19" s="23">
        <v>45936.794590358797</v>
      </c>
      <c r="F19" s="21" t="s">
        <v>6658</v>
      </c>
      <c r="G19" s="22"/>
      <c r="H19" s="20" t="s">
        <v>4127</v>
      </c>
      <c r="I19" s="21" t="s">
        <v>4128</v>
      </c>
      <c r="J19" s="20" t="s">
        <v>4129</v>
      </c>
      <c r="K19" s="20" t="s">
        <v>4130</v>
      </c>
      <c r="L19" s="21" t="s">
        <v>4291</v>
      </c>
      <c r="M19" s="20" t="s">
        <v>4292</v>
      </c>
      <c r="N19" s="20" t="s">
        <v>4293</v>
      </c>
      <c r="O19" s="20">
        <v>40</v>
      </c>
      <c r="P19" s="21" t="s">
        <v>4171</v>
      </c>
      <c r="Q19" s="20" t="s">
        <v>3998</v>
      </c>
      <c r="R19" s="21" t="s">
        <v>4172</v>
      </c>
      <c r="S19" s="21" t="s">
        <v>4133</v>
      </c>
      <c r="T19" s="20">
        <v>49500</v>
      </c>
      <c r="U19" s="20">
        <v>1</v>
      </c>
      <c r="V19" s="20">
        <v>0</v>
      </c>
      <c r="W19" s="20" t="s">
        <v>4294</v>
      </c>
      <c r="X19" s="20" t="s">
        <v>4295</v>
      </c>
      <c r="Y19" s="22">
        <v>45936.794589155099</v>
      </c>
      <c r="AA19" s="20" t="s">
        <v>4134</v>
      </c>
      <c r="AB19" s="27">
        <v>9106033021</v>
      </c>
      <c r="AC19" s="25" t="str">
        <f>VLOOKUP(AB19,Data!AF:AG,2,0)</f>
        <v>9106033021-00486438</v>
      </c>
      <c r="AE19" s="25" t="str">
        <f>VLOOKUP(AC19,Data!A:G,7,0)</f>
        <v>00486438</v>
      </c>
      <c r="AF19" s="25" t="str">
        <f>VLOOKUP(AC19,Data!A:D,4,0)</f>
        <v>12/10/2025</v>
      </c>
      <c r="AG19" s="20" t="s">
        <v>55</v>
      </c>
      <c r="AH19" s="25" t="s">
        <v>14463</v>
      </c>
      <c r="AI19" s="25" t="str">
        <f>VLOOKUP(AG19,'mã win'!B:K,10,0)</f>
        <v>B</v>
      </c>
      <c r="AJ19" s="20" t="str">
        <f>VLOOKUP(Q19,'mã sp'!A:B,2,0)</f>
        <v>GL250</v>
      </c>
      <c r="AK19" s="25" t="str">
        <f>VLOOKUP(AC19,Data!A:F,6,0)</f>
        <v>K25TTM</v>
      </c>
      <c r="AL19" s="20" t="str">
        <f t="shared" si="0"/>
        <v>1651 WM HNI Trương Định</v>
      </c>
      <c r="AM19" s="20" t="str">
        <f>VLOOKUP(AC19,Data!A:M,13,0)</f>
        <v>0104918404-002</v>
      </c>
      <c r="AN19" s="20">
        <f>MATCH(L19,[1]Khach_hang!$O:$O,0)</f>
        <v>90</v>
      </c>
      <c r="AO19" s="20" t="str">
        <f t="shared" si="1"/>
        <v>WIN1651</v>
      </c>
      <c r="AP19" s="20" t="str">
        <f>IF(AND(AM19="0104918404",AO19=""),"WIN"&amp;L19,IF(AO19="",VLOOKUP(AM19,'mã win'!B:J,9,0),""))</f>
        <v/>
      </c>
      <c r="AQ19" s="25" t="str">
        <f t="shared" si="2"/>
        <v>WIN1651</v>
      </c>
      <c r="AR19" s="1">
        <f t="shared" si="3"/>
        <v>53460</v>
      </c>
    </row>
    <row r="20" spans="1:44" x14ac:dyDescent="0.25">
      <c r="A20" s="20">
        <v>7131</v>
      </c>
      <c r="B20" s="21">
        <v>9106033021</v>
      </c>
      <c r="C20" s="22">
        <v>45936</v>
      </c>
      <c r="D20" s="22">
        <v>45942</v>
      </c>
      <c r="E20" s="23">
        <v>45936.794590358797</v>
      </c>
      <c r="F20" s="21" t="s">
        <v>6658</v>
      </c>
      <c r="G20" s="22"/>
      <c r="H20" s="20" t="s">
        <v>4127</v>
      </c>
      <c r="I20" s="21" t="s">
        <v>4128</v>
      </c>
      <c r="J20" s="20" t="s">
        <v>4129</v>
      </c>
      <c r="K20" s="20" t="s">
        <v>4130</v>
      </c>
      <c r="L20" s="21" t="s">
        <v>4291</v>
      </c>
      <c r="M20" s="20" t="s">
        <v>4292</v>
      </c>
      <c r="N20" s="20" t="s">
        <v>4293</v>
      </c>
      <c r="O20" s="20">
        <v>50</v>
      </c>
      <c r="P20" s="21" t="s">
        <v>4135</v>
      </c>
      <c r="Q20" s="20" t="s">
        <v>4086</v>
      </c>
      <c r="R20" s="21" t="s">
        <v>4136</v>
      </c>
      <c r="S20" s="21" t="s">
        <v>4133</v>
      </c>
      <c r="T20" s="20">
        <v>45588</v>
      </c>
      <c r="U20" s="20">
        <v>1</v>
      </c>
      <c r="V20" s="20">
        <v>0</v>
      </c>
      <c r="W20" s="20" t="s">
        <v>4294</v>
      </c>
      <c r="X20" s="20" t="s">
        <v>4295</v>
      </c>
      <c r="Y20" s="22">
        <v>45936.794589155099</v>
      </c>
      <c r="AA20" s="20" t="s">
        <v>4134</v>
      </c>
      <c r="AB20" s="27">
        <v>9106033021</v>
      </c>
      <c r="AC20" s="25" t="str">
        <f>VLOOKUP(AB20,Data!AF:AG,2,0)</f>
        <v>9106033021-00486438</v>
      </c>
      <c r="AE20" s="25" t="str">
        <f>VLOOKUP(AC20,Data!A:G,7,0)</f>
        <v>00486438</v>
      </c>
      <c r="AF20" s="25" t="str">
        <f>VLOOKUP(AC20,Data!A:D,4,0)</f>
        <v>12/10/2025</v>
      </c>
      <c r="AG20" s="20" t="s">
        <v>55</v>
      </c>
      <c r="AH20" s="25" t="s">
        <v>14463</v>
      </c>
      <c r="AI20" s="25" t="str">
        <f>VLOOKUP(AG20,'mã win'!B:K,10,0)</f>
        <v>B</v>
      </c>
      <c r="AJ20" s="20" t="str">
        <f>VLOOKUP(Q20,'mã sp'!A:B,2,0)</f>
        <v>TH200</v>
      </c>
      <c r="AK20" s="25" t="str">
        <f>VLOOKUP(AC20,Data!A:F,6,0)</f>
        <v>K25TTM</v>
      </c>
      <c r="AL20" s="20" t="str">
        <f t="shared" si="0"/>
        <v>1651 WM HNI Trương Định</v>
      </c>
      <c r="AM20" s="20" t="str">
        <f>VLOOKUP(AC20,Data!A:M,13,0)</f>
        <v>0104918404-002</v>
      </c>
      <c r="AN20" s="20">
        <f>MATCH(L20,[1]Khach_hang!$O:$O,0)</f>
        <v>90</v>
      </c>
      <c r="AO20" s="20" t="str">
        <f t="shared" si="1"/>
        <v>WIN1651</v>
      </c>
      <c r="AP20" s="20" t="str">
        <f>IF(AND(AM20="0104918404",AO20=""),"WIN"&amp;L20,IF(AO20="",VLOOKUP(AM20,'mã win'!B:J,9,0),""))</f>
        <v/>
      </c>
      <c r="AQ20" s="25" t="str">
        <f t="shared" si="2"/>
        <v>WIN1651</v>
      </c>
      <c r="AR20" s="1">
        <f t="shared" si="3"/>
        <v>49235.040000000001</v>
      </c>
    </row>
    <row r="21" spans="1:44" x14ac:dyDescent="0.25">
      <c r="A21" s="20">
        <v>7185</v>
      </c>
      <c r="B21" s="21">
        <v>9106034261</v>
      </c>
      <c r="C21" s="22">
        <v>45937</v>
      </c>
      <c r="D21" s="22">
        <v>45941</v>
      </c>
      <c r="E21" s="23">
        <v>45937.417862696799</v>
      </c>
      <c r="F21" s="21" t="s">
        <v>6678</v>
      </c>
      <c r="G21" s="22"/>
      <c r="H21" s="20" t="s">
        <v>4127</v>
      </c>
      <c r="I21" s="21" t="s">
        <v>4128</v>
      </c>
      <c r="J21" s="20" t="s">
        <v>4129</v>
      </c>
      <c r="K21" s="20" t="s">
        <v>4130</v>
      </c>
      <c r="L21" s="21" t="s">
        <v>4404</v>
      </c>
      <c r="M21" s="20" t="s">
        <v>4405</v>
      </c>
      <c r="N21" s="20" t="s">
        <v>4406</v>
      </c>
      <c r="O21" s="20">
        <v>10</v>
      </c>
      <c r="P21" s="21" t="s">
        <v>4139</v>
      </c>
      <c r="Q21" s="20" t="s">
        <v>3948</v>
      </c>
      <c r="R21" s="21" t="s">
        <v>4140</v>
      </c>
      <c r="S21" s="21" t="s">
        <v>4133</v>
      </c>
      <c r="T21" s="20">
        <v>60885</v>
      </c>
      <c r="U21" s="20">
        <v>1</v>
      </c>
      <c r="V21" s="20">
        <v>0</v>
      </c>
      <c r="W21" s="20" t="s">
        <v>4407</v>
      </c>
      <c r="X21" s="20" t="s">
        <v>4161</v>
      </c>
      <c r="Y21" s="22">
        <v>45937.417859143497</v>
      </c>
      <c r="Z21" s="20" t="s">
        <v>6679</v>
      </c>
      <c r="AA21" s="20" t="s">
        <v>4134</v>
      </c>
      <c r="AB21" s="27">
        <v>9106034261</v>
      </c>
      <c r="AC21" s="25" t="str">
        <f>VLOOKUP(AB21,Data!AF:AG,2,0)</f>
        <v>9106034261-00480132</v>
      </c>
      <c r="AE21" s="25" t="str">
        <f>VLOOKUP(AC21,Data!A:G,7,0)</f>
        <v>00480132</v>
      </c>
      <c r="AF21" s="25" t="str">
        <f>VLOOKUP(AC21,Data!A:D,4,0)</f>
        <v>08/10/2025</v>
      </c>
      <c r="AG21" s="20" t="s">
        <v>55</v>
      </c>
      <c r="AH21" s="25" t="s">
        <v>14464</v>
      </c>
      <c r="AI21" s="25" t="str">
        <f>VLOOKUP(AG21,'mã win'!B:K,10,0)</f>
        <v>B</v>
      </c>
      <c r="AJ21" s="20" t="str">
        <f>VLOOKUP(Q21,'mã sp'!A:B,2,0)</f>
        <v>CC300</v>
      </c>
      <c r="AK21" s="25" t="str">
        <f>VLOOKUP(AC21,Data!A:F,6,0)</f>
        <v>K25TTM</v>
      </c>
      <c r="AL21" s="20" t="str">
        <f t="shared" si="0"/>
        <v>1669 WM HNI Linh Đàm</v>
      </c>
      <c r="AM21" s="20" t="str">
        <f>VLOOKUP(AC21,Data!A:M,13,0)</f>
        <v>0104918404-002</v>
      </c>
      <c r="AN21" s="20">
        <f>MATCH(L21,[1]Khach_hang!$O:$O,0)</f>
        <v>103</v>
      </c>
      <c r="AO21" s="20" t="str">
        <f t="shared" si="1"/>
        <v>WIN1669</v>
      </c>
      <c r="AP21" s="20" t="str">
        <f>IF(AND(AM21="0104918404",AO21=""),"WIN"&amp;L21,IF(AO21="",VLOOKUP(AM21,'mã win'!B:J,9,0),""))</f>
        <v/>
      </c>
      <c r="AQ21" s="25" t="str">
        <f t="shared" si="2"/>
        <v>WIN1669</v>
      </c>
      <c r="AR21" s="1">
        <f t="shared" si="3"/>
        <v>65755.8</v>
      </c>
    </row>
    <row r="22" spans="1:44" x14ac:dyDescent="0.25">
      <c r="A22" s="20">
        <v>7186</v>
      </c>
      <c r="B22" s="21">
        <v>9106034261</v>
      </c>
      <c r="C22" s="22">
        <v>45937</v>
      </c>
      <c r="D22" s="22">
        <v>45941</v>
      </c>
      <c r="E22" s="23">
        <v>45937.417862696799</v>
      </c>
      <c r="F22" s="21" t="s">
        <v>6678</v>
      </c>
      <c r="G22" s="22"/>
      <c r="H22" s="20" t="s">
        <v>4127</v>
      </c>
      <c r="I22" s="21" t="s">
        <v>4128</v>
      </c>
      <c r="J22" s="20" t="s">
        <v>4129</v>
      </c>
      <c r="K22" s="20" t="s">
        <v>4130</v>
      </c>
      <c r="L22" s="21" t="s">
        <v>4404</v>
      </c>
      <c r="M22" s="20" t="s">
        <v>4405</v>
      </c>
      <c r="N22" s="20" t="s">
        <v>4406</v>
      </c>
      <c r="O22" s="20">
        <v>20</v>
      </c>
      <c r="P22" s="21" t="s">
        <v>4141</v>
      </c>
      <c r="Q22" s="20" t="s">
        <v>4058</v>
      </c>
      <c r="R22" s="21" t="s">
        <v>4142</v>
      </c>
      <c r="S22" s="21" t="s">
        <v>4133</v>
      </c>
      <c r="T22" s="20">
        <v>46000</v>
      </c>
      <c r="U22" s="20">
        <v>2</v>
      </c>
      <c r="V22" s="20">
        <v>0</v>
      </c>
      <c r="W22" s="20" t="s">
        <v>4407</v>
      </c>
      <c r="X22" s="20" t="s">
        <v>4161</v>
      </c>
      <c r="Y22" s="22">
        <v>45937.417859143497</v>
      </c>
      <c r="Z22" s="20" t="s">
        <v>6679</v>
      </c>
      <c r="AA22" s="20" t="s">
        <v>4134</v>
      </c>
      <c r="AB22" s="27">
        <v>9106034261</v>
      </c>
      <c r="AC22" s="25" t="str">
        <f>VLOOKUP(AB22,Data!AF:AG,2,0)</f>
        <v>9106034261-00480132</v>
      </c>
      <c r="AE22" s="25" t="str">
        <f>VLOOKUP(AC22,Data!A:G,7,0)</f>
        <v>00480132</v>
      </c>
      <c r="AF22" s="25" t="str">
        <f>VLOOKUP(AC22,Data!A:D,4,0)</f>
        <v>08/10/2025</v>
      </c>
      <c r="AG22" s="20" t="s">
        <v>55</v>
      </c>
      <c r="AH22" s="25" t="s">
        <v>14464</v>
      </c>
      <c r="AI22" s="25" t="str">
        <f>VLOOKUP(AG22,'mã win'!B:K,10,0)</f>
        <v>B</v>
      </c>
      <c r="AJ22" s="20" t="str">
        <f>VLOOKUP(Q22,'mã sp'!A:B,2,0)</f>
        <v>MNH250</v>
      </c>
      <c r="AK22" s="25" t="str">
        <f>VLOOKUP(AC22,Data!A:F,6,0)</f>
        <v>K25TTM</v>
      </c>
      <c r="AL22" s="20" t="str">
        <f t="shared" si="0"/>
        <v>1669 WM HNI Linh Đàm</v>
      </c>
      <c r="AM22" s="20" t="str">
        <f>VLOOKUP(AC22,Data!A:M,13,0)</f>
        <v>0104918404-002</v>
      </c>
      <c r="AN22" s="20">
        <f>MATCH(L22,[1]Khach_hang!$O:$O,0)</f>
        <v>103</v>
      </c>
      <c r="AO22" s="20" t="str">
        <f t="shared" si="1"/>
        <v>WIN1669</v>
      </c>
      <c r="AP22" s="20" t="str">
        <f>IF(AND(AM22="0104918404",AO22=""),"WIN"&amp;L22,IF(AO22="",VLOOKUP(AM22,'mã win'!B:J,9,0),""))</f>
        <v/>
      </c>
      <c r="AQ22" s="25" t="str">
        <f t="shared" si="2"/>
        <v>WIN1669</v>
      </c>
      <c r="AR22" s="1">
        <f t="shared" si="3"/>
        <v>99360</v>
      </c>
    </row>
    <row r="23" spans="1:44" x14ac:dyDescent="0.25">
      <c r="A23" s="20">
        <v>7187</v>
      </c>
      <c r="B23" s="21">
        <v>9106034261</v>
      </c>
      <c r="C23" s="22">
        <v>45937</v>
      </c>
      <c r="D23" s="22">
        <v>45941</v>
      </c>
      <c r="E23" s="23">
        <v>45937.417862696799</v>
      </c>
      <c r="F23" s="21" t="s">
        <v>6678</v>
      </c>
      <c r="G23" s="22"/>
      <c r="H23" s="20" t="s">
        <v>4127</v>
      </c>
      <c r="I23" s="21" t="s">
        <v>4128</v>
      </c>
      <c r="J23" s="20" t="s">
        <v>4129</v>
      </c>
      <c r="K23" s="20" t="s">
        <v>4130</v>
      </c>
      <c r="L23" s="21" t="s">
        <v>4404</v>
      </c>
      <c r="M23" s="20" t="s">
        <v>4405</v>
      </c>
      <c r="N23" s="20" t="s">
        <v>4406</v>
      </c>
      <c r="O23" s="20">
        <v>30</v>
      </c>
      <c r="P23" s="21" t="s">
        <v>4137</v>
      </c>
      <c r="Q23" s="20" t="s">
        <v>4098</v>
      </c>
      <c r="R23" s="21" t="s">
        <v>4138</v>
      </c>
      <c r="S23" s="21" t="s">
        <v>4133</v>
      </c>
      <c r="T23" s="20">
        <v>111058</v>
      </c>
      <c r="U23" s="20">
        <v>2</v>
      </c>
      <c r="V23" s="20">
        <v>0</v>
      </c>
      <c r="W23" s="20" t="s">
        <v>4407</v>
      </c>
      <c r="X23" s="20" t="s">
        <v>4161</v>
      </c>
      <c r="Y23" s="22">
        <v>45937.417859143497</v>
      </c>
      <c r="Z23" s="20" t="s">
        <v>6679</v>
      </c>
      <c r="AA23" s="20" t="s">
        <v>4134</v>
      </c>
      <c r="AB23" s="27">
        <v>9106034261</v>
      </c>
      <c r="AC23" s="25" t="str">
        <f>VLOOKUP(AB23,Data!AF:AG,2,0)</f>
        <v>9106034261-00480132</v>
      </c>
      <c r="AE23" s="25" t="str">
        <f>VLOOKUP(AC23,Data!A:G,7,0)</f>
        <v>00480132</v>
      </c>
      <c r="AF23" s="25" t="str">
        <f>VLOOKUP(AC23,Data!A:D,4,0)</f>
        <v>08/10/2025</v>
      </c>
      <c r="AG23" s="20" t="s">
        <v>55</v>
      </c>
      <c r="AH23" s="25" t="s">
        <v>14464</v>
      </c>
      <c r="AI23" s="25" t="str">
        <f>VLOOKUP(AG23,'mã win'!B:K,10,0)</f>
        <v>B</v>
      </c>
      <c r="AJ23" s="20" t="str">
        <f>VLOOKUP(Q23,'mã sp'!A:B,2,0)</f>
        <v>GM500</v>
      </c>
      <c r="AK23" s="25" t="str">
        <f>VLOOKUP(AC23,Data!A:F,6,0)</f>
        <v>K25TTM</v>
      </c>
      <c r="AL23" s="20" t="str">
        <f t="shared" si="0"/>
        <v>1669 WM HNI Linh Đàm</v>
      </c>
      <c r="AM23" s="20" t="str">
        <f>VLOOKUP(AC23,Data!A:M,13,0)</f>
        <v>0104918404-002</v>
      </c>
      <c r="AN23" s="20">
        <f>MATCH(L23,[1]Khach_hang!$O:$O,0)</f>
        <v>103</v>
      </c>
      <c r="AO23" s="20" t="str">
        <f t="shared" si="1"/>
        <v>WIN1669</v>
      </c>
      <c r="AP23" s="20" t="str">
        <f>IF(AND(AM23="0104918404",AO23=""),"WIN"&amp;L23,IF(AO23="",VLOOKUP(AM23,'mã win'!B:J,9,0),""))</f>
        <v/>
      </c>
      <c r="AQ23" s="25" t="str">
        <f t="shared" si="2"/>
        <v>WIN1669</v>
      </c>
      <c r="AR23" s="1">
        <f t="shared" si="3"/>
        <v>239885.28</v>
      </c>
    </row>
    <row r="24" spans="1:44" x14ac:dyDescent="0.25">
      <c r="A24" s="20">
        <v>7188</v>
      </c>
      <c r="B24" s="21">
        <v>9106034261</v>
      </c>
      <c r="C24" s="22">
        <v>45937</v>
      </c>
      <c r="D24" s="22">
        <v>45941</v>
      </c>
      <c r="E24" s="23">
        <v>45937.417862696799</v>
      </c>
      <c r="F24" s="21" t="s">
        <v>6678</v>
      </c>
      <c r="G24" s="22"/>
      <c r="H24" s="20" t="s">
        <v>4127</v>
      </c>
      <c r="I24" s="21" t="s">
        <v>4128</v>
      </c>
      <c r="J24" s="20" t="s">
        <v>4129</v>
      </c>
      <c r="K24" s="20" t="s">
        <v>4130</v>
      </c>
      <c r="L24" s="21" t="s">
        <v>4404</v>
      </c>
      <c r="M24" s="20" t="s">
        <v>4405</v>
      </c>
      <c r="N24" s="20" t="s">
        <v>4406</v>
      </c>
      <c r="O24" s="20">
        <v>40</v>
      </c>
      <c r="P24" s="21" t="s">
        <v>4168</v>
      </c>
      <c r="Q24" s="20" t="s">
        <v>3992</v>
      </c>
      <c r="R24" s="21" t="s">
        <v>4169</v>
      </c>
      <c r="S24" s="21" t="s">
        <v>4133</v>
      </c>
      <c r="T24" s="20">
        <v>111606</v>
      </c>
      <c r="U24" s="20">
        <v>1</v>
      </c>
      <c r="V24" s="20">
        <v>0</v>
      </c>
      <c r="W24" s="20" t="s">
        <v>4407</v>
      </c>
      <c r="X24" s="20" t="s">
        <v>4161</v>
      </c>
      <c r="Y24" s="22">
        <v>45937.417859143497</v>
      </c>
      <c r="Z24" s="20" t="s">
        <v>6679</v>
      </c>
      <c r="AA24" s="20" t="s">
        <v>4134</v>
      </c>
      <c r="AB24" s="27">
        <v>9106034261</v>
      </c>
      <c r="AC24" s="25" t="str">
        <f>VLOOKUP(AB24,Data!AF:AG,2,0)</f>
        <v>9106034261-00480132</v>
      </c>
      <c r="AE24" s="25" t="str">
        <f>VLOOKUP(AC24,Data!A:G,7,0)</f>
        <v>00480132</v>
      </c>
      <c r="AF24" s="25" t="str">
        <f>VLOOKUP(AC24,Data!A:D,4,0)</f>
        <v>08/10/2025</v>
      </c>
      <c r="AG24" s="20" t="s">
        <v>55</v>
      </c>
      <c r="AH24" s="25" t="s">
        <v>14464</v>
      </c>
      <c r="AI24" s="25" t="str">
        <f>VLOOKUP(AG24,'mã win'!B:K,10,0)</f>
        <v>B</v>
      </c>
      <c r="AJ24" s="20" t="str">
        <f>VLOOKUP(Q24,'mã sp'!A:B,2,0)</f>
        <v>GXD500</v>
      </c>
      <c r="AK24" s="25" t="str">
        <f>VLOOKUP(AC24,Data!A:F,6,0)</f>
        <v>K25TTM</v>
      </c>
      <c r="AL24" s="20" t="str">
        <f t="shared" si="0"/>
        <v>1669 WM HNI Linh Đàm</v>
      </c>
      <c r="AM24" s="20" t="str">
        <f>VLOOKUP(AC24,Data!A:M,13,0)</f>
        <v>0104918404-002</v>
      </c>
      <c r="AN24" s="20">
        <f>MATCH(L24,[1]Khach_hang!$O:$O,0)</f>
        <v>103</v>
      </c>
      <c r="AO24" s="20" t="str">
        <f t="shared" si="1"/>
        <v>WIN1669</v>
      </c>
      <c r="AP24" s="20" t="str">
        <f>IF(AND(AM24="0104918404",AO24=""),"WIN"&amp;L24,IF(AO24="",VLOOKUP(AM24,'mã win'!B:J,9,0),""))</f>
        <v/>
      </c>
      <c r="AQ24" s="25" t="str">
        <f t="shared" si="2"/>
        <v>WIN1669</v>
      </c>
      <c r="AR24" s="1">
        <f t="shared" si="3"/>
        <v>120534.48</v>
      </c>
    </row>
    <row r="25" spans="1:44" x14ac:dyDescent="0.25">
      <c r="A25" s="20">
        <v>7189</v>
      </c>
      <c r="B25" s="21">
        <v>9106034261</v>
      </c>
      <c r="C25" s="22">
        <v>45937</v>
      </c>
      <c r="D25" s="22">
        <v>45941</v>
      </c>
      <c r="E25" s="23">
        <v>45937.417862696799</v>
      </c>
      <c r="F25" s="21" t="s">
        <v>6678</v>
      </c>
      <c r="G25" s="22"/>
      <c r="H25" s="20" t="s">
        <v>4127</v>
      </c>
      <c r="I25" s="21" t="s">
        <v>4128</v>
      </c>
      <c r="J25" s="20" t="s">
        <v>4129</v>
      </c>
      <c r="K25" s="20" t="s">
        <v>4130</v>
      </c>
      <c r="L25" s="21" t="s">
        <v>4404</v>
      </c>
      <c r="M25" s="20" t="s">
        <v>4405</v>
      </c>
      <c r="N25" s="20" t="s">
        <v>4406</v>
      </c>
      <c r="O25" s="20">
        <v>50</v>
      </c>
      <c r="P25" s="21" t="s">
        <v>4131</v>
      </c>
      <c r="Q25" s="20" t="s">
        <v>4099</v>
      </c>
      <c r="R25" s="21" t="s">
        <v>4132</v>
      </c>
      <c r="S25" s="21" t="s">
        <v>4133</v>
      </c>
      <c r="T25" s="20">
        <v>73431</v>
      </c>
      <c r="U25" s="20">
        <v>1</v>
      </c>
      <c r="V25" s="20">
        <v>0</v>
      </c>
      <c r="W25" s="20" t="s">
        <v>4407</v>
      </c>
      <c r="X25" s="20" t="s">
        <v>4161</v>
      </c>
      <c r="Y25" s="22">
        <v>45937.417859143497</v>
      </c>
      <c r="Z25" s="20" t="s">
        <v>6679</v>
      </c>
      <c r="AA25" s="20" t="s">
        <v>4134</v>
      </c>
      <c r="AB25" s="27">
        <v>9106034261</v>
      </c>
      <c r="AC25" s="25" t="str">
        <f>VLOOKUP(AB25,Data!AF:AG,2,0)</f>
        <v>9106034261-00480132</v>
      </c>
      <c r="AE25" s="25" t="str">
        <f>VLOOKUP(AC25,Data!A:G,7,0)</f>
        <v>00480132</v>
      </c>
      <c r="AF25" s="25" t="str">
        <f>VLOOKUP(AC25,Data!A:D,4,0)</f>
        <v>08/10/2025</v>
      </c>
      <c r="AG25" s="20" t="s">
        <v>55</v>
      </c>
      <c r="AH25" s="25" t="s">
        <v>14464</v>
      </c>
      <c r="AI25" s="25" t="str">
        <f>VLOOKUP(AG25,'mã win'!B:K,10,0)</f>
        <v>B</v>
      </c>
      <c r="AJ25" s="20" t="str">
        <f>VLOOKUP(Q25,'mã sp'!A:B,2,0)</f>
        <v>CGM300</v>
      </c>
      <c r="AK25" s="25" t="str">
        <f>VLOOKUP(AC25,Data!A:F,6,0)</f>
        <v>K25TTM</v>
      </c>
      <c r="AL25" s="20" t="str">
        <f t="shared" si="0"/>
        <v>1669 WM HNI Linh Đàm</v>
      </c>
      <c r="AM25" s="20" t="str">
        <f>VLOOKUP(AC25,Data!A:M,13,0)</f>
        <v>0104918404-002</v>
      </c>
      <c r="AN25" s="20">
        <f>MATCH(L25,[1]Khach_hang!$O:$O,0)</f>
        <v>103</v>
      </c>
      <c r="AO25" s="20" t="str">
        <f t="shared" si="1"/>
        <v>WIN1669</v>
      </c>
      <c r="AP25" s="20" t="str">
        <f>IF(AND(AM25="0104918404",AO25=""),"WIN"&amp;L25,IF(AO25="",VLOOKUP(AM25,'mã win'!B:J,9,0),""))</f>
        <v/>
      </c>
      <c r="AQ25" s="25" t="str">
        <f t="shared" si="2"/>
        <v>WIN1669</v>
      </c>
      <c r="AR25" s="1">
        <f t="shared" si="3"/>
        <v>79305.48</v>
      </c>
    </row>
    <row r="26" spans="1:44" x14ac:dyDescent="0.25">
      <c r="A26" s="20">
        <v>7190</v>
      </c>
      <c r="B26" s="21">
        <v>9106034318</v>
      </c>
      <c r="C26" s="22">
        <v>45937</v>
      </c>
      <c r="D26" s="22">
        <v>45956</v>
      </c>
      <c r="E26" s="23">
        <v>45937.422817592596</v>
      </c>
      <c r="F26" s="21" t="s">
        <v>6680</v>
      </c>
      <c r="G26" s="22"/>
      <c r="H26" s="20" t="s">
        <v>4127</v>
      </c>
      <c r="I26" s="21" t="s">
        <v>4128</v>
      </c>
      <c r="J26" s="20" t="s">
        <v>4129</v>
      </c>
      <c r="K26" s="20" t="s">
        <v>4130</v>
      </c>
      <c r="L26" s="21" t="s">
        <v>6173</v>
      </c>
      <c r="M26" s="20" t="s">
        <v>6174</v>
      </c>
      <c r="N26" s="20" t="s">
        <v>6175</v>
      </c>
      <c r="O26" s="20">
        <v>10</v>
      </c>
      <c r="P26" s="21" t="s">
        <v>4171</v>
      </c>
      <c r="Q26" s="20" t="s">
        <v>3998</v>
      </c>
      <c r="R26" s="21" t="s">
        <v>4172</v>
      </c>
      <c r="S26" s="21" t="s">
        <v>4133</v>
      </c>
      <c r="T26" s="20">
        <v>49500</v>
      </c>
      <c r="U26" s="20">
        <v>1</v>
      </c>
      <c r="V26" s="20">
        <v>0</v>
      </c>
      <c r="W26" s="20" t="s">
        <v>6176</v>
      </c>
      <c r="X26" s="20" t="s">
        <v>6177</v>
      </c>
      <c r="Y26" s="22">
        <v>45937.422816782397</v>
      </c>
      <c r="Z26" s="20" t="s">
        <v>6681</v>
      </c>
      <c r="AA26" s="20" t="s">
        <v>4134</v>
      </c>
      <c r="AB26" s="27">
        <v>9106034318</v>
      </c>
      <c r="AC26" s="25" t="str">
        <f>VLOOKUP(AB26,Data!AF:AG,2,0)</f>
        <v>9106034318-00001874</v>
      </c>
      <c r="AE26" s="25" t="str">
        <f>VLOOKUP(AC26,Data!A:G,7,0)</f>
        <v>00001874</v>
      </c>
      <c r="AF26" s="25" t="str">
        <f>VLOOKUP(AC26,Data!A:D,4,0)</f>
        <v>10/10/2025</v>
      </c>
      <c r="AG26" s="20" t="s">
        <v>1975</v>
      </c>
      <c r="AH26" s="25" t="s">
        <v>3676</v>
      </c>
      <c r="AI26" s="25" t="str">
        <f>VLOOKUP(AG26,'mã win'!B:K,10,0)</f>
        <v>N</v>
      </c>
      <c r="AJ26" s="20" t="str">
        <f>VLOOKUP(Q26,'mã sp'!A:B,2,0)</f>
        <v>GL250</v>
      </c>
      <c r="AK26" s="25" t="str">
        <f>VLOOKUP(AC26,Data!A:F,6,0)</f>
        <v>K25TTM</v>
      </c>
      <c r="AL26" s="20" t="str">
        <f t="shared" si="0"/>
        <v>1703 WM VCP BLU Bạc Liêu</v>
      </c>
      <c r="AM26" s="20" t="str">
        <f>VLOOKUP(AC26,Data!A:M,13,0)</f>
        <v>0104918404-018</v>
      </c>
      <c r="AO26" s="20" t="str">
        <f t="shared" si="1"/>
        <v/>
      </c>
      <c r="AP26" s="20" t="str">
        <f>IF(AND(AM26="0104918404",AO26=""),"WIN"&amp;L26,IF(AO26="",VLOOKUP(AM26,'mã win'!B:J,9,0),""))</f>
        <v>WIN-018</v>
      </c>
      <c r="AQ26" s="25" t="str">
        <f t="shared" si="2"/>
        <v>WIN-018</v>
      </c>
      <c r="AR26" s="1">
        <f t="shared" si="3"/>
        <v>53460</v>
      </c>
    </row>
    <row r="27" spans="1:44" x14ac:dyDescent="0.25">
      <c r="A27" s="20">
        <v>7191</v>
      </c>
      <c r="B27" s="21">
        <v>9106034318</v>
      </c>
      <c r="C27" s="22">
        <v>45937</v>
      </c>
      <c r="D27" s="22">
        <v>45956</v>
      </c>
      <c r="E27" s="23">
        <v>45937.422817592596</v>
      </c>
      <c r="F27" s="21" t="s">
        <v>6680</v>
      </c>
      <c r="G27" s="22"/>
      <c r="H27" s="20" t="s">
        <v>4127</v>
      </c>
      <c r="I27" s="21" t="s">
        <v>4128</v>
      </c>
      <c r="J27" s="20" t="s">
        <v>4129</v>
      </c>
      <c r="K27" s="20" t="s">
        <v>4130</v>
      </c>
      <c r="L27" s="21" t="s">
        <v>6173</v>
      </c>
      <c r="M27" s="20" t="s">
        <v>6174</v>
      </c>
      <c r="N27" s="20" t="s">
        <v>6175</v>
      </c>
      <c r="O27" s="20">
        <v>20</v>
      </c>
      <c r="P27" s="21" t="s">
        <v>4176</v>
      </c>
      <c r="Q27" s="20" t="s">
        <v>4009</v>
      </c>
      <c r="R27" s="21" t="s">
        <v>4177</v>
      </c>
      <c r="S27" s="21" t="s">
        <v>4133</v>
      </c>
      <c r="T27" s="20">
        <v>50400</v>
      </c>
      <c r="U27" s="20">
        <v>1</v>
      </c>
      <c r="V27" s="20">
        <v>0</v>
      </c>
      <c r="W27" s="20" t="s">
        <v>6176</v>
      </c>
      <c r="X27" s="20" t="s">
        <v>6177</v>
      </c>
      <c r="Y27" s="22">
        <v>45937.422816782397</v>
      </c>
      <c r="Z27" s="20" t="s">
        <v>6681</v>
      </c>
      <c r="AA27" s="20" t="s">
        <v>4134</v>
      </c>
      <c r="AB27" s="27">
        <v>9106034318</v>
      </c>
      <c r="AC27" s="25" t="str">
        <f>VLOOKUP(AB27,Data!AF:AG,2,0)</f>
        <v>9106034318-00001874</v>
      </c>
      <c r="AE27" s="25" t="str">
        <f>VLOOKUP(AC27,Data!A:G,7,0)</f>
        <v>00001874</v>
      </c>
      <c r="AF27" s="25" t="str">
        <f>VLOOKUP(AC27,Data!A:D,4,0)</f>
        <v>10/10/2025</v>
      </c>
      <c r="AG27" s="20" t="s">
        <v>1975</v>
      </c>
      <c r="AH27" s="25" t="s">
        <v>3676</v>
      </c>
      <c r="AI27" s="25" t="str">
        <f>VLOOKUP(AG27,'mã win'!B:K,10,0)</f>
        <v>N</v>
      </c>
      <c r="AJ27" s="20" t="str">
        <f>VLOOKUP(Q27,'mã sp'!A:B,2,0)</f>
        <v>GSG250</v>
      </c>
      <c r="AK27" s="25" t="str">
        <f>VLOOKUP(AC27,Data!A:F,6,0)</f>
        <v>K25TTM</v>
      </c>
      <c r="AL27" s="20" t="str">
        <f t="shared" si="0"/>
        <v>1703 WM VCP BLU Bạc Liêu</v>
      </c>
      <c r="AM27" s="20" t="str">
        <f>VLOOKUP(AC27,Data!A:M,13,0)</f>
        <v>0104918404-018</v>
      </c>
      <c r="AO27" s="20" t="str">
        <f t="shared" si="1"/>
        <v/>
      </c>
      <c r="AP27" s="20" t="str">
        <f>IF(AND(AM27="0104918404",AO27=""),"WIN"&amp;L27,IF(AO27="",VLOOKUP(AM27,'mã win'!B:J,9,0),""))</f>
        <v>WIN-018</v>
      </c>
      <c r="AQ27" s="25" t="str">
        <f t="shared" si="2"/>
        <v>WIN-018</v>
      </c>
      <c r="AR27" s="1">
        <f t="shared" si="3"/>
        <v>54432</v>
      </c>
    </row>
    <row r="28" spans="1:44" x14ac:dyDescent="0.25">
      <c r="A28" s="20">
        <v>7510</v>
      </c>
      <c r="B28" s="21">
        <v>9106038644</v>
      </c>
      <c r="C28" s="22">
        <v>45938</v>
      </c>
      <c r="D28" s="22">
        <v>45943</v>
      </c>
      <c r="E28" s="23">
        <v>45938.256864201401</v>
      </c>
      <c r="F28" s="21" t="s">
        <v>6716</v>
      </c>
      <c r="G28" s="22"/>
      <c r="H28" s="20" t="s">
        <v>4127</v>
      </c>
      <c r="I28" s="21" t="s">
        <v>4128</v>
      </c>
      <c r="J28" s="20" t="s">
        <v>4129</v>
      </c>
      <c r="K28" s="20" t="s">
        <v>4130</v>
      </c>
      <c r="L28" s="21" t="s">
        <v>6667</v>
      </c>
      <c r="M28" s="20" t="s">
        <v>6668</v>
      </c>
      <c r="N28" s="20" t="s">
        <v>6669</v>
      </c>
      <c r="O28" s="20">
        <v>10</v>
      </c>
      <c r="P28" s="21" t="s">
        <v>4137</v>
      </c>
      <c r="Q28" s="20" t="s">
        <v>4098</v>
      </c>
      <c r="R28" s="21" t="s">
        <v>4138</v>
      </c>
      <c r="S28" s="21" t="s">
        <v>4133</v>
      </c>
      <c r="T28" s="20">
        <v>111058</v>
      </c>
      <c r="U28" s="20">
        <v>2</v>
      </c>
      <c r="V28" s="20">
        <v>0</v>
      </c>
      <c r="W28" s="20" t="s">
        <v>6668</v>
      </c>
      <c r="Y28" s="22">
        <v>45938.256863807903</v>
      </c>
      <c r="AA28" s="20" t="s">
        <v>4134</v>
      </c>
      <c r="AB28" s="27">
        <v>9106038644</v>
      </c>
      <c r="AC28" s="25" t="str">
        <f>VLOOKUP(AB28,Data!AF:AG,2,0)</f>
        <v>9106038644-00003502</v>
      </c>
      <c r="AE28" s="25" t="str">
        <f>VLOOKUP(AC28,Data!A:G,7,0)</f>
        <v>00003502</v>
      </c>
      <c r="AF28" s="25" t="str">
        <f>VLOOKUP(AC28,Data!A:D,4,0)</f>
        <v>08/10/2025</v>
      </c>
      <c r="AG28" s="20" t="s">
        <v>506</v>
      </c>
      <c r="AH28" s="25" t="s">
        <v>3732</v>
      </c>
      <c r="AI28" s="25" t="str">
        <f>VLOOKUP(AG28,'mã win'!B:K,10,0)</f>
        <v>B</v>
      </c>
      <c r="AJ28" s="20" t="str">
        <f>VLOOKUP(Q28,'mã sp'!A:B,2,0)</f>
        <v>GM500</v>
      </c>
      <c r="AK28" s="25" t="str">
        <f>VLOOKUP(AC28,Data!A:F,6,0)</f>
        <v>K25TTM</v>
      </c>
      <c r="AL28" s="20" t="str">
        <f t="shared" si="0"/>
        <v>2AGD WM+ HNM 212 Trường Chinh</v>
      </c>
      <c r="AM28" s="20" t="str">
        <f>VLOOKUP(AC28,Data!A:M,13,0)</f>
        <v>0104918404-030</v>
      </c>
      <c r="AO28" s="20" t="str">
        <f t="shared" si="1"/>
        <v/>
      </c>
      <c r="AP28" s="20" t="str">
        <f>IF(AND(AM28="0104918404",AO28=""),"WIN"&amp;L28,IF(AO28="",VLOOKUP(AM28,'mã win'!B:J,9,0),""))</f>
        <v>WIN-030</v>
      </c>
      <c r="AQ28" s="25" t="str">
        <f t="shared" si="2"/>
        <v>WIN-030</v>
      </c>
      <c r="AR28" s="1">
        <f t="shared" si="3"/>
        <v>239885.28</v>
      </c>
    </row>
    <row r="29" spans="1:44" x14ac:dyDescent="0.25">
      <c r="A29" s="20">
        <v>7511</v>
      </c>
      <c r="B29" s="21">
        <v>9106038709</v>
      </c>
      <c r="C29" s="22">
        <v>45938</v>
      </c>
      <c r="D29" s="22">
        <v>45943</v>
      </c>
      <c r="E29" s="23">
        <v>45938.289567476902</v>
      </c>
      <c r="F29" s="21" t="s">
        <v>6717</v>
      </c>
      <c r="G29" s="22"/>
      <c r="H29" s="20" t="s">
        <v>4127</v>
      </c>
      <c r="I29" s="21" t="s">
        <v>4128</v>
      </c>
      <c r="J29" s="20" t="s">
        <v>4129</v>
      </c>
      <c r="K29" s="20" t="s">
        <v>4130</v>
      </c>
      <c r="L29" s="21" t="s">
        <v>4321</v>
      </c>
      <c r="M29" s="20" t="s">
        <v>4322</v>
      </c>
      <c r="N29" s="20" t="s">
        <v>4323</v>
      </c>
      <c r="O29" s="20">
        <v>10</v>
      </c>
      <c r="P29" s="21" t="s">
        <v>4137</v>
      </c>
      <c r="Q29" s="20" t="s">
        <v>4098</v>
      </c>
      <c r="R29" s="21" t="s">
        <v>4138</v>
      </c>
      <c r="S29" s="21" t="s">
        <v>4133</v>
      </c>
      <c r="T29" s="20">
        <v>111058</v>
      </c>
      <c r="U29" s="20">
        <v>2</v>
      </c>
      <c r="V29" s="20">
        <v>0</v>
      </c>
      <c r="W29" s="20" t="s">
        <v>4322</v>
      </c>
      <c r="Y29" s="22">
        <v>45938.289566817097</v>
      </c>
      <c r="AA29" s="20" t="s">
        <v>4134</v>
      </c>
      <c r="AB29" s="27">
        <v>9106038709</v>
      </c>
      <c r="AC29" s="25" t="str">
        <f>VLOOKUP(AB29,Data!AF:AG,2,0)</f>
        <v>9106038709-00033474</v>
      </c>
      <c r="AE29" s="25" t="str">
        <f>VLOOKUP(AC29,Data!A:G,7,0)</f>
        <v>00033474</v>
      </c>
      <c r="AF29" s="25" t="str">
        <f>VLOOKUP(AC29,Data!A:D,4,0)</f>
        <v>08/10/2025</v>
      </c>
      <c r="AG29" s="20" t="s">
        <v>164</v>
      </c>
      <c r="AH29" s="25" t="s">
        <v>3686</v>
      </c>
      <c r="AI29" s="25" t="str">
        <f>VLOOKUP(AG29,'mã win'!B:K,10,0)</f>
        <v>B</v>
      </c>
      <c r="AJ29" s="20" t="str">
        <f>VLOOKUP(Q29,'mã sp'!A:B,2,0)</f>
        <v>GM500</v>
      </c>
      <c r="AK29" s="25" t="str">
        <f>VLOOKUP(AC29,Data!A:F,6,0)</f>
        <v>K25TTM</v>
      </c>
      <c r="AL29" s="20" t="str">
        <f t="shared" si="0"/>
        <v>2AV0 WM+ THA Mỹ Quan, Yên Định</v>
      </c>
      <c r="AM29" s="20" t="str">
        <f>VLOOKUP(AC29,Data!A:M,13,0)</f>
        <v>0104918404-020</v>
      </c>
      <c r="AO29" s="20" t="str">
        <f t="shared" si="1"/>
        <v/>
      </c>
      <c r="AP29" s="20" t="str">
        <f>IF(AND(AM29="0104918404",AO29=""),"WIN"&amp;L29,IF(AO29="",VLOOKUP(AM29,'mã win'!B:J,9,0),""))</f>
        <v>WIN-020</v>
      </c>
      <c r="AQ29" s="25" t="str">
        <f t="shared" si="2"/>
        <v>WIN-020</v>
      </c>
      <c r="AR29" s="1">
        <f t="shared" si="3"/>
        <v>239885.28</v>
      </c>
    </row>
    <row r="30" spans="1:44" x14ac:dyDescent="0.25">
      <c r="A30" s="20">
        <v>7512</v>
      </c>
      <c r="B30" s="21">
        <v>9106038584</v>
      </c>
      <c r="C30" s="22">
        <v>45938</v>
      </c>
      <c r="D30" s="22">
        <v>45943</v>
      </c>
      <c r="E30" s="23">
        <v>45938.307330671298</v>
      </c>
      <c r="F30" s="21" t="s">
        <v>6718</v>
      </c>
      <c r="G30" s="22"/>
      <c r="H30" s="20" t="s">
        <v>4127</v>
      </c>
      <c r="I30" s="21" t="s">
        <v>4128</v>
      </c>
      <c r="J30" s="20" t="s">
        <v>4129</v>
      </c>
      <c r="K30" s="20" t="s">
        <v>4130</v>
      </c>
      <c r="L30" s="21" t="s">
        <v>4147</v>
      </c>
      <c r="M30" s="20" t="s">
        <v>4148</v>
      </c>
      <c r="N30" s="20" t="s">
        <v>4149</v>
      </c>
      <c r="O30" s="20">
        <v>10</v>
      </c>
      <c r="P30" s="21" t="s">
        <v>4131</v>
      </c>
      <c r="Q30" s="20" t="s">
        <v>4099</v>
      </c>
      <c r="R30" s="21" t="s">
        <v>4132</v>
      </c>
      <c r="S30" s="21" t="s">
        <v>4133</v>
      </c>
      <c r="T30" s="20">
        <v>73431</v>
      </c>
      <c r="U30" s="20">
        <v>2</v>
      </c>
      <c r="V30" s="20">
        <v>0</v>
      </c>
      <c r="W30" s="20" t="s">
        <v>4148</v>
      </c>
      <c r="Y30" s="22">
        <v>45938.307329861098</v>
      </c>
      <c r="AA30" s="20" t="s">
        <v>4134</v>
      </c>
      <c r="AB30" s="27">
        <v>9106038584</v>
      </c>
      <c r="AC30" s="25" t="str">
        <f>VLOOKUP(AB30,Data!AF:AG,2,0)</f>
        <v>9106038584-00480154</v>
      </c>
      <c r="AE30" s="25" t="str">
        <f>VLOOKUP(AC30,Data!A:G,7,0)</f>
        <v>00480154</v>
      </c>
      <c r="AF30" s="25" t="str">
        <f>VLOOKUP(AC30,Data!A:D,4,0)</f>
        <v>08/10/2025</v>
      </c>
      <c r="AG30" s="20" t="s">
        <v>55</v>
      </c>
      <c r="AH30" s="25" t="s">
        <v>10527</v>
      </c>
      <c r="AI30" s="25" t="str">
        <f>VLOOKUP(AG30,'mã win'!B:K,10,0)</f>
        <v>B</v>
      </c>
      <c r="AJ30" s="20" t="str">
        <f>VLOOKUP(Q30,'mã sp'!A:B,2,0)</f>
        <v>CGM300</v>
      </c>
      <c r="AK30" s="25" t="str">
        <f>VLOOKUP(AC30,Data!A:F,6,0)</f>
        <v>K25TTM</v>
      </c>
      <c r="AL30" s="20" t="str">
        <f t="shared" si="0"/>
        <v>2ATS WM+ HNI Phú Hữu 2, Phú Nghĩa</v>
      </c>
      <c r="AM30" s="20" t="str">
        <f>VLOOKUP(AC30,Data!A:M,13,0)</f>
        <v>0104918404-002</v>
      </c>
      <c r="AN30" s="20">
        <f>MATCH(L30,[1]Khach_hang!$O:$O,0)</f>
        <v>563</v>
      </c>
      <c r="AO30" s="20" t="str">
        <f t="shared" si="1"/>
        <v>WIN2ATS</v>
      </c>
      <c r="AP30" s="20" t="str">
        <f>IF(AND(AM30="0104918404",AO30=""),"WIN"&amp;L30,IF(AO30="",VLOOKUP(AM30,'mã win'!B:J,9,0),""))</f>
        <v/>
      </c>
      <c r="AQ30" s="25" t="str">
        <f t="shared" si="2"/>
        <v>WIN2ATS</v>
      </c>
      <c r="AR30" s="1">
        <f t="shared" si="3"/>
        <v>158610.96</v>
      </c>
    </row>
    <row r="31" spans="1:44" x14ac:dyDescent="0.25">
      <c r="A31" s="20">
        <v>7513</v>
      </c>
      <c r="B31" s="21">
        <v>9106038585</v>
      </c>
      <c r="C31" s="22">
        <v>45938</v>
      </c>
      <c r="D31" s="22">
        <v>45943</v>
      </c>
      <c r="E31" s="23">
        <v>45938.309275729203</v>
      </c>
      <c r="F31" s="21" t="s">
        <v>6719</v>
      </c>
      <c r="G31" s="22"/>
      <c r="H31" s="20" t="s">
        <v>4127</v>
      </c>
      <c r="I31" s="21" t="s">
        <v>4128</v>
      </c>
      <c r="J31" s="20" t="s">
        <v>4129</v>
      </c>
      <c r="K31" s="20" t="s">
        <v>4130</v>
      </c>
      <c r="L31" s="21" t="s">
        <v>4147</v>
      </c>
      <c r="M31" s="20" t="s">
        <v>4148</v>
      </c>
      <c r="N31" s="20" t="s">
        <v>4149</v>
      </c>
      <c r="O31" s="20">
        <v>10</v>
      </c>
      <c r="P31" s="21" t="s">
        <v>4137</v>
      </c>
      <c r="Q31" s="20" t="s">
        <v>4098</v>
      </c>
      <c r="R31" s="21" t="s">
        <v>4138</v>
      </c>
      <c r="S31" s="21" t="s">
        <v>4133</v>
      </c>
      <c r="T31" s="20">
        <v>111058</v>
      </c>
      <c r="U31" s="20">
        <v>2</v>
      </c>
      <c r="V31" s="20">
        <v>0</v>
      </c>
      <c r="W31" s="20" t="s">
        <v>4148</v>
      </c>
      <c r="Y31" s="22">
        <v>45938.309275729203</v>
      </c>
      <c r="AA31" s="20" t="s">
        <v>4134</v>
      </c>
      <c r="AB31" s="27">
        <v>9106038585</v>
      </c>
      <c r="AC31" s="25" t="str">
        <f>VLOOKUP(AB31,Data!AF:AG,2,0)</f>
        <v>9106038585-00480155</v>
      </c>
      <c r="AE31" s="25" t="str">
        <f>VLOOKUP(AC31,Data!A:G,7,0)</f>
        <v>00480155</v>
      </c>
      <c r="AF31" s="25" t="str">
        <f>VLOOKUP(AC31,Data!A:D,4,0)</f>
        <v>08/10/2025</v>
      </c>
      <c r="AG31" s="20" t="s">
        <v>55</v>
      </c>
      <c r="AH31" s="25" t="s">
        <v>10527</v>
      </c>
      <c r="AI31" s="25" t="str">
        <f>VLOOKUP(AG31,'mã win'!B:K,10,0)</f>
        <v>B</v>
      </c>
      <c r="AJ31" s="20" t="str">
        <f>VLOOKUP(Q31,'mã sp'!A:B,2,0)</f>
        <v>GM500</v>
      </c>
      <c r="AK31" s="25" t="str">
        <f>VLOOKUP(AC31,Data!A:F,6,0)</f>
        <v>K25TTM</v>
      </c>
      <c r="AL31" s="20" t="str">
        <f t="shared" si="0"/>
        <v>2ATS WM+ HNI Phú Hữu 2, Phú Nghĩa</v>
      </c>
      <c r="AM31" s="20" t="str">
        <f>VLOOKUP(AC31,Data!A:M,13,0)</f>
        <v>0104918404-002</v>
      </c>
      <c r="AN31" s="20">
        <f>MATCH(L31,[1]Khach_hang!$O:$O,0)</f>
        <v>563</v>
      </c>
      <c r="AO31" s="20" t="str">
        <f t="shared" si="1"/>
        <v>WIN2ATS</v>
      </c>
      <c r="AP31" s="20" t="str">
        <f>IF(AND(AM31="0104918404",AO31=""),"WIN"&amp;L31,IF(AO31="",VLOOKUP(AM31,'mã win'!B:J,9,0),""))</f>
        <v/>
      </c>
      <c r="AQ31" s="25" t="str">
        <f t="shared" si="2"/>
        <v>WIN2ATS</v>
      </c>
      <c r="AR31" s="1">
        <f t="shared" si="3"/>
        <v>239885.28</v>
      </c>
    </row>
    <row r="32" spans="1:44" x14ac:dyDescent="0.25">
      <c r="A32" s="20">
        <v>7514</v>
      </c>
      <c r="B32" s="21">
        <v>9106038739</v>
      </c>
      <c r="C32" s="22">
        <v>45938</v>
      </c>
      <c r="D32" s="22">
        <v>45938</v>
      </c>
      <c r="E32" s="23">
        <v>45938.317398495397</v>
      </c>
      <c r="F32" s="21" t="s">
        <v>6720</v>
      </c>
      <c r="G32" s="22"/>
      <c r="H32" s="20" t="s">
        <v>4127</v>
      </c>
      <c r="I32" s="21" t="s">
        <v>4128</v>
      </c>
      <c r="J32" s="20" t="s">
        <v>4129</v>
      </c>
      <c r="K32" s="20" t="s">
        <v>4130</v>
      </c>
      <c r="L32" s="21" t="s">
        <v>6721</v>
      </c>
      <c r="M32" s="20" t="s">
        <v>6722</v>
      </c>
      <c r="N32" s="20" t="s">
        <v>6723</v>
      </c>
      <c r="O32" s="20">
        <v>10</v>
      </c>
      <c r="P32" s="21" t="s">
        <v>4152</v>
      </c>
      <c r="Q32" s="20" t="s">
        <v>4012</v>
      </c>
      <c r="R32" s="21" t="s">
        <v>4153</v>
      </c>
      <c r="S32" s="21" t="s">
        <v>4133</v>
      </c>
      <c r="T32" s="20">
        <v>41150</v>
      </c>
      <c r="U32" s="20">
        <v>5</v>
      </c>
      <c r="V32" s="20">
        <v>0</v>
      </c>
      <c r="W32" s="20" t="s">
        <v>6722</v>
      </c>
      <c r="X32" s="20" t="s">
        <v>6724</v>
      </c>
      <c r="Y32" s="22">
        <v>45938.317397338004</v>
      </c>
      <c r="AA32" s="20" t="s">
        <v>4134</v>
      </c>
      <c r="AB32" s="27">
        <v>9106038739</v>
      </c>
      <c r="AC32" s="25" t="str">
        <f>VLOOKUP(AB32,Data!AF:AG,2,0)</f>
        <v>9106038739-00480182</v>
      </c>
      <c r="AE32" s="25" t="str">
        <f>VLOOKUP(AC32,Data!A:G,7,0)</f>
        <v>00480182</v>
      </c>
      <c r="AF32" s="25" t="str">
        <f>VLOOKUP(AC32,Data!A:D,4,0)</f>
        <v>08/10/2025</v>
      </c>
      <c r="AG32" s="20" t="s">
        <v>55</v>
      </c>
      <c r="AH32" s="25" t="s">
        <v>14465</v>
      </c>
      <c r="AI32" s="25" t="str">
        <f>VLOOKUP(AG32,'mã win'!B:K,10,0)</f>
        <v>B</v>
      </c>
      <c r="AJ32" s="20" t="str">
        <f>VLOOKUP(Q32,'mã sp'!A:B,2,0)</f>
        <v>GTLX250G</v>
      </c>
      <c r="AK32" s="25" t="str">
        <f>VLOOKUP(AC32,Data!A:F,6,0)</f>
        <v>K25TTM</v>
      </c>
      <c r="AL32" s="20" t="str">
        <f t="shared" si="0"/>
        <v>4326 WM+ HNI Xóm Mới, Ngọc Than</v>
      </c>
      <c r="AM32" s="20" t="str">
        <f>VLOOKUP(AC32,Data!A:M,13,0)</f>
        <v>0104918404-002</v>
      </c>
      <c r="AN32" s="20">
        <f>MATCH(L32,[1]Khach_hang!$O:$O,0)</f>
        <v>1194</v>
      </c>
      <c r="AO32" s="20" t="str">
        <f t="shared" si="1"/>
        <v>WIN4326</v>
      </c>
      <c r="AP32" s="20" t="str">
        <f>IF(AND(AM32="0104918404",AO32=""),"WIN"&amp;L32,IF(AO32="",VLOOKUP(AM32,'mã win'!B:J,9,0),""))</f>
        <v/>
      </c>
      <c r="AQ32" s="25" t="str">
        <f t="shared" si="2"/>
        <v>WIN4326</v>
      </c>
      <c r="AR32" s="1">
        <f t="shared" si="3"/>
        <v>222210</v>
      </c>
    </row>
    <row r="33" spans="1:44" x14ac:dyDescent="0.25">
      <c r="A33" s="20">
        <v>7515</v>
      </c>
      <c r="B33" s="21">
        <v>9106038801</v>
      </c>
      <c r="C33" s="22">
        <v>45938</v>
      </c>
      <c r="D33" s="22">
        <v>45938</v>
      </c>
      <c r="E33" s="23">
        <v>45938.337909838003</v>
      </c>
      <c r="F33" s="21" t="s">
        <v>6725</v>
      </c>
      <c r="G33" s="22"/>
      <c r="H33" s="20" t="s">
        <v>4127</v>
      </c>
      <c r="I33" s="21" t="s">
        <v>4128</v>
      </c>
      <c r="J33" s="20" t="s">
        <v>4129</v>
      </c>
      <c r="K33" s="20" t="s">
        <v>4130</v>
      </c>
      <c r="L33" s="21" t="s">
        <v>4901</v>
      </c>
      <c r="M33" s="20" t="s">
        <v>4902</v>
      </c>
      <c r="N33" s="20" t="s">
        <v>4903</v>
      </c>
      <c r="O33" s="20">
        <v>10</v>
      </c>
      <c r="P33" s="21" t="s">
        <v>4152</v>
      </c>
      <c r="Q33" s="20" t="s">
        <v>4012</v>
      </c>
      <c r="R33" s="21" t="s">
        <v>4153</v>
      </c>
      <c r="S33" s="21" t="s">
        <v>4133</v>
      </c>
      <c r="T33" s="20">
        <v>41150</v>
      </c>
      <c r="U33" s="20">
        <v>1</v>
      </c>
      <c r="V33" s="20">
        <v>0</v>
      </c>
      <c r="W33" s="20" t="s">
        <v>4902</v>
      </c>
      <c r="Y33" s="22">
        <v>45938.337908715301</v>
      </c>
      <c r="AA33" s="20" t="s">
        <v>4134</v>
      </c>
      <c r="AB33" s="27">
        <v>9106038801</v>
      </c>
      <c r="AC33" s="25" t="str">
        <f>VLOOKUP(AB33,Data!AF:AG,2,0)</f>
        <v>9106038801-00080732</v>
      </c>
      <c r="AE33" s="25" t="str">
        <f>VLOOKUP(AC33,Data!A:G,7,0)</f>
        <v>00080732</v>
      </c>
      <c r="AF33" s="25" t="str">
        <f>VLOOKUP(AC33,Data!A:D,4,0)</f>
        <v>08/10/2025</v>
      </c>
      <c r="AG33" s="20" t="s">
        <v>64</v>
      </c>
      <c r="AH33" s="25" t="s">
        <v>3639</v>
      </c>
      <c r="AI33" s="25" t="str">
        <f>VLOOKUP(AG33,'mã win'!B:K,10,0)</f>
        <v>N</v>
      </c>
      <c r="AJ33" s="20" t="str">
        <f>VLOOKUP(Q33,'mã sp'!A:B,2,0)</f>
        <v>GTLX250G</v>
      </c>
      <c r="AK33" s="25" t="str">
        <f>VLOOKUP(AC33,Data!A:F,6,0)</f>
        <v>K25TTM</v>
      </c>
      <c r="AL33" s="20" t="str">
        <f t="shared" si="0"/>
        <v>6745 WM+ DNG 38 Lê Thanh Nghị</v>
      </c>
      <c r="AM33" s="20" t="str">
        <f>VLOOKUP(AC33,Data!A:M,13,0)</f>
        <v>0104918404-009</v>
      </c>
      <c r="AO33" s="20" t="str">
        <f t="shared" si="1"/>
        <v/>
      </c>
      <c r="AP33" s="20" t="str">
        <f>IF(AND(AM33="0104918404",AO33=""),"WIN"&amp;L33,IF(AO33="",VLOOKUP(AM33,'mã win'!B:J,9,0),""))</f>
        <v>WIN-DNG-01-009</v>
      </c>
      <c r="AQ33" s="25" t="str">
        <f t="shared" si="2"/>
        <v>WIN-DNG-01-009</v>
      </c>
      <c r="AR33" s="1">
        <f t="shared" si="3"/>
        <v>44442</v>
      </c>
    </row>
    <row r="34" spans="1:44" x14ac:dyDescent="0.25">
      <c r="A34" s="20">
        <v>7516</v>
      </c>
      <c r="B34" s="21">
        <v>9106038782</v>
      </c>
      <c r="C34" s="22">
        <v>45938</v>
      </c>
      <c r="D34" s="22">
        <v>45938</v>
      </c>
      <c r="E34" s="23">
        <v>45938.338607719903</v>
      </c>
      <c r="F34" s="21" t="s">
        <v>6726</v>
      </c>
      <c r="G34" s="22"/>
      <c r="H34" s="20" t="s">
        <v>4127</v>
      </c>
      <c r="I34" s="21" t="s">
        <v>4128</v>
      </c>
      <c r="J34" s="20" t="s">
        <v>4129</v>
      </c>
      <c r="K34" s="20" t="s">
        <v>4130</v>
      </c>
      <c r="L34" s="21" t="s">
        <v>6231</v>
      </c>
      <c r="M34" s="20" t="s">
        <v>6232</v>
      </c>
      <c r="N34" s="20" t="s">
        <v>6233</v>
      </c>
      <c r="O34" s="20">
        <v>10</v>
      </c>
      <c r="P34" s="21" t="s">
        <v>4150</v>
      </c>
      <c r="Q34" s="20" t="s">
        <v>3966</v>
      </c>
      <c r="R34" s="21" t="s">
        <v>4151</v>
      </c>
      <c r="S34" s="21" t="s">
        <v>4133</v>
      </c>
      <c r="T34" s="20">
        <v>70950</v>
      </c>
      <c r="U34" s="20">
        <v>2</v>
      </c>
      <c r="V34" s="20">
        <v>0</v>
      </c>
      <c r="W34" s="20" t="s">
        <v>6232</v>
      </c>
      <c r="X34" s="20" t="s">
        <v>4161</v>
      </c>
      <c r="Y34" s="22">
        <v>45938.3386066319</v>
      </c>
      <c r="AA34" s="20" t="s">
        <v>4134</v>
      </c>
      <c r="AB34" s="27">
        <v>9106038782</v>
      </c>
      <c r="AC34" s="25" t="str">
        <f>VLOOKUP(AB34,Data!AF:AG,2,0)</f>
        <v>9106038782-00008819</v>
      </c>
      <c r="AE34" s="25" t="str">
        <f>VLOOKUP(AC34,Data!A:G,7,0)</f>
        <v>00008819</v>
      </c>
      <c r="AF34" s="25" t="str">
        <f>VLOOKUP(AC34,Data!A:D,4,0)</f>
        <v>08/10/2025</v>
      </c>
      <c r="AG34" s="20" t="s">
        <v>134</v>
      </c>
      <c r="AH34" s="25" t="s">
        <v>3691</v>
      </c>
      <c r="AI34" s="25" t="str">
        <f>VLOOKUP(AG34,'mã win'!B:K,10,0)</f>
        <v>N</v>
      </c>
      <c r="AJ34" s="20" t="str">
        <f>VLOOKUP(Q34,'mã sp'!A:B,2,0)</f>
        <v>CN300</v>
      </c>
      <c r="AK34" s="25" t="str">
        <f>VLOOKUP(AC34,Data!A:F,6,0)</f>
        <v>K25TTM</v>
      </c>
      <c r="AL34" s="20" t="str">
        <f t="shared" si="0"/>
        <v>5179 WM+ TTH 102 Điện Biên Phủ</v>
      </c>
      <c r="AM34" s="20" t="str">
        <f>VLOOKUP(AC34,Data!A:M,13,0)</f>
        <v>0104918404-021</v>
      </c>
      <c r="AO34" s="20" t="str">
        <f t="shared" si="1"/>
        <v/>
      </c>
      <c r="AP34" s="20" t="str">
        <f>IF(AND(AM34="0104918404",AO34=""),"WIN"&amp;L34,IF(AO34="",VLOOKUP(AM34,'mã win'!B:J,9,0),""))</f>
        <v>WIN-021</v>
      </c>
      <c r="AQ34" s="25" t="str">
        <f t="shared" si="2"/>
        <v>WIN-021</v>
      </c>
      <c r="AR34" s="1">
        <f t="shared" si="3"/>
        <v>153252</v>
      </c>
    </row>
    <row r="35" spans="1:44" x14ac:dyDescent="0.25">
      <c r="A35" s="20">
        <v>7517</v>
      </c>
      <c r="B35" s="21">
        <v>9106038818</v>
      </c>
      <c r="C35" s="22">
        <v>45938</v>
      </c>
      <c r="D35" s="22">
        <v>45943</v>
      </c>
      <c r="E35" s="23">
        <v>45938.343226307901</v>
      </c>
      <c r="F35" s="21" t="s">
        <v>6727</v>
      </c>
      <c r="G35" s="22"/>
      <c r="H35" s="20" t="s">
        <v>4127</v>
      </c>
      <c r="I35" s="21" t="s">
        <v>4128</v>
      </c>
      <c r="J35" s="20" t="s">
        <v>4129</v>
      </c>
      <c r="K35" s="20" t="s">
        <v>4130</v>
      </c>
      <c r="L35" s="21" t="s">
        <v>4591</v>
      </c>
      <c r="M35" s="20" t="s">
        <v>4592</v>
      </c>
      <c r="N35" s="20" t="s">
        <v>4593</v>
      </c>
      <c r="O35" s="20">
        <v>10</v>
      </c>
      <c r="P35" s="21" t="s">
        <v>4137</v>
      </c>
      <c r="Q35" s="20" t="s">
        <v>4098</v>
      </c>
      <c r="R35" s="21" t="s">
        <v>4138</v>
      </c>
      <c r="S35" s="21" t="s">
        <v>4133</v>
      </c>
      <c r="T35" s="20">
        <v>111058</v>
      </c>
      <c r="U35" s="20">
        <v>1</v>
      </c>
      <c r="V35" s="20">
        <v>0</v>
      </c>
      <c r="W35" s="20" t="s">
        <v>4592</v>
      </c>
      <c r="Y35" s="22">
        <v>45938.343225196797</v>
      </c>
      <c r="AA35" s="20" t="s">
        <v>4134</v>
      </c>
      <c r="AB35" s="27">
        <v>9106038818</v>
      </c>
      <c r="AC35" s="25" t="str">
        <f>VLOOKUP(AB35,Data!AF:AG,2,0)</f>
        <v>9106038818-00018702</v>
      </c>
      <c r="AE35" s="25" t="str">
        <f>VLOOKUP(AC35,Data!A:G,7,0)</f>
        <v>00018702</v>
      </c>
      <c r="AF35" s="25" t="str">
        <f>VLOOKUP(AC35,Data!A:D,4,0)</f>
        <v>08/10/2025</v>
      </c>
      <c r="AG35" s="20" t="s">
        <v>33</v>
      </c>
      <c r="AH35" s="25" t="s">
        <v>3737</v>
      </c>
      <c r="AI35" s="25" t="str">
        <f>VLOOKUP(AG35,'mã win'!B:K,10,0)</f>
        <v>B</v>
      </c>
      <c r="AJ35" s="20" t="str">
        <f>VLOOKUP(Q35,'mã sp'!A:B,2,0)</f>
        <v>GM500</v>
      </c>
      <c r="AK35" s="25" t="str">
        <f>VLOOKUP(AC35,Data!A:F,6,0)</f>
        <v>K25TTM</v>
      </c>
      <c r="AL35" s="20" t="str">
        <f t="shared" si="0"/>
        <v>6417 WM+ BNH 695 Thiên Đức</v>
      </c>
      <c r="AM35" s="20" t="str">
        <f>VLOOKUP(AC35,Data!A:M,13,0)</f>
        <v>0104918404-031</v>
      </c>
      <c r="AO35" s="20" t="str">
        <f t="shared" si="1"/>
        <v/>
      </c>
      <c r="AP35" s="20" t="str">
        <f>IF(AND(AM35="0104918404",AO35=""),"WIN"&amp;L35,IF(AO35="",VLOOKUP(AM35,'mã win'!B:J,9,0),""))</f>
        <v>WIN-031</v>
      </c>
      <c r="AQ35" s="25" t="str">
        <f t="shared" si="2"/>
        <v>WIN-031</v>
      </c>
      <c r="AR35" s="1">
        <f t="shared" si="3"/>
        <v>119942.64</v>
      </c>
    </row>
    <row r="36" spans="1:44" x14ac:dyDescent="0.25">
      <c r="A36" s="20">
        <v>7518</v>
      </c>
      <c r="B36" s="21">
        <v>9106038820</v>
      </c>
      <c r="C36" s="22">
        <v>45938</v>
      </c>
      <c r="D36" s="22">
        <v>45938</v>
      </c>
      <c r="E36" s="23">
        <v>45938.343488194398</v>
      </c>
      <c r="F36" s="21" t="s">
        <v>6728</v>
      </c>
      <c r="G36" s="22"/>
      <c r="H36" s="20" t="s">
        <v>4127</v>
      </c>
      <c r="I36" s="21" t="s">
        <v>4128</v>
      </c>
      <c r="J36" s="20" t="s">
        <v>4129</v>
      </c>
      <c r="K36" s="20" t="s">
        <v>4130</v>
      </c>
      <c r="L36" s="21" t="s">
        <v>5280</v>
      </c>
      <c r="M36" s="20" t="s">
        <v>5281</v>
      </c>
      <c r="N36" s="20" t="s">
        <v>5282</v>
      </c>
      <c r="O36" s="20">
        <v>10</v>
      </c>
      <c r="P36" s="21" t="s">
        <v>4152</v>
      </c>
      <c r="Q36" s="20" t="s">
        <v>4012</v>
      </c>
      <c r="R36" s="21" t="s">
        <v>4153</v>
      </c>
      <c r="S36" s="21" t="s">
        <v>4133</v>
      </c>
      <c r="T36" s="20">
        <v>41150</v>
      </c>
      <c r="U36" s="20">
        <v>1</v>
      </c>
      <c r="V36" s="20">
        <v>0</v>
      </c>
      <c r="W36" s="20" t="s">
        <v>5283</v>
      </c>
      <c r="Y36" s="22">
        <v>45938.343487233797</v>
      </c>
      <c r="AA36" s="20" t="s">
        <v>4134</v>
      </c>
      <c r="AB36" s="27">
        <v>9106038820</v>
      </c>
      <c r="AC36" s="25" t="str">
        <f>VLOOKUP(AB36,Data!AF:AG,2,0)</f>
        <v>9106038820-00015788</v>
      </c>
      <c r="AE36" s="25" t="str">
        <f>VLOOKUP(AC36,Data!A:G,7,0)</f>
        <v>00015788</v>
      </c>
      <c r="AF36" s="25" t="str">
        <f>VLOOKUP(AC36,Data!A:D,4,0)</f>
        <v>08/10/2025</v>
      </c>
      <c r="AG36" s="20" t="s">
        <v>189</v>
      </c>
      <c r="AH36" s="25" t="s">
        <v>3844</v>
      </c>
      <c r="AI36" s="25" t="str">
        <f>VLOOKUP(AG36,'mã win'!B:K,10,0)</f>
        <v>N</v>
      </c>
      <c r="AJ36" s="20" t="str">
        <f>VLOOKUP(Q36,'mã sp'!A:B,2,0)</f>
        <v>GTLX250G</v>
      </c>
      <c r="AK36" s="25" t="str">
        <f>VLOOKUP(AC36,Data!A:F,6,0)</f>
        <v>K25TTM</v>
      </c>
      <c r="AL36" s="20" t="str">
        <f t="shared" si="0"/>
        <v>2ATI WM+ QNM 204 ĐT609, Thôn Nhị Dinh 3</v>
      </c>
      <c r="AM36" s="20" t="str">
        <f>VLOOKUP(AC36,Data!A:M,13,0)</f>
        <v>0104918404-061</v>
      </c>
      <c r="AO36" s="20" t="str">
        <f t="shared" si="1"/>
        <v/>
      </c>
      <c r="AP36" s="20" t="str">
        <f>IF(AND(AM36="0104918404",AO36=""),"WIN"&amp;L36,IF(AO36="",VLOOKUP(AM36,'mã win'!B:J,9,0),""))</f>
        <v>WIN-061</v>
      </c>
      <c r="AQ36" s="25" t="str">
        <f t="shared" si="2"/>
        <v>WIN-061</v>
      </c>
      <c r="AR36" s="1">
        <f t="shared" si="3"/>
        <v>44442</v>
      </c>
    </row>
    <row r="37" spans="1:44" x14ac:dyDescent="0.25">
      <c r="A37" s="20">
        <v>7519</v>
      </c>
      <c r="B37" s="21">
        <v>9106038823</v>
      </c>
      <c r="C37" s="22">
        <v>45938</v>
      </c>
      <c r="D37" s="22">
        <v>45943</v>
      </c>
      <c r="E37" s="23">
        <v>45938.345122685198</v>
      </c>
      <c r="F37" s="21" t="s">
        <v>6729</v>
      </c>
      <c r="G37" s="22"/>
      <c r="H37" s="20" t="s">
        <v>4127</v>
      </c>
      <c r="I37" s="21" t="s">
        <v>4128</v>
      </c>
      <c r="J37" s="20" t="s">
        <v>4129</v>
      </c>
      <c r="K37" s="20" t="s">
        <v>4130</v>
      </c>
      <c r="L37" s="21" t="s">
        <v>6730</v>
      </c>
      <c r="M37" s="20" t="s">
        <v>6731</v>
      </c>
      <c r="N37" s="20" t="s">
        <v>6732</v>
      </c>
      <c r="O37" s="20">
        <v>10</v>
      </c>
      <c r="P37" s="21" t="s">
        <v>4137</v>
      </c>
      <c r="Q37" s="20" t="s">
        <v>4098</v>
      </c>
      <c r="R37" s="21" t="s">
        <v>4138</v>
      </c>
      <c r="S37" s="21" t="s">
        <v>4133</v>
      </c>
      <c r="T37" s="20">
        <v>111058</v>
      </c>
      <c r="U37" s="20">
        <v>1</v>
      </c>
      <c r="V37" s="20">
        <v>0</v>
      </c>
      <c r="W37" s="20" t="s">
        <v>6731</v>
      </c>
      <c r="Y37" s="22">
        <v>45938.345121493097</v>
      </c>
      <c r="AA37" s="20" t="s">
        <v>4134</v>
      </c>
      <c r="AB37" s="27">
        <v>9106038823</v>
      </c>
      <c r="AC37" s="25" t="str">
        <f>VLOOKUP(AB37,Data!AF:AG,2,0)</f>
        <v>9106038823-00480201</v>
      </c>
      <c r="AE37" s="25" t="str">
        <f>VLOOKUP(AC37,Data!A:G,7,0)</f>
        <v>00480201</v>
      </c>
      <c r="AF37" s="25" t="str">
        <f>VLOOKUP(AC37,Data!A:D,4,0)</f>
        <v>08/10/2025</v>
      </c>
      <c r="AG37" s="20" t="s">
        <v>55</v>
      </c>
      <c r="AH37" s="25" t="s">
        <v>14466</v>
      </c>
      <c r="AI37" s="25" t="str">
        <f>VLOOKUP(AG37,'mã win'!B:K,10,0)</f>
        <v>B</v>
      </c>
      <c r="AJ37" s="20" t="str">
        <f>VLOOKUP(Q37,'mã sp'!A:B,2,0)</f>
        <v>GM500</v>
      </c>
      <c r="AK37" s="25" t="str">
        <f>VLOOKUP(AC37,Data!A:F,6,0)</f>
        <v>K25TTM</v>
      </c>
      <c r="AL37" s="20" t="str">
        <f t="shared" si="0"/>
        <v>3228 WM+ HNI 44-46 Kiều Mai</v>
      </c>
      <c r="AM37" s="20" t="str">
        <f>VLOOKUP(AC37,Data!A:M,13,0)</f>
        <v>0104918404-002</v>
      </c>
      <c r="AN37" s="20">
        <f>MATCH(L37,[1]Khach_hang!$O:$O,0)</f>
        <v>750</v>
      </c>
      <c r="AO37" s="20" t="str">
        <f t="shared" si="1"/>
        <v>WIN3228</v>
      </c>
      <c r="AP37" s="20" t="str">
        <f>IF(AND(AM37="0104918404",AO37=""),"WIN"&amp;L37,IF(AO37="",VLOOKUP(AM37,'mã win'!B:J,9,0),""))</f>
        <v/>
      </c>
      <c r="AQ37" s="25" t="str">
        <f t="shared" si="2"/>
        <v>WIN3228</v>
      </c>
      <c r="AR37" s="1">
        <f t="shared" si="3"/>
        <v>119942.64</v>
      </c>
    </row>
    <row r="38" spans="1:44" x14ac:dyDescent="0.25">
      <c r="A38" s="20">
        <v>7520</v>
      </c>
      <c r="B38" s="21">
        <v>9106038950</v>
      </c>
      <c r="C38" s="22">
        <v>45938</v>
      </c>
      <c r="D38" s="22">
        <v>45943</v>
      </c>
      <c r="E38" s="23">
        <v>45938.364650150499</v>
      </c>
      <c r="F38" s="21" t="s">
        <v>6733</v>
      </c>
      <c r="G38" s="22"/>
      <c r="H38" s="20" t="s">
        <v>4127</v>
      </c>
      <c r="I38" s="21" t="s">
        <v>4128</v>
      </c>
      <c r="J38" s="20" t="s">
        <v>4129</v>
      </c>
      <c r="K38" s="20" t="s">
        <v>4130</v>
      </c>
      <c r="L38" s="21" t="s">
        <v>4255</v>
      </c>
      <c r="M38" s="20" t="s">
        <v>4256</v>
      </c>
      <c r="N38" s="20" t="s">
        <v>4257</v>
      </c>
      <c r="O38" s="20">
        <v>10</v>
      </c>
      <c r="P38" s="21" t="s">
        <v>4135</v>
      </c>
      <c r="Q38" s="20" t="s">
        <v>4086</v>
      </c>
      <c r="R38" s="21" t="s">
        <v>4136</v>
      </c>
      <c r="S38" s="21" t="s">
        <v>4133</v>
      </c>
      <c r="T38" s="20">
        <v>45588</v>
      </c>
      <c r="U38" s="20">
        <v>1</v>
      </c>
      <c r="V38" s="20">
        <v>0</v>
      </c>
      <c r="W38" s="20" t="s">
        <v>4256</v>
      </c>
      <c r="Y38" s="22">
        <v>45938.364648576397</v>
      </c>
      <c r="AA38" s="20" t="s">
        <v>4134</v>
      </c>
      <c r="AB38" s="27">
        <v>9106038950</v>
      </c>
      <c r="AC38" s="25" t="str">
        <f>VLOOKUP(AB38,Data!AF:AG,2,0)</f>
        <v>9106038950-00033479</v>
      </c>
      <c r="AE38" s="25" t="str">
        <f>VLOOKUP(AC38,Data!A:G,7,0)</f>
        <v>00033479</v>
      </c>
      <c r="AF38" s="25" t="str">
        <f>VLOOKUP(AC38,Data!A:D,4,0)</f>
        <v>08/10/2025</v>
      </c>
      <c r="AG38" s="20" t="s">
        <v>164</v>
      </c>
      <c r="AH38" s="25" t="s">
        <v>3686</v>
      </c>
      <c r="AI38" s="25" t="str">
        <f>VLOOKUP(AG38,'mã win'!B:K,10,0)</f>
        <v>B</v>
      </c>
      <c r="AJ38" s="20" t="str">
        <f>VLOOKUP(Q38,'mã sp'!A:B,2,0)</f>
        <v>TH200</v>
      </c>
      <c r="AK38" s="25" t="str">
        <f>VLOOKUP(AC38,Data!A:F,6,0)</f>
        <v>K25TTM</v>
      </c>
      <c r="AL38" s="20" t="str">
        <f t="shared" si="0"/>
        <v>2B39 WM+ THA Mậu Đông, Quảng Lưu</v>
      </c>
      <c r="AM38" s="20" t="str">
        <f>VLOOKUP(AC38,Data!A:M,13,0)</f>
        <v>0104918404-020</v>
      </c>
      <c r="AO38" s="20" t="str">
        <f t="shared" si="1"/>
        <v/>
      </c>
      <c r="AP38" s="20" t="str">
        <f>IF(AND(AM38="0104918404",AO38=""),"WIN"&amp;L38,IF(AO38="",VLOOKUP(AM38,'mã win'!B:J,9,0),""))</f>
        <v>WIN-020</v>
      </c>
      <c r="AQ38" s="25" t="str">
        <f t="shared" si="2"/>
        <v>WIN-020</v>
      </c>
      <c r="AR38" s="1">
        <f t="shared" si="3"/>
        <v>49235.040000000001</v>
      </c>
    </row>
    <row r="39" spans="1:44" x14ac:dyDescent="0.25">
      <c r="A39" s="20">
        <v>7521</v>
      </c>
      <c r="B39" s="21">
        <v>9106038958</v>
      </c>
      <c r="C39" s="22">
        <v>45938</v>
      </c>
      <c r="D39" s="22">
        <v>45938</v>
      </c>
      <c r="E39" s="23">
        <v>45938.366452280097</v>
      </c>
      <c r="F39" s="21" t="s">
        <v>6734</v>
      </c>
      <c r="G39" s="22"/>
      <c r="H39" s="20" t="s">
        <v>4127</v>
      </c>
      <c r="I39" s="21" t="s">
        <v>4128</v>
      </c>
      <c r="J39" s="20" t="s">
        <v>4129</v>
      </c>
      <c r="K39" s="20" t="s">
        <v>4130</v>
      </c>
      <c r="L39" s="21" t="s">
        <v>6569</v>
      </c>
      <c r="M39" s="20" t="s">
        <v>6570</v>
      </c>
      <c r="N39" s="20" t="s">
        <v>6571</v>
      </c>
      <c r="O39" s="20">
        <v>10</v>
      </c>
      <c r="P39" s="21" t="s">
        <v>4152</v>
      </c>
      <c r="Q39" s="20" t="s">
        <v>4012</v>
      </c>
      <c r="R39" s="21" t="s">
        <v>4153</v>
      </c>
      <c r="S39" s="21" t="s">
        <v>4133</v>
      </c>
      <c r="T39" s="20">
        <v>41150</v>
      </c>
      <c r="U39" s="20">
        <v>1</v>
      </c>
      <c r="V39" s="20">
        <v>0</v>
      </c>
      <c r="W39" s="20" t="s">
        <v>6570</v>
      </c>
      <c r="Y39" s="22">
        <v>45938.366450694397</v>
      </c>
      <c r="AA39" s="20" t="s">
        <v>4134</v>
      </c>
      <c r="AB39" s="27">
        <v>9106038958</v>
      </c>
      <c r="AC39" s="25" t="str">
        <f>VLOOKUP(AB39,Data!AF:AG,2,0)</f>
        <v>9106038958-00011297</v>
      </c>
      <c r="AE39" s="25" t="str">
        <f>VLOOKUP(AC39,Data!A:G,7,0)</f>
        <v>00011297</v>
      </c>
      <c r="AF39" s="25" t="str">
        <f>VLOOKUP(AC39,Data!A:D,4,0)</f>
        <v>08/10/2025</v>
      </c>
      <c r="AG39" s="20" t="s">
        <v>222</v>
      </c>
      <c r="AH39" s="25" t="s">
        <v>3727</v>
      </c>
      <c r="AI39" s="25" t="str">
        <f>VLOOKUP(AG39,'mã win'!B:K,10,0)</f>
        <v>B</v>
      </c>
      <c r="AJ39" s="20" t="str">
        <f>VLOOKUP(Q39,'mã sp'!A:B,2,0)</f>
        <v>GTLX250G</v>
      </c>
      <c r="AK39" s="25" t="str">
        <f>VLOOKUP(AC39,Data!A:F,6,0)</f>
        <v>K25TTM</v>
      </c>
      <c r="AL39" s="20" t="str">
        <f t="shared" si="0"/>
        <v>6333 WM+ VPC Vọng Sơn, Lập Thạch</v>
      </c>
      <c r="AM39" s="20" t="str">
        <f>VLOOKUP(AC39,Data!A:M,13,0)</f>
        <v>0104918404-029</v>
      </c>
      <c r="AO39" s="20" t="str">
        <f t="shared" si="1"/>
        <v/>
      </c>
      <c r="AP39" s="20" t="str">
        <f>IF(AND(AM39="0104918404",AO39=""),"WIN"&amp;L39,IF(AO39="",VLOOKUP(AM39,'mã win'!B:J,9,0),""))</f>
        <v>WIN-029</v>
      </c>
      <c r="AQ39" s="25" t="str">
        <f t="shared" si="2"/>
        <v>WIN-029</v>
      </c>
      <c r="AR39" s="1">
        <f t="shared" si="3"/>
        <v>44442</v>
      </c>
    </row>
    <row r="40" spans="1:44" x14ac:dyDescent="0.25">
      <c r="A40" s="20">
        <v>7522</v>
      </c>
      <c r="B40" s="21">
        <v>9106038978</v>
      </c>
      <c r="C40" s="22">
        <v>45938</v>
      </c>
      <c r="D40" s="22">
        <v>45938</v>
      </c>
      <c r="E40" s="23">
        <v>45938.368965196802</v>
      </c>
      <c r="F40" s="21" t="s">
        <v>6735</v>
      </c>
      <c r="G40" s="22"/>
      <c r="H40" s="20" t="s">
        <v>4127</v>
      </c>
      <c r="I40" s="21" t="s">
        <v>4128</v>
      </c>
      <c r="J40" s="20" t="s">
        <v>4129</v>
      </c>
      <c r="K40" s="20" t="s">
        <v>4130</v>
      </c>
      <c r="L40" s="21" t="s">
        <v>4337</v>
      </c>
      <c r="M40" s="20" t="s">
        <v>4338</v>
      </c>
      <c r="N40" s="20" t="s">
        <v>4339</v>
      </c>
      <c r="O40" s="20">
        <v>10</v>
      </c>
      <c r="P40" s="21" t="s">
        <v>4139</v>
      </c>
      <c r="Q40" s="20" t="s">
        <v>3948</v>
      </c>
      <c r="R40" s="21" t="s">
        <v>4140</v>
      </c>
      <c r="S40" s="21" t="s">
        <v>4133</v>
      </c>
      <c r="T40" s="20">
        <v>60885</v>
      </c>
      <c r="U40" s="20">
        <v>1</v>
      </c>
      <c r="V40" s="20">
        <v>0</v>
      </c>
      <c r="W40" s="20" t="s">
        <v>4338</v>
      </c>
      <c r="Y40" s="22">
        <v>45938.368963854198</v>
      </c>
      <c r="AA40" s="20" t="s">
        <v>4134</v>
      </c>
      <c r="AB40" s="27">
        <v>9106038978</v>
      </c>
      <c r="AC40" s="25" t="str">
        <f>VLOOKUP(AB40,Data!AF:AG,2,0)</f>
        <v>9106038978-00018144</v>
      </c>
      <c r="AE40" s="25" t="str">
        <f>VLOOKUP(AC40,Data!A:G,7,0)</f>
        <v>00018144</v>
      </c>
      <c r="AF40" s="25" t="str">
        <f>VLOOKUP(AC40,Data!A:D,4,0)</f>
        <v>08/10/2025</v>
      </c>
      <c r="AG40" s="20" t="s">
        <v>125</v>
      </c>
      <c r="AH40" s="25" t="s">
        <v>3606</v>
      </c>
      <c r="AI40" s="25" t="str">
        <f>VLOOKUP(AG40,'mã win'!B:K,10,0)</f>
        <v>B</v>
      </c>
      <c r="AJ40" s="20" t="str">
        <f>VLOOKUP(Q40,'mã sp'!A:B,2,0)</f>
        <v>CC300</v>
      </c>
      <c r="AK40" s="25" t="str">
        <f>VLOOKUP(AC40,Data!A:F,6,0)</f>
        <v>K25TTM</v>
      </c>
      <c r="AL40" s="20" t="str">
        <f t="shared" si="0"/>
        <v>2AKG WM+ PTO Khu 5, Tứ Xã</v>
      </c>
      <c r="AM40" s="20" t="str">
        <f>VLOOKUP(AC40,Data!A:M,13,0)</f>
        <v>0104918404-003</v>
      </c>
      <c r="AO40" s="20" t="str">
        <f t="shared" si="1"/>
        <v/>
      </c>
      <c r="AP40" s="20" t="str">
        <f>IF(AND(AM40="0104918404",AO40=""),"WIN"&amp;L40,IF(AO40="",VLOOKUP(AM40,'mã win'!B:J,9,0),""))</f>
        <v>WIN-PTO-00-003</v>
      </c>
      <c r="AQ40" s="25" t="str">
        <f t="shared" si="2"/>
        <v>WIN-PTO-00-003</v>
      </c>
      <c r="AR40" s="1">
        <f t="shared" si="3"/>
        <v>65755.8</v>
      </c>
    </row>
    <row r="41" spans="1:44" x14ac:dyDescent="0.25">
      <c r="A41" s="20">
        <v>7523</v>
      </c>
      <c r="B41" s="21">
        <v>9106039000</v>
      </c>
      <c r="C41" s="22">
        <v>45938</v>
      </c>
      <c r="D41" s="22">
        <v>45943</v>
      </c>
      <c r="E41" s="23">
        <v>45938.372763425898</v>
      </c>
      <c r="F41" s="21" t="s">
        <v>6736</v>
      </c>
      <c r="G41" s="22"/>
      <c r="H41" s="20" t="s">
        <v>4127</v>
      </c>
      <c r="I41" s="21" t="s">
        <v>4128</v>
      </c>
      <c r="J41" s="20" t="s">
        <v>4129</v>
      </c>
      <c r="K41" s="20" t="s">
        <v>4130</v>
      </c>
      <c r="L41" s="21" t="s">
        <v>4255</v>
      </c>
      <c r="M41" s="20" t="s">
        <v>4256</v>
      </c>
      <c r="N41" s="20" t="s">
        <v>4257</v>
      </c>
      <c r="O41" s="20">
        <v>10</v>
      </c>
      <c r="P41" s="21" t="s">
        <v>4137</v>
      </c>
      <c r="Q41" s="20" t="s">
        <v>4098</v>
      </c>
      <c r="R41" s="21" t="s">
        <v>4138</v>
      </c>
      <c r="S41" s="21" t="s">
        <v>4133</v>
      </c>
      <c r="T41" s="20">
        <v>111058</v>
      </c>
      <c r="U41" s="20">
        <v>2</v>
      </c>
      <c r="V41" s="20">
        <v>0</v>
      </c>
      <c r="W41" s="20" t="s">
        <v>4256</v>
      </c>
      <c r="Y41" s="22">
        <v>45938.372761724502</v>
      </c>
      <c r="AA41" s="20" t="s">
        <v>4134</v>
      </c>
      <c r="AB41" s="27">
        <v>9106039000</v>
      </c>
      <c r="AC41" s="25" t="str">
        <f>VLOOKUP(AB41,Data!AF:AG,2,0)</f>
        <v>9106039000-00033482</v>
      </c>
      <c r="AE41" s="25" t="str">
        <f>VLOOKUP(AC41,Data!A:G,7,0)</f>
        <v>00033482</v>
      </c>
      <c r="AF41" s="25" t="str">
        <f>VLOOKUP(AC41,Data!A:D,4,0)</f>
        <v>08/10/2025</v>
      </c>
      <c r="AG41" s="20" t="s">
        <v>164</v>
      </c>
      <c r="AH41" s="25" t="s">
        <v>3686</v>
      </c>
      <c r="AI41" s="25" t="str">
        <f>VLOOKUP(AG41,'mã win'!B:K,10,0)</f>
        <v>B</v>
      </c>
      <c r="AJ41" s="20" t="str">
        <f>VLOOKUP(Q41,'mã sp'!A:B,2,0)</f>
        <v>GM500</v>
      </c>
      <c r="AK41" s="25" t="str">
        <f>VLOOKUP(AC41,Data!A:F,6,0)</f>
        <v>K25TTM</v>
      </c>
      <c r="AL41" s="20" t="str">
        <f t="shared" si="0"/>
        <v>2B39 WM+ THA Mậu Đông, Quảng Lưu</v>
      </c>
      <c r="AM41" s="20" t="str">
        <f>VLOOKUP(AC41,Data!A:M,13,0)</f>
        <v>0104918404-020</v>
      </c>
      <c r="AO41" s="20" t="str">
        <f t="shared" si="1"/>
        <v/>
      </c>
      <c r="AP41" s="20" t="str">
        <f>IF(AND(AM41="0104918404",AO41=""),"WIN"&amp;L41,IF(AO41="",VLOOKUP(AM41,'mã win'!B:J,9,0),""))</f>
        <v>WIN-020</v>
      </c>
      <c r="AQ41" s="25" t="str">
        <f t="shared" si="2"/>
        <v>WIN-020</v>
      </c>
      <c r="AR41" s="1">
        <f t="shared" si="3"/>
        <v>239885.28</v>
      </c>
    </row>
    <row r="42" spans="1:44" x14ac:dyDescent="0.25">
      <c r="A42" s="20">
        <v>7524</v>
      </c>
      <c r="B42" s="21">
        <v>9106039038</v>
      </c>
      <c r="C42" s="22">
        <v>45938</v>
      </c>
      <c r="D42" s="22">
        <v>45943</v>
      </c>
      <c r="E42" s="23">
        <v>45938.377511342602</v>
      </c>
      <c r="F42" s="21" t="s">
        <v>6737</v>
      </c>
      <c r="G42" s="22"/>
      <c r="H42" s="20" t="s">
        <v>4127</v>
      </c>
      <c r="I42" s="21" t="s">
        <v>4128</v>
      </c>
      <c r="J42" s="20" t="s">
        <v>4129</v>
      </c>
      <c r="K42" s="20" t="s">
        <v>4130</v>
      </c>
      <c r="L42" s="21" t="s">
        <v>4360</v>
      </c>
      <c r="M42" s="20" t="s">
        <v>4361</v>
      </c>
      <c r="N42" s="20" t="s">
        <v>4362</v>
      </c>
      <c r="O42" s="20">
        <v>10</v>
      </c>
      <c r="P42" s="21" t="s">
        <v>4137</v>
      </c>
      <c r="Q42" s="20" t="s">
        <v>4098</v>
      </c>
      <c r="R42" s="21" t="s">
        <v>4138</v>
      </c>
      <c r="S42" s="21" t="s">
        <v>4133</v>
      </c>
      <c r="T42" s="20">
        <v>111058</v>
      </c>
      <c r="U42" s="20">
        <v>1</v>
      </c>
      <c r="V42" s="20">
        <v>0</v>
      </c>
      <c r="W42" s="20" t="s">
        <v>4363</v>
      </c>
      <c r="Y42" s="22">
        <v>45938.377510034697</v>
      </c>
      <c r="AA42" s="20" t="s">
        <v>4134</v>
      </c>
      <c r="AB42" s="27">
        <v>9106039038</v>
      </c>
      <c r="AC42" s="25" t="str">
        <f>VLOOKUP(AB42,Data!AF:AG,2,0)</f>
        <v>9106039038-00009571</v>
      </c>
      <c r="AE42" s="25" t="str">
        <f>VLOOKUP(AC42,Data!A:G,7,0)</f>
        <v>00009571</v>
      </c>
      <c r="AF42" s="25" t="str">
        <f>VLOOKUP(AC42,Data!A:D,4,0)</f>
        <v>08/10/2025</v>
      </c>
      <c r="AG42" s="20" t="s">
        <v>73</v>
      </c>
      <c r="AH42" s="25" t="s">
        <v>3885</v>
      </c>
      <c r="AI42" s="25" t="str">
        <f>VLOOKUP(AG42,'mã win'!B:K,10,0)</f>
        <v>N</v>
      </c>
      <c r="AJ42" s="20" t="str">
        <f>VLOOKUP(Q42,'mã sp'!A:B,2,0)</f>
        <v>GM500</v>
      </c>
      <c r="AK42" s="25" t="str">
        <f>VLOOKUP(AC42,Data!A:F,6,0)</f>
        <v>K25TTM</v>
      </c>
      <c r="AL42" s="20" t="str">
        <f t="shared" si="0"/>
        <v>2AD2 WM+ BDH238 -240 Nguyễn Chí Thanh</v>
      </c>
      <c r="AM42" s="20" t="str">
        <f>VLOOKUP(AC42,Data!A:M,13,0)</f>
        <v>0104918404-071</v>
      </c>
      <c r="AO42" s="20" t="str">
        <f t="shared" si="1"/>
        <v/>
      </c>
      <c r="AP42" s="20" t="str">
        <f>IF(AND(AM42="0104918404",AO42=""),"WIN"&amp;L42,IF(AO42="",VLOOKUP(AM42,'mã win'!B:J,9,0),""))</f>
        <v>WIN-071</v>
      </c>
      <c r="AQ42" s="25" t="str">
        <f t="shared" si="2"/>
        <v>WIN-071</v>
      </c>
      <c r="AR42" s="1">
        <f t="shared" si="3"/>
        <v>119942.64</v>
      </c>
    </row>
    <row r="43" spans="1:44" x14ac:dyDescent="0.25">
      <c r="A43" s="20">
        <v>7525</v>
      </c>
      <c r="B43" s="21">
        <v>9106039038</v>
      </c>
      <c r="C43" s="22">
        <v>45938</v>
      </c>
      <c r="D43" s="22">
        <v>45943</v>
      </c>
      <c r="E43" s="23">
        <v>45938.377511342602</v>
      </c>
      <c r="F43" s="21" t="s">
        <v>6737</v>
      </c>
      <c r="G43" s="22"/>
      <c r="H43" s="20" t="s">
        <v>4127</v>
      </c>
      <c r="I43" s="21" t="s">
        <v>4128</v>
      </c>
      <c r="J43" s="20" t="s">
        <v>4129</v>
      </c>
      <c r="K43" s="20" t="s">
        <v>4130</v>
      </c>
      <c r="L43" s="21" t="s">
        <v>4360</v>
      </c>
      <c r="M43" s="20" t="s">
        <v>4361</v>
      </c>
      <c r="N43" s="20" t="s">
        <v>4362</v>
      </c>
      <c r="O43" s="20">
        <v>20</v>
      </c>
      <c r="P43" s="21" t="s">
        <v>4135</v>
      </c>
      <c r="Q43" s="20" t="s">
        <v>4086</v>
      </c>
      <c r="R43" s="21" t="s">
        <v>4136</v>
      </c>
      <c r="S43" s="21" t="s">
        <v>4133</v>
      </c>
      <c r="T43" s="20">
        <v>45588</v>
      </c>
      <c r="U43" s="20">
        <v>3</v>
      </c>
      <c r="V43" s="20">
        <v>0</v>
      </c>
      <c r="W43" s="20" t="s">
        <v>4363</v>
      </c>
      <c r="Y43" s="22">
        <v>45938.377510034697</v>
      </c>
      <c r="AA43" s="20" t="s">
        <v>4134</v>
      </c>
      <c r="AB43" s="27">
        <v>9106039038</v>
      </c>
      <c r="AC43" s="25" t="str">
        <f>VLOOKUP(AB43,Data!AF:AG,2,0)</f>
        <v>9106039038-00009571</v>
      </c>
      <c r="AE43" s="25" t="str">
        <f>VLOOKUP(AC43,Data!A:G,7,0)</f>
        <v>00009571</v>
      </c>
      <c r="AF43" s="25" t="str">
        <f>VLOOKUP(AC43,Data!A:D,4,0)</f>
        <v>08/10/2025</v>
      </c>
      <c r="AG43" s="20" t="s">
        <v>73</v>
      </c>
      <c r="AH43" s="25" t="s">
        <v>3885</v>
      </c>
      <c r="AI43" s="25" t="str">
        <f>VLOOKUP(AG43,'mã win'!B:K,10,0)</f>
        <v>N</v>
      </c>
      <c r="AJ43" s="20" t="str">
        <f>VLOOKUP(Q43,'mã sp'!A:B,2,0)</f>
        <v>TH200</v>
      </c>
      <c r="AK43" s="25" t="str">
        <f>VLOOKUP(AC43,Data!A:F,6,0)</f>
        <v>K25TTM</v>
      </c>
      <c r="AL43" s="20" t="str">
        <f t="shared" si="0"/>
        <v>2AD2 WM+ BDH238 -240 Nguyễn Chí Thanh</v>
      </c>
      <c r="AM43" s="20" t="str">
        <f>VLOOKUP(AC43,Data!A:M,13,0)</f>
        <v>0104918404-071</v>
      </c>
      <c r="AO43" s="20" t="str">
        <f t="shared" si="1"/>
        <v/>
      </c>
      <c r="AP43" s="20" t="str">
        <f>IF(AND(AM43="0104918404",AO43=""),"WIN"&amp;L43,IF(AO43="",VLOOKUP(AM43,'mã win'!B:J,9,0),""))</f>
        <v>WIN-071</v>
      </c>
      <c r="AQ43" s="25" t="str">
        <f t="shared" si="2"/>
        <v>WIN-071</v>
      </c>
      <c r="AR43" s="1">
        <f t="shared" si="3"/>
        <v>147705.12</v>
      </c>
    </row>
    <row r="44" spans="1:44" x14ac:dyDescent="0.25">
      <c r="A44" s="20">
        <v>7526</v>
      </c>
      <c r="B44" s="21">
        <v>9106039015</v>
      </c>
      <c r="C44" s="22">
        <v>45938</v>
      </c>
      <c r="D44" s="22">
        <v>45938</v>
      </c>
      <c r="E44" s="23">
        <v>45938.3812436343</v>
      </c>
      <c r="F44" s="21" t="s">
        <v>6738</v>
      </c>
      <c r="G44" s="22"/>
      <c r="H44" s="20" t="s">
        <v>4127</v>
      </c>
      <c r="I44" s="21" t="s">
        <v>4128</v>
      </c>
      <c r="J44" s="20" t="s">
        <v>4129</v>
      </c>
      <c r="K44" s="20" t="s">
        <v>4130</v>
      </c>
      <c r="L44" s="21" t="s">
        <v>5245</v>
      </c>
      <c r="M44" s="20" t="s">
        <v>5246</v>
      </c>
      <c r="N44" s="20" t="s">
        <v>5247</v>
      </c>
      <c r="O44" s="20">
        <v>10</v>
      </c>
      <c r="P44" s="21" t="s">
        <v>4139</v>
      </c>
      <c r="Q44" s="20" t="s">
        <v>3948</v>
      </c>
      <c r="R44" s="21" t="s">
        <v>4140</v>
      </c>
      <c r="S44" s="21" t="s">
        <v>4133</v>
      </c>
      <c r="T44" s="20">
        <v>60885</v>
      </c>
      <c r="U44" s="20">
        <v>4</v>
      </c>
      <c r="V44" s="20">
        <v>0</v>
      </c>
      <c r="W44" s="20" t="s">
        <v>5246</v>
      </c>
      <c r="Y44" s="22">
        <v>45938.3812420139</v>
      </c>
      <c r="Z44" s="20" t="s">
        <v>6739</v>
      </c>
      <c r="AA44" s="20" t="s">
        <v>4134</v>
      </c>
      <c r="AB44" s="27">
        <v>9106039015</v>
      </c>
      <c r="AC44" s="25" t="str">
        <f>VLOOKUP(AB44,Data!AF:AG,2,0)</f>
        <v>9106039015-00480280</v>
      </c>
      <c r="AE44" s="25" t="str">
        <f>VLOOKUP(AC44,Data!A:G,7,0)</f>
        <v>00480280</v>
      </c>
      <c r="AF44" s="25" t="str">
        <f>VLOOKUP(AC44,Data!A:D,4,0)</f>
        <v>08/10/2025</v>
      </c>
      <c r="AG44" s="20" t="s">
        <v>55</v>
      </c>
      <c r="AH44" s="25" t="s">
        <v>13060</v>
      </c>
      <c r="AI44" s="25" t="str">
        <f>VLOOKUP(AG44,'mã win'!B:K,10,0)</f>
        <v>B</v>
      </c>
      <c r="AJ44" s="20" t="str">
        <f>VLOOKUP(Q44,'mã sp'!A:B,2,0)</f>
        <v>CC300</v>
      </c>
      <c r="AK44" s="25" t="str">
        <f>VLOOKUP(AC44,Data!A:F,6,0)</f>
        <v>K25TTM</v>
      </c>
      <c r="AL44" s="20" t="str">
        <f t="shared" si="0"/>
        <v>6400 WM+ HNI Cổ Loa, Đông Anh</v>
      </c>
      <c r="AM44" s="20" t="str">
        <f>VLOOKUP(AC44,Data!A:M,13,0)</f>
        <v>0104918404-002</v>
      </c>
      <c r="AN44" s="20">
        <f>MATCH(L44,[1]Khach_hang!$O:$O,0)</f>
        <v>1810</v>
      </c>
      <c r="AO44" s="20" t="str">
        <f t="shared" si="1"/>
        <v>WIN6400</v>
      </c>
      <c r="AP44" s="20" t="str">
        <f>IF(AND(AM44="0104918404",AO44=""),"WIN"&amp;L44,IF(AO44="",VLOOKUP(AM44,'mã win'!B:J,9,0),""))</f>
        <v/>
      </c>
      <c r="AQ44" s="25" t="str">
        <f t="shared" si="2"/>
        <v>WIN6400</v>
      </c>
      <c r="AR44" s="1">
        <f t="shared" si="3"/>
        <v>263023.2</v>
      </c>
    </row>
    <row r="45" spans="1:44" x14ac:dyDescent="0.25">
      <c r="A45" s="20">
        <v>7527</v>
      </c>
      <c r="B45" s="21">
        <v>9106039040</v>
      </c>
      <c r="C45" s="22">
        <v>45938</v>
      </c>
      <c r="D45" s="22">
        <v>45943</v>
      </c>
      <c r="E45" s="23">
        <v>45938.3829275116</v>
      </c>
      <c r="F45" s="21" t="s">
        <v>6740</v>
      </c>
      <c r="G45" s="22"/>
      <c r="H45" s="20" t="s">
        <v>4127</v>
      </c>
      <c r="I45" s="21" t="s">
        <v>4128</v>
      </c>
      <c r="J45" s="20" t="s">
        <v>4129</v>
      </c>
      <c r="K45" s="20" t="s">
        <v>4130</v>
      </c>
      <c r="L45" s="21" t="s">
        <v>4360</v>
      </c>
      <c r="M45" s="20" t="s">
        <v>4361</v>
      </c>
      <c r="N45" s="20" t="s">
        <v>4362</v>
      </c>
      <c r="O45" s="20">
        <v>10</v>
      </c>
      <c r="P45" s="21" t="s">
        <v>4131</v>
      </c>
      <c r="Q45" s="20" t="s">
        <v>4099</v>
      </c>
      <c r="R45" s="21" t="s">
        <v>4132</v>
      </c>
      <c r="S45" s="21" t="s">
        <v>4133</v>
      </c>
      <c r="T45" s="20">
        <v>73431</v>
      </c>
      <c r="U45" s="20">
        <v>1</v>
      </c>
      <c r="V45" s="20">
        <v>0</v>
      </c>
      <c r="W45" s="20" t="s">
        <v>4363</v>
      </c>
      <c r="Y45" s="22">
        <v>45938.382926041697</v>
      </c>
      <c r="AA45" s="20" t="s">
        <v>4134</v>
      </c>
      <c r="AB45" s="27">
        <v>9106039040</v>
      </c>
      <c r="AC45" s="25" t="str">
        <f>VLOOKUP(AB45,Data!AF:AG,2,0)</f>
        <v>9106039040-00009572</v>
      </c>
      <c r="AE45" s="25" t="str">
        <f>VLOOKUP(AC45,Data!A:G,7,0)</f>
        <v>00009572</v>
      </c>
      <c r="AF45" s="25" t="str">
        <f>VLOOKUP(AC45,Data!A:D,4,0)</f>
        <v>08/10/2025</v>
      </c>
      <c r="AG45" s="20" t="s">
        <v>73</v>
      </c>
      <c r="AH45" s="25" t="s">
        <v>3885</v>
      </c>
      <c r="AI45" s="25" t="str">
        <f>VLOOKUP(AG45,'mã win'!B:K,10,0)</f>
        <v>N</v>
      </c>
      <c r="AJ45" s="20" t="str">
        <f>VLOOKUP(Q45,'mã sp'!A:B,2,0)</f>
        <v>CGM300</v>
      </c>
      <c r="AK45" s="25" t="str">
        <f>VLOOKUP(AC45,Data!A:F,6,0)</f>
        <v>K25TTM</v>
      </c>
      <c r="AL45" s="20" t="str">
        <f t="shared" si="0"/>
        <v>2AD2 WM+ BDH238 -240 Nguyễn Chí Thanh</v>
      </c>
      <c r="AM45" s="20" t="str">
        <f>VLOOKUP(AC45,Data!A:M,13,0)</f>
        <v>0104918404-071</v>
      </c>
      <c r="AO45" s="20" t="str">
        <f t="shared" si="1"/>
        <v/>
      </c>
      <c r="AP45" s="20" t="str">
        <f>IF(AND(AM45="0104918404",AO45=""),"WIN"&amp;L45,IF(AO45="",VLOOKUP(AM45,'mã win'!B:J,9,0),""))</f>
        <v>WIN-071</v>
      </c>
      <c r="AQ45" s="25" t="str">
        <f t="shared" si="2"/>
        <v>WIN-071</v>
      </c>
      <c r="AR45" s="1">
        <f t="shared" si="3"/>
        <v>79305.48</v>
      </c>
    </row>
    <row r="46" spans="1:44" x14ac:dyDescent="0.25">
      <c r="A46" s="20">
        <v>7528</v>
      </c>
      <c r="B46" s="21">
        <v>9106039117</v>
      </c>
      <c r="C46" s="22">
        <v>45938</v>
      </c>
      <c r="D46" s="22">
        <v>45943</v>
      </c>
      <c r="E46" s="23">
        <v>45938.386919479199</v>
      </c>
      <c r="F46" s="21" t="s">
        <v>6741</v>
      </c>
      <c r="G46" s="22"/>
      <c r="H46" s="20" t="s">
        <v>4127</v>
      </c>
      <c r="I46" s="21" t="s">
        <v>4128</v>
      </c>
      <c r="J46" s="20" t="s">
        <v>4129</v>
      </c>
      <c r="K46" s="20" t="s">
        <v>4130</v>
      </c>
      <c r="L46" s="21" t="s">
        <v>6742</v>
      </c>
      <c r="M46" s="20" t="s">
        <v>6743</v>
      </c>
      <c r="N46" s="20" t="s">
        <v>6744</v>
      </c>
      <c r="O46" s="20">
        <v>10</v>
      </c>
      <c r="P46" s="21" t="s">
        <v>4137</v>
      </c>
      <c r="Q46" s="20" t="s">
        <v>4098</v>
      </c>
      <c r="R46" s="21" t="s">
        <v>4138</v>
      </c>
      <c r="S46" s="21" t="s">
        <v>4133</v>
      </c>
      <c r="T46" s="20">
        <v>111058</v>
      </c>
      <c r="U46" s="20">
        <v>2</v>
      </c>
      <c r="V46" s="20">
        <v>0</v>
      </c>
      <c r="W46" s="20" t="s">
        <v>6743</v>
      </c>
      <c r="Y46" s="22">
        <v>45938.386917743097</v>
      </c>
      <c r="AA46" s="20" t="s">
        <v>4134</v>
      </c>
      <c r="AB46" s="27">
        <v>9106039117</v>
      </c>
      <c r="AC46" s="25" t="str">
        <f>VLOOKUP(AB46,Data!AF:AG,2,0)</f>
        <v>9106039117-00018708</v>
      </c>
      <c r="AE46" s="25" t="str">
        <f>VLOOKUP(AC46,Data!A:G,7,0)</f>
        <v>00018708</v>
      </c>
      <c r="AF46" s="25" t="str">
        <f>VLOOKUP(AC46,Data!A:D,4,0)</f>
        <v>08/10/2025</v>
      </c>
      <c r="AG46" s="20" t="s">
        <v>33</v>
      </c>
      <c r="AH46" s="25" t="s">
        <v>3737</v>
      </c>
      <c r="AI46" s="25" t="str">
        <f>VLOOKUP(AG46,'mã win'!B:K,10,0)</f>
        <v>B</v>
      </c>
      <c r="AJ46" s="20" t="str">
        <f>VLOOKUP(Q46,'mã sp'!A:B,2,0)</f>
        <v>GM500</v>
      </c>
      <c r="AK46" s="25" t="str">
        <f>VLOOKUP(AC46,Data!A:F,6,0)</f>
        <v>K25TTM</v>
      </c>
      <c r="AL46" s="20" t="str">
        <f t="shared" si="0"/>
        <v>6337 WM+ BNH 12-14 Tân Dân</v>
      </c>
      <c r="AM46" s="20" t="str">
        <f>VLOOKUP(AC46,Data!A:M,13,0)</f>
        <v>0104918404-031</v>
      </c>
      <c r="AO46" s="20" t="str">
        <f t="shared" si="1"/>
        <v/>
      </c>
      <c r="AP46" s="20" t="str">
        <f>IF(AND(AM46="0104918404",AO46=""),"WIN"&amp;L46,IF(AO46="",VLOOKUP(AM46,'mã win'!B:J,9,0),""))</f>
        <v>WIN-031</v>
      </c>
      <c r="AQ46" s="25" t="str">
        <f t="shared" si="2"/>
        <v>WIN-031</v>
      </c>
      <c r="AR46" s="1">
        <f t="shared" si="3"/>
        <v>239885.28</v>
      </c>
    </row>
    <row r="47" spans="1:44" x14ac:dyDescent="0.25">
      <c r="A47" s="20">
        <v>7529</v>
      </c>
      <c r="B47" s="21">
        <v>9106039148</v>
      </c>
      <c r="C47" s="22">
        <v>45938</v>
      </c>
      <c r="D47" s="22">
        <v>45938</v>
      </c>
      <c r="E47" s="23">
        <v>45938.388583449101</v>
      </c>
      <c r="F47" s="21" t="s">
        <v>6745</v>
      </c>
      <c r="G47" s="22"/>
      <c r="H47" s="20" t="s">
        <v>4127</v>
      </c>
      <c r="I47" s="21" t="s">
        <v>4128</v>
      </c>
      <c r="J47" s="20" t="s">
        <v>4129</v>
      </c>
      <c r="K47" s="20" t="s">
        <v>4130</v>
      </c>
      <c r="L47" s="21" t="s">
        <v>4829</v>
      </c>
      <c r="M47" s="20" t="s">
        <v>4830</v>
      </c>
      <c r="N47" s="20" t="s">
        <v>4831</v>
      </c>
      <c r="O47" s="20">
        <v>10</v>
      </c>
      <c r="P47" s="21" t="s">
        <v>4171</v>
      </c>
      <c r="Q47" s="20" t="s">
        <v>3998</v>
      </c>
      <c r="R47" s="21" t="s">
        <v>4172</v>
      </c>
      <c r="S47" s="21" t="s">
        <v>4133</v>
      </c>
      <c r="T47" s="20">
        <v>49500</v>
      </c>
      <c r="U47" s="20">
        <v>4</v>
      </c>
      <c r="V47" s="20">
        <v>0</v>
      </c>
      <c r="W47" s="20" t="s">
        <v>4830</v>
      </c>
      <c r="Y47" s="22">
        <v>45938.388581794003</v>
      </c>
      <c r="Z47" s="20" t="s">
        <v>6746</v>
      </c>
      <c r="AA47" s="20" t="s">
        <v>4134</v>
      </c>
      <c r="AB47" s="27">
        <v>9106039148</v>
      </c>
      <c r="AC47" s="25" t="str">
        <f>VLOOKUP(AB47,Data!AF:AG,2,0)</f>
        <v>9106039148-00005284</v>
      </c>
      <c r="AE47" s="25" t="str">
        <f>VLOOKUP(AC47,Data!A:G,7,0)</f>
        <v>00005284</v>
      </c>
      <c r="AF47" s="25" t="str">
        <f>VLOOKUP(AC47,Data!A:D,4,0)</f>
        <v>08/10/2025</v>
      </c>
      <c r="AG47" s="20" t="s">
        <v>590</v>
      </c>
      <c r="AH47" s="25" t="s">
        <v>3784</v>
      </c>
      <c r="AI47" s="25" t="str">
        <f>VLOOKUP(AG47,'mã win'!B:K,10,0)</f>
        <v>B</v>
      </c>
      <c r="AJ47" s="20" t="str">
        <f>VLOOKUP(Q47,'mã sp'!A:B,2,0)</f>
        <v>GL250</v>
      </c>
      <c r="AK47" s="25" t="str">
        <f>VLOOKUP(AC47,Data!A:F,6,0)</f>
        <v>K25TTM</v>
      </c>
      <c r="AL47" s="20" t="str">
        <f t="shared" si="0"/>
        <v>6867 WM+ QBH 11 Nguyễn Tất Thành</v>
      </c>
      <c r="AM47" s="20" t="str">
        <f>VLOOKUP(AC47,Data!A:M,13,0)</f>
        <v>0104918404-045</v>
      </c>
      <c r="AO47" s="20" t="str">
        <f t="shared" si="1"/>
        <v/>
      </c>
      <c r="AP47" s="20" t="str">
        <f>IF(AND(AM47="0104918404",AO47=""),"WIN"&amp;L47,IF(AO47="",VLOOKUP(AM47,'mã win'!B:J,9,0),""))</f>
        <v>WIN-045</v>
      </c>
      <c r="AQ47" s="25" t="str">
        <f t="shared" si="2"/>
        <v>WIN-045</v>
      </c>
      <c r="AR47" s="1">
        <f t="shared" si="3"/>
        <v>213840</v>
      </c>
    </row>
    <row r="48" spans="1:44" x14ac:dyDescent="0.25">
      <c r="A48" s="20">
        <v>7530</v>
      </c>
      <c r="B48" s="21">
        <v>9106039148</v>
      </c>
      <c r="C48" s="22">
        <v>45938</v>
      </c>
      <c r="D48" s="22">
        <v>45938</v>
      </c>
      <c r="E48" s="23">
        <v>45938.388583449101</v>
      </c>
      <c r="F48" s="21" t="s">
        <v>6745</v>
      </c>
      <c r="G48" s="22"/>
      <c r="H48" s="20" t="s">
        <v>4127</v>
      </c>
      <c r="I48" s="21" t="s">
        <v>4128</v>
      </c>
      <c r="J48" s="20" t="s">
        <v>4129</v>
      </c>
      <c r="K48" s="20" t="s">
        <v>4130</v>
      </c>
      <c r="L48" s="21" t="s">
        <v>4829</v>
      </c>
      <c r="M48" s="20" t="s">
        <v>4830</v>
      </c>
      <c r="N48" s="20" t="s">
        <v>4831</v>
      </c>
      <c r="O48" s="20">
        <v>20</v>
      </c>
      <c r="P48" s="21" t="s">
        <v>4176</v>
      </c>
      <c r="Q48" s="20" t="s">
        <v>4009</v>
      </c>
      <c r="R48" s="21" t="s">
        <v>4177</v>
      </c>
      <c r="S48" s="21" t="s">
        <v>4133</v>
      </c>
      <c r="T48" s="20">
        <v>41328</v>
      </c>
      <c r="U48" s="20">
        <v>2</v>
      </c>
      <c r="V48" s="20">
        <v>0</v>
      </c>
      <c r="W48" s="20" t="s">
        <v>4830</v>
      </c>
      <c r="Y48" s="22">
        <v>45938.388581794003</v>
      </c>
      <c r="Z48" s="20" t="s">
        <v>6746</v>
      </c>
      <c r="AA48" s="20" t="s">
        <v>4134</v>
      </c>
      <c r="AB48" s="27">
        <v>9106039148</v>
      </c>
      <c r="AC48" s="25" t="str">
        <f>VLOOKUP(AB48,Data!AF:AG,2,0)</f>
        <v>9106039148-00005284</v>
      </c>
      <c r="AE48" s="25" t="str">
        <f>VLOOKUP(AC48,Data!A:G,7,0)</f>
        <v>00005284</v>
      </c>
      <c r="AF48" s="25" t="str">
        <f>VLOOKUP(AC48,Data!A:D,4,0)</f>
        <v>08/10/2025</v>
      </c>
      <c r="AG48" s="20" t="s">
        <v>590</v>
      </c>
      <c r="AH48" s="25" t="s">
        <v>3784</v>
      </c>
      <c r="AI48" s="25" t="str">
        <f>VLOOKUP(AG48,'mã win'!B:K,10,0)</f>
        <v>B</v>
      </c>
      <c r="AJ48" s="20" t="str">
        <f>VLOOKUP(Q48,'mã sp'!A:B,2,0)</f>
        <v>GSG250</v>
      </c>
      <c r="AK48" s="25" t="str">
        <f>VLOOKUP(AC48,Data!A:F,6,0)</f>
        <v>K25TTM</v>
      </c>
      <c r="AL48" s="20" t="str">
        <f t="shared" si="0"/>
        <v>6867 WM+ QBH 11 Nguyễn Tất Thành</v>
      </c>
      <c r="AM48" s="20" t="str">
        <f>VLOOKUP(AC48,Data!A:M,13,0)</f>
        <v>0104918404-045</v>
      </c>
      <c r="AO48" s="20" t="str">
        <f t="shared" si="1"/>
        <v/>
      </c>
      <c r="AP48" s="20" t="str">
        <f>IF(AND(AM48="0104918404",AO48=""),"WIN"&amp;L48,IF(AO48="",VLOOKUP(AM48,'mã win'!B:J,9,0),""))</f>
        <v>WIN-045</v>
      </c>
      <c r="AQ48" s="25" t="str">
        <f t="shared" si="2"/>
        <v>WIN-045</v>
      </c>
      <c r="AR48" s="1">
        <f t="shared" si="3"/>
        <v>89268.479999999996</v>
      </c>
    </row>
    <row r="49" spans="1:44" x14ac:dyDescent="0.25">
      <c r="A49" s="20">
        <v>7531</v>
      </c>
      <c r="B49" s="21">
        <v>9106039139</v>
      </c>
      <c r="C49" s="22">
        <v>45938</v>
      </c>
      <c r="D49" s="22">
        <v>45943</v>
      </c>
      <c r="E49" s="23">
        <v>45938.389846759303</v>
      </c>
      <c r="F49" s="21" t="s">
        <v>6747</v>
      </c>
      <c r="G49" s="22"/>
      <c r="H49" s="20" t="s">
        <v>4127</v>
      </c>
      <c r="I49" s="21" t="s">
        <v>4128</v>
      </c>
      <c r="J49" s="20" t="s">
        <v>4129</v>
      </c>
      <c r="K49" s="20" t="s">
        <v>4130</v>
      </c>
      <c r="L49" s="21" t="s">
        <v>6748</v>
      </c>
      <c r="M49" s="20" t="s">
        <v>6749</v>
      </c>
      <c r="N49" s="20" t="s">
        <v>6750</v>
      </c>
      <c r="O49" s="20">
        <v>10</v>
      </c>
      <c r="P49" s="21" t="s">
        <v>4137</v>
      </c>
      <c r="Q49" s="20" t="s">
        <v>4098</v>
      </c>
      <c r="R49" s="21" t="s">
        <v>4138</v>
      </c>
      <c r="S49" s="21" t="s">
        <v>4133</v>
      </c>
      <c r="T49" s="20">
        <v>111058</v>
      </c>
      <c r="U49" s="20">
        <v>1</v>
      </c>
      <c r="V49" s="20">
        <v>0</v>
      </c>
      <c r="W49" s="20" t="s">
        <v>6749</v>
      </c>
      <c r="Y49" s="22">
        <v>45938.389844907397</v>
      </c>
      <c r="AA49" s="20" t="s">
        <v>4134</v>
      </c>
      <c r="AB49" s="27">
        <v>9106039139</v>
      </c>
      <c r="AC49" s="25" t="str">
        <f>VLOOKUP(AB49,Data!AF:AG,2,0)</f>
        <v>9106039139-00033484</v>
      </c>
      <c r="AE49" s="25" t="str">
        <f>VLOOKUP(AC49,Data!A:G,7,0)</f>
        <v>00033484</v>
      </c>
      <c r="AF49" s="25" t="str">
        <f>VLOOKUP(AC49,Data!A:D,4,0)</f>
        <v>08/10/2025</v>
      </c>
      <c r="AG49" s="20" t="s">
        <v>164</v>
      </c>
      <c r="AH49" s="25" t="s">
        <v>3686</v>
      </c>
      <c r="AI49" s="25" t="str">
        <f>VLOOKUP(AG49,'mã win'!B:K,10,0)</f>
        <v>B</v>
      </c>
      <c r="AJ49" s="20" t="str">
        <f>VLOOKUP(Q49,'mã sp'!A:B,2,0)</f>
        <v>GM500</v>
      </c>
      <c r="AK49" s="25" t="str">
        <f>VLOOKUP(AC49,Data!A:F,6,0)</f>
        <v>K25TTM</v>
      </c>
      <c r="AL49" s="20" t="str">
        <f t="shared" si="0"/>
        <v>2ATD WM+ THA Đa Phạn, Hải Lộc</v>
      </c>
      <c r="AM49" s="20" t="str">
        <f>VLOOKUP(AC49,Data!A:M,13,0)</f>
        <v>0104918404-020</v>
      </c>
      <c r="AO49" s="20" t="str">
        <f t="shared" si="1"/>
        <v/>
      </c>
      <c r="AP49" s="20" t="str">
        <f>IF(AND(AM49="0104918404",AO49=""),"WIN"&amp;L49,IF(AO49="",VLOOKUP(AM49,'mã win'!B:J,9,0),""))</f>
        <v>WIN-020</v>
      </c>
      <c r="AQ49" s="25" t="str">
        <f t="shared" si="2"/>
        <v>WIN-020</v>
      </c>
      <c r="AR49" s="1">
        <f t="shared" si="3"/>
        <v>119942.64</v>
      </c>
    </row>
    <row r="50" spans="1:44" x14ac:dyDescent="0.25">
      <c r="A50" s="20">
        <v>7532</v>
      </c>
      <c r="B50" s="21">
        <v>9106039215</v>
      </c>
      <c r="C50" s="22">
        <v>45938</v>
      </c>
      <c r="D50" s="22">
        <v>45943</v>
      </c>
      <c r="E50" s="23">
        <v>45938.398741203702</v>
      </c>
      <c r="F50" s="21" t="s">
        <v>6751</v>
      </c>
      <c r="G50" s="22"/>
      <c r="H50" s="20" t="s">
        <v>4127</v>
      </c>
      <c r="I50" s="21" t="s">
        <v>4128</v>
      </c>
      <c r="J50" s="20" t="s">
        <v>4129</v>
      </c>
      <c r="K50" s="20" t="s">
        <v>4130</v>
      </c>
      <c r="L50" s="21" t="s">
        <v>4776</v>
      </c>
      <c r="M50" s="20" t="s">
        <v>4777</v>
      </c>
      <c r="N50" s="20" t="s">
        <v>4778</v>
      </c>
      <c r="O50" s="20">
        <v>10</v>
      </c>
      <c r="P50" s="21" t="s">
        <v>4137</v>
      </c>
      <c r="Q50" s="20" t="s">
        <v>4098</v>
      </c>
      <c r="R50" s="21" t="s">
        <v>4138</v>
      </c>
      <c r="S50" s="21" t="s">
        <v>4133</v>
      </c>
      <c r="T50" s="20">
        <v>111058</v>
      </c>
      <c r="U50" s="20">
        <v>1</v>
      </c>
      <c r="V50" s="20">
        <v>0</v>
      </c>
      <c r="W50" s="20" t="s">
        <v>4777</v>
      </c>
      <c r="X50" s="20" t="s">
        <v>4779</v>
      </c>
      <c r="Y50" s="22">
        <v>45938.398739236101</v>
      </c>
      <c r="AA50" s="20" t="s">
        <v>4134</v>
      </c>
      <c r="AB50" s="27">
        <v>9106039215</v>
      </c>
      <c r="AC50" s="25" t="str">
        <f>VLOOKUP(AB50,Data!AF:AG,2,0)</f>
        <v>9106039215-00063615</v>
      </c>
      <c r="AE50" s="25" t="str">
        <f>VLOOKUP(AC50,Data!A:G,7,0)</f>
        <v>00063615</v>
      </c>
      <c r="AF50" s="25" t="str">
        <f>VLOOKUP(AC50,Data!A:D,4,0)</f>
        <v>08/10/2025</v>
      </c>
      <c r="AG50" s="20" t="s">
        <v>116</v>
      </c>
      <c r="AH50" s="25" t="s">
        <v>3706</v>
      </c>
      <c r="AI50" s="25" t="str">
        <f>VLOOKUP(AG50,'mã win'!B:K,10,0)</f>
        <v>N</v>
      </c>
      <c r="AJ50" s="20" t="str">
        <f>VLOOKUP(Q50,'mã sp'!A:B,2,0)</f>
        <v>GM500</v>
      </c>
      <c r="AK50" s="25" t="str">
        <f>VLOOKUP(AC50,Data!A:F,6,0)</f>
        <v>K25TTM</v>
      </c>
      <c r="AL50" s="20" t="str">
        <f t="shared" si="0"/>
        <v>5626 WM+ BDG SB.07 CC Marina Tower</v>
      </c>
      <c r="AM50" s="20" t="str">
        <f>VLOOKUP(AC50,Data!A:M,13,0)</f>
        <v>0104918404-024</v>
      </c>
      <c r="AO50" s="20" t="str">
        <f t="shared" si="1"/>
        <v/>
      </c>
      <c r="AP50" s="20" t="str">
        <f>IF(AND(AM50="0104918404",AO50=""),"WIN"&amp;L50,IF(AO50="",VLOOKUP(AM50,'mã win'!B:J,9,0),""))</f>
        <v>WIN-024</v>
      </c>
      <c r="AQ50" s="25" t="str">
        <f t="shared" si="2"/>
        <v>WIN-024</v>
      </c>
      <c r="AR50" s="1">
        <f t="shared" si="3"/>
        <v>119942.64</v>
      </c>
    </row>
    <row r="51" spans="1:44" x14ac:dyDescent="0.25">
      <c r="A51" s="20">
        <v>7533</v>
      </c>
      <c r="B51" s="21">
        <v>9106039215</v>
      </c>
      <c r="C51" s="22">
        <v>45938</v>
      </c>
      <c r="D51" s="22">
        <v>45943</v>
      </c>
      <c r="E51" s="23">
        <v>45938.398741203702</v>
      </c>
      <c r="F51" s="21" t="s">
        <v>6751</v>
      </c>
      <c r="G51" s="22"/>
      <c r="H51" s="20" t="s">
        <v>4127</v>
      </c>
      <c r="I51" s="21" t="s">
        <v>4128</v>
      </c>
      <c r="J51" s="20" t="s">
        <v>4129</v>
      </c>
      <c r="K51" s="20" t="s">
        <v>4130</v>
      </c>
      <c r="L51" s="21" t="s">
        <v>4776</v>
      </c>
      <c r="M51" s="20" t="s">
        <v>4777</v>
      </c>
      <c r="N51" s="20" t="s">
        <v>4778</v>
      </c>
      <c r="O51" s="20">
        <v>20</v>
      </c>
      <c r="P51" s="21" t="s">
        <v>4150</v>
      </c>
      <c r="Q51" s="20" t="s">
        <v>3966</v>
      </c>
      <c r="R51" s="21" t="s">
        <v>4151</v>
      </c>
      <c r="S51" s="21" t="s">
        <v>4133</v>
      </c>
      <c r="T51" s="20">
        <v>70950</v>
      </c>
      <c r="U51" s="20">
        <v>1</v>
      </c>
      <c r="V51" s="20">
        <v>0</v>
      </c>
      <c r="W51" s="20" t="s">
        <v>4777</v>
      </c>
      <c r="X51" s="20" t="s">
        <v>4779</v>
      </c>
      <c r="Y51" s="22">
        <v>45938.398739236101</v>
      </c>
      <c r="AA51" s="20" t="s">
        <v>4134</v>
      </c>
      <c r="AB51" s="27">
        <v>9106039215</v>
      </c>
      <c r="AC51" s="25" t="str">
        <f>VLOOKUP(AB51,Data!AF:AG,2,0)</f>
        <v>9106039215-00063615</v>
      </c>
      <c r="AE51" s="25" t="str">
        <f>VLOOKUP(AC51,Data!A:G,7,0)</f>
        <v>00063615</v>
      </c>
      <c r="AF51" s="25" t="str">
        <f>VLOOKUP(AC51,Data!A:D,4,0)</f>
        <v>08/10/2025</v>
      </c>
      <c r="AG51" s="20" t="s">
        <v>116</v>
      </c>
      <c r="AH51" s="25" t="s">
        <v>3706</v>
      </c>
      <c r="AI51" s="25" t="str">
        <f>VLOOKUP(AG51,'mã win'!B:K,10,0)</f>
        <v>N</v>
      </c>
      <c r="AJ51" s="20" t="str">
        <f>VLOOKUP(Q51,'mã sp'!A:B,2,0)</f>
        <v>CN300</v>
      </c>
      <c r="AK51" s="25" t="str">
        <f>VLOOKUP(AC51,Data!A:F,6,0)</f>
        <v>K25TTM</v>
      </c>
      <c r="AL51" s="20" t="str">
        <f t="shared" si="0"/>
        <v>5626 WM+ BDG SB.07 CC Marina Tower</v>
      </c>
      <c r="AM51" s="20" t="str">
        <f>VLOOKUP(AC51,Data!A:M,13,0)</f>
        <v>0104918404-024</v>
      </c>
      <c r="AO51" s="20" t="str">
        <f t="shared" si="1"/>
        <v/>
      </c>
      <c r="AP51" s="20" t="str">
        <f>IF(AND(AM51="0104918404",AO51=""),"WIN"&amp;L51,IF(AO51="",VLOOKUP(AM51,'mã win'!B:J,9,0),""))</f>
        <v>WIN-024</v>
      </c>
      <c r="AQ51" s="25" t="str">
        <f t="shared" si="2"/>
        <v>WIN-024</v>
      </c>
      <c r="AR51" s="1">
        <f t="shared" si="3"/>
        <v>76626</v>
      </c>
    </row>
    <row r="52" spans="1:44" x14ac:dyDescent="0.25">
      <c r="A52" s="20">
        <v>7534</v>
      </c>
      <c r="B52" s="21">
        <v>9106039215</v>
      </c>
      <c r="C52" s="22">
        <v>45938</v>
      </c>
      <c r="D52" s="22">
        <v>45943</v>
      </c>
      <c r="E52" s="23">
        <v>45938.398741203702</v>
      </c>
      <c r="F52" s="21" t="s">
        <v>6751</v>
      </c>
      <c r="G52" s="22"/>
      <c r="H52" s="20" t="s">
        <v>4127</v>
      </c>
      <c r="I52" s="21" t="s">
        <v>4128</v>
      </c>
      <c r="J52" s="20" t="s">
        <v>4129</v>
      </c>
      <c r="K52" s="20" t="s">
        <v>4130</v>
      </c>
      <c r="L52" s="21" t="s">
        <v>4776</v>
      </c>
      <c r="M52" s="20" t="s">
        <v>4777</v>
      </c>
      <c r="N52" s="20" t="s">
        <v>4778</v>
      </c>
      <c r="O52" s="20">
        <v>30</v>
      </c>
      <c r="P52" s="21" t="s">
        <v>4139</v>
      </c>
      <c r="Q52" s="20" t="s">
        <v>3948</v>
      </c>
      <c r="R52" s="21" t="s">
        <v>4140</v>
      </c>
      <c r="S52" s="21" t="s">
        <v>4133</v>
      </c>
      <c r="T52" s="20">
        <v>60885</v>
      </c>
      <c r="U52" s="20">
        <v>1</v>
      </c>
      <c r="V52" s="20">
        <v>0</v>
      </c>
      <c r="W52" s="20" t="s">
        <v>4777</v>
      </c>
      <c r="X52" s="20" t="s">
        <v>4779</v>
      </c>
      <c r="Y52" s="22">
        <v>45938.398739236101</v>
      </c>
      <c r="AA52" s="20" t="s">
        <v>4134</v>
      </c>
      <c r="AB52" s="27">
        <v>9106039215</v>
      </c>
      <c r="AC52" s="25" t="str">
        <f>VLOOKUP(AB52,Data!AF:AG,2,0)</f>
        <v>9106039215-00063615</v>
      </c>
      <c r="AE52" s="25" t="str">
        <f>VLOOKUP(AC52,Data!A:G,7,0)</f>
        <v>00063615</v>
      </c>
      <c r="AF52" s="25" t="str">
        <f>VLOOKUP(AC52,Data!A:D,4,0)</f>
        <v>08/10/2025</v>
      </c>
      <c r="AG52" s="20" t="s">
        <v>116</v>
      </c>
      <c r="AH52" s="25" t="s">
        <v>3706</v>
      </c>
      <c r="AI52" s="25" t="str">
        <f>VLOOKUP(AG52,'mã win'!B:K,10,0)</f>
        <v>N</v>
      </c>
      <c r="AJ52" s="20" t="str">
        <f>VLOOKUP(Q52,'mã sp'!A:B,2,0)</f>
        <v>CC300</v>
      </c>
      <c r="AK52" s="25" t="str">
        <f>VLOOKUP(AC52,Data!A:F,6,0)</f>
        <v>K25TTM</v>
      </c>
      <c r="AL52" s="20" t="str">
        <f t="shared" si="0"/>
        <v>5626 WM+ BDG SB.07 CC Marina Tower</v>
      </c>
      <c r="AM52" s="20" t="str">
        <f>VLOOKUP(AC52,Data!A:M,13,0)</f>
        <v>0104918404-024</v>
      </c>
      <c r="AO52" s="20" t="str">
        <f t="shared" si="1"/>
        <v/>
      </c>
      <c r="AP52" s="20" t="str">
        <f>IF(AND(AM52="0104918404",AO52=""),"WIN"&amp;L52,IF(AO52="",VLOOKUP(AM52,'mã win'!B:J,9,0),""))</f>
        <v>WIN-024</v>
      </c>
      <c r="AQ52" s="25" t="str">
        <f t="shared" si="2"/>
        <v>WIN-024</v>
      </c>
      <c r="AR52" s="1">
        <f t="shared" si="3"/>
        <v>65755.8</v>
      </c>
    </row>
    <row r="53" spans="1:44" x14ac:dyDescent="0.25">
      <c r="A53" s="20">
        <v>7535</v>
      </c>
      <c r="B53" s="21">
        <v>9106039276</v>
      </c>
      <c r="C53" s="22">
        <v>45938</v>
      </c>
      <c r="D53" s="22">
        <v>45943</v>
      </c>
      <c r="E53" s="23">
        <v>45938.401365393504</v>
      </c>
      <c r="F53" s="21" t="s">
        <v>6752</v>
      </c>
      <c r="G53" s="22"/>
      <c r="H53" s="20" t="s">
        <v>4127</v>
      </c>
      <c r="I53" s="21" t="s">
        <v>4128</v>
      </c>
      <c r="J53" s="20" t="s">
        <v>4129</v>
      </c>
      <c r="K53" s="20" t="s">
        <v>4130</v>
      </c>
      <c r="L53" s="21" t="s">
        <v>4695</v>
      </c>
      <c r="M53" s="20" t="s">
        <v>4696</v>
      </c>
      <c r="N53" s="20" t="s">
        <v>4697</v>
      </c>
      <c r="O53" s="20">
        <v>10</v>
      </c>
      <c r="P53" s="21" t="s">
        <v>4137</v>
      </c>
      <c r="Q53" s="20" t="s">
        <v>4098</v>
      </c>
      <c r="R53" s="21" t="s">
        <v>4138</v>
      </c>
      <c r="S53" s="21" t="s">
        <v>4133</v>
      </c>
      <c r="T53" s="20">
        <v>111058</v>
      </c>
      <c r="U53" s="20">
        <v>1</v>
      </c>
      <c r="V53" s="20">
        <v>0</v>
      </c>
      <c r="W53" s="20" t="s">
        <v>4696</v>
      </c>
      <c r="X53" s="20" t="s">
        <v>4161</v>
      </c>
      <c r="Y53" s="22">
        <v>45938.401363391204</v>
      </c>
      <c r="AA53" s="20" t="s">
        <v>4134</v>
      </c>
      <c r="AB53" s="27">
        <v>9106039276</v>
      </c>
      <c r="AC53" s="25" t="str">
        <f>VLOOKUP(AB53,Data!AF:AG,2,0)</f>
        <v>9106039276-00480387</v>
      </c>
      <c r="AE53" s="25" t="str">
        <f>VLOOKUP(AC53,Data!A:G,7,0)</f>
        <v>00480387</v>
      </c>
      <c r="AF53" s="25" t="str">
        <f>VLOOKUP(AC53,Data!A:D,4,0)</f>
        <v>08/10/2025</v>
      </c>
      <c r="AG53" s="20" t="s">
        <v>55</v>
      </c>
      <c r="AH53" s="25" t="s">
        <v>12189</v>
      </c>
      <c r="AI53" s="25" t="str">
        <f>VLOOKUP(AG53,'mã win'!B:K,10,0)</f>
        <v>B</v>
      </c>
      <c r="AJ53" s="20" t="str">
        <f>VLOOKUP(Q53,'mã sp'!A:B,2,0)</f>
        <v>GM500</v>
      </c>
      <c r="AK53" s="25" t="str">
        <f>VLOOKUP(AC53,Data!A:F,6,0)</f>
        <v>K25TTM</v>
      </c>
      <c r="AL53" s="20" t="str">
        <f t="shared" si="0"/>
        <v>5063 WM+ HNI Số 16 Hòa Sơn</v>
      </c>
      <c r="AM53" s="20" t="str">
        <f>VLOOKUP(AC53,Data!A:M,13,0)</f>
        <v>0104918404-002</v>
      </c>
      <c r="AN53" s="20">
        <f>MATCH(L53,[1]Khach_hang!$O:$O,0)</f>
        <v>1373</v>
      </c>
      <c r="AO53" s="20" t="str">
        <f t="shared" si="1"/>
        <v>WIN5063</v>
      </c>
      <c r="AP53" s="20" t="str">
        <f>IF(AND(AM53="0104918404",AO53=""),"WIN"&amp;L53,IF(AO53="",VLOOKUP(AM53,'mã win'!B:J,9,0),""))</f>
        <v/>
      </c>
      <c r="AQ53" s="25" t="str">
        <f t="shared" si="2"/>
        <v>WIN5063</v>
      </c>
      <c r="AR53" s="1">
        <f t="shared" si="3"/>
        <v>119942.64</v>
      </c>
    </row>
    <row r="54" spans="1:44" x14ac:dyDescent="0.25">
      <c r="A54" s="20">
        <v>7536</v>
      </c>
      <c r="B54" s="21">
        <v>9106039327</v>
      </c>
      <c r="C54" s="22">
        <v>45938</v>
      </c>
      <c r="D54" s="22">
        <v>45938</v>
      </c>
      <c r="E54" s="23">
        <v>45938.405005208297</v>
      </c>
      <c r="F54" s="21" t="s">
        <v>6753</v>
      </c>
      <c r="G54" s="22"/>
      <c r="H54" s="20" t="s">
        <v>4127</v>
      </c>
      <c r="I54" s="21" t="s">
        <v>4128</v>
      </c>
      <c r="J54" s="20" t="s">
        <v>4129</v>
      </c>
      <c r="K54" s="20" t="s">
        <v>4130</v>
      </c>
      <c r="L54" s="21" t="s">
        <v>4997</v>
      </c>
      <c r="M54" s="20" t="s">
        <v>4998</v>
      </c>
      <c r="N54" s="20" t="s">
        <v>4999</v>
      </c>
      <c r="O54" s="20">
        <v>10</v>
      </c>
      <c r="P54" s="21" t="s">
        <v>4139</v>
      </c>
      <c r="Q54" s="20" t="s">
        <v>3948</v>
      </c>
      <c r="R54" s="21" t="s">
        <v>4140</v>
      </c>
      <c r="S54" s="21" t="s">
        <v>4133</v>
      </c>
      <c r="T54" s="20">
        <v>60885</v>
      </c>
      <c r="U54" s="20">
        <v>1</v>
      </c>
      <c r="V54" s="20">
        <v>0</v>
      </c>
      <c r="W54" s="20" t="s">
        <v>4998</v>
      </c>
      <c r="Y54" s="22">
        <v>45938.4050031597</v>
      </c>
      <c r="AA54" s="20" t="s">
        <v>4134</v>
      </c>
      <c r="AB54" s="27">
        <v>9106039327</v>
      </c>
      <c r="AC54" s="25" t="str">
        <f>VLOOKUP(AB54,Data!AF:AG,2,0)</f>
        <v>9106039327-00014887</v>
      </c>
      <c r="AE54" s="25" t="str">
        <f>VLOOKUP(AC54,Data!A:G,7,0)</f>
        <v>00014887</v>
      </c>
      <c r="AF54" s="25" t="str">
        <f>VLOOKUP(AC54,Data!A:D,4,0)</f>
        <v>08/10/2025</v>
      </c>
      <c r="AG54" s="20" t="s">
        <v>247</v>
      </c>
      <c r="AH54" s="25" t="s">
        <v>3795</v>
      </c>
      <c r="AI54" s="25" t="str">
        <f>VLOOKUP(AG54,'mã win'!B:K,10,0)</f>
        <v>N</v>
      </c>
      <c r="AJ54" s="20" t="str">
        <f>VLOOKUP(Q54,'mã sp'!A:B,2,0)</f>
        <v>CC300</v>
      </c>
      <c r="AK54" s="25" t="str">
        <f>VLOOKUP(AC54,Data!A:F,6,0)</f>
        <v>K25TTM</v>
      </c>
      <c r="AL54" s="20" t="str">
        <f t="shared" si="0"/>
        <v>6134 WM+ VTU 928 Phạm Hùng</v>
      </c>
      <c r="AM54" s="20" t="str">
        <f>VLOOKUP(AC54,Data!A:M,13,0)</f>
        <v>0104918404-047</v>
      </c>
      <c r="AO54" s="20" t="str">
        <f t="shared" si="1"/>
        <v/>
      </c>
      <c r="AP54" s="20" t="str">
        <f>IF(AND(AM54="0104918404",AO54=""),"WIN"&amp;L54,IF(AO54="",VLOOKUP(AM54,'mã win'!B:J,9,0),""))</f>
        <v>WIN-047</v>
      </c>
      <c r="AQ54" s="25" t="str">
        <f t="shared" si="2"/>
        <v>WIN-047</v>
      </c>
      <c r="AR54" s="1">
        <f t="shared" si="3"/>
        <v>65755.8</v>
      </c>
    </row>
    <row r="55" spans="1:44" x14ac:dyDescent="0.25">
      <c r="A55" s="20">
        <v>7537</v>
      </c>
      <c r="B55" s="21">
        <v>9106039327</v>
      </c>
      <c r="C55" s="22">
        <v>45938</v>
      </c>
      <c r="D55" s="22">
        <v>45938</v>
      </c>
      <c r="E55" s="23">
        <v>45938.405005208297</v>
      </c>
      <c r="F55" s="21" t="s">
        <v>6753</v>
      </c>
      <c r="G55" s="22"/>
      <c r="H55" s="20" t="s">
        <v>4127</v>
      </c>
      <c r="I55" s="21" t="s">
        <v>4128</v>
      </c>
      <c r="J55" s="20" t="s">
        <v>4129</v>
      </c>
      <c r="K55" s="20" t="s">
        <v>4130</v>
      </c>
      <c r="L55" s="21" t="s">
        <v>4997</v>
      </c>
      <c r="M55" s="20" t="s">
        <v>4998</v>
      </c>
      <c r="N55" s="20" t="s">
        <v>4999</v>
      </c>
      <c r="O55" s="20">
        <v>20</v>
      </c>
      <c r="P55" s="21" t="s">
        <v>4152</v>
      </c>
      <c r="Q55" s="20" t="s">
        <v>4012</v>
      </c>
      <c r="R55" s="21" t="s">
        <v>4153</v>
      </c>
      <c r="S55" s="21" t="s">
        <v>4133</v>
      </c>
      <c r="T55" s="20">
        <v>41150</v>
      </c>
      <c r="U55" s="20">
        <v>2</v>
      </c>
      <c r="V55" s="20">
        <v>0</v>
      </c>
      <c r="W55" s="20" t="s">
        <v>4998</v>
      </c>
      <c r="Y55" s="22">
        <v>45938.4050031597</v>
      </c>
      <c r="AA55" s="20" t="s">
        <v>4134</v>
      </c>
      <c r="AB55" s="27">
        <v>9106039327</v>
      </c>
      <c r="AC55" s="25" t="str">
        <f>VLOOKUP(AB55,Data!AF:AG,2,0)</f>
        <v>9106039327-00014887</v>
      </c>
      <c r="AE55" s="25" t="str">
        <f>VLOOKUP(AC55,Data!A:G,7,0)</f>
        <v>00014887</v>
      </c>
      <c r="AF55" s="25" t="str">
        <f>VLOOKUP(AC55,Data!A:D,4,0)</f>
        <v>08/10/2025</v>
      </c>
      <c r="AG55" s="20" t="s">
        <v>247</v>
      </c>
      <c r="AH55" s="25" t="s">
        <v>3795</v>
      </c>
      <c r="AI55" s="25" t="str">
        <f>VLOOKUP(AG55,'mã win'!B:K,10,0)</f>
        <v>N</v>
      </c>
      <c r="AJ55" s="20" t="str">
        <f>VLOOKUP(Q55,'mã sp'!A:B,2,0)</f>
        <v>GTLX250G</v>
      </c>
      <c r="AK55" s="25" t="str">
        <f>VLOOKUP(AC55,Data!A:F,6,0)</f>
        <v>K25TTM</v>
      </c>
      <c r="AL55" s="20" t="str">
        <f t="shared" si="0"/>
        <v>6134 WM+ VTU 928 Phạm Hùng</v>
      </c>
      <c r="AM55" s="20" t="str">
        <f>VLOOKUP(AC55,Data!A:M,13,0)</f>
        <v>0104918404-047</v>
      </c>
      <c r="AO55" s="20" t="str">
        <f t="shared" si="1"/>
        <v/>
      </c>
      <c r="AP55" s="20" t="str">
        <f>IF(AND(AM55="0104918404",AO55=""),"WIN"&amp;L55,IF(AO55="",VLOOKUP(AM55,'mã win'!B:J,9,0),""))</f>
        <v>WIN-047</v>
      </c>
      <c r="AQ55" s="25" t="str">
        <f t="shared" si="2"/>
        <v>WIN-047</v>
      </c>
      <c r="AR55" s="1">
        <f t="shared" si="3"/>
        <v>88884</v>
      </c>
    </row>
    <row r="56" spans="1:44" x14ac:dyDescent="0.25">
      <c r="A56" s="20">
        <v>7538</v>
      </c>
      <c r="B56" s="21">
        <v>9106039327</v>
      </c>
      <c r="C56" s="22">
        <v>45938</v>
      </c>
      <c r="D56" s="22">
        <v>45938</v>
      </c>
      <c r="E56" s="23">
        <v>45938.405005208297</v>
      </c>
      <c r="F56" s="21" t="s">
        <v>6753</v>
      </c>
      <c r="G56" s="22"/>
      <c r="H56" s="20" t="s">
        <v>4127</v>
      </c>
      <c r="I56" s="21" t="s">
        <v>4128</v>
      </c>
      <c r="J56" s="20" t="s">
        <v>4129</v>
      </c>
      <c r="K56" s="20" t="s">
        <v>4130</v>
      </c>
      <c r="L56" s="21" t="s">
        <v>4997</v>
      </c>
      <c r="M56" s="20" t="s">
        <v>4998</v>
      </c>
      <c r="N56" s="20" t="s">
        <v>4999</v>
      </c>
      <c r="O56" s="20">
        <v>30</v>
      </c>
      <c r="P56" s="21" t="s">
        <v>4137</v>
      </c>
      <c r="Q56" s="20" t="s">
        <v>4098</v>
      </c>
      <c r="R56" s="21" t="s">
        <v>4138</v>
      </c>
      <c r="S56" s="21" t="s">
        <v>4133</v>
      </c>
      <c r="T56" s="20">
        <v>111058</v>
      </c>
      <c r="U56" s="20">
        <v>1</v>
      </c>
      <c r="V56" s="20">
        <v>0</v>
      </c>
      <c r="W56" s="20" t="s">
        <v>4998</v>
      </c>
      <c r="Y56" s="22">
        <v>45938.4050031597</v>
      </c>
      <c r="AA56" s="20" t="s">
        <v>4134</v>
      </c>
      <c r="AB56" s="27">
        <v>9106039327</v>
      </c>
      <c r="AC56" s="25" t="str">
        <f>VLOOKUP(AB56,Data!AF:AG,2,0)</f>
        <v>9106039327-00014887</v>
      </c>
      <c r="AE56" s="25" t="str">
        <f>VLOOKUP(AC56,Data!A:G,7,0)</f>
        <v>00014887</v>
      </c>
      <c r="AF56" s="25" t="str">
        <f>VLOOKUP(AC56,Data!A:D,4,0)</f>
        <v>08/10/2025</v>
      </c>
      <c r="AG56" s="20" t="s">
        <v>247</v>
      </c>
      <c r="AH56" s="25" t="s">
        <v>3795</v>
      </c>
      <c r="AI56" s="25" t="str">
        <f>VLOOKUP(AG56,'mã win'!B:K,10,0)</f>
        <v>N</v>
      </c>
      <c r="AJ56" s="20" t="str">
        <f>VLOOKUP(Q56,'mã sp'!A:B,2,0)</f>
        <v>GM500</v>
      </c>
      <c r="AK56" s="25" t="str">
        <f>VLOOKUP(AC56,Data!A:F,6,0)</f>
        <v>K25TTM</v>
      </c>
      <c r="AL56" s="20" t="str">
        <f t="shared" si="0"/>
        <v>6134 WM+ VTU 928 Phạm Hùng</v>
      </c>
      <c r="AM56" s="20" t="str">
        <f>VLOOKUP(AC56,Data!A:M,13,0)</f>
        <v>0104918404-047</v>
      </c>
      <c r="AO56" s="20" t="str">
        <f t="shared" si="1"/>
        <v/>
      </c>
      <c r="AP56" s="20" t="str">
        <f>IF(AND(AM56="0104918404",AO56=""),"WIN"&amp;L56,IF(AO56="",VLOOKUP(AM56,'mã win'!B:J,9,0),""))</f>
        <v>WIN-047</v>
      </c>
      <c r="AQ56" s="25" t="str">
        <f t="shared" si="2"/>
        <v>WIN-047</v>
      </c>
      <c r="AR56" s="1">
        <f t="shared" si="3"/>
        <v>119942.64</v>
      </c>
    </row>
    <row r="57" spans="1:44" x14ac:dyDescent="0.25">
      <c r="A57" s="20">
        <v>7539</v>
      </c>
      <c r="B57" s="21">
        <v>9106039292</v>
      </c>
      <c r="C57" s="22">
        <v>45938</v>
      </c>
      <c r="D57" s="22">
        <v>45943</v>
      </c>
      <c r="E57" s="23">
        <v>45938.406965312497</v>
      </c>
      <c r="F57" s="21" t="s">
        <v>6754</v>
      </c>
      <c r="G57" s="22"/>
      <c r="H57" s="20" t="s">
        <v>4127</v>
      </c>
      <c r="I57" s="21" t="s">
        <v>4128</v>
      </c>
      <c r="J57" s="20" t="s">
        <v>4129</v>
      </c>
      <c r="K57" s="20" t="s">
        <v>4130</v>
      </c>
      <c r="L57" s="21" t="s">
        <v>6755</v>
      </c>
      <c r="M57" s="20" t="s">
        <v>6756</v>
      </c>
      <c r="N57" s="20" t="s">
        <v>6757</v>
      </c>
      <c r="O57" s="20">
        <v>10</v>
      </c>
      <c r="P57" s="21" t="s">
        <v>4135</v>
      </c>
      <c r="Q57" s="20" t="s">
        <v>4086</v>
      </c>
      <c r="R57" s="21" t="s">
        <v>4136</v>
      </c>
      <c r="S57" s="21" t="s">
        <v>4133</v>
      </c>
      <c r="T57" s="20">
        <v>45588</v>
      </c>
      <c r="U57" s="20">
        <v>2</v>
      </c>
      <c r="V57" s="20">
        <v>0</v>
      </c>
      <c r="W57" s="20" t="s">
        <v>6758</v>
      </c>
      <c r="Y57" s="22">
        <v>45938.406965312497</v>
      </c>
      <c r="Z57" s="20" t="s">
        <v>6759</v>
      </c>
      <c r="AA57" s="20" t="s">
        <v>4134</v>
      </c>
      <c r="AB57" s="27">
        <v>9106039292</v>
      </c>
      <c r="AC57" s="25" t="str">
        <f>VLOOKUP(AB57,Data!AF:AG,2,0)</f>
        <v>9106039292-00063617</v>
      </c>
      <c r="AE57" s="25" t="str">
        <f>VLOOKUP(AC57,Data!A:G,7,0)</f>
        <v>00063617</v>
      </c>
      <c r="AF57" s="25" t="str">
        <f>VLOOKUP(AC57,Data!A:D,4,0)</f>
        <v>08/10/2025</v>
      </c>
      <c r="AG57" s="20" t="s">
        <v>116</v>
      </c>
      <c r="AH57" s="25" t="s">
        <v>3706</v>
      </c>
      <c r="AI57" s="25" t="str">
        <f>VLOOKUP(AG57,'mã win'!B:K,10,0)</f>
        <v>N</v>
      </c>
      <c r="AJ57" s="20" t="str">
        <f>VLOOKUP(Q57,'mã sp'!A:B,2,0)</f>
        <v>TH200</v>
      </c>
      <c r="AK57" s="25" t="str">
        <f>VLOOKUP(AC57,Data!A:F,6,0)</f>
        <v>K25TTM</v>
      </c>
      <c r="AL57" s="20" t="str">
        <f t="shared" si="0"/>
        <v>5971 WM+ BDG 52/13, đường Vĩnh Phú 41</v>
      </c>
      <c r="AM57" s="20" t="str">
        <f>VLOOKUP(AC57,Data!A:M,13,0)</f>
        <v>0104918404-024</v>
      </c>
      <c r="AO57" s="20" t="str">
        <f t="shared" si="1"/>
        <v/>
      </c>
      <c r="AP57" s="20" t="str">
        <f>IF(AND(AM57="0104918404",AO57=""),"WIN"&amp;L57,IF(AO57="",VLOOKUP(AM57,'mã win'!B:J,9,0),""))</f>
        <v>WIN-024</v>
      </c>
      <c r="AQ57" s="25" t="str">
        <f t="shared" si="2"/>
        <v>WIN-024</v>
      </c>
      <c r="AR57" s="1">
        <f t="shared" si="3"/>
        <v>98470.080000000002</v>
      </c>
    </row>
    <row r="58" spans="1:44" x14ac:dyDescent="0.25">
      <c r="A58" s="20">
        <v>7540</v>
      </c>
      <c r="B58" s="21">
        <v>9106039353</v>
      </c>
      <c r="C58" s="22">
        <v>45938</v>
      </c>
      <c r="D58" s="22">
        <v>45943</v>
      </c>
      <c r="E58" s="23">
        <v>45938.410281481498</v>
      </c>
      <c r="F58" s="21" t="s">
        <v>6760</v>
      </c>
      <c r="G58" s="22"/>
      <c r="H58" s="20" t="s">
        <v>4127</v>
      </c>
      <c r="I58" s="21" t="s">
        <v>4128</v>
      </c>
      <c r="J58" s="20" t="s">
        <v>4129</v>
      </c>
      <c r="K58" s="20" t="s">
        <v>4130</v>
      </c>
      <c r="L58" s="21" t="s">
        <v>6101</v>
      </c>
      <c r="M58" s="20" t="s">
        <v>6102</v>
      </c>
      <c r="N58" s="20" t="s">
        <v>6103</v>
      </c>
      <c r="O58" s="20">
        <v>10</v>
      </c>
      <c r="P58" s="21" t="s">
        <v>4137</v>
      </c>
      <c r="Q58" s="20" t="s">
        <v>4098</v>
      </c>
      <c r="R58" s="21" t="s">
        <v>4138</v>
      </c>
      <c r="S58" s="21" t="s">
        <v>4133</v>
      </c>
      <c r="T58" s="20">
        <v>111058</v>
      </c>
      <c r="U58" s="20">
        <v>1</v>
      </c>
      <c r="V58" s="20">
        <v>0</v>
      </c>
      <c r="W58" s="20" t="s">
        <v>6102</v>
      </c>
      <c r="X58" s="20" t="s">
        <v>4161</v>
      </c>
      <c r="Y58" s="22">
        <v>45938.410279479198</v>
      </c>
      <c r="AA58" s="20" t="s">
        <v>4134</v>
      </c>
      <c r="AB58" s="27">
        <v>9106039353</v>
      </c>
      <c r="AC58" s="25" t="str">
        <f>VLOOKUP(AB58,Data!AF:AG,2,0)</f>
        <v>9106039353-00480416</v>
      </c>
      <c r="AE58" s="25" t="str">
        <f>VLOOKUP(AC58,Data!A:G,7,0)</f>
        <v>00480416</v>
      </c>
      <c r="AF58" s="25" t="str">
        <f>VLOOKUP(AC58,Data!A:D,4,0)</f>
        <v>08/10/2025</v>
      </c>
      <c r="AG58" s="20" t="s">
        <v>55</v>
      </c>
      <c r="AH58" s="25" t="s">
        <v>9793</v>
      </c>
      <c r="AI58" s="25" t="str">
        <f>VLOOKUP(AG58,'mã win'!B:K,10,0)</f>
        <v>B</v>
      </c>
      <c r="AJ58" s="20" t="str">
        <f>VLOOKUP(Q58,'mã sp'!A:B,2,0)</f>
        <v>GM500</v>
      </c>
      <c r="AK58" s="25" t="str">
        <f>VLOOKUP(AC58,Data!A:F,6,0)</f>
        <v>K25TTM</v>
      </c>
      <c r="AL58" s="20" t="str">
        <f t="shared" si="0"/>
        <v>2321 WM+ HNI 317 Phố Vọng</v>
      </c>
      <c r="AM58" s="20" t="str">
        <f>VLOOKUP(AC58,Data!A:M,13,0)</f>
        <v>0104918404-002</v>
      </c>
      <c r="AN58" s="20">
        <f>MATCH(L58,[1]Khach_hang!$O:$O,0)</f>
        <v>243</v>
      </c>
      <c r="AO58" s="20" t="str">
        <f t="shared" si="1"/>
        <v>WIN2321</v>
      </c>
      <c r="AP58" s="20" t="str">
        <f>IF(AND(AM58="0104918404",AO58=""),"WIN"&amp;L58,IF(AO58="",VLOOKUP(AM58,'mã win'!B:J,9,0),""))</f>
        <v/>
      </c>
      <c r="AQ58" s="25" t="str">
        <f t="shared" si="2"/>
        <v>WIN2321</v>
      </c>
      <c r="AR58" s="1">
        <f t="shared" si="3"/>
        <v>119942.64</v>
      </c>
    </row>
    <row r="59" spans="1:44" x14ac:dyDescent="0.25">
      <c r="A59" s="20">
        <v>7541</v>
      </c>
      <c r="B59" s="21">
        <v>9106039353</v>
      </c>
      <c r="C59" s="22">
        <v>45938</v>
      </c>
      <c r="D59" s="22">
        <v>45943</v>
      </c>
      <c r="E59" s="23">
        <v>45938.410281481498</v>
      </c>
      <c r="F59" s="21" t="s">
        <v>6760</v>
      </c>
      <c r="G59" s="22"/>
      <c r="H59" s="20" t="s">
        <v>4127</v>
      </c>
      <c r="I59" s="21" t="s">
        <v>4128</v>
      </c>
      <c r="J59" s="20" t="s">
        <v>4129</v>
      </c>
      <c r="K59" s="20" t="s">
        <v>4130</v>
      </c>
      <c r="L59" s="21" t="s">
        <v>6101</v>
      </c>
      <c r="M59" s="20" t="s">
        <v>6102</v>
      </c>
      <c r="N59" s="20" t="s">
        <v>6103</v>
      </c>
      <c r="O59" s="20">
        <v>20</v>
      </c>
      <c r="P59" s="21" t="s">
        <v>4135</v>
      </c>
      <c r="Q59" s="20" t="s">
        <v>4086</v>
      </c>
      <c r="R59" s="21" t="s">
        <v>4136</v>
      </c>
      <c r="S59" s="21" t="s">
        <v>4133</v>
      </c>
      <c r="T59" s="20">
        <v>45588</v>
      </c>
      <c r="U59" s="20">
        <v>3</v>
      </c>
      <c r="V59" s="20">
        <v>0</v>
      </c>
      <c r="W59" s="20" t="s">
        <v>6102</v>
      </c>
      <c r="X59" s="20" t="s">
        <v>4161</v>
      </c>
      <c r="Y59" s="22">
        <v>45938.410279479198</v>
      </c>
      <c r="AA59" s="20" t="s">
        <v>4134</v>
      </c>
      <c r="AB59" s="27">
        <v>9106039353</v>
      </c>
      <c r="AC59" s="25" t="str">
        <f>VLOOKUP(AB59,Data!AF:AG,2,0)</f>
        <v>9106039353-00480416</v>
      </c>
      <c r="AE59" s="25" t="str">
        <f>VLOOKUP(AC59,Data!A:G,7,0)</f>
        <v>00480416</v>
      </c>
      <c r="AF59" s="25" t="str">
        <f>VLOOKUP(AC59,Data!A:D,4,0)</f>
        <v>08/10/2025</v>
      </c>
      <c r="AG59" s="20" t="s">
        <v>55</v>
      </c>
      <c r="AH59" s="25" t="s">
        <v>9793</v>
      </c>
      <c r="AI59" s="25" t="str">
        <f>VLOOKUP(AG59,'mã win'!B:K,10,0)</f>
        <v>B</v>
      </c>
      <c r="AJ59" s="20" t="str">
        <f>VLOOKUP(Q59,'mã sp'!A:B,2,0)</f>
        <v>TH200</v>
      </c>
      <c r="AK59" s="25" t="str">
        <f>VLOOKUP(AC59,Data!A:F,6,0)</f>
        <v>K25TTM</v>
      </c>
      <c r="AL59" s="20" t="str">
        <f t="shared" si="0"/>
        <v>2321 WM+ HNI 317 Phố Vọng</v>
      </c>
      <c r="AM59" s="20" t="str">
        <f>VLOOKUP(AC59,Data!A:M,13,0)</f>
        <v>0104918404-002</v>
      </c>
      <c r="AN59" s="20">
        <f>MATCH(L59,[1]Khach_hang!$O:$O,0)</f>
        <v>243</v>
      </c>
      <c r="AO59" s="20" t="str">
        <f t="shared" si="1"/>
        <v>WIN2321</v>
      </c>
      <c r="AP59" s="20" t="str">
        <f>IF(AND(AM59="0104918404",AO59=""),"WIN"&amp;L59,IF(AO59="",VLOOKUP(AM59,'mã win'!B:J,9,0),""))</f>
        <v/>
      </c>
      <c r="AQ59" s="25" t="str">
        <f t="shared" si="2"/>
        <v>WIN2321</v>
      </c>
      <c r="AR59" s="1">
        <f t="shared" si="3"/>
        <v>147705.12</v>
      </c>
    </row>
    <row r="60" spans="1:44" x14ac:dyDescent="0.25">
      <c r="A60" s="20">
        <v>7542</v>
      </c>
      <c r="B60" s="21">
        <v>9106039371</v>
      </c>
      <c r="C60" s="22">
        <v>45938</v>
      </c>
      <c r="D60" s="22">
        <v>45944</v>
      </c>
      <c r="E60" s="23">
        <v>45938.410567395797</v>
      </c>
      <c r="F60" s="21" t="s">
        <v>6761</v>
      </c>
      <c r="G60" s="22"/>
      <c r="H60" s="20" t="s">
        <v>4127</v>
      </c>
      <c r="I60" s="21" t="s">
        <v>4128</v>
      </c>
      <c r="J60" s="20" t="s">
        <v>4129</v>
      </c>
      <c r="K60" s="20" t="s">
        <v>4130</v>
      </c>
      <c r="L60" s="21" t="s">
        <v>6762</v>
      </c>
      <c r="M60" s="20" t="s">
        <v>6763</v>
      </c>
      <c r="N60" s="20" t="s">
        <v>6764</v>
      </c>
      <c r="O60" s="20">
        <v>10</v>
      </c>
      <c r="P60" s="21" t="s">
        <v>4137</v>
      </c>
      <c r="Q60" s="20" t="s">
        <v>4098</v>
      </c>
      <c r="R60" s="21" t="s">
        <v>4138</v>
      </c>
      <c r="S60" s="21" t="s">
        <v>4133</v>
      </c>
      <c r="T60" s="20">
        <v>111058</v>
      </c>
      <c r="U60" s="20">
        <v>2</v>
      </c>
      <c r="V60" s="20">
        <v>0</v>
      </c>
      <c r="W60" s="20" t="s">
        <v>6765</v>
      </c>
      <c r="X60" s="20" t="s">
        <v>6766</v>
      </c>
      <c r="Y60" s="22">
        <v>45938.410565277802</v>
      </c>
      <c r="AA60" s="20" t="s">
        <v>4134</v>
      </c>
      <c r="AB60" s="27">
        <v>9106039371</v>
      </c>
      <c r="AC60" s="25" t="str">
        <f>VLOOKUP(AB60,Data!AF:AG,2,0)</f>
        <v>9106039371-00080777</v>
      </c>
      <c r="AE60" s="25" t="str">
        <f>VLOOKUP(AC60,Data!A:G,7,0)</f>
        <v>00080777</v>
      </c>
      <c r="AF60" s="25" t="str">
        <f>VLOOKUP(AC60,Data!A:D,4,0)</f>
        <v>08/10/2025</v>
      </c>
      <c r="AG60" s="20" t="s">
        <v>64</v>
      </c>
      <c r="AH60" s="25" t="s">
        <v>3639</v>
      </c>
      <c r="AI60" s="25" t="str">
        <f>VLOOKUP(AG60,'mã win'!B:K,10,0)</f>
        <v>N</v>
      </c>
      <c r="AJ60" s="20" t="str">
        <f>VLOOKUP(Q60,'mã sp'!A:B,2,0)</f>
        <v>GM500</v>
      </c>
      <c r="AK60" s="25" t="str">
        <f>VLOOKUP(AC60,Data!A:F,6,0)</f>
        <v>K25TTM</v>
      </c>
      <c r="AL60" s="20" t="str">
        <f t="shared" si="0"/>
        <v>5458 WIN DNG 60 Nguyễn Chánh</v>
      </c>
      <c r="AM60" s="20" t="str">
        <f>VLOOKUP(AC60,Data!A:M,13,0)</f>
        <v>0104918404-009</v>
      </c>
      <c r="AO60" s="20" t="str">
        <f t="shared" si="1"/>
        <v/>
      </c>
      <c r="AP60" s="20" t="str">
        <f>IF(AND(AM60="0104918404",AO60=""),"WIN"&amp;L60,IF(AO60="",VLOOKUP(AM60,'mã win'!B:J,9,0),""))</f>
        <v>WIN-DNG-01-009</v>
      </c>
      <c r="AQ60" s="25" t="str">
        <f t="shared" si="2"/>
        <v>WIN-DNG-01-009</v>
      </c>
      <c r="AR60" s="1">
        <f t="shared" si="3"/>
        <v>239885.28</v>
      </c>
    </row>
    <row r="61" spans="1:44" x14ac:dyDescent="0.25">
      <c r="A61" s="20">
        <v>7543</v>
      </c>
      <c r="B61" s="21">
        <v>9106039375</v>
      </c>
      <c r="C61" s="22">
        <v>45938</v>
      </c>
      <c r="D61" s="22">
        <v>45938</v>
      </c>
      <c r="E61" s="23">
        <v>45938.414271562498</v>
      </c>
      <c r="F61" s="21" t="s">
        <v>6767</v>
      </c>
      <c r="G61" s="22"/>
      <c r="H61" s="20" t="s">
        <v>4127</v>
      </c>
      <c r="I61" s="21" t="s">
        <v>4128</v>
      </c>
      <c r="J61" s="20" t="s">
        <v>4129</v>
      </c>
      <c r="K61" s="20" t="s">
        <v>4130</v>
      </c>
      <c r="L61" s="21" t="s">
        <v>5747</v>
      </c>
      <c r="M61" s="20" t="s">
        <v>5748</v>
      </c>
      <c r="N61" s="20" t="s">
        <v>5749</v>
      </c>
      <c r="O61" s="20">
        <v>10</v>
      </c>
      <c r="P61" s="21" t="s">
        <v>4152</v>
      </c>
      <c r="Q61" s="20" t="s">
        <v>4012</v>
      </c>
      <c r="R61" s="21" t="s">
        <v>4153</v>
      </c>
      <c r="S61" s="21" t="s">
        <v>4133</v>
      </c>
      <c r="T61" s="20">
        <v>41150</v>
      </c>
      <c r="U61" s="20">
        <v>1</v>
      </c>
      <c r="V61" s="20">
        <v>0</v>
      </c>
      <c r="W61" s="20" t="s">
        <v>5748</v>
      </c>
      <c r="X61" s="20" t="s">
        <v>5750</v>
      </c>
      <c r="Y61" s="22">
        <v>45938.414269560199</v>
      </c>
      <c r="AA61" s="20" t="s">
        <v>4134</v>
      </c>
      <c r="AB61" s="27">
        <v>9106039375</v>
      </c>
      <c r="AC61" s="25" t="str">
        <f>VLOOKUP(AB61,Data!AF:AG,2,0)</f>
        <v>9106039375-00480423</v>
      </c>
      <c r="AE61" s="25" t="str">
        <f>VLOOKUP(AC61,Data!A:G,7,0)</f>
        <v>00480423</v>
      </c>
      <c r="AF61" s="25" t="str">
        <f>VLOOKUP(AC61,Data!A:D,4,0)</f>
        <v>08/10/2025</v>
      </c>
      <c r="AG61" s="20" t="s">
        <v>55</v>
      </c>
      <c r="AH61" s="25" t="s">
        <v>12723</v>
      </c>
      <c r="AI61" s="25" t="str">
        <f>VLOOKUP(AG61,'mã win'!B:K,10,0)</f>
        <v>B</v>
      </c>
      <c r="AJ61" s="20" t="str">
        <f>VLOOKUP(Q61,'mã sp'!A:B,2,0)</f>
        <v>GTLX250G</v>
      </c>
      <c r="AK61" s="25" t="str">
        <f>VLOOKUP(AC61,Data!A:F,6,0)</f>
        <v>K25TTM</v>
      </c>
      <c r="AL61" s="20" t="str">
        <f t="shared" si="0"/>
        <v>5832 WM+ HNI SH A7 Anland Premium</v>
      </c>
      <c r="AM61" s="20" t="str">
        <f>VLOOKUP(AC61,Data!A:M,13,0)</f>
        <v>0104918404-002</v>
      </c>
      <c r="AN61" s="20">
        <f>MATCH(L61,[1]Khach_hang!$O:$O,0)</f>
        <v>1640</v>
      </c>
      <c r="AO61" s="20" t="str">
        <f t="shared" si="1"/>
        <v>WIN5832</v>
      </c>
      <c r="AP61" s="20" t="str">
        <f>IF(AND(AM61="0104918404",AO61=""),"WIN"&amp;L61,IF(AO61="",VLOOKUP(AM61,'mã win'!B:J,9,0),""))</f>
        <v/>
      </c>
      <c r="AQ61" s="25" t="str">
        <f t="shared" si="2"/>
        <v>WIN5832</v>
      </c>
      <c r="AR61" s="1">
        <f t="shared" si="3"/>
        <v>44442</v>
      </c>
    </row>
    <row r="62" spans="1:44" x14ac:dyDescent="0.25">
      <c r="A62" s="20">
        <v>7544</v>
      </c>
      <c r="B62" s="21">
        <v>9106039375</v>
      </c>
      <c r="C62" s="22">
        <v>45938</v>
      </c>
      <c r="D62" s="22">
        <v>45938</v>
      </c>
      <c r="E62" s="23">
        <v>45938.414271562498</v>
      </c>
      <c r="F62" s="21" t="s">
        <v>6767</v>
      </c>
      <c r="G62" s="22"/>
      <c r="H62" s="20" t="s">
        <v>4127</v>
      </c>
      <c r="I62" s="21" t="s">
        <v>4128</v>
      </c>
      <c r="J62" s="20" t="s">
        <v>4129</v>
      </c>
      <c r="K62" s="20" t="s">
        <v>4130</v>
      </c>
      <c r="L62" s="21" t="s">
        <v>5747</v>
      </c>
      <c r="M62" s="20" t="s">
        <v>5748</v>
      </c>
      <c r="N62" s="20" t="s">
        <v>5749</v>
      </c>
      <c r="O62" s="20">
        <v>20</v>
      </c>
      <c r="P62" s="21" t="s">
        <v>4137</v>
      </c>
      <c r="Q62" s="20" t="s">
        <v>4098</v>
      </c>
      <c r="R62" s="21" t="s">
        <v>4138</v>
      </c>
      <c r="S62" s="21" t="s">
        <v>4133</v>
      </c>
      <c r="T62" s="20">
        <v>111058</v>
      </c>
      <c r="U62" s="20">
        <v>1</v>
      </c>
      <c r="V62" s="20">
        <v>0</v>
      </c>
      <c r="W62" s="20" t="s">
        <v>5748</v>
      </c>
      <c r="X62" s="20" t="s">
        <v>5750</v>
      </c>
      <c r="Y62" s="22">
        <v>45938.414269560199</v>
      </c>
      <c r="AA62" s="20" t="s">
        <v>4134</v>
      </c>
      <c r="AB62" s="27">
        <v>9106039375</v>
      </c>
      <c r="AC62" s="25" t="str">
        <f>VLOOKUP(AB62,Data!AF:AG,2,0)</f>
        <v>9106039375-00480423</v>
      </c>
      <c r="AE62" s="25" t="str">
        <f>VLOOKUP(AC62,Data!A:G,7,0)</f>
        <v>00480423</v>
      </c>
      <c r="AF62" s="25" t="str">
        <f>VLOOKUP(AC62,Data!A:D,4,0)</f>
        <v>08/10/2025</v>
      </c>
      <c r="AG62" s="20" t="s">
        <v>55</v>
      </c>
      <c r="AH62" s="25" t="s">
        <v>12723</v>
      </c>
      <c r="AI62" s="25" t="str">
        <f>VLOOKUP(AG62,'mã win'!B:K,10,0)</f>
        <v>B</v>
      </c>
      <c r="AJ62" s="20" t="str">
        <f>VLOOKUP(Q62,'mã sp'!A:B,2,0)</f>
        <v>GM500</v>
      </c>
      <c r="AK62" s="25" t="str">
        <f>VLOOKUP(AC62,Data!A:F,6,0)</f>
        <v>K25TTM</v>
      </c>
      <c r="AL62" s="20" t="str">
        <f t="shared" si="0"/>
        <v>5832 WM+ HNI SH A7 Anland Premium</v>
      </c>
      <c r="AM62" s="20" t="str">
        <f>VLOOKUP(AC62,Data!A:M,13,0)</f>
        <v>0104918404-002</v>
      </c>
      <c r="AN62" s="20">
        <f>MATCH(L62,[1]Khach_hang!$O:$O,0)</f>
        <v>1640</v>
      </c>
      <c r="AO62" s="20" t="str">
        <f t="shared" si="1"/>
        <v>WIN5832</v>
      </c>
      <c r="AP62" s="20" t="str">
        <f>IF(AND(AM62="0104918404",AO62=""),"WIN"&amp;L62,IF(AO62="",VLOOKUP(AM62,'mã win'!B:J,9,0),""))</f>
        <v/>
      </c>
      <c r="AQ62" s="25" t="str">
        <f t="shared" si="2"/>
        <v>WIN5832</v>
      </c>
      <c r="AR62" s="1">
        <f t="shared" si="3"/>
        <v>119942.64</v>
      </c>
    </row>
    <row r="63" spans="1:44" x14ac:dyDescent="0.25">
      <c r="A63" s="20">
        <v>7545</v>
      </c>
      <c r="B63" s="21">
        <v>9106039515</v>
      </c>
      <c r="C63" s="22">
        <v>45938</v>
      </c>
      <c r="D63" s="22">
        <v>45943</v>
      </c>
      <c r="E63" s="23">
        <v>45938.427999618099</v>
      </c>
      <c r="F63" s="21" t="s">
        <v>6768</v>
      </c>
      <c r="G63" s="22"/>
      <c r="H63" s="20" t="s">
        <v>4127</v>
      </c>
      <c r="I63" s="21" t="s">
        <v>4128</v>
      </c>
      <c r="J63" s="20" t="s">
        <v>4129</v>
      </c>
      <c r="K63" s="20" t="s">
        <v>4130</v>
      </c>
      <c r="L63" s="21" t="s">
        <v>5818</v>
      </c>
      <c r="M63" s="20" t="s">
        <v>5819</v>
      </c>
      <c r="N63" s="20" t="s">
        <v>5820</v>
      </c>
      <c r="O63" s="20">
        <v>10</v>
      </c>
      <c r="P63" s="21" t="s">
        <v>4137</v>
      </c>
      <c r="Q63" s="20" t="s">
        <v>4098</v>
      </c>
      <c r="R63" s="21" t="s">
        <v>4138</v>
      </c>
      <c r="S63" s="21" t="s">
        <v>4133</v>
      </c>
      <c r="T63" s="20">
        <v>111058</v>
      </c>
      <c r="U63" s="20">
        <v>2</v>
      </c>
      <c r="V63" s="20">
        <v>0</v>
      </c>
      <c r="W63" s="20" t="s">
        <v>5819</v>
      </c>
      <c r="X63" s="20" t="s">
        <v>4161</v>
      </c>
      <c r="Y63" s="22">
        <v>45938.427998344901</v>
      </c>
      <c r="AA63" s="20" t="s">
        <v>4134</v>
      </c>
      <c r="AB63" s="27">
        <v>9106039515</v>
      </c>
      <c r="AC63" s="25" t="str">
        <f>VLOOKUP(AB63,Data!AF:AG,2,0)</f>
        <v>9106039515-00480469</v>
      </c>
      <c r="AE63" s="25" t="str">
        <f>VLOOKUP(AC63,Data!A:G,7,0)</f>
        <v>00480469</v>
      </c>
      <c r="AF63" s="25" t="str">
        <f>VLOOKUP(AC63,Data!A:D,4,0)</f>
        <v>08/10/2025</v>
      </c>
      <c r="AG63" s="20" t="s">
        <v>55</v>
      </c>
      <c r="AH63" s="25" t="s">
        <v>12556</v>
      </c>
      <c r="AI63" s="25" t="str">
        <f>VLOOKUP(AG63,'mã win'!B:K,10,0)</f>
        <v>B</v>
      </c>
      <c r="AJ63" s="20" t="str">
        <f>VLOOKUP(Q63,'mã sp'!A:B,2,0)</f>
        <v>GM500</v>
      </c>
      <c r="AK63" s="25" t="str">
        <f>VLOOKUP(AC63,Data!A:F,6,0)</f>
        <v>K25TTM</v>
      </c>
      <c r="AL63" s="20" t="str">
        <f t="shared" si="0"/>
        <v>5617 WM+ HNI S2.01 Ocean Park</v>
      </c>
      <c r="AM63" s="20" t="str">
        <f>VLOOKUP(AC63,Data!A:M,13,0)</f>
        <v>0104918404-002</v>
      </c>
      <c r="AN63" s="20">
        <f>MATCH(L63,[1]Khach_hang!$O:$O,0)</f>
        <v>1557</v>
      </c>
      <c r="AO63" s="20" t="str">
        <f t="shared" si="1"/>
        <v>WIN5617</v>
      </c>
      <c r="AP63" s="20" t="str">
        <f>IF(AND(AM63="0104918404",AO63=""),"WIN"&amp;L63,IF(AO63="",VLOOKUP(AM63,'mã win'!B:J,9,0),""))</f>
        <v/>
      </c>
      <c r="AQ63" s="25" t="str">
        <f t="shared" si="2"/>
        <v>WIN5617</v>
      </c>
      <c r="AR63" s="1">
        <f t="shared" si="3"/>
        <v>239885.28</v>
      </c>
    </row>
    <row r="64" spans="1:44" x14ac:dyDescent="0.25">
      <c r="A64" s="20">
        <v>7546</v>
      </c>
      <c r="B64" s="21">
        <v>9106039530</v>
      </c>
      <c r="C64" s="22">
        <v>45938</v>
      </c>
      <c r="D64" s="22">
        <v>45943</v>
      </c>
      <c r="E64" s="23">
        <v>45938.430474803201</v>
      </c>
      <c r="F64" s="21" t="s">
        <v>6769</v>
      </c>
      <c r="G64" s="22"/>
      <c r="H64" s="20" t="s">
        <v>4127</v>
      </c>
      <c r="I64" s="21" t="s">
        <v>4128</v>
      </c>
      <c r="J64" s="20" t="s">
        <v>4129</v>
      </c>
      <c r="K64" s="20" t="s">
        <v>4130</v>
      </c>
      <c r="L64" s="21" t="s">
        <v>6770</v>
      </c>
      <c r="M64" s="20" t="s">
        <v>6771</v>
      </c>
      <c r="N64" s="20" t="s">
        <v>6772</v>
      </c>
      <c r="O64" s="20">
        <v>10</v>
      </c>
      <c r="P64" s="21" t="s">
        <v>4135</v>
      </c>
      <c r="Q64" s="20" t="s">
        <v>4086</v>
      </c>
      <c r="R64" s="21" t="s">
        <v>4136</v>
      </c>
      <c r="S64" s="21" t="s">
        <v>4133</v>
      </c>
      <c r="T64" s="20">
        <v>45588</v>
      </c>
      <c r="U64" s="20">
        <v>2</v>
      </c>
      <c r="V64" s="20">
        <v>0</v>
      </c>
      <c r="W64" s="20" t="s">
        <v>6771</v>
      </c>
      <c r="Y64" s="22">
        <v>45938.430472800901</v>
      </c>
      <c r="AA64" s="20" t="s">
        <v>4134</v>
      </c>
      <c r="AB64" s="27">
        <v>9106039530</v>
      </c>
      <c r="AC64" s="25" t="str">
        <f>VLOOKUP(AB64,Data!AF:AG,2,0)</f>
        <v>9106039530-00480472</v>
      </c>
      <c r="AE64" s="25" t="str">
        <f>VLOOKUP(AC64,Data!A:G,7,0)</f>
        <v>00480472</v>
      </c>
      <c r="AF64" s="25" t="str">
        <f>VLOOKUP(AC64,Data!A:D,4,0)</f>
        <v>08/10/2025</v>
      </c>
      <c r="AG64" s="20" t="s">
        <v>55</v>
      </c>
      <c r="AH64" s="25" t="s">
        <v>14467</v>
      </c>
      <c r="AI64" s="25" t="str">
        <f>VLOOKUP(AG64,'mã win'!B:K,10,0)</f>
        <v>B</v>
      </c>
      <c r="AJ64" s="20" t="str">
        <f>VLOOKUP(Q64,'mã sp'!A:B,2,0)</f>
        <v>TH200</v>
      </c>
      <c r="AK64" s="25" t="str">
        <f>VLOOKUP(AC64,Data!A:F,6,0)</f>
        <v>K25TTM</v>
      </c>
      <c r="AL64" s="20" t="str">
        <f t="shared" si="0"/>
        <v>6774 WM+ HNI 28 Yên Hòa</v>
      </c>
      <c r="AM64" s="20" t="str">
        <f>VLOOKUP(AC64,Data!A:M,13,0)</f>
        <v>0104918404-002</v>
      </c>
      <c r="AN64" s="20">
        <f>MATCH(L64,[1]Khach_hang!$O:$O,0)</f>
        <v>1922</v>
      </c>
      <c r="AO64" s="20" t="str">
        <f t="shared" si="1"/>
        <v>WIN6774</v>
      </c>
      <c r="AP64" s="20" t="str">
        <f>IF(AND(AM64="0104918404",AO64=""),"WIN"&amp;L64,IF(AO64="",VLOOKUP(AM64,'mã win'!B:J,9,0),""))</f>
        <v/>
      </c>
      <c r="AQ64" s="25" t="str">
        <f t="shared" si="2"/>
        <v>WIN6774</v>
      </c>
      <c r="AR64" s="1">
        <f t="shared" si="3"/>
        <v>98470.080000000002</v>
      </c>
    </row>
    <row r="65" spans="1:44" x14ac:dyDescent="0.25">
      <c r="A65" s="20">
        <v>7547</v>
      </c>
      <c r="B65" s="21">
        <v>9106039530</v>
      </c>
      <c r="C65" s="22">
        <v>45938</v>
      </c>
      <c r="D65" s="22">
        <v>45943</v>
      </c>
      <c r="E65" s="23">
        <v>45938.430474803201</v>
      </c>
      <c r="F65" s="21" t="s">
        <v>6769</v>
      </c>
      <c r="G65" s="22"/>
      <c r="H65" s="20" t="s">
        <v>4127</v>
      </c>
      <c r="I65" s="21" t="s">
        <v>4128</v>
      </c>
      <c r="J65" s="20" t="s">
        <v>4129</v>
      </c>
      <c r="K65" s="20" t="s">
        <v>4130</v>
      </c>
      <c r="L65" s="21" t="s">
        <v>6770</v>
      </c>
      <c r="M65" s="20" t="s">
        <v>6771</v>
      </c>
      <c r="N65" s="20" t="s">
        <v>6772</v>
      </c>
      <c r="O65" s="20">
        <v>20</v>
      </c>
      <c r="P65" s="21" t="s">
        <v>4152</v>
      </c>
      <c r="Q65" s="20" t="s">
        <v>4012</v>
      </c>
      <c r="R65" s="21" t="s">
        <v>4153</v>
      </c>
      <c r="S65" s="21" t="s">
        <v>4133</v>
      </c>
      <c r="T65" s="20">
        <v>41150</v>
      </c>
      <c r="U65" s="20">
        <v>1</v>
      </c>
      <c r="V65" s="20">
        <v>0</v>
      </c>
      <c r="W65" s="20" t="s">
        <v>6771</v>
      </c>
      <c r="Y65" s="22">
        <v>45938.430472800901</v>
      </c>
      <c r="AA65" s="20" t="s">
        <v>4134</v>
      </c>
      <c r="AB65" s="27">
        <v>9106039530</v>
      </c>
      <c r="AC65" s="25" t="str">
        <f>VLOOKUP(AB65,Data!AF:AG,2,0)</f>
        <v>9106039530-00480472</v>
      </c>
      <c r="AE65" s="25" t="str">
        <f>VLOOKUP(AC65,Data!A:G,7,0)</f>
        <v>00480472</v>
      </c>
      <c r="AF65" s="25" t="str">
        <f>VLOOKUP(AC65,Data!A:D,4,0)</f>
        <v>08/10/2025</v>
      </c>
      <c r="AG65" s="20" t="s">
        <v>55</v>
      </c>
      <c r="AH65" s="25" t="s">
        <v>14467</v>
      </c>
      <c r="AI65" s="25" t="str">
        <f>VLOOKUP(AG65,'mã win'!B:K,10,0)</f>
        <v>B</v>
      </c>
      <c r="AJ65" s="20" t="str">
        <f>VLOOKUP(Q65,'mã sp'!A:B,2,0)</f>
        <v>GTLX250G</v>
      </c>
      <c r="AK65" s="25" t="str">
        <f>VLOOKUP(AC65,Data!A:F,6,0)</f>
        <v>K25TTM</v>
      </c>
      <c r="AL65" s="20" t="str">
        <f t="shared" si="0"/>
        <v>6774 WM+ HNI 28 Yên Hòa</v>
      </c>
      <c r="AM65" s="20" t="str">
        <f>VLOOKUP(AC65,Data!A:M,13,0)</f>
        <v>0104918404-002</v>
      </c>
      <c r="AN65" s="20">
        <f>MATCH(L65,[1]Khach_hang!$O:$O,0)</f>
        <v>1922</v>
      </c>
      <c r="AO65" s="20" t="str">
        <f t="shared" si="1"/>
        <v>WIN6774</v>
      </c>
      <c r="AP65" s="20" t="str">
        <f>IF(AND(AM65="0104918404",AO65=""),"WIN"&amp;L65,IF(AO65="",VLOOKUP(AM65,'mã win'!B:J,9,0),""))</f>
        <v/>
      </c>
      <c r="AQ65" s="25" t="str">
        <f t="shared" si="2"/>
        <v>WIN6774</v>
      </c>
      <c r="AR65" s="1">
        <f t="shared" si="3"/>
        <v>44442</v>
      </c>
    </row>
    <row r="66" spans="1:44" x14ac:dyDescent="0.25">
      <c r="A66" s="20">
        <v>7548</v>
      </c>
      <c r="B66" s="21">
        <v>9106039544</v>
      </c>
      <c r="C66" s="22">
        <v>45938</v>
      </c>
      <c r="D66" s="22">
        <v>45943</v>
      </c>
      <c r="E66" s="23">
        <v>45938.431740312502</v>
      </c>
      <c r="F66" s="21" t="s">
        <v>6773</v>
      </c>
      <c r="G66" s="22"/>
      <c r="H66" s="20" t="s">
        <v>4127</v>
      </c>
      <c r="I66" s="21" t="s">
        <v>4128</v>
      </c>
      <c r="J66" s="20" t="s">
        <v>4129</v>
      </c>
      <c r="K66" s="20" t="s">
        <v>4130</v>
      </c>
      <c r="L66" s="21" t="s">
        <v>5165</v>
      </c>
      <c r="M66" s="20" t="s">
        <v>5166</v>
      </c>
      <c r="N66" s="20" t="s">
        <v>5167</v>
      </c>
      <c r="O66" s="20">
        <v>10</v>
      </c>
      <c r="P66" s="21" t="s">
        <v>4137</v>
      </c>
      <c r="Q66" s="20" t="s">
        <v>4098</v>
      </c>
      <c r="R66" s="21" t="s">
        <v>4138</v>
      </c>
      <c r="S66" s="21" t="s">
        <v>4133</v>
      </c>
      <c r="T66" s="20">
        <v>111058</v>
      </c>
      <c r="U66" s="20">
        <v>1</v>
      </c>
      <c r="V66" s="20">
        <v>0</v>
      </c>
      <c r="W66" s="20" t="s">
        <v>5166</v>
      </c>
      <c r="Y66" s="22">
        <v>45938.4317379977</v>
      </c>
      <c r="AA66" s="20" t="s">
        <v>4134</v>
      </c>
      <c r="AB66" s="27">
        <v>9106039544</v>
      </c>
      <c r="AC66" s="25" t="str">
        <f>VLOOKUP(AB66,Data!AF:AG,2,0)</f>
        <v>9106039544-00047431</v>
      </c>
      <c r="AE66" s="25" t="str">
        <f>VLOOKUP(AC66,Data!A:G,7,0)</f>
        <v>00047431</v>
      </c>
      <c r="AF66" s="25" t="str">
        <f>VLOOKUP(AC66,Data!A:D,4,0)</f>
        <v>08/10/2025</v>
      </c>
      <c r="AG66" s="20" t="s">
        <v>407</v>
      </c>
      <c r="AH66" s="25" t="s">
        <v>3627</v>
      </c>
      <c r="AI66" s="25" t="str">
        <f>VLOOKUP(AG66,'mã win'!B:K,10,0)</f>
        <v>B</v>
      </c>
      <c r="AJ66" s="20" t="str">
        <f>VLOOKUP(Q66,'mã sp'!A:B,2,0)</f>
        <v>GM500</v>
      </c>
      <c r="AK66" s="25" t="str">
        <f>VLOOKUP(AC66,Data!A:F,6,0)</f>
        <v>K25TTM</v>
      </c>
      <c r="AL66" s="20" t="str">
        <f t="shared" ref="AL66:AL129" si="4">L66&amp;" "&amp;M66</f>
        <v>6812 WM+ QNH 73 Kênh Liêm</v>
      </c>
      <c r="AM66" s="20" t="str">
        <f>VLOOKUP(AC66,Data!A:M,13,0)</f>
        <v>0104918404-007</v>
      </c>
      <c r="AO66" s="20" t="str">
        <f t="shared" ref="AO66:AO129" si="5">IF(AN66="","","WIN"&amp;L66)</f>
        <v/>
      </c>
      <c r="AP66" s="20" t="str">
        <f>IF(AND(AM66="0104918404",AO66=""),"WIN"&amp;L66,IF(AO66="",VLOOKUP(AM66,'mã win'!B:J,9,0),""))</f>
        <v>WIN-QNH-00-007</v>
      </c>
      <c r="AQ66" s="25" t="str">
        <f t="shared" si="2"/>
        <v>WIN-QNH-00-007</v>
      </c>
      <c r="AR66" s="1">
        <f t="shared" si="3"/>
        <v>119942.64</v>
      </c>
    </row>
    <row r="67" spans="1:44" x14ac:dyDescent="0.25">
      <c r="A67" s="20">
        <v>7549</v>
      </c>
      <c r="B67" s="21">
        <v>9106039556</v>
      </c>
      <c r="C67" s="22">
        <v>45938</v>
      </c>
      <c r="D67" s="22">
        <v>45943</v>
      </c>
      <c r="E67" s="23">
        <v>45938.432480092597</v>
      </c>
      <c r="F67" s="21" t="s">
        <v>6774</v>
      </c>
      <c r="G67" s="22"/>
      <c r="H67" s="20" t="s">
        <v>4127</v>
      </c>
      <c r="I67" s="21" t="s">
        <v>4128</v>
      </c>
      <c r="J67" s="20" t="s">
        <v>4129</v>
      </c>
      <c r="K67" s="20" t="s">
        <v>4130</v>
      </c>
      <c r="L67" s="21" t="s">
        <v>6553</v>
      </c>
      <c r="M67" s="20" t="s">
        <v>6554</v>
      </c>
      <c r="N67" s="20" t="s">
        <v>6555</v>
      </c>
      <c r="O67" s="20">
        <v>10</v>
      </c>
      <c r="P67" s="21" t="s">
        <v>4137</v>
      </c>
      <c r="Q67" s="20" t="s">
        <v>4098</v>
      </c>
      <c r="R67" s="21" t="s">
        <v>4138</v>
      </c>
      <c r="S67" s="21" t="s">
        <v>4133</v>
      </c>
      <c r="T67" s="20">
        <v>111058</v>
      </c>
      <c r="U67" s="20">
        <v>1</v>
      </c>
      <c r="V67" s="20">
        <v>0</v>
      </c>
      <c r="W67" s="20" t="s">
        <v>6554</v>
      </c>
      <c r="X67" s="20" t="s">
        <v>6556</v>
      </c>
      <c r="Y67" s="22">
        <v>45938.432478240698</v>
      </c>
      <c r="AA67" s="20" t="s">
        <v>4134</v>
      </c>
      <c r="AB67" s="27">
        <v>9106039556</v>
      </c>
      <c r="AC67" s="25" t="str">
        <f>VLOOKUP(AB67,Data!AF:AG,2,0)</f>
        <v>9106039556-00003823</v>
      </c>
      <c r="AE67" s="25" t="str">
        <f>VLOOKUP(AC67,Data!A:G,7,0)</f>
        <v>00003823</v>
      </c>
      <c r="AF67" s="25" t="str">
        <f>VLOOKUP(AC67,Data!A:D,4,0)</f>
        <v>08/10/2025</v>
      </c>
      <c r="AG67" s="20" t="s">
        <v>716</v>
      </c>
      <c r="AH67" s="25" t="s">
        <v>3890</v>
      </c>
      <c r="AI67" s="25" t="str">
        <f>VLOOKUP(AG67,'mã win'!B:K,10,0)</f>
        <v>B</v>
      </c>
      <c r="AJ67" s="20" t="str">
        <f>VLOOKUP(Q67,'mã sp'!A:B,2,0)</f>
        <v>GM500</v>
      </c>
      <c r="AK67" s="25" t="str">
        <f>VLOOKUP(AC67,Data!A:F,6,0)</f>
        <v>K25TTM</v>
      </c>
      <c r="AL67" s="20" t="str">
        <f t="shared" si="4"/>
        <v>5382 WM+ LCI 030 Quy Hóa</v>
      </c>
      <c r="AM67" s="20" t="str">
        <f>VLOOKUP(AC67,Data!A:M,13,0)</f>
        <v>0104918404-072</v>
      </c>
      <c r="AO67" s="20" t="str">
        <f t="shared" si="5"/>
        <v/>
      </c>
      <c r="AP67" s="20" t="str">
        <f>IF(AND(AM67="0104918404",AO67=""),"WIN"&amp;L67,IF(AO67="",VLOOKUP(AM67,'mã win'!B:J,9,0),""))</f>
        <v>WIN-072</v>
      </c>
      <c r="AQ67" s="25" t="str">
        <f t="shared" ref="AQ67:AQ130" si="6">IF(AP67="",AO67,AP67)</f>
        <v>WIN-072</v>
      </c>
      <c r="AR67" s="1">
        <f t="shared" ref="AR67:AR130" si="7">((U67*T67)*8%)+(U67*T67)</f>
        <v>119942.64</v>
      </c>
    </row>
    <row r="68" spans="1:44" x14ac:dyDescent="0.25">
      <c r="A68" s="20">
        <v>7550</v>
      </c>
      <c r="B68" s="21">
        <v>9106039570</v>
      </c>
      <c r="C68" s="22">
        <v>45938</v>
      </c>
      <c r="D68" s="22">
        <v>45943</v>
      </c>
      <c r="E68" s="23">
        <v>45938.433884178201</v>
      </c>
      <c r="F68" s="21" t="s">
        <v>6775</v>
      </c>
      <c r="G68" s="22"/>
      <c r="H68" s="20" t="s">
        <v>4127</v>
      </c>
      <c r="I68" s="21" t="s">
        <v>4128</v>
      </c>
      <c r="J68" s="20" t="s">
        <v>4129</v>
      </c>
      <c r="K68" s="20" t="s">
        <v>4130</v>
      </c>
      <c r="L68" s="21" t="s">
        <v>6776</v>
      </c>
      <c r="M68" s="20" t="s">
        <v>6777</v>
      </c>
      <c r="N68" s="20" t="s">
        <v>6778</v>
      </c>
      <c r="O68" s="20">
        <v>10</v>
      </c>
      <c r="P68" s="21" t="s">
        <v>4137</v>
      </c>
      <c r="Q68" s="20" t="s">
        <v>4098</v>
      </c>
      <c r="R68" s="21" t="s">
        <v>4138</v>
      </c>
      <c r="S68" s="21" t="s">
        <v>4133</v>
      </c>
      <c r="T68" s="20">
        <v>111058</v>
      </c>
      <c r="U68" s="20">
        <v>1</v>
      </c>
      <c r="V68" s="20">
        <v>0</v>
      </c>
      <c r="W68" s="20" t="s">
        <v>6777</v>
      </c>
      <c r="Y68" s="22">
        <v>45938.433881979203</v>
      </c>
      <c r="AA68" s="20" t="s">
        <v>4134</v>
      </c>
      <c r="AB68" s="27">
        <v>9106039570</v>
      </c>
      <c r="AC68" s="25" t="str">
        <f>VLOOKUP(AB68,Data!AF:AG,2,0)</f>
        <v>9106039570-00037323</v>
      </c>
      <c r="AE68" s="25" t="str">
        <f>VLOOKUP(AC68,Data!A:G,7,0)</f>
        <v>00037323</v>
      </c>
      <c r="AF68" s="25" t="str">
        <f>VLOOKUP(AC68,Data!A:D,4,0)</f>
        <v>08/10/2025</v>
      </c>
      <c r="AG68" s="20" t="s">
        <v>107</v>
      </c>
      <c r="AH68" s="25" t="s">
        <v>3829</v>
      </c>
      <c r="AI68" s="25" t="str">
        <f>VLOOKUP(AG68,'mã win'!B:K,10,0)</f>
        <v>B</v>
      </c>
      <c r="AJ68" s="20" t="str">
        <f>VLOOKUP(Q68,'mã sp'!A:B,2,0)</f>
        <v>GM500</v>
      </c>
      <c r="AK68" s="25" t="str">
        <f>VLOOKUP(AC68,Data!A:F,6,0)</f>
        <v>K25TTM</v>
      </c>
      <c r="AL68" s="20" t="str">
        <f t="shared" si="4"/>
        <v>2AZ3 WM+ NAN Dương Nam, Thanh Dương</v>
      </c>
      <c r="AM68" s="20" t="str">
        <f>VLOOKUP(AC68,Data!A:M,13,0)</f>
        <v>0104918404-058</v>
      </c>
      <c r="AO68" s="20" t="str">
        <f t="shared" si="5"/>
        <v/>
      </c>
      <c r="AP68" s="20" t="str">
        <f>IF(AND(AM68="0104918404",AO68=""),"WIN"&amp;L68,IF(AO68="",VLOOKUP(AM68,'mã win'!B:J,9,0),""))</f>
        <v>WIN-058</v>
      </c>
      <c r="AQ68" s="25" t="str">
        <f t="shared" si="6"/>
        <v>WIN-058</v>
      </c>
      <c r="AR68" s="1">
        <f t="shared" si="7"/>
        <v>119942.64</v>
      </c>
    </row>
    <row r="69" spans="1:44" x14ac:dyDescent="0.25">
      <c r="A69" s="20">
        <v>7551</v>
      </c>
      <c r="B69" s="21">
        <v>9106039570</v>
      </c>
      <c r="C69" s="22">
        <v>45938</v>
      </c>
      <c r="D69" s="22">
        <v>45943</v>
      </c>
      <c r="E69" s="23">
        <v>45938.433884178201</v>
      </c>
      <c r="F69" s="21" t="s">
        <v>6775</v>
      </c>
      <c r="G69" s="22"/>
      <c r="H69" s="20" t="s">
        <v>4127</v>
      </c>
      <c r="I69" s="21" t="s">
        <v>4128</v>
      </c>
      <c r="J69" s="20" t="s">
        <v>4129</v>
      </c>
      <c r="K69" s="20" t="s">
        <v>4130</v>
      </c>
      <c r="L69" s="21" t="s">
        <v>6776</v>
      </c>
      <c r="M69" s="20" t="s">
        <v>6777</v>
      </c>
      <c r="N69" s="20" t="s">
        <v>6778</v>
      </c>
      <c r="O69" s="20">
        <v>20</v>
      </c>
      <c r="P69" s="21" t="s">
        <v>4141</v>
      </c>
      <c r="Q69" s="20" t="s">
        <v>4058</v>
      </c>
      <c r="R69" s="21" t="s">
        <v>4142</v>
      </c>
      <c r="S69" s="21" t="s">
        <v>4133</v>
      </c>
      <c r="T69" s="20">
        <v>37720</v>
      </c>
      <c r="U69" s="20">
        <v>2</v>
      </c>
      <c r="V69" s="20">
        <v>0</v>
      </c>
      <c r="W69" s="20" t="s">
        <v>6777</v>
      </c>
      <c r="Y69" s="22">
        <v>45938.433881979203</v>
      </c>
      <c r="AA69" s="20" t="s">
        <v>4134</v>
      </c>
      <c r="AB69" s="27">
        <v>9106039570</v>
      </c>
      <c r="AC69" s="25" t="str">
        <f>VLOOKUP(AB69,Data!AF:AG,2,0)</f>
        <v>9106039570-00037323</v>
      </c>
      <c r="AE69" s="25" t="str">
        <f>VLOOKUP(AC69,Data!A:G,7,0)</f>
        <v>00037323</v>
      </c>
      <c r="AF69" s="25" t="str">
        <f>VLOOKUP(AC69,Data!A:D,4,0)</f>
        <v>08/10/2025</v>
      </c>
      <c r="AG69" s="20" t="s">
        <v>107</v>
      </c>
      <c r="AH69" s="25" t="s">
        <v>3829</v>
      </c>
      <c r="AI69" s="25" t="str">
        <f>VLOOKUP(AG69,'mã win'!B:K,10,0)</f>
        <v>B</v>
      </c>
      <c r="AJ69" s="20" t="str">
        <f>VLOOKUP(Q69,'mã sp'!A:B,2,0)</f>
        <v>MNH250</v>
      </c>
      <c r="AK69" s="25" t="str">
        <f>VLOOKUP(AC69,Data!A:F,6,0)</f>
        <v>K25TTM</v>
      </c>
      <c r="AL69" s="20" t="str">
        <f t="shared" si="4"/>
        <v>2AZ3 WM+ NAN Dương Nam, Thanh Dương</v>
      </c>
      <c r="AM69" s="20" t="str">
        <f>VLOOKUP(AC69,Data!A:M,13,0)</f>
        <v>0104918404-058</v>
      </c>
      <c r="AO69" s="20" t="str">
        <f t="shared" si="5"/>
        <v/>
      </c>
      <c r="AP69" s="20" t="str">
        <f>IF(AND(AM69="0104918404",AO69=""),"WIN"&amp;L69,IF(AO69="",VLOOKUP(AM69,'mã win'!B:J,9,0),""))</f>
        <v>WIN-058</v>
      </c>
      <c r="AQ69" s="25" t="str">
        <f t="shared" si="6"/>
        <v>WIN-058</v>
      </c>
      <c r="AR69" s="1">
        <f t="shared" si="7"/>
        <v>81475.199999999997</v>
      </c>
    </row>
    <row r="70" spans="1:44" x14ac:dyDescent="0.25">
      <c r="A70" s="20">
        <v>7552</v>
      </c>
      <c r="B70" s="21">
        <v>9106039571</v>
      </c>
      <c r="C70" s="22">
        <v>45938</v>
      </c>
      <c r="D70" s="22">
        <v>45943</v>
      </c>
      <c r="E70" s="23">
        <v>45938.4338917477</v>
      </c>
      <c r="F70" s="21" t="s">
        <v>6779</v>
      </c>
      <c r="G70" s="22"/>
      <c r="H70" s="20" t="s">
        <v>4127</v>
      </c>
      <c r="I70" s="21" t="s">
        <v>4128</v>
      </c>
      <c r="J70" s="20" t="s">
        <v>4129</v>
      </c>
      <c r="K70" s="20" t="s">
        <v>4130</v>
      </c>
      <c r="L70" s="21" t="s">
        <v>6780</v>
      </c>
      <c r="M70" s="20" t="s">
        <v>6781</v>
      </c>
      <c r="N70" s="20" t="s">
        <v>6782</v>
      </c>
      <c r="O70" s="20">
        <v>10</v>
      </c>
      <c r="P70" s="21" t="s">
        <v>4135</v>
      </c>
      <c r="Q70" s="20" t="s">
        <v>4086</v>
      </c>
      <c r="R70" s="21" t="s">
        <v>4136</v>
      </c>
      <c r="S70" s="21" t="s">
        <v>4133</v>
      </c>
      <c r="T70" s="20">
        <v>45588</v>
      </c>
      <c r="U70" s="20">
        <v>1</v>
      </c>
      <c r="V70" s="20">
        <v>0</v>
      </c>
      <c r="W70" s="20" t="s">
        <v>6781</v>
      </c>
      <c r="Y70" s="22">
        <v>45938.433889502303</v>
      </c>
      <c r="AA70" s="20" t="s">
        <v>4134</v>
      </c>
      <c r="AB70" s="27">
        <v>9106039571</v>
      </c>
      <c r="AC70" s="25" t="str">
        <f>VLOOKUP(AB70,Data!AF:AG,2,0)</f>
        <v>9106039571-00063634</v>
      </c>
      <c r="AE70" s="25" t="str">
        <f>VLOOKUP(AC70,Data!A:G,7,0)</f>
        <v>00063634</v>
      </c>
      <c r="AF70" s="25" t="str">
        <f>VLOOKUP(AC70,Data!A:D,4,0)</f>
        <v>08/10/2025</v>
      </c>
      <c r="AG70" s="20" t="s">
        <v>116</v>
      </c>
      <c r="AH70" s="25" t="s">
        <v>3706</v>
      </c>
      <c r="AI70" s="25" t="str">
        <f>VLOOKUP(AG70,'mã win'!B:K,10,0)</f>
        <v>N</v>
      </c>
      <c r="AJ70" s="20" t="str">
        <f>VLOOKUP(Q70,'mã sp'!A:B,2,0)</f>
        <v>TH200</v>
      </c>
      <c r="AK70" s="25" t="str">
        <f>VLOOKUP(AC70,Data!A:F,6,0)</f>
        <v>K25TTM</v>
      </c>
      <c r="AL70" s="20" t="str">
        <f t="shared" si="4"/>
        <v>6918 WM+ BDG 2/15 Nguyễn Du</v>
      </c>
      <c r="AM70" s="20" t="str">
        <f>VLOOKUP(AC70,Data!A:M,13,0)</f>
        <v>0104918404-024</v>
      </c>
      <c r="AO70" s="20" t="str">
        <f t="shared" si="5"/>
        <v/>
      </c>
      <c r="AP70" s="20" t="str">
        <f>IF(AND(AM70="0104918404",AO70=""),"WIN"&amp;L70,IF(AO70="",VLOOKUP(AM70,'mã win'!B:J,9,0),""))</f>
        <v>WIN-024</v>
      </c>
      <c r="AQ70" s="25" t="str">
        <f t="shared" si="6"/>
        <v>WIN-024</v>
      </c>
      <c r="AR70" s="1">
        <f t="shared" si="7"/>
        <v>49235.040000000001</v>
      </c>
    </row>
    <row r="71" spans="1:44" x14ac:dyDescent="0.25">
      <c r="A71" s="20">
        <v>7553</v>
      </c>
      <c r="B71" s="21">
        <v>9106039571</v>
      </c>
      <c r="C71" s="22">
        <v>45938</v>
      </c>
      <c r="D71" s="22">
        <v>45943</v>
      </c>
      <c r="E71" s="23">
        <v>45938.4338917477</v>
      </c>
      <c r="F71" s="21" t="s">
        <v>6779</v>
      </c>
      <c r="G71" s="22"/>
      <c r="H71" s="20" t="s">
        <v>4127</v>
      </c>
      <c r="I71" s="21" t="s">
        <v>4128</v>
      </c>
      <c r="J71" s="20" t="s">
        <v>4129</v>
      </c>
      <c r="K71" s="20" t="s">
        <v>4130</v>
      </c>
      <c r="L71" s="21" t="s">
        <v>6780</v>
      </c>
      <c r="M71" s="20" t="s">
        <v>6781</v>
      </c>
      <c r="N71" s="20" t="s">
        <v>6782</v>
      </c>
      <c r="O71" s="20">
        <v>20</v>
      </c>
      <c r="P71" s="21" t="s">
        <v>4171</v>
      </c>
      <c r="Q71" s="20" t="s">
        <v>3998</v>
      </c>
      <c r="R71" s="21" t="s">
        <v>4172</v>
      </c>
      <c r="S71" s="21" t="s">
        <v>4133</v>
      </c>
      <c r="T71" s="20">
        <v>49500</v>
      </c>
      <c r="U71" s="20">
        <v>3</v>
      </c>
      <c r="V71" s="20">
        <v>0</v>
      </c>
      <c r="W71" s="20" t="s">
        <v>6781</v>
      </c>
      <c r="Y71" s="22">
        <v>45938.433889502303</v>
      </c>
      <c r="AA71" s="20" t="s">
        <v>4134</v>
      </c>
      <c r="AB71" s="27">
        <v>9106039571</v>
      </c>
      <c r="AC71" s="25" t="str">
        <f>VLOOKUP(AB71,Data!AF:AG,2,0)</f>
        <v>9106039571-00063634</v>
      </c>
      <c r="AE71" s="25" t="str">
        <f>VLOOKUP(AC71,Data!A:G,7,0)</f>
        <v>00063634</v>
      </c>
      <c r="AF71" s="25" t="str">
        <f>VLOOKUP(AC71,Data!A:D,4,0)</f>
        <v>08/10/2025</v>
      </c>
      <c r="AG71" s="20" t="s">
        <v>116</v>
      </c>
      <c r="AH71" s="25" t="s">
        <v>3706</v>
      </c>
      <c r="AI71" s="25" t="str">
        <f>VLOOKUP(AG71,'mã win'!B:K,10,0)</f>
        <v>N</v>
      </c>
      <c r="AJ71" s="20" t="str">
        <f>VLOOKUP(Q71,'mã sp'!A:B,2,0)</f>
        <v>GL250</v>
      </c>
      <c r="AK71" s="25" t="str">
        <f>VLOOKUP(AC71,Data!A:F,6,0)</f>
        <v>K25TTM</v>
      </c>
      <c r="AL71" s="20" t="str">
        <f t="shared" si="4"/>
        <v>6918 WM+ BDG 2/15 Nguyễn Du</v>
      </c>
      <c r="AM71" s="20" t="str">
        <f>VLOOKUP(AC71,Data!A:M,13,0)</f>
        <v>0104918404-024</v>
      </c>
      <c r="AO71" s="20" t="str">
        <f t="shared" si="5"/>
        <v/>
      </c>
      <c r="AP71" s="20" t="str">
        <f>IF(AND(AM71="0104918404",AO71=""),"WIN"&amp;L71,IF(AO71="",VLOOKUP(AM71,'mã win'!B:J,9,0),""))</f>
        <v>WIN-024</v>
      </c>
      <c r="AQ71" s="25" t="str">
        <f t="shared" si="6"/>
        <v>WIN-024</v>
      </c>
      <c r="AR71" s="1">
        <f t="shared" si="7"/>
        <v>160380</v>
      </c>
    </row>
    <row r="72" spans="1:44" x14ac:dyDescent="0.25">
      <c r="A72" s="20">
        <v>7554</v>
      </c>
      <c r="B72" s="21">
        <v>9106039571</v>
      </c>
      <c r="C72" s="22">
        <v>45938</v>
      </c>
      <c r="D72" s="22">
        <v>45943</v>
      </c>
      <c r="E72" s="23">
        <v>45938.4338917477</v>
      </c>
      <c r="F72" s="21" t="s">
        <v>6779</v>
      </c>
      <c r="G72" s="22"/>
      <c r="H72" s="20" t="s">
        <v>4127</v>
      </c>
      <c r="I72" s="21" t="s">
        <v>4128</v>
      </c>
      <c r="J72" s="20" t="s">
        <v>4129</v>
      </c>
      <c r="K72" s="20" t="s">
        <v>4130</v>
      </c>
      <c r="L72" s="21" t="s">
        <v>6780</v>
      </c>
      <c r="M72" s="20" t="s">
        <v>6781</v>
      </c>
      <c r="N72" s="20" t="s">
        <v>6782</v>
      </c>
      <c r="O72" s="20">
        <v>30</v>
      </c>
      <c r="P72" s="21" t="s">
        <v>4152</v>
      </c>
      <c r="Q72" s="20" t="s">
        <v>4012</v>
      </c>
      <c r="R72" s="21" t="s">
        <v>4153</v>
      </c>
      <c r="S72" s="21" t="s">
        <v>4133</v>
      </c>
      <c r="T72" s="20">
        <v>41150</v>
      </c>
      <c r="U72" s="20">
        <v>2</v>
      </c>
      <c r="V72" s="20">
        <v>0</v>
      </c>
      <c r="W72" s="20" t="s">
        <v>6781</v>
      </c>
      <c r="Y72" s="22">
        <v>45938.433889502303</v>
      </c>
      <c r="AA72" s="20" t="s">
        <v>4134</v>
      </c>
      <c r="AB72" s="27">
        <v>9106039571</v>
      </c>
      <c r="AC72" s="25" t="str">
        <f>VLOOKUP(AB72,Data!AF:AG,2,0)</f>
        <v>9106039571-00063634</v>
      </c>
      <c r="AE72" s="25" t="str">
        <f>VLOOKUP(AC72,Data!A:G,7,0)</f>
        <v>00063634</v>
      </c>
      <c r="AF72" s="25" t="str">
        <f>VLOOKUP(AC72,Data!A:D,4,0)</f>
        <v>08/10/2025</v>
      </c>
      <c r="AG72" s="20" t="s">
        <v>116</v>
      </c>
      <c r="AH72" s="25" t="s">
        <v>3706</v>
      </c>
      <c r="AI72" s="25" t="str">
        <f>VLOOKUP(AG72,'mã win'!B:K,10,0)</f>
        <v>N</v>
      </c>
      <c r="AJ72" s="20" t="str">
        <f>VLOOKUP(Q72,'mã sp'!A:B,2,0)</f>
        <v>GTLX250G</v>
      </c>
      <c r="AK72" s="25" t="str">
        <f>VLOOKUP(AC72,Data!A:F,6,0)</f>
        <v>K25TTM</v>
      </c>
      <c r="AL72" s="20" t="str">
        <f t="shared" si="4"/>
        <v>6918 WM+ BDG 2/15 Nguyễn Du</v>
      </c>
      <c r="AM72" s="20" t="str">
        <f>VLOOKUP(AC72,Data!A:M,13,0)</f>
        <v>0104918404-024</v>
      </c>
      <c r="AO72" s="20" t="str">
        <f t="shared" si="5"/>
        <v/>
      </c>
      <c r="AP72" s="20" t="str">
        <f>IF(AND(AM72="0104918404",AO72=""),"WIN"&amp;L72,IF(AO72="",VLOOKUP(AM72,'mã win'!B:J,9,0),""))</f>
        <v>WIN-024</v>
      </c>
      <c r="AQ72" s="25" t="str">
        <f t="shared" si="6"/>
        <v>WIN-024</v>
      </c>
      <c r="AR72" s="1">
        <f t="shared" si="7"/>
        <v>88884</v>
      </c>
    </row>
    <row r="73" spans="1:44" x14ac:dyDescent="0.25">
      <c r="A73" s="20">
        <v>7555</v>
      </c>
      <c r="B73" s="21">
        <v>9106039562</v>
      </c>
      <c r="C73" s="22">
        <v>45938</v>
      </c>
      <c r="D73" s="22">
        <v>45943</v>
      </c>
      <c r="E73" s="23">
        <v>45938.433894479203</v>
      </c>
      <c r="F73" s="21" t="s">
        <v>6779</v>
      </c>
      <c r="G73" s="22"/>
      <c r="H73" s="20" t="s">
        <v>4127</v>
      </c>
      <c r="I73" s="21" t="s">
        <v>4128</v>
      </c>
      <c r="J73" s="20" t="s">
        <v>4129</v>
      </c>
      <c r="K73" s="20" t="s">
        <v>4130</v>
      </c>
      <c r="L73" s="21" t="s">
        <v>6783</v>
      </c>
      <c r="M73" s="20" t="s">
        <v>6784</v>
      </c>
      <c r="N73" s="20" t="s">
        <v>6785</v>
      </c>
      <c r="O73" s="20">
        <v>10</v>
      </c>
      <c r="P73" s="21" t="s">
        <v>4137</v>
      </c>
      <c r="Q73" s="20" t="s">
        <v>4098</v>
      </c>
      <c r="R73" s="21" t="s">
        <v>4138</v>
      </c>
      <c r="S73" s="21" t="s">
        <v>4133</v>
      </c>
      <c r="T73" s="20">
        <v>111058</v>
      </c>
      <c r="U73" s="20">
        <v>2</v>
      </c>
      <c r="V73" s="20">
        <v>0</v>
      </c>
      <c r="W73" s="20" t="s">
        <v>6784</v>
      </c>
      <c r="Y73" s="22">
        <v>45938.433892743102</v>
      </c>
      <c r="AA73" s="20" t="s">
        <v>4134</v>
      </c>
      <c r="AB73" s="27">
        <v>9106039562</v>
      </c>
      <c r="AC73" s="25" t="str">
        <f>VLOOKUP(AB73,Data!AF:AG,2,0)</f>
        <v>9106039562-00480488</v>
      </c>
      <c r="AE73" s="25" t="str">
        <f>VLOOKUP(AC73,Data!A:G,7,0)</f>
        <v>00480488</v>
      </c>
      <c r="AF73" s="25" t="str">
        <f>VLOOKUP(AC73,Data!A:D,4,0)</f>
        <v>08/10/2025</v>
      </c>
      <c r="AG73" s="20" t="s">
        <v>55</v>
      </c>
      <c r="AH73" s="25" t="s">
        <v>14468</v>
      </c>
      <c r="AI73" s="25" t="str">
        <f>VLOOKUP(AG73,'mã win'!B:K,10,0)</f>
        <v>B</v>
      </c>
      <c r="AJ73" s="20" t="str">
        <f>VLOOKUP(Q73,'mã sp'!A:B,2,0)</f>
        <v>GM500</v>
      </c>
      <c r="AK73" s="25" t="str">
        <f>VLOOKUP(AC73,Data!A:F,6,0)</f>
        <v>K25TTM</v>
      </c>
      <c r="AL73" s="20" t="str">
        <f t="shared" si="4"/>
        <v>2924 WM+ HNI 391 Ngô Xuân Quảng</v>
      </c>
      <c r="AM73" s="20" t="str">
        <f>VLOOKUP(AC73,Data!A:M,13,0)</f>
        <v>0104918404-002</v>
      </c>
      <c r="AN73" s="20">
        <f>MATCH(L73,[1]Khach_hang!$O:$O,0)</f>
        <v>401</v>
      </c>
      <c r="AO73" s="20" t="str">
        <f t="shared" si="5"/>
        <v>WIN2924</v>
      </c>
      <c r="AP73" s="20" t="str">
        <f>IF(AND(AM73="0104918404",AO73=""),"WIN"&amp;L73,IF(AO73="",VLOOKUP(AM73,'mã win'!B:J,9,0),""))</f>
        <v/>
      </c>
      <c r="AQ73" s="25" t="str">
        <f t="shared" si="6"/>
        <v>WIN2924</v>
      </c>
      <c r="AR73" s="1">
        <f t="shared" si="7"/>
        <v>239885.28</v>
      </c>
    </row>
    <row r="74" spans="1:44" x14ac:dyDescent="0.25">
      <c r="A74" s="20">
        <v>7556</v>
      </c>
      <c r="B74" s="21">
        <v>9106039623</v>
      </c>
      <c r="C74" s="22">
        <v>45938</v>
      </c>
      <c r="D74" s="22">
        <v>45938</v>
      </c>
      <c r="E74" s="23">
        <v>45938.4394678588</v>
      </c>
      <c r="F74" s="21" t="s">
        <v>6786</v>
      </c>
      <c r="G74" s="22"/>
      <c r="H74" s="20" t="s">
        <v>4127</v>
      </c>
      <c r="I74" s="21" t="s">
        <v>4128</v>
      </c>
      <c r="J74" s="20" t="s">
        <v>4129</v>
      </c>
      <c r="K74" s="20" t="s">
        <v>4130</v>
      </c>
      <c r="L74" s="21" t="s">
        <v>4782</v>
      </c>
      <c r="M74" s="20" t="s">
        <v>4783</v>
      </c>
      <c r="N74" s="20" t="s">
        <v>4784</v>
      </c>
      <c r="O74" s="20">
        <v>10</v>
      </c>
      <c r="P74" s="21" t="s">
        <v>4141</v>
      </c>
      <c r="Q74" s="20" t="s">
        <v>4058</v>
      </c>
      <c r="R74" s="21" t="s">
        <v>4142</v>
      </c>
      <c r="S74" s="21" t="s">
        <v>4133</v>
      </c>
      <c r="T74" s="20">
        <v>37720</v>
      </c>
      <c r="U74" s="20">
        <v>1</v>
      </c>
      <c r="V74" s="20">
        <v>0</v>
      </c>
      <c r="W74" s="20" t="s">
        <v>4783</v>
      </c>
      <c r="Y74" s="22">
        <v>45938.439465740703</v>
      </c>
      <c r="AA74" s="20" t="s">
        <v>4134</v>
      </c>
      <c r="AB74" s="27">
        <v>9106039623</v>
      </c>
      <c r="AC74" s="25" t="str">
        <f>VLOOKUP(AB74,Data!AF:AG,2,0)</f>
        <v>9106039623-00004007</v>
      </c>
      <c r="AE74" s="25" t="str">
        <f>VLOOKUP(AC74,Data!A:G,7,0)</f>
        <v>00004007</v>
      </c>
      <c r="AF74" s="25" t="str">
        <f>VLOOKUP(AC74,Data!A:D,4,0)</f>
        <v>08/10/2025</v>
      </c>
      <c r="AG74" s="20" t="s">
        <v>764</v>
      </c>
      <c r="AH74" s="25" t="s">
        <v>3754</v>
      </c>
      <c r="AI74" s="25" t="str">
        <f>VLOOKUP(AG74,'mã win'!B:K,10,0)</f>
        <v>B</v>
      </c>
      <c r="AJ74" s="20" t="str">
        <f>VLOOKUP(Q74,'mã sp'!A:B,2,0)</f>
        <v>MNH250</v>
      </c>
      <c r="AK74" s="25" t="str">
        <f>VLOOKUP(AC74,Data!A:F,6,0)</f>
        <v>K25TTM</v>
      </c>
      <c r="AL74" s="20" t="str">
        <f t="shared" si="4"/>
        <v>6523 WM+ YBI 55 Điện Biên</v>
      </c>
      <c r="AM74" s="20" t="str">
        <f>VLOOKUP(AC74,Data!A:M,13,0)</f>
        <v>0104918404-035</v>
      </c>
      <c r="AO74" s="20" t="str">
        <f t="shared" si="5"/>
        <v/>
      </c>
      <c r="AP74" s="20" t="str">
        <f>IF(AND(AM74="0104918404",AO74=""),"WIN"&amp;L74,IF(AO74="",VLOOKUP(AM74,'mã win'!B:J,9,0),""))</f>
        <v>WIN-035</v>
      </c>
      <c r="AQ74" s="25" t="str">
        <f t="shared" si="6"/>
        <v>WIN-035</v>
      </c>
      <c r="AR74" s="1">
        <f t="shared" si="7"/>
        <v>40737.599999999999</v>
      </c>
    </row>
    <row r="75" spans="1:44" x14ac:dyDescent="0.25">
      <c r="A75" s="20">
        <v>7557</v>
      </c>
      <c r="B75" s="21">
        <v>9106039653</v>
      </c>
      <c r="C75" s="22">
        <v>45938</v>
      </c>
      <c r="D75" s="22">
        <v>45943</v>
      </c>
      <c r="E75" s="23">
        <v>45938.443566516202</v>
      </c>
      <c r="F75" s="21" t="s">
        <v>6787</v>
      </c>
      <c r="G75" s="22"/>
      <c r="H75" s="20" t="s">
        <v>4127</v>
      </c>
      <c r="I75" s="21" t="s">
        <v>4128</v>
      </c>
      <c r="J75" s="20" t="s">
        <v>4129</v>
      </c>
      <c r="K75" s="20" t="s">
        <v>4130</v>
      </c>
      <c r="L75" s="21" t="s">
        <v>5371</v>
      </c>
      <c r="M75" s="20" t="s">
        <v>5372</v>
      </c>
      <c r="N75" s="20" t="s">
        <v>5373</v>
      </c>
      <c r="O75" s="20">
        <v>10</v>
      </c>
      <c r="P75" s="21" t="s">
        <v>4131</v>
      </c>
      <c r="Q75" s="20" t="s">
        <v>4099</v>
      </c>
      <c r="R75" s="21" t="s">
        <v>4132</v>
      </c>
      <c r="S75" s="21" t="s">
        <v>4133</v>
      </c>
      <c r="T75" s="20">
        <v>73431</v>
      </c>
      <c r="U75" s="20">
        <v>5</v>
      </c>
      <c r="V75" s="20">
        <v>0</v>
      </c>
      <c r="W75" s="20" t="s">
        <v>5372</v>
      </c>
      <c r="X75" s="20" t="s">
        <v>5374</v>
      </c>
      <c r="Y75" s="22">
        <v>45938.443564155103</v>
      </c>
      <c r="AA75" s="20" t="s">
        <v>4134</v>
      </c>
      <c r="AB75" s="27">
        <v>9106039653</v>
      </c>
      <c r="AC75" s="25" t="str">
        <f>VLOOKUP(AB75,Data!AF:AG,2,0)</f>
        <v>9106039653-00018717</v>
      </c>
      <c r="AE75" s="25" t="str">
        <f>VLOOKUP(AC75,Data!A:G,7,0)</f>
        <v>00018717</v>
      </c>
      <c r="AF75" s="25" t="str">
        <f>VLOOKUP(AC75,Data!A:D,4,0)</f>
        <v>08/10/2025</v>
      </c>
      <c r="AG75" s="20" t="s">
        <v>33</v>
      </c>
      <c r="AH75" s="25" t="s">
        <v>3737</v>
      </c>
      <c r="AI75" s="25" t="str">
        <f>VLOOKUP(AG75,'mã win'!B:K,10,0)</f>
        <v>B</v>
      </c>
      <c r="AJ75" s="20" t="str">
        <f>VLOOKUP(Q75,'mã sp'!A:B,2,0)</f>
        <v>CGM300</v>
      </c>
      <c r="AK75" s="25" t="str">
        <f>VLOOKUP(AC75,Data!A:F,6,0)</f>
        <v>K25TTM</v>
      </c>
      <c r="AL75" s="20" t="str">
        <f t="shared" si="4"/>
        <v>5986 WM+ BNH Nghiêm Xá, Yên Phong</v>
      </c>
      <c r="AM75" s="20" t="str">
        <f>VLOOKUP(AC75,Data!A:M,13,0)</f>
        <v>0104918404-031</v>
      </c>
      <c r="AO75" s="20" t="str">
        <f t="shared" si="5"/>
        <v/>
      </c>
      <c r="AP75" s="20" t="str">
        <f>IF(AND(AM75="0104918404",AO75=""),"WIN"&amp;L75,IF(AO75="",VLOOKUP(AM75,'mã win'!B:J,9,0),""))</f>
        <v>WIN-031</v>
      </c>
      <c r="AQ75" s="25" t="str">
        <f t="shared" si="6"/>
        <v>WIN-031</v>
      </c>
      <c r="AR75" s="1">
        <f t="shared" si="7"/>
        <v>396527.4</v>
      </c>
    </row>
    <row r="76" spans="1:44" x14ac:dyDescent="0.25">
      <c r="A76" s="20">
        <v>7558</v>
      </c>
      <c r="B76" s="21">
        <v>9106039708</v>
      </c>
      <c r="C76" s="22">
        <v>45938</v>
      </c>
      <c r="D76" s="22">
        <v>45943</v>
      </c>
      <c r="E76" s="23">
        <v>45938.447699849501</v>
      </c>
      <c r="F76" s="21" t="s">
        <v>6788</v>
      </c>
      <c r="G76" s="22"/>
      <c r="H76" s="20" t="s">
        <v>4127</v>
      </c>
      <c r="I76" s="21" t="s">
        <v>4128</v>
      </c>
      <c r="J76" s="20" t="s">
        <v>4129</v>
      </c>
      <c r="K76" s="20" t="s">
        <v>4130</v>
      </c>
      <c r="L76" s="21" t="s">
        <v>5347</v>
      </c>
      <c r="M76" s="20" t="s">
        <v>5348</v>
      </c>
      <c r="N76" s="20" t="s">
        <v>5349</v>
      </c>
      <c r="O76" s="20">
        <v>10</v>
      </c>
      <c r="P76" s="21" t="s">
        <v>4135</v>
      </c>
      <c r="Q76" s="20" t="s">
        <v>4086</v>
      </c>
      <c r="R76" s="21" t="s">
        <v>4136</v>
      </c>
      <c r="S76" s="21" t="s">
        <v>4133</v>
      </c>
      <c r="T76" s="20">
        <v>45588</v>
      </c>
      <c r="U76" s="20">
        <v>1</v>
      </c>
      <c r="V76" s="20">
        <v>0</v>
      </c>
      <c r="W76" s="20" t="s">
        <v>5348</v>
      </c>
      <c r="X76" s="20" t="s">
        <v>4161</v>
      </c>
      <c r="Y76" s="22">
        <v>45938.447697650503</v>
      </c>
      <c r="AA76" s="20" t="s">
        <v>4134</v>
      </c>
      <c r="AB76" s="27">
        <v>9106039708</v>
      </c>
      <c r="AC76" s="25" t="str">
        <f>VLOOKUP(AB76,Data!AF:AG,2,0)</f>
        <v>9106039708-00159666</v>
      </c>
      <c r="AE76" s="25" t="str">
        <f>VLOOKUP(AC76,Data!A:G,7,0)</f>
        <v>00159666</v>
      </c>
      <c r="AF76" s="25" t="str">
        <f>VLOOKUP(AC76,Data!A:D,4,0)</f>
        <v>08/10/2025</v>
      </c>
      <c r="AG76" s="20" t="s">
        <v>198</v>
      </c>
      <c r="AH76" s="25" t="s">
        <v>9648</v>
      </c>
      <c r="AI76" s="25" t="str">
        <f>VLOOKUP(AG76,'mã win'!B:K,10,0)</f>
        <v>N</v>
      </c>
      <c r="AJ76" s="20" t="str">
        <f>VLOOKUP(Q76,'mã sp'!A:B,2,0)</f>
        <v>TH200</v>
      </c>
      <c r="AK76" s="25" t="str">
        <f>VLOOKUP(AC76,Data!A:F,6,0)</f>
        <v>K25TTM</v>
      </c>
      <c r="AL76" s="20" t="str">
        <f t="shared" si="4"/>
        <v>2107 WIN HCM 476 Phan Xích Long</v>
      </c>
      <c r="AM76" s="20" t="str">
        <f>VLOOKUP(AC76,Data!A:M,13,0)</f>
        <v>0104918404</v>
      </c>
      <c r="AN76" s="20">
        <f>MATCH(L76,[1]Khach_hang!$O:$O,0)</f>
        <v>171</v>
      </c>
      <c r="AO76" s="20" t="str">
        <f t="shared" si="5"/>
        <v>WIN2107</v>
      </c>
      <c r="AP76" s="20" t="str">
        <f>IF(AND(AM76="0104918404",AO76=""),"WIN"&amp;L76,IF(AO76="",VLOOKUP(AM76,'mã win'!B:J,9,0),""))</f>
        <v/>
      </c>
      <c r="AQ76" s="25" t="str">
        <f t="shared" si="6"/>
        <v>WIN2107</v>
      </c>
      <c r="AR76" s="1">
        <f t="shared" si="7"/>
        <v>49235.040000000001</v>
      </c>
    </row>
    <row r="77" spans="1:44" x14ac:dyDescent="0.25">
      <c r="A77" s="20">
        <v>7559</v>
      </c>
      <c r="B77" s="21">
        <v>9106039708</v>
      </c>
      <c r="C77" s="22">
        <v>45938</v>
      </c>
      <c r="D77" s="22">
        <v>45943</v>
      </c>
      <c r="E77" s="23">
        <v>45938.447699849501</v>
      </c>
      <c r="F77" s="21" t="s">
        <v>6788</v>
      </c>
      <c r="G77" s="22"/>
      <c r="H77" s="20" t="s">
        <v>4127</v>
      </c>
      <c r="I77" s="21" t="s">
        <v>4128</v>
      </c>
      <c r="J77" s="20" t="s">
        <v>4129</v>
      </c>
      <c r="K77" s="20" t="s">
        <v>4130</v>
      </c>
      <c r="L77" s="21" t="s">
        <v>5347</v>
      </c>
      <c r="M77" s="20" t="s">
        <v>5348</v>
      </c>
      <c r="N77" s="20" t="s">
        <v>5349</v>
      </c>
      <c r="O77" s="20">
        <v>20</v>
      </c>
      <c r="P77" s="21" t="s">
        <v>4150</v>
      </c>
      <c r="Q77" s="20" t="s">
        <v>3966</v>
      </c>
      <c r="R77" s="21" t="s">
        <v>4151</v>
      </c>
      <c r="S77" s="21" t="s">
        <v>4133</v>
      </c>
      <c r="T77" s="20">
        <v>70950</v>
      </c>
      <c r="U77" s="20">
        <v>3</v>
      </c>
      <c r="V77" s="20">
        <v>0</v>
      </c>
      <c r="W77" s="20" t="s">
        <v>5348</v>
      </c>
      <c r="X77" s="20" t="s">
        <v>4161</v>
      </c>
      <c r="Y77" s="22">
        <v>45938.447697650503</v>
      </c>
      <c r="AA77" s="20" t="s">
        <v>4134</v>
      </c>
      <c r="AB77" s="27">
        <v>9106039708</v>
      </c>
      <c r="AC77" s="25" t="str">
        <f>VLOOKUP(AB77,Data!AF:AG,2,0)</f>
        <v>9106039708-00159666</v>
      </c>
      <c r="AE77" s="25" t="str">
        <f>VLOOKUP(AC77,Data!A:G,7,0)</f>
        <v>00159666</v>
      </c>
      <c r="AF77" s="25" t="str">
        <f>VLOOKUP(AC77,Data!A:D,4,0)</f>
        <v>08/10/2025</v>
      </c>
      <c r="AG77" s="20" t="s">
        <v>198</v>
      </c>
      <c r="AH77" s="25" t="s">
        <v>9648</v>
      </c>
      <c r="AI77" s="25" t="str">
        <f>VLOOKUP(AG77,'mã win'!B:K,10,0)</f>
        <v>N</v>
      </c>
      <c r="AJ77" s="20" t="str">
        <f>VLOOKUP(Q77,'mã sp'!A:B,2,0)</f>
        <v>CN300</v>
      </c>
      <c r="AK77" s="25" t="str">
        <f>VLOOKUP(AC77,Data!A:F,6,0)</f>
        <v>K25TTM</v>
      </c>
      <c r="AL77" s="20" t="str">
        <f t="shared" si="4"/>
        <v>2107 WIN HCM 476 Phan Xích Long</v>
      </c>
      <c r="AM77" s="20" t="str">
        <f>VLOOKUP(AC77,Data!A:M,13,0)</f>
        <v>0104918404</v>
      </c>
      <c r="AN77" s="20">
        <f>MATCH(L77,[1]Khach_hang!$O:$O,0)</f>
        <v>171</v>
      </c>
      <c r="AO77" s="20" t="str">
        <f t="shared" si="5"/>
        <v>WIN2107</v>
      </c>
      <c r="AP77" s="20" t="str">
        <f>IF(AND(AM77="0104918404",AO77=""),"WIN"&amp;L77,IF(AO77="",VLOOKUP(AM77,'mã win'!B:J,9,0),""))</f>
        <v/>
      </c>
      <c r="AQ77" s="25" t="str">
        <f t="shared" si="6"/>
        <v>WIN2107</v>
      </c>
      <c r="AR77" s="1">
        <f t="shared" si="7"/>
        <v>229878</v>
      </c>
    </row>
    <row r="78" spans="1:44" x14ac:dyDescent="0.25">
      <c r="A78" s="20">
        <v>7560</v>
      </c>
      <c r="B78" s="21">
        <v>9106039708</v>
      </c>
      <c r="C78" s="22">
        <v>45938</v>
      </c>
      <c r="D78" s="22">
        <v>45943</v>
      </c>
      <c r="E78" s="23">
        <v>45938.447699849501</v>
      </c>
      <c r="F78" s="21" t="s">
        <v>6788</v>
      </c>
      <c r="G78" s="22"/>
      <c r="H78" s="20" t="s">
        <v>4127</v>
      </c>
      <c r="I78" s="21" t="s">
        <v>4128</v>
      </c>
      <c r="J78" s="20" t="s">
        <v>4129</v>
      </c>
      <c r="K78" s="20" t="s">
        <v>4130</v>
      </c>
      <c r="L78" s="21" t="s">
        <v>5347</v>
      </c>
      <c r="M78" s="20" t="s">
        <v>5348</v>
      </c>
      <c r="N78" s="20" t="s">
        <v>5349</v>
      </c>
      <c r="O78" s="20">
        <v>30</v>
      </c>
      <c r="P78" s="21" t="s">
        <v>4139</v>
      </c>
      <c r="Q78" s="20" t="s">
        <v>3948</v>
      </c>
      <c r="R78" s="21" t="s">
        <v>4140</v>
      </c>
      <c r="S78" s="21" t="s">
        <v>4133</v>
      </c>
      <c r="T78" s="20">
        <v>60885</v>
      </c>
      <c r="U78" s="20">
        <v>1</v>
      </c>
      <c r="V78" s="20">
        <v>0</v>
      </c>
      <c r="W78" s="20" t="s">
        <v>5348</v>
      </c>
      <c r="X78" s="20" t="s">
        <v>4161</v>
      </c>
      <c r="Y78" s="22">
        <v>45938.447697650503</v>
      </c>
      <c r="AA78" s="20" t="s">
        <v>4134</v>
      </c>
      <c r="AB78" s="27">
        <v>9106039708</v>
      </c>
      <c r="AC78" s="25" t="str">
        <f>VLOOKUP(AB78,Data!AF:AG,2,0)</f>
        <v>9106039708-00159666</v>
      </c>
      <c r="AE78" s="25" t="str">
        <f>VLOOKUP(AC78,Data!A:G,7,0)</f>
        <v>00159666</v>
      </c>
      <c r="AF78" s="25" t="str">
        <f>VLOOKUP(AC78,Data!A:D,4,0)</f>
        <v>08/10/2025</v>
      </c>
      <c r="AG78" s="20" t="s">
        <v>198</v>
      </c>
      <c r="AH78" s="25" t="s">
        <v>9648</v>
      </c>
      <c r="AI78" s="25" t="str">
        <f>VLOOKUP(AG78,'mã win'!B:K,10,0)</f>
        <v>N</v>
      </c>
      <c r="AJ78" s="20" t="str">
        <f>VLOOKUP(Q78,'mã sp'!A:B,2,0)</f>
        <v>CC300</v>
      </c>
      <c r="AK78" s="25" t="str">
        <f>VLOOKUP(AC78,Data!A:F,6,0)</f>
        <v>K25TTM</v>
      </c>
      <c r="AL78" s="20" t="str">
        <f t="shared" si="4"/>
        <v>2107 WIN HCM 476 Phan Xích Long</v>
      </c>
      <c r="AM78" s="20" t="str">
        <f>VLOOKUP(AC78,Data!A:M,13,0)</f>
        <v>0104918404</v>
      </c>
      <c r="AN78" s="20">
        <f>MATCH(L78,[1]Khach_hang!$O:$O,0)</f>
        <v>171</v>
      </c>
      <c r="AO78" s="20" t="str">
        <f t="shared" si="5"/>
        <v>WIN2107</v>
      </c>
      <c r="AP78" s="20" t="str">
        <f>IF(AND(AM78="0104918404",AO78=""),"WIN"&amp;L78,IF(AO78="",VLOOKUP(AM78,'mã win'!B:J,9,0),""))</f>
        <v/>
      </c>
      <c r="AQ78" s="25" t="str">
        <f t="shared" si="6"/>
        <v>WIN2107</v>
      </c>
      <c r="AR78" s="1">
        <f t="shared" si="7"/>
        <v>65755.8</v>
      </c>
    </row>
    <row r="79" spans="1:44" x14ac:dyDescent="0.25">
      <c r="A79" s="20">
        <v>7561</v>
      </c>
      <c r="B79" s="21">
        <v>9106039708</v>
      </c>
      <c r="C79" s="22">
        <v>45938</v>
      </c>
      <c r="D79" s="22">
        <v>45943</v>
      </c>
      <c r="E79" s="23">
        <v>45938.447699849501</v>
      </c>
      <c r="F79" s="21" t="s">
        <v>6788</v>
      </c>
      <c r="G79" s="22"/>
      <c r="H79" s="20" t="s">
        <v>4127</v>
      </c>
      <c r="I79" s="21" t="s">
        <v>4128</v>
      </c>
      <c r="J79" s="20" t="s">
        <v>4129</v>
      </c>
      <c r="K79" s="20" t="s">
        <v>4130</v>
      </c>
      <c r="L79" s="21" t="s">
        <v>5347</v>
      </c>
      <c r="M79" s="20" t="s">
        <v>5348</v>
      </c>
      <c r="N79" s="20" t="s">
        <v>5349</v>
      </c>
      <c r="O79" s="20">
        <v>40</v>
      </c>
      <c r="P79" s="21" t="s">
        <v>4141</v>
      </c>
      <c r="Q79" s="20" t="s">
        <v>4058</v>
      </c>
      <c r="R79" s="21" t="s">
        <v>4142</v>
      </c>
      <c r="S79" s="21" t="s">
        <v>4133</v>
      </c>
      <c r="T79" s="20">
        <v>37720</v>
      </c>
      <c r="U79" s="20">
        <v>3</v>
      </c>
      <c r="V79" s="20">
        <v>0</v>
      </c>
      <c r="W79" s="20" t="s">
        <v>5348</v>
      </c>
      <c r="X79" s="20" t="s">
        <v>4161</v>
      </c>
      <c r="Y79" s="22">
        <v>45938.447697650503</v>
      </c>
      <c r="AA79" s="20" t="s">
        <v>4134</v>
      </c>
      <c r="AB79" s="27">
        <v>9106039708</v>
      </c>
      <c r="AC79" s="25" t="str">
        <f>VLOOKUP(AB79,Data!AF:AG,2,0)</f>
        <v>9106039708-00159666</v>
      </c>
      <c r="AE79" s="25" t="str">
        <f>VLOOKUP(AC79,Data!A:G,7,0)</f>
        <v>00159666</v>
      </c>
      <c r="AF79" s="25" t="str">
        <f>VLOOKUP(AC79,Data!A:D,4,0)</f>
        <v>08/10/2025</v>
      </c>
      <c r="AG79" s="20" t="s">
        <v>198</v>
      </c>
      <c r="AH79" s="25" t="s">
        <v>9648</v>
      </c>
      <c r="AI79" s="25" t="str">
        <f>VLOOKUP(AG79,'mã win'!B:K,10,0)</f>
        <v>N</v>
      </c>
      <c r="AJ79" s="20" t="str">
        <f>VLOOKUP(Q79,'mã sp'!A:B,2,0)</f>
        <v>MNH250</v>
      </c>
      <c r="AK79" s="25" t="str">
        <f>VLOOKUP(AC79,Data!A:F,6,0)</f>
        <v>K25TTM</v>
      </c>
      <c r="AL79" s="20" t="str">
        <f t="shared" si="4"/>
        <v>2107 WIN HCM 476 Phan Xích Long</v>
      </c>
      <c r="AM79" s="20" t="str">
        <f>VLOOKUP(AC79,Data!A:M,13,0)</f>
        <v>0104918404</v>
      </c>
      <c r="AN79" s="20">
        <f>MATCH(L79,[1]Khach_hang!$O:$O,0)</f>
        <v>171</v>
      </c>
      <c r="AO79" s="20" t="str">
        <f t="shared" si="5"/>
        <v>WIN2107</v>
      </c>
      <c r="AP79" s="20" t="str">
        <f>IF(AND(AM79="0104918404",AO79=""),"WIN"&amp;L79,IF(AO79="",VLOOKUP(AM79,'mã win'!B:J,9,0),""))</f>
        <v/>
      </c>
      <c r="AQ79" s="25" t="str">
        <f t="shared" si="6"/>
        <v>WIN2107</v>
      </c>
      <c r="AR79" s="1">
        <f t="shared" si="7"/>
        <v>122212.8</v>
      </c>
    </row>
    <row r="80" spans="1:44" x14ac:dyDescent="0.25">
      <c r="A80" s="20">
        <v>7562</v>
      </c>
      <c r="B80" s="21">
        <v>9106039728</v>
      </c>
      <c r="C80" s="22">
        <v>45938</v>
      </c>
      <c r="D80" s="22">
        <v>45938</v>
      </c>
      <c r="E80" s="23">
        <v>45938.447865312497</v>
      </c>
      <c r="F80" s="21" t="s">
        <v>6789</v>
      </c>
      <c r="G80" s="22"/>
      <c r="H80" s="20" t="s">
        <v>4127</v>
      </c>
      <c r="I80" s="21" t="s">
        <v>4128</v>
      </c>
      <c r="J80" s="20" t="s">
        <v>4129</v>
      </c>
      <c r="K80" s="20" t="s">
        <v>4130</v>
      </c>
      <c r="L80" s="21" t="s">
        <v>5681</v>
      </c>
      <c r="M80" s="20" t="s">
        <v>5682</v>
      </c>
      <c r="N80" s="20" t="s">
        <v>5683</v>
      </c>
      <c r="O80" s="20">
        <v>10</v>
      </c>
      <c r="P80" s="21" t="s">
        <v>4141</v>
      </c>
      <c r="Q80" s="20" t="s">
        <v>4058</v>
      </c>
      <c r="R80" s="21" t="s">
        <v>4142</v>
      </c>
      <c r="S80" s="21" t="s">
        <v>4133</v>
      </c>
      <c r="T80" s="20">
        <v>37720</v>
      </c>
      <c r="U80" s="20">
        <v>1</v>
      </c>
      <c r="V80" s="20">
        <v>0</v>
      </c>
      <c r="W80" s="20" t="s">
        <v>5682</v>
      </c>
      <c r="Y80" s="22">
        <v>45938.447862997702</v>
      </c>
      <c r="AA80" s="20" t="s">
        <v>4134</v>
      </c>
      <c r="AB80" s="27">
        <v>9106039728</v>
      </c>
      <c r="AC80" s="25" t="str">
        <f>VLOOKUP(AB80,Data!AF:AG,2,0)</f>
        <v>9106039728-00480544</v>
      </c>
      <c r="AE80" s="25" t="str">
        <f>VLOOKUP(AC80,Data!A:G,7,0)</f>
        <v>00480544</v>
      </c>
      <c r="AF80" s="25" t="str">
        <f>VLOOKUP(AC80,Data!A:D,4,0)</f>
        <v>08/10/2025</v>
      </c>
      <c r="AG80" s="20" t="s">
        <v>55</v>
      </c>
      <c r="AH80" s="25" t="s">
        <v>14469</v>
      </c>
      <c r="AI80" s="25" t="str">
        <f>VLOOKUP(AG80,'mã win'!B:K,10,0)</f>
        <v>B</v>
      </c>
      <c r="AJ80" s="20" t="str">
        <f>VLOOKUP(Q80,'mã sp'!A:B,2,0)</f>
        <v>MNH250</v>
      </c>
      <c r="AK80" s="25" t="str">
        <f>VLOOKUP(AC80,Data!A:F,6,0)</f>
        <v>K25TTM</v>
      </c>
      <c r="AL80" s="20" t="str">
        <f t="shared" si="4"/>
        <v>2AY2 WM+ HNI Khu 2 Văn Lôi, Mê Linh</v>
      </c>
      <c r="AM80" s="20" t="str">
        <f>VLOOKUP(AC80,Data!A:M,13,0)</f>
        <v>0104918404-002</v>
      </c>
      <c r="AN80" s="20">
        <f>MATCH(L80,[1]Khach_hang!$O:$O,0)</f>
        <v>605</v>
      </c>
      <c r="AO80" s="20" t="str">
        <f t="shared" si="5"/>
        <v>WIN2AY2</v>
      </c>
      <c r="AP80" s="20" t="str">
        <f>IF(AND(AM80="0104918404",AO80=""),"WIN"&amp;L80,IF(AO80="",VLOOKUP(AM80,'mã win'!B:J,9,0),""))</f>
        <v/>
      </c>
      <c r="AQ80" s="25" t="str">
        <f t="shared" si="6"/>
        <v>WIN2AY2</v>
      </c>
      <c r="AR80" s="1">
        <f t="shared" si="7"/>
        <v>40737.599999999999</v>
      </c>
    </row>
    <row r="81" spans="1:44" x14ac:dyDescent="0.25">
      <c r="A81" s="20">
        <v>7563</v>
      </c>
      <c r="B81" s="21">
        <v>9106039682</v>
      </c>
      <c r="C81" s="22">
        <v>45938</v>
      </c>
      <c r="D81" s="22">
        <v>45943</v>
      </c>
      <c r="E81" s="23">
        <v>45938.448631250001</v>
      </c>
      <c r="F81" s="21" t="s">
        <v>6790</v>
      </c>
      <c r="G81" s="22"/>
      <c r="H81" s="20" t="s">
        <v>4127</v>
      </c>
      <c r="I81" s="21" t="s">
        <v>4128</v>
      </c>
      <c r="J81" s="20" t="s">
        <v>4129</v>
      </c>
      <c r="K81" s="20" t="s">
        <v>4130</v>
      </c>
      <c r="L81" s="21" t="s">
        <v>4740</v>
      </c>
      <c r="M81" s="20" t="s">
        <v>4741</v>
      </c>
      <c r="N81" s="20" t="s">
        <v>4742</v>
      </c>
      <c r="O81" s="20">
        <v>10</v>
      </c>
      <c r="P81" s="21" t="s">
        <v>4137</v>
      </c>
      <c r="Q81" s="20" t="s">
        <v>4098</v>
      </c>
      <c r="R81" s="21" t="s">
        <v>4138</v>
      </c>
      <c r="S81" s="21" t="s">
        <v>4133</v>
      </c>
      <c r="T81" s="20">
        <v>111058</v>
      </c>
      <c r="U81" s="20">
        <v>1</v>
      </c>
      <c r="V81" s="20">
        <v>0</v>
      </c>
      <c r="W81" s="20" t="s">
        <v>4741</v>
      </c>
      <c r="X81" s="20" t="s">
        <v>4743</v>
      </c>
      <c r="Y81" s="22">
        <v>45938.448628738399</v>
      </c>
      <c r="AA81" s="20" t="s">
        <v>4134</v>
      </c>
      <c r="AB81" s="27">
        <v>9106039682</v>
      </c>
      <c r="AC81" s="25" t="str">
        <f>VLOOKUP(AB81,Data!AF:AG,2,0)</f>
        <v>9106039682-00028814</v>
      </c>
      <c r="AE81" s="25" t="str">
        <f>VLOOKUP(AC81,Data!A:G,7,0)</f>
        <v>00028814</v>
      </c>
      <c r="AF81" s="25" t="str">
        <f>VLOOKUP(AC81,Data!A:D,4,0)</f>
        <v>08/10/2025</v>
      </c>
      <c r="AG81" s="20" t="s">
        <v>310</v>
      </c>
      <c r="AH81" s="25" t="s">
        <v>3819</v>
      </c>
      <c r="AI81" s="25" t="str">
        <f>VLOOKUP(AG81,'mã win'!B:K,10,0)</f>
        <v>B</v>
      </c>
      <c r="AJ81" s="20" t="str">
        <f>VLOOKUP(Q81,'mã sp'!A:B,2,0)</f>
        <v>GM500</v>
      </c>
      <c r="AK81" s="25" t="str">
        <f>VLOOKUP(AC81,Data!A:F,6,0)</f>
        <v>K25TTM</v>
      </c>
      <c r="AL81" s="20" t="str">
        <f t="shared" si="4"/>
        <v>4853 WM+ HYN Thôn Liêu Trung</v>
      </c>
      <c r="AM81" s="20" t="str">
        <f>VLOOKUP(AC81,Data!A:M,13,0)</f>
        <v>0104918404-056</v>
      </c>
      <c r="AO81" s="20" t="str">
        <f t="shared" si="5"/>
        <v/>
      </c>
      <c r="AP81" s="20" t="str">
        <f>IF(AND(AM81="0104918404",AO81=""),"WIN"&amp;L81,IF(AO81="",VLOOKUP(AM81,'mã win'!B:J,9,0),""))</f>
        <v>WIN-056</v>
      </c>
      <c r="AQ81" s="25" t="str">
        <f t="shared" si="6"/>
        <v>WIN-056</v>
      </c>
      <c r="AR81" s="1">
        <f t="shared" si="7"/>
        <v>119942.64</v>
      </c>
    </row>
    <row r="82" spans="1:44" x14ac:dyDescent="0.25">
      <c r="A82" s="20">
        <v>7564</v>
      </c>
      <c r="B82" s="21">
        <v>9106039684</v>
      </c>
      <c r="C82" s="22">
        <v>45938</v>
      </c>
      <c r="D82" s="22">
        <v>45943</v>
      </c>
      <c r="E82" s="23">
        <v>45938.449510567101</v>
      </c>
      <c r="F82" s="21" t="s">
        <v>6791</v>
      </c>
      <c r="G82" s="22"/>
      <c r="H82" s="20" t="s">
        <v>4127</v>
      </c>
      <c r="I82" s="21" t="s">
        <v>4128</v>
      </c>
      <c r="J82" s="20" t="s">
        <v>4129</v>
      </c>
      <c r="K82" s="20" t="s">
        <v>4130</v>
      </c>
      <c r="L82" s="21" t="s">
        <v>6792</v>
      </c>
      <c r="M82" s="20" t="s">
        <v>6793</v>
      </c>
      <c r="N82" s="20" t="s">
        <v>6794</v>
      </c>
      <c r="O82" s="20">
        <v>10</v>
      </c>
      <c r="P82" s="21" t="s">
        <v>4131</v>
      </c>
      <c r="Q82" s="20" t="s">
        <v>4099</v>
      </c>
      <c r="R82" s="21" t="s">
        <v>4132</v>
      </c>
      <c r="S82" s="21" t="s">
        <v>4133</v>
      </c>
      <c r="T82" s="20">
        <v>73431</v>
      </c>
      <c r="U82" s="20">
        <v>3</v>
      </c>
      <c r="V82" s="20">
        <v>0</v>
      </c>
      <c r="W82" s="20" t="s">
        <v>6793</v>
      </c>
      <c r="X82" s="20" t="s">
        <v>5451</v>
      </c>
      <c r="Y82" s="22">
        <v>45938.449508298603</v>
      </c>
      <c r="AA82" s="20" t="s">
        <v>4134</v>
      </c>
      <c r="AB82" s="27">
        <v>9106039684</v>
      </c>
      <c r="AC82" s="25" t="str">
        <f>VLOOKUP(AB82,Data!AF:AG,2,0)</f>
        <v>9106039684-00480528</v>
      </c>
      <c r="AE82" s="25" t="str">
        <f>VLOOKUP(AC82,Data!A:G,7,0)</f>
        <v>00480528</v>
      </c>
      <c r="AF82" s="25" t="str">
        <f>VLOOKUP(AC82,Data!A:D,4,0)</f>
        <v>08/10/2025</v>
      </c>
      <c r="AG82" s="20" t="s">
        <v>55</v>
      </c>
      <c r="AH82" s="25" t="s">
        <v>9727</v>
      </c>
      <c r="AI82" s="25" t="str">
        <f>VLOOKUP(AG82,'mã win'!B:K,10,0)</f>
        <v>B</v>
      </c>
      <c r="AJ82" s="20" t="str">
        <f>VLOOKUP(Q82,'mã sp'!A:B,2,0)</f>
        <v>CGM300</v>
      </c>
      <c r="AK82" s="25" t="str">
        <f>VLOOKUP(AC82,Data!A:F,6,0)</f>
        <v>K25TTM</v>
      </c>
      <c r="AL82" s="20" t="str">
        <f t="shared" si="4"/>
        <v>2213 WM+ HNI 38 Linh Lang</v>
      </c>
      <c r="AM82" s="20" t="str">
        <f>VLOOKUP(AC82,Data!A:M,13,0)</f>
        <v>0104918404-002</v>
      </c>
      <c r="AN82" s="20">
        <f>MATCH(L82,[1]Khach_hang!$O:$O,0)</f>
        <v>210</v>
      </c>
      <c r="AO82" s="20" t="str">
        <f t="shared" si="5"/>
        <v>WIN2213</v>
      </c>
      <c r="AP82" s="20" t="str">
        <f>IF(AND(AM82="0104918404",AO82=""),"WIN"&amp;L82,IF(AO82="",VLOOKUP(AM82,'mã win'!B:J,9,0),""))</f>
        <v/>
      </c>
      <c r="AQ82" s="25" t="str">
        <f t="shared" si="6"/>
        <v>WIN2213</v>
      </c>
      <c r="AR82" s="1">
        <f t="shared" si="7"/>
        <v>237916.44</v>
      </c>
    </row>
    <row r="83" spans="1:44" x14ac:dyDescent="0.25">
      <c r="A83" s="20">
        <v>7565</v>
      </c>
      <c r="B83" s="21">
        <v>9106039684</v>
      </c>
      <c r="C83" s="22">
        <v>45938</v>
      </c>
      <c r="D83" s="22">
        <v>45943</v>
      </c>
      <c r="E83" s="23">
        <v>45938.449510567101</v>
      </c>
      <c r="F83" s="21" t="s">
        <v>6791</v>
      </c>
      <c r="G83" s="22"/>
      <c r="H83" s="20" t="s">
        <v>4127</v>
      </c>
      <c r="I83" s="21" t="s">
        <v>4128</v>
      </c>
      <c r="J83" s="20" t="s">
        <v>4129</v>
      </c>
      <c r="K83" s="20" t="s">
        <v>4130</v>
      </c>
      <c r="L83" s="21" t="s">
        <v>6792</v>
      </c>
      <c r="M83" s="20" t="s">
        <v>6793</v>
      </c>
      <c r="N83" s="20" t="s">
        <v>6794</v>
      </c>
      <c r="O83" s="20">
        <v>20</v>
      </c>
      <c r="P83" s="21" t="s">
        <v>4137</v>
      </c>
      <c r="Q83" s="20" t="s">
        <v>4098</v>
      </c>
      <c r="R83" s="21" t="s">
        <v>4138</v>
      </c>
      <c r="S83" s="21" t="s">
        <v>4133</v>
      </c>
      <c r="T83" s="20">
        <v>111058</v>
      </c>
      <c r="U83" s="20">
        <v>4</v>
      </c>
      <c r="V83" s="20">
        <v>0</v>
      </c>
      <c r="W83" s="20" t="s">
        <v>6793</v>
      </c>
      <c r="X83" s="20" t="s">
        <v>5451</v>
      </c>
      <c r="Y83" s="22">
        <v>45938.449508298603</v>
      </c>
      <c r="AA83" s="20" t="s">
        <v>4134</v>
      </c>
      <c r="AB83" s="27">
        <v>9106039684</v>
      </c>
      <c r="AC83" s="25" t="str">
        <f>VLOOKUP(AB83,Data!AF:AG,2,0)</f>
        <v>9106039684-00480528</v>
      </c>
      <c r="AE83" s="25" t="str">
        <f>VLOOKUP(AC83,Data!A:G,7,0)</f>
        <v>00480528</v>
      </c>
      <c r="AF83" s="25" t="str">
        <f>VLOOKUP(AC83,Data!A:D,4,0)</f>
        <v>08/10/2025</v>
      </c>
      <c r="AG83" s="20" t="s">
        <v>55</v>
      </c>
      <c r="AH83" s="25" t="s">
        <v>9727</v>
      </c>
      <c r="AI83" s="25" t="str">
        <f>VLOOKUP(AG83,'mã win'!B:K,10,0)</f>
        <v>B</v>
      </c>
      <c r="AJ83" s="20" t="str">
        <f>VLOOKUP(Q83,'mã sp'!A:B,2,0)</f>
        <v>GM500</v>
      </c>
      <c r="AK83" s="25" t="str">
        <f>VLOOKUP(AC83,Data!A:F,6,0)</f>
        <v>K25TTM</v>
      </c>
      <c r="AL83" s="20" t="str">
        <f t="shared" si="4"/>
        <v>2213 WM+ HNI 38 Linh Lang</v>
      </c>
      <c r="AM83" s="20" t="str">
        <f>VLOOKUP(AC83,Data!A:M,13,0)</f>
        <v>0104918404-002</v>
      </c>
      <c r="AN83" s="20">
        <f>MATCH(L83,[1]Khach_hang!$O:$O,0)</f>
        <v>210</v>
      </c>
      <c r="AO83" s="20" t="str">
        <f>IF(AN83="","","WIN"&amp;L83)</f>
        <v>WIN2213</v>
      </c>
      <c r="AP83" s="20" t="str">
        <f>IF(AND(AM83="0104918404",AO83=""),"WIN"&amp;L83,IF(AO83="",VLOOKUP(AM83,'mã win'!B:J,9,0),""))</f>
        <v/>
      </c>
      <c r="AQ83" s="25" t="str">
        <f t="shared" si="6"/>
        <v>WIN2213</v>
      </c>
      <c r="AR83" s="1">
        <f t="shared" si="7"/>
        <v>479770.56</v>
      </c>
    </row>
    <row r="84" spans="1:44" x14ac:dyDescent="0.25">
      <c r="A84" s="20">
        <v>7566</v>
      </c>
      <c r="B84" s="21">
        <v>9106039781</v>
      </c>
      <c r="C84" s="22">
        <v>45938</v>
      </c>
      <c r="D84" s="22">
        <v>45938</v>
      </c>
      <c r="E84" s="23">
        <v>45938.455933715297</v>
      </c>
      <c r="F84" s="21" t="s">
        <v>6795</v>
      </c>
      <c r="G84" s="22"/>
      <c r="H84" s="20" t="s">
        <v>4127</v>
      </c>
      <c r="I84" s="21" t="s">
        <v>4128</v>
      </c>
      <c r="J84" s="20" t="s">
        <v>4129</v>
      </c>
      <c r="K84" s="20" t="s">
        <v>4130</v>
      </c>
      <c r="L84" s="21" t="s">
        <v>6450</v>
      </c>
      <c r="M84" s="20" t="s">
        <v>6451</v>
      </c>
      <c r="N84" s="20" t="s">
        <v>6452</v>
      </c>
      <c r="O84" s="20">
        <v>10</v>
      </c>
      <c r="P84" s="21" t="s">
        <v>4152</v>
      </c>
      <c r="Q84" s="20" t="s">
        <v>4012</v>
      </c>
      <c r="R84" s="21" t="s">
        <v>4153</v>
      </c>
      <c r="S84" s="21" t="s">
        <v>4133</v>
      </c>
      <c r="T84" s="20">
        <v>41150</v>
      </c>
      <c r="U84" s="20">
        <v>1</v>
      </c>
      <c r="V84" s="20">
        <v>0</v>
      </c>
      <c r="W84" s="20" t="s">
        <v>6451</v>
      </c>
      <c r="Y84" s="22">
        <v>45938.455931284698</v>
      </c>
      <c r="Z84" s="20" t="s">
        <v>6796</v>
      </c>
      <c r="AA84" s="20" t="s">
        <v>4134</v>
      </c>
      <c r="AB84" s="27">
        <v>9106039781</v>
      </c>
      <c r="AC84" s="25" t="str">
        <f>VLOOKUP(AB84,Data!AF:AG,2,0)</f>
        <v>9106039781-00480568</v>
      </c>
      <c r="AE84" s="25" t="str">
        <f>VLOOKUP(AC84,Data!A:G,7,0)</f>
        <v>00480568</v>
      </c>
      <c r="AF84" s="25" t="str">
        <f>VLOOKUP(AC84,Data!A:D,4,0)</f>
        <v>08/10/2025</v>
      </c>
      <c r="AG84" s="20" t="s">
        <v>55</v>
      </c>
      <c r="AH84" s="25" t="s">
        <v>14470</v>
      </c>
      <c r="AI84" s="25" t="str">
        <f>VLOOKUP(AG84,'mã win'!B:K,10,0)</f>
        <v>B</v>
      </c>
      <c r="AJ84" s="20" t="str">
        <f>VLOOKUP(Q84,'mã sp'!A:B,2,0)</f>
        <v>GTLX250G</v>
      </c>
      <c r="AK84" s="25" t="str">
        <f>VLOOKUP(AC84,Data!A:F,6,0)</f>
        <v>K25TTM</v>
      </c>
      <c r="AL84" s="20" t="str">
        <f t="shared" si="4"/>
        <v>2BO7 WM+ HNI Đạo Thượng, Đa Phúc</v>
      </c>
      <c r="AM84" s="20" t="str">
        <f>VLOOKUP(AC84,Data!A:M,13,0)</f>
        <v>0104918404-002</v>
      </c>
      <c r="AN84" s="20">
        <f>MATCH(L84,[1]Khach_hang!$O:$O,0)</f>
        <v>2009</v>
      </c>
      <c r="AO84" s="31" t="s">
        <v>13453</v>
      </c>
      <c r="AP84" s="20" t="str">
        <f>IF(AND(AM84="0104918404",AO84=""),"WIN"&amp;L84,IF(AO84="",VLOOKUP(AM84,'mã win'!B:J,9,0),""))</f>
        <v/>
      </c>
      <c r="AQ84" s="25" t="str">
        <f t="shared" si="6"/>
        <v>WIN-HNI-SS-2BO7</v>
      </c>
      <c r="AR84" s="1">
        <f t="shared" si="7"/>
        <v>44442</v>
      </c>
    </row>
    <row r="85" spans="1:44" x14ac:dyDescent="0.25">
      <c r="A85" s="20">
        <v>7567</v>
      </c>
      <c r="B85" s="21">
        <v>9106039808</v>
      </c>
      <c r="C85" s="22">
        <v>45938</v>
      </c>
      <c r="D85" s="22">
        <v>45943</v>
      </c>
      <c r="E85" s="23">
        <v>45938.458413194399</v>
      </c>
      <c r="F85" s="21" t="s">
        <v>6797</v>
      </c>
      <c r="G85" s="22"/>
      <c r="H85" s="20" t="s">
        <v>4127</v>
      </c>
      <c r="I85" s="21" t="s">
        <v>4128</v>
      </c>
      <c r="J85" s="20" t="s">
        <v>4129</v>
      </c>
      <c r="K85" s="20" t="s">
        <v>4130</v>
      </c>
      <c r="L85" s="21" t="s">
        <v>6798</v>
      </c>
      <c r="M85" s="20" t="s">
        <v>6799</v>
      </c>
      <c r="N85" s="20" t="s">
        <v>6800</v>
      </c>
      <c r="O85" s="20">
        <v>10</v>
      </c>
      <c r="P85" s="21" t="s">
        <v>4137</v>
      </c>
      <c r="Q85" s="20" t="s">
        <v>4098</v>
      </c>
      <c r="R85" s="21" t="s">
        <v>4138</v>
      </c>
      <c r="S85" s="21" t="s">
        <v>4133</v>
      </c>
      <c r="T85" s="20">
        <v>111058</v>
      </c>
      <c r="U85" s="20">
        <v>4</v>
      </c>
      <c r="V85" s="20">
        <v>0</v>
      </c>
      <c r="W85" s="20" t="s">
        <v>6799</v>
      </c>
      <c r="X85" s="20" t="s">
        <v>4161</v>
      </c>
      <c r="Y85" s="22">
        <v>45938.458410648098</v>
      </c>
      <c r="AA85" s="20" t="s">
        <v>4134</v>
      </c>
      <c r="AB85" s="27">
        <v>9106039808</v>
      </c>
      <c r="AC85" s="25" t="str">
        <f>VLOOKUP(AB85,Data!AF:AG,2,0)</f>
        <v>9106039808-00480581</v>
      </c>
      <c r="AE85" s="25" t="str">
        <f>VLOOKUP(AC85,Data!A:G,7,0)</f>
        <v>00480581</v>
      </c>
      <c r="AF85" s="25" t="str">
        <f>VLOOKUP(AC85,Data!A:D,4,0)</f>
        <v>08/10/2025</v>
      </c>
      <c r="AG85" s="20" t="s">
        <v>55</v>
      </c>
      <c r="AH85" s="25" t="s">
        <v>14471</v>
      </c>
      <c r="AI85" s="25" t="str">
        <f>VLOOKUP(AG85,'mã win'!B:K,10,0)</f>
        <v>B</v>
      </c>
      <c r="AJ85" s="20" t="str">
        <f>VLOOKUP(Q85,'mã sp'!A:B,2,0)</f>
        <v>GM500</v>
      </c>
      <c r="AK85" s="25" t="str">
        <f>VLOOKUP(AC85,Data!A:F,6,0)</f>
        <v>K25TTM</v>
      </c>
      <c r="AL85" s="20" t="str">
        <f t="shared" si="4"/>
        <v>2067 WM+ HNI K2 Vĩnh Phúc</v>
      </c>
      <c r="AM85" s="20" t="str">
        <f>VLOOKUP(AC85,Data!A:M,13,0)</f>
        <v>0104918404-002</v>
      </c>
      <c r="AN85" s="20">
        <f>MATCH(L85,[1]Khach_hang!$O:$O,0)</f>
        <v>152</v>
      </c>
      <c r="AO85" s="20" t="str">
        <f t="shared" si="5"/>
        <v>WIN2067</v>
      </c>
      <c r="AP85" s="20" t="str">
        <f>IF(AND(AM85="0104918404",AO85=""),"WIN"&amp;L85,IF(AO85="",VLOOKUP(AM85,'mã win'!B:J,9,0),""))</f>
        <v/>
      </c>
      <c r="AQ85" s="25" t="str">
        <f t="shared" si="6"/>
        <v>WIN2067</v>
      </c>
      <c r="AR85" s="1">
        <f t="shared" si="7"/>
        <v>479770.56</v>
      </c>
    </row>
    <row r="86" spans="1:44" x14ac:dyDescent="0.25">
      <c r="A86" s="20">
        <v>7568</v>
      </c>
      <c r="B86" s="21">
        <v>9106039814</v>
      </c>
      <c r="C86" s="22">
        <v>45938</v>
      </c>
      <c r="D86" s="22">
        <v>45938</v>
      </c>
      <c r="E86" s="23">
        <v>45938.459113738398</v>
      </c>
      <c r="F86" s="21" t="s">
        <v>6801</v>
      </c>
      <c r="G86" s="22"/>
      <c r="H86" s="20" t="s">
        <v>4127</v>
      </c>
      <c r="I86" s="21" t="s">
        <v>4128</v>
      </c>
      <c r="J86" s="20" t="s">
        <v>4129</v>
      </c>
      <c r="K86" s="20" t="s">
        <v>4130</v>
      </c>
      <c r="L86" s="21" t="s">
        <v>6802</v>
      </c>
      <c r="M86" s="20" t="s">
        <v>6803</v>
      </c>
      <c r="N86" s="20" t="s">
        <v>6804</v>
      </c>
      <c r="O86" s="20">
        <v>10</v>
      </c>
      <c r="P86" s="21" t="s">
        <v>4141</v>
      </c>
      <c r="Q86" s="20" t="s">
        <v>4058</v>
      </c>
      <c r="R86" s="21" t="s">
        <v>4142</v>
      </c>
      <c r="S86" s="21" t="s">
        <v>4133</v>
      </c>
      <c r="T86" s="20">
        <v>37720</v>
      </c>
      <c r="U86" s="20">
        <v>4</v>
      </c>
      <c r="V86" s="20">
        <v>0</v>
      </c>
      <c r="W86" s="20" t="s">
        <v>6803</v>
      </c>
      <c r="X86" s="20" t="s">
        <v>4161</v>
      </c>
      <c r="Y86" s="22">
        <v>45938.459111342599</v>
      </c>
      <c r="AA86" s="20" t="s">
        <v>4134</v>
      </c>
      <c r="AB86" s="27">
        <v>9106039814</v>
      </c>
      <c r="AC86" s="25" t="str">
        <f>VLOOKUP(AB86,Data!AF:AG,2,0)</f>
        <v>9106039814-00035345</v>
      </c>
      <c r="AE86" s="25" t="str">
        <f>VLOOKUP(AC86,Data!A:G,7,0)</f>
        <v>00035345</v>
      </c>
      <c r="AF86" s="25" t="str">
        <f>VLOOKUP(AC86,Data!A:D,4,0)</f>
        <v>08/10/2025</v>
      </c>
      <c r="AG86" s="20" t="s">
        <v>605</v>
      </c>
      <c r="AH86" s="25" t="s">
        <v>3711</v>
      </c>
      <c r="AI86" s="25" t="str">
        <f>VLOOKUP(AG86,'mã win'!B:K,10,0)</f>
        <v>B</v>
      </c>
      <c r="AJ86" s="20" t="str">
        <f>VLOOKUP(Q86,'mã sp'!A:B,2,0)</f>
        <v>MNH250</v>
      </c>
      <c r="AK86" s="25" t="str">
        <f>VLOOKUP(AC86,Data!A:F,6,0)</f>
        <v>K25TTM</v>
      </c>
      <c r="AL86" s="20" t="str">
        <f t="shared" si="4"/>
        <v>3262 WM+ HPG 154 Bạch Đằng</v>
      </c>
      <c r="AM86" s="20" t="str">
        <f>VLOOKUP(AC86,Data!A:M,13,0)</f>
        <v>0104918404-025</v>
      </c>
      <c r="AO86" s="20" t="str">
        <f t="shared" si="5"/>
        <v/>
      </c>
      <c r="AP86" s="20" t="str">
        <f>IF(AND(AM86="0104918404",AO86=""),"WIN"&amp;L86,IF(AO86="",VLOOKUP(AM86,'mã win'!B:J,9,0),""))</f>
        <v>WIN-025</v>
      </c>
      <c r="AQ86" s="25" t="str">
        <f t="shared" si="6"/>
        <v>WIN-025</v>
      </c>
      <c r="AR86" s="1">
        <f t="shared" si="7"/>
        <v>162950.39999999999</v>
      </c>
    </row>
    <row r="87" spans="1:44" x14ac:dyDescent="0.25">
      <c r="A87" s="20">
        <v>7569</v>
      </c>
      <c r="B87" s="21">
        <v>9106039837</v>
      </c>
      <c r="C87" s="22">
        <v>45938</v>
      </c>
      <c r="D87" s="22">
        <v>45943</v>
      </c>
      <c r="E87" s="23">
        <v>45938.459823842597</v>
      </c>
      <c r="F87" s="21" t="s">
        <v>6805</v>
      </c>
      <c r="G87" s="22"/>
      <c r="H87" s="20" t="s">
        <v>4127</v>
      </c>
      <c r="I87" s="21" t="s">
        <v>4128</v>
      </c>
      <c r="J87" s="20" t="s">
        <v>4129</v>
      </c>
      <c r="K87" s="20" t="s">
        <v>4130</v>
      </c>
      <c r="L87" s="21" t="s">
        <v>5882</v>
      </c>
      <c r="M87" s="20" t="s">
        <v>5883</v>
      </c>
      <c r="N87" s="20" t="s">
        <v>5884</v>
      </c>
      <c r="O87" s="20">
        <v>10</v>
      </c>
      <c r="P87" s="21" t="s">
        <v>4131</v>
      </c>
      <c r="Q87" s="20" t="s">
        <v>4099</v>
      </c>
      <c r="R87" s="21" t="s">
        <v>4132</v>
      </c>
      <c r="S87" s="21" t="s">
        <v>4133</v>
      </c>
      <c r="T87" s="20">
        <v>73431</v>
      </c>
      <c r="U87" s="20">
        <v>2</v>
      </c>
      <c r="V87" s="20">
        <v>0</v>
      </c>
      <c r="W87" s="20" t="s">
        <v>5883</v>
      </c>
      <c r="X87" s="20" t="s">
        <v>5243</v>
      </c>
      <c r="Y87" s="22">
        <v>45938.459821493103</v>
      </c>
      <c r="AA87" s="20" t="s">
        <v>4134</v>
      </c>
      <c r="AB87" s="27">
        <v>9106039837</v>
      </c>
      <c r="AC87" s="25" t="str">
        <f>VLOOKUP(AB87,Data!AF:AG,2,0)</f>
        <v>9106039837-00033499</v>
      </c>
      <c r="AE87" s="25" t="str">
        <f>VLOOKUP(AC87,Data!A:G,7,0)</f>
        <v>00033499</v>
      </c>
      <c r="AF87" s="25" t="str">
        <f>VLOOKUP(AC87,Data!A:D,4,0)</f>
        <v>08/10/2025</v>
      </c>
      <c r="AG87" s="20" t="s">
        <v>164</v>
      </c>
      <c r="AH87" s="25" t="s">
        <v>3686</v>
      </c>
      <c r="AI87" s="25" t="str">
        <f>VLOOKUP(AG87,'mã win'!B:K,10,0)</f>
        <v>B</v>
      </c>
      <c r="AJ87" s="20" t="str">
        <f>VLOOKUP(Q87,'mã sp'!A:B,2,0)</f>
        <v>CGM300</v>
      </c>
      <c r="AK87" s="25" t="str">
        <f>VLOOKUP(AC87,Data!A:F,6,0)</f>
        <v>K25TTM</v>
      </c>
      <c r="AL87" s="20" t="str">
        <f t="shared" si="4"/>
        <v>3614 WM+ THA 106 Cao Sơn</v>
      </c>
      <c r="AM87" s="20" t="str">
        <f>VLOOKUP(AC87,Data!A:M,13,0)</f>
        <v>0104918404-020</v>
      </c>
      <c r="AO87" s="20" t="str">
        <f t="shared" si="5"/>
        <v/>
      </c>
      <c r="AP87" s="20" t="str">
        <f>IF(AND(AM87="0104918404",AO87=""),"WIN"&amp;L87,IF(AO87="",VLOOKUP(AM87,'mã win'!B:J,9,0),""))</f>
        <v>WIN-020</v>
      </c>
      <c r="AQ87" s="25" t="str">
        <f t="shared" si="6"/>
        <v>WIN-020</v>
      </c>
      <c r="AR87" s="1">
        <f t="shared" si="7"/>
        <v>158610.96</v>
      </c>
    </row>
    <row r="88" spans="1:44" x14ac:dyDescent="0.25">
      <c r="A88" s="20">
        <v>7570</v>
      </c>
      <c r="B88" s="21">
        <v>9106039868</v>
      </c>
      <c r="C88" s="22">
        <v>45938</v>
      </c>
      <c r="D88" s="22">
        <v>45944</v>
      </c>
      <c r="E88" s="23">
        <v>45938.465072569401</v>
      </c>
      <c r="F88" s="21" t="s">
        <v>6806</v>
      </c>
      <c r="G88" s="22"/>
      <c r="H88" s="20" t="s">
        <v>4127</v>
      </c>
      <c r="I88" s="21" t="s">
        <v>4128</v>
      </c>
      <c r="J88" s="20" t="s">
        <v>4129</v>
      </c>
      <c r="K88" s="20" t="s">
        <v>4130</v>
      </c>
      <c r="L88" s="21" t="s">
        <v>6807</v>
      </c>
      <c r="M88" s="20" t="s">
        <v>6808</v>
      </c>
      <c r="N88" s="20" t="s">
        <v>6809</v>
      </c>
      <c r="O88" s="20">
        <v>10</v>
      </c>
      <c r="P88" s="21" t="s">
        <v>4137</v>
      </c>
      <c r="Q88" s="20" t="s">
        <v>4098</v>
      </c>
      <c r="R88" s="21" t="s">
        <v>4138</v>
      </c>
      <c r="S88" s="21" t="s">
        <v>4133</v>
      </c>
      <c r="T88" s="20">
        <v>111058</v>
      </c>
      <c r="U88" s="20">
        <v>2</v>
      </c>
      <c r="V88" s="20">
        <v>0</v>
      </c>
      <c r="W88" s="20" t="s">
        <v>6808</v>
      </c>
      <c r="X88" s="20" t="s">
        <v>6810</v>
      </c>
      <c r="Y88" s="22">
        <v>45938.465070138896</v>
      </c>
      <c r="AA88" s="20" t="s">
        <v>4134</v>
      </c>
      <c r="AB88" s="27">
        <v>9106039868</v>
      </c>
      <c r="AC88" s="25" t="str">
        <f>VLOOKUP(AB88,Data!AF:AG,2,0)</f>
        <v>9106039868-00159683</v>
      </c>
      <c r="AE88" s="25" t="str">
        <f>VLOOKUP(AC88,Data!A:G,7,0)</f>
        <v>00159683</v>
      </c>
      <c r="AF88" s="25" t="str">
        <f>VLOOKUP(AC88,Data!A:D,4,0)</f>
        <v>08/10/2025</v>
      </c>
      <c r="AG88" s="20" t="s">
        <v>198</v>
      </c>
      <c r="AH88" s="25" t="s">
        <v>14472</v>
      </c>
      <c r="AI88" s="25" t="str">
        <f>VLOOKUP(AG88,'mã win'!B:K,10,0)</f>
        <v>N</v>
      </c>
      <c r="AJ88" s="20" t="str">
        <f>VLOOKUP(Q88,'mã sp'!A:B,2,0)</f>
        <v>GM500</v>
      </c>
      <c r="AK88" s="25" t="str">
        <f>VLOOKUP(AC88,Data!A:F,6,0)</f>
        <v>K25TTM</v>
      </c>
      <c r="AL88" s="20" t="str">
        <f t="shared" si="4"/>
        <v>5274 WM+ HCM 109-111 Kênh Nước Đen</v>
      </c>
      <c r="AM88" s="20" t="str">
        <f>VLOOKUP(AC88,Data!A:M,13,0)</f>
        <v>0104918404</v>
      </c>
      <c r="AN88" s="20">
        <f>MATCH(L88,[1]Khach_hang!$O:$O,0)</f>
        <v>1414</v>
      </c>
      <c r="AO88" s="20" t="str">
        <f t="shared" si="5"/>
        <v>WIN5274</v>
      </c>
      <c r="AP88" s="20" t="str">
        <f>IF(AND(AM88="0104918404",AO88=""),"WIN"&amp;L88,IF(AO88="",VLOOKUP(AM88,'mã win'!B:J,9,0),""))</f>
        <v/>
      </c>
      <c r="AQ88" s="25" t="str">
        <f t="shared" si="6"/>
        <v>WIN5274</v>
      </c>
      <c r="AR88" s="1">
        <f t="shared" si="7"/>
        <v>239885.28</v>
      </c>
    </row>
    <row r="89" spans="1:44" x14ac:dyDescent="0.25">
      <c r="A89" s="20">
        <v>7571</v>
      </c>
      <c r="B89" s="21">
        <v>9106039868</v>
      </c>
      <c r="C89" s="22">
        <v>45938</v>
      </c>
      <c r="D89" s="22">
        <v>45944</v>
      </c>
      <c r="E89" s="23">
        <v>45938.465072569401</v>
      </c>
      <c r="F89" s="21" t="s">
        <v>6806</v>
      </c>
      <c r="G89" s="22"/>
      <c r="H89" s="20" t="s">
        <v>4127</v>
      </c>
      <c r="I89" s="21" t="s">
        <v>4128</v>
      </c>
      <c r="J89" s="20" t="s">
        <v>4129</v>
      </c>
      <c r="K89" s="20" t="s">
        <v>4130</v>
      </c>
      <c r="L89" s="21" t="s">
        <v>6807</v>
      </c>
      <c r="M89" s="20" t="s">
        <v>6808</v>
      </c>
      <c r="N89" s="20" t="s">
        <v>6809</v>
      </c>
      <c r="O89" s="20">
        <v>20</v>
      </c>
      <c r="P89" s="21" t="s">
        <v>4152</v>
      </c>
      <c r="Q89" s="20" t="s">
        <v>4012</v>
      </c>
      <c r="R89" s="21" t="s">
        <v>4153</v>
      </c>
      <c r="S89" s="21" t="s">
        <v>4133</v>
      </c>
      <c r="T89" s="20">
        <v>41150</v>
      </c>
      <c r="U89" s="20">
        <v>2</v>
      </c>
      <c r="V89" s="20">
        <v>0</v>
      </c>
      <c r="W89" s="20" t="s">
        <v>6808</v>
      </c>
      <c r="X89" s="20" t="s">
        <v>6810</v>
      </c>
      <c r="Y89" s="22">
        <v>45938.465070138896</v>
      </c>
      <c r="AA89" s="20" t="s">
        <v>4134</v>
      </c>
      <c r="AB89" s="27">
        <v>9106039868</v>
      </c>
      <c r="AC89" s="25" t="str">
        <f>VLOOKUP(AB89,Data!AF:AG,2,0)</f>
        <v>9106039868-00159683</v>
      </c>
      <c r="AE89" s="25" t="str">
        <f>VLOOKUP(AC89,Data!A:G,7,0)</f>
        <v>00159683</v>
      </c>
      <c r="AF89" s="25" t="str">
        <f>VLOOKUP(AC89,Data!A:D,4,0)</f>
        <v>08/10/2025</v>
      </c>
      <c r="AG89" s="20" t="s">
        <v>198</v>
      </c>
      <c r="AH89" s="25" t="s">
        <v>14472</v>
      </c>
      <c r="AI89" s="25" t="str">
        <f>VLOOKUP(AG89,'mã win'!B:K,10,0)</f>
        <v>N</v>
      </c>
      <c r="AJ89" s="20" t="str">
        <f>VLOOKUP(Q89,'mã sp'!A:B,2,0)</f>
        <v>GTLX250G</v>
      </c>
      <c r="AK89" s="25" t="str">
        <f>VLOOKUP(AC89,Data!A:F,6,0)</f>
        <v>K25TTM</v>
      </c>
      <c r="AL89" s="20" t="str">
        <f t="shared" si="4"/>
        <v>5274 WM+ HCM 109-111 Kênh Nước Đen</v>
      </c>
      <c r="AM89" s="20" t="str">
        <f>VLOOKUP(AC89,Data!A:M,13,0)</f>
        <v>0104918404</v>
      </c>
      <c r="AN89" s="20">
        <f>MATCH(L89,[1]Khach_hang!$O:$O,0)</f>
        <v>1414</v>
      </c>
      <c r="AO89" s="20" t="str">
        <f t="shared" si="5"/>
        <v>WIN5274</v>
      </c>
      <c r="AP89" s="20" t="str">
        <f>IF(AND(AM89="0104918404",AO89=""),"WIN"&amp;L89,IF(AO89="",VLOOKUP(AM89,'mã win'!B:J,9,0),""))</f>
        <v/>
      </c>
      <c r="AQ89" s="25" t="str">
        <f t="shared" si="6"/>
        <v>WIN5274</v>
      </c>
      <c r="AR89" s="1">
        <f t="shared" si="7"/>
        <v>88884</v>
      </c>
    </row>
    <row r="90" spans="1:44" x14ac:dyDescent="0.25">
      <c r="A90" s="20">
        <v>7572</v>
      </c>
      <c r="B90" s="21">
        <v>9106039897</v>
      </c>
      <c r="C90" s="22">
        <v>45938</v>
      </c>
      <c r="D90" s="22">
        <v>45938</v>
      </c>
      <c r="E90" s="23">
        <v>45938.465999270797</v>
      </c>
      <c r="F90" s="21" t="s">
        <v>6811</v>
      </c>
      <c r="G90" s="22"/>
      <c r="H90" s="20" t="s">
        <v>4127</v>
      </c>
      <c r="I90" s="21" t="s">
        <v>4128</v>
      </c>
      <c r="J90" s="20" t="s">
        <v>4129</v>
      </c>
      <c r="K90" s="20" t="s">
        <v>4130</v>
      </c>
      <c r="L90" s="21" t="s">
        <v>6812</v>
      </c>
      <c r="M90" s="20" t="s">
        <v>6813</v>
      </c>
      <c r="N90" s="20" t="s">
        <v>6814</v>
      </c>
      <c r="O90" s="20">
        <v>10</v>
      </c>
      <c r="P90" s="21" t="s">
        <v>4141</v>
      </c>
      <c r="Q90" s="20" t="s">
        <v>4058</v>
      </c>
      <c r="R90" s="21" t="s">
        <v>4142</v>
      </c>
      <c r="S90" s="21" t="s">
        <v>4133</v>
      </c>
      <c r="T90" s="20">
        <v>37720</v>
      </c>
      <c r="U90" s="20">
        <v>1</v>
      </c>
      <c r="V90" s="20">
        <v>0</v>
      </c>
      <c r="W90" s="20" t="s">
        <v>6815</v>
      </c>
      <c r="X90" s="20" t="s">
        <v>6816</v>
      </c>
      <c r="Y90" s="22">
        <v>45938.465996759303</v>
      </c>
      <c r="AA90" s="20" t="s">
        <v>4134</v>
      </c>
      <c r="AB90" s="27">
        <v>9106039897</v>
      </c>
      <c r="AC90" s="25" t="str">
        <f>VLOOKUP(AB90,Data!AF:AG,2,0)</f>
        <v>9106039897-00159687</v>
      </c>
      <c r="AE90" s="25" t="str">
        <f>VLOOKUP(AC90,Data!A:G,7,0)</f>
        <v>00159687</v>
      </c>
      <c r="AF90" s="25" t="str">
        <f>VLOOKUP(AC90,Data!A:D,4,0)</f>
        <v>08/10/2025</v>
      </c>
      <c r="AG90" s="20" t="s">
        <v>198</v>
      </c>
      <c r="AH90" s="25" t="s">
        <v>11395</v>
      </c>
      <c r="AI90" s="25" t="str">
        <f>VLOOKUP(AG90,'mã win'!B:K,10,0)</f>
        <v>N</v>
      </c>
      <c r="AJ90" s="20" t="str">
        <f>VLOOKUP(Q90,'mã sp'!A:B,2,0)</f>
        <v>MNH250</v>
      </c>
      <c r="AK90" s="25" t="str">
        <f>VLOOKUP(AC90,Data!A:F,6,0)</f>
        <v>K25TTM</v>
      </c>
      <c r="AL90" s="20" t="str">
        <f t="shared" si="4"/>
        <v>3816 WIN HCM 38C/7-9 Đường Cây Keo</v>
      </c>
      <c r="AM90" s="20" t="str">
        <f>VLOOKUP(AC90,Data!A:M,13,0)</f>
        <v>0104918404</v>
      </c>
      <c r="AN90" s="20">
        <f>MATCH(L90,[1]Khach_hang!$O:$O,0)</f>
        <v>973</v>
      </c>
      <c r="AO90" s="20" t="str">
        <f t="shared" si="5"/>
        <v>WIN3816</v>
      </c>
      <c r="AP90" s="20" t="str">
        <f>IF(AND(AM90="0104918404",AO90=""),"WIN"&amp;L90,IF(AO90="",VLOOKUP(AM90,'mã win'!B:J,9,0),""))</f>
        <v/>
      </c>
      <c r="AQ90" s="25" t="str">
        <f t="shared" si="6"/>
        <v>WIN3816</v>
      </c>
      <c r="AR90" s="1">
        <f t="shared" si="7"/>
        <v>40737.599999999999</v>
      </c>
    </row>
    <row r="91" spans="1:44" x14ac:dyDescent="0.25">
      <c r="A91" s="20">
        <v>7573</v>
      </c>
      <c r="B91" s="21">
        <v>9106039897</v>
      </c>
      <c r="C91" s="22">
        <v>45938</v>
      </c>
      <c r="D91" s="22">
        <v>45938</v>
      </c>
      <c r="E91" s="23">
        <v>45938.465999270797</v>
      </c>
      <c r="F91" s="21" t="s">
        <v>6811</v>
      </c>
      <c r="G91" s="22"/>
      <c r="H91" s="20" t="s">
        <v>4127</v>
      </c>
      <c r="I91" s="21" t="s">
        <v>4128</v>
      </c>
      <c r="J91" s="20" t="s">
        <v>4129</v>
      </c>
      <c r="K91" s="20" t="s">
        <v>4130</v>
      </c>
      <c r="L91" s="21" t="s">
        <v>6812</v>
      </c>
      <c r="M91" s="20" t="s">
        <v>6813</v>
      </c>
      <c r="N91" s="20" t="s">
        <v>6814</v>
      </c>
      <c r="O91" s="20">
        <v>20</v>
      </c>
      <c r="P91" s="21" t="s">
        <v>4150</v>
      </c>
      <c r="Q91" s="20" t="s">
        <v>3966</v>
      </c>
      <c r="R91" s="21" t="s">
        <v>4151</v>
      </c>
      <c r="S91" s="21" t="s">
        <v>4133</v>
      </c>
      <c r="T91" s="20">
        <v>70950</v>
      </c>
      <c r="U91" s="20">
        <v>4</v>
      </c>
      <c r="V91" s="20">
        <v>0</v>
      </c>
      <c r="W91" s="20" t="s">
        <v>6815</v>
      </c>
      <c r="X91" s="20" t="s">
        <v>6816</v>
      </c>
      <c r="Y91" s="22">
        <v>45938.465996759303</v>
      </c>
      <c r="AA91" s="20" t="s">
        <v>4134</v>
      </c>
      <c r="AB91" s="27">
        <v>9106039897</v>
      </c>
      <c r="AC91" s="25" t="str">
        <f>VLOOKUP(AB91,Data!AF:AG,2,0)</f>
        <v>9106039897-00159687</v>
      </c>
      <c r="AE91" s="25" t="str">
        <f>VLOOKUP(AC91,Data!A:G,7,0)</f>
        <v>00159687</v>
      </c>
      <c r="AF91" s="25" t="str">
        <f>VLOOKUP(AC91,Data!A:D,4,0)</f>
        <v>08/10/2025</v>
      </c>
      <c r="AG91" s="20" t="s">
        <v>198</v>
      </c>
      <c r="AH91" s="25" t="s">
        <v>11395</v>
      </c>
      <c r="AI91" s="25" t="str">
        <f>VLOOKUP(AG91,'mã win'!B:K,10,0)</f>
        <v>N</v>
      </c>
      <c r="AJ91" s="20" t="str">
        <f>VLOOKUP(Q91,'mã sp'!A:B,2,0)</f>
        <v>CN300</v>
      </c>
      <c r="AK91" s="25" t="str">
        <f>VLOOKUP(AC91,Data!A:F,6,0)</f>
        <v>K25TTM</v>
      </c>
      <c r="AL91" s="20" t="str">
        <f t="shared" si="4"/>
        <v>3816 WIN HCM 38C/7-9 Đường Cây Keo</v>
      </c>
      <c r="AM91" s="20" t="str">
        <f>VLOOKUP(AC91,Data!A:M,13,0)</f>
        <v>0104918404</v>
      </c>
      <c r="AN91" s="20">
        <f>MATCH(L91,[1]Khach_hang!$O:$O,0)</f>
        <v>973</v>
      </c>
      <c r="AO91" s="20" t="str">
        <f t="shared" si="5"/>
        <v>WIN3816</v>
      </c>
      <c r="AP91" s="20" t="str">
        <f>IF(AND(AM91="0104918404",AO91=""),"WIN"&amp;L91,IF(AO91="",VLOOKUP(AM91,'mã win'!B:J,9,0),""))</f>
        <v/>
      </c>
      <c r="AQ91" s="25" t="str">
        <f t="shared" si="6"/>
        <v>WIN3816</v>
      </c>
      <c r="AR91" s="1">
        <f t="shared" si="7"/>
        <v>306504</v>
      </c>
    </row>
    <row r="92" spans="1:44" x14ac:dyDescent="0.25">
      <c r="A92" s="20">
        <v>7574</v>
      </c>
      <c r="B92" s="21">
        <v>9106039897</v>
      </c>
      <c r="C92" s="22">
        <v>45938</v>
      </c>
      <c r="D92" s="22">
        <v>45938</v>
      </c>
      <c r="E92" s="23">
        <v>45938.465999270797</v>
      </c>
      <c r="F92" s="21" t="s">
        <v>6811</v>
      </c>
      <c r="G92" s="22"/>
      <c r="H92" s="20" t="s">
        <v>4127</v>
      </c>
      <c r="I92" s="21" t="s">
        <v>4128</v>
      </c>
      <c r="J92" s="20" t="s">
        <v>4129</v>
      </c>
      <c r="K92" s="20" t="s">
        <v>4130</v>
      </c>
      <c r="L92" s="21" t="s">
        <v>6812</v>
      </c>
      <c r="M92" s="20" t="s">
        <v>6813</v>
      </c>
      <c r="N92" s="20" t="s">
        <v>6814</v>
      </c>
      <c r="O92" s="20">
        <v>30</v>
      </c>
      <c r="P92" s="21" t="s">
        <v>4152</v>
      </c>
      <c r="Q92" s="20" t="s">
        <v>4012</v>
      </c>
      <c r="R92" s="21" t="s">
        <v>4153</v>
      </c>
      <c r="S92" s="21" t="s">
        <v>4133</v>
      </c>
      <c r="T92" s="20">
        <v>41150</v>
      </c>
      <c r="U92" s="20">
        <v>3</v>
      </c>
      <c r="V92" s="20">
        <v>0</v>
      </c>
      <c r="W92" s="20" t="s">
        <v>6815</v>
      </c>
      <c r="X92" s="20" t="s">
        <v>6816</v>
      </c>
      <c r="Y92" s="22">
        <v>45938.465996759303</v>
      </c>
      <c r="AA92" s="20" t="s">
        <v>4134</v>
      </c>
      <c r="AB92" s="27">
        <v>9106039897</v>
      </c>
      <c r="AC92" s="25" t="str">
        <f>VLOOKUP(AB92,Data!AF:AG,2,0)</f>
        <v>9106039897-00159687</v>
      </c>
      <c r="AE92" s="25" t="str">
        <f>VLOOKUP(AC92,Data!A:G,7,0)</f>
        <v>00159687</v>
      </c>
      <c r="AF92" s="25" t="str">
        <f>VLOOKUP(AC92,Data!A:D,4,0)</f>
        <v>08/10/2025</v>
      </c>
      <c r="AG92" s="20" t="s">
        <v>198</v>
      </c>
      <c r="AH92" s="25" t="s">
        <v>11395</v>
      </c>
      <c r="AI92" s="25" t="str">
        <f>VLOOKUP(AG92,'mã win'!B:K,10,0)</f>
        <v>N</v>
      </c>
      <c r="AJ92" s="20" t="str">
        <f>VLOOKUP(Q92,'mã sp'!A:B,2,0)</f>
        <v>GTLX250G</v>
      </c>
      <c r="AK92" s="25" t="str">
        <f>VLOOKUP(AC92,Data!A:F,6,0)</f>
        <v>K25TTM</v>
      </c>
      <c r="AL92" s="20" t="str">
        <f t="shared" si="4"/>
        <v>3816 WIN HCM 38C/7-9 Đường Cây Keo</v>
      </c>
      <c r="AM92" s="20" t="str">
        <f>VLOOKUP(AC92,Data!A:M,13,0)</f>
        <v>0104918404</v>
      </c>
      <c r="AN92" s="20">
        <f>MATCH(L92,[1]Khach_hang!$O:$O,0)</f>
        <v>973</v>
      </c>
      <c r="AO92" s="20" t="str">
        <f t="shared" si="5"/>
        <v>WIN3816</v>
      </c>
      <c r="AP92" s="20" t="str">
        <f>IF(AND(AM92="0104918404",AO92=""),"WIN"&amp;L92,IF(AO92="",VLOOKUP(AM92,'mã win'!B:J,9,0),""))</f>
        <v/>
      </c>
      <c r="AQ92" s="25" t="str">
        <f t="shared" si="6"/>
        <v>WIN3816</v>
      </c>
      <c r="AR92" s="1">
        <f t="shared" si="7"/>
        <v>133326</v>
      </c>
    </row>
    <row r="93" spans="1:44" x14ac:dyDescent="0.25">
      <c r="A93" s="20">
        <v>7575</v>
      </c>
      <c r="B93" s="21">
        <v>9106039897</v>
      </c>
      <c r="C93" s="22">
        <v>45938</v>
      </c>
      <c r="D93" s="22">
        <v>45938</v>
      </c>
      <c r="E93" s="23">
        <v>45938.465999270797</v>
      </c>
      <c r="F93" s="21" t="s">
        <v>6811</v>
      </c>
      <c r="G93" s="22"/>
      <c r="H93" s="20" t="s">
        <v>4127</v>
      </c>
      <c r="I93" s="21" t="s">
        <v>4128</v>
      </c>
      <c r="J93" s="20" t="s">
        <v>4129</v>
      </c>
      <c r="K93" s="20" t="s">
        <v>4130</v>
      </c>
      <c r="L93" s="21" t="s">
        <v>6812</v>
      </c>
      <c r="M93" s="20" t="s">
        <v>6813</v>
      </c>
      <c r="N93" s="20" t="s">
        <v>6814</v>
      </c>
      <c r="O93" s="20">
        <v>40</v>
      </c>
      <c r="P93" s="21" t="s">
        <v>4137</v>
      </c>
      <c r="Q93" s="20" t="s">
        <v>4098</v>
      </c>
      <c r="R93" s="21" t="s">
        <v>4138</v>
      </c>
      <c r="S93" s="21" t="s">
        <v>4133</v>
      </c>
      <c r="T93" s="20">
        <v>111058</v>
      </c>
      <c r="U93" s="20">
        <v>2</v>
      </c>
      <c r="V93" s="20">
        <v>0</v>
      </c>
      <c r="W93" s="20" t="s">
        <v>6815</v>
      </c>
      <c r="X93" s="20" t="s">
        <v>6816</v>
      </c>
      <c r="Y93" s="22">
        <v>45938.465996759303</v>
      </c>
      <c r="AA93" s="20" t="s">
        <v>4134</v>
      </c>
      <c r="AB93" s="27">
        <v>9106039897</v>
      </c>
      <c r="AC93" s="25" t="str">
        <f>VLOOKUP(AB93,Data!AF:AG,2,0)</f>
        <v>9106039897-00159687</v>
      </c>
      <c r="AE93" s="25" t="str">
        <f>VLOOKUP(AC93,Data!A:G,7,0)</f>
        <v>00159687</v>
      </c>
      <c r="AF93" s="25" t="str">
        <f>VLOOKUP(AC93,Data!A:D,4,0)</f>
        <v>08/10/2025</v>
      </c>
      <c r="AG93" s="20" t="s">
        <v>198</v>
      </c>
      <c r="AH93" s="25" t="s">
        <v>11395</v>
      </c>
      <c r="AI93" s="25" t="str">
        <f>VLOOKUP(AG93,'mã win'!B:K,10,0)</f>
        <v>N</v>
      </c>
      <c r="AJ93" s="20" t="str">
        <f>VLOOKUP(Q93,'mã sp'!A:B,2,0)</f>
        <v>GM500</v>
      </c>
      <c r="AK93" s="25" t="str">
        <f>VLOOKUP(AC93,Data!A:F,6,0)</f>
        <v>K25TTM</v>
      </c>
      <c r="AL93" s="20" t="str">
        <f t="shared" si="4"/>
        <v>3816 WIN HCM 38C/7-9 Đường Cây Keo</v>
      </c>
      <c r="AM93" s="20" t="str">
        <f>VLOOKUP(AC93,Data!A:M,13,0)</f>
        <v>0104918404</v>
      </c>
      <c r="AN93" s="20">
        <f>MATCH(L93,[1]Khach_hang!$O:$O,0)</f>
        <v>973</v>
      </c>
      <c r="AO93" s="20" t="str">
        <f t="shared" si="5"/>
        <v>WIN3816</v>
      </c>
      <c r="AP93" s="20" t="str">
        <f>IF(AND(AM93="0104918404",AO93=""),"WIN"&amp;L93,IF(AO93="",VLOOKUP(AM93,'mã win'!B:J,9,0),""))</f>
        <v/>
      </c>
      <c r="AQ93" s="25" t="str">
        <f t="shared" si="6"/>
        <v>WIN3816</v>
      </c>
      <c r="AR93" s="1">
        <f t="shared" si="7"/>
        <v>239885.28</v>
      </c>
    </row>
    <row r="94" spans="1:44" x14ac:dyDescent="0.25">
      <c r="A94" s="20">
        <v>7576</v>
      </c>
      <c r="B94" s="21">
        <v>9106039897</v>
      </c>
      <c r="C94" s="22">
        <v>45938</v>
      </c>
      <c r="D94" s="22">
        <v>45938</v>
      </c>
      <c r="E94" s="23">
        <v>45938.465999270797</v>
      </c>
      <c r="F94" s="21" t="s">
        <v>6811</v>
      </c>
      <c r="G94" s="22"/>
      <c r="H94" s="20" t="s">
        <v>4127</v>
      </c>
      <c r="I94" s="21" t="s">
        <v>4128</v>
      </c>
      <c r="J94" s="20" t="s">
        <v>4129</v>
      </c>
      <c r="K94" s="20" t="s">
        <v>4130</v>
      </c>
      <c r="L94" s="21" t="s">
        <v>6812</v>
      </c>
      <c r="M94" s="20" t="s">
        <v>6813</v>
      </c>
      <c r="N94" s="20" t="s">
        <v>6814</v>
      </c>
      <c r="O94" s="20">
        <v>50</v>
      </c>
      <c r="P94" s="21" t="s">
        <v>4168</v>
      </c>
      <c r="Q94" s="20" t="s">
        <v>3992</v>
      </c>
      <c r="R94" s="21" t="s">
        <v>4169</v>
      </c>
      <c r="S94" s="21" t="s">
        <v>4133</v>
      </c>
      <c r="T94" s="20">
        <v>111606</v>
      </c>
      <c r="U94" s="20">
        <v>4</v>
      </c>
      <c r="V94" s="20">
        <v>0</v>
      </c>
      <c r="W94" s="20" t="s">
        <v>6815</v>
      </c>
      <c r="X94" s="20" t="s">
        <v>6816</v>
      </c>
      <c r="Y94" s="22">
        <v>45938.465996759303</v>
      </c>
      <c r="AA94" s="20" t="s">
        <v>4134</v>
      </c>
      <c r="AB94" s="27">
        <v>9106039897</v>
      </c>
      <c r="AC94" s="25" t="str">
        <f>VLOOKUP(AB94,Data!AF:AG,2,0)</f>
        <v>9106039897-00159687</v>
      </c>
      <c r="AE94" s="25" t="str">
        <f>VLOOKUP(AC94,Data!A:G,7,0)</f>
        <v>00159687</v>
      </c>
      <c r="AF94" s="25" t="str">
        <f>VLOOKUP(AC94,Data!A:D,4,0)</f>
        <v>08/10/2025</v>
      </c>
      <c r="AG94" s="20" t="s">
        <v>198</v>
      </c>
      <c r="AH94" s="25" t="s">
        <v>11395</v>
      </c>
      <c r="AI94" s="25" t="str">
        <f>VLOOKUP(AG94,'mã win'!B:K,10,0)</f>
        <v>N</v>
      </c>
      <c r="AJ94" s="20" t="str">
        <f>VLOOKUP(Q94,'mã sp'!A:B,2,0)</f>
        <v>GXD500</v>
      </c>
      <c r="AK94" s="25" t="str">
        <f>VLOOKUP(AC94,Data!A:F,6,0)</f>
        <v>K25TTM</v>
      </c>
      <c r="AL94" s="20" t="str">
        <f t="shared" si="4"/>
        <v>3816 WIN HCM 38C/7-9 Đường Cây Keo</v>
      </c>
      <c r="AM94" s="20" t="str">
        <f>VLOOKUP(AC94,Data!A:M,13,0)</f>
        <v>0104918404</v>
      </c>
      <c r="AN94" s="20">
        <f>MATCH(L94,[1]Khach_hang!$O:$O,0)</f>
        <v>973</v>
      </c>
      <c r="AO94" s="20" t="str">
        <f t="shared" si="5"/>
        <v>WIN3816</v>
      </c>
      <c r="AP94" s="20" t="str">
        <f>IF(AND(AM94="0104918404",AO94=""),"WIN"&amp;L94,IF(AO94="",VLOOKUP(AM94,'mã win'!B:J,9,0),""))</f>
        <v/>
      </c>
      <c r="AQ94" s="25" t="str">
        <f t="shared" si="6"/>
        <v>WIN3816</v>
      </c>
      <c r="AR94" s="1">
        <f t="shared" si="7"/>
        <v>482137.92</v>
      </c>
    </row>
    <row r="95" spans="1:44" x14ac:dyDescent="0.25">
      <c r="A95" s="20">
        <v>7577</v>
      </c>
      <c r="B95" s="21">
        <v>9106039942</v>
      </c>
      <c r="C95" s="22">
        <v>45938</v>
      </c>
      <c r="D95" s="22">
        <v>45942</v>
      </c>
      <c r="E95" s="23">
        <v>45938.473492974503</v>
      </c>
      <c r="F95" s="21" t="s">
        <v>6817</v>
      </c>
      <c r="G95" s="22"/>
      <c r="H95" s="20" t="s">
        <v>4127</v>
      </c>
      <c r="I95" s="21" t="s">
        <v>4128</v>
      </c>
      <c r="J95" s="20" t="s">
        <v>4129</v>
      </c>
      <c r="K95" s="20" t="s">
        <v>4130</v>
      </c>
      <c r="L95" s="21" t="s">
        <v>6295</v>
      </c>
      <c r="M95" s="20" t="s">
        <v>6296</v>
      </c>
      <c r="N95" s="20" t="s">
        <v>6297</v>
      </c>
      <c r="O95" s="20">
        <v>10</v>
      </c>
      <c r="P95" s="21" t="s">
        <v>4152</v>
      </c>
      <c r="Q95" s="20" t="s">
        <v>4012</v>
      </c>
      <c r="R95" s="21" t="s">
        <v>4153</v>
      </c>
      <c r="S95" s="21" t="s">
        <v>4133</v>
      </c>
      <c r="T95" s="20">
        <v>50182</v>
      </c>
      <c r="U95" s="20">
        <v>4</v>
      </c>
      <c r="V95" s="20">
        <v>0</v>
      </c>
      <c r="W95" s="20" t="s">
        <v>6298</v>
      </c>
      <c r="Y95" s="22">
        <v>45938.473490509299</v>
      </c>
      <c r="AA95" s="20" t="s">
        <v>4134</v>
      </c>
      <c r="AB95" s="27">
        <v>9106039942</v>
      </c>
      <c r="AC95" s="25" t="str">
        <f>VLOOKUP(AB95,Data!AF:AG,2,0)</f>
        <v>9106039942-00480633</v>
      </c>
      <c r="AE95" s="25" t="str">
        <f>VLOOKUP(AC95,Data!A:G,7,0)</f>
        <v>00480633</v>
      </c>
      <c r="AF95" s="25" t="str">
        <f>VLOOKUP(AC95,Data!A:D,4,0)</f>
        <v>08/10/2025</v>
      </c>
      <c r="AG95" s="20" t="s">
        <v>55</v>
      </c>
      <c r="AH95" s="25" t="s">
        <v>9472</v>
      </c>
      <c r="AI95" s="25" t="str">
        <f>VLOOKUP(AG95,'mã win'!B:K,10,0)</f>
        <v>B</v>
      </c>
      <c r="AJ95" s="20" t="str">
        <f>VLOOKUP(Q95,'mã sp'!A:B,2,0)</f>
        <v>GTLX250G</v>
      </c>
      <c r="AK95" s="25" t="str">
        <f>VLOOKUP(AC95,Data!A:F,6,0)</f>
        <v>K25TTM</v>
      </c>
      <c r="AL95" s="20" t="str">
        <f t="shared" si="4"/>
        <v>1646 WM VCC HNI Trần Duy Hưng</v>
      </c>
      <c r="AM95" s="20" t="str">
        <f>VLOOKUP(AC95,Data!A:M,13,0)</f>
        <v>0104918404-002</v>
      </c>
      <c r="AN95" s="20">
        <f>MATCH(L95,[1]Khach_hang!$O:$O,0)</f>
        <v>88</v>
      </c>
      <c r="AO95" s="20" t="str">
        <f t="shared" si="5"/>
        <v>WIN1646</v>
      </c>
      <c r="AP95" s="20" t="str">
        <f>IF(AND(AM95="0104918404",AO95=""),"WIN"&amp;L95,IF(AO95="",VLOOKUP(AM95,'mã win'!B:J,9,0),""))</f>
        <v/>
      </c>
      <c r="AQ95" s="25" t="str">
        <f t="shared" si="6"/>
        <v>WIN1646</v>
      </c>
      <c r="AR95" s="1">
        <f t="shared" si="7"/>
        <v>216786.24</v>
      </c>
    </row>
    <row r="96" spans="1:44" x14ac:dyDescent="0.25">
      <c r="A96" s="20">
        <v>7578</v>
      </c>
      <c r="B96" s="21">
        <v>9106039942</v>
      </c>
      <c r="C96" s="22">
        <v>45938</v>
      </c>
      <c r="D96" s="22">
        <v>45942</v>
      </c>
      <c r="E96" s="23">
        <v>45938.473492974503</v>
      </c>
      <c r="F96" s="21" t="s">
        <v>6817</v>
      </c>
      <c r="G96" s="22"/>
      <c r="H96" s="20" t="s">
        <v>4127</v>
      </c>
      <c r="I96" s="21" t="s">
        <v>4128</v>
      </c>
      <c r="J96" s="20" t="s">
        <v>4129</v>
      </c>
      <c r="K96" s="20" t="s">
        <v>4130</v>
      </c>
      <c r="L96" s="21" t="s">
        <v>6295</v>
      </c>
      <c r="M96" s="20" t="s">
        <v>6296</v>
      </c>
      <c r="N96" s="20" t="s">
        <v>6297</v>
      </c>
      <c r="O96" s="20">
        <v>20</v>
      </c>
      <c r="P96" s="21" t="s">
        <v>4150</v>
      </c>
      <c r="Q96" s="20" t="s">
        <v>3966</v>
      </c>
      <c r="R96" s="21" t="s">
        <v>4151</v>
      </c>
      <c r="S96" s="21" t="s">
        <v>4133</v>
      </c>
      <c r="T96" s="20">
        <v>70950</v>
      </c>
      <c r="U96" s="20">
        <v>6</v>
      </c>
      <c r="V96" s="20">
        <v>0</v>
      </c>
      <c r="W96" s="20" t="s">
        <v>6298</v>
      </c>
      <c r="Y96" s="22">
        <v>45938.473490509299</v>
      </c>
      <c r="AA96" s="20" t="s">
        <v>4134</v>
      </c>
      <c r="AB96" s="27">
        <v>9106039942</v>
      </c>
      <c r="AC96" s="25" t="str">
        <f>VLOOKUP(AB96,Data!AF:AG,2,0)</f>
        <v>9106039942-00480633</v>
      </c>
      <c r="AE96" s="25" t="str">
        <f>VLOOKUP(AC96,Data!A:G,7,0)</f>
        <v>00480633</v>
      </c>
      <c r="AF96" s="25" t="str">
        <f>VLOOKUP(AC96,Data!A:D,4,0)</f>
        <v>08/10/2025</v>
      </c>
      <c r="AG96" s="20" t="s">
        <v>55</v>
      </c>
      <c r="AH96" s="25" t="s">
        <v>9472</v>
      </c>
      <c r="AI96" s="25" t="str">
        <f>VLOOKUP(AG96,'mã win'!B:K,10,0)</f>
        <v>B</v>
      </c>
      <c r="AJ96" s="20" t="str">
        <f>VLOOKUP(Q96,'mã sp'!A:B,2,0)</f>
        <v>CN300</v>
      </c>
      <c r="AK96" s="25" t="str">
        <f>VLOOKUP(AC96,Data!A:F,6,0)</f>
        <v>K25TTM</v>
      </c>
      <c r="AL96" s="20" t="str">
        <f t="shared" si="4"/>
        <v>1646 WM VCC HNI Trần Duy Hưng</v>
      </c>
      <c r="AM96" s="20" t="str">
        <f>VLOOKUP(AC96,Data!A:M,13,0)</f>
        <v>0104918404-002</v>
      </c>
      <c r="AN96" s="20">
        <f>MATCH(L96,[1]Khach_hang!$O:$O,0)</f>
        <v>88</v>
      </c>
      <c r="AO96" s="20" t="str">
        <f t="shared" si="5"/>
        <v>WIN1646</v>
      </c>
      <c r="AP96" s="20" t="str">
        <f>IF(AND(AM96="0104918404",AO96=""),"WIN"&amp;L96,IF(AO96="",VLOOKUP(AM96,'mã win'!B:J,9,0),""))</f>
        <v/>
      </c>
      <c r="AQ96" s="25" t="str">
        <f t="shared" si="6"/>
        <v>WIN1646</v>
      </c>
      <c r="AR96" s="1">
        <f t="shared" si="7"/>
        <v>459756</v>
      </c>
    </row>
    <row r="97" spans="1:44" x14ac:dyDescent="0.25">
      <c r="A97" s="20">
        <v>7579</v>
      </c>
      <c r="B97" s="21">
        <v>9106039942</v>
      </c>
      <c r="C97" s="22">
        <v>45938</v>
      </c>
      <c r="D97" s="22">
        <v>45942</v>
      </c>
      <c r="E97" s="23">
        <v>45938.473492974503</v>
      </c>
      <c r="F97" s="21" t="s">
        <v>6817</v>
      </c>
      <c r="G97" s="22"/>
      <c r="H97" s="20" t="s">
        <v>4127</v>
      </c>
      <c r="I97" s="21" t="s">
        <v>4128</v>
      </c>
      <c r="J97" s="20" t="s">
        <v>4129</v>
      </c>
      <c r="K97" s="20" t="s">
        <v>4130</v>
      </c>
      <c r="L97" s="21" t="s">
        <v>6295</v>
      </c>
      <c r="M97" s="20" t="s">
        <v>6296</v>
      </c>
      <c r="N97" s="20" t="s">
        <v>6297</v>
      </c>
      <c r="O97" s="20">
        <v>30</v>
      </c>
      <c r="P97" s="21" t="s">
        <v>4176</v>
      </c>
      <c r="Q97" s="20" t="s">
        <v>4009</v>
      </c>
      <c r="R97" s="21" t="s">
        <v>4177</v>
      </c>
      <c r="S97" s="21" t="s">
        <v>4133</v>
      </c>
      <c r="T97" s="20">
        <v>41328</v>
      </c>
      <c r="U97" s="20">
        <v>2</v>
      </c>
      <c r="V97" s="20">
        <v>0</v>
      </c>
      <c r="W97" s="20" t="s">
        <v>6298</v>
      </c>
      <c r="Y97" s="22">
        <v>45938.473490509299</v>
      </c>
      <c r="AA97" s="20" t="s">
        <v>4134</v>
      </c>
      <c r="AB97" s="27">
        <v>9106039942</v>
      </c>
      <c r="AC97" s="25" t="str">
        <f>VLOOKUP(AB97,Data!AF:AG,2,0)</f>
        <v>9106039942-00480633</v>
      </c>
      <c r="AE97" s="25" t="str">
        <f>VLOOKUP(AC97,Data!A:G,7,0)</f>
        <v>00480633</v>
      </c>
      <c r="AF97" s="25" t="str">
        <f>VLOOKUP(AC97,Data!A:D,4,0)</f>
        <v>08/10/2025</v>
      </c>
      <c r="AG97" s="20" t="s">
        <v>55</v>
      </c>
      <c r="AH97" s="25" t="s">
        <v>9472</v>
      </c>
      <c r="AI97" s="25" t="str">
        <f>VLOOKUP(AG97,'mã win'!B:K,10,0)</f>
        <v>B</v>
      </c>
      <c r="AJ97" s="20" t="str">
        <f>VLOOKUP(Q97,'mã sp'!A:B,2,0)</f>
        <v>GSG250</v>
      </c>
      <c r="AK97" s="25" t="str">
        <f>VLOOKUP(AC97,Data!A:F,6,0)</f>
        <v>K25TTM</v>
      </c>
      <c r="AL97" s="20" t="str">
        <f t="shared" si="4"/>
        <v>1646 WM VCC HNI Trần Duy Hưng</v>
      </c>
      <c r="AM97" s="20" t="str">
        <f>VLOOKUP(AC97,Data!A:M,13,0)</f>
        <v>0104918404-002</v>
      </c>
      <c r="AN97" s="20">
        <f>MATCH(L97,[1]Khach_hang!$O:$O,0)</f>
        <v>88</v>
      </c>
      <c r="AO97" s="20" t="str">
        <f t="shared" si="5"/>
        <v>WIN1646</v>
      </c>
      <c r="AP97" s="20" t="str">
        <f>IF(AND(AM97="0104918404",AO97=""),"WIN"&amp;L97,IF(AO97="",VLOOKUP(AM97,'mã win'!B:J,9,0),""))</f>
        <v/>
      </c>
      <c r="AQ97" s="25" t="str">
        <f t="shared" si="6"/>
        <v>WIN1646</v>
      </c>
      <c r="AR97" s="1">
        <f t="shared" si="7"/>
        <v>89268.479999999996</v>
      </c>
    </row>
    <row r="98" spans="1:44" x14ac:dyDescent="0.25">
      <c r="A98" s="20">
        <v>7580</v>
      </c>
      <c r="B98" s="21">
        <v>9106039942</v>
      </c>
      <c r="C98" s="22">
        <v>45938</v>
      </c>
      <c r="D98" s="22">
        <v>45942</v>
      </c>
      <c r="E98" s="23">
        <v>45938.473492974503</v>
      </c>
      <c r="F98" s="21" t="s">
        <v>6817</v>
      </c>
      <c r="G98" s="22"/>
      <c r="H98" s="20" t="s">
        <v>4127</v>
      </c>
      <c r="I98" s="21" t="s">
        <v>4128</v>
      </c>
      <c r="J98" s="20" t="s">
        <v>4129</v>
      </c>
      <c r="K98" s="20" t="s">
        <v>4130</v>
      </c>
      <c r="L98" s="21" t="s">
        <v>6295</v>
      </c>
      <c r="M98" s="20" t="s">
        <v>6296</v>
      </c>
      <c r="N98" s="20" t="s">
        <v>6297</v>
      </c>
      <c r="O98" s="20">
        <v>40</v>
      </c>
      <c r="P98" s="21" t="s">
        <v>4171</v>
      </c>
      <c r="Q98" s="20" t="s">
        <v>3998</v>
      </c>
      <c r="R98" s="21" t="s">
        <v>4172</v>
      </c>
      <c r="S98" s="21" t="s">
        <v>4133</v>
      </c>
      <c r="T98" s="20">
        <v>49500</v>
      </c>
      <c r="U98" s="20">
        <v>5</v>
      </c>
      <c r="V98" s="20">
        <v>0</v>
      </c>
      <c r="W98" s="20" t="s">
        <v>6298</v>
      </c>
      <c r="Y98" s="22">
        <v>45938.473490509299</v>
      </c>
      <c r="AA98" s="20" t="s">
        <v>4134</v>
      </c>
      <c r="AB98" s="27">
        <v>9106039942</v>
      </c>
      <c r="AC98" s="25" t="str">
        <f>VLOOKUP(AB98,Data!AF:AG,2,0)</f>
        <v>9106039942-00480633</v>
      </c>
      <c r="AE98" s="25" t="str">
        <f>VLOOKUP(AC98,Data!A:G,7,0)</f>
        <v>00480633</v>
      </c>
      <c r="AF98" s="25" t="str">
        <f>VLOOKUP(AC98,Data!A:D,4,0)</f>
        <v>08/10/2025</v>
      </c>
      <c r="AG98" s="20" t="s">
        <v>55</v>
      </c>
      <c r="AH98" s="25" t="s">
        <v>9472</v>
      </c>
      <c r="AI98" s="25" t="str">
        <f>VLOOKUP(AG98,'mã win'!B:K,10,0)</f>
        <v>B</v>
      </c>
      <c r="AJ98" s="20" t="str">
        <f>VLOOKUP(Q98,'mã sp'!A:B,2,0)</f>
        <v>GL250</v>
      </c>
      <c r="AK98" s="25" t="str">
        <f>VLOOKUP(AC98,Data!A:F,6,0)</f>
        <v>K25TTM</v>
      </c>
      <c r="AL98" s="20" t="str">
        <f t="shared" si="4"/>
        <v>1646 WM VCC HNI Trần Duy Hưng</v>
      </c>
      <c r="AM98" s="20" t="str">
        <f>VLOOKUP(AC98,Data!A:M,13,0)</f>
        <v>0104918404-002</v>
      </c>
      <c r="AN98" s="20">
        <f>MATCH(L98,[1]Khach_hang!$O:$O,0)</f>
        <v>88</v>
      </c>
      <c r="AO98" s="20" t="str">
        <f t="shared" si="5"/>
        <v>WIN1646</v>
      </c>
      <c r="AP98" s="20" t="str">
        <f>IF(AND(AM98="0104918404",AO98=""),"WIN"&amp;L98,IF(AO98="",VLOOKUP(AM98,'mã win'!B:J,9,0),""))</f>
        <v/>
      </c>
      <c r="AQ98" s="25" t="str">
        <f t="shared" si="6"/>
        <v>WIN1646</v>
      </c>
      <c r="AR98" s="1">
        <f t="shared" si="7"/>
        <v>267300</v>
      </c>
    </row>
    <row r="99" spans="1:44" x14ac:dyDescent="0.25">
      <c r="A99" s="20">
        <v>7581</v>
      </c>
      <c r="B99" s="21">
        <v>9106039942</v>
      </c>
      <c r="C99" s="22">
        <v>45938</v>
      </c>
      <c r="D99" s="22">
        <v>45942</v>
      </c>
      <c r="E99" s="23">
        <v>45938.473492974503</v>
      </c>
      <c r="F99" s="21" t="s">
        <v>6817</v>
      </c>
      <c r="G99" s="22"/>
      <c r="H99" s="20" t="s">
        <v>4127</v>
      </c>
      <c r="I99" s="21" t="s">
        <v>4128</v>
      </c>
      <c r="J99" s="20" t="s">
        <v>4129</v>
      </c>
      <c r="K99" s="20" t="s">
        <v>4130</v>
      </c>
      <c r="L99" s="21" t="s">
        <v>6295</v>
      </c>
      <c r="M99" s="20" t="s">
        <v>6296</v>
      </c>
      <c r="N99" s="20" t="s">
        <v>6297</v>
      </c>
      <c r="O99" s="20">
        <v>50</v>
      </c>
      <c r="P99" s="21" t="s">
        <v>4168</v>
      </c>
      <c r="Q99" s="20" t="s">
        <v>3992</v>
      </c>
      <c r="R99" s="21" t="s">
        <v>4169</v>
      </c>
      <c r="S99" s="21" t="s">
        <v>4133</v>
      </c>
      <c r="T99" s="20">
        <v>111606</v>
      </c>
      <c r="U99" s="20">
        <v>4</v>
      </c>
      <c r="V99" s="20">
        <v>0</v>
      </c>
      <c r="W99" s="20" t="s">
        <v>6298</v>
      </c>
      <c r="Y99" s="22">
        <v>45938.473490509299</v>
      </c>
      <c r="AA99" s="20" t="s">
        <v>4134</v>
      </c>
      <c r="AB99" s="27">
        <v>9106039942</v>
      </c>
      <c r="AC99" s="25" t="str">
        <f>VLOOKUP(AB99,Data!AF:AG,2,0)</f>
        <v>9106039942-00480633</v>
      </c>
      <c r="AE99" s="25" t="str">
        <f>VLOOKUP(AC99,Data!A:G,7,0)</f>
        <v>00480633</v>
      </c>
      <c r="AF99" s="25" t="str">
        <f>VLOOKUP(AC99,Data!A:D,4,0)</f>
        <v>08/10/2025</v>
      </c>
      <c r="AG99" s="20" t="s">
        <v>55</v>
      </c>
      <c r="AH99" s="25" t="s">
        <v>9472</v>
      </c>
      <c r="AI99" s="25" t="str">
        <f>VLOOKUP(AG99,'mã win'!B:K,10,0)</f>
        <v>B</v>
      </c>
      <c r="AJ99" s="20" t="str">
        <f>VLOOKUP(Q99,'mã sp'!A:B,2,0)</f>
        <v>GXD500</v>
      </c>
      <c r="AK99" s="25" t="str">
        <f>VLOOKUP(AC99,Data!A:F,6,0)</f>
        <v>K25TTM</v>
      </c>
      <c r="AL99" s="20" t="str">
        <f t="shared" si="4"/>
        <v>1646 WM VCC HNI Trần Duy Hưng</v>
      </c>
      <c r="AM99" s="20" t="str">
        <f>VLOOKUP(AC99,Data!A:M,13,0)</f>
        <v>0104918404-002</v>
      </c>
      <c r="AN99" s="20">
        <f>MATCH(L99,[1]Khach_hang!$O:$O,0)</f>
        <v>88</v>
      </c>
      <c r="AO99" s="20" t="str">
        <f t="shared" si="5"/>
        <v>WIN1646</v>
      </c>
      <c r="AP99" s="20" t="str">
        <f>IF(AND(AM99="0104918404",AO99=""),"WIN"&amp;L99,IF(AO99="",VLOOKUP(AM99,'mã win'!B:J,9,0),""))</f>
        <v/>
      </c>
      <c r="AQ99" s="25" t="str">
        <f t="shared" si="6"/>
        <v>WIN1646</v>
      </c>
      <c r="AR99" s="1">
        <f t="shared" si="7"/>
        <v>482137.92</v>
      </c>
    </row>
    <row r="100" spans="1:44" x14ac:dyDescent="0.25">
      <c r="A100" s="20">
        <v>7582</v>
      </c>
      <c r="B100" s="21">
        <v>9106039943</v>
      </c>
      <c r="C100" s="22">
        <v>45938</v>
      </c>
      <c r="D100" s="22">
        <v>45943</v>
      </c>
      <c r="E100" s="23">
        <v>45938.473647222199</v>
      </c>
      <c r="F100" s="21" t="s">
        <v>6818</v>
      </c>
      <c r="G100" s="22"/>
      <c r="H100" s="20" t="s">
        <v>4127</v>
      </c>
      <c r="I100" s="21" t="s">
        <v>4128</v>
      </c>
      <c r="J100" s="20" t="s">
        <v>4129</v>
      </c>
      <c r="K100" s="20" t="s">
        <v>4130</v>
      </c>
      <c r="L100" s="21" t="s">
        <v>6819</v>
      </c>
      <c r="M100" s="20" t="s">
        <v>6820</v>
      </c>
      <c r="N100" s="20" t="s">
        <v>6821</v>
      </c>
      <c r="O100" s="20">
        <v>10</v>
      </c>
      <c r="P100" s="21" t="s">
        <v>4137</v>
      </c>
      <c r="Q100" s="20" t="s">
        <v>4098</v>
      </c>
      <c r="R100" s="21" t="s">
        <v>4138</v>
      </c>
      <c r="S100" s="21" t="s">
        <v>4133</v>
      </c>
      <c r="T100" s="20">
        <v>111058</v>
      </c>
      <c r="U100" s="20">
        <v>1</v>
      </c>
      <c r="V100" s="20">
        <v>0</v>
      </c>
      <c r="W100" s="20" t="s">
        <v>6820</v>
      </c>
      <c r="X100" s="20" t="s">
        <v>6822</v>
      </c>
      <c r="Y100" s="22">
        <v>45938.473644525497</v>
      </c>
      <c r="AA100" s="20" t="s">
        <v>4134</v>
      </c>
      <c r="AB100" s="27">
        <v>9106039943</v>
      </c>
      <c r="AC100" s="25" t="str">
        <f>VLOOKUP(AB100,Data!AF:AG,2,0)</f>
        <v>9106039943-00063658</v>
      </c>
      <c r="AE100" s="25" t="str">
        <f>VLOOKUP(AC100,Data!A:G,7,0)</f>
        <v>00063658</v>
      </c>
      <c r="AF100" s="25" t="str">
        <f>VLOOKUP(AC100,Data!A:D,4,0)</f>
        <v>08/10/2025</v>
      </c>
      <c r="AG100" s="20" t="s">
        <v>116</v>
      </c>
      <c r="AH100" s="25" t="s">
        <v>3706</v>
      </c>
      <c r="AI100" s="25" t="str">
        <f>VLOOKUP(AG100,'mã win'!B:K,10,0)</f>
        <v>N</v>
      </c>
      <c r="AJ100" s="20" t="str">
        <f>VLOOKUP(Q100,'mã sp'!A:B,2,0)</f>
        <v>GM500</v>
      </c>
      <c r="AK100" s="25" t="str">
        <f>VLOOKUP(AC100,Data!A:F,6,0)</f>
        <v>K25TTM</v>
      </c>
      <c r="AL100" s="20" t="str">
        <f t="shared" si="4"/>
        <v>4120 WM+ BDG 40/5A11 đường N2</v>
      </c>
      <c r="AM100" s="20" t="str">
        <f>VLOOKUP(AC100,Data!A:M,13,0)</f>
        <v>0104918404-024</v>
      </c>
      <c r="AO100" s="20" t="str">
        <f t="shared" si="5"/>
        <v/>
      </c>
      <c r="AP100" s="20" t="str">
        <f>IF(AND(AM100="0104918404",AO100=""),"WIN"&amp;L100,IF(AO100="",VLOOKUP(AM100,'mã win'!B:J,9,0),""))</f>
        <v>WIN-024</v>
      </c>
      <c r="AQ100" s="25" t="str">
        <f t="shared" si="6"/>
        <v>WIN-024</v>
      </c>
      <c r="AR100" s="1">
        <f t="shared" si="7"/>
        <v>119942.64</v>
      </c>
    </row>
    <row r="101" spans="1:44" x14ac:dyDescent="0.25">
      <c r="A101" s="20">
        <v>7583</v>
      </c>
      <c r="B101" s="21">
        <v>9106039943</v>
      </c>
      <c r="C101" s="22">
        <v>45938</v>
      </c>
      <c r="D101" s="22">
        <v>45943</v>
      </c>
      <c r="E101" s="23">
        <v>45938.473647222199</v>
      </c>
      <c r="F101" s="21" t="s">
        <v>6818</v>
      </c>
      <c r="G101" s="22"/>
      <c r="H101" s="20" t="s">
        <v>4127</v>
      </c>
      <c r="I101" s="21" t="s">
        <v>4128</v>
      </c>
      <c r="J101" s="20" t="s">
        <v>4129</v>
      </c>
      <c r="K101" s="20" t="s">
        <v>4130</v>
      </c>
      <c r="L101" s="21" t="s">
        <v>6819</v>
      </c>
      <c r="M101" s="20" t="s">
        <v>6820</v>
      </c>
      <c r="N101" s="20" t="s">
        <v>6821</v>
      </c>
      <c r="O101" s="20">
        <v>20</v>
      </c>
      <c r="P101" s="21" t="s">
        <v>4139</v>
      </c>
      <c r="Q101" s="20" t="s">
        <v>3948</v>
      </c>
      <c r="R101" s="21" t="s">
        <v>4140</v>
      </c>
      <c r="S101" s="21" t="s">
        <v>4133</v>
      </c>
      <c r="T101" s="20">
        <v>60885</v>
      </c>
      <c r="U101" s="20">
        <v>1</v>
      </c>
      <c r="V101" s="20">
        <v>0</v>
      </c>
      <c r="W101" s="20" t="s">
        <v>6820</v>
      </c>
      <c r="X101" s="20" t="s">
        <v>6822</v>
      </c>
      <c r="Y101" s="22">
        <v>45938.473644525497</v>
      </c>
      <c r="AA101" s="20" t="s">
        <v>4134</v>
      </c>
      <c r="AB101" s="27">
        <v>9106039943</v>
      </c>
      <c r="AC101" s="25" t="str">
        <f>VLOOKUP(AB101,Data!AF:AG,2,0)</f>
        <v>9106039943-00063658</v>
      </c>
      <c r="AE101" s="25" t="str">
        <f>VLOOKUP(AC101,Data!A:G,7,0)</f>
        <v>00063658</v>
      </c>
      <c r="AF101" s="25" t="str">
        <f>VLOOKUP(AC101,Data!A:D,4,0)</f>
        <v>08/10/2025</v>
      </c>
      <c r="AG101" s="20" t="s">
        <v>116</v>
      </c>
      <c r="AH101" s="25" t="s">
        <v>3706</v>
      </c>
      <c r="AI101" s="25" t="str">
        <f>VLOOKUP(AG101,'mã win'!B:K,10,0)</f>
        <v>N</v>
      </c>
      <c r="AJ101" s="20" t="str">
        <f>VLOOKUP(Q101,'mã sp'!A:B,2,0)</f>
        <v>CC300</v>
      </c>
      <c r="AK101" s="25" t="str">
        <f>VLOOKUP(AC101,Data!A:F,6,0)</f>
        <v>K25TTM</v>
      </c>
      <c r="AL101" s="20" t="str">
        <f t="shared" si="4"/>
        <v>4120 WM+ BDG 40/5A11 đường N2</v>
      </c>
      <c r="AM101" s="20" t="str">
        <f>VLOOKUP(AC101,Data!A:M,13,0)</f>
        <v>0104918404-024</v>
      </c>
      <c r="AO101" s="20" t="str">
        <f t="shared" si="5"/>
        <v/>
      </c>
      <c r="AP101" s="20" t="str">
        <f>IF(AND(AM101="0104918404",AO101=""),"WIN"&amp;L101,IF(AO101="",VLOOKUP(AM101,'mã win'!B:J,9,0),""))</f>
        <v>WIN-024</v>
      </c>
      <c r="AQ101" s="25" t="str">
        <f t="shared" si="6"/>
        <v>WIN-024</v>
      </c>
      <c r="AR101" s="1">
        <f t="shared" si="7"/>
        <v>65755.8</v>
      </c>
    </row>
    <row r="102" spans="1:44" x14ac:dyDescent="0.25">
      <c r="A102" s="20">
        <v>7584</v>
      </c>
      <c r="B102" s="21">
        <v>9106039943</v>
      </c>
      <c r="C102" s="22">
        <v>45938</v>
      </c>
      <c r="D102" s="22">
        <v>45943</v>
      </c>
      <c r="E102" s="23">
        <v>45938.473647222199</v>
      </c>
      <c r="F102" s="21" t="s">
        <v>6818</v>
      </c>
      <c r="G102" s="22"/>
      <c r="H102" s="20" t="s">
        <v>4127</v>
      </c>
      <c r="I102" s="21" t="s">
        <v>4128</v>
      </c>
      <c r="J102" s="20" t="s">
        <v>4129</v>
      </c>
      <c r="K102" s="20" t="s">
        <v>4130</v>
      </c>
      <c r="L102" s="21" t="s">
        <v>6819</v>
      </c>
      <c r="M102" s="20" t="s">
        <v>6820</v>
      </c>
      <c r="N102" s="20" t="s">
        <v>6821</v>
      </c>
      <c r="O102" s="20">
        <v>30</v>
      </c>
      <c r="P102" s="21" t="s">
        <v>4131</v>
      </c>
      <c r="Q102" s="20" t="s">
        <v>4099</v>
      </c>
      <c r="R102" s="21" t="s">
        <v>4132</v>
      </c>
      <c r="S102" s="21" t="s">
        <v>4133</v>
      </c>
      <c r="T102" s="20">
        <v>73431</v>
      </c>
      <c r="U102" s="20">
        <v>1</v>
      </c>
      <c r="V102" s="20">
        <v>0</v>
      </c>
      <c r="W102" s="20" t="s">
        <v>6820</v>
      </c>
      <c r="X102" s="20" t="s">
        <v>6822</v>
      </c>
      <c r="Y102" s="22">
        <v>45938.473644525497</v>
      </c>
      <c r="AA102" s="20" t="s">
        <v>4134</v>
      </c>
      <c r="AB102" s="27">
        <v>9106039943</v>
      </c>
      <c r="AC102" s="25" t="str">
        <f>VLOOKUP(AB102,Data!AF:AG,2,0)</f>
        <v>9106039943-00063658</v>
      </c>
      <c r="AE102" s="25" t="str">
        <f>VLOOKUP(AC102,Data!A:G,7,0)</f>
        <v>00063658</v>
      </c>
      <c r="AF102" s="25" t="str">
        <f>VLOOKUP(AC102,Data!A:D,4,0)</f>
        <v>08/10/2025</v>
      </c>
      <c r="AG102" s="20" t="s">
        <v>116</v>
      </c>
      <c r="AH102" s="25" t="s">
        <v>3706</v>
      </c>
      <c r="AI102" s="25" t="str">
        <f>VLOOKUP(AG102,'mã win'!B:K,10,0)</f>
        <v>N</v>
      </c>
      <c r="AJ102" s="20" t="str">
        <f>VLOOKUP(Q102,'mã sp'!A:B,2,0)</f>
        <v>CGM300</v>
      </c>
      <c r="AK102" s="25" t="str">
        <f>VLOOKUP(AC102,Data!A:F,6,0)</f>
        <v>K25TTM</v>
      </c>
      <c r="AL102" s="20" t="str">
        <f t="shared" si="4"/>
        <v>4120 WM+ BDG 40/5A11 đường N2</v>
      </c>
      <c r="AM102" s="20" t="str">
        <f>VLOOKUP(AC102,Data!A:M,13,0)</f>
        <v>0104918404-024</v>
      </c>
      <c r="AO102" s="20" t="str">
        <f t="shared" si="5"/>
        <v/>
      </c>
      <c r="AP102" s="20" t="str">
        <f>IF(AND(AM102="0104918404",AO102=""),"WIN"&amp;L102,IF(AO102="",VLOOKUP(AM102,'mã win'!B:J,9,0),""))</f>
        <v>WIN-024</v>
      </c>
      <c r="AQ102" s="25" t="str">
        <f t="shared" si="6"/>
        <v>WIN-024</v>
      </c>
      <c r="AR102" s="1">
        <f t="shared" si="7"/>
        <v>79305.48</v>
      </c>
    </row>
    <row r="103" spans="1:44" x14ac:dyDescent="0.25">
      <c r="A103" s="20">
        <v>7585</v>
      </c>
      <c r="B103" s="21">
        <v>9106039983</v>
      </c>
      <c r="C103" s="22">
        <v>45938</v>
      </c>
      <c r="D103" s="22">
        <v>45938</v>
      </c>
      <c r="E103" s="23">
        <v>45938.479229050899</v>
      </c>
      <c r="F103" s="21" t="s">
        <v>6823</v>
      </c>
      <c r="G103" s="22"/>
      <c r="H103" s="20" t="s">
        <v>4127</v>
      </c>
      <c r="I103" s="21" t="s">
        <v>4128</v>
      </c>
      <c r="J103" s="20" t="s">
        <v>4129</v>
      </c>
      <c r="K103" s="20" t="s">
        <v>4130</v>
      </c>
      <c r="L103" s="21" t="s">
        <v>6824</v>
      </c>
      <c r="M103" s="20" t="s">
        <v>6825</v>
      </c>
      <c r="N103" s="20" t="s">
        <v>6826</v>
      </c>
      <c r="O103" s="20">
        <v>10</v>
      </c>
      <c r="P103" s="21" t="s">
        <v>4150</v>
      </c>
      <c r="Q103" s="20" t="s">
        <v>3966</v>
      </c>
      <c r="R103" s="21" t="s">
        <v>4151</v>
      </c>
      <c r="S103" s="21" t="s">
        <v>4133</v>
      </c>
      <c r="T103" s="20">
        <v>70950</v>
      </c>
      <c r="U103" s="20">
        <v>1</v>
      </c>
      <c r="V103" s="20">
        <v>0</v>
      </c>
      <c r="W103" s="20" t="s">
        <v>6827</v>
      </c>
      <c r="X103" s="20" t="s">
        <v>6828</v>
      </c>
      <c r="Y103" s="22">
        <v>45938.479226770804</v>
      </c>
      <c r="AA103" s="20" t="s">
        <v>4134</v>
      </c>
      <c r="AB103" s="27">
        <v>9106039983</v>
      </c>
      <c r="AC103" s="25" t="str">
        <f>VLOOKUP(AB103,Data!AF:AG,2,0)</f>
        <v>9106039983-00480650</v>
      </c>
      <c r="AE103" s="25" t="str">
        <f>VLOOKUP(AC103,Data!A:G,7,0)</f>
        <v>00480650</v>
      </c>
      <c r="AF103" s="25" t="str">
        <f>VLOOKUP(AC103,Data!A:D,4,0)</f>
        <v>08/10/2025</v>
      </c>
      <c r="AG103" s="20" t="s">
        <v>55</v>
      </c>
      <c r="AH103" s="25" t="s">
        <v>10976</v>
      </c>
      <c r="AI103" s="25" t="str">
        <f>VLOOKUP(AG103,'mã win'!B:K,10,0)</f>
        <v>B</v>
      </c>
      <c r="AJ103" s="20" t="str">
        <f>VLOOKUP(Q103,'mã sp'!A:B,2,0)</f>
        <v>CN300</v>
      </c>
      <c r="AK103" s="25" t="str">
        <f>VLOOKUP(AC103,Data!A:F,6,0)</f>
        <v>K25TTM</v>
      </c>
      <c r="AL103" s="20" t="str">
        <f t="shared" si="4"/>
        <v>3248 WM+ HNI Lô 2-628 Hoàng Hoa Thám</v>
      </c>
      <c r="AM103" s="20" t="str">
        <f>VLOOKUP(AC103,Data!A:M,13,0)</f>
        <v>0104918404-002</v>
      </c>
      <c r="AN103" s="20">
        <f>MATCH(L103,[1]Khach_hang!$O:$O,0)</f>
        <v>763</v>
      </c>
      <c r="AO103" s="20" t="str">
        <f t="shared" si="5"/>
        <v>WIN3248</v>
      </c>
      <c r="AP103" s="20" t="str">
        <f>IF(AND(AM103="0104918404",AO103=""),"WIN"&amp;L103,IF(AO103="",VLOOKUP(AM103,'mã win'!B:J,9,0),""))</f>
        <v/>
      </c>
      <c r="AQ103" s="25" t="str">
        <f t="shared" si="6"/>
        <v>WIN3248</v>
      </c>
      <c r="AR103" s="1">
        <f t="shared" si="7"/>
        <v>76626</v>
      </c>
    </row>
    <row r="104" spans="1:44" x14ac:dyDescent="0.25">
      <c r="A104" s="20">
        <v>7586</v>
      </c>
      <c r="B104" s="21">
        <v>9106039983</v>
      </c>
      <c r="C104" s="22">
        <v>45938</v>
      </c>
      <c r="D104" s="22">
        <v>45938</v>
      </c>
      <c r="E104" s="23">
        <v>45938.479229050899</v>
      </c>
      <c r="F104" s="21" t="s">
        <v>6823</v>
      </c>
      <c r="G104" s="22"/>
      <c r="H104" s="20" t="s">
        <v>4127</v>
      </c>
      <c r="I104" s="21" t="s">
        <v>4128</v>
      </c>
      <c r="J104" s="20" t="s">
        <v>4129</v>
      </c>
      <c r="K104" s="20" t="s">
        <v>4130</v>
      </c>
      <c r="L104" s="21" t="s">
        <v>6824</v>
      </c>
      <c r="M104" s="20" t="s">
        <v>6825</v>
      </c>
      <c r="N104" s="20" t="s">
        <v>6826</v>
      </c>
      <c r="O104" s="20">
        <v>20</v>
      </c>
      <c r="P104" s="21" t="s">
        <v>4131</v>
      </c>
      <c r="Q104" s="20" t="s">
        <v>4099</v>
      </c>
      <c r="R104" s="21" t="s">
        <v>4132</v>
      </c>
      <c r="S104" s="21" t="s">
        <v>4133</v>
      </c>
      <c r="T104" s="20">
        <v>73431</v>
      </c>
      <c r="U104" s="20">
        <v>1</v>
      </c>
      <c r="V104" s="20">
        <v>0</v>
      </c>
      <c r="W104" s="20" t="s">
        <v>6827</v>
      </c>
      <c r="X104" s="20" t="s">
        <v>6828</v>
      </c>
      <c r="Y104" s="22">
        <v>45938.479226770804</v>
      </c>
      <c r="AA104" s="20" t="s">
        <v>4134</v>
      </c>
      <c r="AB104" s="27">
        <v>9106039983</v>
      </c>
      <c r="AC104" s="25" t="str">
        <f>VLOOKUP(AB104,Data!AF:AG,2,0)</f>
        <v>9106039983-00480650</v>
      </c>
      <c r="AE104" s="25" t="str">
        <f>VLOOKUP(AC104,Data!A:G,7,0)</f>
        <v>00480650</v>
      </c>
      <c r="AF104" s="25" t="str">
        <f>VLOOKUP(AC104,Data!A:D,4,0)</f>
        <v>08/10/2025</v>
      </c>
      <c r="AG104" s="20" t="s">
        <v>55</v>
      </c>
      <c r="AH104" s="25" t="s">
        <v>10976</v>
      </c>
      <c r="AI104" s="25" t="str">
        <f>VLOOKUP(AG104,'mã win'!B:K,10,0)</f>
        <v>B</v>
      </c>
      <c r="AJ104" s="20" t="str">
        <f>VLOOKUP(Q104,'mã sp'!A:B,2,0)</f>
        <v>CGM300</v>
      </c>
      <c r="AK104" s="25" t="str">
        <f>VLOOKUP(AC104,Data!A:F,6,0)</f>
        <v>K25TTM</v>
      </c>
      <c r="AL104" s="20" t="str">
        <f t="shared" si="4"/>
        <v>3248 WM+ HNI Lô 2-628 Hoàng Hoa Thám</v>
      </c>
      <c r="AM104" s="20" t="str">
        <f>VLOOKUP(AC104,Data!A:M,13,0)</f>
        <v>0104918404-002</v>
      </c>
      <c r="AN104" s="20">
        <f>MATCH(L104,[1]Khach_hang!$O:$O,0)</f>
        <v>763</v>
      </c>
      <c r="AO104" s="20" t="str">
        <f t="shared" si="5"/>
        <v>WIN3248</v>
      </c>
      <c r="AP104" s="20" t="str">
        <f>IF(AND(AM104="0104918404",AO104=""),"WIN"&amp;L104,IF(AO104="",VLOOKUP(AM104,'mã win'!B:J,9,0),""))</f>
        <v/>
      </c>
      <c r="AQ104" s="25" t="str">
        <f t="shared" si="6"/>
        <v>WIN3248</v>
      </c>
      <c r="AR104" s="1">
        <f t="shared" si="7"/>
        <v>79305.48</v>
      </c>
    </row>
    <row r="105" spans="1:44" x14ac:dyDescent="0.25">
      <c r="A105" s="20">
        <v>7587</v>
      </c>
      <c r="B105" s="21">
        <v>9106039983</v>
      </c>
      <c r="C105" s="22">
        <v>45938</v>
      </c>
      <c r="D105" s="22">
        <v>45938</v>
      </c>
      <c r="E105" s="23">
        <v>45938.479229050899</v>
      </c>
      <c r="F105" s="21" t="s">
        <v>6823</v>
      </c>
      <c r="G105" s="22"/>
      <c r="H105" s="20" t="s">
        <v>4127</v>
      </c>
      <c r="I105" s="21" t="s">
        <v>4128</v>
      </c>
      <c r="J105" s="20" t="s">
        <v>4129</v>
      </c>
      <c r="K105" s="20" t="s">
        <v>4130</v>
      </c>
      <c r="L105" s="21" t="s">
        <v>6824</v>
      </c>
      <c r="M105" s="20" t="s">
        <v>6825</v>
      </c>
      <c r="N105" s="20" t="s">
        <v>6826</v>
      </c>
      <c r="O105" s="20">
        <v>30</v>
      </c>
      <c r="P105" s="21" t="s">
        <v>4135</v>
      </c>
      <c r="Q105" s="20" t="s">
        <v>4086</v>
      </c>
      <c r="R105" s="21" t="s">
        <v>4136</v>
      </c>
      <c r="S105" s="21" t="s">
        <v>4133</v>
      </c>
      <c r="T105" s="20">
        <v>45588</v>
      </c>
      <c r="U105" s="20">
        <v>1</v>
      </c>
      <c r="V105" s="20">
        <v>0</v>
      </c>
      <c r="W105" s="20" t="s">
        <v>6827</v>
      </c>
      <c r="X105" s="20" t="s">
        <v>6828</v>
      </c>
      <c r="Y105" s="22">
        <v>45938.479226770804</v>
      </c>
      <c r="AA105" s="20" t="s">
        <v>4134</v>
      </c>
      <c r="AB105" s="27">
        <v>9106039983</v>
      </c>
      <c r="AC105" s="25" t="str">
        <f>VLOOKUP(AB105,Data!AF:AG,2,0)</f>
        <v>9106039983-00480650</v>
      </c>
      <c r="AE105" s="25" t="str">
        <f>VLOOKUP(AC105,Data!A:G,7,0)</f>
        <v>00480650</v>
      </c>
      <c r="AF105" s="25" t="str">
        <f>VLOOKUP(AC105,Data!A:D,4,0)</f>
        <v>08/10/2025</v>
      </c>
      <c r="AG105" s="20" t="s">
        <v>55</v>
      </c>
      <c r="AH105" s="25" t="s">
        <v>10976</v>
      </c>
      <c r="AI105" s="25" t="str">
        <f>VLOOKUP(AG105,'mã win'!B:K,10,0)</f>
        <v>B</v>
      </c>
      <c r="AJ105" s="20" t="str">
        <f>VLOOKUP(Q105,'mã sp'!A:B,2,0)</f>
        <v>TH200</v>
      </c>
      <c r="AK105" s="25" t="str">
        <f>VLOOKUP(AC105,Data!A:F,6,0)</f>
        <v>K25TTM</v>
      </c>
      <c r="AL105" s="20" t="str">
        <f t="shared" si="4"/>
        <v>3248 WM+ HNI Lô 2-628 Hoàng Hoa Thám</v>
      </c>
      <c r="AM105" s="20" t="str">
        <f>VLOOKUP(AC105,Data!A:M,13,0)</f>
        <v>0104918404-002</v>
      </c>
      <c r="AN105" s="20">
        <f>MATCH(L105,[1]Khach_hang!$O:$O,0)</f>
        <v>763</v>
      </c>
      <c r="AO105" s="20" t="str">
        <f t="shared" si="5"/>
        <v>WIN3248</v>
      </c>
      <c r="AP105" s="20" t="str">
        <f>IF(AND(AM105="0104918404",AO105=""),"WIN"&amp;L105,IF(AO105="",VLOOKUP(AM105,'mã win'!B:J,9,0),""))</f>
        <v/>
      </c>
      <c r="AQ105" s="25" t="str">
        <f t="shared" si="6"/>
        <v>WIN3248</v>
      </c>
      <c r="AR105" s="1">
        <f t="shared" si="7"/>
        <v>49235.040000000001</v>
      </c>
    </row>
    <row r="106" spans="1:44" x14ac:dyDescent="0.25">
      <c r="A106" s="20">
        <v>7588</v>
      </c>
      <c r="B106" s="21">
        <v>9106039989</v>
      </c>
      <c r="C106" s="22">
        <v>45938</v>
      </c>
      <c r="D106" s="22">
        <v>45938</v>
      </c>
      <c r="E106" s="23">
        <v>45938.479232256897</v>
      </c>
      <c r="F106" s="21" t="s">
        <v>6823</v>
      </c>
      <c r="G106" s="22"/>
      <c r="H106" s="20" t="s">
        <v>4127</v>
      </c>
      <c r="I106" s="21" t="s">
        <v>4128</v>
      </c>
      <c r="J106" s="20" t="s">
        <v>4129</v>
      </c>
      <c r="K106" s="20" t="s">
        <v>4130</v>
      </c>
      <c r="L106" s="21" t="s">
        <v>6829</v>
      </c>
      <c r="M106" s="20" t="s">
        <v>6830</v>
      </c>
      <c r="N106" s="20" t="s">
        <v>6831</v>
      </c>
      <c r="O106" s="20">
        <v>10</v>
      </c>
      <c r="P106" s="21" t="s">
        <v>4150</v>
      </c>
      <c r="Q106" s="20" t="s">
        <v>3966</v>
      </c>
      <c r="R106" s="21" t="s">
        <v>4151</v>
      </c>
      <c r="S106" s="21" t="s">
        <v>4133</v>
      </c>
      <c r="T106" s="20">
        <v>70950</v>
      </c>
      <c r="U106" s="20">
        <v>2</v>
      </c>
      <c r="V106" s="20">
        <v>0</v>
      </c>
      <c r="W106" s="20" t="s">
        <v>6830</v>
      </c>
      <c r="X106" s="20" t="s">
        <v>6832</v>
      </c>
      <c r="Y106" s="22">
        <v>45938.4792296296</v>
      </c>
      <c r="AA106" s="20" t="s">
        <v>4134</v>
      </c>
      <c r="AB106" s="27">
        <v>9106039989</v>
      </c>
      <c r="AC106" s="25" t="str">
        <f>VLOOKUP(AB106,Data!AF:AG,2,0)</f>
        <v>9106039989-00033503</v>
      </c>
      <c r="AE106" s="25" t="str">
        <f>VLOOKUP(AC106,Data!A:G,7,0)</f>
        <v>00033503</v>
      </c>
      <c r="AF106" s="25" t="str">
        <f>VLOOKUP(AC106,Data!A:D,4,0)</f>
        <v>08/10/2025</v>
      </c>
      <c r="AG106" s="20" t="s">
        <v>164</v>
      </c>
      <c r="AH106" s="25" t="s">
        <v>3686</v>
      </c>
      <c r="AI106" s="25" t="str">
        <f>VLOOKUP(AG106,'mã win'!B:K,10,0)</f>
        <v>B</v>
      </c>
      <c r="AJ106" s="20" t="str">
        <f>VLOOKUP(Q106,'mã sp'!A:B,2,0)</f>
        <v>CN300</v>
      </c>
      <c r="AK106" s="25" t="str">
        <f>VLOOKUP(AC106,Data!A:F,6,0)</f>
        <v>K25TTM</v>
      </c>
      <c r="AL106" s="20" t="str">
        <f t="shared" si="4"/>
        <v>4407 WM+ THA 53 LK 20 Đông Sơn</v>
      </c>
      <c r="AM106" s="20" t="str">
        <f>VLOOKUP(AC106,Data!A:M,13,0)</f>
        <v>0104918404-020</v>
      </c>
      <c r="AO106" s="20" t="str">
        <f t="shared" si="5"/>
        <v/>
      </c>
      <c r="AP106" s="20" t="str">
        <f>IF(AND(AM106="0104918404",AO106=""),"WIN"&amp;L106,IF(AO106="",VLOOKUP(AM106,'mã win'!B:J,9,0),""))</f>
        <v>WIN-020</v>
      </c>
      <c r="AQ106" s="25" t="str">
        <f t="shared" si="6"/>
        <v>WIN-020</v>
      </c>
      <c r="AR106" s="1">
        <f t="shared" si="7"/>
        <v>153252</v>
      </c>
    </row>
    <row r="107" spans="1:44" x14ac:dyDescent="0.25">
      <c r="A107" s="20">
        <v>7589</v>
      </c>
      <c r="B107" s="21">
        <v>9106039989</v>
      </c>
      <c r="C107" s="22">
        <v>45938</v>
      </c>
      <c r="D107" s="22">
        <v>45938</v>
      </c>
      <c r="E107" s="23">
        <v>45938.479232256897</v>
      </c>
      <c r="F107" s="21" t="s">
        <v>6823</v>
      </c>
      <c r="G107" s="22"/>
      <c r="H107" s="20" t="s">
        <v>4127</v>
      </c>
      <c r="I107" s="21" t="s">
        <v>4128</v>
      </c>
      <c r="J107" s="20" t="s">
        <v>4129</v>
      </c>
      <c r="K107" s="20" t="s">
        <v>4130</v>
      </c>
      <c r="L107" s="21" t="s">
        <v>6829</v>
      </c>
      <c r="M107" s="20" t="s">
        <v>6830</v>
      </c>
      <c r="N107" s="20" t="s">
        <v>6831</v>
      </c>
      <c r="O107" s="20">
        <v>20</v>
      </c>
      <c r="P107" s="21" t="s">
        <v>4139</v>
      </c>
      <c r="Q107" s="20" t="s">
        <v>3948</v>
      </c>
      <c r="R107" s="21" t="s">
        <v>4140</v>
      </c>
      <c r="S107" s="21" t="s">
        <v>4133</v>
      </c>
      <c r="T107" s="20">
        <v>60885</v>
      </c>
      <c r="U107" s="20">
        <v>3</v>
      </c>
      <c r="V107" s="20">
        <v>0</v>
      </c>
      <c r="W107" s="20" t="s">
        <v>6830</v>
      </c>
      <c r="X107" s="20" t="s">
        <v>6832</v>
      </c>
      <c r="Y107" s="22">
        <v>45938.4792296296</v>
      </c>
      <c r="AA107" s="20" t="s">
        <v>4134</v>
      </c>
      <c r="AB107" s="27">
        <v>9106039989</v>
      </c>
      <c r="AC107" s="25" t="str">
        <f>VLOOKUP(AB107,Data!AF:AG,2,0)</f>
        <v>9106039989-00033503</v>
      </c>
      <c r="AE107" s="25" t="str">
        <f>VLOOKUP(AC107,Data!A:G,7,0)</f>
        <v>00033503</v>
      </c>
      <c r="AF107" s="25" t="str">
        <f>VLOOKUP(AC107,Data!A:D,4,0)</f>
        <v>08/10/2025</v>
      </c>
      <c r="AG107" s="20" t="s">
        <v>164</v>
      </c>
      <c r="AH107" s="25" t="s">
        <v>3686</v>
      </c>
      <c r="AI107" s="25" t="str">
        <f>VLOOKUP(AG107,'mã win'!B:K,10,0)</f>
        <v>B</v>
      </c>
      <c r="AJ107" s="20" t="str">
        <f>VLOOKUP(Q107,'mã sp'!A:B,2,0)</f>
        <v>CC300</v>
      </c>
      <c r="AK107" s="25" t="str">
        <f>VLOOKUP(AC107,Data!A:F,6,0)</f>
        <v>K25TTM</v>
      </c>
      <c r="AL107" s="20" t="str">
        <f t="shared" si="4"/>
        <v>4407 WM+ THA 53 LK 20 Đông Sơn</v>
      </c>
      <c r="AM107" s="20" t="str">
        <f>VLOOKUP(AC107,Data!A:M,13,0)</f>
        <v>0104918404-020</v>
      </c>
      <c r="AO107" s="20" t="str">
        <f t="shared" si="5"/>
        <v/>
      </c>
      <c r="AP107" s="20" t="str">
        <f>IF(AND(AM107="0104918404",AO107=""),"WIN"&amp;L107,IF(AO107="",VLOOKUP(AM107,'mã win'!B:J,9,0),""))</f>
        <v>WIN-020</v>
      </c>
      <c r="AQ107" s="25" t="str">
        <f t="shared" si="6"/>
        <v>WIN-020</v>
      </c>
      <c r="AR107" s="1">
        <f t="shared" si="7"/>
        <v>197267.4</v>
      </c>
    </row>
    <row r="108" spans="1:44" x14ac:dyDescent="0.25">
      <c r="A108" s="20">
        <v>7590</v>
      </c>
      <c r="B108" s="21">
        <v>9106039989</v>
      </c>
      <c r="C108" s="22">
        <v>45938</v>
      </c>
      <c r="D108" s="22">
        <v>45938</v>
      </c>
      <c r="E108" s="23">
        <v>45938.479232256897</v>
      </c>
      <c r="F108" s="21" t="s">
        <v>6823</v>
      </c>
      <c r="G108" s="22"/>
      <c r="H108" s="20" t="s">
        <v>4127</v>
      </c>
      <c r="I108" s="21" t="s">
        <v>4128</v>
      </c>
      <c r="J108" s="20" t="s">
        <v>4129</v>
      </c>
      <c r="K108" s="20" t="s">
        <v>4130</v>
      </c>
      <c r="L108" s="21" t="s">
        <v>6829</v>
      </c>
      <c r="M108" s="20" t="s">
        <v>6830</v>
      </c>
      <c r="N108" s="20" t="s">
        <v>6831</v>
      </c>
      <c r="O108" s="20">
        <v>30</v>
      </c>
      <c r="P108" s="21" t="s">
        <v>4141</v>
      </c>
      <c r="Q108" s="20" t="s">
        <v>4058</v>
      </c>
      <c r="R108" s="21" t="s">
        <v>4142</v>
      </c>
      <c r="S108" s="21" t="s">
        <v>4133</v>
      </c>
      <c r="T108" s="20">
        <v>37720</v>
      </c>
      <c r="U108" s="20">
        <v>2</v>
      </c>
      <c r="V108" s="20">
        <v>0</v>
      </c>
      <c r="W108" s="20" t="s">
        <v>6830</v>
      </c>
      <c r="X108" s="20" t="s">
        <v>6832</v>
      </c>
      <c r="Y108" s="22">
        <v>45938.4792296296</v>
      </c>
      <c r="AA108" s="20" t="s">
        <v>4134</v>
      </c>
      <c r="AB108" s="27">
        <v>9106039989</v>
      </c>
      <c r="AC108" s="25" t="str">
        <f>VLOOKUP(AB108,Data!AF:AG,2,0)</f>
        <v>9106039989-00033503</v>
      </c>
      <c r="AE108" s="25" t="str">
        <f>VLOOKUP(AC108,Data!A:G,7,0)</f>
        <v>00033503</v>
      </c>
      <c r="AF108" s="25" t="str">
        <f>VLOOKUP(AC108,Data!A:D,4,0)</f>
        <v>08/10/2025</v>
      </c>
      <c r="AG108" s="20" t="s">
        <v>164</v>
      </c>
      <c r="AH108" s="25" t="s">
        <v>3686</v>
      </c>
      <c r="AI108" s="25" t="str">
        <f>VLOOKUP(AG108,'mã win'!B:K,10,0)</f>
        <v>B</v>
      </c>
      <c r="AJ108" s="20" t="str">
        <f>VLOOKUP(Q108,'mã sp'!A:B,2,0)</f>
        <v>MNH250</v>
      </c>
      <c r="AK108" s="25" t="str">
        <f>VLOOKUP(AC108,Data!A:F,6,0)</f>
        <v>K25TTM</v>
      </c>
      <c r="AL108" s="20" t="str">
        <f t="shared" si="4"/>
        <v>4407 WM+ THA 53 LK 20 Đông Sơn</v>
      </c>
      <c r="AM108" s="20" t="str">
        <f>VLOOKUP(AC108,Data!A:M,13,0)</f>
        <v>0104918404-020</v>
      </c>
      <c r="AO108" s="20" t="str">
        <f t="shared" si="5"/>
        <v/>
      </c>
      <c r="AP108" s="20" t="str">
        <f>IF(AND(AM108="0104918404",AO108=""),"WIN"&amp;L108,IF(AO108="",VLOOKUP(AM108,'mã win'!B:J,9,0),""))</f>
        <v>WIN-020</v>
      </c>
      <c r="AQ108" s="25" t="str">
        <f t="shared" si="6"/>
        <v>WIN-020</v>
      </c>
      <c r="AR108" s="1">
        <f t="shared" si="7"/>
        <v>81475.199999999997</v>
      </c>
    </row>
    <row r="109" spans="1:44" x14ac:dyDescent="0.25">
      <c r="A109" s="20">
        <v>7591</v>
      </c>
      <c r="B109" s="21">
        <v>9106040024</v>
      </c>
      <c r="C109" s="22">
        <v>45938</v>
      </c>
      <c r="D109" s="22">
        <v>45938</v>
      </c>
      <c r="E109" s="23">
        <v>45938.4807119213</v>
      </c>
      <c r="F109" s="21" t="s">
        <v>6833</v>
      </c>
      <c r="G109" s="22"/>
      <c r="H109" s="20" t="s">
        <v>4127</v>
      </c>
      <c r="I109" s="21" t="s">
        <v>4128</v>
      </c>
      <c r="J109" s="20" t="s">
        <v>4129</v>
      </c>
      <c r="K109" s="20" t="s">
        <v>4130</v>
      </c>
      <c r="L109" s="21" t="s">
        <v>6834</v>
      </c>
      <c r="M109" s="20" t="s">
        <v>6835</v>
      </c>
      <c r="N109" s="20" t="s">
        <v>6836</v>
      </c>
      <c r="O109" s="20">
        <v>10</v>
      </c>
      <c r="P109" s="21" t="s">
        <v>4141</v>
      </c>
      <c r="Q109" s="20" t="s">
        <v>4058</v>
      </c>
      <c r="R109" s="21" t="s">
        <v>4142</v>
      </c>
      <c r="S109" s="21" t="s">
        <v>4133</v>
      </c>
      <c r="T109" s="20">
        <v>37720</v>
      </c>
      <c r="U109" s="20">
        <v>1</v>
      </c>
      <c r="V109" s="20">
        <v>0</v>
      </c>
      <c r="W109" s="20" t="s">
        <v>6837</v>
      </c>
      <c r="Y109" s="22">
        <v>45938.480709456002</v>
      </c>
      <c r="AA109" s="20" t="s">
        <v>4134</v>
      </c>
      <c r="AB109" s="27">
        <v>9106040024</v>
      </c>
      <c r="AC109" s="25" t="str">
        <f>VLOOKUP(AB109,Data!AF:AG,2,0)</f>
        <v>9106040024-00005780</v>
      </c>
      <c r="AE109" s="25" t="str">
        <f>VLOOKUP(AC109,Data!A:G,7,0)</f>
        <v>00005780</v>
      </c>
      <c r="AF109" s="25" t="str">
        <f>VLOOKUP(AC109,Data!A:D,4,0)</f>
        <v>08/10/2025</v>
      </c>
      <c r="AG109" s="20" t="s">
        <v>455</v>
      </c>
      <c r="AH109" s="25" t="s">
        <v>3593</v>
      </c>
      <c r="AI109" s="25" t="str">
        <f>VLOOKUP(AG109,'mã win'!B:K,10,0)</f>
        <v>B</v>
      </c>
      <c r="AJ109" s="20" t="str">
        <f>VLOOKUP(Q109,'mã sp'!A:B,2,0)</f>
        <v>MNH250</v>
      </c>
      <c r="AK109" s="25" t="str">
        <f>VLOOKUP(AC109,Data!A:F,6,0)</f>
        <v>K25TTM</v>
      </c>
      <c r="AL109" s="20" t="str">
        <f t="shared" si="4"/>
        <v>2ADY WM+ NBH Xóm 5, Cồn Thoi</v>
      </c>
      <c r="AM109" s="20" t="str">
        <f>VLOOKUP(AC109,Data!A:M,13,0)</f>
        <v>0104918404-001</v>
      </c>
      <c r="AO109" s="20" t="str">
        <f t="shared" si="5"/>
        <v/>
      </c>
      <c r="AP109" s="20" t="str">
        <f>IF(AND(AM109="0104918404",AO109=""),"WIN"&amp;L109,IF(AO109="",VLOOKUP(AM109,'mã win'!B:J,9,0),""))</f>
        <v>WIN-NBH-00-001</v>
      </c>
      <c r="AQ109" s="25" t="str">
        <f t="shared" si="6"/>
        <v>WIN-NBH-00-001</v>
      </c>
      <c r="AR109" s="1">
        <f t="shared" si="7"/>
        <v>40737.599999999999</v>
      </c>
    </row>
    <row r="110" spans="1:44" x14ac:dyDescent="0.25">
      <c r="A110" s="20">
        <v>7592</v>
      </c>
      <c r="B110" s="21">
        <v>9106040024</v>
      </c>
      <c r="C110" s="22">
        <v>45938</v>
      </c>
      <c r="D110" s="22">
        <v>45938</v>
      </c>
      <c r="E110" s="23">
        <v>45938.4807119213</v>
      </c>
      <c r="F110" s="21" t="s">
        <v>6833</v>
      </c>
      <c r="G110" s="22"/>
      <c r="H110" s="20" t="s">
        <v>4127</v>
      </c>
      <c r="I110" s="21" t="s">
        <v>4128</v>
      </c>
      <c r="J110" s="20" t="s">
        <v>4129</v>
      </c>
      <c r="K110" s="20" t="s">
        <v>4130</v>
      </c>
      <c r="L110" s="21" t="s">
        <v>6834</v>
      </c>
      <c r="M110" s="20" t="s">
        <v>6835</v>
      </c>
      <c r="N110" s="20" t="s">
        <v>6836</v>
      </c>
      <c r="O110" s="20">
        <v>20</v>
      </c>
      <c r="P110" s="21" t="s">
        <v>4139</v>
      </c>
      <c r="Q110" s="20" t="s">
        <v>3948</v>
      </c>
      <c r="R110" s="21" t="s">
        <v>4140</v>
      </c>
      <c r="S110" s="21" t="s">
        <v>4133</v>
      </c>
      <c r="T110" s="20">
        <v>60885</v>
      </c>
      <c r="U110" s="20">
        <v>1</v>
      </c>
      <c r="V110" s="20">
        <v>0</v>
      </c>
      <c r="W110" s="20" t="s">
        <v>6837</v>
      </c>
      <c r="Y110" s="22">
        <v>45938.480709456002</v>
      </c>
      <c r="AA110" s="20" t="s">
        <v>4134</v>
      </c>
      <c r="AB110" s="27">
        <v>9106040024</v>
      </c>
      <c r="AC110" s="25" t="str">
        <f>VLOOKUP(AB110,Data!AF:AG,2,0)</f>
        <v>9106040024-00005780</v>
      </c>
      <c r="AE110" s="25" t="str">
        <f>VLOOKUP(AC110,Data!A:G,7,0)</f>
        <v>00005780</v>
      </c>
      <c r="AF110" s="25" t="str">
        <f>VLOOKUP(AC110,Data!A:D,4,0)</f>
        <v>08/10/2025</v>
      </c>
      <c r="AG110" s="20" t="s">
        <v>455</v>
      </c>
      <c r="AH110" s="25" t="s">
        <v>3593</v>
      </c>
      <c r="AI110" s="25" t="str">
        <f>VLOOKUP(AG110,'mã win'!B:K,10,0)</f>
        <v>B</v>
      </c>
      <c r="AJ110" s="20" t="str">
        <f>VLOOKUP(Q110,'mã sp'!A:B,2,0)</f>
        <v>CC300</v>
      </c>
      <c r="AK110" s="25" t="str">
        <f>VLOOKUP(AC110,Data!A:F,6,0)</f>
        <v>K25TTM</v>
      </c>
      <c r="AL110" s="20" t="str">
        <f t="shared" si="4"/>
        <v>2ADY WM+ NBH Xóm 5, Cồn Thoi</v>
      </c>
      <c r="AM110" s="20" t="str">
        <f>VLOOKUP(AC110,Data!A:M,13,0)</f>
        <v>0104918404-001</v>
      </c>
      <c r="AO110" s="20" t="str">
        <f t="shared" si="5"/>
        <v/>
      </c>
      <c r="AP110" s="20" t="str">
        <f>IF(AND(AM110="0104918404",AO110=""),"WIN"&amp;L110,IF(AO110="",VLOOKUP(AM110,'mã win'!B:J,9,0),""))</f>
        <v>WIN-NBH-00-001</v>
      </c>
      <c r="AQ110" s="25" t="str">
        <f t="shared" si="6"/>
        <v>WIN-NBH-00-001</v>
      </c>
      <c r="AR110" s="1">
        <f t="shared" si="7"/>
        <v>65755.8</v>
      </c>
    </row>
    <row r="111" spans="1:44" x14ac:dyDescent="0.25">
      <c r="A111" s="20">
        <v>7593</v>
      </c>
      <c r="B111" s="21">
        <v>9106039995</v>
      </c>
      <c r="C111" s="22">
        <v>45938</v>
      </c>
      <c r="D111" s="22">
        <v>45943</v>
      </c>
      <c r="E111" s="23">
        <v>45938.480858946801</v>
      </c>
      <c r="F111" s="21" t="s">
        <v>6838</v>
      </c>
      <c r="G111" s="22"/>
      <c r="H111" s="20" t="s">
        <v>4127</v>
      </c>
      <c r="I111" s="21" t="s">
        <v>4128</v>
      </c>
      <c r="J111" s="20" t="s">
        <v>4129</v>
      </c>
      <c r="K111" s="20" t="s">
        <v>4130</v>
      </c>
      <c r="L111" s="21" t="s">
        <v>6829</v>
      </c>
      <c r="M111" s="20" t="s">
        <v>6830</v>
      </c>
      <c r="N111" s="20" t="s">
        <v>6831</v>
      </c>
      <c r="O111" s="20">
        <v>10</v>
      </c>
      <c r="P111" s="21" t="s">
        <v>4131</v>
      </c>
      <c r="Q111" s="20" t="s">
        <v>4099</v>
      </c>
      <c r="R111" s="21" t="s">
        <v>4132</v>
      </c>
      <c r="S111" s="21" t="s">
        <v>4133</v>
      </c>
      <c r="T111" s="20">
        <v>73431</v>
      </c>
      <c r="U111" s="20">
        <v>1</v>
      </c>
      <c r="V111" s="20">
        <v>0</v>
      </c>
      <c r="W111" s="20" t="s">
        <v>6830</v>
      </c>
      <c r="X111" s="20" t="s">
        <v>6832</v>
      </c>
      <c r="Y111" s="22">
        <v>45938.4808564005</v>
      </c>
      <c r="AA111" s="20" t="s">
        <v>4134</v>
      </c>
      <c r="AB111" s="27">
        <v>9106039995</v>
      </c>
      <c r="AC111" s="25" t="str">
        <f>VLOOKUP(AB111,Data!AF:AG,2,0)</f>
        <v>9106039995-00033504</v>
      </c>
      <c r="AE111" s="25" t="str">
        <f>VLOOKUP(AC111,Data!A:G,7,0)</f>
        <v>00033504</v>
      </c>
      <c r="AF111" s="25" t="str">
        <f>VLOOKUP(AC111,Data!A:D,4,0)</f>
        <v>08/10/2025</v>
      </c>
      <c r="AG111" s="20" t="s">
        <v>164</v>
      </c>
      <c r="AH111" s="25" t="s">
        <v>3686</v>
      </c>
      <c r="AI111" s="25" t="str">
        <f>VLOOKUP(AG111,'mã win'!B:K,10,0)</f>
        <v>B</v>
      </c>
      <c r="AJ111" s="20" t="str">
        <f>VLOOKUP(Q111,'mã sp'!A:B,2,0)</f>
        <v>CGM300</v>
      </c>
      <c r="AK111" s="25" t="str">
        <f>VLOOKUP(AC111,Data!A:F,6,0)</f>
        <v>K25TTM</v>
      </c>
      <c r="AL111" s="20" t="str">
        <f t="shared" si="4"/>
        <v>4407 WM+ THA 53 LK 20 Đông Sơn</v>
      </c>
      <c r="AM111" s="20" t="str">
        <f>VLOOKUP(AC111,Data!A:M,13,0)</f>
        <v>0104918404-020</v>
      </c>
      <c r="AO111" s="20" t="str">
        <f t="shared" si="5"/>
        <v/>
      </c>
      <c r="AP111" s="20" t="str">
        <f>IF(AND(AM111="0104918404",AO111=""),"WIN"&amp;L111,IF(AO111="",VLOOKUP(AM111,'mã win'!B:J,9,0),""))</f>
        <v>WIN-020</v>
      </c>
      <c r="AQ111" s="25" t="str">
        <f t="shared" si="6"/>
        <v>WIN-020</v>
      </c>
      <c r="AR111" s="1">
        <f t="shared" si="7"/>
        <v>79305.48</v>
      </c>
    </row>
    <row r="112" spans="1:44" x14ac:dyDescent="0.25">
      <c r="A112" s="20">
        <v>7594</v>
      </c>
      <c r="B112" s="21">
        <v>9106039995</v>
      </c>
      <c r="C112" s="22">
        <v>45938</v>
      </c>
      <c r="D112" s="22">
        <v>45943</v>
      </c>
      <c r="E112" s="23">
        <v>45938.480858946801</v>
      </c>
      <c r="F112" s="21" t="s">
        <v>6838</v>
      </c>
      <c r="G112" s="22"/>
      <c r="H112" s="20" t="s">
        <v>4127</v>
      </c>
      <c r="I112" s="21" t="s">
        <v>4128</v>
      </c>
      <c r="J112" s="20" t="s">
        <v>4129</v>
      </c>
      <c r="K112" s="20" t="s">
        <v>4130</v>
      </c>
      <c r="L112" s="21" t="s">
        <v>6829</v>
      </c>
      <c r="M112" s="20" t="s">
        <v>6830</v>
      </c>
      <c r="N112" s="20" t="s">
        <v>6831</v>
      </c>
      <c r="O112" s="20">
        <v>20</v>
      </c>
      <c r="P112" s="21" t="s">
        <v>4135</v>
      </c>
      <c r="Q112" s="20" t="s">
        <v>4086</v>
      </c>
      <c r="R112" s="21" t="s">
        <v>4136</v>
      </c>
      <c r="S112" s="21" t="s">
        <v>4133</v>
      </c>
      <c r="T112" s="20">
        <v>45588</v>
      </c>
      <c r="U112" s="20">
        <v>3</v>
      </c>
      <c r="V112" s="20">
        <v>0</v>
      </c>
      <c r="W112" s="20" t="s">
        <v>6830</v>
      </c>
      <c r="X112" s="20" t="s">
        <v>6832</v>
      </c>
      <c r="Y112" s="22">
        <v>45938.4808564005</v>
      </c>
      <c r="AA112" s="20" t="s">
        <v>4134</v>
      </c>
      <c r="AB112" s="27">
        <v>9106039995</v>
      </c>
      <c r="AC112" s="25" t="str">
        <f>VLOOKUP(AB112,Data!AF:AG,2,0)</f>
        <v>9106039995-00033504</v>
      </c>
      <c r="AE112" s="25" t="str">
        <f>VLOOKUP(AC112,Data!A:G,7,0)</f>
        <v>00033504</v>
      </c>
      <c r="AF112" s="25" t="str">
        <f>VLOOKUP(AC112,Data!A:D,4,0)</f>
        <v>08/10/2025</v>
      </c>
      <c r="AG112" s="20" t="s">
        <v>164</v>
      </c>
      <c r="AH112" s="25" t="s">
        <v>3686</v>
      </c>
      <c r="AI112" s="25" t="str">
        <f>VLOOKUP(AG112,'mã win'!B:K,10,0)</f>
        <v>B</v>
      </c>
      <c r="AJ112" s="20" t="str">
        <f>VLOOKUP(Q112,'mã sp'!A:B,2,0)</f>
        <v>TH200</v>
      </c>
      <c r="AK112" s="25" t="str">
        <f>VLOOKUP(AC112,Data!A:F,6,0)</f>
        <v>K25TTM</v>
      </c>
      <c r="AL112" s="20" t="str">
        <f t="shared" si="4"/>
        <v>4407 WM+ THA 53 LK 20 Đông Sơn</v>
      </c>
      <c r="AM112" s="20" t="str">
        <f>VLOOKUP(AC112,Data!A:M,13,0)</f>
        <v>0104918404-020</v>
      </c>
      <c r="AO112" s="20" t="str">
        <f t="shared" si="5"/>
        <v/>
      </c>
      <c r="AP112" s="20" t="str">
        <f>IF(AND(AM112="0104918404",AO112=""),"WIN"&amp;L112,IF(AO112="",VLOOKUP(AM112,'mã win'!B:J,9,0),""))</f>
        <v>WIN-020</v>
      </c>
      <c r="AQ112" s="25" t="str">
        <f t="shared" si="6"/>
        <v>WIN-020</v>
      </c>
      <c r="AR112" s="1">
        <f t="shared" si="7"/>
        <v>147705.12</v>
      </c>
    </row>
    <row r="113" spans="1:44" x14ac:dyDescent="0.25">
      <c r="A113" s="20">
        <v>7595</v>
      </c>
      <c r="B113" s="21">
        <v>9106040026</v>
      </c>
      <c r="C113" s="22">
        <v>45938</v>
      </c>
      <c r="D113" s="22">
        <v>45943</v>
      </c>
      <c r="E113" s="23">
        <v>45938.482411886602</v>
      </c>
      <c r="F113" s="21" t="s">
        <v>6839</v>
      </c>
      <c r="G113" s="22"/>
      <c r="H113" s="20" t="s">
        <v>4127</v>
      </c>
      <c r="I113" s="21" t="s">
        <v>4128</v>
      </c>
      <c r="J113" s="20" t="s">
        <v>4129</v>
      </c>
      <c r="K113" s="20" t="s">
        <v>4130</v>
      </c>
      <c r="L113" s="21" t="s">
        <v>4380</v>
      </c>
      <c r="M113" s="20" t="s">
        <v>4381</v>
      </c>
      <c r="N113" s="20" t="s">
        <v>4382</v>
      </c>
      <c r="O113" s="20">
        <v>10</v>
      </c>
      <c r="P113" s="21" t="s">
        <v>4135</v>
      </c>
      <c r="Q113" s="20" t="s">
        <v>4086</v>
      </c>
      <c r="R113" s="21" t="s">
        <v>4136</v>
      </c>
      <c r="S113" s="21" t="s">
        <v>4133</v>
      </c>
      <c r="T113" s="20">
        <v>45588</v>
      </c>
      <c r="U113" s="20">
        <v>5</v>
      </c>
      <c r="V113" s="20">
        <v>0</v>
      </c>
      <c r="W113" s="20" t="s">
        <v>4381</v>
      </c>
      <c r="Y113" s="22">
        <v>45938.4824101505</v>
      </c>
      <c r="AA113" s="20" t="s">
        <v>4134</v>
      </c>
      <c r="AB113" s="27">
        <v>9106040026</v>
      </c>
      <c r="AC113" s="25" t="str">
        <f>VLOOKUP(AB113,Data!AF:AG,2,0)</f>
        <v>9106040026-00047445</v>
      </c>
      <c r="AE113" s="25" t="str">
        <f>VLOOKUP(AC113,Data!A:G,7,0)</f>
        <v>00047445</v>
      </c>
      <c r="AF113" s="25" t="str">
        <f>VLOOKUP(AC113,Data!A:D,4,0)</f>
        <v>08/10/2025</v>
      </c>
      <c r="AG113" s="20" t="s">
        <v>407</v>
      </c>
      <c r="AH113" s="25" t="s">
        <v>3627</v>
      </c>
      <c r="AI113" s="25" t="str">
        <f>VLOOKUP(AG113,'mã win'!B:K,10,0)</f>
        <v>B</v>
      </c>
      <c r="AJ113" s="20" t="str">
        <f>VLOOKUP(Q113,'mã sp'!A:B,2,0)</f>
        <v>TH200</v>
      </c>
      <c r="AK113" s="25" t="str">
        <f>VLOOKUP(AC113,Data!A:F,6,0)</f>
        <v>K25TTM</v>
      </c>
      <c r="AL113" s="20" t="str">
        <f t="shared" si="4"/>
        <v>3479 WM+ QNH Khu 2 Thanh Sơn</v>
      </c>
      <c r="AM113" s="20" t="str">
        <f>VLOOKUP(AC113,Data!A:M,13,0)</f>
        <v>0104918404-007</v>
      </c>
      <c r="AO113" s="20" t="str">
        <f t="shared" si="5"/>
        <v/>
      </c>
      <c r="AP113" s="20" t="str">
        <f>IF(AND(AM113="0104918404",AO113=""),"WIN"&amp;L113,IF(AO113="",VLOOKUP(AM113,'mã win'!B:J,9,0),""))</f>
        <v>WIN-QNH-00-007</v>
      </c>
      <c r="AQ113" s="25" t="str">
        <f t="shared" si="6"/>
        <v>WIN-QNH-00-007</v>
      </c>
      <c r="AR113" s="1">
        <f t="shared" si="7"/>
        <v>246175.2</v>
      </c>
    </row>
    <row r="114" spans="1:44" x14ac:dyDescent="0.25">
      <c r="A114" s="20">
        <v>7596</v>
      </c>
      <c r="B114" s="21">
        <v>9106040087</v>
      </c>
      <c r="C114" s="22">
        <v>45938</v>
      </c>
      <c r="D114" s="22">
        <v>45938</v>
      </c>
      <c r="E114" s="23">
        <v>45938.4851025116</v>
      </c>
      <c r="F114" s="21" t="s">
        <v>6840</v>
      </c>
      <c r="G114" s="22"/>
      <c r="H114" s="20" t="s">
        <v>4127</v>
      </c>
      <c r="I114" s="21" t="s">
        <v>4128</v>
      </c>
      <c r="J114" s="20" t="s">
        <v>4129</v>
      </c>
      <c r="K114" s="20" t="s">
        <v>4130</v>
      </c>
      <c r="L114" s="21" t="s">
        <v>5229</v>
      </c>
      <c r="M114" s="20" t="s">
        <v>5230</v>
      </c>
      <c r="N114" s="20" t="s">
        <v>5231</v>
      </c>
      <c r="O114" s="20">
        <v>10</v>
      </c>
      <c r="P114" s="21" t="s">
        <v>4152</v>
      </c>
      <c r="Q114" s="20" t="s">
        <v>4012</v>
      </c>
      <c r="R114" s="21" t="s">
        <v>4153</v>
      </c>
      <c r="S114" s="21" t="s">
        <v>4133</v>
      </c>
      <c r="T114" s="20">
        <v>41150</v>
      </c>
      <c r="U114" s="20">
        <v>1</v>
      </c>
      <c r="V114" s="20">
        <v>0</v>
      </c>
      <c r="W114" s="20" t="s">
        <v>5230</v>
      </c>
      <c r="X114" s="20" t="s">
        <v>4161</v>
      </c>
      <c r="Y114" s="22">
        <v>45938.485100694401</v>
      </c>
      <c r="AA114" s="20" t="s">
        <v>4134</v>
      </c>
      <c r="AB114" s="27">
        <v>9106040087</v>
      </c>
      <c r="AC114" s="25" t="str">
        <f>VLOOKUP(AB114,Data!AF:AG,2,0)</f>
        <v>9106040087-00037332</v>
      </c>
      <c r="AE114" s="25" t="str">
        <f>VLOOKUP(AC114,Data!A:G,7,0)</f>
        <v>00037332</v>
      </c>
      <c r="AF114" s="25" t="str">
        <f>VLOOKUP(AC114,Data!A:D,4,0)</f>
        <v>08/10/2025</v>
      </c>
      <c r="AG114" s="20" t="s">
        <v>107</v>
      </c>
      <c r="AH114" s="25" t="s">
        <v>3829</v>
      </c>
      <c r="AI114" s="25" t="str">
        <f>VLOOKUP(AG114,'mã win'!B:K,10,0)</f>
        <v>B</v>
      </c>
      <c r="AJ114" s="20" t="str">
        <f>VLOOKUP(Q114,'mã sp'!A:B,2,0)</f>
        <v>GTLX250G</v>
      </c>
      <c r="AK114" s="25" t="str">
        <f>VLOOKUP(AC114,Data!A:F,6,0)</f>
        <v>K25TTM</v>
      </c>
      <c r="AL114" s="20" t="str">
        <f t="shared" si="4"/>
        <v>4920 WM+ NAN 99 Hermann Gmeiner</v>
      </c>
      <c r="AM114" s="20" t="str">
        <f>VLOOKUP(AC114,Data!A:M,13,0)</f>
        <v>0104918404-058</v>
      </c>
      <c r="AO114" s="20" t="str">
        <f t="shared" si="5"/>
        <v/>
      </c>
      <c r="AP114" s="20" t="str">
        <f>IF(AND(AM114="0104918404",AO114=""),"WIN"&amp;L114,IF(AO114="",VLOOKUP(AM114,'mã win'!B:J,9,0),""))</f>
        <v>WIN-058</v>
      </c>
      <c r="AQ114" s="25" t="str">
        <f t="shared" si="6"/>
        <v>WIN-058</v>
      </c>
      <c r="AR114" s="1">
        <f t="shared" si="7"/>
        <v>44442</v>
      </c>
    </row>
    <row r="115" spans="1:44" x14ac:dyDescent="0.25">
      <c r="A115" s="20">
        <v>7597</v>
      </c>
      <c r="B115" s="21">
        <v>9106040056</v>
      </c>
      <c r="C115" s="22">
        <v>45938</v>
      </c>
      <c r="D115" s="22">
        <v>45938</v>
      </c>
      <c r="E115" s="23">
        <v>45938.4908496875</v>
      </c>
      <c r="F115" s="21" t="s">
        <v>6841</v>
      </c>
      <c r="G115" s="22"/>
      <c r="H115" s="20" t="s">
        <v>4127</v>
      </c>
      <c r="I115" s="21" t="s">
        <v>4128</v>
      </c>
      <c r="J115" s="20" t="s">
        <v>4129</v>
      </c>
      <c r="K115" s="20" t="s">
        <v>4130</v>
      </c>
      <c r="L115" s="21" t="s">
        <v>5096</v>
      </c>
      <c r="M115" s="20" t="s">
        <v>5097</v>
      </c>
      <c r="N115" s="20" t="s">
        <v>5098</v>
      </c>
      <c r="O115" s="20">
        <v>10</v>
      </c>
      <c r="P115" s="21" t="s">
        <v>4141</v>
      </c>
      <c r="Q115" s="20" t="s">
        <v>4058</v>
      </c>
      <c r="R115" s="21" t="s">
        <v>4142</v>
      </c>
      <c r="S115" s="21" t="s">
        <v>4133</v>
      </c>
      <c r="T115" s="20">
        <v>37720</v>
      </c>
      <c r="U115" s="20">
        <v>1</v>
      </c>
      <c r="V115" s="20">
        <v>0</v>
      </c>
      <c r="W115" s="20" t="s">
        <v>5099</v>
      </c>
      <c r="Y115" s="22">
        <v>45938.490849652801</v>
      </c>
      <c r="AA115" s="20" t="s">
        <v>4134</v>
      </c>
      <c r="AB115" s="27">
        <v>9106040056</v>
      </c>
      <c r="AC115" s="25" t="str">
        <f>VLOOKUP(AB115,Data!AF:AG,2,0)</f>
        <v>9106040056-00480676</v>
      </c>
      <c r="AE115" s="25" t="str">
        <f>VLOOKUP(AC115,Data!A:G,7,0)</f>
        <v>00480676</v>
      </c>
      <c r="AF115" s="25" t="str">
        <f>VLOOKUP(AC115,Data!A:D,4,0)</f>
        <v>08/10/2025</v>
      </c>
      <c r="AG115" s="20" t="s">
        <v>55</v>
      </c>
      <c r="AH115" s="25" t="s">
        <v>10427</v>
      </c>
      <c r="AI115" s="25" t="str">
        <f>VLOOKUP(AG115,'mã win'!B:K,10,0)</f>
        <v>B</v>
      </c>
      <c r="AJ115" s="20" t="str">
        <f>VLOOKUP(Q115,'mã sp'!A:B,2,0)</f>
        <v>MNH250</v>
      </c>
      <c r="AK115" s="25" t="str">
        <f>VLOOKUP(AC115,Data!A:F,6,0)</f>
        <v>K25TTM</v>
      </c>
      <c r="AL115" s="20" t="str">
        <f t="shared" si="4"/>
        <v>2AQU WM+ HNI 92 Xóm Đông, Thôn Dược Hạ</v>
      </c>
      <c r="AM115" s="20" t="str">
        <f>VLOOKUP(AC115,Data!A:M,13,0)</f>
        <v>0104918404-002</v>
      </c>
      <c r="AN115" s="20">
        <f>MATCH(L115,[1]Khach_hang!$O:$O,0)</f>
        <v>525</v>
      </c>
      <c r="AO115" s="20" t="str">
        <f t="shared" si="5"/>
        <v>WIN2AQU</v>
      </c>
      <c r="AP115" s="20" t="str">
        <f>IF(AND(AM115="0104918404",AO115=""),"WIN"&amp;L115,IF(AO115="",VLOOKUP(AM115,'mã win'!B:J,9,0),""))</f>
        <v/>
      </c>
      <c r="AQ115" s="25" t="str">
        <f t="shared" si="6"/>
        <v>WIN2AQU</v>
      </c>
      <c r="AR115" s="1">
        <f t="shared" si="7"/>
        <v>40737.599999999999</v>
      </c>
    </row>
    <row r="116" spans="1:44" x14ac:dyDescent="0.25">
      <c r="A116" s="20">
        <v>7598</v>
      </c>
      <c r="B116" s="21">
        <v>9106040099</v>
      </c>
      <c r="C116" s="22">
        <v>45938</v>
      </c>
      <c r="D116" s="22">
        <v>45938</v>
      </c>
      <c r="E116" s="23">
        <v>45938.491436076401</v>
      </c>
      <c r="F116" s="21" t="s">
        <v>6842</v>
      </c>
      <c r="G116" s="22"/>
      <c r="H116" s="20" t="s">
        <v>4127</v>
      </c>
      <c r="I116" s="21" t="s">
        <v>4128</v>
      </c>
      <c r="J116" s="20" t="s">
        <v>4129</v>
      </c>
      <c r="K116" s="20" t="s">
        <v>4130</v>
      </c>
      <c r="L116" s="21" t="s">
        <v>5490</v>
      </c>
      <c r="M116" s="20" t="s">
        <v>5491</v>
      </c>
      <c r="N116" s="20" t="s">
        <v>5492</v>
      </c>
      <c r="O116" s="20">
        <v>10</v>
      </c>
      <c r="P116" s="21" t="s">
        <v>4176</v>
      </c>
      <c r="Q116" s="20" t="s">
        <v>4009</v>
      </c>
      <c r="R116" s="21" t="s">
        <v>4177</v>
      </c>
      <c r="S116" s="21" t="s">
        <v>4133</v>
      </c>
      <c r="T116" s="20">
        <v>41328</v>
      </c>
      <c r="U116" s="20">
        <v>1</v>
      </c>
      <c r="V116" s="20">
        <v>0</v>
      </c>
      <c r="W116" s="20" t="s">
        <v>5493</v>
      </c>
      <c r="Y116" s="22">
        <v>45938.491433217598</v>
      </c>
      <c r="AA116" s="20" t="s">
        <v>4134</v>
      </c>
      <c r="AB116" s="27">
        <v>9106040099</v>
      </c>
      <c r="AC116" s="25" t="str">
        <f>VLOOKUP(AB116,Data!AF:AG,2,0)</f>
        <v>9106040099-00009585</v>
      </c>
      <c r="AE116" s="25" t="str">
        <f>VLOOKUP(AC116,Data!A:G,7,0)</f>
        <v>00009585</v>
      </c>
      <c r="AF116" s="25" t="str">
        <f>VLOOKUP(AC116,Data!A:D,4,0)</f>
        <v>08/10/2025</v>
      </c>
      <c r="AG116" s="20" t="s">
        <v>73</v>
      </c>
      <c r="AH116" s="25" t="s">
        <v>3885</v>
      </c>
      <c r="AI116" s="25" t="str">
        <f>VLOOKUP(AG116,'mã win'!B:K,10,0)</f>
        <v>N</v>
      </c>
      <c r="AJ116" s="20" t="str">
        <f>VLOOKUP(Q116,'mã sp'!A:B,2,0)</f>
        <v>GSG250</v>
      </c>
      <c r="AK116" s="25" t="str">
        <f>VLOOKUP(AC116,Data!A:F,6,0)</f>
        <v>K25TTM</v>
      </c>
      <c r="AL116" s="20" t="str">
        <f t="shared" si="4"/>
        <v>2AVY WM+ BDH Thôn Xuân An, Cát Minh</v>
      </c>
      <c r="AM116" s="20" t="str">
        <f>VLOOKUP(AC116,Data!A:M,13,0)</f>
        <v>0104918404-071</v>
      </c>
      <c r="AO116" s="20" t="str">
        <f t="shared" si="5"/>
        <v/>
      </c>
      <c r="AP116" s="20" t="str">
        <f>IF(AND(AM116="0104918404",AO116=""),"WIN"&amp;L116,IF(AO116="",VLOOKUP(AM116,'mã win'!B:J,9,0),""))</f>
        <v>WIN-071</v>
      </c>
      <c r="AQ116" s="25" t="str">
        <f t="shared" si="6"/>
        <v>WIN-071</v>
      </c>
      <c r="AR116" s="1">
        <f t="shared" si="7"/>
        <v>44634.239999999998</v>
      </c>
    </row>
    <row r="117" spans="1:44" x14ac:dyDescent="0.25">
      <c r="A117" s="20">
        <v>7599</v>
      </c>
      <c r="B117" s="21">
        <v>9106040099</v>
      </c>
      <c r="C117" s="22">
        <v>45938</v>
      </c>
      <c r="D117" s="22">
        <v>45938</v>
      </c>
      <c r="E117" s="23">
        <v>45938.491436076401</v>
      </c>
      <c r="F117" s="21" t="s">
        <v>6842</v>
      </c>
      <c r="G117" s="22"/>
      <c r="H117" s="20" t="s">
        <v>4127</v>
      </c>
      <c r="I117" s="21" t="s">
        <v>4128</v>
      </c>
      <c r="J117" s="20" t="s">
        <v>4129</v>
      </c>
      <c r="K117" s="20" t="s">
        <v>4130</v>
      </c>
      <c r="L117" s="21" t="s">
        <v>5490</v>
      </c>
      <c r="M117" s="20" t="s">
        <v>5491</v>
      </c>
      <c r="N117" s="20" t="s">
        <v>5492</v>
      </c>
      <c r="O117" s="20">
        <v>20</v>
      </c>
      <c r="P117" s="21" t="s">
        <v>4171</v>
      </c>
      <c r="Q117" s="20" t="s">
        <v>3998</v>
      </c>
      <c r="R117" s="21" t="s">
        <v>4172</v>
      </c>
      <c r="S117" s="21" t="s">
        <v>4133</v>
      </c>
      <c r="T117" s="20">
        <v>49500</v>
      </c>
      <c r="U117" s="20">
        <v>1</v>
      </c>
      <c r="V117" s="20">
        <v>0</v>
      </c>
      <c r="W117" s="20" t="s">
        <v>5493</v>
      </c>
      <c r="Y117" s="22">
        <v>45938.491433217598</v>
      </c>
      <c r="AA117" s="20" t="s">
        <v>4134</v>
      </c>
      <c r="AB117" s="27">
        <v>9106040099</v>
      </c>
      <c r="AC117" s="25" t="str">
        <f>VLOOKUP(AB117,Data!AF:AG,2,0)</f>
        <v>9106040099-00009585</v>
      </c>
      <c r="AE117" s="25" t="str">
        <f>VLOOKUP(AC117,Data!A:G,7,0)</f>
        <v>00009585</v>
      </c>
      <c r="AF117" s="25" t="str">
        <f>VLOOKUP(AC117,Data!A:D,4,0)</f>
        <v>08/10/2025</v>
      </c>
      <c r="AG117" s="20" t="s">
        <v>73</v>
      </c>
      <c r="AH117" s="25" t="s">
        <v>3885</v>
      </c>
      <c r="AI117" s="25" t="str">
        <f>VLOOKUP(AG117,'mã win'!B:K,10,0)</f>
        <v>N</v>
      </c>
      <c r="AJ117" s="20" t="str">
        <f>VLOOKUP(Q117,'mã sp'!A:B,2,0)</f>
        <v>GL250</v>
      </c>
      <c r="AK117" s="25" t="str">
        <f>VLOOKUP(AC117,Data!A:F,6,0)</f>
        <v>K25TTM</v>
      </c>
      <c r="AL117" s="20" t="str">
        <f t="shared" si="4"/>
        <v>2AVY WM+ BDH Thôn Xuân An, Cát Minh</v>
      </c>
      <c r="AM117" s="20" t="str">
        <f>VLOOKUP(AC117,Data!A:M,13,0)</f>
        <v>0104918404-071</v>
      </c>
      <c r="AO117" s="20" t="str">
        <f t="shared" si="5"/>
        <v/>
      </c>
      <c r="AP117" s="20" t="str">
        <f>IF(AND(AM117="0104918404",AO117=""),"WIN"&amp;L117,IF(AO117="",VLOOKUP(AM117,'mã win'!B:J,9,0),""))</f>
        <v>WIN-071</v>
      </c>
      <c r="AQ117" s="25" t="str">
        <f t="shared" si="6"/>
        <v>WIN-071</v>
      </c>
      <c r="AR117" s="1">
        <f t="shared" si="7"/>
        <v>53460</v>
      </c>
    </row>
    <row r="118" spans="1:44" x14ac:dyDescent="0.25">
      <c r="A118" s="20">
        <v>7600</v>
      </c>
      <c r="B118" s="21">
        <v>9106040129</v>
      </c>
      <c r="C118" s="22">
        <v>45938</v>
      </c>
      <c r="D118" s="22">
        <v>45944</v>
      </c>
      <c r="E118" s="23">
        <v>45938.492616701398</v>
      </c>
      <c r="F118" s="21" t="s">
        <v>6843</v>
      </c>
      <c r="G118" s="22"/>
      <c r="H118" s="20" t="s">
        <v>4127</v>
      </c>
      <c r="I118" s="21" t="s">
        <v>4128</v>
      </c>
      <c r="J118" s="20" t="s">
        <v>4129</v>
      </c>
      <c r="K118" s="20" t="s">
        <v>4130</v>
      </c>
      <c r="L118" s="21" t="s">
        <v>6844</v>
      </c>
      <c r="M118" s="20" t="s">
        <v>6845</v>
      </c>
      <c r="N118" s="20" t="s">
        <v>6846</v>
      </c>
      <c r="O118" s="20">
        <v>10</v>
      </c>
      <c r="P118" s="21" t="s">
        <v>4137</v>
      </c>
      <c r="Q118" s="20" t="s">
        <v>4098</v>
      </c>
      <c r="R118" s="21" t="s">
        <v>4138</v>
      </c>
      <c r="S118" s="21" t="s">
        <v>4133</v>
      </c>
      <c r="T118" s="20">
        <v>111058</v>
      </c>
      <c r="U118" s="20">
        <v>1</v>
      </c>
      <c r="V118" s="20">
        <v>0</v>
      </c>
      <c r="W118" s="20" t="s">
        <v>6847</v>
      </c>
      <c r="X118" s="20" t="s">
        <v>6848</v>
      </c>
      <c r="Y118" s="22">
        <v>45938.492613773102</v>
      </c>
      <c r="AA118" s="20" t="s">
        <v>4134</v>
      </c>
      <c r="AB118" s="27">
        <v>9106040129</v>
      </c>
      <c r="AC118" s="25" t="str">
        <f>VLOOKUP(AB118,Data!AF:AG,2,0)</f>
        <v>9106040129-00080825</v>
      </c>
      <c r="AE118" s="25" t="str">
        <f>VLOOKUP(AC118,Data!A:G,7,0)</f>
        <v>00080825</v>
      </c>
      <c r="AF118" s="25" t="str">
        <f>VLOOKUP(AC118,Data!A:D,4,0)</f>
        <v>08/10/2025</v>
      </c>
      <c r="AG118" s="20" t="s">
        <v>64</v>
      </c>
      <c r="AH118" s="25" t="s">
        <v>3639</v>
      </c>
      <c r="AI118" s="25" t="str">
        <f>VLOOKUP(AG118,'mã win'!B:K,10,0)</f>
        <v>N</v>
      </c>
      <c r="AJ118" s="20" t="str">
        <f>VLOOKUP(Q118,'mã sp'!A:B,2,0)</f>
        <v>GM500</v>
      </c>
      <c r="AK118" s="25" t="str">
        <f>VLOOKUP(AC118,Data!A:F,6,0)</f>
        <v>K25TTM</v>
      </c>
      <c r="AL118" s="20" t="str">
        <f t="shared" si="4"/>
        <v>4476 WM+ DNG 351-351A Tôn Đản, Tổ 16</v>
      </c>
      <c r="AM118" s="20" t="str">
        <f>VLOOKUP(AC118,Data!A:M,13,0)</f>
        <v>0104918404-009</v>
      </c>
      <c r="AO118" s="20" t="str">
        <f t="shared" si="5"/>
        <v/>
      </c>
      <c r="AP118" s="20" t="str">
        <f>IF(AND(AM118="0104918404",AO118=""),"WIN"&amp;L118,IF(AO118="",VLOOKUP(AM118,'mã win'!B:J,9,0),""))</f>
        <v>WIN-DNG-01-009</v>
      </c>
      <c r="AQ118" s="25" t="str">
        <f t="shared" si="6"/>
        <v>WIN-DNG-01-009</v>
      </c>
      <c r="AR118" s="1">
        <f t="shared" si="7"/>
        <v>119942.64</v>
      </c>
    </row>
    <row r="119" spans="1:44" x14ac:dyDescent="0.25">
      <c r="A119" s="20">
        <v>7601</v>
      </c>
      <c r="B119" s="21">
        <v>9106040339</v>
      </c>
      <c r="C119" s="22">
        <v>45938</v>
      </c>
      <c r="D119" s="22">
        <v>45943</v>
      </c>
      <c r="E119" s="23">
        <v>45938.519909224502</v>
      </c>
      <c r="F119" s="21" t="s">
        <v>6849</v>
      </c>
      <c r="G119" s="22"/>
      <c r="H119" s="20" t="s">
        <v>4127</v>
      </c>
      <c r="I119" s="21" t="s">
        <v>4128</v>
      </c>
      <c r="J119" s="20" t="s">
        <v>4129</v>
      </c>
      <c r="K119" s="20" t="s">
        <v>4130</v>
      </c>
      <c r="L119" s="21" t="s">
        <v>5530</v>
      </c>
      <c r="M119" s="20" t="s">
        <v>5531</v>
      </c>
      <c r="N119" s="20" t="s">
        <v>5532</v>
      </c>
      <c r="O119" s="20">
        <v>10</v>
      </c>
      <c r="P119" s="21" t="s">
        <v>4137</v>
      </c>
      <c r="Q119" s="20" t="s">
        <v>4098</v>
      </c>
      <c r="R119" s="21" t="s">
        <v>4138</v>
      </c>
      <c r="S119" s="21" t="s">
        <v>4133</v>
      </c>
      <c r="T119" s="20">
        <v>111058</v>
      </c>
      <c r="U119" s="20">
        <v>1</v>
      </c>
      <c r="V119" s="20">
        <v>0</v>
      </c>
      <c r="W119" s="20" t="s">
        <v>5531</v>
      </c>
      <c r="Y119" s="22">
        <v>45938.519906018497</v>
      </c>
      <c r="Z119" s="20" t="s">
        <v>6850</v>
      </c>
      <c r="AA119" s="20" t="s">
        <v>4134</v>
      </c>
      <c r="AB119" s="27">
        <v>9106040339</v>
      </c>
      <c r="AC119" s="25" t="str">
        <f>VLOOKUP(AB119,Data!AF:AG,2,0)</f>
        <v>9106040339-00080832</v>
      </c>
      <c r="AE119" s="25" t="str">
        <f>VLOOKUP(AC119,Data!A:G,7,0)</f>
        <v>00080832</v>
      </c>
      <c r="AF119" s="25" t="str">
        <f>VLOOKUP(AC119,Data!A:D,4,0)</f>
        <v>08/10/2025</v>
      </c>
      <c r="AG119" s="20" t="s">
        <v>64</v>
      </c>
      <c r="AH119" s="25" t="s">
        <v>3639</v>
      </c>
      <c r="AI119" s="25" t="str">
        <f>VLOOKUP(AG119,'mã win'!B:K,10,0)</f>
        <v>N</v>
      </c>
      <c r="AJ119" s="20" t="str">
        <f>VLOOKUP(Q119,'mã sp'!A:B,2,0)</f>
        <v>GM500</v>
      </c>
      <c r="AK119" s="25" t="str">
        <f>VLOOKUP(AC119,Data!A:F,6,0)</f>
        <v>K25TTM</v>
      </c>
      <c r="AL119" s="20" t="str">
        <f t="shared" si="4"/>
        <v>2ACA WM+ DNG 78 Huỳnh Văn Nghệ</v>
      </c>
      <c r="AM119" s="20" t="str">
        <f>VLOOKUP(AC119,Data!A:M,13,0)</f>
        <v>0104918404-009</v>
      </c>
      <c r="AO119" s="20" t="str">
        <f t="shared" si="5"/>
        <v/>
      </c>
      <c r="AP119" s="20" t="str">
        <f>IF(AND(AM119="0104918404",AO119=""),"WIN"&amp;L119,IF(AO119="",VLOOKUP(AM119,'mã win'!B:J,9,0),""))</f>
        <v>WIN-DNG-01-009</v>
      </c>
      <c r="AQ119" s="25" t="str">
        <f t="shared" si="6"/>
        <v>WIN-DNG-01-009</v>
      </c>
      <c r="AR119" s="1">
        <f t="shared" si="7"/>
        <v>119942.64</v>
      </c>
    </row>
    <row r="120" spans="1:44" x14ac:dyDescent="0.25">
      <c r="A120" s="20">
        <v>7602</v>
      </c>
      <c r="B120" s="21">
        <v>9106040367</v>
      </c>
      <c r="C120" s="22">
        <v>45938</v>
      </c>
      <c r="D120" s="22">
        <v>45943</v>
      </c>
      <c r="E120" s="23">
        <v>45938.523869641198</v>
      </c>
      <c r="F120" s="21" t="s">
        <v>6851</v>
      </c>
      <c r="G120" s="22"/>
      <c r="H120" s="20" t="s">
        <v>4127</v>
      </c>
      <c r="I120" s="21" t="s">
        <v>4128</v>
      </c>
      <c r="J120" s="20" t="s">
        <v>4129</v>
      </c>
      <c r="K120" s="20" t="s">
        <v>4130</v>
      </c>
      <c r="L120" s="21" t="s">
        <v>6852</v>
      </c>
      <c r="M120" s="20" t="s">
        <v>6853</v>
      </c>
      <c r="N120" s="20" t="s">
        <v>6854</v>
      </c>
      <c r="O120" s="20">
        <v>10</v>
      </c>
      <c r="P120" s="21" t="s">
        <v>4137</v>
      </c>
      <c r="Q120" s="20" t="s">
        <v>4098</v>
      </c>
      <c r="R120" s="21" t="s">
        <v>4138</v>
      </c>
      <c r="S120" s="21" t="s">
        <v>4133</v>
      </c>
      <c r="T120" s="20">
        <v>111058</v>
      </c>
      <c r="U120" s="20">
        <v>1</v>
      </c>
      <c r="V120" s="20">
        <v>0</v>
      </c>
      <c r="W120" s="20" t="s">
        <v>6853</v>
      </c>
      <c r="X120" s="20" t="s">
        <v>6855</v>
      </c>
      <c r="Y120" s="22">
        <v>45938.523866550902</v>
      </c>
      <c r="AA120" s="20" t="s">
        <v>4134</v>
      </c>
      <c r="AB120" s="27">
        <v>9106040367</v>
      </c>
      <c r="AC120" s="25" t="str">
        <f>VLOOKUP(AB120,Data!AF:AG,2,0)</f>
        <v>9106040367-00480791</v>
      </c>
      <c r="AE120" s="25" t="str">
        <f>VLOOKUP(AC120,Data!A:G,7,0)</f>
        <v>00480791</v>
      </c>
      <c r="AF120" s="25" t="str">
        <f>VLOOKUP(AC120,Data!A:D,4,0)</f>
        <v>08/10/2025</v>
      </c>
      <c r="AG120" s="20" t="s">
        <v>55</v>
      </c>
      <c r="AH120" s="25" t="s">
        <v>11431</v>
      </c>
      <c r="AI120" s="25" t="str">
        <f>VLOOKUP(AG120,'mã win'!B:K,10,0)</f>
        <v>B</v>
      </c>
      <c r="AJ120" s="20" t="str">
        <f>VLOOKUP(Q120,'mã sp'!A:B,2,0)</f>
        <v>GM500</v>
      </c>
      <c r="AK120" s="25" t="str">
        <f>VLOOKUP(AC120,Data!A:F,6,0)</f>
        <v>K25TTM</v>
      </c>
      <c r="AL120" s="20" t="str">
        <f t="shared" si="4"/>
        <v>3876 WM+ HNI Thôn Đoài, Kim Nỗ</v>
      </c>
      <c r="AM120" s="20" t="str">
        <f>VLOOKUP(AC120,Data!A:M,13,0)</f>
        <v>0104918404-002</v>
      </c>
      <c r="AN120" s="20">
        <f>MATCH(L120,[1]Khach_hang!$O:$O,0)</f>
        <v>991</v>
      </c>
      <c r="AO120" s="20" t="str">
        <f t="shared" si="5"/>
        <v>WIN3876</v>
      </c>
      <c r="AP120" s="20" t="str">
        <f>IF(AND(AM120="0104918404",AO120=""),"WIN"&amp;L120,IF(AO120="",VLOOKUP(AM120,'mã win'!B:J,9,0),""))</f>
        <v/>
      </c>
      <c r="AQ120" s="25" t="str">
        <f t="shared" si="6"/>
        <v>WIN3876</v>
      </c>
      <c r="AR120" s="1">
        <f t="shared" si="7"/>
        <v>119942.64</v>
      </c>
    </row>
    <row r="121" spans="1:44" x14ac:dyDescent="0.25">
      <c r="A121" s="20">
        <v>7603</v>
      </c>
      <c r="B121" s="21">
        <v>9106040324</v>
      </c>
      <c r="C121" s="22">
        <v>45938</v>
      </c>
      <c r="D121" s="22">
        <v>45938</v>
      </c>
      <c r="E121" s="23">
        <v>45938.525513657398</v>
      </c>
      <c r="F121" s="21" t="s">
        <v>6856</v>
      </c>
      <c r="G121" s="22"/>
      <c r="H121" s="20" t="s">
        <v>4127</v>
      </c>
      <c r="I121" s="21" t="s">
        <v>4128</v>
      </c>
      <c r="J121" s="20" t="s">
        <v>4129</v>
      </c>
      <c r="K121" s="20" t="s">
        <v>4130</v>
      </c>
      <c r="L121" s="21" t="s">
        <v>5110</v>
      </c>
      <c r="M121" s="20" t="s">
        <v>5111</v>
      </c>
      <c r="N121" s="20" t="s">
        <v>5112</v>
      </c>
      <c r="O121" s="20">
        <v>10</v>
      </c>
      <c r="P121" s="21" t="s">
        <v>4139</v>
      </c>
      <c r="Q121" s="20" t="s">
        <v>3948</v>
      </c>
      <c r="R121" s="21" t="s">
        <v>4140</v>
      </c>
      <c r="S121" s="21" t="s">
        <v>4133</v>
      </c>
      <c r="T121" s="20">
        <v>60885</v>
      </c>
      <c r="U121" s="20">
        <v>2</v>
      </c>
      <c r="V121" s="20">
        <v>0</v>
      </c>
      <c r="W121" s="20" t="s">
        <v>5111</v>
      </c>
      <c r="X121" s="20" t="s">
        <v>5113</v>
      </c>
      <c r="Y121" s="22">
        <v>45938.5255104514</v>
      </c>
      <c r="AA121" s="20" t="s">
        <v>4134</v>
      </c>
      <c r="AB121" s="27">
        <v>9106040324</v>
      </c>
      <c r="AC121" s="25" t="str">
        <f>VLOOKUP(AB121,Data!AF:AG,2,0)</f>
        <v>9106040324-00011302</v>
      </c>
      <c r="AE121" s="25" t="str">
        <f>VLOOKUP(AC121,Data!A:G,7,0)</f>
        <v>00011302</v>
      </c>
      <c r="AF121" s="25" t="str">
        <f>VLOOKUP(AC121,Data!A:D,4,0)</f>
        <v>08/10/2025</v>
      </c>
      <c r="AG121" s="20" t="s">
        <v>222</v>
      </c>
      <c r="AH121" s="25" t="s">
        <v>3727</v>
      </c>
      <c r="AI121" s="25" t="str">
        <f>VLOOKUP(AG121,'mã win'!B:K,10,0)</f>
        <v>B</v>
      </c>
      <c r="AJ121" s="20" t="str">
        <f>VLOOKUP(Q121,'mã sp'!A:B,2,0)</f>
        <v>CC300</v>
      </c>
      <c r="AK121" s="25" t="str">
        <f>VLOOKUP(AC121,Data!A:F,6,0)</f>
        <v>K25TTM</v>
      </c>
      <c r="AL121" s="20" t="str">
        <f t="shared" si="4"/>
        <v>4480 WM+ VPC 134B Trần Phú</v>
      </c>
      <c r="AM121" s="20" t="str">
        <f>VLOOKUP(AC121,Data!A:M,13,0)</f>
        <v>0104918404-029</v>
      </c>
      <c r="AO121" s="20" t="str">
        <f t="shared" si="5"/>
        <v/>
      </c>
      <c r="AP121" s="20" t="str">
        <f>IF(AND(AM121="0104918404",AO121=""),"WIN"&amp;L121,IF(AO121="",VLOOKUP(AM121,'mã win'!B:J,9,0),""))</f>
        <v>WIN-029</v>
      </c>
      <c r="AQ121" s="25" t="str">
        <f t="shared" si="6"/>
        <v>WIN-029</v>
      </c>
      <c r="AR121" s="1">
        <f t="shared" si="7"/>
        <v>131511.6</v>
      </c>
    </row>
    <row r="122" spans="1:44" x14ac:dyDescent="0.25">
      <c r="A122" s="20">
        <v>7604</v>
      </c>
      <c r="B122" s="21">
        <v>9106040324</v>
      </c>
      <c r="C122" s="22">
        <v>45938</v>
      </c>
      <c r="D122" s="22">
        <v>45938</v>
      </c>
      <c r="E122" s="23">
        <v>45938.525513657398</v>
      </c>
      <c r="F122" s="21" t="s">
        <v>6856</v>
      </c>
      <c r="G122" s="22"/>
      <c r="H122" s="20" t="s">
        <v>4127</v>
      </c>
      <c r="I122" s="21" t="s">
        <v>4128</v>
      </c>
      <c r="J122" s="20" t="s">
        <v>4129</v>
      </c>
      <c r="K122" s="20" t="s">
        <v>4130</v>
      </c>
      <c r="L122" s="21" t="s">
        <v>5110</v>
      </c>
      <c r="M122" s="20" t="s">
        <v>5111</v>
      </c>
      <c r="N122" s="20" t="s">
        <v>5112</v>
      </c>
      <c r="O122" s="20">
        <v>20</v>
      </c>
      <c r="P122" s="21" t="s">
        <v>4137</v>
      </c>
      <c r="Q122" s="20" t="s">
        <v>4098</v>
      </c>
      <c r="R122" s="21" t="s">
        <v>4138</v>
      </c>
      <c r="S122" s="21" t="s">
        <v>4133</v>
      </c>
      <c r="T122" s="20">
        <v>111058</v>
      </c>
      <c r="U122" s="20">
        <v>1</v>
      </c>
      <c r="V122" s="20">
        <v>0</v>
      </c>
      <c r="W122" s="20" t="s">
        <v>5111</v>
      </c>
      <c r="X122" s="20" t="s">
        <v>5113</v>
      </c>
      <c r="Y122" s="22">
        <v>45938.5255104514</v>
      </c>
      <c r="AA122" s="20" t="s">
        <v>4134</v>
      </c>
      <c r="AB122" s="27">
        <v>9106040324</v>
      </c>
      <c r="AC122" s="25" t="str">
        <f>VLOOKUP(AB122,Data!AF:AG,2,0)</f>
        <v>9106040324-00011302</v>
      </c>
      <c r="AE122" s="25" t="str">
        <f>VLOOKUP(AC122,Data!A:G,7,0)</f>
        <v>00011302</v>
      </c>
      <c r="AF122" s="25" t="str">
        <f>VLOOKUP(AC122,Data!A:D,4,0)</f>
        <v>08/10/2025</v>
      </c>
      <c r="AG122" s="20" t="s">
        <v>222</v>
      </c>
      <c r="AH122" s="25" t="s">
        <v>3727</v>
      </c>
      <c r="AI122" s="25" t="str">
        <f>VLOOKUP(AG122,'mã win'!B:K,10,0)</f>
        <v>B</v>
      </c>
      <c r="AJ122" s="20" t="str">
        <f>VLOOKUP(Q122,'mã sp'!A:B,2,0)</f>
        <v>GM500</v>
      </c>
      <c r="AK122" s="25" t="str">
        <f>VLOOKUP(AC122,Data!A:F,6,0)</f>
        <v>K25TTM</v>
      </c>
      <c r="AL122" s="20" t="str">
        <f t="shared" si="4"/>
        <v>4480 WM+ VPC 134B Trần Phú</v>
      </c>
      <c r="AM122" s="20" t="str">
        <f>VLOOKUP(AC122,Data!A:M,13,0)</f>
        <v>0104918404-029</v>
      </c>
      <c r="AO122" s="20" t="str">
        <f t="shared" si="5"/>
        <v/>
      </c>
      <c r="AP122" s="20" t="str">
        <f>IF(AND(AM122="0104918404",AO122=""),"WIN"&amp;L122,IF(AO122="",VLOOKUP(AM122,'mã win'!B:J,9,0),""))</f>
        <v>WIN-029</v>
      </c>
      <c r="AQ122" s="25" t="str">
        <f t="shared" si="6"/>
        <v>WIN-029</v>
      </c>
      <c r="AR122" s="1">
        <f t="shared" si="7"/>
        <v>119942.64</v>
      </c>
    </row>
    <row r="123" spans="1:44" x14ac:dyDescent="0.25">
      <c r="A123" s="20">
        <v>7605</v>
      </c>
      <c r="B123" s="21">
        <v>9106040361</v>
      </c>
      <c r="C123" s="22">
        <v>45938</v>
      </c>
      <c r="D123" s="22">
        <v>45944</v>
      </c>
      <c r="E123" s="23">
        <v>45938.525516053203</v>
      </c>
      <c r="F123" s="21" t="s">
        <v>6856</v>
      </c>
      <c r="G123" s="22"/>
      <c r="H123" s="20" t="s">
        <v>4127</v>
      </c>
      <c r="I123" s="21" t="s">
        <v>4128</v>
      </c>
      <c r="J123" s="20" t="s">
        <v>4129</v>
      </c>
      <c r="K123" s="20" t="s">
        <v>4130</v>
      </c>
      <c r="L123" s="21" t="s">
        <v>5981</v>
      </c>
      <c r="M123" s="20" t="s">
        <v>5982</v>
      </c>
      <c r="N123" s="20" t="s">
        <v>5983</v>
      </c>
      <c r="O123" s="20">
        <v>10</v>
      </c>
      <c r="P123" s="21" t="s">
        <v>4137</v>
      </c>
      <c r="Q123" s="20" t="s">
        <v>4098</v>
      </c>
      <c r="R123" s="21" t="s">
        <v>4138</v>
      </c>
      <c r="S123" s="21" t="s">
        <v>4133</v>
      </c>
      <c r="T123" s="20">
        <v>111058</v>
      </c>
      <c r="U123" s="20">
        <v>6</v>
      </c>
      <c r="V123" s="20">
        <v>0</v>
      </c>
      <c r="W123" s="20" t="s">
        <v>5984</v>
      </c>
      <c r="X123" s="20" t="s">
        <v>5985</v>
      </c>
      <c r="Y123" s="22">
        <v>45938.525512847198</v>
      </c>
      <c r="Z123" s="20" t="s">
        <v>6857</v>
      </c>
      <c r="AA123" s="20" t="s">
        <v>4134</v>
      </c>
      <c r="AB123" s="27">
        <v>9106040361</v>
      </c>
      <c r="AC123" s="25" t="str">
        <f>VLOOKUP(AB123,Data!AF:AG,2,0)</f>
        <v>9106040361-00080834</v>
      </c>
      <c r="AE123" s="25" t="str">
        <f>VLOOKUP(AC123,Data!A:G,7,0)</f>
        <v>00080834</v>
      </c>
      <c r="AF123" s="25" t="str">
        <f>VLOOKUP(AC123,Data!A:D,4,0)</f>
        <v>08/10/2025</v>
      </c>
      <c r="AG123" s="20" t="s">
        <v>64</v>
      </c>
      <c r="AH123" s="25" t="s">
        <v>3639</v>
      </c>
      <c r="AI123" s="25" t="str">
        <f>VLOOKUP(AG123,'mã win'!B:K,10,0)</f>
        <v>N</v>
      </c>
      <c r="AJ123" s="20" t="str">
        <f>VLOOKUP(Q123,'mã sp'!A:B,2,0)</f>
        <v>GM500</v>
      </c>
      <c r="AK123" s="25" t="str">
        <f>VLOOKUP(AC123,Data!A:F,6,0)</f>
        <v>K25TTM</v>
      </c>
      <c r="AL123" s="20" t="str">
        <f t="shared" si="4"/>
        <v>3797 WM+ DNG 274 Nguyễn Phước Nguyên</v>
      </c>
      <c r="AM123" s="20" t="str">
        <f>VLOOKUP(AC123,Data!A:M,13,0)</f>
        <v>0104918404-009</v>
      </c>
      <c r="AO123" s="20" t="str">
        <f t="shared" si="5"/>
        <v/>
      </c>
      <c r="AP123" s="20" t="str">
        <f>IF(AND(AM123="0104918404",AO123=""),"WIN"&amp;L123,IF(AO123="",VLOOKUP(AM123,'mã win'!B:J,9,0),""))</f>
        <v>WIN-DNG-01-009</v>
      </c>
      <c r="AQ123" s="25" t="str">
        <f t="shared" si="6"/>
        <v>WIN-DNG-01-009</v>
      </c>
      <c r="AR123" s="1">
        <f t="shared" si="7"/>
        <v>719655.84</v>
      </c>
    </row>
    <row r="124" spans="1:44" x14ac:dyDescent="0.25">
      <c r="A124" s="20">
        <v>7606</v>
      </c>
      <c r="B124" s="21">
        <v>9106040499</v>
      </c>
      <c r="C124" s="22">
        <v>45938</v>
      </c>
      <c r="D124" s="22">
        <v>45938</v>
      </c>
      <c r="E124" s="23">
        <v>45938.545370798602</v>
      </c>
      <c r="F124" s="21" t="s">
        <v>6858</v>
      </c>
      <c r="G124" s="22"/>
      <c r="H124" s="20" t="s">
        <v>4127</v>
      </c>
      <c r="I124" s="21" t="s">
        <v>4128</v>
      </c>
      <c r="J124" s="20" t="s">
        <v>4129</v>
      </c>
      <c r="K124" s="20" t="s">
        <v>4130</v>
      </c>
      <c r="L124" s="21" t="s">
        <v>5794</v>
      </c>
      <c r="M124" s="20" t="s">
        <v>5795</v>
      </c>
      <c r="N124" s="20" t="s">
        <v>5796</v>
      </c>
      <c r="O124" s="20">
        <v>10</v>
      </c>
      <c r="P124" s="21" t="s">
        <v>4141</v>
      </c>
      <c r="Q124" s="20" t="s">
        <v>4058</v>
      </c>
      <c r="R124" s="21" t="s">
        <v>4142</v>
      </c>
      <c r="S124" s="21" t="s">
        <v>4133</v>
      </c>
      <c r="T124" s="20">
        <v>37720</v>
      </c>
      <c r="U124" s="20">
        <v>1</v>
      </c>
      <c r="V124" s="20">
        <v>0</v>
      </c>
      <c r="W124" s="20" t="s">
        <v>5795</v>
      </c>
      <c r="Y124" s="22">
        <v>45938.545367592596</v>
      </c>
      <c r="AA124" s="20" t="s">
        <v>4134</v>
      </c>
      <c r="AB124" s="27">
        <v>9106040499</v>
      </c>
      <c r="AC124" s="25" t="str">
        <f>VLOOKUP(AB124,Data!AF:AG,2,0)</f>
        <v>9106040499-00028841</v>
      </c>
      <c r="AE124" s="25" t="str">
        <f>VLOOKUP(AC124,Data!A:G,7,0)</f>
        <v>00028841</v>
      </c>
      <c r="AF124" s="25" t="str">
        <f>VLOOKUP(AC124,Data!A:D,4,0)</f>
        <v>08/10/2025</v>
      </c>
      <c r="AG124" s="20" t="s">
        <v>310</v>
      </c>
      <c r="AH124" s="25" t="s">
        <v>3819</v>
      </c>
      <c r="AI124" s="25" t="str">
        <f>VLOOKUP(AG124,'mã win'!B:K,10,0)</f>
        <v>B</v>
      </c>
      <c r="AJ124" s="20" t="str">
        <f>VLOOKUP(Q124,'mã sp'!A:B,2,0)</f>
        <v>MNH250</v>
      </c>
      <c r="AK124" s="25" t="str">
        <f>VLOOKUP(AC124,Data!A:F,6,0)</f>
        <v>K25TTM</v>
      </c>
      <c r="AL124" s="20" t="str">
        <f t="shared" si="4"/>
        <v>2AJA WM+ HYN Ba Hàng, Thủ Sỹ</v>
      </c>
      <c r="AM124" s="20" t="str">
        <f>VLOOKUP(AC124,Data!A:M,13,0)</f>
        <v>0104918404-056</v>
      </c>
      <c r="AO124" s="20" t="str">
        <f t="shared" si="5"/>
        <v/>
      </c>
      <c r="AP124" s="20" t="str">
        <f>IF(AND(AM124="0104918404",AO124=""),"WIN"&amp;L124,IF(AO124="",VLOOKUP(AM124,'mã win'!B:J,9,0),""))</f>
        <v>WIN-056</v>
      </c>
      <c r="AQ124" s="25" t="str">
        <f t="shared" si="6"/>
        <v>WIN-056</v>
      </c>
      <c r="AR124" s="1">
        <f t="shared" si="7"/>
        <v>40737.599999999999</v>
      </c>
    </row>
    <row r="125" spans="1:44" x14ac:dyDescent="0.25">
      <c r="A125" s="20">
        <v>7607</v>
      </c>
      <c r="B125" s="21">
        <v>9106040538</v>
      </c>
      <c r="C125" s="22">
        <v>45938</v>
      </c>
      <c r="D125" s="22">
        <v>45938</v>
      </c>
      <c r="E125" s="23">
        <v>45938.549810497701</v>
      </c>
      <c r="F125" s="21" t="s">
        <v>6859</v>
      </c>
      <c r="G125" s="22"/>
      <c r="H125" s="20" t="s">
        <v>4127</v>
      </c>
      <c r="I125" s="21" t="s">
        <v>4128</v>
      </c>
      <c r="J125" s="20" t="s">
        <v>4129</v>
      </c>
      <c r="K125" s="20" t="s">
        <v>4130</v>
      </c>
      <c r="L125" s="21" t="s">
        <v>5253</v>
      </c>
      <c r="M125" s="20" t="s">
        <v>5254</v>
      </c>
      <c r="N125" s="20" t="s">
        <v>5255</v>
      </c>
      <c r="O125" s="20">
        <v>10</v>
      </c>
      <c r="P125" s="21" t="s">
        <v>4150</v>
      </c>
      <c r="Q125" s="20" t="s">
        <v>3966</v>
      </c>
      <c r="R125" s="21" t="s">
        <v>4151</v>
      </c>
      <c r="S125" s="21" t="s">
        <v>4133</v>
      </c>
      <c r="T125" s="20">
        <v>70950</v>
      </c>
      <c r="U125" s="20">
        <v>2</v>
      </c>
      <c r="V125" s="20">
        <v>0</v>
      </c>
      <c r="W125" s="20" t="s">
        <v>5254</v>
      </c>
      <c r="Y125" s="22">
        <v>45938.5498071412</v>
      </c>
      <c r="AA125" s="20" t="s">
        <v>4134</v>
      </c>
      <c r="AB125" s="27">
        <v>9106040538</v>
      </c>
      <c r="AC125" s="25" t="str">
        <f>VLOOKUP(AB125,Data!AF:AG,2,0)</f>
        <v>9106040538-00033513</v>
      </c>
      <c r="AE125" s="25" t="str">
        <f>VLOOKUP(AC125,Data!A:G,7,0)</f>
        <v>00033513</v>
      </c>
      <c r="AF125" s="25" t="str">
        <f>VLOOKUP(AC125,Data!A:D,4,0)</f>
        <v>08/10/2025</v>
      </c>
      <c r="AG125" s="20" t="s">
        <v>164</v>
      </c>
      <c r="AH125" s="25" t="s">
        <v>3686</v>
      </c>
      <c r="AI125" s="25" t="str">
        <f>VLOOKUP(AG125,'mã win'!B:K,10,0)</f>
        <v>B</v>
      </c>
      <c r="AJ125" s="20" t="str">
        <f>VLOOKUP(Q125,'mã sp'!A:B,2,0)</f>
        <v>CN300</v>
      </c>
      <c r="AK125" s="25" t="str">
        <f>VLOOKUP(AC125,Data!A:F,6,0)</f>
        <v>K25TTM</v>
      </c>
      <c r="AL125" s="20" t="str">
        <f t="shared" si="4"/>
        <v>2ACM WM+ THA 162 Nguyễn Du</v>
      </c>
      <c r="AM125" s="20" t="str">
        <f>VLOOKUP(AC125,Data!A:M,13,0)</f>
        <v>0104918404-020</v>
      </c>
      <c r="AO125" s="20" t="str">
        <f t="shared" si="5"/>
        <v/>
      </c>
      <c r="AP125" s="20" t="str">
        <f>IF(AND(AM125="0104918404",AO125=""),"WIN"&amp;L125,IF(AO125="",VLOOKUP(AM125,'mã win'!B:J,9,0),""))</f>
        <v>WIN-020</v>
      </c>
      <c r="AQ125" s="25" t="str">
        <f t="shared" si="6"/>
        <v>WIN-020</v>
      </c>
      <c r="AR125" s="1">
        <f t="shared" si="7"/>
        <v>153252</v>
      </c>
    </row>
    <row r="126" spans="1:44" x14ac:dyDescent="0.25">
      <c r="A126" s="20">
        <v>7608</v>
      </c>
      <c r="B126" s="21">
        <v>9106040586</v>
      </c>
      <c r="C126" s="22">
        <v>45938</v>
      </c>
      <c r="D126" s="22">
        <v>45938</v>
      </c>
      <c r="E126" s="23">
        <v>45938.556828669003</v>
      </c>
      <c r="F126" s="21" t="s">
        <v>6860</v>
      </c>
      <c r="G126" s="22"/>
      <c r="H126" s="20" t="s">
        <v>4127</v>
      </c>
      <c r="I126" s="21" t="s">
        <v>4128</v>
      </c>
      <c r="J126" s="20" t="s">
        <v>4129</v>
      </c>
      <c r="K126" s="20" t="s">
        <v>4130</v>
      </c>
      <c r="L126" s="21" t="s">
        <v>6861</v>
      </c>
      <c r="M126" s="20" t="s">
        <v>6862</v>
      </c>
      <c r="N126" s="20" t="s">
        <v>6863</v>
      </c>
      <c r="O126" s="20">
        <v>10</v>
      </c>
      <c r="P126" s="21" t="s">
        <v>4152</v>
      </c>
      <c r="Q126" s="20" t="s">
        <v>4012</v>
      </c>
      <c r="R126" s="21" t="s">
        <v>4153</v>
      </c>
      <c r="S126" s="21" t="s">
        <v>4133</v>
      </c>
      <c r="T126" s="20">
        <v>41150</v>
      </c>
      <c r="U126" s="20">
        <v>1</v>
      </c>
      <c r="V126" s="20">
        <v>0</v>
      </c>
      <c r="W126" s="20" t="s">
        <v>6862</v>
      </c>
      <c r="X126" s="20" t="s">
        <v>6864</v>
      </c>
      <c r="Y126" s="22">
        <v>45938.556826273103</v>
      </c>
      <c r="Z126" s="20" t="s">
        <v>6865</v>
      </c>
      <c r="AA126" s="20" t="s">
        <v>4134</v>
      </c>
      <c r="AB126" s="27">
        <v>9106040586</v>
      </c>
      <c r="AC126" s="25" t="str">
        <f>VLOOKUP(AB126,Data!AF:AG,2,0)</f>
        <v>9106040586-00063700</v>
      </c>
      <c r="AE126" s="25" t="str">
        <f>VLOOKUP(AC126,Data!A:G,7,0)</f>
        <v>00063700</v>
      </c>
      <c r="AF126" s="25" t="str">
        <f>VLOOKUP(AC126,Data!A:D,4,0)</f>
        <v>08/10/2025</v>
      </c>
      <c r="AG126" s="20" t="s">
        <v>116</v>
      </c>
      <c r="AH126" s="25" t="s">
        <v>3706</v>
      </c>
      <c r="AI126" s="25" t="str">
        <f>VLOOKUP(AG126,'mã win'!B:K,10,0)</f>
        <v>N</v>
      </c>
      <c r="AJ126" s="20" t="str">
        <f>VLOOKUP(Q126,'mã sp'!A:B,2,0)</f>
        <v>GTLX250G</v>
      </c>
      <c r="AK126" s="25" t="str">
        <f>VLOOKUP(AC126,Data!A:F,6,0)</f>
        <v>K25TTM</v>
      </c>
      <c r="AL126" s="20" t="str">
        <f t="shared" si="4"/>
        <v>4310 WM+ BDG thửa 2359</v>
      </c>
      <c r="AM126" s="20" t="str">
        <f>VLOOKUP(AC126,Data!A:M,13,0)</f>
        <v>0104918404-024</v>
      </c>
      <c r="AO126" s="20" t="str">
        <f t="shared" si="5"/>
        <v/>
      </c>
      <c r="AP126" s="20" t="str">
        <f>IF(AND(AM126="0104918404",AO126=""),"WIN"&amp;L126,IF(AO126="",VLOOKUP(AM126,'mã win'!B:J,9,0),""))</f>
        <v>WIN-024</v>
      </c>
      <c r="AQ126" s="25" t="str">
        <f t="shared" si="6"/>
        <v>WIN-024</v>
      </c>
      <c r="AR126" s="1">
        <f t="shared" si="7"/>
        <v>44442</v>
      </c>
    </row>
    <row r="127" spans="1:44" x14ac:dyDescent="0.25">
      <c r="A127" s="20">
        <v>7609</v>
      </c>
      <c r="B127" s="21">
        <v>9106040609</v>
      </c>
      <c r="C127" s="22">
        <v>45938</v>
      </c>
      <c r="D127" s="22">
        <v>45938</v>
      </c>
      <c r="E127" s="23">
        <v>45938.556831516202</v>
      </c>
      <c r="F127" s="21" t="s">
        <v>6866</v>
      </c>
      <c r="G127" s="22"/>
      <c r="H127" s="20" t="s">
        <v>4127</v>
      </c>
      <c r="I127" s="21" t="s">
        <v>4128</v>
      </c>
      <c r="J127" s="20" t="s">
        <v>4129</v>
      </c>
      <c r="K127" s="20" t="s">
        <v>4130</v>
      </c>
      <c r="L127" s="21" t="s">
        <v>5573</v>
      </c>
      <c r="M127" s="20" t="s">
        <v>5574</v>
      </c>
      <c r="N127" s="20" t="s">
        <v>5575</v>
      </c>
      <c r="O127" s="20">
        <v>10</v>
      </c>
      <c r="P127" s="21" t="s">
        <v>4171</v>
      </c>
      <c r="Q127" s="20" t="s">
        <v>3998</v>
      </c>
      <c r="R127" s="21" t="s">
        <v>4172</v>
      </c>
      <c r="S127" s="21" t="s">
        <v>4133</v>
      </c>
      <c r="T127" s="20">
        <v>49500</v>
      </c>
      <c r="U127" s="20">
        <v>1</v>
      </c>
      <c r="V127" s="20">
        <v>0</v>
      </c>
      <c r="W127" s="20" t="s">
        <v>5576</v>
      </c>
      <c r="Y127" s="22">
        <v>45938.556828819397</v>
      </c>
      <c r="AA127" s="20" t="s">
        <v>4134</v>
      </c>
      <c r="AB127" s="27">
        <v>9106040609</v>
      </c>
      <c r="AC127" s="25" t="str">
        <f>VLOOKUP(AB127,Data!AF:AG,2,0)</f>
        <v>9106040609-00009590</v>
      </c>
      <c r="AE127" s="25" t="str">
        <f>VLOOKUP(AC127,Data!A:G,7,0)</f>
        <v>00009590</v>
      </c>
      <c r="AF127" s="25" t="str">
        <f>VLOOKUP(AC127,Data!A:D,4,0)</f>
        <v>08/10/2025</v>
      </c>
      <c r="AG127" s="20" t="s">
        <v>73</v>
      </c>
      <c r="AH127" s="25" t="s">
        <v>3885</v>
      </c>
      <c r="AI127" s="25" t="str">
        <f>VLOOKUP(AG127,'mã win'!B:K,10,0)</f>
        <v>N</v>
      </c>
      <c r="AJ127" s="20" t="str">
        <f>VLOOKUP(Q127,'mã sp'!A:B,2,0)</f>
        <v>GL250</v>
      </c>
      <c r="AK127" s="25" t="str">
        <f>VLOOKUP(AC127,Data!A:F,6,0)</f>
        <v>K25TTM</v>
      </c>
      <c r="AL127" s="20" t="str">
        <f t="shared" si="4"/>
        <v>6588 WM+ BDH 292 - 294 Trần Hưng Đạo, Qu</v>
      </c>
      <c r="AM127" s="20" t="str">
        <f>VLOOKUP(AC127,Data!A:M,13,0)</f>
        <v>0104918404-071</v>
      </c>
      <c r="AO127" s="20" t="str">
        <f t="shared" si="5"/>
        <v/>
      </c>
      <c r="AP127" s="20" t="str">
        <f>IF(AND(AM127="0104918404",AO127=""),"WIN"&amp;L127,IF(AO127="",VLOOKUP(AM127,'mã win'!B:J,9,0),""))</f>
        <v>WIN-071</v>
      </c>
      <c r="AQ127" s="25" t="str">
        <f t="shared" si="6"/>
        <v>WIN-071</v>
      </c>
      <c r="AR127" s="1">
        <f t="shared" si="7"/>
        <v>53460</v>
      </c>
    </row>
    <row r="128" spans="1:44" x14ac:dyDescent="0.25">
      <c r="A128" s="20">
        <v>7610</v>
      </c>
      <c r="B128" s="21">
        <v>9106040609</v>
      </c>
      <c r="C128" s="22">
        <v>45938</v>
      </c>
      <c r="D128" s="22">
        <v>45938</v>
      </c>
      <c r="E128" s="23">
        <v>45938.556831516202</v>
      </c>
      <c r="F128" s="21" t="s">
        <v>6866</v>
      </c>
      <c r="G128" s="22"/>
      <c r="H128" s="20" t="s">
        <v>4127</v>
      </c>
      <c r="I128" s="21" t="s">
        <v>4128</v>
      </c>
      <c r="J128" s="20" t="s">
        <v>4129</v>
      </c>
      <c r="K128" s="20" t="s">
        <v>4130</v>
      </c>
      <c r="L128" s="21" t="s">
        <v>5573</v>
      </c>
      <c r="M128" s="20" t="s">
        <v>5574</v>
      </c>
      <c r="N128" s="20" t="s">
        <v>5575</v>
      </c>
      <c r="O128" s="20">
        <v>20</v>
      </c>
      <c r="P128" s="21" t="s">
        <v>4152</v>
      </c>
      <c r="Q128" s="20" t="s">
        <v>4012</v>
      </c>
      <c r="R128" s="21" t="s">
        <v>4153</v>
      </c>
      <c r="S128" s="21" t="s">
        <v>4133</v>
      </c>
      <c r="T128" s="20">
        <v>41150</v>
      </c>
      <c r="U128" s="20">
        <v>1</v>
      </c>
      <c r="V128" s="20">
        <v>0</v>
      </c>
      <c r="W128" s="20" t="s">
        <v>5576</v>
      </c>
      <c r="Y128" s="22">
        <v>45938.556828819397</v>
      </c>
      <c r="AA128" s="20" t="s">
        <v>4134</v>
      </c>
      <c r="AB128" s="27">
        <v>9106040609</v>
      </c>
      <c r="AC128" s="25" t="str">
        <f>VLOOKUP(AB128,Data!AF:AG,2,0)</f>
        <v>9106040609-00009590</v>
      </c>
      <c r="AE128" s="25" t="str">
        <f>VLOOKUP(AC128,Data!A:G,7,0)</f>
        <v>00009590</v>
      </c>
      <c r="AF128" s="25" t="str">
        <f>VLOOKUP(AC128,Data!A:D,4,0)</f>
        <v>08/10/2025</v>
      </c>
      <c r="AG128" s="20" t="s">
        <v>73</v>
      </c>
      <c r="AH128" s="25" t="s">
        <v>3885</v>
      </c>
      <c r="AI128" s="25" t="str">
        <f>VLOOKUP(AG128,'mã win'!B:K,10,0)</f>
        <v>N</v>
      </c>
      <c r="AJ128" s="20" t="str">
        <f>VLOOKUP(Q128,'mã sp'!A:B,2,0)</f>
        <v>GTLX250G</v>
      </c>
      <c r="AK128" s="25" t="str">
        <f>VLOOKUP(AC128,Data!A:F,6,0)</f>
        <v>K25TTM</v>
      </c>
      <c r="AL128" s="20" t="str">
        <f t="shared" si="4"/>
        <v>6588 WM+ BDH 292 - 294 Trần Hưng Đạo, Qu</v>
      </c>
      <c r="AM128" s="20" t="str">
        <f>VLOOKUP(AC128,Data!A:M,13,0)</f>
        <v>0104918404-071</v>
      </c>
      <c r="AO128" s="20" t="str">
        <f t="shared" si="5"/>
        <v/>
      </c>
      <c r="AP128" s="20" t="str">
        <f>IF(AND(AM128="0104918404",AO128=""),"WIN"&amp;L128,IF(AO128="",VLOOKUP(AM128,'mã win'!B:J,9,0),""))</f>
        <v>WIN-071</v>
      </c>
      <c r="AQ128" s="25" t="str">
        <f t="shared" si="6"/>
        <v>WIN-071</v>
      </c>
      <c r="AR128" s="1">
        <f t="shared" si="7"/>
        <v>44442</v>
      </c>
    </row>
    <row r="129" spans="1:44" x14ac:dyDescent="0.25">
      <c r="A129" s="20">
        <v>7611</v>
      </c>
      <c r="B129" s="21">
        <v>9106040635</v>
      </c>
      <c r="C129" s="22">
        <v>45938</v>
      </c>
      <c r="D129" s="22">
        <v>45943</v>
      </c>
      <c r="E129" s="23">
        <v>45938.561143553197</v>
      </c>
      <c r="F129" s="21" t="s">
        <v>6867</v>
      </c>
      <c r="G129" s="22"/>
      <c r="H129" s="20" t="s">
        <v>4127</v>
      </c>
      <c r="I129" s="21" t="s">
        <v>4128</v>
      </c>
      <c r="J129" s="20" t="s">
        <v>4129</v>
      </c>
      <c r="K129" s="20" t="s">
        <v>4130</v>
      </c>
      <c r="L129" s="21" t="s">
        <v>5887</v>
      </c>
      <c r="M129" s="20" t="s">
        <v>5888</v>
      </c>
      <c r="N129" s="20" t="s">
        <v>5889</v>
      </c>
      <c r="O129" s="20">
        <v>10</v>
      </c>
      <c r="P129" s="21" t="s">
        <v>4135</v>
      </c>
      <c r="Q129" s="20" t="s">
        <v>4086</v>
      </c>
      <c r="R129" s="21" t="s">
        <v>4136</v>
      </c>
      <c r="S129" s="21" t="s">
        <v>4133</v>
      </c>
      <c r="T129" s="20">
        <v>45588</v>
      </c>
      <c r="U129" s="20">
        <v>4</v>
      </c>
      <c r="V129" s="20">
        <v>0</v>
      </c>
      <c r="W129" s="20" t="s">
        <v>5888</v>
      </c>
      <c r="X129" s="20" t="s">
        <v>4161</v>
      </c>
      <c r="Y129" s="22">
        <v>45938.561143518498</v>
      </c>
      <c r="AA129" s="20" t="s">
        <v>4134</v>
      </c>
      <c r="AB129" s="27">
        <v>9106040635</v>
      </c>
      <c r="AC129" s="25" t="str">
        <f>VLOOKUP(AB129,Data!AF:AG,2,0)</f>
        <v>9106040635-00002266</v>
      </c>
      <c r="AE129" s="25" t="str">
        <f>VLOOKUP(AC129,Data!A:G,7,0)</f>
        <v>00002266</v>
      </c>
      <c r="AF129" s="25" t="str">
        <f>VLOOKUP(AC129,Data!A:D,4,0)</f>
        <v>08/10/2025</v>
      </c>
      <c r="AG129" s="20" t="s">
        <v>88</v>
      </c>
      <c r="AH129" s="25" t="s">
        <v>3657</v>
      </c>
      <c r="AI129" s="25" t="str">
        <f>VLOOKUP(AG129,'mã win'!B:K,10,0)</f>
        <v>N</v>
      </c>
      <c r="AJ129" s="20" t="str">
        <f>VLOOKUP(Q129,'mã sp'!A:B,2,0)</f>
        <v>TH200</v>
      </c>
      <c r="AK129" s="25" t="str">
        <f>VLOOKUP(AC129,Data!A:F,6,0)</f>
        <v>K25TTM</v>
      </c>
      <c r="AL129" s="20" t="str">
        <f t="shared" si="4"/>
        <v>4609 WM+ DTP 163 Tôn Đức Thắng</v>
      </c>
      <c r="AM129" s="20" t="str">
        <f>VLOOKUP(AC129,Data!A:M,13,0)</f>
        <v>0104918404-013</v>
      </c>
      <c r="AO129" s="20" t="str">
        <f t="shared" si="5"/>
        <v/>
      </c>
      <c r="AP129" s="20" t="str">
        <f>IF(AND(AM129="0104918404",AO129=""),"WIN"&amp;L129,IF(AO129="",VLOOKUP(AM129,'mã win'!B:J,9,0),""))</f>
        <v>WIN-DTP-01-013</v>
      </c>
      <c r="AQ129" s="25" t="str">
        <f t="shared" si="6"/>
        <v>WIN-DTP-01-013</v>
      </c>
      <c r="AR129" s="1">
        <f t="shared" si="7"/>
        <v>196940.16</v>
      </c>
    </row>
    <row r="130" spans="1:44" x14ac:dyDescent="0.25">
      <c r="A130" s="20">
        <v>7612</v>
      </c>
      <c r="B130" s="21">
        <v>9106040643</v>
      </c>
      <c r="C130" s="22">
        <v>45938</v>
      </c>
      <c r="D130" s="22">
        <v>45943</v>
      </c>
      <c r="E130" s="23">
        <v>45938.561587650503</v>
      </c>
      <c r="F130" s="21" t="s">
        <v>6868</v>
      </c>
      <c r="G130" s="22"/>
      <c r="H130" s="20" t="s">
        <v>4127</v>
      </c>
      <c r="I130" s="21" t="s">
        <v>4128</v>
      </c>
      <c r="J130" s="20" t="s">
        <v>4129</v>
      </c>
      <c r="K130" s="20" t="s">
        <v>4130</v>
      </c>
      <c r="L130" s="21" t="s">
        <v>5648</v>
      </c>
      <c r="M130" s="20" t="s">
        <v>5649</v>
      </c>
      <c r="N130" s="20" t="s">
        <v>5650</v>
      </c>
      <c r="O130" s="20">
        <v>10</v>
      </c>
      <c r="P130" s="21" t="s">
        <v>4137</v>
      </c>
      <c r="Q130" s="20" t="s">
        <v>4098</v>
      </c>
      <c r="R130" s="21" t="s">
        <v>4138</v>
      </c>
      <c r="S130" s="21" t="s">
        <v>4133</v>
      </c>
      <c r="T130" s="20">
        <v>111058</v>
      </c>
      <c r="U130" s="20">
        <v>4</v>
      </c>
      <c r="V130" s="20">
        <v>0</v>
      </c>
      <c r="W130" s="20" t="s">
        <v>5651</v>
      </c>
      <c r="Y130" s="22">
        <v>45938.561587071803</v>
      </c>
      <c r="AA130" s="20" t="s">
        <v>4134</v>
      </c>
      <c r="AB130" s="27">
        <v>9106040643</v>
      </c>
      <c r="AC130" s="25" t="str">
        <f>VLOOKUP(AB130,Data!AF:AG,2,0)</f>
        <v>9106040643-00159792</v>
      </c>
      <c r="AE130" s="25" t="str">
        <f>VLOOKUP(AC130,Data!A:G,7,0)</f>
        <v>00159792</v>
      </c>
      <c r="AF130" s="25" t="str">
        <f>VLOOKUP(AC130,Data!A:D,4,0)</f>
        <v>08/10/2025</v>
      </c>
      <c r="AG130" s="20" t="s">
        <v>198</v>
      </c>
      <c r="AH130" s="25" t="s">
        <v>13223</v>
      </c>
      <c r="AI130" s="25" t="str">
        <f>VLOOKUP(AG130,'mã win'!B:K,10,0)</f>
        <v>N</v>
      </c>
      <c r="AJ130" s="20" t="str">
        <f>VLOOKUP(Q130,'mã sp'!A:B,2,0)</f>
        <v>GM500</v>
      </c>
      <c r="AK130" s="25" t="str">
        <f>VLOOKUP(AC130,Data!A:F,6,0)</f>
        <v>K25TTM</v>
      </c>
      <c r="AL130" s="20" t="str">
        <f t="shared" ref="AL130:AL193" si="8">L130&amp;" "&amp;M130</f>
        <v>6675 WIN HCM 148 Đường số 9</v>
      </c>
      <c r="AM130" s="20" t="str">
        <f>VLOOKUP(AC130,Data!A:M,13,0)</f>
        <v>0104918404</v>
      </c>
      <c r="AN130" s="20">
        <f>MATCH(L130,[1]Khach_hang!$O:$O,0)</f>
        <v>1892</v>
      </c>
      <c r="AO130" s="20" t="str">
        <f t="shared" ref="AO130:AO193" si="9">IF(AN130="","","WIN"&amp;L130)</f>
        <v>WIN6675</v>
      </c>
      <c r="AP130" s="20" t="str">
        <f>IF(AND(AM130="0104918404",AO130=""),"WIN"&amp;L130,IF(AO130="",VLOOKUP(AM130,'mã win'!B:J,9,0),""))</f>
        <v/>
      </c>
      <c r="AQ130" s="25" t="str">
        <f t="shared" si="6"/>
        <v>WIN6675</v>
      </c>
      <c r="AR130" s="1">
        <f t="shared" si="7"/>
        <v>479770.56</v>
      </c>
    </row>
    <row r="131" spans="1:44" x14ac:dyDescent="0.25">
      <c r="A131" s="20">
        <v>7613</v>
      </c>
      <c r="B131" s="21">
        <v>9106040754</v>
      </c>
      <c r="C131" s="22">
        <v>45938</v>
      </c>
      <c r="D131" s="22">
        <v>45938</v>
      </c>
      <c r="E131" s="23">
        <v>45941.360281516201</v>
      </c>
      <c r="F131" s="21" t="s">
        <v>6869</v>
      </c>
      <c r="G131" s="22"/>
      <c r="H131" s="20" t="s">
        <v>4127</v>
      </c>
      <c r="I131" s="21" t="s">
        <v>4128</v>
      </c>
      <c r="J131" s="20" t="s">
        <v>4129</v>
      </c>
      <c r="K131" s="20" t="s">
        <v>4130</v>
      </c>
      <c r="L131" s="21" t="s">
        <v>6277</v>
      </c>
      <c r="M131" s="20" t="s">
        <v>6278</v>
      </c>
      <c r="N131" s="20" t="s">
        <v>6279</v>
      </c>
      <c r="O131" s="20">
        <v>10</v>
      </c>
      <c r="P131" s="21" t="s">
        <v>4141</v>
      </c>
      <c r="Q131" s="20" t="s">
        <v>4058</v>
      </c>
      <c r="R131" s="21" t="s">
        <v>4142</v>
      </c>
      <c r="S131" s="21" t="s">
        <v>4133</v>
      </c>
      <c r="T131" s="20">
        <v>37720</v>
      </c>
      <c r="U131" s="20">
        <v>4</v>
      </c>
      <c r="V131" s="20">
        <v>0</v>
      </c>
      <c r="W131" s="20" t="s">
        <v>6280</v>
      </c>
      <c r="X131" s="20" t="s">
        <v>6281</v>
      </c>
      <c r="Y131" s="22">
        <v>45941.360280289402</v>
      </c>
      <c r="AA131" s="20" t="s">
        <v>4134</v>
      </c>
      <c r="AB131" s="27">
        <v>9106040754</v>
      </c>
      <c r="AC131" s="25" t="str">
        <f>VLOOKUP(AB131,Data!AF:AG,2,0)</f>
        <v>9106040754-00009694</v>
      </c>
      <c r="AE131" s="25" t="str">
        <f>VLOOKUP(AC131,Data!A:G,7,0)</f>
        <v>00009694</v>
      </c>
      <c r="AF131" s="25" t="str">
        <f>VLOOKUP(AC131,Data!A:D,4,0)</f>
        <v>11/10/2025</v>
      </c>
      <c r="AG131" s="20" t="s">
        <v>73</v>
      </c>
      <c r="AH131" s="25" t="s">
        <v>3885</v>
      </c>
      <c r="AI131" s="25" t="str">
        <f>VLOOKUP(AG131,'mã win'!B:K,10,0)</f>
        <v>N</v>
      </c>
      <c r="AJ131" s="20" t="str">
        <f>VLOOKUP(Q131,'mã sp'!A:B,2,0)</f>
        <v>MNH250</v>
      </c>
      <c r="AK131" s="25" t="str">
        <f>VLOOKUP(AC131,Data!A:F,6,0)</f>
        <v>K25TTM</v>
      </c>
      <c r="AL131" s="20" t="str">
        <f t="shared" si="8"/>
        <v>1682 WM BDH Quy Nhơn</v>
      </c>
      <c r="AM131" s="20" t="str">
        <f>VLOOKUP(AC131,Data!A:M,13,0)</f>
        <v>0104918404-071</v>
      </c>
      <c r="AO131" s="20" t="str">
        <f t="shared" si="9"/>
        <v/>
      </c>
      <c r="AP131" s="20" t="str">
        <f>IF(AND(AM131="0104918404",AO131=""),"WIN"&amp;L131,IF(AO131="",VLOOKUP(AM131,'mã win'!B:J,9,0),""))</f>
        <v>WIN-071</v>
      </c>
      <c r="AQ131" s="25" t="str">
        <f t="shared" ref="AQ131:AQ194" si="10">IF(AP131="",AO131,AP131)</f>
        <v>WIN-071</v>
      </c>
      <c r="AR131" s="1">
        <f t="shared" ref="AR131:AR194" si="11">((U131*T131)*8%)+(U131*T131)</f>
        <v>162950.39999999999</v>
      </c>
    </row>
    <row r="132" spans="1:44" x14ac:dyDescent="0.25">
      <c r="A132" s="20">
        <v>7614</v>
      </c>
      <c r="B132" s="21">
        <v>9106040795</v>
      </c>
      <c r="C132" s="22">
        <v>45938</v>
      </c>
      <c r="D132" s="22">
        <v>45943</v>
      </c>
      <c r="E132" s="23">
        <v>45938.580734872703</v>
      </c>
      <c r="F132" s="21" t="s">
        <v>6870</v>
      </c>
      <c r="G132" s="22"/>
      <c r="H132" s="20" t="s">
        <v>4127</v>
      </c>
      <c r="I132" s="21" t="s">
        <v>4128</v>
      </c>
      <c r="J132" s="20" t="s">
        <v>4129</v>
      </c>
      <c r="K132" s="20" t="s">
        <v>4130</v>
      </c>
      <c r="L132" s="21" t="s">
        <v>6218</v>
      </c>
      <c r="M132" s="20" t="s">
        <v>6219</v>
      </c>
      <c r="N132" s="20" t="s">
        <v>6220</v>
      </c>
      <c r="O132" s="20">
        <v>10</v>
      </c>
      <c r="P132" s="21" t="s">
        <v>4137</v>
      </c>
      <c r="Q132" s="20" t="s">
        <v>4098</v>
      </c>
      <c r="R132" s="21" t="s">
        <v>4138</v>
      </c>
      <c r="S132" s="21" t="s">
        <v>4133</v>
      </c>
      <c r="T132" s="20">
        <v>111058</v>
      </c>
      <c r="U132" s="20">
        <v>2</v>
      </c>
      <c r="V132" s="20">
        <v>0</v>
      </c>
      <c r="W132" s="20" t="s">
        <v>6219</v>
      </c>
      <c r="X132" s="20" t="s">
        <v>6221</v>
      </c>
      <c r="Y132" s="22">
        <v>45938.580735150499</v>
      </c>
      <c r="AA132" s="20" t="s">
        <v>4134</v>
      </c>
      <c r="AB132" s="27">
        <v>9106040795</v>
      </c>
      <c r="AC132" s="25" t="str">
        <f>VLOOKUP(AB132,Data!AF:AG,2,0)</f>
        <v>9106040795-00480934</v>
      </c>
      <c r="AE132" s="25" t="str">
        <f>VLOOKUP(AC132,Data!A:G,7,0)</f>
        <v>00480934</v>
      </c>
      <c r="AF132" s="25" t="str">
        <f>VLOOKUP(AC132,Data!A:D,4,0)</f>
        <v>08/10/2025</v>
      </c>
      <c r="AG132" s="20" t="s">
        <v>55</v>
      </c>
      <c r="AH132" s="25" t="s">
        <v>12540</v>
      </c>
      <c r="AI132" s="25" t="str">
        <f>VLOOKUP(AG132,'mã win'!B:K,10,0)</f>
        <v>B</v>
      </c>
      <c r="AJ132" s="20" t="str">
        <f>VLOOKUP(Q132,'mã sp'!A:B,2,0)</f>
        <v>GM500</v>
      </c>
      <c r="AK132" s="25" t="str">
        <f>VLOOKUP(AC132,Data!A:F,6,0)</f>
        <v>K25TTM</v>
      </c>
      <c r="AL132" s="20" t="str">
        <f t="shared" si="8"/>
        <v>5605 WM+ HNI S2.09 Ocean Park</v>
      </c>
      <c r="AM132" s="20" t="str">
        <f>VLOOKUP(AC132,Data!A:M,13,0)</f>
        <v>0104918404-002</v>
      </c>
      <c r="AN132" s="20">
        <f>MATCH(L132,[1]Khach_hang!$O:$O,0)</f>
        <v>1549</v>
      </c>
      <c r="AO132" s="20" t="str">
        <f t="shared" si="9"/>
        <v>WIN5605</v>
      </c>
      <c r="AP132" s="20" t="str">
        <f>IF(AND(AM132="0104918404",AO132=""),"WIN"&amp;L132,IF(AO132="",VLOOKUP(AM132,'mã win'!B:J,9,0),""))</f>
        <v/>
      </c>
      <c r="AQ132" s="25" t="str">
        <f t="shared" si="10"/>
        <v>WIN5605</v>
      </c>
      <c r="AR132" s="1">
        <f t="shared" si="11"/>
        <v>239885.28</v>
      </c>
    </row>
    <row r="133" spans="1:44" x14ac:dyDescent="0.25">
      <c r="A133" s="20">
        <v>7615</v>
      </c>
      <c r="B133" s="21">
        <v>9106040827</v>
      </c>
      <c r="C133" s="22">
        <v>45938</v>
      </c>
      <c r="D133" s="22">
        <v>45938</v>
      </c>
      <c r="E133" s="23">
        <v>45938.581105671299</v>
      </c>
      <c r="F133" s="21" t="s">
        <v>6871</v>
      </c>
      <c r="G133" s="22"/>
      <c r="H133" s="20" t="s">
        <v>4127</v>
      </c>
      <c r="I133" s="21" t="s">
        <v>4128</v>
      </c>
      <c r="J133" s="20" t="s">
        <v>4129</v>
      </c>
      <c r="K133" s="20" t="s">
        <v>4130</v>
      </c>
      <c r="L133" s="21" t="s">
        <v>6872</v>
      </c>
      <c r="M133" s="20" t="s">
        <v>6873</v>
      </c>
      <c r="N133" s="20" t="s">
        <v>6874</v>
      </c>
      <c r="O133" s="20">
        <v>10</v>
      </c>
      <c r="P133" s="21" t="s">
        <v>4150</v>
      </c>
      <c r="Q133" s="20" t="s">
        <v>3966</v>
      </c>
      <c r="R133" s="21" t="s">
        <v>4151</v>
      </c>
      <c r="S133" s="21" t="s">
        <v>4133</v>
      </c>
      <c r="T133" s="20">
        <v>70950</v>
      </c>
      <c r="U133" s="20">
        <v>1</v>
      </c>
      <c r="V133" s="20">
        <v>0</v>
      </c>
      <c r="W133" s="20" t="s">
        <v>6873</v>
      </c>
      <c r="Y133" s="22">
        <v>45938.581105590303</v>
      </c>
      <c r="AA133" s="20" t="s">
        <v>4134</v>
      </c>
      <c r="AB133" s="27">
        <v>9106040827</v>
      </c>
      <c r="AC133" s="25" t="str">
        <f>VLOOKUP(AB133,Data!AF:AG,2,0)</f>
        <v>9106040827-00159814</v>
      </c>
      <c r="AE133" s="25" t="str">
        <f>VLOOKUP(AC133,Data!A:G,7,0)</f>
        <v>00159814</v>
      </c>
      <c r="AF133" s="25" t="str">
        <f>VLOOKUP(AC133,Data!A:D,4,0)</f>
        <v>08/10/2025</v>
      </c>
      <c r="AG133" s="20" t="s">
        <v>198</v>
      </c>
      <c r="AH133" s="25" t="s">
        <v>12715</v>
      </c>
      <c r="AI133" s="25" t="str">
        <f>VLOOKUP(AG133,'mã win'!B:K,10,0)</f>
        <v>N</v>
      </c>
      <c r="AJ133" s="20" t="str">
        <f>VLOOKUP(Q133,'mã sp'!A:B,2,0)</f>
        <v>CN300</v>
      </c>
      <c r="AK133" s="25" t="str">
        <f>VLOOKUP(AC133,Data!A:F,6,0)</f>
        <v>K25TTM</v>
      </c>
      <c r="AL133" s="20" t="str">
        <f t="shared" si="8"/>
        <v>5823 WM+ HCM 136 Nguyễn Công Hoan</v>
      </c>
      <c r="AM133" s="20" t="str">
        <f>VLOOKUP(AC133,Data!A:M,13,0)</f>
        <v>0104918404</v>
      </c>
      <c r="AN133" s="20">
        <f>MATCH(L133,[1]Khach_hang!$O:$O,0)</f>
        <v>1636</v>
      </c>
      <c r="AO133" s="20" t="str">
        <f t="shared" si="9"/>
        <v>WIN5823</v>
      </c>
      <c r="AP133" s="20" t="str">
        <f>IF(AND(AM133="0104918404",AO133=""),"WIN"&amp;L133,IF(AO133="",VLOOKUP(AM133,'mã win'!B:J,9,0),""))</f>
        <v/>
      </c>
      <c r="AQ133" s="25" t="str">
        <f t="shared" si="10"/>
        <v>WIN5823</v>
      </c>
      <c r="AR133" s="1">
        <f t="shared" si="11"/>
        <v>76626</v>
      </c>
    </row>
    <row r="134" spans="1:44" x14ac:dyDescent="0.25">
      <c r="A134" s="20">
        <v>7616</v>
      </c>
      <c r="B134" s="21">
        <v>9106040827</v>
      </c>
      <c r="C134" s="22">
        <v>45938</v>
      </c>
      <c r="D134" s="22">
        <v>45938</v>
      </c>
      <c r="E134" s="23">
        <v>45938.581105671299</v>
      </c>
      <c r="F134" s="21" t="s">
        <v>6871</v>
      </c>
      <c r="G134" s="22"/>
      <c r="H134" s="20" t="s">
        <v>4127</v>
      </c>
      <c r="I134" s="21" t="s">
        <v>4128</v>
      </c>
      <c r="J134" s="20" t="s">
        <v>4129</v>
      </c>
      <c r="K134" s="20" t="s">
        <v>4130</v>
      </c>
      <c r="L134" s="21" t="s">
        <v>6872</v>
      </c>
      <c r="M134" s="20" t="s">
        <v>6873</v>
      </c>
      <c r="N134" s="20" t="s">
        <v>6874</v>
      </c>
      <c r="O134" s="20">
        <v>20</v>
      </c>
      <c r="P134" s="21" t="s">
        <v>4152</v>
      </c>
      <c r="Q134" s="20" t="s">
        <v>4012</v>
      </c>
      <c r="R134" s="21" t="s">
        <v>4153</v>
      </c>
      <c r="S134" s="21" t="s">
        <v>4133</v>
      </c>
      <c r="T134" s="20">
        <v>41150</v>
      </c>
      <c r="U134" s="20">
        <v>1</v>
      </c>
      <c r="V134" s="20">
        <v>0</v>
      </c>
      <c r="W134" s="20" t="s">
        <v>6873</v>
      </c>
      <c r="Y134" s="22">
        <v>45938.581105590303</v>
      </c>
      <c r="AA134" s="20" t="s">
        <v>4134</v>
      </c>
      <c r="AB134" s="27">
        <v>9106040827</v>
      </c>
      <c r="AC134" s="25" t="str">
        <f>VLOOKUP(AB134,Data!AF:AG,2,0)</f>
        <v>9106040827-00159814</v>
      </c>
      <c r="AE134" s="25" t="str">
        <f>VLOOKUP(AC134,Data!A:G,7,0)</f>
        <v>00159814</v>
      </c>
      <c r="AF134" s="25" t="str">
        <f>VLOOKUP(AC134,Data!A:D,4,0)</f>
        <v>08/10/2025</v>
      </c>
      <c r="AG134" s="20" t="s">
        <v>198</v>
      </c>
      <c r="AH134" s="25" t="s">
        <v>12715</v>
      </c>
      <c r="AI134" s="25" t="str">
        <f>VLOOKUP(AG134,'mã win'!B:K,10,0)</f>
        <v>N</v>
      </c>
      <c r="AJ134" s="20" t="str">
        <f>VLOOKUP(Q134,'mã sp'!A:B,2,0)</f>
        <v>GTLX250G</v>
      </c>
      <c r="AK134" s="25" t="str">
        <f>VLOOKUP(AC134,Data!A:F,6,0)</f>
        <v>K25TTM</v>
      </c>
      <c r="AL134" s="20" t="str">
        <f t="shared" si="8"/>
        <v>5823 WM+ HCM 136 Nguyễn Công Hoan</v>
      </c>
      <c r="AM134" s="20" t="str">
        <f>VLOOKUP(AC134,Data!A:M,13,0)</f>
        <v>0104918404</v>
      </c>
      <c r="AN134" s="20">
        <f>MATCH(L134,[1]Khach_hang!$O:$O,0)</f>
        <v>1636</v>
      </c>
      <c r="AO134" s="20" t="str">
        <f t="shared" si="9"/>
        <v>WIN5823</v>
      </c>
      <c r="AP134" s="20" t="str">
        <f>IF(AND(AM134="0104918404",AO134=""),"WIN"&amp;L134,IF(AO134="",VLOOKUP(AM134,'mã win'!B:J,9,0),""))</f>
        <v/>
      </c>
      <c r="AQ134" s="25" t="str">
        <f t="shared" si="10"/>
        <v>WIN5823</v>
      </c>
      <c r="AR134" s="1">
        <f t="shared" si="11"/>
        <v>44442</v>
      </c>
    </row>
    <row r="135" spans="1:44" x14ac:dyDescent="0.25">
      <c r="A135" s="20">
        <v>7617</v>
      </c>
      <c r="B135" s="21">
        <v>9106040830</v>
      </c>
      <c r="C135" s="22">
        <v>45938</v>
      </c>
      <c r="D135" s="22">
        <v>45943</v>
      </c>
      <c r="E135" s="23">
        <v>45938.582850694402</v>
      </c>
      <c r="F135" s="21" t="s">
        <v>6875</v>
      </c>
      <c r="G135" s="22"/>
      <c r="H135" s="20" t="s">
        <v>4127</v>
      </c>
      <c r="I135" s="21" t="s">
        <v>4128</v>
      </c>
      <c r="J135" s="20" t="s">
        <v>4129</v>
      </c>
      <c r="K135" s="20" t="s">
        <v>4130</v>
      </c>
      <c r="L135" s="21" t="s">
        <v>4842</v>
      </c>
      <c r="M135" s="20" t="s">
        <v>4843</v>
      </c>
      <c r="N135" s="20" t="s">
        <v>4844</v>
      </c>
      <c r="O135" s="20">
        <v>10</v>
      </c>
      <c r="P135" s="21" t="s">
        <v>4137</v>
      </c>
      <c r="Q135" s="20" t="s">
        <v>4098</v>
      </c>
      <c r="R135" s="21" t="s">
        <v>4138</v>
      </c>
      <c r="S135" s="21" t="s">
        <v>4133</v>
      </c>
      <c r="T135" s="20">
        <v>111058</v>
      </c>
      <c r="U135" s="20">
        <v>1</v>
      </c>
      <c r="V135" s="20">
        <v>0</v>
      </c>
      <c r="W135" s="20" t="s">
        <v>4845</v>
      </c>
      <c r="X135" s="20" t="s">
        <v>4846</v>
      </c>
      <c r="Y135" s="22">
        <v>45938.582850891202</v>
      </c>
      <c r="AA135" s="20" t="s">
        <v>4134</v>
      </c>
      <c r="AB135" s="27">
        <v>9106040830</v>
      </c>
      <c r="AC135" s="25" t="str">
        <f>VLOOKUP(AB135,Data!AF:AG,2,0)</f>
        <v>9106040830-00480948</v>
      </c>
      <c r="AE135" s="25" t="str">
        <f>VLOOKUP(AC135,Data!A:G,7,0)</f>
        <v>00480948</v>
      </c>
      <c r="AF135" s="25" t="str">
        <f>VLOOKUP(AC135,Data!A:D,4,0)</f>
        <v>08/10/2025</v>
      </c>
      <c r="AG135" s="20" t="s">
        <v>55</v>
      </c>
      <c r="AH135" s="25" t="s">
        <v>12607</v>
      </c>
      <c r="AI135" s="25" t="str">
        <f>VLOOKUP(AG135,'mã win'!B:K,10,0)</f>
        <v>B</v>
      </c>
      <c r="AJ135" s="20" t="str">
        <f>VLOOKUP(Q135,'mã sp'!A:B,2,0)</f>
        <v>GM500</v>
      </c>
      <c r="AK135" s="25" t="str">
        <f>VLOOKUP(AC135,Data!A:F,6,0)</f>
        <v>K25TTM</v>
      </c>
      <c r="AL135" s="20" t="str">
        <f t="shared" si="8"/>
        <v>5669 WM+ HNI 15 Xóm Chợ Yêm, Sóc Sơn</v>
      </c>
      <c r="AM135" s="20" t="str">
        <f>VLOOKUP(AC135,Data!A:M,13,0)</f>
        <v>0104918404-002</v>
      </c>
      <c r="AN135" s="20">
        <f>MATCH(L135,[1]Khach_hang!$O:$O,0)</f>
        <v>1582</v>
      </c>
      <c r="AO135" s="20" t="str">
        <f t="shared" si="9"/>
        <v>WIN5669</v>
      </c>
      <c r="AP135" s="20" t="str">
        <f>IF(AND(AM135="0104918404",AO135=""),"WIN"&amp;L135,IF(AO135="",VLOOKUP(AM135,'mã win'!B:J,9,0),""))</f>
        <v/>
      </c>
      <c r="AQ135" s="25" t="str">
        <f t="shared" si="10"/>
        <v>WIN5669</v>
      </c>
      <c r="AR135" s="1">
        <f t="shared" si="11"/>
        <v>119942.64</v>
      </c>
    </row>
    <row r="136" spans="1:44" x14ac:dyDescent="0.25">
      <c r="A136" s="20">
        <v>7618</v>
      </c>
      <c r="B136" s="21">
        <v>9106040831</v>
      </c>
      <c r="C136" s="22">
        <v>45938</v>
      </c>
      <c r="D136" s="22">
        <v>45938</v>
      </c>
      <c r="E136" s="23">
        <v>45938.584558217597</v>
      </c>
      <c r="F136" s="21" t="s">
        <v>6876</v>
      </c>
      <c r="G136" s="22"/>
      <c r="H136" s="20" t="s">
        <v>4127</v>
      </c>
      <c r="I136" s="21" t="s">
        <v>4128</v>
      </c>
      <c r="J136" s="20" t="s">
        <v>4129</v>
      </c>
      <c r="K136" s="20" t="s">
        <v>4130</v>
      </c>
      <c r="L136" s="21" t="s">
        <v>6872</v>
      </c>
      <c r="M136" s="20" t="s">
        <v>6873</v>
      </c>
      <c r="N136" s="20" t="s">
        <v>6874</v>
      </c>
      <c r="O136" s="20">
        <v>10</v>
      </c>
      <c r="P136" s="21" t="s">
        <v>4139</v>
      </c>
      <c r="Q136" s="20" t="s">
        <v>3948</v>
      </c>
      <c r="R136" s="21" t="s">
        <v>4140</v>
      </c>
      <c r="S136" s="21" t="s">
        <v>4133</v>
      </c>
      <c r="T136" s="20">
        <v>60885</v>
      </c>
      <c r="U136" s="20">
        <v>1</v>
      </c>
      <c r="V136" s="20">
        <v>0</v>
      </c>
      <c r="W136" s="20" t="s">
        <v>6873</v>
      </c>
      <c r="Y136" s="22">
        <v>45938.584558530099</v>
      </c>
      <c r="AA136" s="20" t="s">
        <v>4134</v>
      </c>
      <c r="AB136" s="27">
        <v>9106040831</v>
      </c>
      <c r="AC136" s="25" t="str">
        <f>VLOOKUP(AB136,Data!AF:AG,2,0)</f>
        <v>9106040831-00159815</v>
      </c>
      <c r="AE136" s="25" t="str">
        <f>VLOOKUP(AC136,Data!A:G,7,0)</f>
        <v>00159815</v>
      </c>
      <c r="AF136" s="25" t="str">
        <f>VLOOKUP(AC136,Data!A:D,4,0)</f>
        <v>08/10/2025</v>
      </c>
      <c r="AG136" s="20" t="s">
        <v>198</v>
      </c>
      <c r="AH136" s="25" t="s">
        <v>12715</v>
      </c>
      <c r="AI136" s="25" t="str">
        <f>VLOOKUP(AG136,'mã win'!B:K,10,0)</f>
        <v>N</v>
      </c>
      <c r="AJ136" s="20" t="str">
        <f>VLOOKUP(Q136,'mã sp'!A:B,2,0)</f>
        <v>CC300</v>
      </c>
      <c r="AK136" s="25" t="str">
        <f>VLOOKUP(AC136,Data!A:F,6,0)</f>
        <v>K25TTM</v>
      </c>
      <c r="AL136" s="20" t="str">
        <f t="shared" si="8"/>
        <v>5823 WM+ HCM 136 Nguyễn Công Hoan</v>
      </c>
      <c r="AM136" s="20" t="str">
        <f>VLOOKUP(AC136,Data!A:M,13,0)</f>
        <v>0104918404</v>
      </c>
      <c r="AN136" s="20">
        <f>MATCH(L136,[1]Khach_hang!$O:$O,0)</f>
        <v>1636</v>
      </c>
      <c r="AO136" s="20" t="str">
        <f t="shared" si="9"/>
        <v>WIN5823</v>
      </c>
      <c r="AP136" s="20" t="str">
        <f>IF(AND(AM136="0104918404",AO136=""),"WIN"&amp;L136,IF(AO136="",VLOOKUP(AM136,'mã win'!B:J,9,0),""))</f>
        <v/>
      </c>
      <c r="AQ136" s="25" t="str">
        <f t="shared" si="10"/>
        <v>WIN5823</v>
      </c>
      <c r="AR136" s="1">
        <f t="shared" si="11"/>
        <v>65755.8</v>
      </c>
    </row>
    <row r="137" spans="1:44" x14ac:dyDescent="0.25">
      <c r="A137" s="20">
        <v>7619</v>
      </c>
      <c r="B137" s="21">
        <v>9106040831</v>
      </c>
      <c r="C137" s="22">
        <v>45938</v>
      </c>
      <c r="D137" s="22">
        <v>45938</v>
      </c>
      <c r="E137" s="23">
        <v>45938.584558217597</v>
      </c>
      <c r="F137" s="21" t="s">
        <v>6876</v>
      </c>
      <c r="G137" s="22"/>
      <c r="H137" s="20" t="s">
        <v>4127</v>
      </c>
      <c r="I137" s="21" t="s">
        <v>4128</v>
      </c>
      <c r="J137" s="20" t="s">
        <v>4129</v>
      </c>
      <c r="K137" s="20" t="s">
        <v>4130</v>
      </c>
      <c r="L137" s="21" t="s">
        <v>6872</v>
      </c>
      <c r="M137" s="20" t="s">
        <v>6873</v>
      </c>
      <c r="N137" s="20" t="s">
        <v>6874</v>
      </c>
      <c r="O137" s="20">
        <v>20</v>
      </c>
      <c r="P137" s="21" t="s">
        <v>4141</v>
      </c>
      <c r="Q137" s="20" t="s">
        <v>4058</v>
      </c>
      <c r="R137" s="21" t="s">
        <v>4142</v>
      </c>
      <c r="S137" s="21" t="s">
        <v>4133</v>
      </c>
      <c r="T137" s="20">
        <v>37720</v>
      </c>
      <c r="U137" s="20">
        <v>1</v>
      </c>
      <c r="V137" s="20">
        <v>0</v>
      </c>
      <c r="W137" s="20" t="s">
        <v>6873</v>
      </c>
      <c r="Y137" s="22">
        <v>45938.584558530099</v>
      </c>
      <c r="AA137" s="20" t="s">
        <v>4134</v>
      </c>
      <c r="AB137" s="27">
        <v>9106040831</v>
      </c>
      <c r="AC137" s="25" t="str">
        <f>VLOOKUP(AB137,Data!AF:AG,2,0)</f>
        <v>9106040831-00159815</v>
      </c>
      <c r="AE137" s="25" t="str">
        <f>VLOOKUP(AC137,Data!A:G,7,0)</f>
        <v>00159815</v>
      </c>
      <c r="AF137" s="25" t="str">
        <f>VLOOKUP(AC137,Data!A:D,4,0)</f>
        <v>08/10/2025</v>
      </c>
      <c r="AG137" s="20" t="s">
        <v>198</v>
      </c>
      <c r="AH137" s="25" t="s">
        <v>12715</v>
      </c>
      <c r="AI137" s="25" t="str">
        <f>VLOOKUP(AG137,'mã win'!B:K,10,0)</f>
        <v>N</v>
      </c>
      <c r="AJ137" s="20" t="str">
        <f>VLOOKUP(Q137,'mã sp'!A:B,2,0)</f>
        <v>MNH250</v>
      </c>
      <c r="AK137" s="25" t="str">
        <f>VLOOKUP(AC137,Data!A:F,6,0)</f>
        <v>K25TTM</v>
      </c>
      <c r="AL137" s="20" t="str">
        <f t="shared" si="8"/>
        <v>5823 WM+ HCM 136 Nguyễn Công Hoan</v>
      </c>
      <c r="AM137" s="20" t="str">
        <f>VLOOKUP(AC137,Data!A:M,13,0)</f>
        <v>0104918404</v>
      </c>
      <c r="AN137" s="20">
        <f>MATCH(L137,[1]Khach_hang!$O:$O,0)</f>
        <v>1636</v>
      </c>
      <c r="AO137" s="20" t="str">
        <f t="shared" si="9"/>
        <v>WIN5823</v>
      </c>
      <c r="AP137" s="20" t="str">
        <f>IF(AND(AM137="0104918404",AO137=""),"WIN"&amp;L137,IF(AO137="",VLOOKUP(AM137,'mã win'!B:J,9,0),""))</f>
        <v/>
      </c>
      <c r="AQ137" s="25" t="str">
        <f t="shared" si="10"/>
        <v>WIN5823</v>
      </c>
      <c r="AR137" s="1">
        <f t="shared" si="11"/>
        <v>40737.599999999999</v>
      </c>
    </row>
    <row r="138" spans="1:44" x14ac:dyDescent="0.25">
      <c r="A138" s="20">
        <v>7620</v>
      </c>
      <c r="B138" s="21">
        <v>9106040831</v>
      </c>
      <c r="C138" s="22">
        <v>45938</v>
      </c>
      <c r="D138" s="22">
        <v>45938</v>
      </c>
      <c r="E138" s="23">
        <v>45938.584558217597</v>
      </c>
      <c r="F138" s="21" t="s">
        <v>6876</v>
      </c>
      <c r="G138" s="22"/>
      <c r="H138" s="20" t="s">
        <v>4127</v>
      </c>
      <c r="I138" s="21" t="s">
        <v>4128</v>
      </c>
      <c r="J138" s="20" t="s">
        <v>4129</v>
      </c>
      <c r="K138" s="20" t="s">
        <v>4130</v>
      </c>
      <c r="L138" s="21" t="s">
        <v>6872</v>
      </c>
      <c r="M138" s="20" t="s">
        <v>6873</v>
      </c>
      <c r="N138" s="20" t="s">
        <v>6874</v>
      </c>
      <c r="O138" s="20">
        <v>30</v>
      </c>
      <c r="P138" s="21" t="s">
        <v>4150</v>
      </c>
      <c r="Q138" s="20" t="s">
        <v>3966</v>
      </c>
      <c r="R138" s="21" t="s">
        <v>4151</v>
      </c>
      <c r="S138" s="21" t="s">
        <v>4133</v>
      </c>
      <c r="T138" s="20">
        <v>70950</v>
      </c>
      <c r="U138" s="20">
        <v>1</v>
      </c>
      <c r="V138" s="20">
        <v>0</v>
      </c>
      <c r="W138" s="20" t="s">
        <v>6873</v>
      </c>
      <c r="Y138" s="22">
        <v>45938.584558530099</v>
      </c>
      <c r="AA138" s="20" t="s">
        <v>4134</v>
      </c>
      <c r="AB138" s="27">
        <v>9106040831</v>
      </c>
      <c r="AC138" s="25" t="str">
        <f>VLOOKUP(AB138,Data!AF:AG,2,0)</f>
        <v>9106040831-00159815</v>
      </c>
      <c r="AE138" s="25" t="str">
        <f>VLOOKUP(AC138,Data!A:G,7,0)</f>
        <v>00159815</v>
      </c>
      <c r="AF138" s="25" t="str">
        <f>VLOOKUP(AC138,Data!A:D,4,0)</f>
        <v>08/10/2025</v>
      </c>
      <c r="AG138" s="20" t="s">
        <v>198</v>
      </c>
      <c r="AH138" s="25" t="s">
        <v>12715</v>
      </c>
      <c r="AI138" s="25" t="str">
        <f>VLOOKUP(AG138,'mã win'!B:K,10,0)</f>
        <v>N</v>
      </c>
      <c r="AJ138" s="20" t="str">
        <f>VLOOKUP(Q138,'mã sp'!A:B,2,0)</f>
        <v>CN300</v>
      </c>
      <c r="AK138" s="25" t="str">
        <f>VLOOKUP(AC138,Data!A:F,6,0)</f>
        <v>K25TTM</v>
      </c>
      <c r="AL138" s="20" t="str">
        <f t="shared" si="8"/>
        <v>5823 WM+ HCM 136 Nguyễn Công Hoan</v>
      </c>
      <c r="AM138" s="20" t="str">
        <f>VLOOKUP(AC138,Data!A:M,13,0)</f>
        <v>0104918404</v>
      </c>
      <c r="AN138" s="20">
        <f>MATCH(L138,[1]Khach_hang!$O:$O,0)</f>
        <v>1636</v>
      </c>
      <c r="AO138" s="20" t="str">
        <f t="shared" si="9"/>
        <v>WIN5823</v>
      </c>
      <c r="AP138" s="20" t="str">
        <f>IF(AND(AM138="0104918404",AO138=""),"WIN"&amp;L138,IF(AO138="",VLOOKUP(AM138,'mã win'!B:J,9,0),""))</f>
        <v/>
      </c>
      <c r="AQ138" s="25" t="str">
        <f t="shared" si="10"/>
        <v>WIN5823</v>
      </c>
      <c r="AR138" s="1">
        <f t="shared" si="11"/>
        <v>76626</v>
      </c>
    </row>
    <row r="139" spans="1:44" x14ac:dyDescent="0.25">
      <c r="A139" s="20">
        <v>7621</v>
      </c>
      <c r="B139" s="21">
        <v>9106040843</v>
      </c>
      <c r="C139" s="22">
        <v>45938</v>
      </c>
      <c r="D139" s="22">
        <v>45938</v>
      </c>
      <c r="E139" s="23">
        <v>45938.590614120403</v>
      </c>
      <c r="F139" s="21" t="s">
        <v>6877</v>
      </c>
      <c r="G139" s="22"/>
      <c r="H139" s="20" t="s">
        <v>4127</v>
      </c>
      <c r="I139" s="21" t="s">
        <v>4128</v>
      </c>
      <c r="J139" s="20" t="s">
        <v>4129</v>
      </c>
      <c r="K139" s="20" t="s">
        <v>4130</v>
      </c>
      <c r="L139" s="21" t="s">
        <v>4687</v>
      </c>
      <c r="M139" s="20" t="s">
        <v>4688</v>
      </c>
      <c r="N139" s="20" t="s">
        <v>4689</v>
      </c>
      <c r="O139" s="20">
        <v>10</v>
      </c>
      <c r="P139" s="21" t="s">
        <v>4139</v>
      </c>
      <c r="Q139" s="20" t="s">
        <v>3948</v>
      </c>
      <c r="R139" s="21" t="s">
        <v>4140</v>
      </c>
      <c r="S139" s="21" t="s">
        <v>4133</v>
      </c>
      <c r="T139" s="20">
        <v>60885</v>
      </c>
      <c r="U139" s="20">
        <v>1</v>
      </c>
      <c r="V139" s="20">
        <v>0</v>
      </c>
      <c r="W139" s="20" t="s">
        <v>4688</v>
      </c>
      <c r="Y139" s="22">
        <v>45938.590614120403</v>
      </c>
      <c r="AA139" s="20" t="s">
        <v>4134</v>
      </c>
      <c r="AB139" s="27">
        <v>9106040843</v>
      </c>
      <c r="AC139" s="25" t="str">
        <f>VLOOKUP(AB139,Data!AF:AG,2,0)</f>
        <v>9106040843-00018167</v>
      </c>
      <c r="AE139" s="25" t="str">
        <f>VLOOKUP(AC139,Data!A:G,7,0)</f>
        <v>00018167</v>
      </c>
      <c r="AF139" s="25" t="str">
        <f>VLOOKUP(AC139,Data!A:D,4,0)</f>
        <v>08/10/2025</v>
      </c>
      <c r="AG139" s="20" t="s">
        <v>125</v>
      </c>
      <c r="AH139" s="25" t="s">
        <v>3606</v>
      </c>
      <c r="AI139" s="25" t="str">
        <f>VLOOKUP(AG139,'mã win'!B:K,10,0)</f>
        <v>B</v>
      </c>
      <c r="AJ139" s="20" t="str">
        <f>VLOOKUP(Q139,'mã sp'!A:B,2,0)</f>
        <v>CC300</v>
      </c>
      <c r="AK139" s="25" t="str">
        <f>VLOOKUP(AC139,Data!A:F,6,0)</f>
        <v>K25TTM</v>
      </c>
      <c r="AL139" s="20" t="str">
        <f t="shared" si="8"/>
        <v>2ASC WM+ PTO Xóm Dẹ 1, Văn Miếu</v>
      </c>
      <c r="AM139" s="20" t="str">
        <f>VLOOKUP(AC139,Data!A:M,13,0)</f>
        <v>0104918404-003</v>
      </c>
      <c r="AO139" s="20" t="str">
        <f t="shared" si="9"/>
        <v/>
      </c>
      <c r="AP139" s="20" t="str">
        <f>IF(AND(AM139="0104918404",AO139=""),"WIN"&amp;L139,IF(AO139="",VLOOKUP(AM139,'mã win'!B:J,9,0),""))</f>
        <v>WIN-PTO-00-003</v>
      </c>
      <c r="AQ139" s="25" t="str">
        <f t="shared" si="10"/>
        <v>WIN-PTO-00-003</v>
      </c>
      <c r="AR139" s="1">
        <f t="shared" si="11"/>
        <v>65755.8</v>
      </c>
    </row>
    <row r="140" spans="1:44" x14ac:dyDescent="0.25">
      <c r="A140" s="20">
        <v>7622</v>
      </c>
      <c r="B140" s="21">
        <v>9106040843</v>
      </c>
      <c r="C140" s="22">
        <v>45938</v>
      </c>
      <c r="D140" s="22">
        <v>45938</v>
      </c>
      <c r="E140" s="23">
        <v>45938.590614120403</v>
      </c>
      <c r="F140" s="21" t="s">
        <v>6877</v>
      </c>
      <c r="G140" s="22"/>
      <c r="H140" s="20" t="s">
        <v>4127</v>
      </c>
      <c r="I140" s="21" t="s">
        <v>4128</v>
      </c>
      <c r="J140" s="20" t="s">
        <v>4129</v>
      </c>
      <c r="K140" s="20" t="s">
        <v>4130</v>
      </c>
      <c r="L140" s="21" t="s">
        <v>4687</v>
      </c>
      <c r="M140" s="20" t="s">
        <v>4688</v>
      </c>
      <c r="N140" s="20" t="s">
        <v>4689</v>
      </c>
      <c r="O140" s="20">
        <v>20</v>
      </c>
      <c r="P140" s="21" t="s">
        <v>4171</v>
      </c>
      <c r="Q140" s="20" t="s">
        <v>3998</v>
      </c>
      <c r="R140" s="21" t="s">
        <v>4172</v>
      </c>
      <c r="S140" s="21" t="s">
        <v>4133</v>
      </c>
      <c r="T140" s="20">
        <v>49500</v>
      </c>
      <c r="U140" s="20">
        <v>1</v>
      </c>
      <c r="V140" s="20">
        <v>0</v>
      </c>
      <c r="W140" s="20" t="s">
        <v>4688</v>
      </c>
      <c r="Y140" s="22">
        <v>45938.590614120403</v>
      </c>
      <c r="AA140" s="20" t="s">
        <v>4134</v>
      </c>
      <c r="AB140" s="27">
        <v>9106040843</v>
      </c>
      <c r="AC140" s="25" t="str">
        <f>VLOOKUP(AB140,Data!AF:AG,2,0)</f>
        <v>9106040843-00018167</v>
      </c>
      <c r="AE140" s="25" t="str">
        <f>VLOOKUP(AC140,Data!A:G,7,0)</f>
        <v>00018167</v>
      </c>
      <c r="AF140" s="25" t="str">
        <f>VLOOKUP(AC140,Data!A:D,4,0)</f>
        <v>08/10/2025</v>
      </c>
      <c r="AG140" s="20" t="s">
        <v>125</v>
      </c>
      <c r="AH140" s="25" t="s">
        <v>3606</v>
      </c>
      <c r="AI140" s="25" t="str">
        <f>VLOOKUP(AG140,'mã win'!B:K,10,0)</f>
        <v>B</v>
      </c>
      <c r="AJ140" s="20" t="str">
        <f>VLOOKUP(Q140,'mã sp'!A:B,2,0)</f>
        <v>GL250</v>
      </c>
      <c r="AK140" s="25" t="str">
        <f>VLOOKUP(AC140,Data!A:F,6,0)</f>
        <v>K25TTM</v>
      </c>
      <c r="AL140" s="20" t="str">
        <f t="shared" si="8"/>
        <v>2ASC WM+ PTO Xóm Dẹ 1, Văn Miếu</v>
      </c>
      <c r="AM140" s="20" t="str">
        <f>VLOOKUP(AC140,Data!A:M,13,0)</f>
        <v>0104918404-003</v>
      </c>
      <c r="AO140" s="20" t="str">
        <f t="shared" si="9"/>
        <v/>
      </c>
      <c r="AP140" s="20" t="str">
        <f>IF(AND(AM140="0104918404",AO140=""),"WIN"&amp;L140,IF(AO140="",VLOOKUP(AM140,'mã win'!B:J,9,0),""))</f>
        <v>WIN-PTO-00-003</v>
      </c>
      <c r="AQ140" s="25" t="str">
        <f t="shared" si="10"/>
        <v>WIN-PTO-00-003</v>
      </c>
      <c r="AR140" s="1">
        <f t="shared" si="11"/>
        <v>53460</v>
      </c>
    </row>
    <row r="141" spans="1:44" x14ac:dyDescent="0.25">
      <c r="A141" s="20">
        <v>7623</v>
      </c>
      <c r="B141" s="21">
        <v>9106040928</v>
      </c>
      <c r="C141" s="22">
        <v>45938</v>
      </c>
      <c r="D141" s="22">
        <v>45945</v>
      </c>
      <c r="E141" s="23">
        <v>45938.595332835597</v>
      </c>
      <c r="F141" s="21" t="s">
        <v>6878</v>
      </c>
      <c r="G141" s="22"/>
      <c r="H141" s="20" t="s">
        <v>4127</v>
      </c>
      <c r="I141" s="21" t="s">
        <v>4128</v>
      </c>
      <c r="J141" s="20" t="s">
        <v>4129</v>
      </c>
      <c r="K141" s="20" t="s">
        <v>4130</v>
      </c>
      <c r="L141" s="21" t="s">
        <v>5542</v>
      </c>
      <c r="M141" s="20" t="s">
        <v>5543</v>
      </c>
      <c r="N141" s="20" t="s">
        <v>5544</v>
      </c>
      <c r="O141" s="20">
        <v>10</v>
      </c>
      <c r="P141" s="21" t="s">
        <v>4152</v>
      </c>
      <c r="Q141" s="20" t="s">
        <v>4012</v>
      </c>
      <c r="R141" s="21" t="s">
        <v>4153</v>
      </c>
      <c r="S141" s="21" t="s">
        <v>4133</v>
      </c>
      <c r="T141" s="20">
        <v>50182</v>
      </c>
      <c r="U141" s="20">
        <v>1</v>
      </c>
      <c r="V141" s="20">
        <v>0</v>
      </c>
      <c r="W141" s="20" t="s">
        <v>5545</v>
      </c>
      <c r="X141" s="20" t="s">
        <v>5546</v>
      </c>
      <c r="Y141" s="22">
        <v>45938.595332673598</v>
      </c>
      <c r="Z141" s="20" t="s">
        <v>6879</v>
      </c>
      <c r="AA141" s="20" t="s">
        <v>4134</v>
      </c>
      <c r="AB141" s="27">
        <v>9106040928</v>
      </c>
      <c r="AC141" s="25" t="str">
        <f>VLOOKUP(AB141,Data!AF:AG,2,0)</f>
        <v>9106040928-00004763</v>
      </c>
      <c r="AE141" s="25" t="str">
        <f>VLOOKUP(AC141,Data!A:G,7,0)</f>
        <v>00004763</v>
      </c>
      <c r="AF141" s="25" t="str">
        <f>VLOOKUP(AC141,Data!A:D,4,0)</f>
        <v>08/10/2025</v>
      </c>
      <c r="AG141" s="20" t="s">
        <v>803</v>
      </c>
      <c r="AH141" s="25" t="s">
        <v>3671</v>
      </c>
      <c r="AI141" s="25" t="str">
        <f>VLOOKUP(AG141,'mã win'!B:K,10,0)</f>
        <v>N</v>
      </c>
      <c r="AJ141" s="20" t="str">
        <f>VLOOKUP(Q141,'mã sp'!A:B,2,0)</f>
        <v>GTLX250G</v>
      </c>
      <c r="AK141" s="25" t="str">
        <f>VLOOKUP(AC141,Data!A:F,6,0)</f>
        <v>K25TTM</v>
      </c>
      <c r="AL141" s="20" t="str">
        <f t="shared" si="8"/>
        <v>1529 WM VCP DLK Buôn Mê Thuột</v>
      </c>
      <c r="AM141" s="20" t="str">
        <f>VLOOKUP(AC141,Data!A:M,13,0)</f>
        <v>0104918404-017</v>
      </c>
      <c r="AO141" s="20" t="str">
        <f t="shared" si="9"/>
        <v/>
      </c>
      <c r="AP141" s="20" t="str">
        <f>IF(AND(AM141="0104918404",AO141=""),"WIN"&amp;L141,IF(AO141="",VLOOKUP(AM141,'mã win'!B:J,9,0),""))</f>
        <v>WIN-017</v>
      </c>
      <c r="AQ141" s="25" t="str">
        <f t="shared" si="10"/>
        <v>WIN-017</v>
      </c>
      <c r="AR141" s="1">
        <f t="shared" si="11"/>
        <v>54196.56</v>
      </c>
    </row>
    <row r="142" spans="1:44" x14ac:dyDescent="0.25">
      <c r="A142" s="20">
        <v>7624</v>
      </c>
      <c r="B142" s="21">
        <v>9106040928</v>
      </c>
      <c r="C142" s="22">
        <v>45938</v>
      </c>
      <c r="D142" s="22">
        <v>45945</v>
      </c>
      <c r="E142" s="23">
        <v>45938.595332835597</v>
      </c>
      <c r="F142" s="21" t="s">
        <v>6878</v>
      </c>
      <c r="G142" s="22"/>
      <c r="H142" s="20" t="s">
        <v>4127</v>
      </c>
      <c r="I142" s="21" t="s">
        <v>4128</v>
      </c>
      <c r="J142" s="20" t="s">
        <v>4129</v>
      </c>
      <c r="K142" s="20" t="s">
        <v>4130</v>
      </c>
      <c r="L142" s="21" t="s">
        <v>5542</v>
      </c>
      <c r="M142" s="20" t="s">
        <v>5543</v>
      </c>
      <c r="N142" s="20" t="s">
        <v>5544</v>
      </c>
      <c r="O142" s="20">
        <v>20</v>
      </c>
      <c r="P142" s="21" t="s">
        <v>4152</v>
      </c>
      <c r="Q142" s="20" t="s">
        <v>4012</v>
      </c>
      <c r="R142" s="21" t="s">
        <v>4153</v>
      </c>
      <c r="S142" s="21" t="s">
        <v>4133</v>
      </c>
      <c r="T142" s="20">
        <v>50182</v>
      </c>
      <c r="U142" s="20">
        <v>2</v>
      </c>
      <c r="V142" s="20">
        <v>0</v>
      </c>
      <c r="W142" s="20" t="s">
        <v>5545</v>
      </c>
      <c r="X142" s="20" t="s">
        <v>5546</v>
      </c>
      <c r="Y142" s="22">
        <v>45938.595332673598</v>
      </c>
      <c r="Z142" s="20" t="s">
        <v>6879</v>
      </c>
      <c r="AA142" s="20" t="s">
        <v>4134</v>
      </c>
      <c r="AB142" s="27">
        <v>9106040928</v>
      </c>
      <c r="AC142" s="25" t="str">
        <f>VLOOKUP(AB142,Data!AF:AG,2,0)</f>
        <v>9106040928-00004763</v>
      </c>
      <c r="AE142" s="25" t="str">
        <f>VLOOKUP(AC142,Data!A:G,7,0)</f>
        <v>00004763</v>
      </c>
      <c r="AF142" s="25" t="str">
        <f>VLOOKUP(AC142,Data!A:D,4,0)</f>
        <v>08/10/2025</v>
      </c>
      <c r="AG142" s="20" t="s">
        <v>803</v>
      </c>
      <c r="AH142" s="25" t="s">
        <v>3671</v>
      </c>
      <c r="AI142" s="25" t="str">
        <f>VLOOKUP(AG142,'mã win'!B:K,10,0)</f>
        <v>N</v>
      </c>
      <c r="AJ142" s="20" t="str">
        <f>VLOOKUP(Q142,'mã sp'!A:B,2,0)</f>
        <v>GTLX250G</v>
      </c>
      <c r="AK142" s="25" t="str">
        <f>VLOOKUP(AC142,Data!A:F,6,0)</f>
        <v>K25TTM</v>
      </c>
      <c r="AL142" s="20" t="str">
        <f t="shared" si="8"/>
        <v>1529 WM VCP DLK Buôn Mê Thuột</v>
      </c>
      <c r="AM142" s="20" t="str">
        <f>VLOOKUP(AC142,Data!A:M,13,0)</f>
        <v>0104918404-017</v>
      </c>
      <c r="AO142" s="20" t="str">
        <f t="shared" si="9"/>
        <v/>
      </c>
      <c r="AP142" s="20" t="str">
        <f>IF(AND(AM142="0104918404",AO142=""),"WIN"&amp;L142,IF(AO142="",VLOOKUP(AM142,'mã win'!B:J,9,0),""))</f>
        <v>WIN-017</v>
      </c>
      <c r="AQ142" s="25" t="str">
        <f t="shared" si="10"/>
        <v>WIN-017</v>
      </c>
      <c r="AR142" s="1">
        <f t="shared" si="11"/>
        <v>108393.12</v>
      </c>
    </row>
    <row r="143" spans="1:44" x14ac:dyDescent="0.25">
      <c r="A143" s="20">
        <v>7625</v>
      </c>
      <c r="B143" s="21">
        <v>9106040928</v>
      </c>
      <c r="C143" s="22">
        <v>45938</v>
      </c>
      <c r="D143" s="22">
        <v>45945</v>
      </c>
      <c r="E143" s="23">
        <v>45938.595332835597</v>
      </c>
      <c r="F143" s="21" t="s">
        <v>6878</v>
      </c>
      <c r="G143" s="22"/>
      <c r="H143" s="20" t="s">
        <v>4127</v>
      </c>
      <c r="I143" s="21" t="s">
        <v>4128</v>
      </c>
      <c r="J143" s="20" t="s">
        <v>4129</v>
      </c>
      <c r="K143" s="20" t="s">
        <v>4130</v>
      </c>
      <c r="L143" s="21" t="s">
        <v>5542</v>
      </c>
      <c r="M143" s="20" t="s">
        <v>5543</v>
      </c>
      <c r="N143" s="20" t="s">
        <v>5544</v>
      </c>
      <c r="O143" s="20">
        <v>30</v>
      </c>
      <c r="P143" s="21" t="s">
        <v>4176</v>
      </c>
      <c r="Q143" s="20" t="s">
        <v>4009</v>
      </c>
      <c r="R143" s="21" t="s">
        <v>4177</v>
      </c>
      <c r="S143" s="21" t="s">
        <v>4133</v>
      </c>
      <c r="T143" s="20">
        <v>41328</v>
      </c>
      <c r="U143" s="20">
        <v>2</v>
      </c>
      <c r="V143" s="20">
        <v>0</v>
      </c>
      <c r="W143" s="20" t="s">
        <v>5545</v>
      </c>
      <c r="X143" s="20" t="s">
        <v>5546</v>
      </c>
      <c r="Y143" s="22">
        <v>45938.595332673598</v>
      </c>
      <c r="Z143" s="20" t="s">
        <v>6879</v>
      </c>
      <c r="AA143" s="20" t="s">
        <v>4134</v>
      </c>
      <c r="AB143" s="27">
        <v>9106040928</v>
      </c>
      <c r="AC143" s="25" t="str">
        <f>VLOOKUP(AB143,Data!AF:AG,2,0)</f>
        <v>9106040928-00004763</v>
      </c>
      <c r="AE143" s="25" t="str">
        <f>VLOOKUP(AC143,Data!A:G,7,0)</f>
        <v>00004763</v>
      </c>
      <c r="AF143" s="25" t="str">
        <f>VLOOKUP(AC143,Data!A:D,4,0)</f>
        <v>08/10/2025</v>
      </c>
      <c r="AG143" s="20" t="s">
        <v>803</v>
      </c>
      <c r="AH143" s="25" t="s">
        <v>3671</v>
      </c>
      <c r="AI143" s="25" t="str">
        <f>VLOOKUP(AG143,'mã win'!B:K,10,0)</f>
        <v>N</v>
      </c>
      <c r="AJ143" s="20" t="str">
        <f>VLOOKUP(Q143,'mã sp'!A:B,2,0)</f>
        <v>GSG250</v>
      </c>
      <c r="AK143" s="25" t="str">
        <f>VLOOKUP(AC143,Data!A:F,6,0)</f>
        <v>K25TTM</v>
      </c>
      <c r="AL143" s="20" t="str">
        <f t="shared" si="8"/>
        <v>1529 WM VCP DLK Buôn Mê Thuột</v>
      </c>
      <c r="AM143" s="20" t="str">
        <f>VLOOKUP(AC143,Data!A:M,13,0)</f>
        <v>0104918404-017</v>
      </c>
      <c r="AO143" s="20" t="str">
        <f t="shared" si="9"/>
        <v/>
      </c>
      <c r="AP143" s="20" t="str">
        <f>IF(AND(AM143="0104918404",AO143=""),"WIN"&amp;L143,IF(AO143="",VLOOKUP(AM143,'mã win'!B:J,9,0),""))</f>
        <v>WIN-017</v>
      </c>
      <c r="AQ143" s="25" t="str">
        <f t="shared" si="10"/>
        <v>WIN-017</v>
      </c>
      <c r="AR143" s="1">
        <f t="shared" si="11"/>
        <v>89268.479999999996</v>
      </c>
    </row>
    <row r="144" spans="1:44" x14ac:dyDescent="0.25">
      <c r="A144" s="20">
        <v>7626</v>
      </c>
      <c r="B144" s="21">
        <v>9106040915</v>
      </c>
      <c r="C144" s="22">
        <v>45938</v>
      </c>
      <c r="D144" s="22">
        <v>45943</v>
      </c>
      <c r="E144" s="23">
        <v>45938.597735532399</v>
      </c>
      <c r="F144" s="21" t="s">
        <v>6880</v>
      </c>
      <c r="G144" s="22"/>
      <c r="H144" s="20" t="s">
        <v>4127</v>
      </c>
      <c r="I144" s="21" t="s">
        <v>4128</v>
      </c>
      <c r="J144" s="20" t="s">
        <v>4129</v>
      </c>
      <c r="K144" s="20" t="s">
        <v>4130</v>
      </c>
      <c r="L144" s="21" t="s">
        <v>6881</v>
      </c>
      <c r="M144" s="20" t="s">
        <v>6882</v>
      </c>
      <c r="N144" s="20" t="s">
        <v>6883</v>
      </c>
      <c r="O144" s="20">
        <v>10</v>
      </c>
      <c r="P144" s="21" t="s">
        <v>4135</v>
      </c>
      <c r="Q144" s="20" t="s">
        <v>4086</v>
      </c>
      <c r="R144" s="21" t="s">
        <v>4136</v>
      </c>
      <c r="S144" s="21" t="s">
        <v>4133</v>
      </c>
      <c r="T144" s="20">
        <v>45588</v>
      </c>
      <c r="U144" s="20">
        <v>1</v>
      </c>
      <c r="V144" s="20">
        <v>0</v>
      </c>
      <c r="W144" s="20" t="s">
        <v>6882</v>
      </c>
      <c r="Y144" s="22">
        <v>45938.597735381903</v>
      </c>
      <c r="AA144" s="20" t="s">
        <v>4134</v>
      </c>
      <c r="AB144" s="27">
        <v>9106040915</v>
      </c>
      <c r="AC144" s="25" t="str">
        <f>VLOOKUP(AB144,Data!AF:AG,2,0)</f>
        <v>9106040915-00004010</v>
      </c>
      <c r="AE144" s="25" t="str">
        <f>VLOOKUP(AC144,Data!A:G,7,0)</f>
        <v>00004010</v>
      </c>
      <c r="AF144" s="25" t="str">
        <f>VLOOKUP(AC144,Data!A:D,4,0)</f>
        <v>08/10/2025</v>
      </c>
      <c r="AG144" s="20" t="s">
        <v>764</v>
      </c>
      <c r="AH144" s="25" t="s">
        <v>3754</v>
      </c>
      <c r="AI144" s="25" t="str">
        <f>VLOOKUP(AG144,'mã win'!B:K,10,0)</f>
        <v>B</v>
      </c>
      <c r="AJ144" s="20" t="str">
        <f>VLOOKUP(Q144,'mã sp'!A:B,2,0)</f>
        <v>TH200</v>
      </c>
      <c r="AK144" s="25" t="str">
        <f>VLOOKUP(AC144,Data!A:F,6,0)</f>
        <v>K25TTM</v>
      </c>
      <c r="AL144" s="20" t="str">
        <f t="shared" si="8"/>
        <v>5728 WM+ YBI 1016 Yên Ninh</v>
      </c>
      <c r="AM144" s="20" t="str">
        <f>VLOOKUP(AC144,Data!A:M,13,0)</f>
        <v>0104918404-035</v>
      </c>
      <c r="AO144" s="20" t="str">
        <f t="shared" si="9"/>
        <v/>
      </c>
      <c r="AP144" s="20" t="str">
        <f>IF(AND(AM144="0104918404",AO144=""),"WIN"&amp;L144,IF(AO144="",VLOOKUP(AM144,'mã win'!B:J,9,0),""))</f>
        <v>WIN-035</v>
      </c>
      <c r="AQ144" s="25" t="str">
        <f t="shared" si="10"/>
        <v>WIN-035</v>
      </c>
      <c r="AR144" s="1">
        <f t="shared" si="11"/>
        <v>49235.040000000001</v>
      </c>
    </row>
    <row r="145" spans="1:44" x14ac:dyDescent="0.25">
      <c r="A145" s="20">
        <v>7627</v>
      </c>
      <c r="B145" s="21">
        <v>9106040997</v>
      </c>
      <c r="C145" s="22">
        <v>45938</v>
      </c>
      <c r="D145" s="22">
        <v>45938</v>
      </c>
      <c r="E145" s="23">
        <v>45938.598384456003</v>
      </c>
      <c r="F145" s="21" t="s">
        <v>6884</v>
      </c>
      <c r="G145" s="22"/>
      <c r="H145" s="20" t="s">
        <v>4127</v>
      </c>
      <c r="I145" s="21" t="s">
        <v>4128</v>
      </c>
      <c r="J145" s="20" t="s">
        <v>4129</v>
      </c>
      <c r="K145" s="20" t="s">
        <v>4130</v>
      </c>
      <c r="L145" s="21" t="s">
        <v>5184</v>
      </c>
      <c r="M145" s="20" t="s">
        <v>5185</v>
      </c>
      <c r="N145" s="20" t="s">
        <v>5186</v>
      </c>
      <c r="O145" s="20">
        <v>10</v>
      </c>
      <c r="P145" s="21" t="s">
        <v>4171</v>
      </c>
      <c r="Q145" s="20" t="s">
        <v>3998</v>
      </c>
      <c r="R145" s="21" t="s">
        <v>4172</v>
      </c>
      <c r="S145" s="21" t="s">
        <v>4133</v>
      </c>
      <c r="T145" s="20">
        <v>49500</v>
      </c>
      <c r="U145" s="20">
        <v>3</v>
      </c>
      <c r="V145" s="20">
        <v>0</v>
      </c>
      <c r="W145" s="20" t="s">
        <v>5185</v>
      </c>
      <c r="Y145" s="22">
        <v>45938.5983841782</v>
      </c>
      <c r="AA145" s="20" t="s">
        <v>4134</v>
      </c>
      <c r="AB145" s="27">
        <v>9106040997</v>
      </c>
      <c r="AC145" s="25" t="str">
        <f>VLOOKUP(AB145,Data!AF:AG,2,0)</f>
        <v>9106040997-00481001</v>
      </c>
      <c r="AE145" s="25" t="str">
        <f>VLOOKUP(AC145,Data!A:G,7,0)</f>
        <v>00481001</v>
      </c>
      <c r="AF145" s="25" t="str">
        <f>VLOOKUP(AC145,Data!A:D,4,0)</f>
        <v>08/10/2025</v>
      </c>
      <c r="AG145" s="20" t="s">
        <v>55</v>
      </c>
      <c r="AH145" s="25" t="s">
        <v>10418</v>
      </c>
      <c r="AI145" s="25" t="str">
        <f>VLOOKUP(AG145,'mã win'!B:K,10,0)</f>
        <v>B</v>
      </c>
      <c r="AJ145" s="20" t="str">
        <f>VLOOKUP(Q145,'mã sp'!A:B,2,0)</f>
        <v>GL250</v>
      </c>
      <c r="AK145" s="25" t="str">
        <f>VLOOKUP(AC145,Data!A:F,6,0)</f>
        <v>K25TTM</v>
      </c>
      <c r="AL145" s="20" t="str">
        <f t="shared" si="8"/>
        <v>2AQL WM+ HNI Xuân Dương, Kim Lũ</v>
      </c>
      <c r="AM145" s="20" t="str">
        <f>VLOOKUP(AC145,Data!A:M,13,0)</f>
        <v>0104918404-002</v>
      </c>
      <c r="AN145" s="20">
        <f>MATCH(L145,[1]Khach_hang!$O:$O,0)</f>
        <v>522</v>
      </c>
      <c r="AO145" s="20" t="str">
        <f t="shared" si="9"/>
        <v>WIN2AQL</v>
      </c>
      <c r="AP145" s="20" t="str">
        <f>IF(AND(AM145="0104918404",AO145=""),"WIN"&amp;L145,IF(AO145="",VLOOKUP(AM145,'mã win'!B:J,9,0),""))</f>
        <v/>
      </c>
      <c r="AQ145" s="25" t="str">
        <f t="shared" si="10"/>
        <v>WIN2AQL</v>
      </c>
      <c r="AR145" s="1">
        <f t="shared" si="11"/>
        <v>160380</v>
      </c>
    </row>
    <row r="146" spans="1:44" x14ac:dyDescent="0.25">
      <c r="A146" s="20">
        <v>7628</v>
      </c>
      <c r="B146" s="21">
        <v>9106040997</v>
      </c>
      <c r="C146" s="22">
        <v>45938</v>
      </c>
      <c r="D146" s="22">
        <v>45938</v>
      </c>
      <c r="E146" s="23">
        <v>45938.598384456003</v>
      </c>
      <c r="F146" s="21" t="s">
        <v>6884</v>
      </c>
      <c r="G146" s="22"/>
      <c r="H146" s="20" t="s">
        <v>4127</v>
      </c>
      <c r="I146" s="21" t="s">
        <v>4128</v>
      </c>
      <c r="J146" s="20" t="s">
        <v>4129</v>
      </c>
      <c r="K146" s="20" t="s">
        <v>4130</v>
      </c>
      <c r="L146" s="21" t="s">
        <v>5184</v>
      </c>
      <c r="M146" s="20" t="s">
        <v>5185</v>
      </c>
      <c r="N146" s="20" t="s">
        <v>5186</v>
      </c>
      <c r="O146" s="20">
        <v>20</v>
      </c>
      <c r="P146" s="21" t="s">
        <v>4176</v>
      </c>
      <c r="Q146" s="20" t="s">
        <v>4009</v>
      </c>
      <c r="R146" s="21" t="s">
        <v>4177</v>
      </c>
      <c r="S146" s="21" t="s">
        <v>4133</v>
      </c>
      <c r="T146" s="20">
        <v>41328</v>
      </c>
      <c r="U146" s="20">
        <v>3</v>
      </c>
      <c r="V146" s="20">
        <v>0</v>
      </c>
      <c r="W146" s="20" t="s">
        <v>5185</v>
      </c>
      <c r="Y146" s="22">
        <v>45938.5983841782</v>
      </c>
      <c r="AA146" s="20" t="s">
        <v>4134</v>
      </c>
      <c r="AB146" s="27">
        <v>9106040997</v>
      </c>
      <c r="AC146" s="25" t="str">
        <f>VLOOKUP(AB146,Data!AF:AG,2,0)</f>
        <v>9106040997-00481001</v>
      </c>
      <c r="AE146" s="25" t="str">
        <f>VLOOKUP(AC146,Data!A:G,7,0)</f>
        <v>00481001</v>
      </c>
      <c r="AF146" s="25" t="str">
        <f>VLOOKUP(AC146,Data!A:D,4,0)</f>
        <v>08/10/2025</v>
      </c>
      <c r="AG146" s="20" t="s">
        <v>55</v>
      </c>
      <c r="AH146" s="25" t="s">
        <v>10418</v>
      </c>
      <c r="AI146" s="25" t="str">
        <f>VLOOKUP(AG146,'mã win'!B:K,10,0)</f>
        <v>B</v>
      </c>
      <c r="AJ146" s="20" t="str">
        <f>VLOOKUP(Q146,'mã sp'!A:B,2,0)</f>
        <v>GSG250</v>
      </c>
      <c r="AK146" s="25" t="str">
        <f>VLOOKUP(AC146,Data!A:F,6,0)</f>
        <v>K25TTM</v>
      </c>
      <c r="AL146" s="20" t="str">
        <f t="shared" si="8"/>
        <v>2AQL WM+ HNI Xuân Dương, Kim Lũ</v>
      </c>
      <c r="AM146" s="20" t="str">
        <f>VLOOKUP(AC146,Data!A:M,13,0)</f>
        <v>0104918404-002</v>
      </c>
      <c r="AN146" s="20">
        <f>MATCH(L146,[1]Khach_hang!$O:$O,0)</f>
        <v>522</v>
      </c>
      <c r="AO146" s="20" t="str">
        <f t="shared" si="9"/>
        <v>WIN2AQL</v>
      </c>
      <c r="AP146" s="20" t="str">
        <f>IF(AND(AM146="0104918404",AO146=""),"WIN"&amp;L146,IF(AO146="",VLOOKUP(AM146,'mã win'!B:J,9,0),""))</f>
        <v/>
      </c>
      <c r="AQ146" s="25" t="str">
        <f t="shared" si="10"/>
        <v>WIN2AQL</v>
      </c>
      <c r="AR146" s="1">
        <f t="shared" si="11"/>
        <v>133902.72</v>
      </c>
    </row>
    <row r="147" spans="1:44" x14ac:dyDescent="0.25">
      <c r="A147" s="20">
        <v>7629</v>
      </c>
      <c r="B147" s="21">
        <v>9106040990</v>
      </c>
      <c r="C147" s="22">
        <v>45938</v>
      </c>
      <c r="D147" s="22">
        <v>45945</v>
      </c>
      <c r="E147" s="23">
        <v>45938.598398761598</v>
      </c>
      <c r="F147" s="21" t="s">
        <v>6885</v>
      </c>
      <c r="G147" s="22"/>
      <c r="H147" s="20" t="s">
        <v>4127</v>
      </c>
      <c r="I147" s="21" t="s">
        <v>4128</v>
      </c>
      <c r="J147" s="20" t="s">
        <v>4129</v>
      </c>
      <c r="K147" s="20" t="s">
        <v>4130</v>
      </c>
      <c r="L147" s="21" t="s">
        <v>5542</v>
      </c>
      <c r="M147" s="20" t="s">
        <v>5543</v>
      </c>
      <c r="N147" s="20" t="s">
        <v>5544</v>
      </c>
      <c r="O147" s="20">
        <v>10</v>
      </c>
      <c r="P147" s="21" t="s">
        <v>4176</v>
      </c>
      <c r="Q147" s="20" t="s">
        <v>4009</v>
      </c>
      <c r="R147" s="21" t="s">
        <v>4177</v>
      </c>
      <c r="S147" s="21" t="s">
        <v>4133</v>
      </c>
      <c r="T147" s="20">
        <v>41328</v>
      </c>
      <c r="U147" s="20">
        <v>1</v>
      </c>
      <c r="V147" s="20">
        <v>0</v>
      </c>
      <c r="W147" s="20" t="s">
        <v>5545</v>
      </c>
      <c r="X147" s="20" t="s">
        <v>5546</v>
      </c>
      <c r="Y147" s="22">
        <v>45938.5983984954</v>
      </c>
      <c r="Z147" s="20" t="s">
        <v>6886</v>
      </c>
      <c r="AA147" s="20" t="s">
        <v>4134</v>
      </c>
      <c r="AB147" s="27">
        <v>9106040990</v>
      </c>
      <c r="AC147" s="25" t="str">
        <f>VLOOKUP(AB147,Data!AF:AG,2,0)</f>
        <v>9106040990-00004770</v>
      </c>
      <c r="AE147" s="25" t="str">
        <f>VLOOKUP(AC147,Data!A:G,7,0)</f>
        <v>00004770</v>
      </c>
      <c r="AF147" s="25" t="str">
        <f>VLOOKUP(AC147,Data!A:D,4,0)</f>
        <v>08/10/2025</v>
      </c>
      <c r="AG147" s="20" t="s">
        <v>803</v>
      </c>
      <c r="AH147" s="25" t="s">
        <v>3671</v>
      </c>
      <c r="AI147" s="25" t="str">
        <f>VLOOKUP(AG147,'mã win'!B:K,10,0)</f>
        <v>N</v>
      </c>
      <c r="AJ147" s="20" t="str">
        <f>VLOOKUP(Q147,'mã sp'!A:B,2,0)</f>
        <v>GSG250</v>
      </c>
      <c r="AK147" s="25" t="str">
        <f>VLOOKUP(AC147,Data!A:F,6,0)</f>
        <v>K25TTM</v>
      </c>
      <c r="AL147" s="20" t="str">
        <f t="shared" si="8"/>
        <v>1529 WM VCP DLK Buôn Mê Thuột</v>
      </c>
      <c r="AM147" s="20" t="str">
        <f>VLOOKUP(AC147,Data!A:M,13,0)</f>
        <v>0104918404-017</v>
      </c>
      <c r="AO147" s="20" t="str">
        <f t="shared" si="9"/>
        <v/>
      </c>
      <c r="AP147" s="20" t="str">
        <f>IF(AND(AM147="0104918404",AO147=""),"WIN"&amp;L147,IF(AO147="",VLOOKUP(AM147,'mã win'!B:J,9,0),""))</f>
        <v>WIN-017</v>
      </c>
      <c r="AQ147" s="25" t="str">
        <f t="shared" si="10"/>
        <v>WIN-017</v>
      </c>
      <c r="AR147" s="1">
        <f t="shared" si="11"/>
        <v>44634.239999999998</v>
      </c>
    </row>
    <row r="148" spans="1:44" x14ac:dyDescent="0.25">
      <c r="A148" s="20">
        <v>7630</v>
      </c>
      <c r="B148" s="21">
        <v>9106041002</v>
      </c>
      <c r="C148" s="22">
        <v>45938</v>
      </c>
      <c r="D148" s="22">
        <v>45938</v>
      </c>
      <c r="E148" s="23">
        <v>45938.598458449102</v>
      </c>
      <c r="F148" s="21" t="s">
        <v>6887</v>
      </c>
      <c r="G148" s="22"/>
      <c r="H148" s="20" t="s">
        <v>4127</v>
      </c>
      <c r="I148" s="21" t="s">
        <v>4128</v>
      </c>
      <c r="J148" s="20" t="s">
        <v>4129</v>
      </c>
      <c r="K148" s="20" t="s">
        <v>4130</v>
      </c>
      <c r="L148" s="21" t="s">
        <v>6684</v>
      </c>
      <c r="M148" s="20" t="s">
        <v>6685</v>
      </c>
      <c r="N148" s="20" t="s">
        <v>6686</v>
      </c>
      <c r="O148" s="20">
        <v>10</v>
      </c>
      <c r="P148" s="21" t="s">
        <v>4139</v>
      </c>
      <c r="Q148" s="20" t="s">
        <v>3948</v>
      </c>
      <c r="R148" s="21" t="s">
        <v>4140</v>
      </c>
      <c r="S148" s="21" t="s">
        <v>4133</v>
      </c>
      <c r="T148" s="20">
        <v>60885</v>
      </c>
      <c r="U148" s="20">
        <v>4</v>
      </c>
      <c r="V148" s="20">
        <v>0</v>
      </c>
      <c r="W148" s="20" t="s">
        <v>6685</v>
      </c>
      <c r="X148" s="20" t="s">
        <v>6687</v>
      </c>
      <c r="Y148" s="22">
        <v>45938.598458449102</v>
      </c>
      <c r="Z148" s="20" t="s">
        <v>6888</v>
      </c>
      <c r="AA148" s="20" t="s">
        <v>4134</v>
      </c>
      <c r="AB148" s="27">
        <v>9106041002</v>
      </c>
      <c r="AC148" s="25" t="str">
        <f>VLOOKUP(AB148,Data!AF:AG,2,0)</f>
        <v>9106041002-00004011</v>
      </c>
      <c r="AE148" s="25" t="str">
        <f>VLOOKUP(AC148,Data!A:G,7,0)</f>
        <v>00004011</v>
      </c>
      <c r="AF148" s="25" t="str">
        <f>VLOOKUP(AC148,Data!A:D,4,0)</f>
        <v>08/10/2025</v>
      </c>
      <c r="AG148" s="20" t="s">
        <v>764</v>
      </c>
      <c r="AH148" s="25" t="s">
        <v>3754</v>
      </c>
      <c r="AI148" s="25" t="str">
        <f>VLOOKUP(AG148,'mã win'!B:K,10,0)</f>
        <v>B</v>
      </c>
      <c r="AJ148" s="20" t="str">
        <f>VLOOKUP(Q148,'mã sp'!A:B,2,0)</f>
        <v>CC300</v>
      </c>
      <c r="AK148" s="25" t="str">
        <f>VLOOKUP(AC148,Data!A:F,6,0)</f>
        <v>K25TTM</v>
      </c>
      <c r="AL148" s="20" t="str">
        <f t="shared" si="8"/>
        <v>4903 WM+ YBI 142 Đinh Tiên Hoàng</v>
      </c>
      <c r="AM148" s="20" t="str">
        <f>VLOOKUP(AC148,Data!A:M,13,0)</f>
        <v>0104918404-035</v>
      </c>
      <c r="AO148" s="20" t="str">
        <f t="shared" si="9"/>
        <v/>
      </c>
      <c r="AP148" s="20" t="str">
        <f>IF(AND(AM148="0104918404",AO148=""),"WIN"&amp;L148,IF(AO148="",VLOOKUP(AM148,'mã win'!B:J,9,0),""))</f>
        <v>WIN-035</v>
      </c>
      <c r="AQ148" s="25" t="str">
        <f t="shared" si="10"/>
        <v>WIN-035</v>
      </c>
      <c r="AR148" s="1">
        <f t="shared" si="11"/>
        <v>263023.2</v>
      </c>
    </row>
    <row r="149" spans="1:44" x14ac:dyDescent="0.25">
      <c r="A149" s="20">
        <v>7631</v>
      </c>
      <c r="B149" s="21">
        <v>9106040965</v>
      </c>
      <c r="C149" s="22">
        <v>45938</v>
      </c>
      <c r="D149" s="22">
        <v>45943</v>
      </c>
      <c r="E149" s="23">
        <v>45938.598564386601</v>
      </c>
      <c r="F149" s="21" t="s">
        <v>6889</v>
      </c>
      <c r="G149" s="22"/>
      <c r="H149" s="20" t="s">
        <v>4127</v>
      </c>
      <c r="I149" s="21" t="s">
        <v>4128</v>
      </c>
      <c r="J149" s="20" t="s">
        <v>4129</v>
      </c>
      <c r="K149" s="20" t="s">
        <v>4130</v>
      </c>
      <c r="L149" s="21" t="s">
        <v>4240</v>
      </c>
      <c r="M149" s="20" t="s">
        <v>4241</v>
      </c>
      <c r="N149" s="20" t="s">
        <v>4242</v>
      </c>
      <c r="O149" s="20">
        <v>10</v>
      </c>
      <c r="P149" s="21" t="s">
        <v>4135</v>
      </c>
      <c r="Q149" s="20" t="s">
        <v>4086</v>
      </c>
      <c r="R149" s="21" t="s">
        <v>4136</v>
      </c>
      <c r="S149" s="21" t="s">
        <v>4133</v>
      </c>
      <c r="T149" s="20">
        <v>45588</v>
      </c>
      <c r="U149" s="20">
        <v>2</v>
      </c>
      <c r="V149" s="20">
        <v>0</v>
      </c>
      <c r="W149" s="20" t="s">
        <v>4241</v>
      </c>
      <c r="X149" s="20" t="s">
        <v>4243</v>
      </c>
      <c r="Y149" s="22">
        <v>45938.598564085602</v>
      </c>
      <c r="AA149" s="20" t="s">
        <v>4134</v>
      </c>
      <c r="AB149" s="27">
        <v>9106040965</v>
      </c>
      <c r="AC149" s="25" t="str">
        <f>VLOOKUP(AB149,Data!AF:AG,2,0)</f>
        <v>9106040965-00028853</v>
      </c>
      <c r="AE149" s="25" t="str">
        <f>VLOOKUP(AC149,Data!A:G,7,0)</f>
        <v>00028853</v>
      </c>
      <c r="AF149" s="25" t="str">
        <f>VLOOKUP(AC149,Data!A:D,4,0)</f>
        <v>08/10/2025</v>
      </c>
      <c r="AG149" s="20" t="s">
        <v>310</v>
      </c>
      <c r="AH149" s="25" t="s">
        <v>3819</v>
      </c>
      <c r="AI149" s="25" t="str">
        <f>VLOOKUP(AG149,'mã win'!B:K,10,0)</f>
        <v>B</v>
      </c>
      <c r="AJ149" s="20" t="str">
        <f>VLOOKUP(Q149,'mã sp'!A:B,2,0)</f>
        <v>TH200</v>
      </c>
      <c r="AK149" s="25" t="str">
        <f>VLOOKUP(AC149,Data!A:F,6,0)</f>
        <v>K25TTM</v>
      </c>
      <c r="AL149" s="20" t="str">
        <f t="shared" si="8"/>
        <v>5526 WM+ HYN Nhà A CC Phúc Hưng II</v>
      </c>
      <c r="AM149" s="20" t="str">
        <f>VLOOKUP(AC149,Data!A:M,13,0)</f>
        <v>0104918404-056</v>
      </c>
      <c r="AO149" s="20" t="str">
        <f t="shared" si="9"/>
        <v/>
      </c>
      <c r="AP149" s="20" t="str">
        <f>IF(AND(AM149="0104918404",AO149=""),"WIN"&amp;L149,IF(AO149="",VLOOKUP(AM149,'mã win'!B:J,9,0),""))</f>
        <v>WIN-056</v>
      </c>
      <c r="AQ149" s="25" t="str">
        <f t="shared" si="10"/>
        <v>WIN-056</v>
      </c>
      <c r="AR149" s="1">
        <f t="shared" si="11"/>
        <v>98470.080000000002</v>
      </c>
    </row>
    <row r="150" spans="1:44" x14ac:dyDescent="0.25">
      <c r="A150" s="20">
        <v>7632</v>
      </c>
      <c r="B150" s="21">
        <v>9106041117</v>
      </c>
      <c r="C150" s="22">
        <v>45938</v>
      </c>
      <c r="D150" s="22">
        <v>45938</v>
      </c>
      <c r="E150" s="23">
        <v>45938.607921909701</v>
      </c>
      <c r="F150" s="21" t="s">
        <v>6890</v>
      </c>
      <c r="G150" s="22"/>
      <c r="H150" s="20" t="s">
        <v>4127</v>
      </c>
      <c r="I150" s="21" t="s">
        <v>4128</v>
      </c>
      <c r="J150" s="20" t="s">
        <v>4129</v>
      </c>
      <c r="K150" s="20" t="s">
        <v>4130</v>
      </c>
      <c r="L150" s="21" t="s">
        <v>5440</v>
      </c>
      <c r="M150" s="20" t="s">
        <v>5441</v>
      </c>
      <c r="N150" s="20" t="s">
        <v>5442</v>
      </c>
      <c r="O150" s="20">
        <v>10</v>
      </c>
      <c r="P150" s="21" t="s">
        <v>4171</v>
      </c>
      <c r="Q150" s="20" t="s">
        <v>3998</v>
      </c>
      <c r="R150" s="21" t="s">
        <v>4172</v>
      </c>
      <c r="S150" s="21" t="s">
        <v>4133</v>
      </c>
      <c r="T150" s="20">
        <v>49500</v>
      </c>
      <c r="U150" s="20">
        <v>2</v>
      </c>
      <c r="V150" s="20">
        <v>0</v>
      </c>
      <c r="W150" s="20" t="s">
        <v>5443</v>
      </c>
      <c r="Y150" s="22">
        <v>45938.607921446797</v>
      </c>
      <c r="AA150" s="20" t="s">
        <v>4134</v>
      </c>
      <c r="AB150" s="27">
        <v>9106041117</v>
      </c>
      <c r="AC150" s="25" t="str">
        <f>VLOOKUP(AB150,Data!AF:AG,2,0)</f>
        <v>9106041117-00009593</v>
      </c>
      <c r="AE150" s="25" t="str">
        <f>VLOOKUP(AC150,Data!A:G,7,0)</f>
        <v>00009593</v>
      </c>
      <c r="AF150" s="25" t="str">
        <f>VLOOKUP(AC150,Data!A:D,4,0)</f>
        <v>08/10/2025</v>
      </c>
      <c r="AG150" s="20" t="s">
        <v>73</v>
      </c>
      <c r="AH150" s="25" t="s">
        <v>3885</v>
      </c>
      <c r="AI150" s="25" t="str">
        <f>VLOOKUP(AG150,'mã win'!B:K,10,0)</f>
        <v>N</v>
      </c>
      <c r="AJ150" s="20" t="str">
        <f>VLOOKUP(Q150,'mã sp'!A:B,2,0)</f>
        <v>GL250</v>
      </c>
      <c r="AK150" s="25" t="str">
        <f>VLOOKUP(AC150,Data!A:F,6,0)</f>
        <v>K25TTM</v>
      </c>
      <c r="AL150" s="20" t="str">
        <f t="shared" si="8"/>
        <v>2AOA WM+ BDH TĐ 861-862, TBD 13,Cát Hiệp</v>
      </c>
      <c r="AM150" s="20" t="str">
        <f>VLOOKUP(AC150,Data!A:M,13,0)</f>
        <v>0104918404-071</v>
      </c>
      <c r="AO150" s="20" t="str">
        <f t="shared" si="9"/>
        <v/>
      </c>
      <c r="AP150" s="20" t="str">
        <f>IF(AND(AM150="0104918404",AO150=""),"WIN"&amp;L150,IF(AO150="",VLOOKUP(AM150,'mã win'!B:J,9,0),""))</f>
        <v>WIN-071</v>
      </c>
      <c r="AQ150" s="25" t="str">
        <f t="shared" si="10"/>
        <v>WIN-071</v>
      </c>
      <c r="AR150" s="1">
        <f t="shared" si="11"/>
        <v>106920</v>
      </c>
    </row>
    <row r="151" spans="1:44" x14ac:dyDescent="0.25">
      <c r="A151" s="20">
        <v>7633</v>
      </c>
      <c r="B151" s="21">
        <v>9106041117</v>
      </c>
      <c r="C151" s="22">
        <v>45938</v>
      </c>
      <c r="D151" s="22">
        <v>45938</v>
      </c>
      <c r="E151" s="23">
        <v>45938.607921909701</v>
      </c>
      <c r="F151" s="21" t="s">
        <v>6890</v>
      </c>
      <c r="G151" s="22"/>
      <c r="H151" s="20" t="s">
        <v>4127</v>
      </c>
      <c r="I151" s="21" t="s">
        <v>4128</v>
      </c>
      <c r="J151" s="20" t="s">
        <v>4129</v>
      </c>
      <c r="K151" s="20" t="s">
        <v>4130</v>
      </c>
      <c r="L151" s="21" t="s">
        <v>5440</v>
      </c>
      <c r="M151" s="20" t="s">
        <v>5441</v>
      </c>
      <c r="N151" s="20" t="s">
        <v>5442</v>
      </c>
      <c r="O151" s="20">
        <v>20</v>
      </c>
      <c r="P151" s="21" t="s">
        <v>4176</v>
      </c>
      <c r="Q151" s="20" t="s">
        <v>4009</v>
      </c>
      <c r="R151" s="21" t="s">
        <v>4177</v>
      </c>
      <c r="S151" s="21" t="s">
        <v>4133</v>
      </c>
      <c r="T151" s="20">
        <v>41328</v>
      </c>
      <c r="U151" s="20">
        <v>4</v>
      </c>
      <c r="V151" s="20">
        <v>0</v>
      </c>
      <c r="W151" s="20" t="s">
        <v>5443</v>
      </c>
      <c r="Y151" s="22">
        <v>45938.607921446797</v>
      </c>
      <c r="AA151" s="20" t="s">
        <v>4134</v>
      </c>
      <c r="AB151" s="27">
        <v>9106041117</v>
      </c>
      <c r="AC151" s="25" t="str">
        <f>VLOOKUP(AB151,Data!AF:AG,2,0)</f>
        <v>9106041117-00009593</v>
      </c>
      <c r="AE151" s="25" t="str">
        <f>VLOOKUP(AC151,Data!A:G,7,0)</f>
        <v>00009593</v>
      </c>
      <c r="AF151" s="25" t="str">
        <f>VLOOKUP(AC151,Data!A:D,4,0)</f>
        <v>08/10/2025</v>
      </c>
      <c r="AG151" s="20" t="s">
        <v>73</v>
      </c>
      <c r="AH151" s="25" t="s">
        <v>3885</v>
      </c>
      <c r="AI151" s="25" t="str">
        <f>VLOOKUP(AG151,'mã win'!B:K,10,0)</f>
        <v>N</v>
      </c>
      <c r="AJ151" s="20" t="str">
        <f>VLOOKUP(Q151,'mã sp'!A:B,2,0)</f>
        <v>GSG250</v>
      </c>
      <c r="AK151" s="25" t="str">
        <f>VLOOKUP(AC151,Data!A:F,6,0)</f>
        <v>K25TTM</v>
      </c>
      <c r="AL151" s="20" t="str">
        <f t="shared" si="8"/>
        <v>2AOA WM+ BDH TĐ 861-862, TBD 13,Cát Hiệp</v>
      </c>
      <c r="AM151" s="20" t="str">
        <f>VLOOKUP(AC151,Data!A:M,13,0)</f>
        <v>0104918404-071</v>
      </c>
      <c r="AO151" s="20" t="str">
        <f t="shared" si="9"/>
        <v/>
      </c>
      <c r="AP151" s="20" t="str">
        <f>IF(AND(AM151="0104918404",AO151=""),"WIN"&amp;L151,IF(AO151="",VLOOKUP(AM151,'mã win'!B:J,9,0),""))</f>
        <v>WIN-071</v>
      </c>
      <c r="AQ151" s="25" t="str">
        <f t="shared" si="10"/>
        <v>WIN-071</v>
      </c>
      <c r="AR151" s="1">
        <f t="shared" si="11"/>
        <v>178536.95999999999</v>
      </c>
    </row>
    <row r="152" spans="1:44" x14ac:dyDescent="0.25">
      <c r="A152" s="20">
        <v>7634</v>
      </c>
      <c r="B152" s="21">
        <v>9106041117</v>
      </c>
      <c r="C152" s="22">
        <v>45938</v>
      </c>
      <c r="D152" s="22">
        <v>45938</v>
      </c>
      <c r="E152" s="23">
        <v>45938.607921909701</v>
      </c>
      <c r="F152" s="21" t="s">
        <v>6890</v>
      </c>
      <c r="G152" s="22"/>
      <c r="H152" s="20" t="s">
        <v>4127</v>
      </c>
      <c r="I152" s="21" t="s">
        <v>4128</v>
      </c>
      <c r="J152" s="20" t="s">
        <v>4129</v>
      </c>
      <c r="K152" s="20" t="s">
        <v>4130</v>
      </c>
      <c r="L152" s="21" t="s">
        <v>5440</v>
      </c>
      <c r="M152" s="20" t="s">
        <v>5441</v>
      </c>
      <c r="N152" s="20" t="s">
        <v>5442</v>
      </c>
      <c r="O152" s="20">
        <v>30</v>
      </c>
      <c r="P152" s="21" t="s">
        <v>4139</v>
      </c>
      <c r="Q152" s="20" t="s">
        <v>3948</v>
      </c>
      <c r="R152" s="21" t="s">
        <v>4140</v>
      </c>
      <c r="S152" s="21" t="s">
        <v>4133</v>
      </c>
      <c r="T152" s="20">
        <v>60885</v>
      </c>
      <c r="U152" s="20">
        <v>2</v>
      </c>
      <c r="V152" s="20">
        <v>0</v>
      </c>
      <c r="W152" s="20" t="s">
        <v>5443</v>
      </c>
      <c r="Y152" s="22">
        <v>45938.607921446797</v>
      </c>
      <c r="AA152" s="20" t="s">
        <v>4134</v>
      </c>
      <c r="AB152" s="27">
        <v>9106041117</v>
      </c>
      <c r="AC152" s="25" t="str">
        <f>VLOOKUP(AB152,Data!AF:AG,2,0)</f>
        <v>9106041117-00009593</v>
      </c>
      <c r="AE152" s="25" t="str">
        <f>VLOOKUP(AC152,Data!A:G,7,0)</f>
        <v>00009593</v>
      </c>
      <c r="AF152" s="25" t="str">
        <f>VLOOKUP(AC152,Data!A:D,4,0)</f>
        <v>08/10/2025</v>
      </c>
      <c r="AG152" s="20" t="s">
        <v>73</v>
      </c>
      <c r="AH152" s="25" t="s">
        <v>3885</v>
      </c>
      <c r="AI152" s="25" t="str">
        <f>VLOOKUP(AG152,'mã win'!B:K,10,0)</f>
        <v>N</v>
      </c>
      <c r="AJ152" s="20" t="str">
        <f>VLOOKUP(Q152,'mã sp'!A:B,2,0)</f>
        <v>CC300</v>
      </c>
      <c r="AK152" s="25" t="str">
        <f>VLOOKUP(AC152,Data!A:F,6,0)</f>
        <v>K25TTM</v>
      </c>
      <c r="AL152" s="20" t="str">
        <f t="shared" si="8"/>
        <v>2AOA WM+ BDH TĐ 861-862, TBD 13,Cát Hiệp</v>
      </c>
      <c r="AM152" s="20" t="str">
        <f>VLOOKUP(AC152,Data!A:M,13,0)</f>
        <v>0104918404-071</v>
      </c>
      <c r="AO152" s="20" t="str">
        <f t="shared" si="9"/>
        <v/>
      </c>
      <c r="AP152" s="20" t="str">
        <f>IF(AND(AM152="0104918404",AO152=""),"WIN"&amp;L152,IF(AO152="",VLOOKUP(AM152,'mã win'!B:J,9,0),""))</f>
        <v>WIN-071</v>
      </c>
      <c r="AQ152" s="25" t="str">
        <f t="shared" si="10"/>
        <v>WIN-071</v>
      </c>
      <c r="AR152" s="1">
        <f t="shared" si="11"/>
        <v>131511.6</v>
      </c>
    </row>
    <row r="153" spans="1:44" x14ac:dyDescent="0.25">
      <c r="A153" s="20">
        <v>7635</v>
      </c>
      <c r="B153" s="21">
        <v>9106041158</v>
      </c>
      <c r="C153" s="22">
        <v>45938</v>
      </c>
      <c r="D153" s="22">
        <v>45938</v>
      </c>
      <c r="E153" s="23">
        <v>45938.609448761599</v>
      </c>
      <c r="F153" s="21" t="s">
        <v>6891</v>
      </c>
      <c r="G153" s="22"/>
      <c r="H153" s="20" t="s">
        <v>4127</v>
      </c>
      <c r="I153" s="21" t="s">
        <v>4128</v>
      </c>
      <c r="J153" s="20" t="s">
        <v>4129</v>
      </c>
      <c r="K153" s="20" t="s">
        <v>4130</v>
      </c>
      <c r="L153" s="21" t="s">
        <v>4476</v>
      </c>
      <c r="M153" s="20" t="s">
        <v>4477</v>
      </c>
      <c r="N153" s="20" t="s">
        <v>4478</v>
      </c>
      <c r="O153" s="20">
        <v>10</v>
      </c>
      <c r="P153" s="21" t="s">
        <v>4171</v>
      </c>
      <c r="Q153" s="20" t="s">
        <v>3998</v>
      </c>
      <c r="R153" s="21" t="s">
        <v>4172</v>
      </c>
      <c r="S153" s="21" t="s">
        <v>4133</v>
      </c>
      <c r="T153" s="20">
        <v>49500</v>
      </c>
      <c r="U153" s="20">
        <v>1</v>
      </c>
      <c r="V153" s="20">
        <v>0</v>
      </c>
      <c r="W153" s="20" t="s">
        <v>4477</v>
      </c>
      <c r="X153" s="20" t="s">
        <v>4479</v>
      </c>
      <c r="Y153" s="22">
        <v>45938.609448692099</v>
      </c>
      <c r="AA153" s="20" t="s">
        <v>4134</v>
      </c>
      <c r="AB153" s="27">
        <v>9106041158</v>
      </c>
      <c r="AC153" s="25" t="str">
        <f>VLOOKUP(AB153,Data!AF:AG,2,0)</f>
        <v>9106041158-00481052</v>
      </c>
      <c r="AE153" s="25" t="str">
        <f>VLOOKUP(AC153,Data!A:G,7,0)</f>
        <v>00481052</v>
      </c>
      <c r="AF153" s="25" t="str">
        <f>VLOOKUP(AC153,Data!A:D,4,0)</f>
        <v>08/10/2025</v>
      </c>
      <c r="AG153" s="20" t="s">
        <v>55</v>
      </c>
      <c r="AH153" s="25" t="s">
        <v>12237</v>
      </c>
      <c r="AI153" s="25" t="str">
        <f>VLOOKUP(AG153,'mã win'!B:K,10,0)</f>
        <v>B</v>
      </c>
      <c r="AJ153" s="20" t="str">
        <f>VLOOKUP(Q153,'mã sp'!A:B,2,0)</f>
        <v>GL250</v>
      </c>
      <c r="AK153" s="25" t="str">
        <f>VLOOKUP(AC153,Data!A:F,6,0)</f>
        <v>K25TTM</v>
      </c>
      <c r="AL153" s="20" t="str">
        <f t="shared" si="8"/>
        <v>5208 WM+ HNI Thôn Bình An, Sóc Sơn</v>
      </c>
      <c r="AM153" s="20" t="str">
        <f>VLOOKUP(AC153,Data!A:M,13,0)</f>
        <v>0104918404-002</v>
      </c>
      <c r="AN153" s="20">
        <f>MATCH(L153,[1]Khach_hang!$O:$O,0)</f>
        <v>1397</v>
      </c>
      <c r="AO153" s="20" t="str">
        <f t="shared" si="9"/>
        <v>WIN5208</v>
      </c>
      <c r="AP153" s="20" t="str">
        <f>IF(AND(AM153="0104918404",AO153=""),"WIN"&amp;L153,IF(AO153="",VLOOKUP(AM153,'mã win'!B:J,9,0),""))</f>
        <v/>
      </c>
      <c r="AQ153" s="25" t="str">
        <f t="shared" si="10"/>
        <v>WIN5208</v>
      </c>
      <c r="AR153" s="1">
        <f t="shared" si="11"/>
        <v>53460</v>
      </c>
    </row>
    <row r="154" spans="1:44" x14ac:dyDescent="0.25">
      <c r="A154" s="20">
        <v>7636</v>
      </c>
      <c r="B154" s="21">
        <v>9106041207</v>
      </c>
      <c r="C154" s="22">
        <v>45938</v>
      </c>
      <c r="D154" s="22">
        <v>45943</v>
      </c>
      <c r="E154" s="23">
        <v>45938.612725428196</v>
      </c>
      <c r="F154" s="21" t="s">
        <v>6892</v>
      </c>
      <c r="G154" s="22"/>
      <c r="H154" s="20" t="s">
        <v>4127</v>
      </c>
      <c r="I154" s="21" t="s">
        <v>4128</v>
      </c>
      <c r="J154" s="20" t="s">
        <v>4129</v>
      </c>
      <c r="K154" s="20" t="s">
        <v>4130</v>
      </c>
      <c r="L154" s="21" t="s">
        <v>4797</v>
      </c>
      <c r="M154" s="20" t="s">
        <v>4798</v>
      </c>
      <c r="N154" s="20" t="s">
        <v>4799</v>
      </c>
      <c r="O154" s="20">
        <v>10</v>
      </c>
      <c r="P154" s="21" t="s">
        <v>4137</v>
      </c>
      <c r="Q154" s="20" t="s">
        <v>4098</v>
      </c>
      <c r="R154" s="21" t="s">
        <v>4138</v>
      </c>
      <c r="S154" s="21" t="s">
        <v>4133</v>
      </c>
      <c r="T154" s="20">
        <v>111058</v>
      </c>
      <c r="U154" s="20">
        <v>1</v>
      </c>
      <c r="V154" s="20">
        <v>0</v>
      </c>
      <c r="W154" s="20" t="s">
        <v>4798</v>
      </c>
      <c r="X154" s="20" t="s">
        <v>4800</v>
      </c>
      <c r="Y154" s="22">
        <v>45938.612725428196</v>
      </c>
      <c r="AA154" s="20" t="s">
        <v>4134</v>
      </c>
      <c r="AB154" s="27">
        <v>9106041207</v>
      </c>
      <c r="AC154" s="25" t="str">
        <f>VLOOKUP(AB154,Data!AF:AG,2,0)</f>
        <v>9106041207-00481066</v>
      </c>
      <c r="AE154" s="25" t="str">
        <f>VLOOKUP(AC154,Data!A:G,7,0)</f>
        <v>00481066</v>
      </c>
      <c r="AF154" s="25" t="str">
        <f>VLOOKUP(AC154,Data!A:D,4,0)</f>
        <v>08/10/2025</v>
      </c>
      <c r="AG154" s="20" t="s">
        <v>55</v>
      </c>
      <c r="AH154" s="25" t="s">
        <v>11602</v>
      </c>
      <c r="AI154" s="25" t="str">
        <f>VLOOKUP(AG154,'mã win'!B:K,10,0)</f>
        <v>B</v>
      </c>
      <c r="AJ154" s="20" t="str">
        <f>VLOOKUP(Q154,'mã sp'!A:B,2,0)</f>
        <v>GM500</v>
      </c>
      <c r="AK154" s="25" t="str">
        <f>VLOOKUP(AC154,Data!A:F,6,0)</f>
        <v>K25TTM</v>
      </c>
      <c r="AL154" s="20" t="str">
        <f t="shared" si="8"/>
        <v>4076 WM+ HNI LK09 ngõ 38 Xuân La</v>
      </c>
      <c r="AM154" s="20" t="str">
        <f>VLOOKUP(AC154,Data!A:M,13,0)</f>
        <v>0104918404-002</v>
      </c>
      <c r="AN154" s="20">
        <f>MATCH(L154,[1]Khach_hang!$O:$O,0)</f>
        <v>1077</v>
      </c>
      <c r="AO154" s="20" t="str">
        <f t="shared" si="9"/>
        <v>WIN4076</v>
      </c>
      <c r="AP154" s="20" t="str">
        <f>IF(AND(AM154="0104918404",AO154=""),"WIN"&amp;L154,IF(AO154="",VLOOKUP(AM154,'mã win'!B:J,9,0),""))</f>
        <v/>
      </c>
      <c r="AQ154" s="25" t="str">
        <f t="shared" si="10"/>
        <v>WIN4076</v>
      </c>
      <c r="AR154" s="1">
        <f t="shared" si="11"/>
        <v>119942.64</v>
      </c>
    </row>
    <row r="155" spans="1:44" x14ac:dyDescent="0.25">
      <c r="A155" s="20">
        <v>7637</v>
      </c>
      <c r="B155" s="21">
        <v>9106041207</v>
      </c>
      <c r="C155" s="22">
        <v>45938</v>
      </c>
      <c r="D155" s="22">
        <v>45943</v>
      </c>
      <c r="E155" s="23">
        <v>45938.612725428196</v>
      </c>
      <c r="F155" s="21" t="s">
        <v>6892</v>
      </c>
      <c r="G155" s="22"/>
      <c r="H155" s="20" t="s">
        <v>4127</v>
      </c>
      <c r="I155" s="21" t="s">
        <v>4128</v>
      </c>
      <c r="J155" s="20" t="s">
        <v>4129</v>
      </c>
      <c r="K155" s="20" t="s">
        <v>4130</v>
      </c>
      <c r="L155" s="21" t="s">
        <v>4797</v>
      </c>
      <c r="M155" s="20" t="s">
        <v>4798</v>
      </c>
      <c r="N155" s="20" t="s">
        <v>4799</v>
      </c>
      <c r="O155" s="20">
        <v>20</v>
      </c>
      <c r="P155" s="21" t="s">
        <v>4139</v>
      </c>
      <c r="Q155" s="20" t="s">
        <v>3948</v>
      </c>
      <c r="R155" s="21" t="s">
        <v>4140</v>
      </c>
      <c r="S155" s="21" t="s">
        <v>4133</v>
      </c>
      <c r="T155" s="20">
        <v>60885</v>
      </c>
      <c r="U155" s="20">
        <v>1</v>
      </c>
      <c r="V155" s="20">
        <v>0</v>
      </c>
      <c r="W155" s="20" t="s">
        <v>4798</v>
      </c>
      <c r="X155" s="20" t="s">
        <v>4800</v>
      </c>
      <c r="Y155" s="22">
        <v>45938.612725428196</v>
      </c>
      <c r="AA155" s="20" t="s">
        <v>4134</v>
      </c>
      <c r="AB155" s="27">
        <v>9106041207</v>
      </c>
      <c r="AC155" s="25" t="str">
        <f>VLOOKUP(AB155,Data!AF:AG,2,0)</f>
        <v>9106041207-00481066</v>
      </c>
      <c r="AE155" s="25" t="str">
        <f>VLOOKUP(AC155,Data!A:G,7,0)</f>
        <v>00481066</v>
      </c>
      <c r="AF155" s="25" t="str">
        <f>VLOOKUP(AC155,Data!A:D,4,0)</f>
        <v>08/10/2025</v>
      </c>
      <c r="AG155" s="20" t="s">
        <v>55</v>
      </c>
      <c r="AH155" s="25" t="s">
        <v>11602</v>
      </c>
      <c r="AI155" s="25" t="str">
        <f>VLOOKUP(AG155,'mã win'!B:K,10,0)</f>
        <v>B</v>
      </c>
      <c r="AJ155" s="20" t="str">
        <f>VLOOKUP(Q155,'mã sp'!A:B,2,0)</f>
        <v>CC300</v>
      </c>
      <c r="AK155" s="25" t="str">
        <f>VLOOKUP(AC155,Data!A:F,6,0)</f>
        <v>K25TTM</v>
      </c>
      <c r="AL155" s="20" t="str">
        <f t="shared" si="8"/>
        <v>4076 WM+ HNI LK09 ngõ 38 Xuân La</v>
      </c>
      <c r="AM155" s="20" t="str">
        <f>VLOOKUP(AC155,Data!A:M,13,0)</f>
        <v>0104918404-002</v>
      </c>
      <c r="AN155" s="20">
        <f>MATCH(L155,[1]Khach_hang!$O:$O,0)</f>
        <v>1077</v>
      </c>
      <c r="AO155" s="20" t="str">
        <f t="shared" si="9"/>
        <v>WIN4076</v>
      </c>
      <c r="AP155" s="20" t="str">
        <f>IF(AND(AM155="0104918404",AO155=""),"WIN"&amp;L155,IF(AO155="",VLOOKUP(AM155,'mã win'!B:J,9,0),""))</f>
        <v/>
      </c>
      <c r="AQ155" s="25" t="str">
        <f t="shared" si="10"/>
        <v>WIN4076</v>
      </c>
      <c r="AR155" s="1">
        <f t="shared" si="11"/>
        <v>65755.8</v>
      </c>
    </row>
    <row r="156" spans="1:44" x14ac:dyDescent="0.25">
      <c r="A156" s="20">
        <v>7638</v>
      </c>
      <c r="B156" s="21">
        <v>9106041195</v>
      </c>
      <c r="C156" s="22">
        <v>45938</v>
      </c>
      <c r="D156" s="22">
        <v>45943</v>
      </c>
      <c r="E156" s="23">
        <v>45938.619093205998</v>
      </c>
      <c r="F156" s="21" t="s">
        <v>6893</v>
      </c>
      <c r="G156" s="22"/>
      <c r="H156" s="20" t="s">
        <v>4127</v>
      </c>
      <c r="I156" s="21" t="s">
        <v>4128</v>
      </c>
      <c r="J156" s="20" t="s">
        <v>4129</v>
      </c>
      <c r="K156" s="20" t="s">
        <v>4130</v>
      </c>
      <c r="L156" s="21" t="s">
        <v>6894</v>
      </c>
      <c r="M156" s="20" t="s">
        <v>6895</v>
      </c>
      <c r="N156" s="20" t="s">
        <v>6896</v>
      </c>
      <c r="O156" s="20">
        <v>10</v>
      </c>
      <c r="P156" s="21" t="s">
        <v>4137</v>
      </c>
      <c r="Q156" s="20" t="s">
        <v>4098</v>
      </c>
      <c r="R156" s="21" t="s">
        <v>4138</v>
      </c>
      <c r="S156" s="21" t="s">
        <v>4133</v>
      </c>
      <c r="T156" s="20">
        <v>111058</v>
      </c>
      <c r="U156" s="20">
        <v>3</v>
      </c>
      <c r="V156" s="20">
        <v>0</v>
      </c>
      <c r="W156" s="20" t="s">
        <v>6895</v>
      </c>
      <c r="X156" s="20" t="s">
        <v>6897</v>
      </c>
      <c r="Y156" s="22">
        <v>45938.619092789399</v>
      </c>
      <c r="AA156" s="20" t="s">
        <v>4134</v>
      </c>
      <c r="AB156" s="27">
        <v>9106041195</v>
      </c>
      <c r="AC156" s="25" t="str">
        <f>VLOOKUP(AB156,Data!AF:AG,2,0)</f>
        <v>9106041195-00481060</v>
      </c>
      <c r="AE156" s="25" t="str">
        <f>VLOOKUP(AC156,Data!A:G,7,0)</f>
        <v>00481060</v>
      </c>
      <c r="AF156" s="25" t="str">
        <f>VLOOKUP(AC156,Data!A:D,4,0)</f>
        <v>08/10/2025</v>
      </c>
      <c r="AG156" s="20" t="s">
        <v>55</v>
      </c>
      <c r="AH156" s="25" t="s">
        <v>14473</v>
      </c>
      <c r="AI156" s="25" t="str">
        <f>VLOOKUP(AG156,'mã win'!B:K,10,0)</f>
        <v>B</v>
      </c>
      <c r="AJ156" s="20" t="str">
        <f>VLOOKUP(Q156,'mã sp'!A:B,2,0)</f>
        <v>GM500</v>
      </c>
      <c r="AK156" s="25" t="str">
        <f>VLOOKUP(AC156,Data!A:F,6,0)</f>
        <v>K25TTM</v>
      </c>
      <c r="AL156" s="20" t="str">
        <f t="shared" si="8"/>
        <v>4174 WM+ HNI Tổ 6 Thanh Lãm</v>
      </c>
      <c r="AM156" s="20" t="str">
        <f>VLOOKUP(AC156,Data!A:M,13,0)</f>
        <v>0104918404-002</v>
      </c>
      <c r="AN156" s="20">
        <f>MATCH(L156,[1]Khach_hang!$O:$O,0)</f>
        <v>1125</v>
      </c>
      <c r="AO156" s="20" t="str">
        <f t="shared" si="9"/>
        <v>WIN4174</v>
      </c>
      <c r="AP156" s="20" t="str">
        <f>IF(AND(AM156="0104918404",AO156=""),"WIN"&amp;L156,IF(AO156="",VLOOKUP(AM156,'mã win'!B:J,9,0),""))</f>
        <v/>
      </c>
      <c r="AQ156" s="25" t="str">
        <f t="shared" si="10"/>
        <v>WIN4174</v>
      </c>
      <c r="AR156" s="1">
        <f t="shared" si="11"/>
        <v>359827.92</v>
      </c>
    </row>
    <row r="157" spans="1:44" x14ac:dyDescent="0.25">
      <c r="A157" s="20">
        <v>7639</v>
      </c>
      <c r="B157" s="21">
        <v>9106041298</v>
      </c>
      <c r="C157" s="22">
        <v>45938</v>
      </c>
      <c r="D157" s="22">
        <v>45943</v>
      </c>
      <c r="E157" s="23">
        <v>45938.619643865699</v>
      </c>
      <c r="F157" s="21" t="s">
        <v>6898</v>
      </c>
      <c r="G157" s="22"/>
      <c r="H157" s="20" t="s">
        <v>4127</v>
      </c>
      <c r="I157" s="21" t="s">
        <v>4128</v>
      </c>
      <c r="J157" s="20" t="s">
        <v>4129</v>
      </c>
      <c r="K157" s="20" t="s">
        <v>4130</v>
      </c>
      <c r="L157" s="21" t="s">
        <v>6158</v>
      </c>
      <c r="M157" s="20" t="s">
        <v>6159</v>
      </c>
      <c r="N157" s="20" t="s">
        <v>6160</v>
      </c>
      <c r="O157" s="20">
        <v>10</v>
      </c>
      <c r="P157" s="21" t="s">
        <v>4137</v>
      </c>
      <c r="Q157" s="20" t="s">
        <v>4098</v>
      </c>
      <c r="R157" s="21" t="s">
        <v>4138</v>
      </c>
      <c r="S157" s="21" t="s">
        <v>4133</v>
      </c>
      <c r="T157" s="20">
        <v>111058</v>
      </c>
      <c r="U157" s="20">
        <v>1</v>
      </c>
      <c r="V157" s="20">
        <v>0</v>
      </c>
      <c r="W157" s="20" t="s">
        <v>6159</v>
      </c>
      <c r="X157" s="20" t="s">
        <v>4161</v>
      </c>
      <c r="Y157" s="22">
        <v>45938.619644594903</v>
      </c>
      <c r="AA157" s="20" t="s">
        <v>4134</v>
      </c>
      <c r="AB157" s="27">
        <v>9106041298</v>
      </c>
      <c r="AC157" s="25" t="str">
        <f>VLOOKUP(AB157,Data!AF:AG,2,0)</f>
        <v>9106041298-00008159</v>
      </c>
      <c r="AE157" s="25" t="str">
        <f>VLOOKUP(AC157,Data!A:G,7,0)</f>
        <v>00008159</v>
      </c>
      <c r="AF157" s="25" t="str">
        <f>VLOOKUP(AC157,Data!A:D,4,0)</f>
        <v>08/10/2025</v>
      </c>
      <c r="AG157" s="20" t="s">
        <v>46</v>
      </c>
      <c r="AH157" s="25" t="s">
        <v>3859</v>
      </c>
      <c r="AI157" s="25" t="str">
        <f>VLOOKUP(AG157,'mã win'!B:K,10,0)</f>
        <v>B</v>
      </c>
      <c r="AJ157" s="20" t="str">
        <f>VLOOKUP(Q157,'mã sp'!A:B,2,0)</f>
        <v>GM500</v>
      </c>
      <c r="AK157" s="25" t="str">
        <f>VLOOKUP(AC157,Data!A:F,6,0)</f>
        <v>K25TTM</v>
      </c>
      <c r="AL157" s="20" t="str">
        <f t="shared" si="8"/>
        <v>4758 WM+ NDH 147 Nguyễn Công Trứ</v>
      </c>
      <c r="AM157" s="20" t="str">
        <f>VLOOKUP(AC157,Data!A:M,13,0)</f>
        <v>0104918404-064</v>
      </c>
      <c r="AO157" s="20" t="str">
        <f t="shared" si="9"/>
        <v/>
      </c>
      <c r="AP157" s="20" t="str">
        <f>IF(AND(AM157="0104918404",AO157=""),"WIN"&amp;L157,IF(AO157="",VLOOKUP(AM157,'mã win'!B:J,9,0),""))</f>
        <v>WIN-064</v>
      </c>
      <c r="AQ157" s="25" t="str">
        <f t="shared" si="10"/>
        <v>WIN-064</v>
      </c>
      <c r="AR157" s="1">
        <f t="shared" si="11"/>
        <v>119942.64</v>
      </c>
    </row>
    <row r="158" spans="1:44" x14ac:dyDescent="0.25">
      <c r="A158" s="20">
        <v>7640</v>
      </c>
      <c r="B158" s="21">
        <v>9106041255</v>
      </c>
      <c r="C158" s="22">
        <v>45938</v>
      </c>
      <c r="D158" s="22">
        <v>45938</v>
      </c>
      <c r="E158" s="23">
        <v>45938.619848576403</v>
      </c>
      <c r="F158" s="21" t="s">
        <v>6899</v>
      </c>
      <c r="G158" s="22"/>
      <c r="H158" s="20" t="s">
        <v>4127</v>
      </c>
      <c r="I158" s="21" t="s">
        <v>4128</v>
      </c>
      <c r="J158" s="20" t="s">
        <v>4129</v>
      </c>
      <c r="K158" s="20" t="s">
        <v>4130</v>
      </c>
      <c r="L158" s="21" t="s">
        <v>6900</v>
      </c>
      <c r="M158" s="20" t="s">
        <v>6901</v>
      </c>
      <c r="N158" s="20" t="s">
        <v>6902</v>
      </c>
      <c r="O158" s="20">
        <v>10</v>
      </c>
      <c r="P158" s="21" t="s">
        <v>4152</v>
      </c>
      <c r="Q158" s="20" t="s">
        <v>4012</v>
      </c>
      <c r="R158" s="21" t="s">
        <v>4153</v>
      </c>
      <c r="S158" s="21" t="s">
        <v>4133</v>
      </c>
      <c r="T158" s="20">
        <v>41150</v>
      </c>
      <c r="U158" s="20">
        <v>2</v>
      </c>
      <c r="V158" s="20">
        <v>0</v>
      </c>
      <c r="W158" s="20" t="s">
        <v>6901</v>
      </c>
      <c r="Y158" s="22">
        <v>45938.619848263901</v>
      </c>
      <c r="AA158" s="20" t="s">
        <v>4134</v>
      </c>
      <c r="AB158" s="27">
        <v>9106041255</v>
      </c>
      <c r="AC158" s="25" t="str">
        <f>VLOOKUP(AB158,Data!AF:AG,2,0)</f>
        <v>9106041255-00481080</v>
      </c>
      <c r="AE158" s="25" t="str">
        <f>VLOOKUP(AC158,Data!A:G,7,0)</f>
        <v>00481080</v>
      </c>
      <c r="AF158" s="25" t="str">
        <f>VLOOKUP(AC158,Data!A:D,4,0)</f>
        <v>08/10/2025</v>
      </c>
      <c r="AG158" s="20" t="s">
        <v>55</v>
      </c>
      <c r="AH158" s="25" t="s">
        <v>13196</v>
      </c>
      <c r="AI158" s="25" t="str">
        <f>VLOOKUP(AG158,'mã win'!B:K,10,0)</f>
        <v>B</v>
      </c>
      <c r="AJ158" s="20" t="str">
        <f>VLOOKUP(Q158,'mã sp'!A:B,2,0)</f>
        <v>GTLX250G</v>
      </c>
      <c r="AK158" s="25" t="str">
        <f>VLOOKUP(AC158,Data!A:F,6,0)</f>
        <v>K25TTM</v>
      </c>
      <c r="AL158" s="20" t="str">
        <f t="shared" si="8"/>
        <v>6629 WM+ HNI Ấp Tó, Đông Anh</v>
      </c>
      <c r="AM158" s="20" t="str">
        <f>VLOOKUP(AC158,Data!A:M,13,0)</f>
        <v>0104918404-002</v>
      </c>
      <c r="AN158" s="20">
        <f>MATCH(L158,[1]Khach_hang!$O:$O,0)</f>
        <v>1879</v>
      </c>
      <c r="AO158" s="20" t="str">
        <f t="shared" si="9"/>
        <v>WIN6629</v>
      </c>
      <c r="AP158" s="20" t="str">
        <f>IF(AND(AM158="0104918404",AO158=""),"WIN"&amp;L158,IF(AO158="",VLOOKUP(AM158,'mã win'!B:J,9,0),""))</f>
        <v/>
      </c>
      <c r="AQ158" s="25" t="str">
        <f t="shared" si="10"/>
        <v>WIN6629</v>
      </c>
      <c r="AR158" s="1">
        <f t="shared" si="11"/>
        <v>88884</v>
      </c>
    </row>
    <row r="159" spans="1:44" x14ac:dyDescent="0.25">
      <c r="A159" s="20">
        <v>7641</v>
      </c>
      <c r="B159" s="21">
        <v>9106041255</v>
      </c>
      <c r="C159" s="22">
        <v>45938</v>
      </c>
      <c r="D159" s="22">
        <v>45938</v>
      </c>
      <c r="E159" s="23">
        <v>45938.619848576403</v>
      </c>
      <c r="F159" s="21" t="s">
        <v>6899</v>
      </c>
      <c r="G159" s="22"/>
      <c r="H159" s="20" t="s">
        <v>4127</v>
      </c>
      <c r="I159" s="21" t="s">
        <v>4128</v>
      </c>
      <c r="J159" s="20" t="s">
        <v>4129</v>
      </c>
      <c r="K159" s="20" t="s">
        <v>4130</v>
      </c>
      <c r="L159" s="21" t="s">
        <v>6900</v>
      </c>
      <c r="M159" s="20" t="s">
        <v>6901</v>
      </c>
      <c r="N159" s="20" t="s">
        <v>6902</v>
      </c>
      <c r="O159" s="20">
        <v>20</v>
      </c>
      <c r="P159" s="21" t="s">
        <v>4131</v>
      </c>
      <c r="Q159" s="20" t="s">
        <v>4099</v>
      </c>
      <c r="R159" s="21" t="s">
        <v>4132</v>
      </c>
      <c r="S159" s="21" t="s">
        <v>4133</v>
      </c>
      <c r="T159" s="20">
        <v>73431</v>
      </c>
      <c r="U159" s="20">
        <v>1</v>
      </c>
      <c r="V159" s="20">
        <v>0</v>
      </c>
      <c r="W159" s="20" t="s">
        <v>6901</v>
      </c>
      <c r="Y159" s="22">
        <v>45938.619848263901</v>
      </c>
      <c r="AA159" s="20" t="s">
        <v>4134</v>
      </c>
      <c r="AB159" s="27">
        <v>9106041255</v>
      </c>
      <c r="AC159" s="25" t="str">
        <f>VLOOKUP(AB159,Data!AF:AG,2,0)</f>
        <v>9106041255-00481080</v>
      </c>
      <c r="AE159" s="25" t="str">
        <f>VLOOKUP(AC159,Data!A:G,7,0)</f>
        <v>00481080</v>
      </c>
      <c r="AF159" s="25" t="str">
        <f>VLOOKUP(AC159,Data!A:D,4,0)</f>
        <v>08/10/2025</v>
      </c>
      <c r="AG159" s="20" t="s">
        <v>55</v>
      </c>
      <c r="AH159" s="25" t="s">
        <v>13196</v>
      </c>
      <c r="AI159" s="25" t="str">
        <f>VLOOKUP(AG159,'mã win'!B:K,10,0)</f>
        <v>B</v>
      </c>
      <c r="AJ159" s="20" t="str">
        <f>VLOOKUP(Q159,'mã sp'!A:B,2,0)</f>
        <v>CGM300</v>
      </c>
      <c r="AK159" s="25" t="str">
        <f>VLOOKUP(AC159,Data!A:F,6,0)</f>
        <v>K25TTM</v>
      </c>
      <c r="AL159" s="20" t="str">
        <f t="shared" si="8"/>
        <v>6629 WM+ HNI Ấp Tó, Đông Anh</v>
      </c>
      <c r="AM159" s="20" t="str">
        <f>VLOOKUP(AC159,Data!A:M,13,0)</f>
        <v>0104918404-002</v>
      </c>
      <c r="AN159" s="20">
        <f>MATCH(L159,[1]Khach_hang!$O:$O,0)</f>
        <v>1879</v>
      </c>
      <c r="AO159" s="20" t="str">
        <f t="shared" si="9"/>
        <v>WIN6629</v>
      </c>
      <c r="AP159" s="20" t="str">
        <f>IF(AND(AM159="0104918404",AO159=""),"WIN"&amp;L159,IF(AO159="",VLOOKUP(AM159,'mã win'!B:J,9,0),""))</f>
        <v/>
      </c>
      <c r="AQ159" s="25" t="str">
        <f t="shared" si="10"/>
        <v>WIN6629</v>
      </c>
      <c r="AR159" s="1">
        <f t="shared" si="11"/>
        <v>79305.48</v>
      </c>
    </row>
    <row r="160" spans="1:44" x14ac:dyDescent="0.25">
      <c r="A160" s="20">
        <v>7642</v>
      </c>
      <c r="B160" s="21">
        <v>9106041379</v>
      </c>
      <c r="C160" s="22">
        <v>45938</v>
      </c>
      <c r="D160" s="22">
        <v>45938</v>
      </c>
      <c r="E160" s="23">
        <v>45938.627884143498</v>
      </c>
      <c r="F160" s="21" t="s">
        <v>6903</v>
      </c>
      <c r="G160" s="22"/>
      <c r="H160" s="20" t="s">
        <v>4127</v>
      </c>
      <c r="I160" s="21" t="s">
        <v>4128</v>
      </c>
      <c r="J160" s="20" t="s">
        <v>4129</v>
      </c>
      <c r="K160" s="20" t="s">
        <v>4130</v>
      </c>
      <c r="L160" s="21" t="s">
        <v>6904</v>
      </c>
      <c r="M160" s="20" t="s">
        <v>6905</v>
      </c>
      <c r="N160" s="20" t="s">
        <v>6906</v>
      </c>
      <c r="O160" s="20">
        <v>10</v>
      </c>
      <c r="P160" s="21" t="s">
        <v>4176</v>
      </c>
      <c r="Q160" s="20" t="s">
        <v>4009</v>
      </c>
      <c r="R160" s="21" t="s">
        <v>4177</v>
      </c>
      <c r="S160" s="21" t="s">
        <v>4133</v>
      </c>
      <c r="T160" s="20">
        <v>41328</v>
      </c>
      <c r="U160" s="20">
        <v>3</v>
      </c>
      <c r="V160" s="20">
        <v>0</v>
      </c>
      <c r="W160" s="20" t="s">
        <v>6905</v>
      </c>
      <c r="Y160" s="22">
        <v>45938.6278839468</v>
      </c>
      <c r="AA160" s="20" t="s">
        <v>4134</v>
      </c>
      <c r="AB160" s="27">
        <v>9106041379</v>
      </c>
      <c r="AC160" s="25" t="str">
        <f>VLOOKUP(AB160,Data!AF:AG,2,0)</f>
        <v>9106041379-00003009</v>
      </c>
      <c r="AE160" s="25" t="str">
        <f>VLOOKUP(AC160,Data!A:G,7,0)</f>
        <v>00003009</v>
      </c>
      <c r="AF160" s="25" t="str">
        <f>VLOOKUP(AC160,Data!A:D,4,0)</f>
        <v>08/10/2025</v>
      </c>
      <c r="AG160" s="20" t="s">
        <v>152</v>
      </c>
      <c r="AH160" s="25" t="s">
        <v>3803</v>
      </c>
      <c r="AI160" s="25" t="str">
        <f>VLOOKUP(AG160,'mã win'!B:K,10,0)</f>
        <v>B</v>
      </c>
      <c r="AJ160" s="20" t="str">
        <f>VLOOKUP(Q160,'mã sp'!A:B,2,0)</f>
        <v>GSG250</v>
      </c>
      <c r="AK160" s="25" t="str">
        <f>VLOOKUP(AC160,Data!A:F,6,0)</f>
        <v>K25TTM</v>
      </c>
      <c r="AL160" s="20" t="str">
        <f t="shared" si="8"/>
        <v>6527 WM+ SLA Tổ 8 Chiềng Sinh</v>
      </c>
      <c r="AM160" s="20" t="str">
        <f>VLOOKUP(AC160,Data!A:M,13,0)</f>
        <v>0104918404-049</v>
      </c>
      <c r="AO160" s="20" t="str">
        <f t="shared" si="9"/>
        <v/>
      </c>
      <c r="AP160" s="20" t="str">
        <f>IF(AND(AM160="0104918404",AO160=""),"WIN"&amp;L160,IF(AO160="",VLOOKUP(AM160,'mã win'!B:J,9,0),""))</f>
        <v>WIN-049</v>
      </c>
      <c r="AQ160" s="25" t="str">
        <f t="shared" si="10"/>
        <v>WIN-049</v>
      </c>
      <c r="AR160" s="1">
        <f t="shared" si="11"/>
        <v>133902.72</v>
      </c>
    </row>
    <row r="161" spans="1:44" x14ac:dyDescent="0.25">
      <c r="A161" s="20">
        <v>7643</v>
      </c>
      <c r="B161" s="21">
        <v>9106041407</v>
      </c>
      <c r="C161" s="22">
        <v>45938</v>
      </c>
      <c r="D161" s="22">
        <v>45938</v>
      </c>
      <c r="E161" s="23">
        <v>45938.6292272801</v>
      </c>
      <c r="F161" s="21" t="s">
        <v>6907</v>
      </c>
      <c r="G161" s="22"/>
      <c r="H161" s="20" t="s">
        <v>4127</v>
      </c>
      <c r="I161" s="21" t="s">
        <v>4128</v>
      </c>
      <c r="J161" s="20" t="s">
        <v>4129</v>
      </c>
      <c r="K161" s="20" t="s">
        <v>4130</v>
      </c>
      <c r="L161" s="21" t="s">
        <v>6168</v>
      </c>
      <c r="M161" s="20" t="s">
        <v>6169</v>
      </c>
      <c r="N161" s="20" t="s">
        <v>6170</v>
      </c>
      <c r="O161" s="20">
        <v>10</v>
      </c>
      <c r="P161" s="21" t="s">
        <v>4152</v>
      </c>
      <c r="Q161" s="20" t="s">
        <v>4012</v>
      </c>
      <c r="R161" s="21" t="s">
        <v>4153</v>
      </c>
      <c r="S161" s="21" t="s">
        <v>4133</v>
      </c>
      <c r="T161" s="20">
        <v>41150</v>
      </c>
      <c r="U161" s="20">
        <v>1</v>
      </c>
      <c r="V161" s="20">
        <v>0</v>
      </c>
      <c r="W161" s="20" t="s">
        <v>6169</v>
      </c>
      <c r="X161" s="20" t="s">
        <v>6171</v>
      </c>
      <c r="Y161" s="22">
        <v>45938.629226932899</v>
      </c>
      <c r="AA161" s="20" t="s">
        <v>4134</v>
      </c>
      <c r="AB161" s="27">
        <v>9106041407</v>
      </c>
      <c r="AC161" s="25" t="str">
        <f>VLOOKUP(AB161,Data!AF:AG,2,0)</f>
        <v>9106041407-00481124</v>
      </c>
      <c r="AE161" s="25" t="str">
        <f>VLOOKUP(AC161,Data!A:G,7,0)</f>
        <v>00481124</v>
      </c>
      <c r="AF161" s="25" t="str">
        <f>VLOOKUP(AC161,Data!A:D,4,0)</f>
        <v>08/10/2025</v>
      </c>
      <c r="AG161" s="20" t="s">
        <v>55</v>
      </c>
      <c r="AH161" s="25" t="s">
        <v>9653</v>
      </c>
      <c r="AI161" s="25" t="str">
        <f>VLOOKUP(AG161,'mã win'!B:K,10,0)</f>
        <v>B</v>
      </c>
      <c r="AJ161" s="20" t="str">
        <f>VLOOKUP(Q161,'mã sp'!A:B,2,0)</f>
        <v>GTLX250G</v>
      </c>
      <c r="AK161" s="25" t="str">
        <f>VLOOKUP(AC161,Data!A:F,6,0)</f>
        <v>K25TTM</v>
      </c>
      <c r="AL161" s="20" t="str">
        <f t="shared" si="8"/>
        <v>2116 WM+ HNI 35B Xuân La</v>
      </c>
      <c r="AM161" s="20" t="str">
        <f>VLOOKUP(AC161,Data!A:M,13,0)</f>
        <v>0104918404-002</v>
      </c>
      <c r="AN161" s="20">
        <f>MATCH(L161,[1]Khach_hang!$O:$O,0)</f>
        <v>173</v>
      </c>
      <c r="AO161" s="20" t="str">
        <f t="shared" si="9"/>
        <v>WIN2116</v>
      </c>
      <c r="AP161" s="20" t="str">
        <f>IF(AND(AM161="0104918404",AO161=""),"WIN"&amp;L161,IF(AO161="",VLOOKUP(AM161,'mã win'!B:J,9,0),""))</f>
        <v/>
      </c>
      <c r="AQ161" s="25" t="str">
        <f t="shared" si="10"/>
        <v>WIN2116</v>
      </c>
      <c r="AR161" s="1">
        <f t="shared" si="11"/>
        <v>44442</v>
      </c>
    </row>
    <row r="162" spans="1:44" x14ac:dyDescent="0.25">
      <c r="A162" s="20">
        <v>7644</v>
      </c>
      <c r="B162" s="21">
        <v>9106041400</v>
      </c>
      <c r="C162" s="22">
        <v>45938</v>
      </c>
      <c r="D162" s="22">
        <v>45943</v>
      </c>
      <c r="E162" s="23">
        <v>45938.630325497703</v>
      </c>
      <c r="F162" s="21" t="s">
        <v>6908</v>
      </c>
      <c r="G162" s="22"/>
      <c r="H162" s="20" t="s">
        <v>4127</v>
      </c>
      <c r="I162" s="21" t="s">
        <v>4128</v>
      </c>
      <c r="J162" s="20" t="s">
        <v>4129</v>
      </c>
      <c r="K162" s="20" t="s">
        <v>4130</v>
      </c>
      <c r="L162" s="21" t="s">
        <v>5933</v>
      </c>
      <c r="M162" s="20" t="s">
        <v>5934</v>
      </c>
      <c r="N162" s="20" t="s">
        <v>5935</v>
      </c>
      <c r="O162" s="20">
        <v>10</v>
      </c>
      <c r="P162" s="21" t="s">
        <v>4131</v>
      </c>
      <c r="Q162" s="20" t="s">
        <v>4099</v>
      </c>
      <c r="R162" s="21" t="s">
        <v>4132</v>
      </c>
      <c r="S162" s="21" t="s">
        <v>4133</v>
      </c>
      <c r="T162" s="20">
        <v>73431</v>
      </c>
      <c r="U162" s="20">
        <v>6</v>
      </c>
      <c r="V162" s="20">
        <v>0</v>
      </c>
      <c r="W162" s="20" t="s">
        <v>5934</v>
      </c>
      <c r="Y162" s="22">
        <v>45938.630325231497</v>
      </c>
      <c r="AA162" s="20" t="s">
        <v>4134</v>
      </c>
      <c r="AB162" s="27">
        <v>9106041400</v>
      </c>
      <c r="AC162" s="25" t="str">
        <f>VLOOKUP(AB162,Data!AF:AG,2,0)</f>
        <v>9106041400-00014936</v>
      </c>
      <c r="AE162" s="25" t="str">
        <f>VLOOKUP(AC162,Data!A:G,7,0)</f>
        <v>00014936</v>
      </c>
      <c r="AF162" s="25" t="str">
        <f>VLOOKUP(AC162,Data!A:D,4,0)</f>
        <v>08/10/2025</v>
      </c>
      <c r="AG162" s="20" t="s">
        <v>373</v>
      </c>
      <c r="AH162" s="25" t="s">
        <v>3612</v>
      </c>
      <c r="AI162" s="25" t="str">
        <f>VLOOKUP(AG162,'mã win'!B:K,10,0)</f>
        <v>B</v>
      </c>
      <c r="AJ162" s="20" t="str">
        <f>VLOOKUP(Q162,'mã sp'!A:B,2,0)</f>
        <v>CGM300</v>
      </c>
      <c r="AK162" s="25" t="str">
        <f>VLOOKUP(AC162,Data!A:F,6,0)</f>
        <v>K25TTM</v>
      </c>
      <c r="AL162" s="20" t="str">
        <f t="shared" si="8"/>
        <v>2A52 WM+ HTH An Tiên, Nghi Xuân</v>
      </c>
      <c r="AM162" s="20" t="str">
        <f>VLOOKUP(AC162,Data!A:M,13,0)</f>
        <v>0104918404-004</v>
      </c>
      <c r="AO162" s="20" t="str">
        <f t="shared" si="9"/>
        <v/>
      </c>
      <c r="AP162" s="20" t="str">
        <f>IF(AND(AM162="0104918404",AO162=""),"WIN"&amp;L162,IF(AO162="",VLOOKUP(AM162,'mã win'!B:J,9,0),""))</f>
        <v>WIN-HTH-00-004</v>
      </c>
      <c r="AQ162" s="25" t="str">
        <f t="shared" si="10"/>
        <v>WIN-HTH-00-004</v>
      </c>
      <c r="AR162" s="1">
        <f t="shared" si="11"/>
        <v>475832.88</v>
      </c>
    </row>
    <row r="163" spans="1:44" x14ac:dyDescent="0.25">
      <c r="A163" s="20">
        <v>7645</v>
      </c>
      <c r="B163" s="21">
        <v>9106041400</v>
      </c>
      <c r="C163" s="22">
        <v>45938</v>
      </c>
      <c r="D163" s="22">
        <v>45943</v>
      </c>
      <c r="E163" s="23">
        <v>45938.630325497703</v>
      </c>
      <c r="F163" s="21" t="s">
        <v>6908</v>
      </c>
      <c r="G163" s="22"/>
      <c r="H163" s="20" t="s">
        <v>4127</v>
      </c>
      <c r="I163" s="21" t="s">
        <v>4128</v>
      </c>
      <c r="J163" s="20" t="s">
        <v>4129</v>
      </c>
      <c r="K163" s="20" t="s">
        <v>4130</v>
      </c>
      <c r="L163" s="21" t="s">
        <v>5933</v>
      </c>
      <c r="M163" s="20" t="s">
        <v>5934</v>
      </c>
      <c r="N163" s="20" t="s">
        <v>5935</v>
      </c>
      <c r="O163" s="20">
        <v>20</v>
      </c>
      <c r="P163" s="21" t="s">
        <v>4152</v>
      </c>
      <c r="Q163" s="20" t="s">
        <v>4012</v>
      </c>
      <c r="R163" s="21" t="s">
        <v>4153</v>
      </c>
      <c r="S163" s="21" t="s">
        <v>4133</v>
      </c>
      <c r="T163" s="20">
        <v>41150</v>
      </c>
      <c r="U163" s="20">
        <v>4</v>
      </c>
      <c r="V163" s="20">
        <v>0</v>
      </c>
      <c r="W163" s="20" t="s">
        <v>5934</v>
      </c>
      <c r="Y163" s="22">
        <v>45938.630325231497</v>
      </c>
      <c r="AA163" s="20" t="s">
        <v>4134</v>
      </c>
      <c r="AB163" s="27">
        <v>9106041400</v>
      </c>
      <c r="AC163" s="25" t="str">
        <f>VLOOKUP(AB163,Data!AF:AG,2,0)</f>
        <v>9106041400-00014936</v>
      </c>
      <c r="AE163" s="25" t="str">
        <f>VLOOKUP(AC163,Data!A:G,7,0)</f>
        <v>00014936</v>
      </c>
      <c r="AF163" s="25" t="str">
        <f>VLOOKUP(AC163,Data!A:D,4,0)</f>
        <v>08/10/2025</v>
      </c>
      <c r="AG163" s="20" t="s">
        <v>373</v>
      </c>
      <c r="AH163" s="25" t="s">
        <v>3612</v>
      </c>
      <c r="AI163" s="25" t="str">
        <f>VLOOKUP(AG163,'mã win'!B:K,10,0)</f>
        <v>B</v>
      </c>
      <c r="AJ163" s="20" t="str">
        <f>VLOOKUP(Q163,'mã sp'!A:B,2,0)</f>
        <v>GTLX250G</v>
      </c>
      <c r="AK163" s="25" t="str">
        <f>VLOOKUP(AC163,Data!A:F,6,0)</f>
        <v>K25TTM</v>
      </c>
      <c r="AL163" s="20" t="str">
        <f t="shared" si="8"/>
        <v>2A52 WM+ HTH An Tiên, Nghi Xuân</v>
      </c>
      <c r="AM163" s="20" t="str">
        <f>VLOOKUP(AC163,Data!A:M,13,0)</f>
        <v>0104918404-004</v>
      </c>
      <c r="AO163" s="20" t="str">
        <f t="shared" si="9"/>
        <v/>
      </c>
      <c r="AP163" s="20" t="str">
        <f>IF(AND(AM163="0104918404",AO163=""),"WIN"&amp;L163,IF(AO163="",VLOOKUP(AM163,'mã win'!B:J,9,0),""))</f>
        <v>WIN-HTH-00-004</v>
      </c>
      <c r="AQ163" s="25" t="str">
        <f t="shared" si="10"/>
        <v>WIN-HTH-00-004</v>
      </c>
      <c r="AR163" s="1">
        <f t="shared" si="11"/>
        <v>177768</v>
      </c>
    </row>
    <row r="164" spans="1:44" x14ac:dyDescent="0.25">
      <c r="A164" s="20">
        <v>7646</v>
      </c>
      <c r="B164" s="21">
        <v>9106041400</v>
      </c>
      <c r="C164" s="22">
        <v>45938</v>
      </c>
      <c r="D164" s="22">
        <v>45943</v>
      </c>
      <c r="E164" s="23">
        <v>45938.630325497703</v>
      </c>
      <c r="F164" s="21" t="s">
        <v>6908</v>
      </c>
      <c r="G164" s="22"/>
      <c r="H164" s="20" t="s">
        <v>4127</v>
      </c>
      <c r="I164" s="21" t="s">
        <v>4128</v>
      </c>
      <c r="J164" s="20" t="s">
        <v>4129</v>
      </c>
      <c r="K164" s="20" t="s">
        <v>4130</v>
      </c>
      <c r="L164" s="21" t="s">
        <v>5933</v>
      </c>
      <c r="M164" s="20" t="s">
        <v>5934</v>
      </c>
      <c r="N164" s="20" t="s">
        <v>5935</v>
      </c>
      <c r="O164" s="20">
        <v>30</v>
      </c>
      <c r="P164" s="21" t="s">
        <v>4139</v>
      </c>
      <c r="Q164" s="20" t="s">
        <v>3948</v>
      </c>
      <c r="R164" s="21" t="s">
        <v>4140</v>
      </c>
      <c r="S164" s="21" t="s">
        <v>4133</v>
      </c>
      <c r="T164" s="20">
        <v>60885</v>
      </c>
      <c r="U164" s="20">
        <v>3</v>
      </c>
      <c r="V164" s="20">
        <v>0</v>
      </c>
      <c r="W164" s="20" t="s">
        <v>5934</v>
      </c>
      <c r="Y164" s="22">
        <v>45938.630325231497</v>
      </c>
      <c r="AA164" s="20" t="s">
        <v>4134</v>
      </c>
      <c r="AB164" s="27">
        <v>9106041400</v>
      </c>
      <c r="AC164" s="25" t="str">
        <f>VLOOKUP(AB164,Data!AF:AG,2,0)</f>
        <v>9106041400-00014936</v>
      </c>
      <c r="AE164" s="25" t="str">
        <f>VLOOKUP(AC164,Data!A:G,7,0)</f>
        <v>00014936</v>
      </c>
      <c r="AF164" s="25" t="str">
        <f>VLOOKUP(AC164,Data!A:D,4,0)</f>
        <v>08/10/2025</v>
      </c>
      <c r="AG164" s="20" t="s">
        <v>373</v>
      </c>
      <c r="AH164" s="25" t="s">
        <v>3612</v>
      </c>
      <c r="AI164" s="25" t="str">
        <f>VLOOKUP(AG164,'mã win'!B:K,10,0)</f>
        <v>B</v>
      </c>
      <c r="AJ164" s="20" t="str">
        <f>VLOOKUP(Q164,'mã sp'!A:B,2,0)</f>
        <v>CC300</v>
      </c>
      <c r="AK164" s="25" t="str">
        <f>VLOOKUP(AC164,Data!A:F,6,0)</f>
        <v>K25TTM</v>
      </c>
      <c r="AL164" s="20" t="str">
        <f t="shared" si="8"/>
        <v>2A52 WM+ HTH An Tiên, Nghi Xuân</v>
      </c>
      <c r="AM164" s="20" t="str">
        <f>VLOOKUP(AC164,Data!A:M,13,0)</f>
        <v>0104918404-004</v>
      </c>
      <c r="AO164" s="20" t="str">
        <f t="shared" si="9"/>
        <v/>
      </c>
      <c r="AP164" s="20" t="str">
        <f>IF(AND(AM164="0104918404",AO164=""),"WIN"&amp;L164,IF(AO164="",VLOOKUP(AM164,'mã win'!B:J,9,0),""))</f>
        <v>WIN-HTH-00-004</v>
      </c>
      <c r="AQ164" s="25" t="str">
        <f t="shared" si="10"/>
        <v>WIN-HTH-00-004</v>
      </c>
      <c r="AR164" s="1">
        <f t="shared" si="11"/>
        <v>197267.4</v>
      </c>
    </row>
    <row r="165" spans="1:44" x14ac:dyDescent="0.25">
      <c r="A165" s="20">
        <v>7647</v>
      </c>
      <c r="B165" s="21">
        <v>9106041384</v>
      </c>
      <c r="C165" s="22">
        <v>45938</v>
      </c>
      <c r="D165" s="22">
        <v>45938</v>
      </c>
      <c r="E165" s="23">
        <v>45938.630953819396</v>
      </c>
      <c r="F165" s="21" t="s">
        <v>6909</v>
      </c>
      <c r="G165" s="22"/>
      <c r="H165" s="20" t="s">
        <v>4127</v>
      </c>
      <c r="I165" s="21" t="s">
        <v>4128</v>
      </c>
      <c r="J165" s="20" t="s">
        <v>4129</v>
      </c>
      <c r="K165" s="20" t="s">
        <v>4130</v>
      </c>
      <c r="L165" s="21" t="s">
        <v>4328</v>
      </c>
      <c r="M165" s="20" t="s">
        <v>4329</v>
      </c>
      <c r="N165" s="20" t="s">
        <v>4330</v>
      </c>
      <c r="O165" s="20">
        <v>10</v>
      </c>
      <c r="P165" s="21" t="s">
        <v>4171</v>
      </c>
      <c r="Q165" s="20" t="s">
        <v>3998</v>
      </c>
      <c r="R165" s="21" t="s">
        <v>4172</v>
      </c>
      <c r="S165" s="21" t="s">
        <v>4133</v>
      </c>
      <c r="T165" s="20">
        <v>49500</v>
      </c>
      <c r="U165" s="20">
        <v>2</v>
      </c>
      <c r="V165" s="20">
        <v>0</v>
      </c>
      <c r="W165" s="20" t="s">
        <v>4329</v>
      </c>
      <c r="Y165" s="22">
        <v>45938.6309533565</v>
      </c>
      <c r="AA165" s="20" t="s">
        <v>4134</v>
      </c>
      <c r="AB165" s="27">
        <v>9106041384</v>
      </c>
      <c r="AC165" s="25" t="str">
        <f>VLOOKUP(AB165,Data!AF:AG,2,0)</f>
        <v>9106041384-00010176</v>
      </c>
      <c r="AE165" s="25" t="str">
        <f>VLOOKUP(AC165,Data!A:G,7,0)</f>
        <v>00010176</v>
      </c>
      <c r="AF165" s="25" t="str">
        <f>VLOOKUP(AC165,Data!A:D,4,0)</f>
        <v>08/10/2025</v>
      </c>
      <c r="AG165" s="20" t="s">
        <v>704</v>
      </c>
      <c r="AH165" s="25" t="s">
        <v>3722</v>
      </c>
      <c r="AI165" s="25" t="str">
        <f>VLOOKUP(AG165,'mã win'!B:K,10,0)</f>
        <v>N</v>
      </c>
      <c r="AJ165" s="20" t="str">
        <f>VLOOKUP(Q165,'mã sp'!A:B,2,0)</f>
        <v>GL250</v>
      </c>
      <c r="AK165" s="25" t="str">
        <f>VLOOKUP(AC165,Data!A:F,6,0)</f>
        <v>K25TTM</v>
      </c>
      <c r="AL165" s="20" t="str">
        <f t="shared" si="8"/>
        <v>2AF9 WM+ KHA 146 Chính Hữu</v>
      </c>
      <c r="AM165" s="20" t="str">
        <f>VLOOKUP(AC165,Data!A:M,13,0)</f>
        <v>0104918404-028</v>
      </c>
      <c r="AO165" s="20" t="str">
        <f t="shared" si="9"/>
        <v/>
      </c>
      <c r="AP165" s="20" t="str">
        <f>IF(AND(AM165="0104918404",AO165=""),"WIN"&amp;L165,IF(AO165="",VLOOKUP(AM165,'mã win'!B:J,9,0),""))</f>
        <v>WIN-028</v>
      </c>
      <c r="AQ165" s="25" t="str">
        <f t="shared" si="10"/>
        <v>WIN-028</v>
      </c>
      <c r="AR165" s="1">
        <f t="shared" si="11"/>
        <v>106920</v>
      </c>
    </row>
    <row r="166" spans="1:44" x14ac:dyDescent="0.25">
      <c r="A166" s="20">
        <v>7648</v>
      </c>
      <c r="B166" s="21">
        <v>9106041463</v>
      </c>
      <c r="C166" s="22">
        <v>45938</v>
      </c>
      <c r="D166" s="22">
        <v>45943</v>
      </c>
      <c r="E166" s="23">
        <v>45938.634898344899</v>
      </c>
      <c r="F166" s="21" t="s">
        <v>6910</v>
      </c>
      <c r="G166" s="22"/>
      <c r="H166" s="20" t="s">
        <v>4127</v>
      </c>
      <c r="I166" s="21" t="s">
        <v>4128</v>
      </c>
      <c r="J166" s="20" t="s">
        <v>4129</v>
      </c>
      <c r="K166" s="20" t="s">
        <v>4130</v>
      </c>
      <c r="L166" s="21" t="s">
        <v>4173</v>
      </c>
      <c r="M166" s="20" t="s">
        <v>4174</v>
      </c>
      <c r="N166" s="20" t="s">
        <v>4175</v>
      </c>
      <c r="O166" s="20">
        <v>10</v>
      </c>
      <c r="P166" s="21" t="s">
        <v>4137</v>
      </c>
      <c r="Q166" s="20" t="s">
        <v>4098</v>
      </c>
      <c r="R166" s="21" t="s">
        <v>4138</v>
      </c>
      <c r="S166" s="21" t="s">
        <v>4133</v>
      </c>
      <c r="T166" s="20">
        <v>111058</v>
      </c>
      <c r="U166" s="20">
        <v>1</v>
      </c>
      <c r="V166" s="20">
        <v>0</v>
      </c>
      <c r="W166" s="20" t="s">
        <v>4174</v>
      </c>
      <c r="X166" s="20" t="s">
        <v>4161</v>
      </c>
      <c r="Y166" s="22">
        <v>45938.634897719901</v>
      </c>
      <c r="AA166" s="20" t="s">
        <v>4134</v>
      </c>
      <c r="AB166" s="27">
        <v>9106041463</v>
      </c>
      <c r="AC166" s="25" t="str">
        <f>VLOOKUP(AB166,Data!AF:AG,2,0)</f>
        <v>9106041463-00481141</v>
      </c>
      <c r="AE166" s="25" t="str">
        <f>VLOOKUP(AC166,Data!A:G,7,0)</f>
        <v>00481141</v>
      </c>
      <c r="AF166" s="25" t="str">
        <f>VLOOKUP(AC166,Data!A:D,4,0)</f>
        <v>08/10/2025</v>
      </c>
      <c r="AG166" s="20" t="s">
        <v>55</v>
      </c>
      <c r="AH166" s="25" t="s">
        <v>10992</v>
      </c>
      <c r="AI166" s="25" t="str">
        <f>VLOOKUP(AG166,'mã win'!B:K,10,0)</f>
        <v>B</v>
      </c>
      <c r="AJ166" s="20" t="str">
        <f>VLOOKUP(Q166,'mã sp'!A:B,2,0)</f>
        <v>GM500</v>
      </c>
      <c r="AK166" s="25" t="str">
        <f>VLOOKUP(AC166,Data!A:F,6,0)</f>
        <v>K25TTM</v>
      </c>
      <c r="AL166" s="20" t="str">
        <f t="shared" si="8"/>
        <v>3264 WM+ HNI 15 ngõ 259 Yên Hòa</v>
      </c>
      <c r="AM166" s="20" t="str">
        <f>VLOOKUP(AC166,Data!A:M,13,0)</f>
        <v>0104918404-002</v>
      </c>
      <c r="AN166" s="20">
        <f>MATCH(L166,[1]Khach_hang!$O:$O,0)</f>
        <v>771</v>
      </c>
      <c r="AO166" s="20" t="str">
        <f t="shared" si="9"/>
        <v>WIN3264</v>
      </c>
      <c r="AP166" s="20" t="str">
        <f>IF(AND(AM166="0104918404",AO166=""),"WIN"&amp;L166,IF(AO166="",VLOOKUP(AM166,'mã win'!B:J,9,0),""))</f>
        <v/>
      </c>
      <c r="AQ166" s="25" t="str">
        <f t="shared" si="10"/>
        <v>WIN3264</v>
      </c>
      <c r="AR166" s="1">
        <f t="shared" si="11"/>
        <v>119942.64</v>
      </c>
    </row>
    <row r="167" spans="1:44" x14ac:dyDescent="0.25">
      <c r="A167" s="20">
        <v>7649</v>
      </c>
      <c r="B167" s="21">
        <v>9106041570</v>
      </c>
      <c r="C167" s="22">
        <v>45938</v>
      </c>
      <c r="D167" s="22">
        <v>45943</v>
      </c>
      <c r="E167" s="23">
        <v>45938.6450426273</v>
      </c>
      <c r="F167" s="21" t="s">
        <v>6911</v>
      </c>
      <c r="G167" s="22"/>
      <c r="H167" s="20" t="s">
        <v>4127</v>
      </c>
      <c r="I167" s="21" t="s">
        <v>4128</v>
      </c>
      <c r="J167" s="20" t="s">
        <v>4129</v>
      </c>
      <c r="K167" s="20" t="s">
        <v>4130</v>
      </c>
      <c r="L167" s="21" t="s">
        <v>4462</v>
      </c>
      <c r="M167" s="20" t="s">
        <v>4463</v>
      </c>
      <c r="N167" s="20" t="s">
        <v>4464</v>
      </c>
      <c r="O167" s="20">
        <v>10</v>
      </c>
      <c r="P167" s="21" t="s">
        <v>4135</v>
      </c>
      <c r="Q167" s="20" t="s">
        <v>4086</v>
      </c>
      <c r="R167" s="21" t="s">
        <v>4136</v>
      </c>
      <c r="S167" s="21" t="s">
        <v>4133</v>
      </c>
      <c r="T167" s="20">
        <v>45588</v>
      </c>
      <c r="U167" s="20">
        <v>3</v>
      </c>
      <c r="V167" s="20">
        <v>0</v>
      </c>
      <c r="W167" s="20" t="s">
        <v>4463</v>
      </c>
      <c r="X167" s="20" t="s">
        <v>4465</v>
      </c>
      <c r="Y167" s="22">
        <v>45938.6450420486</v>
      </c>
      <c r="AA167" s="20" t="s">
        <v>4134</v>
      </c>
      <c r="AB167" s="27">
        <v>9106041570</v>
      </c>
      <c r="AC167" s="25" t="str">
        <f>VLOOKUP(AB167,Data!AF:AG,2,0)</f>
        <v>9106041570-00481180</v>
      </c>
      <c r="AE167" s="25" t="str">
        <f>VLOOKUP(AC167,Data!A:G,7,0)</f>
        <v>00481180</v>
      </c>
      <c r="AF167" s="25" t="str">
        <f>VLOOKUP(AC167,Data!A:D,4,0)</f>
        <v>08/10/2025</v>
      </c>
      <c r="AG167" s="20" t="s">
        <v>55</v>
      </c>
      <c r="AH167" s="25" t="s">
        <v>9553</v>
      </c>
      <c r="AI167" s="25" t="str">
        <f>VLOOKUP(AG167,'mã win'!B:K,10,0)</f>
        <v>B</v>
      </c>
      <c r="AJ167" s="20" t="str">
        <f>VLOOKUP(Q167,'mã sp'!A:B,2,0)</f>
        <v>TH200</v>
      </c>
      <c r="AK167" s="25" t="str">
        <f>VLOOKUP(AC167,Data!A:F,6,0)</f>
        <v>K25TTM</v>
      </c>
      <c r="AL167" s="20" t="str">
        <f t="shared" si="8"/>
        <v>2021 WIN HNI Chelsea Park</v>
      </c>
      <c r="AM167" s="20" t="str">
        <f>VLOOKUP(AC167,Data!A:M,13,0)</f>
        <v>0104918404-002</v>
      </c>
      <c r="AN167" s="20">
        <f>MATCH(L167,[1]Khach_hang!$O:$O,0)</f>
        <v>126</v>
      </c>
      <c r="AO167" s="20" t="str">
        <f t="shared" si="9"/>
        <v>WIN2021</v>
      </c>
      <c r="AP167" s="20" t="str">
        <f>IF(AND(AM167="0104918404",AO167=""),"WIN"&amp;L167,IF(AO167="",VLOOKUP(AM167,'mã win'!B:J,9,0),""))</f>
        <v/>
      </c>
      <c r="AQ167" s="25" t="str">
        <f t="shared" si="10"/>
        <v>WIN2021</v>
      </c>
      <c r="AR167" s="1">
        <f t="shared" si="11"/>
        <v>147705.12</v>
      </c>
    </row>
    <row r="168" spans="1:44" x14ac:dyDescent="0.25">
      <c r="A168" s="20">
        <v>7650</v>
      </c>
      <c r="B168" s="21">
        <v>9106041570</v>
      </c>
      <c r="C168" s="22">
        <v>45938</v>
      </c>
      <c r="D168" s="22">
        <v>45943</v>
      </c>
      <c r="E168" s="23">
        <v>45938.6450426273</v>
      </c>
      <c r="F168" s="21" t="s">
        <v>6911</v>
      </c>
      <c r="G168" s="22"/>
      <c r="H168" s="20" t="s">
        <v>4127</v>
      </c>
      <c r="I168" s="21" t="s">
        <v>4128</v>
      </c>
      <c r="J168" s="20" t="s">
        <v>4129</v>
      </c>
      <c r="K168" s="20" t="s">
        <v>4130</v>
      </c>
      <c r="L168" s="21" t="s">
        <v>4462</v>
      </c>
      <c r="M168" s="20" t="s">
        <v>4463</v>
      </c>
      <c r="N168" s="20" t="s">
        <v>4464</v>
      </c>
      <c r="O168" s="20">
        <v>20</v>
      </c>
      <c r="P168" s="21" t="s">
        <v>4152</v>
      </c>
      <c r="Q168" s="20" t="s">
        <v>4012</v>
      </c>
      <c r="R168" s="21" t="s">
        <v>4153</v>
      </c>
      <c r="S168" s="21" t="s">
        <v>4133</v>
      </c>
      <c r="T168" s="20">
        <v>41150</v>
      </c>
      <c r="U168" s="20">
        <v>1</v>
      </c>
      <c r="V168" s="20">
        <v>0</v>
      </c>
      <c r="W168" s="20" t="s">
        <v>4463</v>
      </c>
      <c r="X168" s="20" t="s">
        <v>4465</v>
      </c>
      <c r="Y168" s="22">
        <v>45938.6450420486</v>
      </c>
      <c r="AA168" s="20" t="s">
        <v>4134</v>
      </c>
      <c r="AB168" s="27">
        <v>9106041570</v>
      </c>
      <c r="AC168" s="25" t="str">
        <f>VLOOKUP(AB168,Data!AF:AG,2,0)</f>
        <v>9106041570-00481180</v>
      </c>
      <c r="AE168" s="25" t="str">
        <f>VLOOKUP(AC168,Data!A:G,7,0)</f>
        <v>00481180</v>
      </c>
      <c r="AF168" s="25" t="str">
        <f>VLOOKUP(AC168,Data!A:D,4,0)</f>
        <v>08/10/2025</v>
      </c>
      <c r="AG168" s="20" t="s">
        <v>55</v>
      </c>
      <c r="AH168" s="25" t="s">
        <v>9553</v>
      </c>
      <c r="AI168" s="25" t="str">
        <f>VLOOKUP(AG168,'mã win'!B:K,10,0)</f>
        <v>B</v>
      </c>
      <c r="AJ168" s="20" t="str">
        <f>VLOOKUP(Q168,'mã sp'!A:B,2,0)</f>
        <v>GTLX250G</v>
      </c>
      <c r="AK168" s="25" t="str">
        <f>VLOOKUP(AC168,Data!A:F,6,0)</f>
        <v>K25TTM</v>
      </c>
      <c r="AL168" s="20" t="str">
        <f t="shared" si="8"/>
        <v>2021 WIN HNI Chelsea Park</v>
      </c>
      <c r="AM168" s="20" t="str">
        <f>VLOOKUP(AC168,Data!A:M,13,0)</f>
        <v>0104918404-002</v>
      </c>
      <c r="AN168" s="20">
        <f>MATCH(L168,[1]Khach_hang!$O:$O,0)</f>
        <v>126</v>
      </c>
      <c r="AO168" s="20" t="str">
        <f t="shared" si="9"/>
        <v>WIN2021</v>
      </c>
      <c r="AP168" s="20" t="str">
        <f>IF(AND(AM168="0104918404",AO168=""),"WIN"&amp;L168,IF(AO168="",VLOOKUP(AM168,'mã win'!B:J,9,0),""))</f>
        <v/>
      </c>
      <c r="AQ168" s="25" t="str">
        <f t="shared" si="10"/>
        <v>WIN2021</v>
      </c>
      <c r="AR168" s="1">
        <f t="shared" si="11"/>
        <v>44442</v>
      </c>
    </row>
    <row r="169" spans="1:44" x14ac:dyDescent="0.25">
      <c r="A169" s="20">
        <v>7651</v>
      </c>
      <c r="B169" s="21">
        <v>9106041602</v>
      </c>
      <c r="C169" s="22">
        <v>45938</v>
      </c>
      <c r="D169" s="22">
        <v>45943</v>
      </c>
      <c r="E169" s="23">
        <v>45938.6480337963</v>
      </c>
      <c r="F169" s="21" t="s">
        <v>6912</v>
      </c>
      <c r="G169" s="22"/>
      <c r="H169" s="20" t="s">
        <v>4127</v>
      </c>
      <c r="I169" s="21" t="s">
        <v>4128</v>
      </c>
      <c r="J169" s="20" t="s">
        <v>4129</v>
      </c>
      <c r="K169" s="20" t="s">
        <v>4130</v>
      </c>
      <c r="L169" s="21" t="s">
        <v>6384</v>
      </c>
      <c r="M169" s="20" t="s">
        <v>6385</v>
      </c>
      <c r="N169" s="20" t="s">
        <v>6386</v>
      </c>
      <c r="O169" s="20">
        <v>10</v>
      </c>
      <c r="P169" s="21" t="s">
        <v>4137</v>
      </c>
      <c r="Q169" s="20" t="s">
        <v>4098</v>
      </c>
      <c r="R169" s="21" t="s">
        <v>4138</v>
      </c>
      <c r="S169" s="21" t="s">
        <v>4133</v>
      </c>
      <c r="T169" s="20">
        <v>111058</v>
      </c>
      <c r="U169" s="20">
        <v>2</v>
      </c>
      <c r="V169" s="20">
        <v>0</v>
      </c>
      <c r="W169" s="20" t="s">
        <v>6385</v>
      </c>
      <c r="Y169" s="22">
        <v>45938.648033101897</v>
      </c>
      <c r="Z169" s="20" t="s">
        <v>6913</v>
      </c>
      <c r="AA169" s="20" t="s">
        <v>4134</v>
      </c>
      <c r="AB169" s="27">
        <v>9106041602</v>
      </c>
      <c r="AC169" s="25" t="str">
        <f>VLOOKUP(AB169,Data!AF:AG,2,0)</f>
        <v>9106041602-00014941</v>
      </c>
      <c r="AE169" s="25" t="str">
        <f>VLOOKUP(AC169,Data!A:G,7,0)</f>
        <v>00014941</v>
      </c>
      <c r="AF169" s="25" t="str">
        <f>VLOOKUP(AC169,Data!A:D,4,0)</f>
        <v>08/10/2025</v>
      </c>
      <c r="AG169" s="20" t="s">
        <v>373</v>
      </c>
      <c r="AH169" s="25" t="s">
        <v>3612</v>
      </c>
      <c r="AI169" s="25" t="str">
        <f>VLOOKUP(AG169,'mã win'!B:K,10,0)</f>
        <v>B</v>
      </c>
      <c r="AJ169" s="20" t="str">
        <f>VLOOKUP(Q169,'mã sp'!A:B,2,0)</f>
        <v>GM500</v>
      </c>
      <c r="AK169" s="25" t="str">
        <f>VLOOKUP(AC169,Data!A:F,6,0)</f>
        <v>K25TTM</v>
      </c>
      <c r="AL169" s="20" t="str">
        <f t="shared" si="8"/>
        <v>6448 WM+ HTH TDP Phú Xuân, Lộc Hà</v>
      </c>
      <c r="AM169" s="20" t="str">
        <f>VLOOKUP(AC169,Data!A:M,13,0)</f>
        <v>0104918404-004</v>
      </c>
      <c r="AO169" s="20" t="str">
        <f t="shared" si="9"/>
        <v/>
      </c>
      <c r="AP169" s="20" t="str">
        <f>IF(AND(AM169="0104918404",AO169=""),"WIN"&amp;L169,IF(AO169="",VLOOKUP(AM169,'mã win'!B:J,9,0),""))</f>
        <v>WIN-HTH-00-004</v>
      </c>
      <c r="AQ169" s="25" t="str">
        <f t="shared" si="10"/>
        <v>WIN-HTH-00-004</v>
      </c>
      <c r="AR169" s="1">
        <f t="shared" si="11"/>
        <v>239885.28</v>
      </c>
    </row>
    <row r="170" spans="1:44" x14ac:dyDescent="0.25">
      <c r="A170" s="20">
        <v>7652</v>
      </c>
      <c r="B170" s="21">
        <v>9106041602</v>
      </c>
      <c r="C170" s="22">
        <v>45938</v>
      </c>
      <c r="D170" s="22">
        <v>45943</v>
      </c>
      <c r="E170" s="23">
        <v>45938.6480337963</v>
      </c>
      <c r="F170" s="21" t="s">
        <v>6912</v>
      </c>
      <c r="G170" s="22"/>
      <c r="H170" s="20" t="s">
        <v>4127</v>
      </c>
      <c r="I170" s="21" t="s">
        <v>4128</v>
      </c>
      <c r="J170" s="20" t="s">
        <v>4129</v>
      </c>
      <c r="K170" s="20" t="s">
        <v>4130</v>
      </c>
      <c r="L170" s="21" t="s">
        <v>6384</v>
      </c>
      <c r="M170" s="20" t="s">
        <v>6385</v>
      </c>
      <c r="N170" s="20" t="s">
        <v>6386</v>
      </c>
      <c r="O170" s="20">
        <v>20</v>
      </c>
      <c r="P170" s="21" t="s">
        <v>4135</v>
      </c>
      <c r="Q170" s="20" t="s">
        <v>4086</v>
      </c>
      <c r="R170" s="21" t="s">
        <v>4136</v>
      </c>
      <c r="S170" s="21" t="s">
        <v>4133</v>
      </c>
      <c r="T170" s="20">
        <v>45588</v>
      </c>
      <c r="U170" s="20">
        <v>1</v>
      </c>
      <c r="V170" s="20">
        <v>0</v>
      </c>
      <c r="W170" s="20" t="s">
        <v>6385</v>
      </c>
      <c r="Y170" s="22">
        <v>45938.648033101897</v>
      </c>
      <c r="Z170" s="20" t="s">
        <v>6913</v>
      </c>
      <c r="AA170" s="20" t="s">
        <v>4134</v>
      </c>
      <c r="AB170" s="27">
        <v>9106041602</v>
      </c>
      <c r="AC170" s="25" t="str">
        <f>VLOOKUP(AB170,Data!AF:AG,2,0)</f>
        <v>9106041602-00014941</v>
      </c>
      <c r="AE170" s="25" t="str">
        <f>VLOOKUP(AC170,Data!A:G,7,0)</f>
        <v>00014941</v>
      </c>
      <c r="AF170" s="25" t="str">
        <f>VLOOKUP(AC170,Data!A:D,4,0)</f>
        <v>08/10/2025</v>
      </c>
      <c r="AG170" s="20" t="s">
        <v>373</v>
      </c>
      <c r="AH170" s="25" t="s">
        <v>3612</v>
      </c>
      <c r="AI170" s="25" t="str">
        <f>VLOOKUP(AG170,'mã win'!B:K,10,0)</f>
        <v>B</v>
      </c>
      <c r="AJ170" s="20" t="str">
        <f>VLOOKUP(Q170,'mã sp'!A:B,2,0)</f>
        <v>TH200</v>
      </c>
      <c r="AK170" s="25" t="str">
        <f>VLOOKUP(AC170,Data!A:F,6,0)</f>
        <v>K25TTM</v>
      </c>
      <c r="AL170" s="20" t="str">
        <f t="shared" si="8"/>
        <v>6448 WM+ HTH TDP Phú Xuân, Lộc Hà</v>
      </c>
      <c r="AM170" s="20" t="str">
        <f>VLOOKUP(AC170,Data!A:M,13,0)</f>
        <v>0104918404-004</v>
      </c>
      <c r="AO170" s="20" t="str">
        <f t="shared" si="9"/>
        <v/>
      </c>
      <c r="AP170" s="20" t="str">
        <f>IF(AND(AM170="0104918404",AO170=""),"WIN"&amp;L170,IF(AO170="",VLOOKUP(AM170,'mã win'!B:J,9,0),""))</f>
        <v>WIN-HTH-00-004</v>
      </c>
      <c r="AQ170" s="25" t="str">
        <f t="shared" si="10"/>
        <v>WIN-HTH-00-004</v>
      </c>
      <c r="AR170" s="1">
        <f t="shared" si="11"/>
        <v>49235.040000000001</v>
      </c>
    </row>
    <row r="171" spans="1:44" x14ac:dyDescent="0.25">
      <c r="A171" s="20">
        <v>7653</v>
      </c>
      <c r="B171" s="21">
        <v>9106041594</v>
      </c>
      <c r="C171" s="22">
        <v>45938</v>
      </c>
      <c r="D171" s="22">
        <v>45943</v>
      </c>
      <c r="E171" s="23">
        <v>45938.648857210603</v>
      </c>
      <c r="F171" s="21" t="s">
        <v>6914</v>
      </c>
      <c r="G171" s="22"/>
      <c r="H171" s="20" t="s">
        <v>4127</v>
      </c>
      <c r="I171" s="21" t="s">
        <v>4128</v>
      </c>
      <c r="J171" s="20" t="s">
        <v>4129</v>
      </c>
      <c r="K171" s="20" t="s">
        <v>4130</v>
      </c>
      <c r="L171" s="21" t="s">
        <v>5607</v>
      </c>
      <c r="M171" s="20" t="s">
        <v>5608</v>
      </c>
      <c r="N171" s="20" t="s">
        <v>5609</v>
      </c>
      <c r="O171" s="20">
        <v>10</v>
      </c>
      <c r="P171" s="21" t="s">
        <v>4131</v>
      </c>
      <c r="Q171" s="20" t="s">
        <v>4099</v>
      </c>
      <c r="R171" s="21" t="s">
        <v>4132</v>
      </c>
      <c r="S171" s="21" t="s">
        <v>4133</v>
      </c>
      <c r="T171" s="20">
        <v>73431</v>
      </c>
      <c r="U171" s="20">
        <v>1</v>
      </c>
      <c r="V171" s="20">
        <v>0</v>
      </c>
      <c r="W171" s="20" t="s">
        <v>5610</v>
      </c>
      <c r="Y171" s="22">
        <v>45938.648856597203</v>
      </c>
      <c r="AA171" s="20" t="s">
        <v>4134</v>
      </c>
      <c r="AB171" s="27">
        <v>9106041594</v>
      </c>
      <c r="AC171" s="25" t="str">
        <f>VLOOKUP(AB171,Data!AF:AG,2,0)</f>
        <v>9106041594-00005729</v>
      </c>
      <c r="AE171" s="25" t="str">
        <f>VLOOKUP(AC171,Data!A:G,7,0)</f>
        <v>00005729</v>
      </c>
      <c r="AF171" s="25" t="str">
        <f>VLOOKUP(AC171,Data!A:D,4,0)</f>
        <v>08/10/2025</v>
      </c>
      <c r="AG171" s="20" t="s">
        <v>228</v>
      </c>
      <c r="AH171" s="25" t="s">
        <v>3854</v>
      </c>
      <c r="AI171" s="25" t="str">
        <f>VLOOKUP(AG171,'mã win'!B:K,10,0)</f>
        <v>N</v>
      </c>
      <c r="AJ171" s="20" t="str">
        <f>VLOOKUP(Q171,'mã sp'!A:B,2,0)</f>
        <v>CGM300</v>
      </c>
      <c r="AK171" s="25" t="str">
        <f>VLOOKUP(AC171,Data!A:F,6,0)</f>
        <v>K25TTM</v>
      </c>
      <c r="AL171" s="20" t="str">
        <f t="shared" si="8"/>
        <v>6810 WM+ TGG TĐS 308, TBĐS 19 Quốc lộ 50</v>
      </c>
      <c r="AM171" s="20" t="str">
        <f>VLOOKUP(AC171,Data!A:M,13,0)</f>
        <v>0104918404-063</v>
      </c>
      <c r="AO171" s="20" t="str">
        <f t="shared" si="9"/>
        <v/>
      </c>
      <c r="AP171" s="20" t="str">
        <f>IF(AND(AM171="0104918404",AO171=""),"WIN"&amp;L171,IF(AO171="",VLOOKUP(AM171,'mã win'!B:J,9,0),""))</f>
        <v>WIN-063</v>
      </c>
      <c r="AQ171" s="25" t="str">
        <f t="shared" si="10"/>
        <v>WIN-063</v>
      </c>
      <c r="AR171" s="1">
        <f t="shared" si="11"/>
        <v>79305.48</v>
      </c>
    </row>
    <row r="172" spans="1:44" x14ac:dyDescent="0.25">
      <c r="A172" s="20">
        <v>7654</v>
      </c>
      <c r="B172" s="21">
        <v>9106041611</v>
      </c>
      <c r="C172" s="22">
        <v>45938</v>
      </c>
      <c r="D172" s="22">
        <v>45938</v>
      </c>
      <c r="E172" s="23">
        <v>45938.648877314801</v>
      </c>
      <c r="F172" s="21" t="s">
        <v>6915</v>
      </c>
      <c r="G172" s="22"/>
      <c r="H172" s="20" t="s">
        <v>4127</v>
      </c>
      <c r="I172" s="21" t="s">
        <v>4128</v>
      </c>
      <c r="J172" s="20" t="s">
        <v>4129</v>
      </c>
      <c r="K172" s="20" t="s">
        <v>4130</v>
      </c>
      <c r="L172" s="21" t="s">
        <v>6916</v>
      </c>
      <c r="M172" s="20" t="s">
        <v>6917</v>
      </c>
      <c r="N172" s="20" t="s">
        <v>6918</v>
      </c>
      <c r="O172" s="20">
        <v>10</v>
      </c>
      <c r="P172" s="21" t="s">
        <v>4139</v>
      </c>
      <c r="Q172" s="20" t="s">
        <v>3948</v>
      </c>
      <c r="R172" s="21" t="s">
        <v>4140</v>
      </c>
      <c r="S172" s="21" t="s">
        <v>4133</v>
      </c>
      <c r="T172" s="20">
        <v>60885</v>
      </c>
      <c r="U172" s="20">
        <v>1</v>
      </c>
      <c r="V172" s="20">
        <v>0</v>
      </c>
      <c r="W172" s="20" t="s">
        <v>6919</v>
      </c>
      <c r="X172" s="20" t="s">
        <v>4161</v>
      </c>
      <c r="Y172" s="22">
        <v>45938.6488767708</v>
      </c>
      <c r="AA172" s="20" t="s">
        <v>4134</v>
      </c>
      <c r="AB172" s="27">
        <v>9106041611</v>
      </c>
      <c r="AC172" s="25" t="str">
        <f>VLOOKUP(AB172,Data!AF:AG,2,0)</f>
        <v>9106041611-00481192</v>
      </c>
      <c r="AE172" s="25" t="str">
        <f>VLOOKUP(AC172,Data!A:G,7,0)</f>
        <v>00481192</v>
      </c>
      <c r="AF172" s="25" t="str">
        <f>VLOOKUP(AC172,Data!A:D,4,0)</f>
        <v>08/10/2025</v>
      </c>
      <c r="AG172" s="20" t="s">
        <v>55</v>
      </c>
      <c r="AH172" s="25" t="s">
        <v>10848</v>
      </c>
      <c r="AI172" s="25" t="str">
        <f>VLOOKUP(AG172,'mã win'!B:K,10,0)</f>
        <v>B</v>
      </c>
      <c r="AJ172" s="20" t="str">
        <f>VLOOKUP(Q172,'mã sp'!A:B,2,0)</f>
        <v>CC300</v>
      </c>
      <c r="AK172" s="25" t="str">
        <f>VLOOKUP(AC172,Data!A:F,6,0)</f>
        <v>K25TTM</v>
      </c>
      <c r="AL172" s="20" t="str">
        <f t="shared" si="8"/>
        <v>3136 WM+ HNI Green Star Phạm Văn Đồng</v>
      </c>
      <c r="AM172" s="20" t="str">
        <f>VLOOKUP(AC172,Data!A:M,13,0)</f>
        <v>0104918404-002</v>
      </c>
      <c r="AN172" s="20">
        <f>MATCH(L172,[1]Khach_hang!$O:$O,0)</f>
        <v>699</v>
      </c>
      <c r="AO172" s="20" t="str">
        <f t="shared" si="9"/>
        <v>WIN3136</v>
      </c>
      <c r="AP172" s="20" t="str">
        <f>IF(AND(AM172="0104918404",AO172=""),"WIN"&amp;L172,IF(AO172="",VLOOKUP(AM172,'mã win'!B:J,9,0),""))</f>
        <v/>
      </c>
      <c r="AQ172" s="25" t="str">
        <f t="shared" si="10"/>
        <v>WIN3136</v>
      </c>
      <c r="AR172" s="1">
        <f t="shared" si="11"/>
        <v>65755.8</v>
      </c>
    </row>
    <row r="173" spans="1:44" x14ac:dyDescent="0.25">
      <c r="A173" s="20">
        <v>7655</v>
      </c>
      <c r="B173" s="21">
        <v>9106041668</v>
      </c>
      <c r="C173" s="22">
        <v>45938</v>
      </c>
      <c r="D173" s="22">
        <v>45943</v>
      </c>
      <c r="E173" s="23">
        <v>45938.652915393497</v>
      </c>
      <c r="F173" s="21" t="s">
        <v>6920</v>
      </c>
      <c r="G173" s="22"/>
      <c r="H173" s="20" t="s">
        <v>4127</v>
      </c>
      <c r="I173" s="21" t="s">
        <v>4128</v>
      </c>
      <c r="J173" s="20" t="s">
        <v>4129</v>
      </c>
      <c r="K173" s="20" t="s">
        <v>4130</v>
      </c>
      <c r="L173" s="21" t="s">
        <v>6921</v>
      </c>
      <c r="M173" s="20" t="s">
        <v>6922</v>
      </c>
      <c r="N173" s="20" t="s">
        <v>6923</v>
      </c>
      <c r="O173" s="20">
        <v>10</v>
      </c>
      <c r="P173" s="21" t="s">
        <v>4137</v>
      </c>
      <c r="Q173" s="20" t="s">
        <v>4098</v>
      </c>
      <c r="R173" s="21" t="s">
        <v>4138</v>
      </c>
      <c r="S173" s="21" t="s">
        <v>4133</v>
      </c>
      <c r="T173" s="20">
        <v>111058</v>
      </c>
      <c r="U173" s="20">
        <v>1</v>
      </c>
      <c r="V173" s="20">
        <v>0</v>
      </c>
      <c r="W173" s="20" t="s">
        <v>6924</v>
      </c>
      <c r="Y173" s="22">
        <v>45938.652914502301</v>
      </c>
      <c r="AA173" s="20" t="s">
        <v>4134</v>
      </c>
      <c r="AB173" s="27">
        <v>9106041668</v>
      </c>
      <c r="AC173" s="25" t="str">
        <f>VLOOKUP(AB173,Data!AF:AG,2,0)</f>
        <v>9106041668-00481212</v>
      </c>
      <c r="AE173" s="25" t="str">
        <f>VLOOKUP(AC173,Data!A:G,7,0)</f>
        <v>00481212</v>
      </c>
      <c r="AF173" s="25" t="str">
        <f>VLOOKUP(AC173,Data!A:D,4,0)</f>
        <v>08/10/2025</v>
      </c>
      <c r="AG173" s="20" t="s">
        <v>55</v>
      </c>
      <c r="AH173" s="25" t="s">
        <v>14474</v>
      </c>
      <c r="AI173" s="25" t="str">
        <f>VLOOKUP(AG173,'mã win'!B:K,10,0)</f>
        <v>B</v>
      </c>
      <c r="AJ173" s="20" t="str">
        <f>VLOOKUP(Q173,'mã sp'!A:B,2,0)</f>
        <v>GM500</v>
      </c>
      <c r="AK173" s="25" t="str">
        <f>VLOOKUP(AC173,Data!A:F,6,0)</f>
        <v>K25TTM</v>
      </c>
      <c r="AL173" s="20" t="str">
        <f t="shared" si="8"/>
        <v>2AVU WM+ HNI Đồi Miễu, Nam Phương Tiến</v>
      </c>
      <c r="AM173" s="20" t="str">
        <f>VLOOKUP(AC173,Data!A:M,13,0)</f>
        <v>0104918404-002</v>
      </c>
      <c r="AN173" s="20">
        <f>MATCH(L173,[1]Khach_hang!$O:$O,0)</f>
        <v>581</v>
      </c>
      <c r="AO173" s="20" t="str">
        <f t="shared" si="9"/>
        <v>WIN2AVU</v>
      </c>
      <c r="AP173" s="20" t="str">
        <f>IF(AND(AM173="0104918404",AO173=""),"WIN"&amp;L173,IF(AO173="",VLOOKUP(AM173,'mã win'!B:J,9,0),""))</f>
        <v/>
      </c>
      <c r="AQ173" s="25" t="str">
        <f t="shared" si="10"/>
        <v>WIN2AVU</v>
      </c>
      <c r="AR173" s="1">
        <f t="shared" si="11"/>
        <v>119942.64</v>
      </c>
    </row>
    <row r="174" spans="1:44" x14ac:dyDescent="0.25">
      <c r="A174" s="20">
        <v>7656</v>
      </c>
      <c r="B174" s="21">
        <v>9106041661</v>
      </c>
      <c r="C174" s="22">
        <v>45938</v>
      </c>
      <c r="D174" s="22">
        <v>45943</v>
      </c>
      <c r="E174" s="23">
        <v>45938.653992511601</v>
      </c>
      <c r="F174" s="21" t="s">
        <v>6925</v>
      </c>
      <c r="G174" s="22"/>
      <c r="H174" s="20" t="s">
        <v>4127</v>
      </c>
      <c r="I174" s="21" t="s">
        <v>4128</v>
      </c>
      <c r="J174" s="20" t="s">
        <v>4129</v>
      </c>
      <c r="K174" s="20" t="s">
        <v>4130</v>
      </c>
      <c r="L174" s="21" t="s">
        <v>5092</v>
      </c>
      <c r="M174" s="20" t="s">
        <v>5093</v>
      </c>
      <c r="N174" s="20" t="s">
        <v>5094</v>
      </c>
      <c r="O174" s="20">
        <v>10</v>
      </c>
      <c r="P174" s="21" t="s">
        <v>4137</v>
      </c>
      <c r="Q174" s="20" t="s">
        <v>4098</v>
      </c>
      <c r="R174" s="21" t="s">
        <v>4138</v>
      </c>
      <c r="S174" s="21" t="s">
        <v>4133</v>
      </c>
      <c r="T174" s="20">
        <v>111058</v>
      </c>
      <c r="U174" s="20">
        <v>1</v>
      </c>
      <c r="V174" s="20">
        <v>0</v>
      </c>
      <c r="W174" s="20" t="s">
        <v>5093</v>
      </c>
      <c r="X174" s="20" t="s">
        <v>5095</v>
      </c>
      <c r="Y174" s="22">
        <v>45938.653991631902</v>
      </c>
      <c r="Z174" s="20" t="s">
        <v>6926</v>
      </c>
      <c r="AA174" s="20" t="s">
        <v>4134</v>
      </c>
      <c r="AB174" s="27">
        <v>9106041661</v>
      </c>
      <c r="AC174" s="25" t="str">
        <f>VLOOKUP(AB174,Data!AF:AG,2,0)</f>
        <v>9106041661-00481209</v>
      </c>
      <c r="AE174" s="25" t="str">
        <f>VLOOKUP(AC174,Data!A:G,7,0)</f>
        <v>00481209</v>
      </c>
      <c r="AF174" s="25" t="str">
        <f>VLOOKUP(AC174,Data!A:D,4,0)</f>
        <v>08/10/2025</v>
      </c>
      <c r="AG174" s="20" t="s">
        <v>55</v>
      </c>
      <c r="AH174" s="25" t="s">
        <v>12656</v>
      </c>
      <c r="AI174" s="25" t="str">
        <f>VLOOKUP(AG174,'mã win'!B:K,10,0)</f>
        <v>B</v>
      </c>
      <c r="AJ174" s="20" t="str">
        <f>VLOOKUP(Q174,'mã sp'!A:B,2,0)</f>
        <v>GM500</v>
      </c>
      <c r="AK174" s="25" t="str">
        <f>VLOOKUP(AC174,Data!A:F,6,0)</f>
        <v>K25TTM</v>
      </c>
      <c r="AL174" s="20" t="str">
        <f t="shared" si="8"/>
        <v>5752 WM+ HNI Bắc Sơn, Sóc Sơn</v>
      </c>
      <c r="AM174" s="20" t="str">
        <f>VLOOKUP(AC174,Data!A:M,13,0)</f>
        <v>0104918404-002</v>
      </c>
      <c r="AN174" s="20">
        <f>MATCH(L174,[1]Khach_hang!$O:$O,0)</f>
        <v>1607</v>
      </c>
      <c r="AO174" s="20" t="str">
        <f t="shared" si="9"/>
        <v>WIN5752</v>
      </c>
      <c r="AP174" s="20" t="str">
        <f>IF(AND(AM174="0104918404",AO174=""),"WIN"&amp;L174,IF(AO174="",VLOOKUP(AM174,'mã win'!B:J,9,0),""))</f>
        <v/>
      </c>
      <c r="AQ174" s="25" t="str">
        <f t="shared" si="10"/>
        <v>WIN5752</v>
      </c>
      <c r="AR174" s="1">
        <f t="shared" si="11"/>
        <v>119942.64</v>
      </c>
    </row>
    <row r="175" spans="1:44" x14ac:dyDescent="0.25">
      <c r="A175" s="20">
        <v>7657</v>
      </c>
      <c r="B175" s="21">
        <v>9106041693</v>
      </c>
      <c r="C175" s="22">
        <v>45938</v>
      </c>
      <c r="D175" s="22">
        <v>45938</v>
      </c>
      <c r="E175" s="23">
        <v>45938.655159872702</v>
      </c>
      <c r="F175" s="21" t="s">
        <v>6927</v>
      </c>
      <c r="G175" s="22"/>
      <c r="H175" s="20" t="s">
        <v>4127</v>
      </c>
      <c r="I175" s="21" t="s">
        <v>4128</v>
      </c>
      <c r="J175" s="20" t="s">
        <v>4129</v>
      </c>
      <c r="K175" s="20" t="s">
        <v>4130</v>
      </c>
      <c r="L175" s="21" t="s">
        <v>4368</v>
      </c>
      <c r="M175" s="20" t="s">
        <v>4369</v>
      </c>
      <c r="N175" s="20" t="s">
        <v>4370</v>
      </c>
      <c r="O175" s="20">
        <v>10</v>
      </c>
      <c r="P175" s="21" t="s">
        <v>4168</v>
      </c>
      <c r="Q175" s="20" t="s">
        <v>3992</v>
      </c>
      <c r="R175" s="21" t="s">
        <v>4169</v>
      </c>
      <c r="S175" s="21" t="s">
        <v>4133</v>
      </c>
      <c r="T175" s="20">
        <v>111606</v>
      </c>
      <c r="U175" s="20">
        <v>1</v>
      </c>
      <c r="V175" s="20">
        <v>0</v>
      </c>
      <c r="W175" s="20" t="s">
        <v>6928</v>
      </c>
      <c r="X175" s="20" t="s">
        <v>6929</v>
      </c>
      <c r="Y175" s="22">
        <v>45938.655159108799</v>
      </c>
      <c r="AA175" s="20" t="s">
        <v>4134</v>
      </c>
      <c r="AB175" s="27">
        <v>9106041693</v>
      </c>
      <c r="AC175" s="25" t="str">
        <f>VLOOKUP(AB175,Data!AF:AG,2,0)</f>
        <v>9106041693-00047561</v>
      </c>
      <c r="AE175" s="25" t="str">
        <f>VLOOKUP(AC175,Data!A:G,7,0)</f>
        <v>00047561</v>
      </c>
      <c r="AF175" s="25" t="str">
        <f>VLOOKUP(AC175,Data!A:D,4,0)</f>
        <v>09/10/2025</v>
      </c>
      <c r="AG175" s="20" t="s">
        <v>407</v>
      </c>
      <c r="AH175" s="25" t="s">
        <v>3627</v>
      </c>
      <c r="AI175" s="25" t="str">
        <f>VLOOKUP(AG175,'mã win'!B:K,10,0)</f>
        <v>B</v>
      </c>
      <c r="AJ175" s="20" t="str">
        <f>VLOOKUP(Q175,'mã sp'!A:B,2,0)</f>
        <v>GXD500</v>
      </c>
      <c r="AK175" s="25" t="str">
        <f>VLOOKUP(AC175,Data!A:F,6,0)</f>
        <v>K25TTM</v>
      </c>
      <c r="AL175" s="20" t="str">
        <f t="shared" si="8"/>
        <v>1677 WM VCP QNH Cẩm Phả</v>
      </c>
      <c r="AM175" s="20" t="str">
        <f>VLOOKUP(AC175,Data!A:M,13,0)</f>
        <v>0104918404-007</v>
      </c>
      <c r="AO175" s="20" t="str">
        <f t="shared" si="9"/>
        <v/>
      </c>
      <c r="AP175" s="20" t="str">
        <f>IF(AND(AM175="0104918404",AO175=""),"WIN"&amp;L175,IF(AO175="",VLOOKUP(AM175,'mã win'!B:J,9,0),""))</f>
        <v>WIN-QNH-00-007</v>
      </c>
      <c r="AQ175" s="25" t="str">
        <f t="shared" si="10"/>
        <v>WIN-QNH-00-007</v>
      </c>
      <c r="AR175" s="1">
        <f t="shared" si="11"/>
        <v>120534.48</v>
      </c>
    </row>
    <row r="176" spans="1:44" x14ac:dyDescent="0.25">
      <c r="A176" s="20">
        <v>7658</v>
      </c>
      <c r="B176" s="21">
        <v>9106041767</v>
      </c>
      <c r="C176" s="22">
        <v>45938</v>
      </c>
      <c r="D176" s="22">
        <v>45938</v>
      </c>
      <c r="E176" s="23">
        <v>45938.6629644676</v>
      </c>
      <c r="F176" s="21" t="s">
        <v>6930</v>
      </c>
      <c r="G176" s="22"/>
      <c r="H176" s="20" t="s">
        <v>4127</v>
      </c>
      <c r="I176" s="21" t="s">
        <v>4128</v>
      </c>
      <c r="J176" s="20" t="s">
        <v>4129</v>
      </c>
      <c r="K176" s="20" t="s">
        <v>4130</v>
      </c>
      <c r="L176" s="21" t="s">
        <v>5518</v>
      </c>
      <c r="M176" s="20" t="s">
        <v>5519</v>
      </c>
      <c r="N176" s="20" t="s">
        <v>5520</v>
      </c>
      <c r="O176" s="20">
        <v>10</v>
      </c>
      <c r="P176" s="21" t="s">
        <v>4168</v>
      </c>
      <c r="Q176" s="20" t="s">
        <v>3992</v>
      </c>
      <c r="R176" s="21" t="s">
        <v>4169</v>
      </c>
      <c r="S176" s="21" t="s">
        <v>4133</v>
      </c>
      <c r="T176" s="20">
        <v>111606</v>
      </c>
      <c r="U176" s="20">
        <v>1</v>
      </c>
      <c r="V176" s="20">
        <v>0</v>
      </c>
      <c r="W176" s="20" t="s">
        <v>5521</v>
      </c>
      <c r="Y176" s="22">
        <v>45938.6629650463</v>
      </c>
      <c r="Z176" s="20" t="s">
        <v>6931</v>
      </c>
      <c r="AA176" s="20" t="s">
        <v>4134</v>
      </c>
      <c r="AB176" s="27">
        <v>9106041767</v>
      </c>
      <c r="AC176" s="25" t="str">
        <f>VLOOKUP(AB176,Data!AF:AG,2,0)</f>
        <v>9106041767-00005796</v>
      </c>
      <c r="AE176" s="25" t="str">
        <f>VLOOKUP(AC176,Data!A:G,7,0)</f>
        <v>00005796</v>
      </c>
      <c r="AF176" s="25" t="str">
        <f>VLOOKUP(AC176,Data!A:D,4,0)</f>
        <v>08/10/2025</v>
      </c>
      <c r="AG176" s="20" t="s">
        <v>455</v>
      </c>
      <c r="AH176" s="25" t="s">
        <v>3593</v>
      </c>
      <c r="AI176" s="25" t="str">
        <f>VLOOKUP(AG176,'mã win'!B:K,10,0)</f>
        <v>B</v>
      </c>
      <c r="AJ176" s="20" t="str">
        <f>VLOOKUP(Q176,'mã sp'!A:B,2,0)</f>
        <v>GXD500</v>
      </c>
      <c r="AK176" s="25" t="str">
        <f>VLOOKUP(AC176,Data!A:F,6,0)</f>
        <v>K25TTM</v>
      </c>
      <c r="AL176" s="20" t="str">
        <f t="shared" si="8"/>
        <v>1537 WM NBH Ninh Bình</v>
      </c>
      <c r="AM176" s="20" t="str">
        <f>VLOOKUP(AC176,Data!A:M,13,0)</f>
        <v>0104918404-001</v>
      </c>
      <c r="AO176" s="20" t="str">
        <f t="shared" si="9"/>
        <v/>
      </c>
      <c r="AP176" s="20" t="str">
        <f>IF(AND(AM176="0104918404",AO176=""),"WIN"&amp;L176,IF(AO176="",VLOOKUP(AM176,'mã win'!B:J,9,0),""))</f>
        <v>WIN-NBH-00-001</v>
      </c>
      <c r="AQ176" s="25" t="str">
        <f t="shared" si="10"/>
        <v>WIN-NBH-00-001</v>
      </c>
      <c r="AR176" s="1">
        <f t="shared" si="11"/>
        <v>120534.48</v>
      </c>
    </row>
    <row r="177" spans="1:44" x14ac:dyDescent="0.25">
      <c r="A177" s="20">
        <v>7659</v>
      </c>
      <c r="B177" s="21">
        <v>9106041759</v>
      </c>
      <c r="C177" s="22">
        <v>45938</v>
      </c>
      <c r="D177" s="22">
        <v>45943</v>
      </c>
      <c r="E177" s="23">
        <v>45938.662971261598</v>
      </c>
      <c r="F177" s="21" t="s">
        <v>6930</v>
      </c>
      <c r="G177" s="22"/>
      <c r="H177" s="20" t="s">
        <v>4127</v>
      </c>
      <c r="I177" s="21" t="s">
        <v>4128</v>
      </c>
      <c r="J177" s="20" t="s">
        <v>4129</v>
      </c>
      <c r="K177" s="20" t="s">
        <v>4130</v>
      </c>
      <c r="L177" s="21" t="s">
        <v>4527</v>
      </c>
      <c r="M177" s="20" t="s">
        <v>4528</v>
      </c>
      <c r="N177" s="20" t="s">
        <v>4529</v>
      </c>
      <c r="O177" s="20">
        <v>10</v>
      </c>
      <c r="P177" s="21" t="s">
        <v>4137</v>
      </c>
      <c r="Q177" s="20" t="s">
        <v>4098</v>
      </c>
      <c r="R177" s="21" t="s">
        <v>4138</v>
      </c>
      <c r="S177" s="21" t="s">
        <v>4133</v>
      </c>
      <c r="T177" s="20">
        <v>111058</v>
      </c>
      <c r="U177" s="20">
        <v>1</v>
      </c>
      <c r="V177" s="20">
        <v>0</v>
      </c>
      <c r="W177" s="20" t="s">
        <v>4528</v>
      </c>
      <c r="Y177" s="22">
        <v>45938.662971296297</v>
      </c>
      <c r="Z177" s="20" t="s">
        <v>6932</v>
      </c>
      <c r="AA177" s="20" t="s">
        <v>4134</v>
      </c>
      <c r="AB177" s="27">
        <v>9106041759</v>
      </c>
      <c r="AC177" s="25" t="str">
        <f>VLOOKUP(AB177,Data!AF:AG,2,0)</f>
        <v>9106041759-00033537</v>
      </c>
      <c r="AE177" s="25" t="str">
        <f>VLOOKUP(AC177,Data!A:G,7,0)</f>
        <v>00033537</v>
      </c>
      <c r="AF177" s="25" t="str">
        <f>VLOOKUP(AC177,Data!A:D,4,0)</f>
        <v>08/10/2025</v>
      </c>
      <c r="AG177" s="20" t="s">
        <v>164</v>
      </c>
      <c r="AH177" s="25" t="s">
        <v>3686</v>
      </c>
      <c r="AI177" s="25" t="str">
        <f>VLOOKUP(AG177,'mã win'!B:K,10,0)</f>
        <v>B</v>
      </c>
      <c r="AJ177" s="20" t="str">
        <f>VLOOKUP(Q177,'mã sp'!A:B,2,0)</f>
        <v>GM500</v>
      </c>
      <c r="AK177" s="25" t="str">
        <f>VLOOKUP(AC177,Data!A:F,6,0)</f>
        <v>K25TTM</v>
      </c>
      <c r="AL177" s="20" t="str">
        <f t="shared" si="8"/>
        <v>2AUN WM+ THA 195 Tống Duy Tân</v>
      </c>
      <c r="AM177" s="20" t="str">
        <f>VLOOKUP(AC177,Data!A:M,13,0)</f>
        <v>0104918404-020</v>
      </c>
      <c r="AO177" s="20" t="str">
        <f t="shared" si="9"/>
        <v/>
      </c>
      <c r="AP177" s="20" t="str">
        <f>IF(AND(AM177="0104918404",AO177=""),"WIN"&amp;L177,IF(AO177="",VLOOKUP(AM177,'mã win'!B:J,9,0),""))</f>
        <v>WIN-020</v>
      </c>
      <c r="AQ177" s="25" t="str">
        <f t="shared" si="10"/>
        <v>WIN-020</v>
      </c>
      <c r="AR177" s="1">
        <f t="shared" si="11"/>
        <v>119942.64</v>
      </c>
    </row>
    <row r="178" spans="1:44" x14ac:dyDescent="0.25">
      <c r="A178" s="20">
        <v>7660</v>
      </c>
      <c r="B178" s="21">
        <v>9106041791</v>
      </c>
      <c r="C178" s="22">
        <v>45938</v>
      </c>
      <c r="D178" s="22">
        <v>45943</v>
      </c>
      <c r="E178" s="23">
        <v>45938.667495057904</v>
      </c>
      <c r="F178" s="21" t="s">
        <v>6933</v>
      </c>
      <c r="G178" s="22"/>
      <c r="H178" s="20" t="s">
        <v>4127</v>
      </c>
      <c r="I178" s="21" t="s">
        <v>4128</v>
      </c>
      <c r="J178" s="20" t="s">
        <v>4129</v>
      </c>
      <c r="K178" s="20" t="s">
        <v>4130</v>
      </c>
      <c r="L178" s="21" t="s">
        <v>6314</v>
      </c>
      <c r="M178" s="20" t="s">
        <v>6315</v>
      </c>
      <c r="N178" s="20" t="s">
        <v>6316</v>
      </c>
      <c r="O178" s="20">
        <v>10</v>
      </c>
      <c r="P178" s="21" t="s">
        <v>4135</v>
      </c>
      <c r="Q178" s="20" t="s">
        <v>4086</v>
      </c>
      <c r="R178" s="21" t="s">
        <v>4136</v>
      </c>
      <c r="S178" s="21" t="s">
        <v>4133</v>
      </c>
      <c r="T178" s="20">
        <v>45588</v>
      </c>
      <c r="U178" s="20">
        <v>2</v>
      </c>
      <c r="V178" s="20">
        <v>0</v>
      </c>
      <c r="W178" s="20" t="s">
        <v>6317</v>
      </c>
      <c r="Y178" s="22">
        <v>45938.667494016197</v>
      </c>
      <c r="AA178" s="20" t="s">
        <v>4134</v>
      </c>
      <c r="AB178" s="27">
        <v>9106041791</v>
      </c>
      <c r="AC178" s="25" t="str">
        <f>VLOOKUP(AB178,Data!AF:AG,2,0)</f>
        <v>9106041791-00015827</v>
      </c>
      <c r="AE178" s="25" t="str">
        <f>VLOOKUP(AC178,Data!A:G,7,0)</f>
        <v>00015827</v>
      </c>
      <c r="AF178" s="25" t="str">
        <f>VLOOKUP(AC178,Data!A:D,4,0)</f>
        <v>08/10/2025</v>
      </c>
      <c r="AG178" s="20" t="s">
        <v>189</v>
      </c>
      <c r="AH178" s="25" t="s">
        <v>3844</v>
      </c>
      <c r="AI178" s="25" t="str">
        <f>VLOOKUP(AG178,'mã win'!B:K,10,0)</f>
        <v>N</v>
      </c>
      <c r="AJ178" s="20" t="str">
        <f>VLOOKUP(Q178,'mã sp'!A:B,2,0)</f>
        <v>TH200</v>
      </c>
      <c r="AK178" s="25" t="str">
        <f>VLOOKUP(AC178,Data!A:F,6,0)</f>
        <v>K25TTM</v>
      </c>
      <c r="AL178" s="20" t="str">
        <f t="shared" si="8"/>
        <v>2AOH WM+ QNM 10C Hoàng Sa</v>
      </c>
      <c r="AM178" s="20" t="str">
        <f>VLOOKUP(AC178,Data!A:M,13,0)</f>
        <v>0104918404-061</v>
      </c>
      <c r="AO178" s="20" t="str">
        <f t="shared" si="9"/>
        <v/>
      </c>
      <c r="AP178" s="20" t="str">
        <f>IF(AND(AM178="0104918404",AO178=""),"WIN"&amp;L178,IF(AO178="",VLOOKUP(AM178,'mã win'!B:J,9,0),""))</f>
        <v>WIN-061</v>
      </c>
      <c r="AQ178" s="25" t="str">
        <f t="shared" si="10"/>
        <v>WIN-061</v>
      </c>
      <c r="AR178" s="1">
        <f t="shared" si="11"/>
        <v>98470.080000000002</v>
      </c>
    </row>
    <row r="179" spans="1:44" x14ac:dyDescent="0.25">
      <c r="A179" s="20">
        <v>7661</v>
      </c>
      <c r="B179" s="21">
        <v>9106041791</v>
      </c>
      <c r="C179" s="22">
        <v>45938</v>
      </c>
      <c r="D179" s="22">
        <v>45943</v>
      </c>
      <c r="E179" s="23">
        <v>45938.667495057904</v>
      </c>
      <c r="F179" s="21" t="s">
        <v>6933</v>
      </c>
      <c r="G179" s="22"/>
      <c r="H179" s="20" t="s">
        <v>4127</v>
      </c>
      <c r="I179" s="21" t="s">
        <v>4128</v>
      </c>
      <c r="J179" s="20" t="s">
        <v>4129</v>
      </c>
      <c r="K179" s="20" t="s">
        <v>4130</v>
      </c>
      <c r="L179" s="21" t="s">
        <v>6314</v>
      </c>
      <c r="M179" s="20" t="s">
        <v>6315</v>
      </c>
      <c r="N179" s="20" t="s">
        <v>6316</v>
      </c>
      <c r="O179" s="20">
        <v>20</v>
      </c>
      <c r="P179" s="21" t="s">
        <v>4139</v>
      </c>
      <c r="Q179" s="20" t="s">
        <v>3948</v>
      </c>
      <c r="R179" s="21" t="s">
        <v>4140</v>
      </c>
      <c r="S179" s="21" t="s">
        <v>4133</v>
      </c>
      <c r="T179" s="20">
        <v>60885</v>
      </c>
      <c r="U179" s="20">
        <v>1</v>
      </c>
      <c r="V179" s="20">
        <v>0</v>
      </c>
      <c r="W179" s="20" t="s">
        <v>6317</v>
      </c>
      <c r="Y179" s="22">
        <v>45938.667494016197</v>
      </c>
      <c r="AA179" s="20" t="s">
        <v>4134</v>
      </c>
      <c r="AB179" s="27">
        <v>9106041791</v>
      </c>
      <c r="AC179" s="25" t="str">
        <f>VLOOKUP(AB179,Data!AF:AG,2,0)</f>
        <v>9106041791-00015827</v>
      </c>
      <c r="AE179" s="25" t="str">
        <f>VLOOKUP(AC179,Data!A:G,7,0)</f>
        <v>00015827</v>
      </c>
      <c r="AF179" s="25" t="str">
        <f>VLOOKUP(AC179,Data!A:D,4,0)</f>
        <v>08/10/2025</v>
      </c>
      <c r="AG179" s="20" t="s">
        <v>189</v>
      </c>
      <c r="AH179" s="25" t="s">
        <v>3844</v>
      </c>
      <c r="AI179" s="25" t="str">
        <f>VLOOKUP(AG179,'mã win'!B:K,10,0)</f>
        <v>N</v>
      </c>
      <c r="AJ179" s="20" t="str">
        <f>VLOOKUP(Q179,'mã sp'!A:B,2,0)</f>
        <v>CC300</v>
      </c>
      <c r="AK179" s="25" t="str">
        <f>VLOOKUP(AC179,Data!A:F,6,0)</f>
        <v>K25TTM</v>
      </c>
      <c r="AL179" s="20" t="str">
        <f t="shared" si="8"/>
        <v>2AOH WM+ QNM 10C Hoàng Sa</v>
      </c>
      <c r="AM179" s="20" t="str">
        <f>VLOOKUP(AC179,Data!A:M,13,0)</f>
        <v>0104918404-061</v>
      </c>
      <c r="AO179" s="20" t="str">
        <f t="shared" si="9"/>
        <v/>
      </c>
      <c r="AP179" s="20" t="str">
        <f>IF(AND(AM179="0104918404",AO179=""),"WIN"&amp;L179,IF(AO179="",VLOOKUP(AM179,'mã win'!B:J,9,0),""))</f>
        <v>WIN-061</v>
      </c>
      <c r="AQ179" s="25" t="str">
        <f t="shared" si="10"/>
        <v>WIN-061</v>
      </c>
      <c r="AR179" s="1">
        <f t="shared" si="11"/>
        <v>65755.8</v>
      </c>
    </row>
    <row r="180" spans="1:44" x14ac:dyDescent="0.25">
      <c r="A180" s="20">
        <v>7664</v>
      </c>
      <c r="B180" s="21">
        <v>9106041853</v>
      </c>
      <c r="C180" s="22">
        <v>45938</v>
      </c>
      <c r="D180" s="22">
        <v>45943</v>
      </c>
      <c r="E180" s="23">
        <v>45938.676805011601</v>
      </c>
      <c r="F180" s="21" t="s">
        <v>6938</v>
      </c>
      <c r="G180" s="22"/>
      <c r="H180" s="20" t="s">
        <v>4127</v>
      </c>
      <c r="I180" s="21" t="s">
        <v>4128</v>
      </c>
      <c r="J180" s="20" t="s">
        <v>4129</v>
      </c>
      <c r="K180" s="20" t="s">
        <v>4130</v>
      </c>
      <c r="L180" s="21" t="s">
        <v>6939</v>
      </c>
      <c r="M180" s="20" t="s">
        <v>6940</v>
      </c>
      <c r="N180" s="20" t="s">
        <v>6941</v>
      </c>
      <c r="O180" s="20">
        <v>10</v>
      </c>
      <c r="P180" s="21" t="s">
        <v>4137</v>
      </c>
      <c r="Q180" s="20" t="s">
        <v>4098</v>
      </c>
      <c r="R180" s="21" t="s">
        <v>4138</v>
      </c>
      <c r="S180" s="21" t="s">
        <v>4133</v>
      </c>
      <c r="T180" s="20">
        <v>111058</v>
      </c>
      <c r="U180" s="20">
        <v>1</v>
      </c>
      <c r="V180" s="20">
        <v>0</v>
      </c>
      <c r="W180" s="20" t="s">
        <v>6940</v>
      </c>
      <c r="X180" s="20" t="s">
        <v>6942</v>
      </c>
      <c r="Y180" s="22">
        <v>45938.6768044329</v>
      </c>
      <c r="AA180" s="20" t="s">
        <v>4134</v>
      </c>
      <c r="AB180" s="27">
        <v>9106041853</v>
      </c>
      <c r="AC180" s="25" t="str">
        <f>VLOOKUP(AB180,Data!AF:AG,2,0)</f>
        <v>9106041853-00481268</v>
      </c>
      <c r="AE180" s="25" t="str">
        <f>VLOOKUP(AC180,Data!A:G,7,0)</f>
        <v>00481268</v>
      </c>
      <c r="AF180" s="25" t="str">
        <f>VLOOKUP(AC180,Data!A:D,4,0)</f>
        <v>08/10/2025</v>
      </c>
      <c r="AG180" s="20" t="s">
        <v>55</v>
      </c>
      <c r="AH180" s="25" t="s">
        <v>10005</v>
      </c>
      <c r="AI180" s="25" t="str">
        <f>VLOOKUP(AG180,'mã win'!B:K,10,0)</f>
        <v>B</v>
      </c>
      <c r="AJ180" s="20" t="str">
        <f>VLOOKUP(Q180,'mã sp'!A:B,2,0)</f>
        <v>GM500</v>
      </c>
      <c r="AK180" s="25" t="str">
        <f>VLOOKUP(AC180,Data!A:F,6,0)</f>
        <v>K25TTM</v>
      </c>
      <c r="AL180" s="20" t="str">
        <f t="shared" si="8"/>
        <v>2767 WM+ HNI 31/260 Cầu Giấy</v>
      </c>
      <c r="AM180" s="20" t="str">
        <f>VLOOKUP(AC180,Data!A:M,13,0)</f>
        <v>0104918404-002</v>
      </c>
      <c r="AN180" s="20">
        <f>MATCH(L180,[1]Khach_hang!$O:$O,0)</f>
        <v>349</v>
      </c>
      <c r="AO180" s="20" t="str">
        <f t="shared" si="9"/>
        <v>WIN2767</v>
      </c>
      <c r="AP180" s="20" t="str">
        <f>IF(AND(AM180="0104918404",AO180=""),"WIN"&amp;L180,IF(AO180="",VLOOKUP(AM180,'mã win'!B:J,9,0),""))</f>
        <v/>
      </c>
      <c r="AQ180" s="25" t="str">
        <f t="shared" si="10"/>
        <v>WIN2767</v>
      </c>
      <c r="AR180" s="1">
        <f t="shared" si="11"/>
        <v>119942.64</v>
      </c>
    </row>
    <row r="181" spans="1:44" x14ac:dyDescent="0.25">
      <c r="A181" s="20">
        <v>7665</v>
      </c>
      <c r="B181" s="21">
        <v>9106041853</v>
      </c>
      <c r="C181" s="22">
        <v>45938</v>
      </c>
      <c r="D181" s="22">
        <v>45943</v>
      </c>
      <c r="E181" s="23">
        <v>45938.676805011601</v>
      </c>
      <c r="F181" s="21" t="s">
        <v>6938</v>
      </c>
      <c r="G181" s="22"/>
      <c r="H181" s="20" t="s">
        <v>4127</v>
      </c>
      <c r="I181" s="21" t="s">
        <v>4128</v>
      </c>
      <c r="J181" s="20" t="s">
        <v>4129</v>
      </c>
      <c r="K181" s="20" t="s">
        <v>4130</v>
      </c>
      <c r="L181" s="21" t="s">
        <v>6939</v>
      </c>
      <c r="M181" s="20" t="s">
        <v>6940</v>
      </c>
      <c r="N181" s="20" t="s">
        <v>6941</v>
      </c>
      <c r="O181" s="20">
        <v>20</v>
      </c>
      <c r="P181" s="21" t="s">
        <v>4139</v>
      </c>
      <c r="Q181" s="20" t="s">
        <v>3948</v>
      </c>
      <c r="R181" s="21" t="s">
        <v>4140</v>
      </c>
      <c r="S181" s="21" t="s">
        <v>4133</v>
      </c>
      <c r="T181" s="20">
        <v>60885</v>
      </c>
      <c r="U181" s="20">
        <v>2</v>
      </c>
      <c r="V181" s="20">
        <v>0</v>
      </c>
      <c r="W181" s="20" t="s">
        <v>6940</v>
      </c>
      <c r="X181" s="20" t="s">
        <v>6942</v>
      </c>
      <c r="Y181" s="22">
        <v>45938.6768044329</v>
      </c>
      <c r="AA181" s="20" t="s">
        <v>4134</v>
      </c>
      <c r="AB181" s="27">
        <v>9106041853</v>
      </c>
      <c r="AC181" s="25" t="str">
        <f>VLOOKUP(AB181,Data!AF:AG,2,0)</f>
        <v>9106041853-00481268</v>
      </c>
      <c r="AE181" s="25" t="str">
        <f>VLOOKUP(AC181,Data!A:G,7,0)</f>
        <v>00481268</v>
      </c>
      <c r="AF181" s="25" t="str">
        <f>VLOOKUP(AC181,Data!A:D,4,0)</f>
        <v>08/10/2025</v>
      </c>
      <c r="AG181" s="20" t="s">
        <v>55</v>
      </c>
      <c r="AH181" s="25" t="s">
        <v>10005</v>
      </c>
      <c r="AI181" s="25" t="str">
        <f>VLOOKUP(AG181,'mã win'!B:K,10,0)</f>
        <v>B</v>
      </c>
      <c r="AJ181" s="20" t="str">
        <f>VLOOKUP(Q181,'mã sp'!A:B,2,0)</f>
        <v>CC300</v>
      </c>
      <c r="AK181" s="25" t="str">
        <f>VLOOKUP(AC181,Data!A:F,6,0)</f>
        <v>K25TTM</v>
      </c>
      <c r="AL181" s="20" t="str">
        <f t="shared" si="8"/>
        <v>2767 WM+ HNI 31/260 Cầu Giấy</v>
      </c>
      <c r="AM181" s="20" t="str">
        <f>VLOOKUP(AC181,Data!A:M,13,0)</f>
        <v>0104918404-002</v>
      </c>
      <c r="AN181" s="20">
        <f>MATCH(L181,[1]Khach_hang!$O:$O,0)</f>
        <v>349</v>
      </c>
      <c r="AO181" s="20" t="str">
        <f t="shared" si="9"/>
        <v>WIN2767</v>
      </c>
      <c r="AP181" s="20" t="str">
        <f>IF(AND(AM181="0104918404",AO181=""),"WIN"&amp;L181,IF(AO181="",VLOOKUP(AM181,'mã win'!B:J,9,0),""))</f>
        <v/>
      </c>
      <c r="AQ181" s="25" t="str">
        <f t="shared" si="10"/>
        <v>WIN2767</v>
      </c>
      <c r="AR181" s="1">
        <f t="shared" si="11"/>
        <v>131511.6</v>
      </c>
    </row>
    <row r="182" spans="1:44" x14ac:dyDescent="0.25">
      <c r="A182" s="20">
        <v>7666</v>
      </c>
      <c r="B182" s="21">
        <v>9106041853</v>
      </c>
      <c r="C182" s="22">
        <v>45938</v>
      </c>
      <c r="D182" s="22">
        <v>45943</v>
      </c>
      <c r="E182" s="23">
        <v>45938.676805011601</v>
      </c>
      <c r="F182" s="21" t="s">
        <v>6938</v>
      </c>
      <c r="G182" s="22"/>
      <c r="H182" s="20" t="s">
        <v>4127</v>
      </c>
      <c r="I182" s="21" t="s">
        <v>4128</v>
      </c>
      <c r="J182" s="20" t="s">
        <v>4129</v>
      </c>
      <c r="K182" s="20" t="s">
        <v>4130</v>
      </c>
      <c r="L182" s="21" t="s">
        <v>6939</v>
      </c>
      <c r="M182" s="20" t="s">
        <v>6940</v>
      </c>
      <c r="N182" s="20" t="s">
        <v>6941</v>
      </c>
      <c r="O182" s="20">
        <v>30</v>
      </c>
      <c r="P182" s="21" t="s">
        <v>4150</v>
      </c>
      <c r="Q182" s="20" t="s">
        <v>3966</v>
      </c>
      <c r="R182" s="21" t="s">
        <v>4151</v>
      </c>
      <c r="S182" s="21" t="s">
        <v>4133</v>
      </c>
      <c r="T182" s="20">
        <v>70950</v>
      </c>
      <c r="U182" s="20">
        <v>3</v>
      </c>
      <c r="V182" s="20">
        <v>0</v>
      </c>
      <c r="W182" s="20" t="s">
        <v>6940</v>
      </c>
      <c r="X182" s="20" t="s">
        <v>6942</v>
      </c>
      <c r="Y182" s="22">
        <v>45938.6768044329</v>
      </c>
      <c r="AA182" s="20" t="s">
        <v>4134</v>
      </c>
      <c r="AB182" s="27">
        <v>9106041853</v>
      </c>
      <c r="AC182" s="25" t="str">
        <f>VLOOKUP(AB182,Data!AF:AG,2,0)</f>
        <v>9106041853-00481268</v>
      </c>
      <c r="AE182" s="25" t="str">
        <f>VLOOKUP(AC182,Data!A:G,7,0)</f>
        <v>00481268</v>
      </c>
      <c r="AF182" s="25" t="str">
        <f>VLOOKUP(AC182,Data!A:D,4,0)</f>
        <v>08/10/2025</v>
      </c>
      <c r="AG182" s="20" t="s">
        <v>55</v>
      </c>
      <c r="AH182" s="25" t="s">
        <v>10005</v>
      </c>
      <c r="AI182" s="25" t="str">
        <f>VLOOKUP(AG182,'mã win'!B:K,10,0)</f>
        <v>B</v>
      </c>
      <c r="AJ182" s="20" t="str">
        <f>VLOOKUP(Q182,'mã sp'!A:B,2,0)</f>
        <v>CN300</v>
      </c>
      <c r="AK182" s="25" t="str">
        <f>VLOOKUP(AC182,Data!A:F,6,0)</f>
        <v>K25TTM</v>
      </c>
      <c r="AL182" s="20" t="str">
        <f t="shared" si="8"/>
        <v>2767 WM+ HNI 31/260 Cầu Giấy</v>
      </c>
      <c r="AM182" s="20" t="str">
        <f>VLOOKUP(AC182,Data!A:M,13,0)</f>
        <v>0104918404-002</v>
      </c>
      <c r="AN182" s="20">
        <f>MATCH(L182,[1]Khach_hang!$O:$O,0)</f>
        <v>349</v>
      </c>
      <c r="AO182" s="20" t="str">
        <f t="shared" si="9"/>
        <v>WIN2767</v>
      </c>
      <c r="AP182" s="20" t="str">
        <f>IF(AND(AM182="0104918404",AO182=""),"WIN"&amp;L182,IF(AO182="",VLOOKUP(AM182,'mã win'!B:J,9,0),""))</f>
        <v/>
      </c>
      <c r="AQ182" s="25" t="str">
        <f t="shared" si="10"/>
        <v>WIN2767</v>
      </c>
      <c r="AR182" s="1">
        <f t="shared" si="11"/>
        <v>229878</v>
      </c>
    </row>
    <row r="183" spans="1:44" x14ac:dyDescent="0.25">
      <c r="A183" s="20">
        <v>7667</v>
      </c>
      <c r="B183" s="21">
        <v>9106041904</v>
      </c>
      <c r="C183" s="22">
        <v>45938</v>
      </c>
      <c r="D183" s="22">
        <v>45943</v>
      </c>
      <c r="E183" s="23">
        <v>45938.679022025499</v>
      </c>
      <c r="F183" s="21" t="s">
        <v>6943</v>
      </c>
      <c r="G183" s="22"/>
      <c r="H183" s="20" t="s">
        <v>4127</v>
      </c>
      <c r="I183" s="21" t="s">
        <v>4128</v>
      </c>
      <c r="J183" s="20" t="s">
        <v>4129</v>
      </c>
      <c r="K183" s="20" t="s">
        <v>4130</v>
      </c>
      <c r="L183" s="21" t="s">
        <v>6944</v>
      </c>
      <c r="M183" s="20" t="s">
        <v>6945</v>
      </c>
      <c r="N183" s="20" t="s">
        <v>6946</v>
      </c>
      <c r="O183" s="20">
        <v>10</v>
      </c>
      <c r="P183" s="21" t="s">
        <v>4135</v>
      </c>
      <c r="Q183" s="20" t="s">
        <v>4086</v>
      </c>
      <c r="R183" s="21" t="s">
        <v>4136</v>
      </c>
      <c r="S183" s="21" t="s">
        <v>4133</v>
      </c>
      <c r="T183" s="20">
        <v>45588</v>
      </c>
      <c r="U183" s="20">
        <v>1</v>
      </c>
      <c r="V183" s="20">
        <v>0</v>
      </c>
      <c r="W183" s="20" t="s">
        <v>6945</v>
      </c>
      <c r="Y183" s="22">
        <v>45938.679020798598</v>
      </c>
      <c r="AA183" s="20" t="s">
        <v>4134</v>
      </c>
      <c r="AB183" s="27">
        <v>9106041904</v>
      </c>
      <c r="AC183" s="25" t="str">
        <f>VLOOKUP(AB183,Data!AF:AG,2,0)</f>
        <v>9106041904-00481290</v>
      </c>
      <c r="AE183" s="25" t="str">
        <f>VLOOKUP(AC183,Data!A:G,7,0)</f>
        <v>00481290</v>
      </c>
      <c r="AF183" s="25" t="str">
        <f>VLOOKUP(AC183,Data!A:D,4,0)</f>
        <v>08/10/2025</v>
      </c>
      <c r="AG183" s="20" t="s">
        <v>55</v>
      </c>
      <c r="AH183" s="25" t="s">
        <v>11010</v>
      </c>
      <c r="AI183" s="25" t="str">
        <f>VLOOKUP(AG183,'mã win'!B:K,10,0)</f>
        <v>B</v>
      </c>
      <c r="AJ183" s="20" t="str">
        <f>VLOOKUP(Q183,'mã sp'!A:B,2,0)</f>
        <v>TH200</v>
      </c>
      <c r="AK183" s="25" t="str">
        <f>VLOOKUP(AC183,Data!A:F,6,0)</f>
        <v>K25TTM</v>
      </c>
      <c r="AL183" s="20" t="str">
        <f t="shared" si="8"/>
        <v>3280 WM+ HNI TDP 5 Mễ Trì Hạ</v>
      </c>
      <c r="AM183" s="20" t="str">
        <f>VLOOKUP(AC183,Data!A:M,13,0)</f>
        <v>0104918404-002</v>
      </c>
      <c r="AN183" s="20">
        <f>MATCH(L183,[1]Khach_hang!$O:$O,0)</f>
        <v>780</v>
      </c>
      <c r="AO183" s="20" t="str">
        <f t="shared" si="9"/>
        <v>WIN3280</v>
      </c>
      <c r="AP183" s="20" t="str">
        <f>IF(AND(AM183="0104918404",AO183=""),"WIN"&amp;L183,IF(AO183="",VLOOKUP(AM183,'mã win'!B:J,9,0),""))</f>
        <v/>
      </c>
      <c r="AQ183" s="25" t="str">
        <f t="shared" si="10"/>
        <v>WIN3280</v>
      </c>
      <c r="AR183" s="1">
        <f t="shared" si="11"/>
        <v>49235.040000000001</v>
      </c>
    </row>
    <row r="184" spans="1:44" x14ac:dyDescent="0.25">
      <c r="A184" s="20">
        <v>7668</v>
      </c>
      <c r="B184" s="21">
        <v>9106041904</v>
      </c>
      <c r="C184" s="22">
        <v>45938</v>
      </c>
      <c r="D184" s="22">
        <v>45943</v>
      </c>
      <c r="E184" s="23">
        <v>45938.679022025499</v>
      </c>
      <c r="F184" s="21" t="s">
        <v>6943</v>
      </c>
      <c r="G184" s="22"/>
      <c r="H184" s="20" t="s">
        <v>4127</v>
      </c>
      <c r="I184" s="21" t="s">
        <v>4128</v>
      </c>
      <c r="J184" s="20" t="s">
        <v>4129</v>
      </c>
      <c r="K184" s="20" t="s">
        <v>4130</v>
      </c>
      <c r="L184" s="21" t="s">
        <v>6944</v>
      </c>
      <c r="M184" s="20" t="s">
        <v>6945</v>
      </c>
      <c r="N184" s="20" t="s">
        <v>6946</v>
      </c>
      <c r="O184" s="20">
        <v>20</v>
      </c>
      <c r="P184" s="21" t="s">
        <v>4152</v>
      </c>
      <c r="Q184" s="20" t="s">
        <v>4012</v>
      </c>
      <c r="R184" s="21" t="s">
        <v>4153</v>
      </c>
      <c r="S184" s="21" t="s">
        <v>4133</v>
      </c>
      <c r="T184" s="20">
        <v>41150</v>
      </c>
      <c r="U184" s="20">
        <v>2</v>
      </c>
      <c r="V184" s="20">
        <v>0</v>
      </c>
      <c r="W184" s="20" t="s">
        <v>6945</v>
      </c>
      <c r="Y184" s="22">
        <v>45938.679020798598</v>
      </c>
      <c r="AA184" s="20" t="s">
        <v>4134</v>
      </c>
      <c r="AB184" s="27">
        <v>9106041904</v>
      </c>
      <c r="AC184" s="25" t="str">
        <f>VLOOKUP(AB184,Data!AF:AG,2,0)</f>
        <v>9106041904-00481290</v>
      </c>
      <c r="AE184" s="25" t="str">
        <f>VLOOKUP(AC184,Data!A:G,7,0)</f>
        <v>00481290</v>
      </c>
      <c r="AF184" s="25" t="str">
        <f>VLOOKUP(AC184,Data!A:D,4,0)</f>
        <v>08/10/2025</v>
      </c>
      <c r="AG184" s="20" t="s">
        <v>55</v>
      </c>
      <c r="AH184" s="25" t="s">
        <v>11010</v>
      </c>
      <c r="AI184" s="25" t="str">
        <f>VLOOKUP(AG184,'mã win'!B:K,10,0)</f>
        <v>B</v>
      </c>
      <c r="AJ184" s="20" t="str">
        <f>VLOOKUP(Q184,'mã sp'!A:B,2,0)</f>
        <v>GTLX250G</v>
      </c>
      <c r="AK184" s="25" t="str">
        <f>VLOOKUP(AC184,Data!A:F,6,0)</f>
        <v>K25TTM</v>
      </c>
      <c r="AL184" s="20" t="str">
        <f t="shared" si="8"/>
        <v>3280 WM+ HNI TDP 5 Mễ Trì Hạ</v>
      </c>
      <c r="AM184" s="20" t="str">
        <f>VLOOKUP(AC184,Data!A:M,13,0)</f>
        <v>0104918404-002</v>
      </c>
      <c r="AN184" s="20">
        <f>MATCH(L184,[1]Khach_hang!$O:$O,0)</f>
        <v>780</v>
      </c>
      <c r="AO184" s="20" t="str">
        <f t="shared" si="9"/>
        <v>WIN3280</v>
      </c>
      <c r="AP184" s="20" t="str">
        <f>IF(AND(AM184="0104918404",AO184=""),"WIN"&amp;L184,IF(AO184="",VLOOKUP(AM184,'mã win'!B:J,9,0),""))</f>
        <v/>
      </c>
      <c r="AQ184" s="25" t="str">
        <f t="shared" si="10"/>
        <v>WIN3280</v>
      </c>
      <c r="AR184" s="1">
        <f t="shared" si="11"/>
        <v>88884</v>
      </c>
    </row>
    <row r="185" spans="1:44" x14ac:dyDescent="0.25">
      <c r="A185" s="20">
        <v>7669</v>
      </c>
      <c r="B185" s="21">
        <v>9106041904</v>
      </c>
      <c r="C185" s="22">
        <v>45938</v>
      </c>
      <c r="D185" s="22">
        <v>45943</v>
      </c>
      <c r="E185" s="23">
        <v>45938.679022025499</v>
      </c>
      <c r="F185" s="21" t="s">
        <v>6943</v>
      </c>
      <c r="G185" s="22"/>
      <c r="H185" s="20" t="s">
        <v>4127</v>
      </c>
      <c r="I185" s="21" t="s">
        <v>4128</v>
      </c>
      <c r="J185" s="20" t="s">
        <v>4129</v>
      </c>
      <c r="K185" s="20" t="s">
        <v>4130</v>
      </c>
      <c r="L185" s="21" t="s">
        <v>6944</v>
      </c>
      <c r="M185" s="20" t="s">
        <v>6945</v>
      </c>
      <c r="N185" s="20" t="s">
        <v>6946</v>
      </c>
      <c r="O185" s="20">
        <v>30</v>
      </c>
      <c r="P185" s="21" t="s">
        <v>4137</v>
      </c>
      <c r="Q185" s="20" t="s">
        <v>4098</v>
      </c>
      <c r="R185" s="21" t="s">
        <v>4138</v>
      </c>
      <c r="S185" s="21" t="s">
        <v>4133</v>
      </c>
      <c r="T185" s="20">
        <v>111058</v>
      </c>
      <c r="U185" s="20">
        <v>3</v>
      </c>
      <c r="V185" s="20">
        <v>0</v>
      </c>
      <c r="W185" s="20" t="s">
        <v>6945</v>
      </c>
      <c r="Y185" s="22">
        <v>45938.679020798598</v>
      </c>
      <c r="AA185" s="20" t="s">
        <v>4134</v>
      </c>
      <c r="AB185" s="27">
        <v>9106041904</v>
      </c>
      <c r="AC185" s="25" t="str">
        <f>VLOOKUP(AB185,Data!AF:AG,2,0)</f>
        <v>9106041904-00481290</v>
      </c>
      <c r="AE185" s="25" t="str">
        <f>VLOOKUP(AC185,Data!A:G,7,0)</f>
        <v>00481290</v>
      </c>
      <c r="AF185" s="25" t="str">
        <f>VLOOKUP(AC185,Data!A:D,4,0)</f>
        <v>08/10/2025</v>
      </c>
      <c r="AG185" s="20" t="s">
        <v>55</v>
      </c>
      <c r="AH185" s="25" t="s">
        <v>11010</v>
      </c>
      <c r="AI185" s="25" t="str">
        <f>VLOOKUP(AG185,'mã win'!B:K,10,0)</f>
        <v>B</v>
      </c>
      <c r="AJ185" s="20" t="str">
        <f>VLOOKUP(Q185,'mã sp'!A:B,2,0)</f>
        <v>GM500</v>
      </c>
      <c r="AK185" s="25" t="str">
        <f>VLOOKUP(AC185,Data!A:F,6,0)</f>
        <v>K25TTM</v>
      </c>
      <c r="AL185" s="20" t="str">
        <f t="shared" si="8"/>
        <v>3280 WM+ HNI TDP 5 Mễ Trì Hạ</v>
      </c>
      <c r="AM185" s="20" t="str">
        <f>VLOOKUP(AC185,Data!A:M,13,0)</f>
        <v>0104918404-002</v>
      </c>
      <c r="AN185" s="20">
        <f>MATCH(L185,[1]Khach_hang!$O:$O,0)</f>
        <v>780</v>
      </c>
      <c r="AO185" s="20" t="str">
        <f t="shared" si="9"/>
        <v>WIN3280</v>
      </c>
      <c r="AP185" s="20" t="str">
        <f>IF(AND(AM185="0104918404",AO185=""),"WIN"&amp;L185,IF(AO185="",VLOOKUP(AM185,'mã win'!B:J,9,0),""))</f>
        <v/>
      </c>
      <c r="AQ185" s="25" t="str">
        <f t="shared" si="10"/>
        <v>WIN3280</v>
      </c>
      <c r="AR185" s="1">
        <f t="shared" si="11"/>
        <v>359827.92</v>
      </c>
    </row>
    <row r="186" spans="1:44" x14ac:dyDescent="0.25">
      <c r="A186" s="20">
        <v>7670</v>
      </c>
      <c r="B186" s="21">
        <v>9106041947</v>
      </c>
      <c r="C186" s="22">
        <v>45938</v>
      </c>
      <c r="D186" s="22">
        <v>45943</v>
      </c>
      <c r="E186" s="23">
        <v>45938.681132407401</v>
      </c>
      <c r="F186" s="21" t="s">
        <v>6947</v>
      </c>
      <c r="G186" s="22"/>
      <c r="H186" s="20" t="s">
        <v>4127</v>
      </c>
      <c r="I186" s="21" t="s">
        <v>4128</v>
      </c>
      <c r="J186" s="20" t="s">
        <v>4129</v>
      </c>
      <c r="K186" s="20" t="s">
        <v>4130</v>
      </c>
      <c r="L186" s="21" t="s">
        <v>4481</v>
      </c>
      <c r="M186" s="20" t="s">
        <v>4482</v>
      </c>
      <c r="N186" s="20" t="s">
        <v>4483</v>
      </c>
      <c r="O186" s="20">
        <v>10</v>
      </c>
      <c r="P186" s="21" t="s">
        <v>4137</v>
      </c>
      <c r="Q186" s="20" t="s">
        <v>4098</v>
      </c>
      <c r="R186" s="21" t="s">
        <v>4138</v>
      </c>
      <c r="S186" s="21" t="s">
        <v>4133</v>
      </c>
      <c r="T186" s="20">
        <v>111058</v>
      </c>
      <c r="U186" s="20">
        <v>1</v>
      </c>
      <c r="V186" s="20">
        <v>0</v>
      </c>
      <c r="W186" s="20" t="s">
        <v>4482</v>
      </c>
      <c r="Y186" s="22">
        <v>45938.681131249999</v>
      </c>
      <c r="AA186" s="20" t="s">
        <v>4134</v>
      </c>
      <c r="AB186" s="27">
        <v>9106041947</v>
      </c>
      <c r="AC186" s="25" t="str">
        <f>VLOOKUP(AB186,Data!AF:AG,2,0)</f>
        <v>9106041947-00010053</v>
      </c>
      <c r="AE186" s="25" t="str">
        <f>VLOOKUP(AC186,Data!A:G,7,0)</f>
        <v>00010053</v>
      </c>
      <c r="AF186" s="25" t="str">
        <f>VLOOKUP(AC186,Data!A:D,4,0)</f>
        <v>08/10/2025</v>
      </c>
      <c r="AG186" s="20" t="s">
        <v>686</v>
      </c>
      <c r="AH186" s="25" t="s">
        <v>3774</v>
      </c>
      <c r="AI186" s="25" t="str">
        <f>VLOOKUP(AG186,'mã win'!B:K,10,0)</f>
        <v>N</v>
      </c>
      <c r="AJ186" s="20" t="str">
        <f>VLOOKUP(Q186,'mã sp'!A:B,2,0)</f>
        <v>GM500</v>
      </c>
      <c r="AK186" s="25" t="str">
        <f>VLOOKUP(AC186,Data!A:F,6,0)</f>
        <v>K25TTM</v>
      </c>
      <c r="AL186" s="20" t="str">
        <f t="shared" si="8"/>
        <v>2AVR WM+ QNI Thôn Văn Hà, Đức Phong</v>
      </c>
      <c r="AM186" s="20" t="str">
        <f>VLOOKUP(AC186,Data!A:M,13,0)</f>
        <v>0104918404-042</v>
      </c>
      <c r="AO186" s="20" t="str">
        <f t="shared" si="9"/>
        <v/>
      </c>
      <c r="AP186" s="20" t="str">
        <f>IF(AND(AM186="0104918404",AO186=""),"WIN"&amp;L186,IF(AO186="",VLOOKUP(AM186,'mã win'!B:J,9,0),""))</f>
        <v>WIN-042</v>
      </c>
      <c r="AQ186" s="25" t="str">
        <f t="shared" si="10"/>
        <v>WIN-042</v>
      </c>
      <c r="AR186" s="1">
        <f t="shared" si="11"/>
        <v>119942.64</v>
      </c>
    </row>
    <row r="187" spans="1:44" x14ac:dyDescent="0.25">
      <c r="A187" s="20">
        <v>7671</v>
      </c>
      <c r="B187" s="21">
        <v>9106041948</v>
      </c>
      <c r="C187" s="22">
        <v>45938</v>
      </c>
      <c r="D187" s="22">
        <v>45938</v>
      </c>
      <c r="E187" s="23">
        <v>45938.681168900497</v>
      </c>
      <c r="F187" s="21" t="s">
        <v>6948</v>
      </c>
      <c r="G187" s="22"/>
      <c r="H187" s="20" t="s">
        <v>4127</v>
      </c>
      <c r="I187" s="21" t="s">
        <v>4128</v>
      </c>
      <c r="J187" s="20" t="s">
        <v>4129</v>
      </c>
      <c r="K187" s="20" t="s">
        <v>4130</v>
      </c>
      <c r="L187" s="21" t="s">
        <v>4334</v>
      </c>
      <c r="M187" s="20" t="s">
        <v>4335</v>
      </c>
      <c r="N187" s="20" t="s">
        <v>4336</v>
      </c>
      <c r="O187" s="20">
        <v>10</v>
      </c>
      <c r="P187" s="21" t="s">
        <v>4171</v>
      </c>
      <c r="Q187" s="20" t="s">
        <v>3998</v>
      </c>
      <c r="R187" s="21" t="s">
        <v>4172</v>
      </c>
      <c r="S187" s="21" t="s">
        <v>4133</v>
      </c>
      <c r="T187" s="20">
        <v>49500</v>
      </c>
      <c r="U187" s="20">
        <v>3</v>
      </c>
      <c r="V187" s="20">
        <v>0</v>
      </c>
      <c r="W187" s="20" t="s">
        <v>4335</v>
      </c>
      <c r="Y187" s="22">
        <v>45938.681168090297</v>
      </c>
      <c r="AA187" s="20" t="s">
        <v>4134</v>
      </c>
      <c r="AB187" s="27">
        <v>9106041948</v>
      </c>
      <c r="AC187" s="25" t="str">
        <f>VLOOKUP(AB187,Data!AF:AG,2,0)</f>
        <v>9106041948-00159904</v>
      </c>
      <c r="AE187" s="25" t="str">
        <f>VLOOKUP(AC187,Data!A:G,7,0)</f>
        <v>00159904</v>
      </c>
      <c r="AF187" s="25" t="str">
        <f>VLOOKUP(AC187,Data!A:D,4,0)</f>
        <v>08/10/2025</v>
      </c>
      <c r="AG187" s="20" t="s">
        <v>198</v>
      </c>
      <c r="AH187" s="25" t="s">
        <v>12816</v>
      </c>
      <c r="AI187" s="25" t="str">
        <f>VLOOKUP(AG187,'mã win'!B:K,10,0)</f>
        <v>N</v>
      </c>
      <c r="AJ187" s="20" t="str">
        <f>VLOOKUP(Q187,'mã sp'!A:B,2,0)</f>
        <v>GL250</v>
      </c>
      <c r="AK187" s="25" t="str">
        <f>VLOOKUP(AC187,Data!A:F,6,0)</f>
        <v>K25TTM</v>
      </c>
      <c r="AL187" s="20" t="str">
        <f t="shared" si="8"/>
        <v>6031 WM+ HCM 318 Âu Cơ</v>
      </c>
      <c r="AM187" s="20" t="str">
        <f>VLOOKUP(AC187,Data!A:M,13,0)</f>
        <v>0104918404</v>
      </c>
      <c r="AN187" s="20">
        <f>MATCH(L187,[1]Khach_hang!$O:$O,0)</f>
        <v>1687</v>
      </c>
      <c r="AO187" s="20" t="str">
        <f t="shared" si="9"/>
        <v>WIN6031</v>
      </c>
      <c r="AP187" s="20" t="str">
        <f>IF(AND(AM187="0104918404",AO187=""),"WIN"&amp;L187,IF(AO187="",VLOOKUP(AM187,'mã win'!B:J,9,0),""))</f>
        <v/>
      </c>
      <c r="AQ187" s="25" t="str">
        <f t="shared" si="10"/>
        <v>WIN6031</v>
      </c>
      <c r="AR187" s="1">
        <f t="shared" si="11"/>
        <v>160380</v>
      </c>
    </row>
    <row r="188" spans="1:44" x14ac:dyDescent="0.25">
      <c r="A188" s="20">
        <v>7672</v>
      </c>
      <c r="B188" s="21">
        <v>9106041959</v>
      </c>
      <c r="C188" s="22">
        <v>45938</v>
      </c>
      <c r="D188" s="22">
        <v>45938</v>
      </c>
      <c r="E188" s="23">
        <v>45938.683721643501</v>
      </c>
      <c r="F188" s="21" t="s">
        <v>6949</v>
      </c>
      <c r="G188" s="22"/>
      <c r="H188" s="20" t="s">
        <v>4127</v>
      </c>
      <c r="I188" s="21" t="s">
        <v>4128</v>
      </c>
      <c r="J188" s="20" t="s">
        <v>4129</v>
      </c>
      <c r="K188" s="20" t="s">
        <v>4130</v>
      </c>
      <c r="L188" s="21" t="s">
        <v>5284</v>
      </c>
      <c r="M188" s="20" t="s">
        <v>5285</v>
      </c>
      <c r="N188" s="20" t="s">
        <v>5286</v>
      </c>
      <c r="O188" s="20">
        <v>10</v>
      </c>
      <c r="P188" s="21" t="s">
        <v>4176</v>
      </c>
      <c r="Q188" s="20" t="s">
        <v>4009</v>
      </c>
      <c r="R188" s="21" t="s">
        <v>4177</v>
      </c>
      <c r="S188" s="21" t="s">
        <v>4133</v>
      </c>
      <c r="T188" s="20">
        <v>41328</v>
      </c>
      <c r="U188" s="20">
        <v>4</v>
      </c>
      <c r="V188" s="20">
        <v>0</v>
      </c>
      <c r="W188" s="20" t="s">
        <v>5287</v>
      </c>
      <c r="Y188" s="22">
        <v>45938.683720833302</v>
      </c>
      <c r="AA188" s="20" t="s">
        <v>4134</v>
      </c>
      <c r="AB188" s="27">
        <v>9106041959</v>
      </c>
      <c r="AC188" s="25" t="str">
        <f>VLOOKUP(AB188,Data!AF:AG,2,0)</f>
        <v>9106041959-00001734</v>
      </c>
      <c r="AE188" s="25" t="str">
        <f>VLOOKUP(AC188,Data!A:G,7,0)</f>
        <v>00001734</v>
      </c>
      <c r="AF188" s="25" t="str">
        <f>VLOOKUP(AC188,Data!A:D,4,0)</f>
        <v>08/10/2025</v>
      </c>
      <c r="AG188" s="20" t="s">
        <v>560</v>
      </c>
      <c r="AH188" s="25" t="s">
        <v>3764</v>
      </c>
      <c r="AI188" s="25" t="str">
        <f>VLOOKUP(AG188,'mã win'!B:K,10,0)</f>
        <v>N</v>
      </c>
      <c r="AJ188" s="20" t="str">
        <f>VLOOKUP(Q188,'mã sp'!A:B,2,0)</f>
        <v>GSG250</v>
      </c>
      <c r="AK188" s="25" t="str">
        <f>VLOOKUP(AC188,Data!A:F,6,0)</f>
        <v>K25TTM</v>
      </c>
      <c r="AL188" s="20" t="str">
        <f t="shared" si="8"/>
        <v>2AW2 WM+ PYN Thửa 1019, TBĐ 38, QL29</v>
      </c>
      <c r="AM188" s="20" t="str">
        <f>VLOOKUP(AC188,Data!A:M,13,0)</f>
        <v>0104918404-039</v>
      </c>
      <c r="AO188" s="20" t="str">
        <f t="shared" si="9"/>
        <v/>
      </c>
      <c r="AP188" s="20" t="str">
        <f>IF(AND(AM188="0104918404",AO188=""),"WIN"&amp;L188,IF(AO188="",VLOOKUP(AM188,'mã win'!B:J,9,0),""))</f>
        <v>WIN-039</v>
      </c>
      <c r="AQ188" s="25" t="str">
        <f t="shared" si="10"/>
        <v>WIN-039</v>
      </c>
      <c r="AR188" s="1">
        <f t="shared" si="11"/>
        <v>178536.95999999999</v>
      </c>
    </row>
    <row r="189" spans="1:44" x14ac:dyDescent="0.25">
      <c r="A189" s="20">
        <v>7673</v>
      </c>
      <c r="B189" s="21">
        <v>9106041959</v>
      </c>
      <c r="C189" s="22">
        <v>45938</v>
      </c>
      <c r="D189" s="22">
        <v>45938</v>
      </c>
      <c r="E189" s="23">
        <v>45938.683721643501</v>
      </c>
      <c r="F189" s="21" t="s">
        <v>6949</v>
      </c>
      <c r="G189" s="22"/>
      <c r="H189" s="20" t="s">
        <v>4127</v>
      </c>
      <c r="I189" s="21" t="s">
        <v>4128</v>
      </c>
      <c r="J189" s="20" t="s">
        <v>4129</v>
      </c>
      <c r="K189" s="20" t="s">
        <v>4130</v>
      </c>
      <c r="L189" s="21" t="s">
        <v>5284</v>
      </c>
      <c r="M189" s="20" t="s">
        <v>5285</v>
      </c>
      <c r="N189" s="20" t="s">
        <v>5286</v>
      </c>
      <c r="O189" s="20">
        <v>20</v>
      </c>
      <c r="P189" s="21" t="s">
        <v>4171</v>
      </c>
      <c r="Q189" s="20" t="s">
        <v>3998</v>
      </c>
      <c r="R189" s="21" t="s">
        <v>4172</v>
      </c>
      <c r="S189" s="21" t="s">
        <v>4133</v>
      </c>
      <c r="T189" s="20">
        <v>49500</v>
      </c>
      <c r="U189" s="20">
        <v>3</v>
      </c>
      <c r="V189" s="20">
        <v>0</v>
      </c>
      <c r="W189" s="20" t="s">
        <v>5287</v>
      </c>
      <c r="Y189" s="22">
        <v>45938.683720833302</v>
      </c>
      <c r="AA189" s="20" t="s">
        <v>4134</v>
      </c>
      <c r="AB189" s="27">
        <v>9106041959</v>
      </c>
      <c r="AC189" s="25" t="str">
        <f>VLOOKUP(AB189,Data!AF:AG,2,0)</f>
        <v>9106041959-00001734</v>
      </c>
      <c r="AE189" s="25" t="str">
        <f>VLOOKUP(AC189,Data!A:G,7,0)</f>
        <v>00001734</v>
      </c>
      <c r="AF189" s="25" t="str">
        <f>VLOOKUP(AC189,Data!A:D,4,0)</f>
        <v>08/10/2025</v>
      </c>
      <c r="AG189" s="20" t="s">
        <v>560</v>
      </c>
      <c r="AH189" s="25" t="s">
        <v>3764</v>
      </c>
      <c r="AI189" s="25" t="str">
        <f>VLOOKUP(AG189,'mã win'!B:K,10,0)</f>
        <v>N</v>
      </c>
      <c r="AJ189" s="20" t="str">
        <f>VLOOKUP(Q189,'mã sp'!A:B,2,0)</f>
        <v>GL250</v>
      </c>
      <c r="AK189" s="25" t="str">
        <f>VLOOKUP(AC189,Data!A:F,6,0)</f>
        <v>K25TTM</v>
      </c>
      <c r="AL189" s="20" t="str">
        <f t="shared" si="8"/>
        <v>2AW2 WM+ PYN Thửa 1019, TBĐ 38, QL29</v>
      </c>
      <c r="AM189" s="20" t="str">
        <f>VLOOKUP(AC189,Data!A:M,13,0)</f>
        <v>0104918404-039</v>
      </c>
      <c r="AO189" s="20" t="str">
        <f t="shared" si="9"/>
        <v/>
      </c>
      <c r="AP189" s="20" t="str">
        <f>IF(AND(AM189="0104918404",AO189=""),"WIN"&amp;L189,IF(AO189="",VLOOKUP(AM189,'mã win'!B:J,9,0),""))</f>
        <v>WIN-039</v>
      </c>
      <c r="AQ189" s="25" t="str">
        <f t="shared" si="10"/>
        <v>WIN-039</v>
      </c>
      <c r="AR189" s="1">
        <f t="shared" si="11"/>
        <v>160380</v>
      </c>
    </row>
    <row r="190" spans="1:44" x14ac:dyDescent="0.25">
      <c r="A190" s="20">
        <v>7674</v>
      </c>
      <c r="B190" s="21">
        <v>9106041980</v>
      </c>
      <c r="C190" s="22">
        <v>45938</v>
      </c>
      <c r="D190" s="22">
        <v>45938</v>
      </c>
      <c r="E190" s="23">
        <v>45938.685587696797</v>
      </c>
      <c r="F190" s="21" t="s">
        <v>6950</v>
      </c>
      <c r="G190" s="22"/>
      <c r="H190" s="20" t="s">
        <v>4127</v>
      </c>
      <c r="I190" s="21" t="s">
        <v>4128</v>
      </c>
      <c r="J190" s="20" t="s">
        <v>4129</v>
      </c>
      <c r="K190" s="20" t="s">
        <v>4130</v>
      </c>
      <c r="L190" s="21" t="s">
        <v>5625</v>
      </c>
      <c r="M190" s="20" t="s">
        <v>5626</v>
      </c>
      <c r="N190" s="20" t="s">
        <v>5627</v>
      </c>
      <c r="O190" s="20">
        <v>10</v>
      </c>
      <c r="P190" s="21" t="s">
        <v>4152</v>
      </c>
      <c r="Q190" s="20" t="s">
        <v>4012</v>
      </c>
      <c r="R190" s="21" t="s">
        <v>4153</v>
      </c>
      <c r="S190" s="21" t="s">
        <v>4133</v>
      </c>
      <c r="T190" s="20">
        <v>41150</v>
      </c>
      <c r="U190" s="20">
        <v>6</v>
      </c>
      <c r="V190" s="20">
        <v>0</v>
      </c>
      <c r="W190" s="20" t="s">
        <v>5626</v>
      </c>
      <c r="X190" s="20" t="s">
        <v>5628</v>
      </c>
      <c r="Y190" s="22">
        <v>45938.685586539403</v>
      </c>
      <c r="Z190" s="20" t="s">
        <v>6951</v>
      </c>
      <c r="AA190" s="20" t="s">
        <v>4134</v>
      </c>
      <c r="AB190" s="27">
        <v>9106041980</v>
      </c>
      <c r="AC190" s="25" t="str">
        <f>VLOOKUP(AB190,Data!AF:AG,2,0)</f>
        <v>9106041980-00014981</v>
      </c>
      <c r="AE190" s="25" t="str">
        <f>VLOOKUP(AC190,Data!A:G,7,0)</f>
        <v>00014981</v>
      </c>
      <c r="AF190" s="25" t="str">
        <f>VLOOKUP(AC190,Data!A:D,4,0)</f>
        <v>08/10/2025</v>
      </c>
      <c r="AG190" s="20" t="s">
        <v>143</v>
      </c>
      <c r="AH190" s="25" t="s">
        <v>3621</v>
      </c>
      <c r="AI190" s="25" t="str">
        <f>VLOOKUP(AG190,'mã win'!B:K,10,0)</f>
        <v>B</v>
      </c>
      <c r="AJ190" s="20" t="str">
        <f>VLOOKUP(Q190,'mã sp'!A:B,2,0)</f>
        <v>GTLX250G</v>
      </c>
      <c r="AK190" s="25" t="str">
        <f>VLOOKUP(AC190,Data!A:F,6,0)</f>
        <v>K25TTM</v>
      </c>
      <c r="AL190" s="20" t="str">
        <f t="shared" si="8"/>
        <v>3526 WM+ HDG 272 Điện Biên Phủ</v>
      </c>
      <c r="AM190" s="20" t="str">
        <f>VLOOKUP(AC190,Data!A:M,13,0)</f>
        <v>0104918404-006</v>
      </c>
      <c r="AO190" s="20" t="str">
        <f t="shared" si="9"/>
        <v/>
      </c>
      <c r="AP190" s="20" t="str">
        <f>IF(AND(AM190="0104918404",AO190=""),"WIN"&amp;L190,IF(AO190="",VLOOKUP(AM190,'mã win'!B:J,9,0),""))</f>
        <v>WIN-HDG-00-006</v>
      </c>
      <c r="AQ190" s="25" t="str">
        <f t="shared" si="10"/>
        <v>WIN-HDG-00-006</v>
      </c>
      <c r="AR190" s="1">
        <f t="shared" si="11"/>
        <v>266652</v>
      </c>
    </row>
    <row r="191" spans="1:44" x14ac:dyDescent="0.25">
      <c r="A191" s="20">
        <v>7675</v>
      </c>
      <c r="B191" s="21">
        <v>9106041980</v>
      </c>
      <c r="C191" s="22">
        <v>45938</v>
      </c>
      <c r="D191" s="22">
        <v>45938</v>
      </c>
      <c r="E191" s="23">
        <v>45938.685587696797</v>
      </c>
      <c r="F191" s="21" t="s">
        <v>6950</v>
      </c>
      <c r="G191" s="22"/>
      <c r="H191" s="20" t="s">
        <v>4127</v>
      </c>
      <c r="I191" s="21" t="s">
        <v>4128</v>
      </c>
      <c r="J191" s="20" t="s">
        <v>4129</v>
      </c>
      <c r="K191" s="20" t="s">
        <v>4130</v>
      </c>
      <c r="L191" s="21" t="s">
        <v>5625</v>
      </c>
      <c r="M191" s="20" t="s">
        <v>5626</v>
      </c>
      <c r="N191" s="20" t="s">
        <v>5627</v>
      </c>
      <c r="O191" s="20">
        <v>20</v>
      </c>
      <c r="P191" s="21" t="s">
        <v>4141</v>
      </c>
      <c r="Q191" s="20" t="s">
        <v>4058</v>
      </c>
      <c r="R191" s="21" t="s">
        <v>4142</v>
      </c>
      <c r="S191" s="21" t="s">
        <v>4133</v>
      </c>
      <c r="T191" s="20">
        <v>37720</v>
      </c>
      <c r="U191" s="20">
        <v>6</v>
      </c>
      <c r="V191" s="20">
        <v>0</v>
      </c>
      <c r="W191" s="20" t="s">
        <v>5626</v>
      </c>
      <c r="X191" s="20" t="s">
        <v>5628</v>
      </c>
      <c r="Y191" s="22">
        <v>45938.685586539403</v>
      </c>
      <c r="Z191" s="20" t="s">
        <v>6951</v>
      </c>
      <c r="AA191" s="20" t="s">
        <v>4134</v>
      </c>
      <c r="AB191" s="27">
        <v>9106041980</v>
      </c>
      <c r="AC191" s="25" t="str">
        <f>VLOOKUP(AB191,Data!AF:AG,2,0)</f>
        <v>9106041980-00014981</v>
      </c>
      <c r="AE191" s="25" t="str">
        <f>VLOOKUP(AC191,Data!A:G,7,0)</f>
        <v>00014981</v>
      </c>
      <c r="AF191" s="25" t="str">
        <f>VLOOKUP(AC191,Data!A:D,4,0)</f>
        <v>08/10/2025</v>
      </c>
      <c r="AG191" s="20" t="s">
        <v>143</v>
      </c>
      <c r="AH191" s="25" t="s">
        <v>3621</v>
      </c>
      <c r="AI191" s="25" t="str">
        <f>VLOOKUP(AG191,'mã win'!B:K,10,0)</f>
        <v>B</v>
      </c>
      <c r="AJ191" s="20" t="str">
        <f>VLOOKUP(Q191,'mã sp'!A:B,2,0)</f>
        <v>MNH250</v>
      </c>
      <c r="AK191" s="25" t="str">
        <f>VLOOKUP(AC191,Data!A:F,6,0)</f>
        <v>K25TTM</v>
      </c>
      <c r="AL191" s="20" t="str">
        <f t="shared" si="8"/>
        <v>3526 WM+ HDG 272 Điện Biên Phủ</v>
      </c>
      <c r="AM191" s="20" t="str">
        <f>VLOOKUP(AC191,Data!A:M,13,0)</f>
        <v>0104918404-006</v>
      </c>
      <c r="AO191" s="20" t="str">
        <f t="shared" si="9"/>
        <v/>
      </c>
      <c r="AP191" s="20" t="str">
        <f>IF(AND(AM191="0104918404",AO191=""),"WIN"&amp;L191,IF(AO191="",VLOOKUP(AM191,'mã win'!B:J,9,0),""))</f>
        <v>WIN-HDG-00-006</v>
      </c>
      <c r="AQ191" s="25" t="str">
        <f t="shared" si="10"/>
        <v>WIN-HDG-00-006</v>
      </c>
      <c r="AR191" s="1">
        <f t="shared" si="11"/>
        <v>244425.60000000001</v>
      </c>
    </row>
    <row r="192" spans="1:44" x14ac:dyDescent="0.25">
      <c r="A192" s="20">
        <v>7676</v>
      </c>
      <c r="B192" s="21">
        <v>9106041963</v>
      </c>
      <c r="C192" s="22">
        <v>45938</v>
      </c>
      <c r="D192" s="22">
        <v>45943</v>
      </c>
      <c r="E192" s="23">
        <v>45938.685754826402</v>
      </c>
      <c r="F192" s="21" t="s">
        <v>6952</v>
      </c>
      <c r="G192" s="22"/>
      <c r="H192" s="20" t="s">
        <v>4127</v>
      </c>
      <c r="I192" s="21" t="s">
        <v>4128</v>
      </c>
      <c r="J192" s="20" t="s">
        <v>4129</v>
      </c>
      <c r="K192" s="20" t="s">
        <v>4130</v>
      </c>
      <c r="L192" s="21" t="s">
        <v>5284</v>
      </c>
      <c r="M192" s="20" t="s">
        <v>5285</v>
      </c>
      <c r="N192" s="20" t="s">
        <v>5286</v>
      </c>
      <c r="O192" s="20">
        <v>10</v>
      </c>
      <c r="P192" s="21" t="s">
        <v>4135</v>
      </c>
      <c r="Q192" s="20" t="s">
        <v>4086</v>
      </c>
      <c r="R192" s="21" t="s">
        <v>4136</v>
      </c>
      <c r="S192" s="21" t="s">
        <v>4133</v>
      </c>
      <c r="T192" s="20">
        <v>45588</v>
      </c>
      <c r="U192" s="20">
        <v>3</v>
      </c>
      <c r="V192" s="20">
        <v>0</v>
      </c>
      <c r="W192" s="20" t="s">
        <v>5287</v>
      </c>
      <c r="Y192" s="22">
        <v>45938.6857539005</v>
      </c>
      <c r="AA192" s="20" t="s">
        <v>4134</v>
      </c>
      <c r="AB192" s="27">
        <v>9106041963</v>
      </c>
      <c r="AC192" s="25" t="str">
        <f>VLOOKUP(AB192,Data!AF:AG,2,0)</f>
        <v>9106041963-00001735</v>
      </c>
      <c r="AE192" s="25" t="str">
        <f>VLOOKUP(AC192,Data!A:G,7,0)</f>
        <v>00001735</v>
      </c>
      <c r="AF192" s="25" t="str">
        <f>VLOOKUP(AC192,Data!A:D,4,0)</f>
        <v>08/10/2025</v>
      </c>
      <c r="AG192" s="20" t="s">
        <v>560</v>
      </c>
      <c r="AH192" s="25" t="s">
        <v>3764</v>
      </c>
      <c r="AI192" s="25" t="str">
        <f>VLOOKUP(AG192,'mã win'!B:K,10,0)</f>
        <v>N</v>
      </c>
      <c r="AJ192" s="20" t="str">
        <f>VLOOKUP(Q192,'mã sp'!A:B,2,0)</f>
        <v>TH200</v>
      </c>
      <c r="AK192" s="25" t="str">
        <f>VLOOKUP(AC192,Data!A:F,6,0)</f>
        <v>K25TTM</v>
      </c>
      <c r="AL192" s="20" t="str">
        <f t="shared" si="8"/>
        <v>2AW2 WM+ PYN Thửa 1019, TBĐ 38, QL29</v>
      </c>
      <c r="AM192" s="20" t="str">
        <f>VLOOKUP(AC192,Data!A:M,13,0)</f>
        <v>0104918404-039</v>
      </c>
      <c r="AO192" s="20" t="str">
        <f t="shared" si="9"/>
        <v/>
      </c>
      <c r="AP192" s="20" t="str">
        <f>IF(AND(AM192="0104918404",AO192=""),"WIN"&amp;L192,IF(AO192="",VLOOKUP(AM192,'mã win'!B:J,9,0),""))</f>
        <v>WIN-039</v>
      </c>
      <c r="AQ192" s="25" t="str">
        <f t="shared" si="10"/>
        <v>WIN-039</v>
      </c>
      <c r="AR192" s="1">
        <f t="shared" si="11"/>
        <v>147705.12</v>
      </c>
    </row>
    <row r="193" spans="1:44" x14ac:dyDescent="0.25">
      <c r="A193" s="20">
        <v>7677</v>
      </c>
      <c r="B193" s="21">
        <v>9106041989</v>
      </c>
      <c r="C193" s="22">
        <v>45938</v>
      </c>
      <c r="D193" s="22">
        <v>45943</v>
      </c>
      <c r="E193" s="23">
        <v>45938.686049536998</v>
      </c>
      <c r="F193" s="21" t="s">
        <v>6953</v>
      </c>
      <c r="G193" s="22"/>
      <c r="H193" s="20" t="s">
        <v>4127</v>
      </c>
      <c r="I193" s="21" t="s">
        <v>4128</v>
      </c>
      <c r="J193" s="20" t="s">
        <v>4129</v>
      </c>
      <c r="K193" s="20" t="s">
        <v>4130</v>
      </c>
      <c r="L193" s="21" t="s">
        <v>6954</v>
      </c>
      <c r="M193" s="20" t="s">
        <v>6955</v>
      </c>
      <c r="N193" s="20" t="s">
        <v>6956</v>
      </c>
      <c r="O193" s="20">
        <v>10</v>
      </c>
      <c r="P193" s="21" t="s">
        <v>4137</v>
      </c>
      <c r="Q193" s="20" t="s">
        <v>4098</v>
      </c>
      <c r="R193" s="21" t="s">
        <v>4138</v>
      </c>
      <c r="S193" s="21" t="s">
        <v>4133</v>
      </c>
      <c r="T193" s="20">
        <v>111058</v>
      </c>
      <c r="U193" s="20">
        <v>1</v>
      </c>
      <c r="V193" s="20">
        <v>0</v>
      </c>
      <c r="W193" s="20" t="s">
        <v>6955</v>
      </c>
      <c r="Y193" s="22">
        <v>45938.686048298601</v>
      </c>
      <c r="AA193" s="20" t="s">
        <v>4134</v>
      </c>
      <c r="AB193" s="27">
        <v>9106041989</v>
      </c>
      <c r="AC193" s="25" t="str">
        <f>VLOOKUP(AB193,Data!AF:AG,2,0)</f>
        <v>9106041989-00014982</v>
      </c>
      <c r="AE193" s="25" t="str">
        <f>VLOOKUP(AC193,Data!A:G,7,0)</f>
        <v>00014982</v>
      </c>
      <c r="AF193" s="25" t="str">
        <f>VLOOKUP(AC193,Data!A:D,4,0)</f>
        <v>08/10/2025</v>
      </c>
      <c r="AG193" s="20" t="s">
        <v>143</v>
      </c>
      <c r="AH193" s="25" t="s">
        <v>3621</v>
      </c>
      <c r="AI193" s="25" t="str">
        <f>VLOOKUP(AG193,'mã win'!B:K,10,0)</f>
        <v>B</v>
      </c>
      <c r="AJ193" s="20" t="str">
        <f>VLOOKUP(Q193,'mã sp'!A:B,2,0)</f>
        <v>GM500</v>
      </c>
      <c r="AK193" s="25" t="str">
        <f>VLOOKUP(AC193,Data!A:F,6,0)</f>
        <v>K25TTM</v>
      </c>
      <c r="AL193" s="20" t="str">
        <f t="shared" si="8"/>
        <v>2AMO WM+ HDG 78 Trần Hưng Đạo</v>
      </c>
      <c r="AM193" s="20" t="str">
        <f>VLOOKUP(AC193,Data!A:M,13,0)</f>
        <v>0104918404-006</v>
      </c>
      <c r="AO193" s="20" t="str">
        <f t="shared" si="9"/>
        <v/>
      </c>
      <c r="AP193" s="20" t="str">
        <f>IF(AND(AM193="0104918404",AO193=""),"WIN"&amp;L193,IF(AO193="",VLOOKUP(AM193,'mã win'!B:J,9,0),""))</f>
        <v>WIN-HDG-00-006</v>
      </c>
      <c r="AQ193" s="25" t="str">
        <f t="shared" si="10"/>
        <v>WIN-HDG-00-006</v>
      </c>
      <c r="AR193" s="1">
        <f t="shared" si="11"/>
        <v>119942.64</v>
      </c>
    </row>
    <row r="194" spans="1:44" x14ac:dyDescent="0.25">
      <c r="A194" s="20">
        <v>7678</v>
      </c>
      <c r="B194" s="21">
        <v>9106041997</v>
      </c>
      <c r="C194" s="22">
        <v>45938</v>
      </c>
      <c r="D194" s="22">
        <v>45938</v>
      </c>
      <c r="E194" s="23">
        <v>45938.687398692098</v>
      </c>
      <c r="F194" s="21" t="s">
        <v>6957</v>
      </c>
      <c r="G194" s="22"/>
      <c r="H194" s="20" t="s">
        <v>4127</v>
      </c>
      <c r="I194" s="21" t="s">
        <v>4128</v>
      </c>
      <c r="J194" s="20" t="s">
        <v>4129</v>
      </c>
      <c r="K194" s="20" t="s">
        <v>4130</v>
      </c>
      <c r="L194" s="21" t="s">
        <v>6934</v>
      </c>
      <c r="M194" s="20" t="s">
        <v>6935</v>
      </c>
      <c r="N194" s="20" t="s">
        <v>6936</v>
      </c>
      <c r="O194" s="20">
        <v>10</v>
      </c>
      <c r="P194" s="21" t="s">
        <v>4171</v>
      </c>
      <c r="Q194" s="20" t="s">
        <v>3998</v>
      </c>
      <c r="R194" s="21" t="s">
        <v>4172</v>
      </c>
      <c r="S194" s="21" t="s">
        <v>4133</v>
      </c>
      <c r="T194" s="20">
        <v>49500</v>
      </c>
      <c r="U194" s="20">
        <v>4</v>
      </c>
      <c r="V194" s="20">
        <v>0</v>
      </c>
      <c r="W194" s="20" t="s">
        <v>6935</v>
      </c>
      <c r="X194" s="20" t="s">
        <v>6937</v>
      </c>
      <c r="Y194" s="22">
        <v>45938.687397569403</v>
      </c>
      <c r="AA194" s="20" t="s">
        <v>4134</v>
      </c>
      <c r="AB194" s="27">
        <v>9106041997</v>
      </c>
      <c r="AC194" s="25" t="str">
        <f>VLOOKUP(AB194,Data!AF:AG,2,0)</f>
        <v>9106041997-00011333</v>
      </c>
      <c r="AE194" s="25" t="str">
        <f>VLOOKUP(AC194,Data!A:G,7,0)</f>
        <v>00011333</v>
      </c>
      <c r="AF194" s="25" t="str">
        <f>VLOOKUP(AC194,Data!A:D,4,0)</f>
        <v>08/10/2025</v>
      </c>
      <c r="AG194" s="20" t="s">
        <v>222</v>
      </c>
      <c r="AH194" s="25" t="s">
        <v>3727</v>
      </c>
      <c r="AI194" s="25" t="str">
        <f>VLOOKUP(AG194,'mã win'!B:K,10,0)</f>
        <v>B</v>
      </c>
      <c r="AJ194" s="20" t="str">
        <f>VLOOKUP(Q194,'mã sp'!A:B,2,0)</f>
        <v>GL250</v>
      </c>
      <c r="AK194" s="25" t="str">
        <f>VLOOKUP(AC194,Data!A:F,6,0)</f>
        <v>K25TTM</v>
      </c>
      <c r="AL194" s="20" t="str">
        <f t="shared" ref="AL194:AL257" si="12">L194&amp;" "&amp;M194</f>
        <v>5875 WM+ VPC Hoa Lư, Lập Thạch</v>
      </c>
      <c r="AM194" s="20" t="str">
        <f>VLOOKUP(AC194,Data!A:M,13,0)</f>
        <v>0104918404-029</v>
      </c>
      <c r="AO194" s="20" t="str">
        <f t="shared" ref="AO194:AO257" si="13">IF(AN194="","","WIN"&amp;L194)</f>
        <v/>
      </c>
      <c r="AP194" s="20" t="str">
        <f>IF(AND(AM194="0104918404",AO194=""),"WIN"&amp;L194,IF(AO194="",VLOOKUP(AM194,'mã win'!B:J,9,0),""))</f>
        <v>WIN-029</v>
      </c>
      <c r="AQ194" s="25" t="str">
        <f t="shared" si="10"/>
        <v>WIN-029</v>
      </c>
      <c r="AR194" s="1">
        <f t="shared" si="11"/>
        <v>213840</v>
      </c>
    </row>
    <row r="195" spans="1:44" x14ac:dyDescent="0.25">
      <c r="A195" s="20">
        <v>7679</v>
      </c>
      <c r="B195" s="21">
        <v>9106041997</v>
      </c>
      <c r="C195" s="22">
        <v>45938</v>
      </c>
      <c r="D195" s="22">
        <v>45938</v>
      </c>
      <c r="E195" s="23">
        <v>45938.687398692098</v>
      </c>
      <c r="F195" s="21" t="s">
        <v>6957</v>
      </c>
      <c r="G195" s="22"/>
      <c r="H195" s="20" t="s">
        <v>4127</v>
      </c>
      <c r="I195" s="21" t="s">
        <v>4128</v>
      </c>
      <c r="J195" s="20" t="s">
        <v>4129</v>
      </c>
      <c r="K195" s="20" t="s">
        <v>4130</v>
      </c>
      <c r="L195" s="21" t="s">
        <v>6934</v>
      </c>
      <c r="M195" s="20" t="s">
        <v>6935</v>
      </c>
      <c r="N195" s="20" t="s">
        <v>6936</v>
      </c>
      <c r="O195" s="20">
        <v>20</v>
      </c>
      <c r="P195" s="21" t="s">
        <v>4176</v>
      </c>
      <c r="Q195" s="20" t="s">
        <v>4009</v>
      </c>
      <c r="R195" s="21" t="s">
        <v>4177</v>
      </c>
      <c r="S195" s="21" t="s">
        <v>4133</v>
      </c>
      <c r="T195" s="20">
        <v>41328</v>
      </c>
      <c r="U195" s="20">
        <v>3</v>
      </c>
      <c r="V195" s="20">
        <v>0</v>
      </c>
      <c r="W195" s="20" t="s">
        <v>6935</v>
      </c>
      <c r="X195" s="20" t="s">
        <v>6937</v>
      </c>
      <c r="Y195" s="22">
        <v>45938.687397569403</v>
      </c>
      <c r="AA195" s="20" t="s">
        <v>4134</v>
      </c>
      <c r="AB195" s="27">
        <v>9106041997</v>
      </c>
      <c r="AC195" s="25" t="str">
        <f>VLOOKUP(AB195,Data!AF:AG,2,0)</f>
        <v>9106041997-00011333</v>
      </c>
      <c r="AE195" s="25" t="str">
        <f>VLOOKUP(AC195,Data!A:G,7,0)</f>
        <v>00011333</v>
      </c>
      <c r="AF195" s="25" t="str">
        <f>VLOOKUP(AC195,Data!A:D,4,0)</f>
        <v>08/10/2025</v>
      </c>
      <c r="AG195" s="20" t="s">
        <v>222</v>
      </c>
      <c r="AH195" s="25" t="s">
        <v>3727</v>
      </c>
      <c r="AI195" s="25" t="str">
        <f>VLOOKUP(AG195,'mã win'!B:K,10,0)</f>
        <v>B</v>
      </c>
      <c r="AJ195" s="20" t="str">
        <f>VLOOKUP(Q195,'mã sp'!A:B,2,0)</f>
        <v>GSG250</v>
      </c>
      <c r="AK195" s="25" t="str">
        <f>VLOOKUP(AC195,Data!A:F,6,0)</f>
        <v>K25TTM</v>
      </c>
      <c r="AL195" s="20" t="str">
        <f t="shared" si="12"/>
        <v>5875 WM+ VPC Hoa Lư, Lập Thạch</v>
      </c>
      <c r="AM195" s="20" t="str">
        <f>VLOOKUP(AC195,Data!A:M,13,0)</f>
        <v>0104918404-029</v>
      </c>
      <c r="AO195" s="20" t="str">
        <f t="shared" si="13"/>
        <v/>
      </c>
      <c r="AP195" s="20" t="str">
        <f>IF(AND(AM195="0104918404",AO195=""),"WIN"&amp;L195,IF(AO195="",VLOOKUP(AM195,'mã win'!B:J,9,0),""))</f>
        <v>WIN-029</v>
      </c>
      <c r="AQ195" s="25" t="str">
        <f t="shared" ref="AQ195:AQ258" si="14">IF(AP195="",AO195,AP195)</f>
        <v>WIN-029</v>
      </c>
      <c r="AR195" s="1">
        <f t="shared" ref="AR195:AR258" si="15">((U195*T195)*8%)+(U195*T195)</f>
        <v>133902.72</v>
      </c>
    </row>
    <row r="196" spans="1:44" x14ac:dyDescent="0.25">
      <c r="A196" s="20">
        <v>7680</v>
      </c>
      <c r="B196" s="21">
        <v>9106042001</v>
      </c>
      <c r="C196" s="22">
        <v>45938</v>
      </c>
      <c r="D196" s="22">
        <v>45938</v>
      </c>
      <c r="E196" s="23">
        <v>45938.690159872698</v>
      </c>
      <c r="F196" s="21" t="s">
        <v>6958</v>
      </c>
      <c r="G196" s="22"/>
      <c r="H196" s="20" t="s">
        <v>4127</v>
      </c>
      <c r="I196" s="21" t="s">
        <v>4128</v>
      </c>
      <c r="J196" s="20" t="s">
        <v>4129</v>
      </c>
      <c r="K196" s="20" t="s">
        <v>4130</v>
      </c>
      <c r="L196" s="21" t="s">
        <v>6959</v>
      </c>
      <c r="M196" s="20" t="s">
        <v>6960</v>
      </c>
      <c r="N196" s="20" t="s">
        <v>6961</v>
      </c>
      <c r="O196" s="20">
        <v>10</v>
      </c>
      <c r="P196" s="21" t="s">
        <v>4139</v>
      </c>
      <c r="Q196" s="20" t="s">
        <v>3948</v>
      </c>
      <c r="R196" s="21" t="s">
        <v>4140</v>
      </c>
      <c r="S196" s="21" t="s">
        <v>4133</v>
      </c>
      <c r="T196" s="20">
        <v>60885</v>
      </c>
      <c r="U196" s="20">
        <v>3</v>
      </c>
      <c r="V196" s="20">
        <v>0</v>
      </c>
      <c r="W196" s="20" t="s">
        <v>6960</v>
      </c>
      <c r="X196" s="20" t="s">
        <v>5936</v>
      </c>
      <c r="Y196" s="22">
        <v>45938.6901589931</v>
      </c>
      <c r="AA196" s="20" t="s">
        <v>4134</v>
      </c>
      <c r="AB196" s="27">
        <v>9106042001</v>
      </c>
      <c r="AC196" s="25" t="str">
        <f>VLOOKUP(AB196,Data!AF:AG,2,0)</f>
        <v>9106042001-00014302</v>
      </c>
      <c r="AE196" s="25" t="str">
        <f>VLOOKUP(AC196,Data!A:G,7,0)</f>
        <v>00014302</v>
      </c>
      <c r="AF196" s="25" t="str">
        <f>VLOOKUP(AC196,Data!A:D,4,0)</f>
        <v>08/10/2025</v>
      </c>
      <c r="AG196" s="20" t="s">
        <v>238</v>
      </c>
      <c r="AH196" s="25" t="s">
        <v>3779</v>
      </c>
      <c r="AI196" s="25" t="str">
        <f>VLOOKUP(AG196,'mã win'!B:K,10,0)</f>
        <v>B</v>
      </c>
      <c r="AJ196" s="20" t="str">
        <f>VLOOKUP(Q196,'mã sp'!A:B,2,0)</f>
        <v>CC300</v>
      </c>
      <c r="AK196" s="25" t="str">
        <f>VLOOKUP(AC196,Data!A:F,6,0)</f>
        <v>K25TTM</v>
      </c>
      <c r="AL196" s="20" t="str">
        <f t="shared" si="12"/>
        <v>3363 WM+ TBH KĐT Petro Thăng Long</v>
      </c>
      <c r="AM196" s="20" t="str">
        <f>VLOOKUP(AC196,Data!A:M,13,0)</f>
        <v>0104918404-044</v>
      </c>
      <c r="AO196" s="20" t="str">
        <f t="shared" si="13"/>
        <v/>
      </c>
      <c r="AP196" s="20" t="str">
        <f>IF(AND(AM196="0104918404",AO196=""),"WIN"&amp;L196,IF(AO196="",VLOOKUP(AM196,'mã win'!B:J,9,0),""))</f>
        <v>WIN-044</v>
      </c>
      <c r="AQ196" s="25" t="str">
        <f t="shared" si="14"/>
        <v>WIN-044</v>
      </c>
      <c r="AR196" s="1">
        <f t="shared" si="15"/>
        <v>197267.4</v>
      </c>
    </row>
    <row r="197" spans="1:44" x14ac:dyDescent="0.25">
      <c r="A197" s="20">
        <v>7681</v>
      </c>
      <c r="B197" s="21">
        <v>9106042001</v>
      </c>
      <c r="C197" s="22">
        <v>45938</v>
      </c>
      <c r="D197" s="22">
        <v>45938</v>
      </c>
      <c r="E197" s="23">
        <v>45938.690159872698</v>
      </c>
      <c r="F197" s="21" t="s">
        <v>6958</v>
      </c>
      <c r="G197" s="22"/>
      <c r="H197" s="20" t="s">
        <v>4127</v>
      </c>
      <c r="I197" s="21" t="s">
        <v>4128</v>
      </c>
      <c r="J197" s="20" t="s">
        <v>4129</v>
      </c>
      <c r="K197" s="20" t="s">
        <v>4130</v>
      </c>
      <c r="L197" s="21" t="s">
        <v>6959</v>
      </c>
      <c r="M197" s="20" t="s">
        <v>6960</v>
      </c>
      <c r="N197" s="20" t="s">
        <v>6961</v>
      </c>
      <c r="O197" s="20">
        <v>20</v>
      </c>
      <c r="P197" s="21" t="s">
        <v>4137</v>
      </c>
      <c r="Q197" s="20" t="s">
        <v>4098</v>
      </c>
      <c r="R197" s="21" t="s">
        <v>4138</v>
      </c>
      <c r="S197" s="21" t="s">
        <v>4133</v>
      </c>
      <c r="T197" s="20">
        <v>111058</v>
      </c>
      <c r="U197" s="20">
        <v>6</v>
      </c>
      <c r="V197" s="20">
        <v>0</v>
      </c>
      <c r="W197" s="20" t="s">
        <v>6960</v>
      </c>
      <c r="X197" s="20" t="s">
        <v>5936</v>
      </c>
      <c r="Y197" s="22">
        <v>45938.6901589931</v>
      </c>
      <c r="AA197" s="20" t="s">
        <v>4134</v>
      </c>
      <c r="AB197" s="27">
        <v>9106042001</v>
      </c>
      <c r="AC197" s="25" t="str">
        <f>VLOOKUP(AB197,Data!AF:AG,2,0)</f>
        <v>9106042001-00014302</v>
      </c>
      <c r="AE197" s="25" t="str">
        <f>VLOOKUP(AC197,Data!A:G,7,0)</f>
        <v>00014302</v>
      </c>
      <c r="AF197" s="25" t="str">
        <f>VLOOKUP(AC197,Data!A:D,4,0)</f>
        <v>08/10/2025</v>
      </c>
      <c r="AG197" s="20" t="s">
        <v>238</v>
      </c>
      <c r="AH197" s="25" t="s">
        <v>3779</v>
      </c>
      <c r="AI197" s="25" t="str">
        <f>VLOOKUP(AG197,'mã win'!B:K,10,0)</f>
        <v>B</v>
      </c>
      <c r="AJ197" s="20" t="str">
        <f>VLOOKUP(Q197,'mã sp'!A:B,2,0)</f>
        <v>GM500</v>
      </c>
      <c r="AK197" s="25" t="str">
        <f>VLOOKUP(AC197,Data!A:F,6,0)</f>
        <v>K25TTM</v>
      </c>
      <c r="AL197" s="20" t="str">
        <f t="shared" si="12"/>
        <v>3363 WM+ TBH KĐT Petro Thăng Long</v>
      </c>
      <c r="AM197" s="20" t="str">
        <f>VLOOKUP(AC197,Data!A:M,13,0)</f>
        <v>0104918404-044</v>
      </c>
      <c r="AO197" s="20" t="str">
        <f t="shared" si="13"/>
        <v/>
      </c>
      <c r="AP197" s="20" t="str">
        <f>IF(AND(AM197="0104918404",AO197=""),"WIN"&amp;L197,IF(AO197="",VLOOKUP(AM197,'mã win'!B:J,9,0),""))</f>
        <v>WIN-044</v>
      </c>
      <c r="AQ197" s="25" t="str">
        <f t="shared" si="14"/>
        <v>WIN-044</v>
      </c>
      <c r="AR197" s="1">
        <f t="shared" si="15"/>
        <v>719655.84</v>
      </c>
    </row>
    <row r="198" spans="1:44" x14ac:dyDescent="0.25">
      <c r="A198" s="20">
        <v>7682</v>
      </c>
      <c r="B198" s="21">
        <v>9106042020</v>
      </c>
      <c r="C198" s="22">
        <v>45938</v>
      </c>
      <c r="D198" s="22">
        <v>45938</v>
      </c>
      <c r="E198" s="23">
        <v>45938.693763738404</v>
      </c>
      <c r="F198" s="21" t="s">
        <v>6962</v>
      </c>
      <c r="G198" s="22"/>
      <c r="H198" s="20" t="s">
        <v>4127</v>
      </c>
      <c r="I198" s="21" t="s">
        <v>4128</v>
      </c>
      <c r="J198" s="20" t="s">
        <v>4129</v>
      </c>
      <c r="K198" s="20" t="s">
        <v>4130</v>
      </c>
      <c r="L198" s="21" t="s">
        <v>6963</v>
      </c>
      <c r="M198" s="20" t="s">
        <v>6964</v>
      </c>
      <c r="N198" s="20" t="s">
        <v>6965</v>
      </c>
      <c r="O198" s="20">
        <v>10</v>
      </c>
      <c r="P198" s="21" t="s">
        <v>4139</v>
      </c>
      <c r="Q198" s="20" t="s">
        <v>3948</v>
      </c>
      <c r="R198" s="21" t="s">
        <v>4140</v>
      </c>
      <c r="S198" s="21" t="s">
        <v>4133</v>
      </c>
      <c r="T198" s="20">
        <v>60885</v>
      </c>
      <c r="U198" s="20">
        <v>4</v>
      </c>
      <c r="V198" s="20">
        <v>0</v>
      </c>
      <c r="W198" s="20" t="s">
        <v>6964</v>
      </c>
      <c r="Y198" s="22">
        <v>45938.693762349503</v>
      </c>
      <c r="Z198" s="20" t="s">
        <v>6966</v>
      </c>
      <c r="AA198" s="20" t="s">
        <v>4134</v>
      </c>
      <c r="AB198" s="27">
        <v>9106042020</v>
      </c>
      <c r="AC198" s="25" t="str">
        <f>VLOOKUP(AB198,Data!AF:AG,2,0)</f>
        <v>9106042020-00047489</v>
      </c>
      <c r="AE198" s="25" t="str">
        <f>VLOOKUP(AC198,Data!A:G,7,0)</f>
        <v>00047489</v>
      </c>
      <c r="AF198" s="25" t="str">
        <f>VLOOKUP(AC198,Data!A:D,4,0)</f>
        <v>08/10/2025</v>
      </c>
      <c r="AG198" s="20" t="s">
        <v>407</v>
      </c>
      <c r="AH198" s="25" t="s">
        <v>3627</v>
      </c>
      <c r="AI198" s="25" t="str">
        <f>VLOOKUP(AG198,'mã win'!B:K,10,0)</f>
        <v>B</v>
      </c>
      <c r="AJ198" s="20" t="str">
        <f>VLOOKUP(Q198,'mã sp'!A:B,2,0)</f>
        <v>CC300</v>
      </c>
      <c r="AK198" s="25" t="str">
        <f>VLOOKUP(AC198,Data!A:F,6,0)</f>
        <v>K25TTM</v>
      </c>
      <c r="AL198" s="20" t="str">
        <f t="shared" si="12"/>
        <v>6467 WM+ QNH 93A Minh Khai</v>
      </c>
      <c r="AM198" s="20" t="str">
        <f>VLOOKUP(AC198,Data!A:M,13,0)</f>
        <v>0104918404-007</v>
      </c>
      <c r="AO198" s="20" t="str">
        <f t="shared" si="13"/>
        <v/>
      </c>
      <c r="AP198" s="20" t="str">
        <f>IF(AND(AM198="0104918404",AO198=""),"WIN"&amp;L198,IF(AO198="",VLOOKUP(AM198,'mã win'!B:J,9,0),""))</f>
        <v>WIN-QNH-00-007</v>
      </c>
      <c r="AQ198" s="25" t="str">
        <f t="shared" si="14"/>
        <v>WIN-QNH-00-007</v>
      </c>
      <c r="AR198" s="1">
        <f t="shared" si="15"/>
        <v>263023.2</v>
      </c>
    </row>
    <row r="199" spans="1:44" x14ac:dyDescent="0.25">
      <c r="A199" s="20">
        <v>7683</v>
      </c>
      <c r="B199" s="21">
        <v>9106042021</v>
      </c>
      <c r="C199" s="22">
        <v>45938</v>
      </c>
      <c r="D199" s="22">
        <v>45938</v>
      </c>
      <c r="E199" s="23">
        <v>45938.695951157402</v>
      </c>
      <c r="F199" s="21" t="s">
        <v>6967</v>
      </c>
      <c r="G199" s="22"/>
      <c r="H199" s="20" t="s">
        <v>4127</v>
      </c>
      <c r="I199" s="21" t="s">
        <v>4128</v>
      </c>
      <c r="J199" s="20" t="s">
        <v>4129</v>
      </c>
      <c r="K199" s="20" t="s">
        <v>4130</v>
      </c>
      <c r="L199" s="21" t="s">
        <v>6963</v>
      </c>
      <c r="M199" s="20" t="s">
        <v>6964</v>
      </c>
      <c r="N199" s="20" t="s">
        <v>6965</v>
      </c>
      <c r="O199" s="20">
        <v>10</v>
      </c>
      <c r="P199" s="21" t="s">
        <v>4152</v>
      </c>
      <c r="Q199" s="20" t="s">
        <v>4012</v>
      </c>
      <c r="R199" s="21" t="s">
        <v>4153</v>
      </c>
      <c r="S199" s="21" t="s">
        <v>4133</v>
      </c>
      <c r="T199" s="20">
        <v>41150</v>
      </c>
      <c r="U199" s="20">
        <v>4</v>
      </c>
      <c r="V199" s="20">
        <v>0</v>
      </c>
      <c r="W199" s="20" t="s">
        <v>6964</v>
      </c>
      <c r="Y199" s="22">
        <v>45938.695949884299</v>
      </c>
      <c r="Z199" s="20" t="s">
        <v>6968</v>
      </c>
      <c r="AA199" s="20" t="s">
        <v>4134</v>
      </c>
      <c r="AB199" s="27">
        <v>9106042021</v>
      </c>
      <c r="AC199" s="25" t="str">
        <f>VLOOKUP(AB199,Data!AF:AG,2,0)</f>
        <v>9106042021-00047490</v>
      </c>
      <c r="AE199" s="25" t="str">
        <f>VLOOKUP(AC199,Data!A:G,7,0)</f>
        <v>00047490</v>
      </c>
      <c r="AF199" s="25" t="str">
        <f>VLOOKUP(AC199,Data!A:D,4,0)</f>
        <v>08/10/2025</v>
      </c>
      <c r="AG199" s="20" t="s">
        <v>407</v>
      </c>
      <c r="AH199" s="25" t="s">
        <v>3627</v>
      </c>
      <c r="AI199" s="25" t="str">
        <f>VLOOKUP(AG199,'mã win'!B:K,10,0)</f>
        <v>B</v>
      </c>
      <c r="AJ199" s="20" t="str">
        <f>VLOOKUP(Q199,'mã sp'!A:B,2,0)</f>
        <v>GTLX250G</v>
      </c>
      <c r="AK199" s="25" t="str">
        <f>VLOOKUP(AC199,Data!A:F,6,0)</f>
        <v>K25TTM</v>
      </c>
      <c r="AL199" s="20" t="str">
        <f t="shared" si="12"/>
        <v>6467 WM+ QNH 93A Minh Khai</v>
      </c>
      <c r="AM199" s="20" t="str">
        <f>VLOOKUP(AC199,Data!A:M,13,0)</f>
        <v>0104918404-007</v>
      </c>
      <c r="AO199" s="20" t="str">
        <f t="shared" si="13"/>
        <v/>
      </c>
      <c r="AP199" s="20" t="str">
        <f>IF(AND(AM199="0104918404",AO199=""),"WIN"&amp;L199,IF(AO199="",VLOOKUP(AM199,'mã win'!B:J,9,0),""))</f>
        <v>WIN-QNH-00-007</v>
      </c>
      <c r="AQ199" s="25" t="str">
        <f t="shared" si="14"/>
        <v>WIN-QNH-00-007</v>
      </c>
      <c r="AR199" s="1">
        <f t="shared" si="15"/>
        <v>177768</v>
      </c>
    </row>
    <row r="200" spans="1:44" x14ac:dyDescent="0.25">
      <c r="A200" s="20">
        <v>7684</v>
      </c>
      <c r="B200" s="21">
        <v>9106042088</v>
      </c>
      <c r="C200" s="22">
        <v>45938</v>
      </c>
      <c r="D200" s="22">
        <v>45938</v>
      </c>
      <c r="E200" s="23">
        <v>45938.698629826402</v>
      </c>
      <c r="F200" s="21" t="s">
        <v>6969</v>
      </c>
      <c r="G200" s="22"/>
      <c r="H200" s="20" t="s">
        <v>4127</v>
      </c>
      <c r="I200" s="21" t="s">
        <v>4128</v>
      </c>
      <c r="J200" s="20" t="s">
        <v>4129</v>
      </c>
      <c r="K200" s="20" t="s">
        <v>4130</v>
      </c>
      <c r="L200" s="21" t="s">
        <v>5408</v>
      </c>
      <c r="M200" s="20" t="s">
        <v>5409</v>
      </c>
      <c r="N200" s="20" t="s">
        <v>5410</v>
      </c>
      <c r="O200" s="20">
        <v>10</v>
      </c>
      <c r="P200" s="21" t="s">
        <v>4139</v>
      </c>
      <c r="Q200" s="20" t="s">
        <v>3948</v>
      </c>
      <c r="R200" s="21" t="s">
        <v>4140</v>
      </c>
      <c r="S200" s="21" t="s">
        <v>4133</v>
      </c>
      <c r="T200" s="20">
        <v>60885</v>
      </c>
      <c r="U200" s="20">
        <v>2</v>
      </c>
      <c r="V200" s="20">
        <v>0</v>
      </c>
      <c r="W200" s="20" t="s">
        <v>5409</v>
      </c>
      <c r="Y200" s="22">
        <v>45938.698628854203</v>
      </c>
      <c r="Z200" s="20" t="s">
        <v>6970</v>
      </c>
      <c r="AA200" s="20" t="s">
        <v>4134</v>
      </c>
      <c r="AB200" s="27">
        <v>9106042088</v>
      </c>
      <c r="AC200" s="25" t="str">
        <f>VLOOKUP(AB200,Data!AF:AG,2,0)</f>
        <v>9106042088-00018183</v>
      </c>
      <c r="AE200" s="25" t="str">
        <f>VLOOKUP(AC200,Data!A:G,7,0)</f>
        <v>00018183</v>
      </c>
      <c r="AF200" s="25" t="str">
        <f>VLOOKUP(AC200,Data!A:D,4,0)</f>
        <v>08/10/2025</v>
      </c>
      <c r="AG200" s="20" t="s">
        <v>125</v>
      </c>
      <c r="AH200" s="25" t="s">
        <v>3606</v>
      </c>
      <c r="AI200" s="25" t="str">
        <f>VLOOKUP(AG200,'mã win'!B:K,10,0)</f>
        <v>B</v>
      </c>
      <c r="AJ200" s="20" t="str">
        <f>VLOOKUP(Q200,'mã sp'!A:B,2,0)</f>
        <v>CC300</v>
      </c>
      <c r="AK200" s="25" t="str">
        <f>VLOOKUP(AC200,Data!A:F,6,0)</f>
        <v>K25TTM</v>
      </c>
      <c r="AL200" s="20" t="str">
        <f t="shared" si="12"/>
        <v>6090 WM+ PTO 191B Ba Mỏ</v>
      </c>
      <c r="AM200" s="20" t="str">
        <f>VLOOKUP(AC200,Data!A:M,13,0)</f>
        <v>0104918404-003</v>
      </c>
      <c r="AO200" s="20" t="str">
        <f t="shared" si="13"/>
        <v/>
      </c>
      <c r="AP200" s="20" t="str">
        <f>IF(AND(AM200="0104918404",AO200=""),"WIN"&amp;L200,IF(AO200="",VLOOKUP(AM200,'mã win'!B:J,9,0),""))</f>
        <v>WIN-PTO-00-003</v>
      </c>
      <c r="AQ200" s="25" t="str">
        <f t="shared" si="14"/>
        <v>WIN-PTO-00-003</v>
      </c>
      <c r="AR200" s="1">
        <f t="shared" si="15"/>
        <v>131511.6</v>
      </c>
    </row>
    <row r="201" spans="1:44" x14ac:dyDescent="0.25">
      <c r="A201" s="20">
        <v>7685</v>
      </c>
      <c r="B201" s="21">
        <v>9106042099</v>
      </c>
      <c r="C201" s="22">
        <v>45938</v>
      </c>
      <c r="D201" s="22">
        <v>45938</v>
      </c>
      <c r="E201" s="23">
        <v>45938.700913043998</v>
      </c>
      <c r="F201" s="21" t="s">
        <v>6971</v>
      </c>
      <c r="G201" s="22"/>
      <c r="H201" s="20" t="s">
        <v>4127</v>
      </c>
      <c r="I201" s="21" t="s">
        <v>4128</v>
      </c>
      <c r="J201" s="20" t="s">
        <v>4129</v>
      </c>
      <c r="K201" s="20" t="s">
        <v>4130</v>
      </c>
      <c r="L201" s="21" t="s">
        <v>6972</v>
      </c>
      <c r="M201" s="20" t="s">
        <v>6973</v>
      </c>
      <c r="N201" s="20" t="s">
        <v>6974</v>
      </c>
      <c r="O201" s="20">
        <v>10</v>
      </c>
      <c r="P201" s="21" t="s">
        <v>4141</v>
      </c>
      <c r="Q201" s="20" t="s">
        <v>4058</v>
      </c>
      <c r="R201" s="21" t="s">
        <v>4142</v>
      </c>
      <c r="S201" s="21" t="s">
        <v>4133</v>
      </c>
      <c r="T201" s="20">
        <v>37720</v>
      </c>
      <c r="U201" s="20">
        <v>4</v>
      </c>
      <c r="V201" s="20">
        <v>0</v>
      </c>
      <c r="W201" s="20" t="s">
        <v>6975</v>
      </c>
      <c r="X201" s="20" t="s">
        <v>4161</v>
      </c>
      <c r="Y201" s="22">
        <v>45938.700912118104</v>
      </c>
      <c r="AA201" s="20" t="s">
        <v>4134</v>
      </c>
      <c r="AB201" s="27">
        <v>9106042099</v>
      </c>
      <c r="AC201" s="25" t="str">
        <f>VLOOKUP(AB201,Data!AF:AG,2,0)</f>
        <v>9106042099-00481360</v>
      </c>
      <c r="AE201" s="25" t="str">
        <f>VLOOKUP(AC201,Data!A:G,7,0)</f>
        <v>00481360</v>
      </c>
      <c r="AF201" s="25" t="str">
        <f>VLOOKUP(AC201,Data!A:D,4,0)</f>
        <v>08/10/2025</v>
      </c>
      <c r="AG201" s="20" t="s">
        <v>55</v>
      </c>
      <c r="AH201" s="25" t="s">
        <v>11792</v>
      </c>
      <c r="AI201" s="25" t="str">
        <f>VLOOKUP(AG201,'mã win'!B:K,10,0)</f>
        <v>B</v>
      </c>
      <c r="AJ201" s="20" t="str">
        <f>VLOOKUP(Q201,'mã sp'!A:B,2,0)</f>
        <v>MNH250</v>
      </c>
      <c r="AK201" s="25" t="str">
        <f>VLOOKUP(AC201,Data!A:F,6,0)</f>
        <v>K25TTM</v>
      </c>
      <c r="AL201" s="20" t="str">
        <f t="shared" si="12"/>
        <v>4277 WM+ HNI 67 đường 2 khu 2 Phú Minh</v>
      </c>
      <c r="AM201" s="20" t="str">
        <f>VLOOKUP(AC201,Data!A:M,13,0)</f>
        <v>0104918404-002</v>
      </c>
      <c r="AN201" s="20">
        <f>MATCH(L201,[1]Khach_hang!$O:$O,0)</f>
        <v>1172</v>
      </c>
      <c r="AO201" s="20" t="str">
        <f t="shared" si="13"/>
        <v>WIN4277</v>
      </c>
      <c r="AP201" s="20" t="str">
        <f>IF(AND(AM201="0104918404",AO201=""),"WIN"&amp;L201,IF(AO201="",VLOOKUP(AM201,'mã win'!B:J,9,0),""))</f>
        <v/>
      </c>
      <c r="AQ201" s="25" t="str">
        <f t="shared" si="14"/>
        <v>WIN4277</v>
      </c>
      <c r="AR201" s="1">
        <f t="shared" si="15"/>
        <v>162950.39999999999</v>
      </c>
    </row>
    <row r="202" spans="1:44" x14ac:dyDescent="0.25">
      <c r="A202" s="20">
        <v>7686</v>
      </c>
      <c r="B202" s="21">
        <v>9106042075</v>
      </c>
      <c r="C202" s="22">
        <v>45938</v>
      </c>
      <c r="D202" s="22">
        <v>45938</v>
      </c>
      <c r="E202" s="23">
        <v>45938.701067326401</v>
      </c>
      <c r="F202" s="21" t="s">
        <v>6976</v>
      </c>
      <c r="G202" s="22"/>
      <c r="H202" s="20" t="s">
        <v>4127</v>
      </c>
      <c r="I202" s="21" t="s">
        <v>4128</v>
      </c>
      <c r="J202" s="20" t="s">
        <v>4129</v>
      </c>
      <c r="K202" s="20" t="s">
        <v>4130</v>
      </c>
      <c r="L202" s="21" t="s">
        <v>6267</v>
      </c>
      <c r="M202" s="20" t="s">
        <v>6268</v>
      </c>
      <c r="N202" s="20" t="s">
        <v>6269</v>
      </c>
      <c r="O202" s="20">
        <v>10</v>
      </c>
      <c r="P202" s="21" t="s">
        <v>4150</v>
      </c>
      <c r="Q202" s="20" t="s">
        <v>3966</v>
      </c>
      <c r="R202" s="21" t="s">
        <v>4151</v>
      </c>
      <c r="S202" s="21" t="s">
        <v>4133</v>
      </c>
      <c r="T202" s="20">
        <v>70950</v>
      </c>
      <c r="U202" s="20">
        <v>1</v>
      </c>
      <c r="V202" s="20">
        <v>0</v>
      </c>
      <c r="W202" s="20" t="s">
        <v>6270</v>
      </c>
      <c r="X202" s="20" t="s">
        <v>4161</v>
      </c>
      <c r="Y202" s="22">
        <v>45938.701066087997</v>
      </c>
      <c r="AA202" s="20" t="s">
        <v>4134</v>
      </c>
      <c r="AB202" s="27">
        <v>9106042075</v>
      </c>
      <c r="AC202" s="25" t="str">
        <f>VLOOKUP(AB202,Data!AF:AG,2,0)</f>
        <v>9106042075-00080921</v>
      </c>
      <c r="AE202" s="25" t="str">
        <f>VLOOKUP(AC202,Data!A:G,7,0)</f>
        <v>00080921</v>
      </c>
      <c r="AF202" s="25" t="str">
        <f>VLOOKUP(AC202,Data!A:D,4,0)</f>
        <v>08/10/2025</v>
      </c>
      <c r="AG202" s="20" t="s">
        <v>64</v>
      </c>
      <c r="AH202" s="25" t="s">
        <v>3639</v>
      </c>
      <c r="AI202" s="25" t="str">
        <f>VLOOKUP(AG202,'mã win'!B:K,10,0)</f>
        <v>N</v>
      </c>
      <c r="AJ202" s="20" t="str">
        <f>VLOOKUP(Q202,'mã sp'!A:B,2,0)</f>
        <v>CN300</v>
      </c>
      <c r="AK202" s="25" t="str">
        <f>VLOOKUP(AC202,Data!A:F,6,0)</f>
        <v>K25TTM</v>
      </c>
      <c r="AL202" s="20" t="str">
        <f t="shared" si="12"/>
        <v>3194 WIN DNG 263 Ông Ích Đường</v>
      </c>
      <c r="AM202" s="20" t="str">
        <f>VLOOKUP(AC202,Data!A:M,13,0)</f>
        <v>0104918404-009</v>
      </c>
      <c r="AO202" s="20" t="str">
        <f t="shared" si="13"/>
        <v/>
      </c>
      <c r="AP202" s="20" t="str">
        <f>IF(AND(AM202="0104918404",AO202=""),"WIN"&amp;L202,IF(AO202="",VLOOKUP(AM202,'mã win'!B:J,9,0),""))</f>
        <v>WIN-DNG-01-009</v>
      </c>
      <c r="AQ202" s="25" t="str">
        <f t="shared" si="14"/>
        <v>WIN-DNG-01-009</v>
      </c>
      <c r="AR202" s="1">
        <f t="shared" si="15"/>
        <v>76626</v>
      </c>
    </row>
    <row r="203" spans="1:44" x14ac:dyDescent="0.25">
      <c r="A203" s="20">
        <v>7687</v>
      </c>
      <c r="B203" s="21">
        <v>9106042075</v>
      </c>
      <c r="C203" s="22">
        <v>45938</v>
      </c>
      <c r="D203" s="22">
        <v>45938</v>
      </c>
      <c r="E203" s="23">
        <v>45938.701067326401</v>
      </c>
      <c r="F203" s="21" t="s">
        <v>6976</v>
      </c>
      <c r="G203" s="22"/>
      <c r="H203" s="20" t="s">
        <v>4127</v>
      </c>
      <c r="I203" s="21" t="s">
        <v>4128</v>
      </c>
      <c r="J203" s="20" t="s">
        <v>4129</v>
      </c>
      <c r="K203" s="20" t="s">
        <v>4130</v>
      </c>
      <c r="L203" s="21" t="s">
        <v>6267</v>
      </c>
      <c r="M203" s="20" t="s">
        <v>6268</v>
      </c>
      <c r="N203" s="20" t="s">
        <v>6269</v>
      </c>
      <c r="O203" s="20">
        <v>20</v>
      </c>
      <c r="P203" s="21" t="s">
        <v>4141</v>
      </c>
      <c r="Q203" s="20" t="s">
        <v>4058</v>
      </c>
      <c r="R203" s="21" t="s">
        <v>4142</v>
      </c>
      <c r="S203" s="21" t="s">
        <v>4133</v>
      </c>
      <c r="T203" s="20">
        <v>37720</v>
      </c>
      <c r="U203" s="20">
        <v>4</v>
      </c>
      <c r="V203" s="20">
        <v>0</v>
      </c>
      <c r="W203" s="20" t="s">
        <v>6270</v>
      </c>
      <c r="X203" s="20" t="s">
        <v>4161</v>
      </c>
      <c r="Y203" s="22">
        <v>45938.701066087997</v>
      </c>
      <c r="AA203" s="20" t="s">
        <v>4134</v>
      </c>
      <c r="AB203" s="27">
        <v>9106042075</v>
      </c>
      <c r="AC203" s="25" t="str">
        <f>VLOOKUP(AB203,Data!AF:AG,2,0)</f>
        <v>9106042075-00080921</v>
      </c>
      <c r="AE203" s="25" t="str">
        <f>VLOOKUP(AC203,Data!A:G,7,0)</f>
        <v>00080921</v>
      </c>
      <c r="AF203" s="25" t="str">
        <f>VLOOKUP(AC203,Data!A:D,4,0)</f>
        <v>08/10/2025</v>
      </c>
      <c r="AG203" s="20" t="s">
        <v>64</v>
      </c>
      <c r="AH203" s="25" t="s">
        <v>3639</v>
      </c>
      <c r="AI203" s="25" t="str">
        <f>VLOOKUP(AG203,'mã win'!B:K,10,0)</f>
        <v>N</v>
      </c>
      <c r="AJ203" s="20" t="str">
        <f>VLOOKUP(Q203,'mã sp'!A:B,2,0)</f>
        <v>MNH250</v>
      </c>
      <c r="AK203" s="25" t="str">
        <f>VLOOKUP(AC203,Data!A:F,6,0)</f>
        <v>K25TTM</v>
      </c>
      <c r="AL203" s="20" t="str">
        <f t="shared" si="12"/>
        <v>3194 WIN DNG 263 Ông Ích Đường</v>
      </c>
      <c r="AM203" s="20" t="str">
        <f>VLOOKUP(AC203,Data!A:M,13,0)</f>
        <v>0104918404-009</v>
      </c>
      <c r="AO203" s="20" t="str">
        <f t="shared" si="13"/>
        <v/>
      </c>
      <c r="AP203" s="20" t="str">
        <f>IF(AND(AM203="0104918404",AO203=""),"WIN"&amp;L203,IF(AO203="",VLOOKUP(AM203,'mã win'!B:J,9,0),""))</f>
        <v>WIN-DNG-01-009</v>
      </c>
      <c r="AQ203" s="25" t="str">
        <f t="shared" si="14"/>
        <v>WIN-DNG-01-009</v>
      </c>
      <c r="AR203" s="1">
        <f t="shared" si="15"/>
        <v>162950.39999999999</v>
      </c>
    </row>
    <row r="204" spans="1:44" x14ac:dyDescent="0.25">
      <c r="A204" s="20">
        <v>7688</v>
      </c>
      <c r="B204" s="21">
        <v>9106042025</v>
      </c>
      <c r="C204" s="22">
        <v>45938</v>
      </c>
      <c r="D204" s="22">
        <v>45938</v>
      </c>
      <c r="E204" s="23">
        <v>45938.7014633449</v>
      </c>
      <c r="F204" s="21" t="s">
        <v>6977</v>
      </c>
      <c r="G204" s="22"/>
      <c r="H204" s="20" t="s">
        <v>4127</v>
      </c>
      <c r="I204" s="21" t="s">
        <v>4128</v>
      </c>
      <c r="J204" s="20" t="s">
        <v>4129</v>
      </c>
      <c r="K204" s="20" t="s">
        <v>4130</v>
      </c>
      <c r="L204" s="21" t="s">
        <v>4504</v>
      </c>
      <c r="M204" s="20" t="s">
        <v>4505</v>
      </c>
      <c r="N204" s="20" t="s">
        <v>4506</v>
      </c>
      <c r="O204" s="20">
        <v>10</v>
      </c>
      <c r="P204" s="21" t="s">
        <v>4152</v>
      </c>
      <c r="Q204" s="20" t="s">
        <v>4012</v>
      </c>
      <c r="R204" s="21" t="s">
        <v>4153</v>
      </c>
      <c r="S204" s="21" t="s">
        <v>4133</v>
      </c>
      <c r="T204" s="20">
        <v>41150</v>
      </c>
      <c r="U204" s="20">
        <v>2</v>
      </c>
      <c r="V204" s="20">
        <v>0</v>
      </c>
      <c r="W204" s="20" t="s">
        <v>4505</v>
      </c>
      <c r="Y204" s="22">
        <v>45938.701461840297</v>
      </c>
      <c r="AA204" s="20" t="s">
        <v>4134</v>
      </c>
      <c r="AB204" s="27">
        <v>9106042025</v>
      </c>
      <c r="AC204" s="25" t="str">
        <f>VLOOKUP(AB204,Data!AF:AG,2,0)</f>
        <v>9106042025-00481335</v>
      </c>
      <c r="AE204" s="25" t="str">
        <f>VLOOKUP(AC204,Data!A:G,7,0)</f>
        <v>00481335</v>
      </c>
      <c r="AF204" s="25" t="str">
        <f>VLOOKUP(AC204,Data!A:D,4,0)</f>
        <v>08/10/2025</v>
      </c>
      <c r="AG204" s="20" t="s">
        <v>55</v>
      </c>
      <c r="AH204" s="25" t="s">
        <v>10660</v>
      </c>
      <c r="AI204" s="25" t="str">
        <f>VLOOKUP(AG204,'mã win'!B:K,10,0)</f>
        <v>B</v>
      </c>
      <c r="AJ204" s="20" t="str">
        <f>VLOOKUP(Q204,'mã sp'!A:B,2,0)</f>
        <v>GTLX250G</v>
      </c>
      <c r="AK204" s="25" t="str">
        <f>VLOOKUP(AC204,Data!A:F,6,0)</f>
        <v>K25TTM</v>
      </c>
      <c r="AL204" s="20" t="str">
        <f t="shared" si="12"/>
        <v>2B07 WM+ HNI Yên Thị, Tiến Thịnh</v>
      </c>
      <c r="AM204" s="20" t="str">
        <f>VLOOKUP(AC204,Data!A:M,13,0)</f>
        <v>0104918404-002</v>
      </c>
      <c r="AN204" s="20">
        <f>MATCH(L204,[1]Khach_hang!$O:$O,0)</f>
        <v>617</v>
      </c>
      <c r="AO204" s="20" t="str">
        <f t="shared" si="13"/>
        <v>WIN2B07</v>
      </c>
      <c r="AP204" s="20" t="str">
        <f>IF(AND(AM204="0104918404",AO204=""),"WIN"&amp;L204,IF(AO204="",VLOOKUP(AM204,'mã win'!B:J,9,0),""))</f>
        <v/>
      </c>
      <c r="AQ204" s="25" t="str">
        <f t="shared" si="14"/>
        <v>WIN2B07</v>
      </c>
      <c r="AR204" s="1">
        <f t="shared" si="15"/>
        <v>88884</v>
      </c>
    </row>
    <row r="205" spans="1:44" x14ac:dyDescent="0.25">
      <c r="A205" s="20">
        <v>7689</v>
      </c>
      <c r="B205" s="21">
        <v>9106042111</v>
      </c>
      <c r="C205" s="22">
        <v>45938</v>
      </c>
      <c r="D205" s="22">
        <v>45938</v>
      </c>
      <c r="E205" s="23">
        <v>45938.703016932901</v>
      </c>
      <c r="F205" s="21" t="s">
        <v>6978</v>
      </c>
      <c r="G205" s="22"/>
      <c r="H205" s="20" t="s">
        <v>4127</v>
      </c>
      <c r="I205" s="21" t="s">
        <v>4128</v>
      </c>
      <c r="J205" s="20" t="s">
        <v>4129</v>
      </c>
      <c r="K205" s="20" t="s">
        <v>4130</v>
      </c>
      <c r="L205" s="21" t="s">
        <v>4650</v>
      </c>
      <c r="M205" s="20" t="s">
        <v>4651</v>
      </c>
      <c r="N205" s="20" t="s">
        <v>4652</v>
      </c>
      <c r="O205" s="20">
        <v>10</v>
      </c>
      <c r="P205" s="21" t="s">
        <v>4150</v>
      </c>
      <c r="Q205" s="20" t="s">
        <v>3966</v>
      </c>
      <c r="R205" s="21" t="s">
        <v>4151</v>
      </c>
      <c r="S205" s="21" t="s">
        <v>4133</v>
      </c>
      <c r="T205" s="20">
        <v>70950</v>
      </c>
      <c r="U205" s="20">
        <v>4</v>
      </c>
      <c r="V205" s="20">
        <v>0</v>
      </c>
      <c r="W205" s="20" t="s">
        <v>4651</v>
      </c>
      <c r="X205" s="20" t="s">
        <v>4653</v>
      </c>
      <c r="Y205" s="22">
        <v>45938.703015474501</v>
      </c>
      <c r="AA205" s="20" t="s">
        <v>4134</v>
      </c>
      <c r="AB205" s="27">
        <v>9106042111</v>
      </c>
      <c r="AC205" s="25" t="str">
        <f>VLOOKUP(AB205,Data!AF:AG,2,0)</f>
        <v>9106042111-00014987</v>
      </c>
      <c r="AE205" s="25" t="str">
        <f>VLOOKUP(AC205,Data!A:G,7,0)</f>
        <v>00014987</v>
      </c>
      <c r="AF205" s="25" t="str">
        <f>VLOOKUP(AC205,Data!A:D,4,0)</f>
        <v>08/10/2025</v>
      </c>
      <c r="AG205" s="20" t="s">
        <v>143</v>
      </c>
      <c r="AH205" s="25" t="s">
        <v>3621</v>
      </c>
      <c r="AI205" s="25" t="str">
        <f>VLOOKUP(AG205,'mã win'!B:K,10,0)</f>
        <v>B</v>
      </c>
      <c r="AJ205" s="20" t="str">
        <f>VLOOKUP(Q205,'mã sp'!A:B,2,0)</f>
        <v>CN300</v>
      </c>
      <c r="AK205" s="25" t="str">
        <f>VLOOKUP(AC205,Data!A:F,6,0)</f>
        <v>K25TTM</v>
      </c>
      <c r="AL205" s="20" t="str">
        <f t="shared" si="12"/>
        <v>3681 WM+ HDG 285-287 Thanh Niên</v>
      </c>
      <c r="AM205" s="20" t="str">
        <f>VLOOKUP(AC205,Data!A:M,13,0)</f>
        <v>0104918404-006</v>
      </c>
      <c r="AO205" s="20" t="str">
        <f t="shared" si="13"/>
        <v/>
      </c>
      <c r="AP205" s="20" t="str">
        <f>IF(AND(AM205="0104918404",AO205=""),"WIN"&amp;L205,IF(AO205="",VLOOKUP(AM205,'mã win'!B:J,9,0),""))</f>
        <v>WIN-HDG-00-006</v>
      </c>
      <c r="AQ205" s="25" t="str">
        <f t="shared" si="14"/>
        <v>WIN-HDG-00-006</v>
      </c>
      <c r="AR205" s="1">
        <f t="shared" si="15"/>
        <v>306504</v>
      </c>
    </row>
    <row r="206" spans="1:44" x14ac:dyDescent="0.25">
      <c r="A206" s="20">
        <v>7690</v>
      </c>
      <c r="B206" s="21">
        <v>9106042111</v>
      </c>
      <c r="C206" s="22">
        <v>45938</v>
      </c>
      <c r="D206" s="22">
        <v>45938</v>
      </c>
      <c r="E206" s="23">
        <v>45938.703016932901</v>
      </c>
      <c r="F206" s="21" t="s">
        <v>6978</v>
      </c>
      <c r="G206" s="22"/>
      <c r="H206" s="20" t="s">
        <v>4127</v>
      </c>
      <c r="I206" s="21" t="s">
        <v>4128</v>
      </c>
      <c r="J206" s="20" t="s">
        <v>4129</v>
      </c>
      <c r="K206" s="20" t="s">
        <v>4130</v>
      </c>
      <c r="L206" s="21" t="s">
        <v>4650</v>
      </c>
      <c r="M206" s="20" t="s">
        <v>4651</v>
      </c>
      <c r="N206" s="20" t="s">
        <v>4652</v>
      </c>
      <c r="O206" s="20">
        <v>20</v>
      </c>
      <c r="P206" s="21" t="s">
        <v>4139</v>
      </c>
      <c r="Q206" s="20" t="s">
        <v>3948</v>
      </c>
      <c r="R206" s="21" t="s">
        <v>4140</v>
      </c>
      <c r="S206" s="21" t="s">
        <v>4133</v>
      </c>
      <c r="T206" s="20">
        <v>60885</v>
      </c>
      <c r="U206" s="20">
        <v>5</v>
      </c>
      <c r="V206" s="20">
        <v>0</v>
      </c>
      <c r="W206" s="20" t="s">
        <v>4651</v>
      </c>
      <c r="X206" s="20" t="s">
        <v>4653</v>
      </c>
      <c r="Y206" s="22">
        <v>45938.703015474501</v>
      </c>
      <c r="AA206" s="20" t="s">
        <v>4134</v>
      </c>
      <c r="AB206" s="27">
        <v>9106042111</v>
      </c>
      <c r="AC206" s="25" t="str">
        <f>VLOOKUP(AB206,Data!AF:AG,2,0)</f>
        <v>9106042111-00014987</v>
      </c>
      <c r="AE206" s="25" t="str">
        <f>VLOOKUP(AC206,Data!A:G,7,0)</f>
        <v>00014987</v>
      </c>
      <c r="AF206" s="25" t="str">
        <f>VLOOKUP(AC206,Data!A:D,4,0)</f>
        <v>08/10/2025</v>
      </c>
      <c r="AG206" s="20" t="s">
        <v>143</v>
      </c>
      <c r="AH206" s="25" t="s">
        <v>3621</v>
      </c>
      <c r="AI206" s="25" t="str">
        <f>VLOOKUP(AG206,'mã win'!B:K,10,0)</f>
        <v>B</v>
      </c>
      <c r="AJ206" s="20" t="str">
        <f>VLOOKUP(Q206,'mã sp'!A:B,2,0)</f>
        <v>CC300</v>
      </c>
      <c r="AK206" s="25" t="str">
        <f>VLOOKUP(AC206,Data!A:F,6,0)</f>
        <v>K25TTM</v>
      </c>
      <c r="AL206" s="20" t="str">
        <f t="shared" si="12"/>
        <v>3681 WM+ HDG 285-287 Thanh Niên</v>
      </c>
      <c r="AM206" s="20" t="str">
        <f>VLOOKUP(AC206,Data!A:M,13,0)</f>
        <v>0104918404-006</v>
      </c>
      <c r="AO206" s="20" t="str">
        <f t="shared" si="13"/>
        <v/>
      </c>
      <c r="AP206" s="20" t="str">
        <f>IF(AND(AM206="0104918404",AO206=""),"WIN"&amp;L206,IF(AO206="",VLOOKUP(AM206,'mã win'!B:J,9,0),""))</f>
        <v>WIN-HDG-00-006</v>
      </c>
      <c r="AQ206" s="25" t="str">
        <f t="shared" si="14"/>
        <v>WIN-HDG-00-006</v>
      </c>
      <c r="AR206" s="1">
        <f t="shared" si="15"/>
        <v>328779</v>
      </c>
    </row>
    <row r="207" spans="1:44" x14ac:dyDescent="0.25">
      <c r="A207" s="20">
        <v>7691</v>
      </c>
      <c r="B207" s="21">
        <v>9106042151</v>
      </c>
      <c r="C207" s="22">
        <v>45938</v>
      </c>
      <c r="D207" s="22">
        <v>45943</v>
      </c>
      <c r="E207" s="23">
        <v>45938.708910798603</v>
      </c>
      <c r="F207" s="21" t="s">
        <v>6979</v>
      </c>
      <c r="G207" s="22"/>
      <c r="H207" s="20" t="s">
        <v>4127</v>
      </c>
      <c r="I207" s="21" t="s">
        <v>4128</v>
      </c>
      <c r="J207" s="20" t="s">
        <v>4129</v>
      </c>
      <c r="K207" s="20" t="s">
        <v>4130</v>
      </c>
      <c r="L207" s="21" t="s">
        <v>6980</v>
      </c>
      <c r="M207" s="20" t="s">
        <v>6981</v>
      </c>
      <c r="N207" s="20" t="s">
        <v>6982</v>
      </c>
      <c r="O207" s="20">
        <v>10</v>
      </c>
      <c r="P207" s="21" t="s">
        <v>4137</v>
      </c>
      <c r="Q207" s="20" t="s">
        <v>4098</v>
      </c>
      <c r="R207" s="21" t="s">
        <v>4138</v>
      </c>
      <c r="S207" s="21" t="s">
        <v>4133</v>
      </c>
      <c r="T207" s="20">
        <v>111058</v>
      </c>
      <c r="U207" s="20">
        <v>2</v>
      </c>
      <c r="V207" s="20">
        <v>0</v>
      </c>
      <c r="W207" s="20" t="s">
        <v>6981</v>
      </c>
      <c r="X207" s="20" t="s">
        <v>4161</v>
      </c>
      <c r="Y207" s="22">
        <v>45938.708909838002</v>
      </c>
      <c r="AA207" s="20" t="s">
        <v>4134</v>
      </c>
      <c r="AB207" s="27">
        <v>9106042151</v>
      </c>
      <c r="AC207" s="25" t="str">
        <f>VLOOKUP(AB207,Data!AF:AG,2,0)</f>
        <v>9106042151-00481384</v>
      </c>
      <c r="AE207" s="25" t="str">
        <f>VLOOKUP(AC207,Data!A:G,7,0)</f>
        <v>00481384</v>
      </c>
      <c r="AF207" s="25" t="str">
        <f>VLOOKUP(AC207,Data!A:D,4,0)</f>
        <v>08/10/2025</v>
      </c>
      <c r="AG207" s="20" t="s">
        <v>55</v>
      </c>
      <c r="AH207" s="25" t="s">
        <v>11174</v>
      </c>
      <c r="AI207" s="25" t="str">
        <f>VLOOKUP(AG207,'mã win'!B:K,10,0)</f>
        <v>B</v>
      </c>
      <c r="AJ207" s="20" t="str">
        <f>VLOOKUP(Q207,'mã sp'!A:B,2,0)</f>
        <v>GM500</v>
      </c>
      <c r="AK207" s="25" t="str">
        <f>VLOOKUP(AC207,Data!A:F,6,0)</f>
        <v>K25TTM</v>
      </c>
      <c r="AL207" s="20" t="str">
        <f t="shared" si="12"/>
        <v>3512 WM+ HNI Đội 5 thôn Yên Kiện</v>
      </c>
      <c r="AM207" s="20" t="str">
        <f>VLOOKUP(AC207,Data!A:M,13,0)</f>
        <v>0104918404-002</v>
      </c>
      <c r="AN207" s="20">
        <f>MATCH(L207,[1]Khach_hang!$O:$O,0)</f>
        <v>863</v>
      </c>
      <c r="AO207" s="20" t="str">
        <f t="shared" si="13"/>
        <v>WIN3512</v>
      </c>
      <c r="AP207" s="20" t="str">
        <f>IF(AND(AM207="0104918404",AO207=""),"WIN"&amp;L207,IF(AO207="",VLOOKUP(AM207,'mã win'!B:J,9,0),""))</f>
        <v/>
      </c>
      <c r="AQ207" s="25" t="str">
        <f t="shared" si="14"/>
        <v>WIN3512</v>
      </c>
      <c r="AR207" s="1">
        <f t="shared" si="15"/>
        <v>239885.28</v>
      </c>
    </row>
    <row r="208" spans="1:44" x14ac:dyDescent="0.25">
      <c r="A208" s="20">
        <v>7692</v>
      </c>
      <c r="B208" s="21">
        <v>9106042151</v>
      </c>
      <c r="C208" s="22">
        <v>45938</v>
      </c>
      <c r="D208" s="22">
        <v>45943</v>
      </c>
      <c r="E208" s="23">
        <v>45938.708910798603</v>
      </c>
      <c r="F208" s="21" t="s">
        <v>6979</v>
      </c>
      <c r="G208" s="22"/>
      <c r="H208" s="20" t="s">
        <v>4127</v>
      </c>
      <c r="I208" s="21" t="s">
        <v>4128</v>
      </c>
      <c r="J208" s="20" t="s">
        <v>4129</v>
      </c>
      <c r="K208" s="20" t="s">
        <v>4130</v>
      </c>
      <c r="L208" s="21" t="s">
        <v>6980</v>
      </c>
      <c r="M208" s="20" t="s">
        <v>6981</v>
      </c>
      <c r="N208" s="20" t="s">
        <v>6982</v>
      </c>
      <c r="O208" s="20">
        <v>20</v>
      </c>
      <c r="P208" s="21" t="s">
        <v>4131</v>
      </c>
      <c r="Q208" s="20" t="s">
        <v>4099</v>
      </c>
      <c r="R208" s="21" t="s">
        <v>4132</v>
      </c>
      <c r="S208" s="21" t="s">
        <v>4133</v>
      </c>
      <c r="T208" s="20">
        <v>73431</v>
      </c>
      <c r="U208" s="20">
        <v>1</v>
      </c>
      <c r="V208" s="20">
        <v>0</v>
      </c>
      <c r="W208" s="20" t="s">
        <v>6981</v>
      </c>
      <c r="X208" s="20" t="s">
        <v>4161</v>
      </c>
      <c r="Y208" s="22">
        <v>45938.708909838002</v>
      </c>
      <c r="AA208" s="20" t="s">
        <v>4134</v>
      </c>
      <c r="AB208" s="27">
        <v>9106042151</v>
      </c>
      <c r="AC208" s="25" t="str">
        <f>VLOOKUP(AB208,Data!AF:AG,2,0)</f>
        <v>9106042151-00481384</v>
      </c>
      <c r="AE208" s="25" t="str">
        <f>VLOOKUP(AC208,Data!A:G,7,0)</f>
        <v>00481384</v>
      </c>
      <c r="AF208" s="25" t="str">
        <f>VLOOKUP(AC208,Data!A:D,4,0)</f>
        <v>08/10/2025</v>
      </c>
      <c r="AG208" s="20" t="s">
        <v>55</v>
      </c>
      <c r="AH208" s="25" t="s">
        <v>11174</v>
      </c>
      <c r="AI208" s="25" t="str">
        <f>VLOOKUP(AG208,'mã win'!B:K,10,0)</f>
        <v>B</v>
      </c>
      <c r="AJ208" s="20" t="str">
        <f>VLOOKUP(Q208,'mã sp'!A:B,2,0)</f>
        <v>CGM300</v>
      </c>
      <c r="AK208" s="25" t="str">
        <f>VLOOKUP(AC208,Data!A:F,6,0)</f>
        <v>K25TTM</v>
      </c>
      <c r="AL208" s="20" t="str">
        <f t="shared" si="12"/>
        <v>3512 WM+ HNI Đội 5 thôn Yên Kiện</v>
      </c>
      <c r="AM208" s="20" t="str">
        <f>VLOOKUP(AC208,Data!A:M,13,0)</f>
        <v>0104918404-002</v>
      </c>
      <c r="AN208" s="20">
        <f>MATCH(L208,[1]Khach_hang!$O:$O,0)</f>
        <v>863</v>
      </c>
      <c r="AO208" s="20" t="str">
        <f t="shared" si="13"/>
        <v>WIN3512</v>
      </c>
      <c r="AP208" s="20" t="str">
        <f>IF(AND(AM208="0104918404",AO208=""),"WIN"&amp;L208,IF(AO208="",VLOOKUP(AM208,'mã win'!B:J,9,0),""))</f>
        <v/>
      </c>
      <c r="AQ208" s="25" t="str">
        <f t="shared" si="14"/>
        <v>WIN3512</v>
      </c>
      <c r="AR208" s="1">
        <f t="shared" si="15"/>
        <v>79305.48</v>
      </c>
    </row>
    <row r="209" spans="1:44" x14ac:dyDescent="0.25">
      <c r="A209" s="20">
        <v>7694</v>
      </c>
      <c r="B209" s="21">
        <v>9106042145</v>
      </c>
      <c r="C209" s="22">
        <v>45938</v>
      </c>
      <c r="D209" s="22">
        <v>45943</v>
      </c>
      <c r="E209" s="23">
        <v>45938.710375891198</v>
      </c>
      <c r="F209" s="21" t="s">
        <v>6983</v>
      </c>
      <c r="G209" s="22"/>
      <c r="H209" s="20" t="s">
        <v>4127</v>
      </c>
      <c r="I209" s="21" t="s">
        <v>4128</v>
      </c>
      <c r="J209" s="20" t="s">
        <v>4129</v>
      </c>
      <c r="K209" s="20" t="s">
        <v>4130</v>
      </c>
      <c r="L209" s="21" t="s">
        <v>4683</v>
      </c>
      <c r="M209" s="20" t="s">
        <v>4684</v>
      </c>
      <c r="N209" s="20" t="s">
        <v>4685</v>
      </c>
      <c r="O209" s="20">
        <v>10</v>
      </c>
      <c r="P209" s="21" t="s">
        <v>4137</v>
      </c>
      <c r="Q209" s="20" t="s">
        <v>4098</v>
      </c>
      <c r="R209" s="21" t="s">
        <v>4138</v>
      </c>
      <c r="S209" s="21" t="s">
        <v>4133</v>
      </c>
      <c r="T209" s="20">
        <v>111058</v>
      </c>
      <c r="U209" s="20">
        <v>2</v>
      </c>
      <c r="V209" s="20">
        <v>0</v>
      </c>
      <c r="W209" s="20" t="s">
        <v>4684</v>
      </c>
      <c r="X209" s="20" t="s">
        <v>4686</v>
      </c>
      <c r="Y209" s="22">
        <v>45938.710374536997</v>
      </c>
      <c r="AA209" s="20" t="s">
        <v>4134</v>
      </c>
      <c r="AB209" s="27">
        <v>9106042145</v>
      </c>
      <c r="AC209" s="25" t="str">
        <f>VLOOKUP(AB209,Data!AF:AG,2,0)</f>
        <v>9106042145-00018184</v>
      </c>
      <c r="AE209" s="25" t="str">
        <f>VLOOKUP(AC209,Data!A:G,7,0)</f>
        <v>00018184</v>
      </c>
      <c r="AF209" s="25" t="str">
        <f>VLOOKUP(AC209,Data!A:D,4,0)</f>
        <v>08/10/2025</v>
      </c>
      <c r="AG209" s="20" t="s">
        <v>125</v>
      </c>
      <c r="AH209" s="25" t="s">
        <v>3606</v>
      </c>
      <c r="AI209" s="25" t="str">
        <f>VLOOKUP(AG209,'mã win'!B:K,10,0)</f>
        <v>B</v>
      </c>
      <c r="AJ209" s="20" t="str">
        <f>VLOOKUP(Q209,'mã sp'!A:B,2,0)</f>
        <v>GM500</v>
      </c>
      <c r="AK209" s="25" t="str">
        <f>VLOOKUP(AC209,Data!A:F,6,0)</f>
        <v>K25TTM</v>
      </c>
      <c r="AL209" s="20" t="str">
        <f t="shared" si="12"/>
        <v>3585 WM+ PTO Khu 6B, Nông Trang</v>
      </c>
      <c r="AM209" s="20" t="str">
        <f>VLOOKUP(AC209,Data!A:M,13,0)</f>
        <v>0104918404-003</v>
      </c>
      <c r="AO209" s="20" t="str">
        <f t="shared" si="13"/>
        <v/>
      </c>
      <c r="AP209" s="20" t="str">
        <f>IF(AND(AM209="0104918404",AO209=""),"WIN"&amp;L209,IF(AO209="",VLOOKUP(AM209,'mã win'!B:J,9,0),""))</f>
        <v>WIN-PTO-00-003</v>
      </c>
      <c r="AQ209" s="25" t="str">
        <f t="shared" si="14"/>
        <v>WIN-PTO-00-003</v>
      </c>
      <c r="AR209" s="1">
        <f t="shared" si="15"/>
        <v>239885.28</v>
      </c>
    </row>
    <row r="210" spans="1:44" x14ac:dyDescent="0.25">
      <c r="A210" s="20">
        <v>7695</v>
      </c>
      <c r="B210" s="21">
        <v>9106042189</v>
      </c>
      <c r="C210" s="22">
        <v>45938</v>
      </c>
      <c r="D210" s="22">
        <v>45943</v>
      </c>
      <c r="E210" s="23">
        <v>45938.710511192097</v>
      </c>
      <c r="F210" s="21" t="s">
        <v>6984</v>
      </c>
      <c r="G210" s="22"/>
      <c r="H210" s="20" t="s">
        <v>4127</v>
      </c>
      <c r="I210" s="21" t="s">
        <v>4128</v>
      </c>
      <c r="J210" s="20" t="s">
        <v>4129</v>
      </c>
      <c r="K210" s="20" t="s">
        <v>4130</v>
      </c>
      <c r="L210" s="21" t="s">
        <v>4973</v>
      </c>
      <c r="M210" s="20" t="s">
        <v>4974</v>
      </c>
      <c r="N210" s="20" t="s">
        <v>4975</v>
      </c>
      <c r="O210" s="20">
        <v>10</v>
      </c>
      <c r="P210" s="21" t="s">
        <v>4137</v>
      </c>
      <c r="Q210" s="20" t="s">
        <v>4098</v>
      </c>
      <c r="R210" s="21" t="s">
        <v>4138</v>
      </c>
      <c r="S210" s="21" t="s">
        <v>4133</v>
      </c>
      <c r="T210" s="20">
        <v>111058</v>
      </c>
      <c r="U210" s="20">
        <v>1</v>
      </c>
      <c r="V210" s="20">
        <v>0</v>
      </c>
      <c r="W210" s="20" t="s">
        <v>4974</v>
      </c>
      <c r="X210" s="20" t="s">
        <v>4161</v>
      </c>
      <c r="Y210" s="22">
        <v>45938.710510335703</v>
      </c>
      <c r="Z210" s="20" t="s">
        <v>6985</v>
      </c>
      <c r="AA210" s="20" t="s">
        <v>4134</v>
      </c>
      <c r="AB210" s="27">
        <v>9106042189</v>
      </c>
      <c r="AC210" s="25" t="str">
        <f>VLOOKUP(AB210,Data!AF:AG,2,0)</f>
        <v>9106042189-00481396</v>
      </c>
      <c r="AE210" s="25" t="str">
        <f>VLOOKUP(AC210,Data!A:G,7,0)</f>
        <v>00481396</v>
      </c>
      <c r="AF210" s="25" t="str">
        <f>VLOOKUP(AC210,Data!A:D,4,0)</f>
        <v>08/10/2025</v>
      </c>
      <c r="AG210" s="20" t="s">
        <v>55</v>
      </c>
      <c r="AH210" s="25" t="s">
        <v>11218</v>
      </c>
      <c r="AI210" s="25" t="str">
        <f>VLOOKUP(AG210,'mã win'!B:K,10,0)</f>
        <v>B</v>
      </c>
      <c r="AJ210" s="20" t="str">
        <f>VLOOKUP(Q210,'mã sp'!A:B,2,0)</f>
        <v>GM500</v>
      </c>
      <c r="AK210" s="25" t="str">
        <f>VLOOKUP(AC210,Data!A:F,6,0)</f>
        <v>K25TTM</v>
      </c>
      <c r="AL210" s="20" t="str">
        <f t="shared" si="12"/>
        <v>3573 WM+ HNI 184 Bồ Đề</v>
      </c>
      <c r="AM210" s="20" t="str">
        <f>VLOOKUP(AC210,Data!A:M,13,0)</f>
        <v>0104918404-002</v>
      </c>
      <c r="AN210" s="20">
        <f>MATCH(L210,[1]Khach_hang!$O:$O,0)</f>
        <v>885</v>
      </c>
      <c r="AO210" s="20" t="str">
        <f t="shared" si="13"/>
        <v>WIN3573</v>
      </c>
      <c r="AP210" s="20" t="str">
        <f>IF(AND(AM210="0104918404",AO210=""),"WIN"&amp;L210,IF(AO210="",VLOOKUP(AM210,'mã win'!B:J,9,0),""))</f>
        <v/>
      </c>
      <c r="AQ210" s="25" t="str">
        <f t="shared" si="14"/>
        <v>WIN3573</v>
      </c>
      <c r="AR210" s="1">
        <f t="shared" si="15"/>
        <v>119942.64</v>
      </c>
    </row>
    <row r="211" spans="1:44" x14ac:dyDescent="0.25">
      <c r="A211" s="20">
        <v>7696</v>
      </c>
      <c r="B211" s="21">
        <v>9106042166</v>
      </c>
      <c r="C211" s="22">
        <v>45938</v>
      </c>
      <c r="D211" s="22">
        <v>45943</v>
      </c>
      <c r="E211" s="23">
        <v>45938.710657523101</v>
      </c>
      <c r="F211" s="21" t="s">
        <v>6986</v>
      </c>
      <c r="G211" s="22"/>
      <c r="H211" s="20" t="s">
        <v>4127</v>
      </c>
      <c r="I211" s="21" t="s">
        <v>4128</v>
      </c>
      <c r="J211" s="20" t="s">
        <v>4129</v>
      </c>
      <c r="K211" s="20" t="s">
        <v>4130</v>
      </c>
      <c r="L211" s="21" t="s">
        <v>6987</v>
      </c>
      <c r="M211" s="20" t="s">
        <v>6988</v>
      </c>
      <c r="N211" s="20" t="s">
        <v>6989</v>
      </c>
      <c r="O211" s="20">
        <v>10</v>
      </c>
      <c r="P211" s="21" t="s">
        <v>4131</v>
      </c>
      <c r="Q211" s="20" t="s">
        <v>4099</v>
      </c>
      <c r="R211" s="21" t="s">
        <v>4132</v>
      </c>
      <c r="S211" s="21" t="s">
        <v>4133</v>
      </c>
      <c r="T211" s="20">
        <v>73431</v>
      </c>
      <c r="U211" s="20">
        <v>1</v>
      </c>
      <c r="V211" s="20">
        <v>0</v>
      </c>
      <c r="W211" s="20" t="s">
        <v>6990</v>
      </c>
      <c r="X211" s="20" t="s">
        <v>4161</v>
      </c>
      <c r="Y211" s="22">
        <v>45938.710656018498</v>
      </c>
      <c r="AA211" s="20" t="s">
        <v>4134</v>
      </c>
      <c r="AB211" s="27">
        <v>9106042166</v>
      </c>
      <c r="AC211" s="25" t="str">
        <f>VLOOKUP(AB211,Data!AF:AG,2,0)</f>
        <v>9106042166-00006555</v>
      </c>
      <c r="AE211" s="25" t="str">
        <f>VLOOKUP(AC211,Data!A:G,7,0)</f>
        <v>00006555</v>
      </c>
      <c r="AF211" s="25" t="str">
        <f>VLOOKUP(AC211,Data!A:D,4,0)</f>
        <v>08/10/2025</v>
      </c>
      <c r="AG211" s="20" t="s">
        <v>346</v>
      </c>
      <c r="AH211" s="25" t="s">
        <v>3849</v>
      </c>
      <c r="AI211" s="25" t="str">
        <f>VLOOKUP(AG211,'mã win'!B:K,10,0)</f>
        <v>N</v>
      </c>
      <c r="AJ211" s="20" t="str">
        <f>VLOOKUP(Q211,'mã sp'!A:B,2,0)</f>
        <v>CGM300</v>
      </c>
      <c r="AK211" s="25" t="str">
        <f>VLOOKUP(AC211,Data!A:F,6,0)</f>
        <v>K25TTM</v>
      </c>
      <c r="AL211" s="20" t="str">
        <f t="shared" si="12"/>
        <v>4616 WM+ BTN 180 Võ Thị Sáu</v>
      </c>
      <c r="AM211" s="20" t="str">
        <f>VLOOKUP(AC211,Data!A:M,13,0)</f>
        <v>0104918404-062</v>
      </c>
      <c r="AO211" s="20" t="str">
        <f t="shared" si="13"/>
        <v/>
      </c>
      <c r="AP211" s="20" t="str">
        <f>IF(AND(AM211="0104918404",AO211=""),"WIN"&amp;L211,IF(AO211="",VLOOKUP(AM211,'mã win'!B:J,9,0),""))</f>
        <v>WIN-062</v>
      </c>
      <c r="AQ211" s="25" t="str">
        <f t="shared" si="14"/>
        <v>WIN-062</v>
      </c>
      <c r="AR211" s="1">
        <f t="shared" si="15"/>
        <v>79305.48</v>
      </c>
    </row>
    <row r="212" spans="1:44" x14ac:dyDescent="0.25">
      <c r="A212" s="20">
        <v>7697</v>
      </c>
      <c r="B212" s="21">
        <v>9106042212</v>
      </c>
      <c r="C212" s="22">
        <v>45938</v>
      </c>
      <c r="D212" s="22">
        <v>45938</v>
      </c>
      <c r="E212" s="23">
        <v>45938.712626655099</v>
      </c>
      <c r="F212" s="21" t="s">
        <v>6991</v>
      </c>
      <c r="G212" s="22"/>
      <c r="H212" s="20" t="s">
        <v>4127</v>
      </c>
      <c r="I212" s="21" t="s">
        <v>4128</v>
      </c>
      <c r="J212" s="20" t="s">
        <v>4129</v>
      </c>
      <c r="K212" s="20" t="s">
        <v>4130</v>
      </c>
      <c r="L212" s="21" t="s">
        <v>6018</v>
      </c>
      <c r="M212" s="20" t="s">
        <v>6019</v>
      </c>
      <c r="N212" s="20" t="s">
        <v>6020</v>
      </c>
      <c r="O212" s="20">
        <v>10</v>
      </c>
      <c r="P212" s="21" t="s">
        <v>4150</v>
      </c>
      <c r="Q212" s="20" t="s">
        <v>3966</v>
      </c>
      <c r="R212" s="21" t="s">
        <v>4151</v>
      </c>
      <c r="S212" s="21" t="s">
        <v>4133</v>
      </c>
      <c r="T212" s="20">
        <v>70950</v>
      </c>
      <c r="U212" s="20">
        <v>2</v>
      </c>
      <c r="V212" s="20">
        <v>0</v>
      </c>
      <c r="W212" s="20" t="s">
        <v>6019</v>
      </c>
      <c r="Y212" s="22">
        <v>45938.712625266198</v>
      </c>
      <c r="AA212" s="20" t="s">
        <v>4134</v>
      </c>
      <c r="AB212" s="27">
        <v>9106042212</v>
      </c>
      <c r="AC212" s="25" t="str">
        <f>VLOOKUP(AB212,Data!AF:AG,2,0)</f>
        <v>9106042212-00481405</v>
      </c>
      <c r="AE212" s="25" t="str">
        <f>VLOOKUP(AC212,Data!A:G,7,0)</f>
        <v>00481405</v>
      </c>
      <c r="AF212" s="25" t="str">
        <f>VLOOKUP(AC212,Data!A:D,4,0)</f>
        <v>08/10/2025</v>
      </c>
      <c r="AG212" s="20" t="s">
        <v>55</v>
      </c>
      <c r="AH212" s="25" t="s">
        <v>14475</v>
      </c>
      <c r="AI212" s="25" t="str">
        <f>VLOOKUP(AG212,'mã win'!B:K,10,0)</f>
        <v>B</v>
      </c>
      <c r="AJ212" s="20" t="str">
        <f>VLOOKUP(Q212,'mã sp'!A:B,2,0)</f>
        <v>CN300</v>
      </c>
      <c r="AK212" s="25" t="str">
        <f>VLOOKUP(AC212,Data!A:F,6,0)</f>
        <v>K25TTM</v>
      </c>
      <c r="AL212" s="20" t="str">
        <f t="shared" si="12"/>
        <v>6327 WM+ HNI 613 Phố Mía</v>
      </c>
      <c r="AM212" s="20" t="str">
        <f>VLOOKUP(AC212,Data!A:M,13,0)</f>
        <v>0104918404-002</v>
      </c>
      <c r="AN212" s="20">
        <f>MATCH(L212,[1]Khach_hang!$O:$O,0)</f>
        <v>1795</v>
      </c>
      <c r="AO212" s="20" t="str">
        <f t="shared" si="13"/>
        <v>WIN6327</v>
      </c>
      <c r="AP212" s="20" t="str">
        <f>IF(AND(AM212="0104918404",AO212=""),"WIN"&amp;L212,IF(AO212="",VLOOKUP(AM212,'mã win'!B:J,9,0),""))</f>
        <v/>
      </c>
      <c r="AQ212" s="25" t="str">
        <f t="shared" si="14"/>
        <v>WIN6327</v>
      </c>
      <c r="AR212" s="1">
        <f t="shared" si="15"/>
        <v>153252</v>
      </c>
    </row>
    <row r="213" spans="1:44" x14ac:dyDescent="0.25">
      <c r="A213" s="20">
        <v>7698</v>
      </c>
      <c r="B213" s="21">
        <v>9106042218</v>
      </c>
      <c r="C213" s="22">
        <v>45938</v>
      </c>
      <c r="D213" s="22">
        <v>45938</v>
      </c>
      <c r="E213" s="23">
        <v>45938.712766863398</v>
      </c>
      <c r="F213" s="21" t="s">
        <v>6992</v>
      </c>
      <c r="G213" s="22"/>
      <c r="H213" s="20" t="s">
        <v>4127</v>
      </c>
      <c r="I213" s="21" t="s">
        <v>4128</v>
      </c>
      <c r="J213" s="20" t="s">
        <v>4129</v>
      </c>
      <c r="K213" s="20" t="s">
        <v>4130</v>
      </c>
      <c r="L213" s="21" t="s">
        <v>5821</v>
      </c>
      <c r="M213" s="20" t="s">
        <v>5822</v>
      </c>
      <c r="N213" s="20" t="s">
        <v>5823</v>
      </c>
      <c r="O213" s="20">
        <v>10</v>
      </c>
      <c r="P213" s="21" t="s">
        <v>4176</v>
      </c>
      <c r="Q213" s="20" t="s">
        <v>4009</v>
      </c>
      <c r="R213" s="21" t="s">
        <v>4177</v>
      </c>
      <c r="S213" s="21" t="s">
        <v>4133</v>
      </c>
      <c r="T213" s="20">
        <v>41328</v>
      </c>
      <c r="U213" s="20">
        <v>2</v>
      </c>
      <c r="V213" s="20">
        <v>0</v>
      </c>
      <c r="W213" s="20" t="s">
        <v>5824</v>
      </c>
      <c r="Y213" s="22">
        <v>45938.712766122699</v>
      </c>
      <c r="Z213" s="20" t="s">
        <v>6993</v>
      </c>
      <c r="AA213" s="20" t="s">
        <v>4134</v>
      </c>
      <c r="AB213" s="27">
        <v>9106042218</v>
      </c>
      <c r="AC213" s="25" t="str">
        <f>VLOOKUP(AB213,Data!AF:AG,2,0)</f>
        <v>9106042218-00008318</v>
      </c>
      <c r="AE213" s="25" t="str">
        <f>VLOOKUP(AC213,Data!A:G,7,0)</f>
        <v>00008318</v>
      </c>
      <c r="AF213" s="25" t="str">
        <f>VLOOKUP(AC213,Data!A:D,4,0)</f>
        <v>08/10/2025</v>
      </c>
      <c r="AG213" s="20" t="s">
        <v>542</v>
      </c>
      <c r="AH213" s="25" t="s">
        <v>3696</v>
      </c>
      <c r="AI213" s="25" t="str">
        <f>VLOOKUP(AG213,'mã win'!B:K,10,0)</f>
        <v>N</v>
      </c>
      <c r="AJ213" s="20" t="str">
        <f>VLOOKUP(Q213,'mã sp'!A:B,2,0)</f>
        <v>GSG250</v>
      </c>
      <c r="AK213" s="25" t="str">
        <f>VLOOKUP(AC213,Data!A:F,6,0)</f>
        <v>K25TTM</v>
      </c>
      <c r="AL213" s="20" t="str">
        <f t="shared" si="12"/>
        <v>2BB9 WM+ GLI Thôn Phú Gia, Xuân An</v>
      </c>
      <c r="AM213" s="20" t="str">
        <f>VLOOKUP(AC213,Data!A:M,13,0)</f>
        <v>0104918404-022</v>
      </c>
      <c r="AO213" s="20" t="str">
        <f t="shared" si="13"/>
        <v/>
      </c>
      <c r="AP213" s="20" t="str">
        <f>IF(AND(AM213="0104918404",AO213=""),"WIN"&amp;L213,IF(AO213="",VLOOKUP(AM213,'mã win'!B:J,9,0),""))</f>
        <v>WIN-022</v>
      </c>
      <c r="AQ213" s="25" t="str">
        <f t="shared" si="14"/>
        <v>WIN-022</v>
      </c>
      <c r="AR213" s="1">
        <f t="shared" si="15"/>
        <v>89268.479999999996</v>
      </c>
    </row>
    <row r="214" spans="1:44" x14ac:dyDescent="0.25">
      <c r="A214" s="20">
        <v>7699</v>
      </c>
      <c r="B214" s="21">
        <v>9106042218</v>
      </c>
      <c r="C214" s="22">
        <v>45938</v>
      </c>
      <c r="D214" s="22">
        <v>45938</v>
      </c>
      <c r="E214" s="23">
        <v>45938.712766863398</v>
      </c>
      <c r="F214" s="21" t="s">
        <v>6992</v>
      </c>
      <c r="G214" s="22"/>
      <c r="H214" s="20" t="s">
        <v>4127</v>
      </c>
      <c r="I214" s="21" t="s">
        <v>4128</v>
      </c>
      <c r="J214" s="20" t="s">
        <v>4129</v>
      </c>
      <c r="K214" s="20" t="s">
        <v>4130</v>
      </c>
      <c r="L214" s="21" t="s">
        <v>5821</v>
      </c>
      <c r="M214" s="20" t="s">
        <v>5822</v>
      </c>
      <c r="N214" s="20" t="s">
        <v>5823</v>
      </c>
      <c r="O214" s="20">
        <v>20</v>
      </c>
      <c r="P214" s="21" t="s">
        <v>4171</v>
      </c>
      <c r="Q214" s="20" t="s">
        <v>3998</v>
      </c>
      <c r="R214" s="21" t="s">
        <v>4172</v>
      </c>
      <c r="S214" s="21" t="s">
        <v>4133</v>
      </c>
      <c r="T214" s="20">
        <v>49500</v>
      </c>
      <c r="U214" s="20">
        <v>2</v>
      </c>
      <c r="V214" s="20">
        <v>0</v>
      </c>
      <c r="W214" s="20" t="s">
        <v>5824</v>
      </c>
      <c r="Y214" s="22">
        <v>45938.712766122699</v>
      </c>
      <c r="Z214" s="20" t="s">
        <v>6993</v>
      </c>
      <c r="AA214" s="20" t="s">
        <v>4134</v>
      </c>
      <c r="AB214" s="27">
        <v>9106042218</v>
      </c>
      <c r="AC214" s="25" t="str">
        <f>VLOOKUP(AB214,Data!AF:AG,2,0)</f>
        <v>9106042218-00008318</v>
      </c>
      <c r="AE214" s="25" t="str">
        <f>VLOOKUP(AC214,Data!A:G,7,0)</f>
        <v>00008318</v>
      </c>
      <c r="AF214" s="25" t="str">
        <f>VLOOKUP(AC214,Data!A:D,4,0)</f>
        <v>08/10/2025</v>
      </c>
      <c r="AG214" s="20" t="s">
        <v>542</v>
      </c>
      <c r="AH214" s="25" t="s">
        <v>3696</v>
      </c>
      <c r="AI214" s="25" t="str">
        <f>VLOOKUP(AG214,'mã win'!B:K,10,0)</f>
        <v>N</v>
      </c>
      <c r="AJ214" s="20" t="str">
        <f>VLOOKUP(Q214,'mã sp'!A:B,2,0)</f>
        <v>GL250</v>
      </c>
      <c r="AK214" s="25" t="str">
        <f>VLOOKUP(AC214,Data!A:F,6,0)</f>
        <v>K25TTM</v>
      </c>
      <c r="AL214" s="20" t="str">
        <f t="shared" si="12"/>
        <v>2BB9 WM+ GLI Thôn Phú Gia, Xuân An</v>
      </c>
      <c r="AM214" s="20" t="str">
        <f>VLOOKUP(AC214,Data!A:M,13,0)</f>
        <v>0104918404-022</v>
      </c>
      <c r="AO214" s="20" t="str">
        <f t="shared" si="13"/>
        <v/>
      </c>
      <c r="AP214" s="20" t="str">
        <f>IF(AND(AM214="0104918404",AO214=""),"WIN"&amp;L214,IF(AO214="",VLOOKUP(AM214,'mã win'!B:J,9,0),""))</f>
        <v>WIN-022</v>
      </c>
      <c r="AQ214" s="25" t="str">
        <f t="shared" si="14"/>
        <v>WIN-022</v>
      </c>
      <c r="AR214" s="1">
        <f t="shared" si="15"/>
        <v>106920</v>
      </c>
    </row>
    <row r="215" spans="1:44" x14ac:dyDescent="0.25">
      <c r="A215" s="20">
        <v>7700</v>
      </c>
      <c r="B215" s="21">
        <v>9106042196</v>
      </c>
      <c r="C215" s="22">
        <v>45938</v>
      </c>
      <c r="D215" s="22">
        <v>45943</v>
      </c>
      <c r="E215" s="23">
        <v>45938.715407905103</v>
      </c>
      <c r="F215" s="21" t="s">
        <v>6994</v>
      </c>
      <c r="G215" s="22"/>
      <c r="H215" s="20" t="s">
        <v>4127</v>
      </c>
      <c r="I215" s="21" t="s">
        <v>4128</v>
      </c>
      <c r="J215" s="20" t="s">
        <v>4129</v>
      </c>
      <c r="K215" s="20" t="s">
        <v>4130</v>
      </c>
      <c r="L215" s="21" t="s">
        <v>5284</v>
      </c>
      <c r="M215" s="20" t="s">
        <v>5285</v>
      </c>
      <c r="N215" s="20" t="s">
        <v>5286</v>
      </c>
      <c r="O215" s="20">
        <v>10</v>
      </c>
      <c r="P215" s="21" t="s">
        <v>4131</v>
      </c>
      <c r="Q215" s="20" t="s">
        <v>4099</v>
      </c>
      <c r="R215" s="21" t="s">
        <v>4132</v>
      </c>
      <c r="S215" s="21" t="s">
        <v>4133</v>
      </c>
      <c r="T215" s="20">
        <v>73431</v>
      </c>
      <c r="U215" s="20">
        <v>2</v>
      </c>
      <c r="V215" s="20">
        <v>0</v>
      </c>
      <c r="W215" s="20" t="s">
        <v>5287</v>
      </c>
      <c r="Y215" s="22">
        <v>45938.7154063657</v>
      </c>
      <c r="AA215" s="20" t="s">
        <v>4134</v>
      </c>
      <c r="AB215" s="27">
        <v>9106042196</v>
      </c>
      <c r="AC215" s="25" t="str">
        <f>VLOOKUP(AB215,Data!AF:AG,2,0)</f>
        <v>9106042196-00001736</v>
      </c>
      <c r="AE215" s="25" t="str">
        <f>VLOOKUP(AC215,Data!A:G,7,0)</f>
        <v>00001736</v>
      </c>
      <c r="AF215" s="25" t="str">
        <f>VLOOKUP(AC215,Data!A:D,4,0)</f>
        <v>08/10/2025</v>
      </c>
      <c r="AG215" s="20" t="s">
        <v>560</v>
      </c>
      <c r="AH215" s="25" t="s">
        <v>3764</v>
      </c>
      <c r="AI215" s="25" t="str">
        <f>VLOOKUP(AG215,'mã win'!B:K,10,0)</f>
        <v>N</v>
      </c>
      <c r="AJ215" s="20" t="str">
        <f>VLOOKUP(Q215,'mã sp'!A:B,2,0)</f>
        <v>CGM300</v>
      </c>
      <c r="AK215" s="25" t="str">
        <f>VLOOKUP(AC215,Data!A:F,6,0)</f>
        <v>K25TTM</v>
      </c>
      <c r="AL215" s="20" t="str">
        <f t="shared" si="12"/>
        <v>2AW2 WM+ PYN Thửa 1019, TBĐ 38, QL29</v>
      </c>
      <c r="AM215" s="20" t="str">
        <f>VLOOKUP(AC215,Data!A:M,13,0)</f>
        <v>0104918404-039</v>
      </c>
      <c r="AO215" s="20" t="str">
        <f t="shared" si="13"/>
        <v/>
      </c>
      <c r="AP215" s="20" t="str">
        <f>IF(AND(AM215="0104918404",AO215=""),"WIN"&amp;L215,IF(AO215="",VLOOKUP(AM215,'mã win'!B:J,9,0),""))</f>
        <v>WIN-039</v>
      </c>
      <c r="AQ215" s="25" t="str">
        <f t="shared" si="14"/>
        <v>WIN-039</v>
      </c>
      <c r="AR215" s="1">
        <f t="shared" si="15"/>
        <v>158610.96</v>
      </c>
    </row>
    <row r="216" spans="1:44" x14ac:dyDescent="0.25">
      <c r="A216" s="20">
        <v>7701</v>
      </c>
      <c r="B216" s="21">
        <v>9106042243</v>
      </c>
      <c r="C216" s="22">
        <v>45938</v>
      </c>
      <c r="D216" s="22">
        <v>45943</v>
      </c>
      <c r="E216" s="23">
        <v>45938.718087268498</v>
      </c>
      <c r="F216" s="21" t="s">
        <v>6995</v>
      </c>
      <c r="G216" s="22"/>
      <c r="H216" s="20" t="s">
        <v>4127</v>
      </c>
      <c r="I216" s="21" t="s">
        <v>4128</v>
      </c>
      <c r="J216" s="20" t="s">
        <v>4129</v>
      </c>
      <c r="K216" s="20" t="s">
        <v>4130</v>
      </c>
      <c r="L216" s="21" t="s">
        <v>6996</v>
      </c>
      <c r="M216" s="20" t="s">
        <v>6997</v>
      </c>
      <c r="N216" s="20" t="s">
        <v>6998</v>
      </c>
      <c r="O216" s="20">
        <v>10</v>
      </c>
      <c r="P216" s="21" t="s">
        <v>4135</v>
      </c>
      <c r="Q216" s="20" t="s">
        <v>4086</v>
      </c>
      <c r="R216" s="21" t="s">
        <v>4136</v>
      </c>
      <c r="S216" s="21" t="s">
        <v>4133</v>
      </c>
      <c r="T216" s="20">
        <v>45588</v>
      </c>
      <c r="U216" s="20">
        <v>5</v>
      </c>
      <c r="V216" s="20">
        <v>0</v>
      </c>
      <c r="W216" s="20" t="s">
        <v>6997</v>
      </c>
      <c r="Y216" s="22">
        <v>45938.7180856829</v>
      </c>
      <c r="AA216" s="20" t="s">
        <v>4134</v>
      </c>
      <c r="AB216" s="27">
        <v>9106042243</v>
      </c>
      <c r="AC216" s="25" t="str">
        <f>VLOOKUP(AB216,Data!AF:AG,2,0)</f>
        <v>9106042243-00009704</v>
      </c>
      <c r="AE216" s="25" t="str">
        <f>VLOOKUP(AC216,Data!A:G,7,0)</f>
        <v>00009704</v>
      </c>
      <c r="AF216" s="25" t="str">
        <f>VLOOKUP(AC216,Data!A:D,4,0)</f>
        <v>08/10/2025</v>
      </c>
      <c r="AG216" s="20" t="s">
        <v>431</v>
      </c>
      <c r="AH216" s="25" t="s">
        <v>3864</v>
      </c>
      <c r="AI216" s="25" t="str">
        <f>VLOOKUP(AG216,'mã win'!B:K,10,0)</f>
        <v>B</v>
      </c>
      <c r="AJ216" s="20" t="str">
        <f>VLOOKUP(Q216,'mã sp'!A:B,2,0)</f>
        <v>TH200</v>
      </c>
      <c r="AK216" s="25" t="str">
        <f>VLOOKUP(AC216,Data!A:F,6,0)</f>
        <v>K25TTM</v>
      </c>
      <c r="AL216" s="20" t="str">
        <f t="shared" si="12"/>
        <v>6040 WM+ BGG 182 Trường Chinh</v>
      </c>
      <c r="AM216" s="20" t="str">
        <f>VLOOKUP(AC216,Data!A:M,13,0)</f>
        <v>0104918404-065</v>
      </c>
      <c r="AO216" s="20" t="str">
        <f t="shared" si="13"/>
        <v/>
      </c>
      <c r="AP216" s="20" t="str">
        <f>IF(AND(AM216="0104918404",AO216=""),"WIN"&amp;L216,IF(AO216="",VLOOKUP(AM216,'mã win'!B:J,9,0),""))</f>
        <v>WIN-065</v>
      </c>
      <c r="AQ216" s="25" t="str">
        <f t="shared" si="14"/>
        <v>WIN-065</v>
      </c>
      <c r="AR216" s="1">
        <f t="shared" si="15"/>
        <v>246175.2</v>
      </c>
    </row>
    <row r="217" spans="1:44" x14ac:dyDescent="0.25">
      <c r="A217" s="20">
        <v>7702</v>
      </c>
      <c r="B217" s="21">
        <v>9106042246</v>
      </c>
      <c r="C217" s="22">
        <v>45938</v>
      </c>
      <c r="D217" s="22">
        <v>45943</v>
      </c>
      <c r="E217" s="23">
        <v>45938.721267361099</v>
      </c>
      <c r="F217" s="21" t="s">
        <v>6999</v>
      </c>
      <c r="G217" s="22"/>
      <c r="H217" s="20" t="s">
        <v>4127</v>
      </c>
      <c r="I217" s="21" t="s">
        <v>4128</v>
      </c>
      <c r="J217" s="20" t="s">
        <v>4129</v>
      </c>
      <c r="K217" s="20" t="s">
        <v>4130</v>
      </c>
      <c r="L217" s="21" t="s">
        <v>7000</v>
      </c>
      <c r="M217" s="20" t="s">
        <v>7001</v>
      </c>
      <c r="N217" s="20" t="s">
        <v>7002</v>
      </c>
      <c r="O217" s="20">
        <v>10</v>
      </c>
      <c r="P217" s="21" t="s">
        <v>4137</v>
      </c>
      <c r="Q217" s="20" t="s">
        <v>4098</v>
      </c>
      <c r="R217" s="21" t="s">
        <v>4138</v>
      </c>
      <c r="S217" s="21" t="s">
        <v>4133</v>
      </c>
      <c r="T217" s="20">
        <v>111058</v>
      </c>
      <c r="U217" s="20">
        <v>1</v>
      </c>
      <c r="V217" s="20">
        <v>0</v>
      </c>
      <c r="W217" s="20" t="s">
        <v>7001</v>
      </c>
      <c r="Y217" s="22">
        <v>45938.7212659375</v>
      </c>
      <c r="AA217" s="20" t="s">
        <v>4134</v>
      </c>
      <c r="AB217" s="27">
        <v>9106042246</v>
      </c>
      <c r="AC217" s="25" t="str">
        <f>VLOOKUP(AB217,Data!AF:AG,2,0)</f>
        <v>9106042246-00005800</v>
      </c>
      <c r="AE217" s="25" t="str">
        <f>VLOOKUP(AC217,Data!A:G,7,0)</f>
        <v>00005800</v>
      </c>
      <c r="AF217" s="25" t="str">
        <f>VLOOKUP(AC217,Data!A:D,4,0)</f>
        <v>08/10/2025</v>
      </c>
      <c r="AG217" s="20" t="s">
        <v>455</v>
      </c>
      <c r="AH217" s="25" t="s">
        <v>3593</v>
      </c>
      <c r="AI217" s="25" t="str">
        <f>VLOOKUP(AG217,'mã win'!B:K,10,0)</f>
        <v>B</v>
      </c>
      <c r="AJ217" s="20" t="str">
        <f>VLOOKUP(Q217,'mã sp'!A:B,2,0)</f>
        <v>GM500</v>
      </c>
      <c r="AK217" s="25" t="str">
        <f>VLOOKUP(AC217,Data!A:F,6,0)</f>
        <v>K25TTM</v>
      </c>
      <c r="AL217" s="20" t="str">
        <f t="shared" si="12"/>
        <v>2B66 WM+ NBH Xóm 2, Khánh Hội</v>
      </c>
      <c r="AM217" s="20" t="str">
        <f>VLOOKUP(AC217,Data!A:M,13,0)</f>
        <v>0104918404-001</v>
      </c>
      <c r="AO217" s="20" t="str">
        <f t="shared" si="13"/>
        <v/>
      </c>
      <c r="AP217" s="20" t="str">
        <f>IF(AND(AM217="0104918404",AO217=""),"WIN"&amp;L217,IF(AO217="",VLOOKUP(AM217,'mã win'!B:J,9,0),""))</f>
        <v>WIN-NBH-00-001</v>
      </c>
      <c r="AQ217" s="25" t="str">
        <f t="shared" si="14"/>
        <v>WIN-NBH-00-001</v>
      </c>
      <c r="AR217" s="1">
        <f t="shared" si="15"/>
        <v>119942.64</v>
      </c>
    </row>
    <row r="218" spans="1:44" x14ac:dyDescent="0.25">
      <c r="A218" s="20">
        <v>7703</v>
      </c>
      <c r="B218" s="21">
        <v>9106042278</v>
      </c>
      <c r="C218" s="22">
        <v>45938</v>
      </c>
      <c r="D218" s="22">
        <v>45943</v>
      </c>
      <c r="E218" s="23">
        <v>45938.721444178198</v>
      </c>
      <c r="F218" s="21" t="s">
        <v>7003</v>
      </c>
      <c r="G218" s="22"/>
      <c r="H218" s="20" t="s">
        <v>4127</v>
      </c>
      <c r="I218" s="21" t="s">
        <v>4128</v>
      </c>
      <c r="J218" s="20" t="s">
        <v>4129</v>
      </c>
      <c r="K218" s="20" t="s">
        <v>4130</v>
      </c>
      <c r="L218" s="21" t="s">
        <v>7004</v>
      </c>
      <c r="M218" s="20" t="s">
        <v>7005</v>
      </c>
      <c r="N218" s="20" t="s">
        <v>7006</v>
      </c>
      <c r="O218" s="20">
        <v>10</v>
      </c>
      <c r="P218" s="21" t="s">
        <v>4137</v>
      </c>
      <c r="Q218" s="20" t="s">
        <v>4098</v>
      </c>
      <c r="R218" s="21" t="s">
        <v>4138</v>
      </c>
      <c r="S218" s="21" t="s">
        <v>4133</v>
      </c>
      <c r="T218" s="20">
        <v>111058</v>
      </c>
      <c r="U218" s="20">
        <v>1</v>
      </c>
      <c r="V218" s="20">
        <v>0</v>
      </c>
      <c r="W218" s="20" t="s">
        <v>7005</v>
      </c>
      <c r="X218" s="20" t="s">
        <v>4161</v>
      </c>
      <c r="Y218" s="22">
        <v>45938.721442476897</v>
      </c>
      <c r="AA218" s="20" t="s">
        <v>4134</v>
      </c>
      <c r="AB218" s="27">
        <v>9106042278</v>
      </c>
      <c r="AC218" s="25" t="str">
        <f>VLOOKUP(AB218,Data!AF:AG,2,0)</f>
        <v>9106042278-00481434</v>
      </c>
      <c r="AE218" s="25" t="str">
        <f>VLOOKUP(AC218,Data!A:G,7,0)</f>
        <v>00481434</v>
      </c>
      <c r="AF218" s="25" t="str">
        <f>VLOOKUP(AC218,Data!A:D,4,0)</f>
        <v>08/10/2025</v>
      </c>
      <c r="AG218" s="20" t="s">
        <v>55</v>
      </c>
      <c r="AH218" s="25" t="s">
        <v>12599</v>
      </c>
      <c r="AI218" s="25" t="str">
        <f>VLOOKUP(AG218,'mã win'!B:K,10,0)</f>
        <v>B</v>
      </c>
      <c r="AJ218" s="20" t="str">
        <f>VLOOKUP(Q218,'mã sp'!A:B,2,0)</f>
        <v>GM500</v>
      </c>
      <c r="AK218" s="25" t="str">
        <f>VLOOKUP(AC218,Data!A:F,6,0)</f>
        <v>K25TTM</v>
      </c>
      <c r="AL218" s="20" t="str">
        <f t="shared" si="12"/>
        <v>5664 WM+ HNI 117-119 Yên Phụ</v>
      </c>
      <c r="AM218" s="20" t="str">
        <f>VLOOKUP(AC218,Data!A:M,13,0)</f>
        <v>0104918404-002</v>
      </c>
      <c r="AN218" s="20">
        <f>MATCH(L218,[1]Khach_hang!$O:$O,0)</f>
        <v>1578</v>
      </c>
      <c r="AO218" s="20" t="str">
        <f t="shared" si="13"/>
        <v>WIN5664</v>
      </c>
      <c r="AP218" s="20" t="str">
        <f>IF(AND(AM218="0104918404",AO218=""),"WIN"&amp;L218,IF(AO218="",VLOOKUP(AM218,'mã win'!B:J,9,0),""))</f>
        <v/>
      </c>
      <c r="AQ218" s="25" t="str">
        <f t="shared" si="14"/>
        <v>WIN5664</v>
      </c>
      <c r="AR218" s="1">
        <f t="shared" si="15"/>
        <v>119942.64</v>
      </c>
    </row>
    <row r="219" spans="1:44" x14ac:dyDescent="0.25">
      <c r="A219" s="20">
        <v>7704</v>
      </c>
      <c r="B219" s="21">
        <v>9106042284</v>
      </c>
      <c r="C219" s="22">
        <v>45938</v>
      </c>
      <c r="D219" s="22">
        <v>45938</v>
      </c>
      <c r="E219" s="23">
        <v>45938.725001504601</v>
      </c>
      <c r="F219" s="21" t="s">
        <v>7007</v>
      </c>
      <c r="G219" s="22"/>
      <c r="H219" s="20" t="s">
        <v>4127</v>
      </c>
      <c r="I219" s="21" t="s">
        <v>4128</v>
      </c>
      <c r="J219" s="20" t="s">
        <v>4129</v>
      </c>
      <c r="K219" s="20" t="s">
        <v>4130</v>
      </c>
      <c r="L219" s="21" t="s">
        <v>4676</v>
      </c>
      <c r="M219" s="20" t="s">
        <v>4677</v>
      </c>
      <c r="N219" s="20" t="s">
        <v>4678</v>
      </c>
      <c r="O219" s="20">
        <v>10</v>
      </c>
      <c r="P219" s="21" t="s">
        <v>4168</v>
      </c>
      <c r="Q219" s="20" t="s">
        <v>3992</v>
      </c>
      <c r="R219" s="21" t="s">
        <v>4169</v>
      </c>
      <c r="S219" s="21" t="s">
        <v>4133</v>
      </c>
      <c r="T219" s="20">
        <v>111606</v>
      </c>
      <c r="U219" s="20">
        <v>2</v>
      </c>
      <c r="V219" s="20">
        <v>0</v>
      </c>
      <c r="W219" s="20" t="s">
        <v>4677</v>
      </c>
      <c r="X219" s="20" t="s">
        <v>4679</v>
      </c>
      <c r="Y219" s="22">
        <v>45938.725000196799</v>
      </c>
      <c r="Z219" s="20" t="s">
        <v>7008</v>
      </c>
      <c r="AA219" s="20" t="s">
        <v>4134</v>
      </c>
      <c r="AB219" s="27">
        <v>9106042284</v>
      </c>
      <c r="AC219" s="25" t="str">
        <f>VLOOKUP(AB219,Data!AF:AG,2,0)</f>
        <v>9106042284-00080936</v>
      </c>
      <c r="AE219" s="25" t="str">
        <f>VLOOKUP(AC219,Data!A:G,7,0)</f>
        <v>00080936</v>
      </c>
      <c r="AF219" s="25" t="str">
        <f>VLOOKUP(AC219,Data!A:D,4,0)</f>
        <v>08/10/2025</v>
      </c>
      <c r="AG219" s="20" t="s">
        <v>64</v>
      </c>
      <c r="AH219" s="25" t="s">
        <v>3639</v>
      </c>
      <c r="AI219" s="25" t="str">
        <f>VLOOKUP(AG219,'mã win'!B:K,10,0)</f>
        <v>N</v>
      </c>
      <c r="AJ219" s="20" t="str">
        <f>VLOOKUP(Q219,'mã sp'!A:B,2,0)</f>
        <v>GXD500</v>
      </c>
      <c r="AK219" s="25" t="str">
        <f>VLOOKUP(AC219,Data!A:F,6,0)</f>
        <v>K25TTM</v>
      </c>
      <c r="AL219" s="20" t="str">
        <f t="shared" si="12"/>
        <v>3001 WM+ DNG 131 Lê Văn Hiến</v>
      </c>
      <c r="AM219" s="20" t="str">
        <f>VLOOKUP(AC219,Data!A:M,13,0)</f>
        <v>0104918404-009</v>
      </c>
      <c r="AO219" s="20" t="str">
        <f t="shared" si="13"/>
        <v/>
      </c>
      <c r="AP219" s="20" t="str">
        <f>IF(AND(AM219="0104918404",AO219=""),"WIN"&amp;L219,IF(AO219="",VLOOKUP(AM219,'mã win'!B:J,9,0),""))</f>
        <v>WIN-DNG-01-009</v>
      </c>
      <c r="AQ219" s="25" t="str">
        <f t="shared" si="14"/>
        <v>WIN-DNG-01-009</v>
      </c>
      <c r="AR219" s="1">
        <f t="shared" si="15"/>
        <v>241068.96</v>
      </c>
    </row>
    <row r="220" spans="1:44" x14ac:dyDescent="0.25">
      <c r="A220" s="20">
        <v>7705</v>
      </c>
      <c r="B220" s="21">
        <v>9106042284</v>
      </c>
      <c r="C220" s="22">
        <v>45938</v>
      </c>
      <c r="D220" s="22">
        <v>45938</v>
      </c>
      <c r="E220" s="23">
        <v>45938.725001504601</v>
      </c>
      <c r="F220" s="21" t="s">
        <v>7007</v>
      </c>
      <c r="G220" s="22"/>
      <c r="H220" s="20" t="s">
        <v>4127</v>
      </c>
      <c r="I220" s="21" t="s">
        <v>4128</v>
      </c>
      <c r="J220" s="20" t="s">
        <v>4129</v>
      </c>
      <c r="K220" s="20" t="s">
        <v>4130</v>
      </c>
      <c r="L220" s="21" t="s">
        <v>4676</v>
      </c>
      <c r="M220" s="20" t="s">
        <v>4677</v>
      </c>
      <c r="N220" s="20" t="s">
        <v>4678</v>
      </c>
      <c r="O220" s="20">
        <v>20</v>
      </c>
      <c r="P220" s="21" t="s">
        <v>4171</v>
      </c>
      <c r="Q220" s="20" t="s">
        <v>3998</v>
      </c>
      <c r="R220" s="21" t="s">
        <v>4172</v>
      </c>
      <c r="S220" s="21" t="s">
        <v>4133</v>
      </c>
      <c r="T220" s="20">
        <v>49500</v>
      </c>
      <c r="U220" s="20">
        <v>1</v>
      </c>
      <c r="V220" s="20">
        <v>0</v>
      </c>
      <c r="W220" s="20" t="s">
        <v>4677</v>
      </c>
      <c r="X220" s="20" t="s">
        <v>4679</v>
      </c>
      <c r="Y220" s="22">
        <v>45938.725000196799</v>
      </c>
      <c r="Z220" s="20" t="s">
        <v>7008</v>
      </c>
      <c r="AA220" s="20" t="s">
        <v>4134</v>
      </c>
      <c r="AB220" s="27">
        <v>9106042284</v>
      </c>
      <c r="AC220" s="25" t="str">
        <f>VLOOKUP(AB220,Data!AF:AG,2,0)</f>
        <v>9106042284-00080936</v>
      </c>
      <c r="AE220" s="25" t="str">
        <f>VLOOKUP(AC220,Data!A:G,7,0)</f>
        <v>00080936</v>
      </c>
      <c r="AF220" s="25" t="str">
        <f>VLOOKUP(AC220,Data!A:D,4,0)</f>
        <v>08/10/2025</v>
      </c>
      <c r="AG220" s="20" t="s">
        <v>64</v>
      </c>
      <c r="AH220" s="25" t="s">
        <v>3639</v>
      </c>
      <c r="AI220" s="25" t="str">
        <f>VLOOKUP(AG220,'mã win'!B:K,10,0)</f>
        <v>N</v>
      </c>
      <c r="AJ220" s="20" t="str">
        <f>VLOOKUP(Q220,'mã sp'!A:B,2,0)</f>
        <v>GL250</v>
      </c>
      <c r="AK220" s="25" t="str">
        <f>VLOOKUP(AC220,Data!A:F,6,0)</f>
        <v>K25TTM</v>
      </c>
      <c r="AL220" s="20" t="str">
        <f t="shared" si="12"/>
        <v>3001 WM+ DNG 131 Lê Văn Hiến</v>
      </c>
      <c r="AM220" s="20" t="str">
        <f>VLOOKUP(AC220,Data!A:M,13,0)</f>
        <v>0104918404-009</v>
      </c>
      <c r="AO220" s="20" t="str">
        <f t="shared" si="13"/>
        <v/>
      </c>
      <c r="AP220" s="20" t="str">
        <f>IF(AND(AM220="0104918404",AO220=""),"WIN"&amp;L220,IF(AO220="",VLOOKUP(AM220,'mã win'!B:J,9,0),""))</f>
        <v>WIN-DNG-01-009</v>
      </c>
      <c r="AQ220" s="25" t="str">
        <f t="shared" si="14"/>
        <v>WIN-DNG-01-009</v>
      </c>
      <c r="AR220" s="1">
        <f t="shared" si="15"/>
        <v>53460</v>
      </c>
    </row>
    <row r="221" spans="1:44" x14ac:dyDescent="0.25">
      <c r="A221" s="20">
        <v>7706</v>
      </c>
      <c r="B221" s="21">
        <v>9106042284</v>
      </c>
      <c r="C221" s="22">
        <v>45938</v>
      </c>
      <c r="D221" s="22">
        <v>45938</v>
      </c>
      <c r="E221" s="23">
        <v>45938.725001504601</v>
      </c>
      <c r="F221" s="21" t="s">
        <v>7007</v>
      </c>
      <c r="G221" s="22"/>
      <c r="H221" s="20" t="s">
        <v>4127</v>
      </c>
      <c r="I221" s="21" t="s">
        <v>4128</v>
      </c>
      <c r="J221" s="20" t="s">
        <v>4129</v>
      </c>
      <c r="K221" s="20" t="s">
        <v>4130</v>
      </c>
      <c r="L221" s="21" t="s">
        <v>4676</v>
      </c>
      <c r="M221" s="20" t="s">
        <v>4677</v>
      </c>
      <c r="N221" s="20" t="s">
        <v>4678</v>
      </c>
      <c r="O221" s="20">
        <v>30</v>
      </c>
      <c r="P221" s="21" t="s">
        <v>4139</v>
      </c>
      <c r="Q221" s="20" t="s">
        <v>3948</v>
      </c>
      <c r="R221" s="21" t="s">
        <v>4140</v>
      </c>
      <c r="S221" s="21" t="s">
        <v>4133</v>
      </c>
      <c r="T221" s="20">
        <v>60885</v>
      </c>
      <c r="U221" s="20">
        <v>1</v>
      </c>
      <c r="V221" s="20">
        <v>0</v>
      </c>
      <c r="W221" s="20" t="s">
        <v>4677</v>
      </c>
      <c r="X221" s="20" t="s">
        <v>4679</v>
      </c>
      <c r="Y221" s="22">
        <v>45938.725000196799</v>
      </c>
      <c r="Z221" s="20" t="s">
        <v>7008</v>
      </c>
      <c r="AA221" s="20" t="s">
        <v>4134</v>
      </c>
      <c r="AB221" s="27">
        <v>9106042284</v>
      </c>
      <c r="AC221" s="25" t="str">
        <f>VLOOKUP(AB221,Data!AF:AG,2,0)</f>
        <v>9106042284-00080936</v>
      </c>
      <c r="AE221" s="25" t="str">
        <f>VLOOKUP(AC221,Data!A:G,7,0)</f>
        <v>00080936</v>
      </c>
      <c r="AF221" s="25" t="str">
        <f>VLOOKUP(AC221,Data!A:D,4,0)</f>
        <v>08/10/2025</v>
      </c>
      <c r="AG221" s="20" t="s">
        <v>64</v>
      </c>
      <c r="AH221" s="25" t="s">
        <v>3639</v>
      </c>
      <c r="AI221" s="25" t="str">
        <f>VLOOKUP(AG221,'mã win'!B:K,10,0)</f>
        <v>N</v>
      </c>
      <c r="AJ221" s="20" t="str">
        <f>VLOOKUP(Q221,'mã sp'!A:B,2,0)</f>
        <v>CC300</v>
      </c>
      <c r="AK221" s="25" t="str">
        <f>VLOOKUP(AC221,Data!A:F,6,0)</f>
        <v>K25TTM</v>
      </c>
      <c r="AL221" s="20" t="str">
        <f t="shared" si="12"/>
        <v>3001 WM+ DNG 131 Lê Văn Hiến</v>
      </c>
      <c r="AM221" s="20" t="str">
        <f>VLOOKUP(AC221,Data!A:M,13,0)</f>
        <v>0104918404-009</v>
      </c>
      <c r="AO221" s="20" t="str">
        <f t="shared" si="13"/>
        <v/>
      </c>
      <c r="AP221" s="20" t="str">
        <f>IF(AND(AM221="0104918404",AO221=""),"WIN"&amp;L221,IF(AO221="",VLOOKUP(AM221,'mã win'!B:J,9,0),""))</f>
        <v>WIN-DNG-01-009</v>
      </c>
      <c r="AQ221" s="25" t="str">
        <f t="shared" si="14"/>
        <v>WIN-DNG-01-009</v>
      </c>
      <c r="AR221" s="1">
        <f t="shared" si="15"/>
        <v>65755.8</v>
      </c>
    </row>
    <row r="222" spans="1:44" x14ac:dyDescent="0.25">
      <c r="A222" s="20">
        <v>7707</v>
      </c>
      <c r="B222" s="21">
        <v>9106042284</v>
      </c>
      <c r="C222" s="22">
        <v>45938</v>
      </c>
      <c r="D222" s="22">
        <v>45938</v>
      </c>
      <c r="E222" s="23">
        <v>45938.725001504601</v>
      </c>
      <c r="F222" s="21" t="s">
        <v>7007</v>
      </c>
      <c r="G222" s="22"/>
      <c r="H222" s="20" t="s">
        <v>4127</v>
      </c>
      <c r="I222" s="21" t="s">
        <v>4128</v>
      </c>
      <c r="J222" s="20" t="s">
        <v>4129</v>
      </c>
      <c r="K222" s="20" t="s">
        <v>4130</v>
      </c>
      <c r="L222" s="21" t="s">
        <v>4676</v>
      </c>
      <c r="M222" s="20" t="s">
        <v>4677</v>
      </c>
      <c r="N222" s="20" t="s">
        <v>4678</v>
      </c>
      <c r="O222" s="20">
        <v>40</v>
      </c>
      <c r="P222" s="21" t="s">
        <v>4141</v>
      </c>
      <c r="Q222" s="20" t="s">
        <v>4058</v>
      </c>
      <c r="R222" s="21" t="s">
        <v>4142</v>
      </c>
      <c r="S222" s="21" t="s">
        <v>4133</v>
      </c>
      <c r="T222" s="20">
        <v>37720</v>
      </c>
      <c r="U222" s="20">
        <v>1</v>
      </c>
      <c r="V222" s="20">
        <v>0</v>
      </c>
      <c r="W222" s="20" t="s">
        <v>4677</v>
      </c>
      <c r="X222" s="20" t="s">
        <v>4679</v>
      </c>
      <c r="Y222" s="22">
        <v>45938.725000196799</v>
      </c>
      <c r="Z222" s="20" t="s">
        <v>7008</v>
      </c>
      <c r="AA222" s="20" t="s">
        <v>4134</v>
      </c>
      <c r="AB222" s="27">
        <v>9106042284</v>
      </c>
      <c r="AC222" s="25" t="str">
        <f>VLOOKUP(AB222,Data!AF:AG,2,0)</f>
        <v>9106042284-00080936</v>
      </c>
      <c r="AE222" s="25" t="str">
        <f>VLOOKUP(AC222,Data!A:G,7,0)</f>
        <v>00080936</v>
      </c>
      <c r="AF222" s="25" t="str">
        <f>VLOOKUP(AC222,Data!A:D,4,0)</f>
        <v>08/10/2025</v>
      </c>
      <c r="AG222" s="20" t="s">
        <v>64</v>
      </c>
      <c r="AH222" s="25" t="s">
        <v>3639</v>
      </c>
      <c r="AI222" s="25" t="str">
        <f>VLOOKUP(AG222,'mã win'!B:K,10,0)</f>
        <v>N</v>
      </c>
      <c r="AJ222" s="20" t="str">
        <f>VLOOKUP(Q222,'mã sp'!A:B,2,0)</f>
        <v>MNH250</v>
      </c>
      <c r="AK222" s="25" t="str">
        <f>VLOOKUP(AC222,Data!A:F,6,0)</f>
        <v>K25TTM</v>
      </c>
      <c r="AL222" s="20" t="str">
        <f t="shared" si="12"/>
        <v>3001 WM+ DNG 131 Lê Văn Hiến</v>
      </c>
      <c r="AM222" s="20" t="str">
        <f>VLOOKUP(AC222,Data!A:M,13,0)</f>
        <v>0104918404-009</v>
      </c>
      <c r="AO222" s="20" t="str">
        <f t="shared" si="13"/>
        <v/>
      </c>
      <c r="AP222" s="20" t="str">
        <f>IF(AND(AM222="0104918404",AO222=""),"WIN"&amp;L222,IF(AO222="",VLOOKUP(AM222,'mã win'!B:J,9,0),""))</f>
        <v>WIN-DNG-01-009</v>
      </c>
      <c r="AQ222" s="25" t="str">
        <f t="shared" si="14"/>
        <v>WIN-DNG-01-009</v>
      </c>
      <c r="AR222" s="1">
        <f t="shared" si="15"/>
        <v>40737.599999999999</v>
      </c>
    </row>
    <row r="223" spans="1:44" x14ac:dyDescent="0.25">
      <c r="A223" s="20">
        <v>7708</v>
      </c>
      <c r="B223" s="21">
        <v>9106042332</v>
      </c>
      <c r="C223" s="22">
        <v>45938</v>
      </c>
      <c r="D223" s="22">
        <v>45938</v>
      </c>
      <c r="E223" s="23">
        <v>45938.728175428201</v>
      </c>
      <c r="F223" s="21" t="s">
        <v>7009</v>
      </c>
      <c r="G223" s="22"/>
      <c r="H223" s="20" t="s">
        <v>4127</v>
      </c>
      <c r="I223" s="21" t="s">
        <v>4128</v>
      </c>
      <c r="J223" s="20" t="s">
        <v>4129</v>
      </c>
      <c r="K223" s="20" t="s">
        <v>4130</v>
      </c>
      <c r="L223" s="21" t="s">
        <v>7010</v>
      </c>
      <c r="M223" s="20" t="s">
        <v>7011</v>
      </c>
      <c r="N223" s="20" t="s">
        <v>7012</v>
      </c>
      <c r="O223" s="20">
        <v>10</v>
      </c>
      <c r="P223" s="21" t="s">
        <v>4152</v>
      </c>
      <c r="Q223" s="20" t="s">
        <v>4012</v>
      </c>
      <c r="R223" s="21" t="s">
        <v>4153</v>
      </c>
      <c r="S223" s="21" t="s">
        <v>4133</v>
      </c>
      <c r="T223" s="20">
        <v>41150</v>
      </c>
      <c r="U223" s="20">
        <v>1</v>
      </c>
      <c r="V223" s="20">
        <v>0</v>
      </c>
      <c r="W223" s="20" t="s">
        <v>7011</v>
      </c>
      <c r="Y223" s="22">
        <v>45938.728173807896</v>
      </c>
      <c r="Z223" s="20" t="s">
        <v>7013</v>
      </c>
      <c r="AA223" s="20" t="s">
        <v>4134</v>
      </c>
      <c r="AB223" s="27">
        <v>9106042332</v>
      </c>
      <c r="AC223" s="25" t="str">
        <f>VLOOKUP(AB223,Data!AF:AG,2,0)</f>
        <v>9106042332-00025967</v>
      </c>
      <c r="AE223" s="25" t="str">
        <f>VLOOKUP(AC223,Data!A:G,7,0)</f>
        <v>00025967</v>
      </c>
      <c r="AF223" s="25" t="str">
        <f>VLOOKUP(AC223,Data!A:D,4,0)</f>
        <v>08/10/2025</v>
      </c>
      <c r="AG223" s="20" t="s">
        <v>485</v>
      </c>
      <c r="AH223" s="25" t="s">
        <v>3669</v>
      </c>
      <c r="AI223" s="25" t="str">
        <f>VLOOKUP(AG223,'mã win'!B:K,10,0)</f>
        <v>N</v>
      </c>
      <c r="AJ223" s="20" t="str">
        <f>VLOOKUP(Q223,'mã sp'!A:B,2,0)</f>
        <v>GTLX250G</v>
      </c>
      <c r="AK223" s="25" t="str">
        <f>VLOOKUP(AC223,Data!A:F,6,0)</f>
        <v>K25TTM</v>
      </c>
      <c r="AL223" s="20" t="str">
        <f t="shared" si="12"/>
        <v>2AM4 WM+ CTO 92 Xô Viết Nghệ Tĩnh</v>
      </c>
      <c r="AM223" s="20" t="str">
        <f>VLOOKUP(AC223,Data!A:M,13,0)</f>
        <v>0104918404-016</v>
      </c>
      <c r="AO223" s="20" t="str">
        <f t="shared" si="13"/>
        <v/>
      </c>
      <c r="AP223" s="20" t="str">
        <f>IF(AND(AM223="0104918404",AO223=""),"WIN"&amp;L223,IF(AO223="",VLOOKUP(AM223,'mã win'!B:J,9,0),""))</f>
        <v>WIN-CTO-01-016</v>
      </c>
      <c r="AQ223" s="25" t="str">
        <f t="shared" si="14"/>
        <v>WIN-CTO-01-016</v>
      </c>
      <c r="AR223" s="1">
        <f t="shared" si="15"/>
        <v>44442</v>
      </c>
    </row>
    <row r="224" spans="1:44" x14ac:dyDescent="0.25">
      <c r="A224" s="20">
        <v>7709</v>
      </c>
      <c r="B224" s="21">
        <v>9106042324</v>
      </c>
      <c r="C224" s="22">
        <v>45938</v>
      </c>
      <c r="D224" s="22">
        <v>45943</v>
      </c>
      <c r="E224" s="23">
        <v>45938.729531169003</v>
      </c>
      <c r="F224" s="21" t="s">
        <v>7014</v>
      </c>
      <c r="G224" s="22"/>
      <c r="H224" s="20" t="s">
        <v>4127</v>
      </c>
      <c r="I224" s="21" t="s">
        <v>4128</v>
      </c>
      <c r="J224" s="20" t="s">
        <v>4129</v>
      </c>
      <c r="K224" s="20" t="s">
        <v>4130</v>
      </c>
      <c r="L224" s="21" t="s">
        <v>6671</v>
      </c>
      <c r="M224" s="20" t="s">
        <v>6672</v>
      </c>
      <c r="N224" s="20" t="s">
        <v>6673</v>
      </c>
      <c r="O224" s="20">
        <v>10</v>
      </c>
      <c r="P224" s="21" t="s">
        <v>4137</v>
      </c>
      <c r="Q224" s="20" t="s">
        <v>4098</v>
      </c>
      <c r="R224" s="21" t="s">
        <v>4138</v>
      </c>
      <c r="S224" s="21" t="s">
        <v>4133</v>
      </c>
      <c r="T224" s="20">
        <v>111058</v>
      </c>
      <c r="U224" s="20">
        <v>2</v>
      </c>
      <c r="V224" s="20">
        <v>0</v>
      </c>
      <c r="W224" s="20" t="s">
        <v>6674</v>
      </c>
      <c r="X224" s="20" t="s">
        <v>6675</v>
      </c>
      <c r="Y224" s="22">
        <v>45938.729529710603</v>
      </c>
      <c r="Z224" s="20" t="s">
        <v>7015</v>
      </c>
      <c r="AA224" s="20" t="s">
        <v>4134</v>
      </c>
      <c r="AB224" s="27">
        <v>9106042324</v>
      </c>
      <c r="AC224" s="25" t="str">
        <f>VLOOKUP(AB224,Data!AF:AG,2,0)</f>
        <v>9106042324-00004016</v>
      </c>
      <c r="AE224" s="25" t="str">
        <f>VLOOKUP(AC224,Data!A:G,7,0)</f>
        <v>00004016</v>
      </c>
      <c r="AF224" s="25" t="str">
        <f>VLOOKUP(AC224,Data!A:D,4,0)</f>
        <v>08/10/2025</v>
      </c>
      <c r="AG224" s="20" t="s">
        <v>764</v>
      </c>
      <c r="AH224" s="25" t="s">
        <v>3754</v>
      </c>
      <c r="AI224" s="25" t="str">
        <f>VLOOKUP(AG224,'mã win'!B:K,10,0)</f>
        <v>B</v>
      </c>
      <c r="AJ224" s="20" t="str">
        <f>VLOOKUP(Q224,'mã sp'!A:B,2,0)</f>
        <v>GM500</v>
      </c>
      <c r="AK224" s="25" t="str">
        <f>VLOOKUP(AC224,Data!A:F,6,0)</f>
        <v>K25TTM</v>
      </c>
      <c r="AL224" s="20" t="str">
        <f t="shared" si="12"/>
        <v>5003 WM+ YBI Số 2 Quang Trung-Đồng Tâm</v>
      </c>
      <c r="AM224" s="20" t="str">
        <f>VLOOKUP(AC224,Data!A:M,13,0)</f>
        <v>0104918404-035</v>
      </c>
      <c r="AO224" s="20" t="str">
        <f t="shared" si="13"/>
        <v/>
      </c>
      <c r="AP224" s="20" t="str">
        <f>IF(AND(AM224="0104918404",AO224=""),"WIN"&amp;L224,IF(AO224="",VLOOKUP(AM224,'mã win'!B:J,9,0),""))</f>
        <v>WIN-035</v>
      </c>
      <c r="AQ224" s="25" t="str">
        <f t="shared" si="14"/>
        <v>WIN-035</v>
      </c>
      <c r="AR224" s="1">
        <f t="shared" si="15"/>
        <v>239885.28</v>
      </c>
    </row>
    <row r="225" spans="1:44" x14ac:dyDescent="0.25">
      <c r="A225" s="20">
        <v>7710</v>
      </c>
      <c r="B225" s="21">
        <v>9106042352</v>
      </c>
      <c r="C225" s="22">
        <v>45938</v>
      </c>
      <c r="D225" s="22">
        <v>45943</v>
      </c>
      <c r="E225" s="23">
        <v>45938.737793749999</v>
      </c>
      <c r="F225" s="21" t="s">
        <v>7016</v>
      </c>
      <c r="G225" s="22"/>
      <c r="H225" s="20" t="s">
        <v>4127</v>
      </c>
      <c r="I225" s="21" t="s">
        <v>4128</v>
      </c>
      <c r="J225" s="20" t="s">
        <v>4129</v>
      </c>
      <c r="K225" s="20" t="s">
        <v>4130</v>
      </c>
      <c r="L225" s="21" t="s">
        <v>4340</v>
      </c>
      <c r="M225" s="20" t="s">
        <v>4341</v>
      </c>
      <c r="N225" s="20" t="s">
        <v>4342</v>
      </c>
      <c r="O225" s="20">
        <v>10</v>
      </c>
      <c r="P225" s="21" t="s">
        <v>4137</v>
      </c>
      <c r="Q225" s="20" t="s">
        <v>4098</v>
      </c>
      <c r="R225" s="21" t="s">
        <v>4138</v>
      </c>
      <c r="S225" s="21" t="s">
        <v>4133</v>
      </c>
      <c r="T225" s="20">
        <v>111058</v>
      </c>
      <c r="U225" s="20">
        <v>1</v>
      </c>
      <c r="V225" s="20">
        <v>0</v>
      </c>
      <c r="W225" s="20" t="s">
        <v>4341</v>
      </c>
      <c r="Y225" s="22">
        <v>45938.737791979198</v>
      </c>
      <c r="AA225" s="20" t="s">
        <v>4134</v>
      </c>
      <c r="AB225" s="27">
        <v>9106042352</v>
      </c>
      <c r="AC225" s="25" t="str">
        <f>VLOOKUP(AB225,Data!AF:AG,2,0)</f>
        <v>9106042352-00028878</v>
      </c>
      <c r="AE225" s="25" t="str">
        <f>VLOOKUP(AC225,Data!A:G,7,0)</f>
        <v>00028878</v>
      </c>
      <c r="AF225" s="25" t="str">
        <f>VLOOKUP(AC225,Data!A:D,4,0)</f>
        <v>08/10/2025</v>
      </c>
      <c r="AG225" s="20" t="s">
        <v>310</v>
      </c>
      <c r="AH225" s="25" t="s">
        <v>3819</v>
      </c>
      <c r="AI225" s="25" t="str">
        <f>VLOOKUP(AG225,'mã win'!B:K,10,0)</f>
        <v>B</v>
      </c>
      <c r="AJ225" s="20" t="str">
        <f>VLOOKUP(Q225,'mã sp'!A:B,2,0)</f>
        <v>GM500</v>
      </c>
      <c r="AK225" s="25" t="str">
        <f>VLOOKUP(AC225,Data!A:F,6,0)</f>
        <v>K25TTM</v>
      </c>
      <c r="AL225" s="20" t="str">
        <f t="shared" si="12"/>
        <v>6522 WM+ HYN Trúc Đình, Ân Thi</v>
      </c>
      <c r="AM225" s="20" t="str">
        <f>VLOOKUP(AC225,Data!A:M,13,0)</f>
        <v>0104918404-056</v>
      </c>
      <c r="AO225" s="20" t="str">
        <f t="shared" si="13"/>
        <v/>
      </c>
      <c r="AP225" s="20" t="str">
        <f>IF(AND(AM225="0104918404",AO225=""),"WIN"&amp;L225,IF(AO225="",VLOOKUP(AM225,'mã win'!B:J,9,0),""))</f>
        <v>WIN-056</v>
      </c>
      <c r="AQ225" s="25" t="str">
        <f t="shared" si="14"/>
        <v>WIN-056</v>
      </c>
      <c r="AR225" s="1">
        <f t="shared" si="15"/>
        <v>119942.64</v>
      </c>
    </row>
    <row r="226" spans="1:44" x14ac:dyDescent="0.25">
      <c r="A226" s="20">
        <v>7711</v>
      </c>
      <c r="B226" s="21">
        <v>9106042418</v>
      </c>
      <c r="C226" s="22">
        <v>45938</v>
      </c>
      <c r="D226" s="22">
        <v>45943</v>
      </c>
      <c r="E226" s="23">
        <v>45938.742681400501</v>
      </c>
      <c r="F226" s="21" t="s">
        <v>7017</v>
      </c>
      <c r="G226" s="22"/>
      <c r="H226" s="20" t="s">
        <v>4127</v>
      </c>
      <c r="I226" s="21" t="s">
        <v>4128</v>
      </c>
      <c r="J226" s="20" t="s">
        <v>4129</v>
      </c>
      <c r="K226" s="20" t="s">
        <v>4130</v>
      </c>
      <c r="L226" s="21" t="s">
        <v>7018</v>
      </c>
      <c r="M226" s="20" t="s">
        <v>7019</v>
      </c>
      <c r="N226" s="20" t="s">
        <v>7020</v>
      </c>
      <c r="O226" s="20">
        <v>10</v>
      </c>
      <c r="P226" s="21" t="s">
        <v>4137</v>
      </c>
      <c r="Q226" s="20" t="s">
        <v>4098</v>
      </c>
      <c r="R226" s="21" t="s">
        <v>4138</v>
      </c>
      <c r="S226" s="21" t="s">
        <v>4133</v>
      </c>
      <c r="T226" s="20">
        <v>111058</v>
      </c>
      <c r="U226" s="20">
        <v>2</v>
      </c>
      <c r="V226" s="20">
        <v>0</v>
      </c>
      <c r="W226" s="20" t="s">
        <v>7019</v>
      </c>
      <c r="Y226" s="22">
        <v>45938.7426795949</v>
      </c>
      <c r="AA226" s="20" t="s">
        <v>4134</v>
      </c>
      <c r="AB226" s="27">
        <v>9106042418</v>
      </c>
      <c r="AC226" s="25" t="str">
        <f>VLOOKUP(AB226,Data!AF:AG,2,0)</f>
        <v>9106042418-00011340</v>
      </c>
      <c r="AE226" s="25" t="str">
        <f>VLOOKUP(AC226,Data!A:G,7,0)</f>
        <v>00011340</v>
      </c>
      <c r="AF226" s="25" t="str">
        <f>VLOOKUP(AC226,Data!A:D,4,0)</f>
        <v>08/10/2025</v>
      </c>
      <c r="AG226" s="20" t="s">
        <v>222</v>
      </c>
      <c r="AH226" s="25" t="s">
        <v>3727</v>
      </c>
      <c r="AI226" s="25" t="str">
        <f>VLOOKUP(AG226,'mã win'!B:K,10,0)</f>
        <v>B</v>
      </c>
      <c r="AJ226" s="20" t="str">
        <f>VLOOKUP(Q226,'mã sp'!A:B,2,0)</f>
        <v>GM500</v>
      </c>
      <c r="AK226" s="25" t="str">
        <f>VLOOKUP(AC226,Data!A:F,6,0)</f>
        <v>K25TTM</v>
      </c>
      <c r="AL226" s="20" t="str">
        <f t="shared" si="12"/>
        <v>6480 WM+ VPC Khu 4 TT Tứ Trưng</v>
      </c>
      <c r="AM226" s="20" t="str">
        <f>VLOOKUP(AC226,Data!A:M,13,0)</f>
        <v>0104918404-029</v>
      </c>
      <c r="AO226" s="20" t="str">
        <f t="shared" si="13"/>
        <v/>
      </c>
      <c r="AP226" s="20" t="str">
        <f>IF(AND(AM226="0104918404",AO226=""),"WIN"&amp;L226,IF(AO226="",VLOOKUP(AM226,'mã win'!B:J,9,0),""))</f>
        <v>WIN-029</v>
      </c>
      <c r="AQ226" s="25" t="str">
        <f t="shared" si="14"/>
        <v>WIN-029</v>
      </c>
      <c r="AR226" s="1">
        <f t="shared" si="15"/>
        <v>239885.28</v>
      </c>
    </row>
    <row r="227" spans="1:44" x14ac:dyDescent="0.25">
      <c r="A227" s="20">
        <v>7712</v>
      </c>
      <c r="B227" s="21">
        <v>9106042432</v>
      </c>
      <c r="C227" s="22">
        <v>45938</v>
      </c>
      <c r="D227" s="22">
        <v>45943</v>
      </c>
      <c r="E227" s="23">
        <v>45938.744360995399</v>
      </c>
      <c r="F227" s="21" t="s">
        <v>7021</v>
      </c>
      <c r="G227" s="22"/>
      <c r="H227" s="20" t="s">
        <v>4127</v>
      </c>
      <c r="I227" s="21" t="s">
        <v>4128</v>
      </c>
      <c r="J227" s="20" t="s">
        <v>4129</v>
      </c>
      <c r="K227" s="20" t="s">
        <v>4130</v>
      </c>
      <c r="L227" s="21" t="s">
        <v>5150</v>
      </c>
      <c r="M227" s="20" t="s">
        <v>5151</v>
      </c>
      <c r="N227" s="20" t="s">
        <v>5152</v>
      </c>
      <c r="O227" s="20">
        <v>10</v>
      </c>
      <c r="P227" s="21" t="s">
        <v>4131</v>
      </c>
      <c r="Q227" s="20" t="s">
        <v>4099</v>
      </c>
      <c r="R227" s="21" t="s">
        <v>4132</v>
      </c>
      <c r="S227" s="21" t="s">
        <v>4133</v>
      </c>
      <c r="T227" s="20">
        <v>73431</v>
      </c>
      <c r="U227" s="20">
        <v>1</v>
      </c>
      <c r="V227" s="20">
        <v>0</v>
      </c>
      <c r="W227" s="20" t="s">
        <v>5153</v>
      </c>
      <c r="Y227" s="22">
        <v>45938.744359224504</v>
      </c>
      <c r="AA227" s="20" t="s">
        <v>4134</v>
      </c>
      <c r="AB227" s="27">
        <v>9106042432</v>
      </c>
      <c r="AC227" s="25" t="str">
        <f>VLOOKUP(AB227,Data!AF:AG,2,0)</f>
        <v>9106042432-00018192</v>
      </c>
      <c r="AE227" s="25" t="str">
        <f>VLOOKUP(AC227,Data!A:G,7,0)</f>
        <v>00018192</v>
      </c>
      <c r="AF227" s="25" t="str">
        <f>VLOOKUP(AC227,Data!A:D,4,0)</f>
        <v>08/10/2025</v>
      </c>
      <c r="AG227" s="20" t="s">
        <v>125</v>
      </c>
      <c r="AH227" s="25" t="s">
        <v>3606</v>
      </c>
      <c r="AI227" s="25" t="str">
        <f>VLOOKUP(AG227,'mã win'!B:K,10,0)</f>
        <v>B</v>
      </c>
      <c r="AJ227" s="20" t="str">
        <f>VLOOKUP(Q227,'mã sp'!A:B,2,0)</f>
        <v>CGM300</v>
      </c>
      <c r="AK227" s="25" t="str">
        <f>VLOOKUP(AC227,Data!A:F,6,0)</f>
        <v>K25TTM</v>
      </c>
      <c r="AL227" s="20" t="str">
        <f t="shared" si="12"/>
        <v>2A66 WM+ PTO Khu Phố, Đoan Hùng</v>
      </c>
      <c r="AM227" s="20" t="str">
        <f>VLOOKUP(AC227,Data!A:M,13,0)</f>
        <v>0104918404-003</v>
      </c>
      <c r="AO227" s="20" t="str">
        <f t="shared" si="13"/>
        <v/>
      </c>
      <c r="AP227" s="20" t="str">
        <f>IF(AND(AM227="0104918404",AO227=""),"WIN"&amp;L227,IF(AO227="",VLOOKUP(AM227,'mã win'!B:J,9,0),""))</f>
        <v>WIN-PTO-00-003</v>
      </c>
      <c r="AQ227" s="25" t="str">
        <f t="shared" si="14"/>
        <v>WIN-PTO-00-003</v>
      </c>
      <c r="AR227" s="1">
        <f t="shared" si="15"/>
        <v>79305.48</v>
      </c>
    </row>
    <row r="228" spans="1:44" x14ac:dyDescent="0.25">
      <c r="A228" s="20">
        <v>7713</v>
      </c>
      <c r="B228" s="21">
        <v>9106042421</v>
      </c>
      <c r="C228" s="22">
        <v>45938</v>
      </c>
      <c r="D228" s="22">
        <v>45938</v>
      </c>
      <c r="E228" s="23">
        <v>45938.746014814802</v>
      </c>
      <c r="F228" s="21" t="s">
        <v>7022</v>
      </c>
      <c r="G228" s="22"/>
      <c r="H228" s="20" t="s">
        <v>4127</v>
      </c>
      <c r="I228" s="21" t="s">
        <v>4128</v>
      </c>
      <c r="J228" s="20" t="s">
        <v>4129</v>
      </c>
      <c r="K228" s="20" t="s">
        <v>4130</v>
      </c>
      <c r="L228" s="21" t="s">
        <v>5506</v>
      </c>
      <c r="M228" s="20" t="s">
        <v>5507</v>
      </c>
      <c r="N228" s="20" t="s">
        <v>5508</v>
      </c>
      <c r="O228" s="20">
        <v>10</v>
      </c>
      <c r="P228" s="21" t="s">
        <v>4150</v>
      </c>
      <c r="Q228" s="20" t="s">
        <v>3966</v>
      </c>
      <c r="R228" s="21" t="s">
        <v>4151</v>
      </c>
      <c r="S228" s="21" t="s">
        <v>4133</v>
      </c>
      <c r="T228" s="20">
        <v>70950</v>
      </c>
      <c r="U228" s="20">
        <v>1</v>
      </c>
      <c r="V228" s="20">
        <v>0</v>
      </c>
      <c r="W228" s="20" t="s">
        <v>5507</v>
      </c>
      <c r="Y228" s="22">
        <v>45938.746012847201</v>
      </c>
      <c r="AA228" s="20" t="s">
        <v>4134</v>
      </c>
      <c r="AB228" s="27">
        <v>9106042421</v>
      </c>
      <c r="AC228" s="25" t="str">
        <f>VLOOKUP(AB228,Data!AF:AG,2,0)</f>
        <v>9106042421-00047502</v>
      </c>
      <c r="AE228" s="25" t="str">
        <f>VLOOKUP(AC228,Data!A:G,7,0)</f>
        <v>00047502</v>
      </c>
      <c r="AF228" s="25" t="str">
        <f>VLOOKUP(AC228,Data!A:D,4,0)</f>
        <v>08/10/2025</v>
      </c>
      <c r="AG228" s="20" t="s">
        <v>407</v>
      </c>
      <c r="AH228" s="25" t="s">
        <v>3627</v>
      </c>
      <c r="AI228" s="25" t="str">
        <f>VLOOKUP(AG228,'mã win'!B:K,10,0)</f>
        <v>B</v>
      </c>
      <c r="AJ228" s="20" t="str">
        <f>VLOOKUP(Q228,'mã sp'!A:B,2,0)</f>
        <v>CN300</v>
      </c>
      <c r="AK228" s="25" t="str">
        <f>VLOOKUP(AC228,Data!A:F,6,0)</f>
        <v>K25TTM</v>
      </c>
      <c r="AL228" s="20" t="str">
        <f t="shared" si="12"/>
        <v>2ANA WM+ QNH 194 Bái Tử Long</v>
      </c>
      <c r="AM228" s="20" t="str">
        <f>VLOOKUP(AC228,Data!A:M,13,0)</f>
        <v>0104918404-007</v>
      </c>
      <c r="AO228" s="20" t="str">
        <f t="shared" si="13"/>
        <v/>
      </c>
      <c r="AP228" s="20" t="str">
        <f>IF(AND(AM228="0104918404",AO228=""),"WIN"&amp;L228,IF(AO228="",VLOOKUP(AM228,'mã win'!B:J,9,0),""))</f>
        <v>WIN-QNH-00-007</v>
      </c>
      <c r="AQ228" s="25" t="str">
        <f t="shared" si="14"/>
        <v>WIN-QNH-00-007</v>
      </c>
      <c r="AR228" s="1">
        <f t="shared" si="15"/>
        <v>76626</v>
      </c>
    </row>
    <row r="229" spans="1:44" x14ac:dyDescent="0.25">
      <c r="A229" s="20">
        <v>7714</v>
      </c>
      <c r="B229" s="21">
        <v>9106042434</v>
      </c>
      <c r="C229" s="22">
        <v>45938</v>
      </c>
      <c r="D229" s="22">
        <v>45938</v>
      </c>
      <c r="E229" s="23">
        <v>45938.746707291699</v>
      </c>
      <c r="F229" s="21" t="s">
        <v>7023</v>
      </c>
      <c r="G229" s="22"/>
      <c r="H229" s="20" t="s">
        <v>4127</v>
      </c>
      <c r="I229" s="21" t="s">
        <v>4128</v>
      </c>
      <c r="J229" s="20" t="s">
        <v>4129</v>
      </c>
      <c r="K229" s="20" t="s">
        <v>4130</v>
      </c>
      <c r="L229" s="21" t="s">
        <v>7024</v>
      </c>
      <c r="M229" s="20" t="s">
        <v>7025</v>
      </c>
      <c r="N229" s="20" t="s">
        <v>7026</v>
      </c>
      <c r="O229" s="20">
        <v>10</v>
      </c>
      <c r="P229" s="21" t="s">
        <v>4176</v>
      </c>
      <c r="Q229" s="20" t="s">
        <v>4009</v>
      </c>
      <c r="R229" s="21" t="s">
        <v>4177</v>
      </c>
      <c r="S229" s="21" t="s">
        <v>4133</v>
      </c>
      <c r="T229" s="20">
        <v>41328</v>
      </c>
      <c r="U229" s="20">
        <v>2</v>
      </c>
      <c r="V229" s="20">
        <v>0</v>
      </c>
      <c r="W229" s="20" t="s">
        <v>7025</v>
      </c>
      <c r="Y229" s="22">
        <v>45938.746705358797</v>
      </c>
      <c r="AA229" s="20" t="s">
        <v>4134</v>
      </c>
      <c r="AB229" s="27">
        <v>9106042434</v>
      </c>
      <c r="AC229" s="25" t="str">
        <f>VLOOKUP(AB229,Data!AF:AG,2,0)</f>
        <v>9106042434-00008173</v>
      </c>
      <c r="AE229" s="25" t="str">
        <f>VLOOKUP(AC229,Data!A:G,7,0)</f>
        <v>00008173</v>
      </c>
      <c r="AF229" s="25" t="str">
        <f>VLOOKUP(AC229,Data!A:D,4,0)</f>
        <v>08/10/2025</v>
      </c>
      <c r="AG229" s="20" t="s">
        <v>46</v>
      </c>
      <c r="AH229" s="25" t="s">
        <v>3859</v>
      </c>
      <c r="AI229" s="25" t="str">
        <f>VLOOKUP(AG229,'mã win'!B:K,10,0)</f>
        <v>B</v>
      </c>
      <c r="AJ229" s="20" t="str">
        <f>VLOOKUP(Q229,'mã sp'!A:B,2,0)</f>
        <v>GSG250</v>
      </c>
      <c r="AK229" s="25" t="str">
        <f>VLOOKUP(AC229,Data!A:F,6,0)</f>
        <v>K25TTM</v>
      </c>
      <c r="AL229" s="20" t="str">
        <f t="shared" si="12"/>
        <v>2AS2 WM+ NDH Khu phố 2, TT Quỹ Nhất</v>
      </c>
      <c r="AM229" s="20" t="str">
        <f>VLOOKUP(AC229,Data!A:M,13,0)</f>
        <v>0104918404-064</v>
      </c>
      <c r="AO229" s="20" t="str">
        <f t="shared" si="13"/>
        <v/>
      </c>
      <c r="AP229" s="20" t="str">
        <f>IF(AND(AM229="0104918404",AO229=""),"WIN"&amp;L229,IF(AO229="",VLOOKUP(AM229,'mã win'!B:J,9,0),""))</f>
        <v>WIN-064</v>
      </c>
      <c r="AQ229" s="25" t="str">
        <f t="shared" si="14"/>
        <v>WIN-064</v>
      </c>
      <c r="AR229" s="1">
        <f t="shared" si="15"/>
        <v>89268.479999999996</v>
      </c>
    </row>
    <row r="230" spans="1:44" x14ac:dyDescent="0.25">
      <c r="A230" s="20">
        <v>7715</v>
      </c>
      <c r="B230" s="21">
        <v>9106042460</v>
      </c>
      <c r="C230" s="22">
        <v>45938</v>
      </c>
      <c r="D230" s="22">
        <v>45938</v>
      </c>
      <c r="E230" s="23">
        <v>45938.748279131898</v>
      </c>
      <c r="F230" s="21" t="s">
        <v>7027</v>
      </c>
      <c r="G230" s="22"/>
      <c r="H230" s="20" t="s">
        <v>4127</v>
      </c>
      <c r="I230" s="21" t="s">
        <v>4128</v>
      </c>
      <c r="J230" s="20" t="s">
        <v>4129</v>
      </c>
      <c r="K230" s="20" t="s">
        <v>4130</v>
      </c>
      <c r="L230" s="21" t="s">
        <v>5464</v>
      </c>
      <c r="M230" s="20" t="s">
        <v>5465</v>
      </c>
      <c r="N230" s="20" t="s">
        <v>5466</v>
      </c>
      <c r="O230" s="20">
        <v>10</v>
      </c>
      <c r="P230" s="21" t="s">
        <v>4139</v>
      </c>
      <c r="Q230" s="20" t="s">
        <v>3948</v>
      </c>
      <c r="R230" s="21" t="s">
        <v>4140</v>
      </c>
      <c r="S230" s="21" t="s">
        <v>4133</v>
      </c>
      <c r="T230" s="20">
        <v>60885</v>
      </c>
      <c r="U230" s="20">
        <v>2</v>
      </c>
      <c r="V230" s="20">
        <v>0</v>
      </c>
      <c r="W230" s="20" t="s">
        <v>5467</v>
      </c>
      <c r="X230" s="20" t="s">
        <v>5468</v>
      </c>
      <c r="Y230" s="22">
        <v>45938.748277233797</v>
      </c>
      <c r="AA230" s="20" t="s">
        <v>4134</v>
      </c>
      <c r="AB230" s="27">
        <v>9106042460</v>
      </c>
      <c r="AC230" s="25" t="str">
        <f>VLOOKUP(AB230,Data!AF:AG,2,0)</f>
        <v>9106042460-00080949</v>
      </c>
      <c r="AE230" s="25" t="str">
        <f>VLOOKUP(AC230,Data!A:G,7,0)</f>
        <v>00080949</v>
      </c>
      <c r="AF230" s="25" t="str">
        <f>VLOOKUP(AC230,Data!A:D,4,0)</f>
        <v>08/10/2025</v>
      </c>
      <c r="AG230" s="20" t="s">
        <v>64</v>
      </c>
      <c r="AH230" s="25" t="s">
        <v>3639</v>
      </c>
      <c r="AI230" s="25" t="str">
        <f>VLOOKUP(AG230,'mã win'!B:K,10,0)</f>
        <v>N</v>
      </c>
      <c r="AJ230" s="20" t="str">
        <f>VLOOKUP(Q230,'mã sp'!A:B,2,0)</f>
        <v>CC300</v>
      </c>
      <c r="AK230" s="25" t="str">
        <f>VLOOKUP(AC230,Data!A:F,6,0)</f>
        <v>K25TTM</v>
      </c>
      <c r="AL230" s="20" t="str">
        <f t="shared" si="12"/>
        <v>5641 WIN DNG 135 Nguyễn Văn Thoại</v>
      </c>
      <c r="AM230" s="20" t="str">
        <f>VLOOKUP(AC230,Data!A:M,13,0)</f>
        <v>0104918404-009</v>
      </c>
      <c r="AO230" s="20" t="str">
        <f t="shared" si="13"/>
        <v/>
      </c>
      <c r="AP230" s="20" t="str">
        <f>IF(AND(AM230="0104918404",AO230=""),"WIN"&amp;L230,IF(AO230="",VLOOKUP(AM230,'mã win'!B:J,9,0),""))</f>
        <v>WIN-DNG-01-009</v>
      </c>
      <c r="AQ230" s="25" t="str">
        <f t="shared" si="14"/>
        <v>WIN-DNG-01-009</v>
      </c>
      <c r="AR230" s="1">
        <f t="shared" si="15"/>
        <v>131511.6</v>
      </c>
    </row>
    <row r="231" spans="1:44" x14ac:dyDescent="0.25">
      <c r="A231" s="20">
        <v>7716</v>
      </c>
      <c r="B231" s="21">
        <v>9106042462</v>
      </c>
      <c r="C231" s="22">
        <v>45938</v>
      </c>
      <c r="D231" s="22">
        <v>45938</v>
      </c>
      <c r="E231" s="23">
        <v>45938.750731481501</v>
      </c>
      <c r="F231" s="21" t="s">
        <v>7028</v>
      </c>
      <c r="G231" s="22"/>
      <c r="H231" s="20" t="s">
        <v>4127</v>
      </c>
      <c r="I231" s="21" t="s">
        <v>4128</v>
      </c>
      <c r="J231" s="20" t="s">
        <v>4129</v>
      </c>
      <c r="K231" s="20" t="s">
        <v>4130</v>
      </c>
      <c r="L231" s="21" t="s">
        <v>7029</v>
      </c>
      <c r="M231" s="20" t="s">
        <v>7030</v>
      </c>
      <c r="N231" s="20" t="s">
        <v>7031</v>
      </c>
      <c r="O231" s="20">
        <v>10</v>
      </c>
      <c r="P231" s="21" t="s">
        <v>4168</v>
      </c>
      <c r="Q231" s="20" t="s">
        <v>3992</v>
      </c>
      <c r="R231" s="21" t="s">
        <v>4169</v>
      </c>
      <c r="S231" s="21" t="s">
        <v>4133</v>
      </c>
      <c r="T231" s="20">
        <v>111606</v>
      </c>
      <c r="U231" s="20">
        <v>1</v>
      </c>
      <c r="V231" s="20">
        <v>0</v>
      </c>
      <c r="W231" s="20" t="s">
        <v>7030</v>
      </c>
      <c r="Y231" s="22">
        <v>45938.7507301273</v>
      </c>
      <c r="AA231" s="20" t="s">
        <v>4134</v>
      </c>
      <c r="AB231" s="27">
        <v>9106042462</v>
      </c>
      <c r="AC231" s="25" t="str">
        <f>VLOOKUP(AB231,Data!AF:AG,2,0)</f>
        <v>9106042462-00080950</v>
      </c>
      <c r="AE231" s="25" t="str">
        <f>VLOOKUP(AC231,Data!A:G,7,0)</f>
        <v>00080950</v>
      </c>
      <c r="AF231" s="25" t="str">
        <f>VLOOKUP(AC231,Data!A:D,4,0)</f>
        <v>08/10/2025</v>
      </c>
      <c r="AG231" s="20" t="s">
        <v>64</v>
      </c>
      <c r="AH231" s="25" t="s">
        <v>3639</v>
      </c>
      <c r="AI231" s="25" t="str">
        <f>VLOOKUP(AG231,'mã win'!B:K,10,0)</f>
        <v>N</v>
      </c>
      <c r="AJ231" s="20" t="str">
        <f>VLOOKUP(Q231,'mã sp'!A:B,2,0)</f>
        <v>GXD500</v>
      </c>
      <c r="AK231" s="25" t="str">
        <f>VLOOKUP(AC231,Data!A:F,6,0)</f>
        <v>K25TTM</v>
      </c>
      <c r="AL231" s="20" t="str">
        <f t="shared" si="12"/>
        <v>2AM0 WM+ DNG 171 Nguyễn Lương Bằng</v>
      </c>
      <c r="AM231" s="20" t="str">
        <f>VLOOKUP(AC231,Data!A:M,13,0)</f>
        <v>0104918404-009</v>
      </c>
      <c r="AO231" s="20" t="str">
        <f t="shared" si="13"/>
        <v/>
      </c>
      <c r="AP231" s="20" t="str">
        <f>IF(AND(AM231="0104918404",AO231=""),"WIN"&amp;L231,IF(AO231="",VLOOKUP(AM231,'mã win'!B:J,9,0),""))</f>
        <v>WIN-DNG-01-009</v>
      </c>
      <c r="AQ231" s="25" t="str">
        <f t="shared" si="14"/>
        <v>WIN-DNG-01-009</v>
      </c>
      <c r="AR231" s="1">
        <f t="shared" si="15"/>
        <v>120534.48</v>
      </c>
    </row>
    <row r="232" spans="1:44" x14ac:dyDescent="0.25">
      <c r="A232" s="20">
        <v>7717</v>
      </c>
      <c r="B232" s="21">
        <v>9106042537</v>
      </c>
      <c r="C232" s="22">
        <v>45938</v>
      </c>
      <c r="D232" s="22">
        <v>45938</v>
      </c>
      <c r="E232" s="23">
        <v>45938.759131747698</v>
      </c>
      <c r="F232" s="21" t="s">
        <v>7032</v>
      </c>
      <c r="G232" s="22"/>
      <c r="H232" s="20" t="s">
        <v>4127</v>
      </c>
      <c r="I232" s="21" t="s">
        <v>4128</v>
      </c>
      <c r="J232" s="20" t="s">
        <v>4129</v>
      </c>
      <c r="K232" s="20" t="s">
        <v>4130</v>
      </c>
      <c r="L232" s="21" t="s">
        <v>5900</v>
      </c>
      <c r="M232" s="20" t="s">
        <v>5901</v>
      </c>
      <c r="N232" s="20" t="s">
        <v>5902</v>
      </c>
      <c r="O232" s="20">
        <v>10</v>
      </c>
      <c r="P232" s="21" t="s">
        <v>4152</v>
      </c>
      <c r="Q232" s="20" t="s">
        <v>4012</v>
      </c>
      <c r="R232" s="21" t="s">
        <v>4153</v>
      </c>
      <c r="S232" s="21" t="s">
        <v>4133</v>
      </c>
      <c r="T232" s="20">
        <v>41150</v>
      </c>
      <c r="U232" s="20">
        <v>1</v>
      </c>
      <c r="V232" s="20">
        <v>0</v>
      </c>
      <c r="W232" s="20" t="s">
        <v>5901</v>
      </c>
      <c r="X232" s="20" t="s">
        <v>5903</v>
      </c>
      <c r="Y232" s="22">
        <v>45938.759129745398</v>
      </c>
      <c r="AA232" s="20" t="s">
        <v>4134</v>
      </c>
      <c r="AB232" s="27">
        <v>9106042537</v>
      </c>
      <c r="AC232" s="25" t="str">
        <f>VLOOKUP(AB232,Data!AF:AG,2,0)</f>
        <v>9106042537-00481517</v>
      </c>
      <c r="AE232" s="25" t="str">
        <f>VLOOKUP(AC232,Data!A:G,7,0)</f>
        <v>00481517</v>
      </c>
      <c r="AF232" s="25" t="str">
        <f>VLOOKUP(AC232,Data!A:D,4,0)</f>
        <v>08/10/2025</v>
      </c>
      <c r="AG232" s="20" t="s">
        <v>55</v>
      </c>
      <c r="AH232" s="25" t="s">
        <v>11656</v>
      </c>
      <c r="AI232" s="25" t="str">
        <f>VLOOKUP(AG232,'mã win'!B:K,10,0)</f>
        <v>B</v>
      </c>
      <c r="AJ232" s="20" t="str">
        <f>VLOOKUP(Q232,'mã sp'!A:B,2,0)</f>
        <v>GTLX250G</v>
      </c>
      <c r="AK232" s="25" t="str">
        <f>VLOOKUP(AC232,Data!A:F,6,0)</f>
        <v>K25TTM</v>
      </c>
      <c r="AL232" s="20" t="str">
        <f t="shared" si="12"/>
        <v>4136 WM+ HNI 30 Phạm Văn Đồng</v>
      </c>
      <c r="AM232" s="20" t="str">
        <f>VLOOKUP(AC232,Data!A:M,13,0)</f>
        <v>0104918404-002</v>
      </c>
      <c r="AN232" s="20">
        <f>MATCH(L232,[1]Khach_hang!$O:$O,0)</f>
        <v>1104</v>
      </c>
      <c r="AO232" s="20" t="str">
        <f t="shared" si="13"/>
        <v>WIN4136</v>
      </c>
      <c r="AP232" s="20" t="str">
        <f>IF(AND(AM232="0104918404",AO232=""),"WIN"&amp;L232,IF(AO232="",VLOOKUP(AM232,'mã win'!B:J,9,0),""))</f>
        <v/>
      </c>
      <c r="AQ232" s="25" t="str">
        <f t="shared" si="14"/>
        <v>WIN4136</v>
      </c>
      <c r="AR232" s="1">
        <f t="shared" si="15"/>
        <v>44442</v>
      </c>
    </row>
    <row r="233" spans="1:44" x14ac:dyDescent="0.25">
      <c r="A233" s="20">
        <v>7718</v>
      </c>
      <c r="B233" s="21">
        <v>9106042512</v>
      </c>
      <c r="C233" s="22">
        <v>45938</v>
      </c>
      <c r="D233" s="22">
        <v>45938</v>
      </c>
      <c r="E233" s="23">
        <v>45938.761307407403</v>
      </c>
      <c r="F233" s="21" t="s">
        <v>7033</v>
      </c>
      <c r="G233" s="22"/>
      <c r="H233" s="20" t="s">
        <v>4127</v>
      </c>
      <c r="I233" s="21" t="s">
        <v>4128</v>
      </c>
      <c r="J233" s="20" t="s">
        <v>4129</v>
      </c>
      <c r="K233" s="20" t="s">
        <v>4130</v>
      </c>
      <c r="L233" s="21" t="s">
        <v>4683</v>
      </c>
      <c r="M233" s="20" t="s">
        <v>4684</v>
      </c>
      <c r="N233" s="20" t="s">
        <v>4685</v>
      </c>
      <c r="O233" s="20">
        <v>10</v>
      </c>
      <c r="P233" s="21" t="s">
        <v>4150</v>
      </c>
      <c r="Q233" s="20" t="s">
        <v>3966</v>
      </c>
      <c r="R233" s="21" t="s">
        <v>4151</v>
      </c>
      <c r="S233" s="21" t="s">
        <v>4133</v>
      </c>
      <c r="T233" s="20">
        <v>70950</v>
      </c>
      <c r="U233" s="20">
        <v>1</v>
      </c>
      <c r="V233" s="20">
        <v>0</v>
      </c>
      <c r="W233" s="20" t="s">
        <v>4684</v>
      </c>
      <c r="X233" s="20" t="s">
        <v>4686</v>
      </c>
      <c r="Y233" s="22">
        <v>45938.761305439803</v>
      </c>
      <c r="AA233" s="20" t="s">
        <v>4134</v>
      </c>
      <c r="AB233" s="27">
        <v>9106042512</v>
      </c>
      <c r="AC233" s="25" t="str">
        <f>VLOOKUP(AB233,Data!AF:AG,2,0)</f>
        <v>9106042512-00018195</v>
      </c>
      <c r="AE233" s="25" t="str">
        <f>VLOOKUP(AC233,Data!A:G,7,0)</f>
        <v>00018195</v>
      </c>
      <c r="AF233" s="25" t="str">
        <f>VLOOKUP(AC233,Data!A:D,4,0)</f>
        <v>08/10/2025</v>
      </c>
      <c r="AG233" s="20" t="s">
        <v>125</v>
      </c>
      <c r="AH233" s="25" t="s">
        <v>3606</v>
      </c>
      <c r="AI233" s="25" t="str">
        <f>VLOOKUP(AG233,'mã win'!B:K,10,0)</f>
        <v>B</v>
      </c>
      <c r="AJ233" s="20" t="str">
        <f>VLOOKUP(Q233,'mã sp'!A:B,2,0)</f>
        <v>CN300</v>
      </c>
      <c r="AK233" s="25" t="str">
        <f>VLOOKUP(AC233,Data!A:F,6,0)</f>
        <v>K25TTM</v>
      </c>
      <c r="AL233" s="20" t="str">
        <f t="shared" si="12"/>
        <v>3585 WM+ PTO Khu 6B, Nông Trang</v>
      </c>
      <c r="AM233" s="20" t="str">
        <f>VLOOKUP(AC233,Data!A:M,13,0)</f>
        <v>0104918404-003</v>
      </c>
      <c r="AO233" s="20" t="str">
        <f t="shared" si="13"/>
        <v/>
      </c>
      <c r="AP233" s="20" t="str">
        <f>IF(AND(AM233="0104918404",AO233=""),"WIN"&amp;L233,IF(AO233="",VLOOKUP(AM233,'mã win'!B:J,9,0),""))</f>
        <v>WIN-PTO-00-003</v>
      </c>
      <c r="AQ233" s="25" t="str">
        <f t="shared" si="14"/>
        <v>WIN-PTO-00-003</v>
      </c>
      <c r="AR233" s="1">
        <f t="shared" si="15"/>
        <v>76626</v>
      </c>
    </row>
    <row r="234" spans="1:44" x14ac:dyDescent="0.25">
      <c r="A234" s="20">
        <v>7719</v>
      </c>
      <c r="B234" s="21">
        <v>9106042544</v>
      </c>
      <c r="C234" s="22">
        <v>45938</v>
      </c>
      <c r="D234" s="22">
        <v>45949</v>
      </c>
      <c r="E234" s="23">
        <v>45938.767747303202</v>
      </c>
      <c r="F234" s="21" t="s">
        <v>7034</v>
      </c>
      <c r="G234" s="22"/>
      <c r="H234" s="20" t="s">
        <v>4127</v>
      </c>
      <c r="I234" s="21" t="s">
        <v>4128</v>
      </c>
      <c r="J234" s="20" t="s">
        <v>4129</v>
      </c>
      <c r="K234" s="20" t="s">
        <v>4130</v>
      </c>
      <c r="L234" s="21" t="s">
        <v>4280</v>
      </c>
      <c r="M234" s="20" t="s">
        <v>4281</v>
      </c>
      <c r="N234" s="20" t="s">
        <v>4282</v>
      </c>
      <c r="O234" s="20">
        <v>10</v>
      </c>
      <c r="P234" s="21" t="s">
        <v>4152</v>
      </c>
      <c r="Q234" s="20" t="s">
        <v>4012</v>
      </c>
      <c r="R234" s="21" t="s">
        <v>4153</v>
      </c>
      <c r="S234" s="21" t="s">
        <v>4133</v>
      </c>
      <c r="T234" s="20">
        <v>50182</v>
      </c>
      <c r="U234" s="20">
        <v>3</v>
      </c>
      <c r="V234" s="20">
        <v>0</v>
      </c>
      <c r="W234" s="20" t="s">
        <v>4283</v>
      </c>
      <c r="Y234" s="22">
        <v>45938.767745219899</v>
      </c>
      <c r="Z234" s="20" t="s">
        <v>7035</v>
      </c>
      <c r="AA234" s="20" t="s">
        <v>4134</v>
      </c>
      <c r="AB234" s="27">
        <v>9106042544</v>
      </c>
      <c r="AC234" s="25" t="str">
        <f>VLOOKUP(AB234,Data!AF:AG,2,0)</f>
        <v>9106042544-00010213</v>
      </c>
      <c r="AE234" s="25" t="str">
        <f>VLOOKUP(AC234,Data!A:G,7,0)</f>
        <v>00010213</v>
      </c>
      <c r="AF234" s="25" t="str">
        <f>VLOOKUP(AC234,Data!A:D,4,0)</f>
        <v>10/10/2025</v>
      </c>
      <c r="AG234" s="20" t="s">
        <v>704</v>
      </c>
      <c r="AH234" s="25" t="s">
        <v>3722</v>
      </c>
      <c r="AI234" s="25" t="str">
        <f>VLOOKUP(AG234,'mã win'!B:K,10,0)</f>
        <v>N</v>
      </c>
      <c r="AJ234" s="20" t="str">
        <f>VLOOKUP(Q234,'mã sp'!A:B,2,0)</f>
        <v>GTLX250G</v>
      </c>
      <c r="AK234" s="25" t="str">
        <f>VLOOKUP(AC234,Data!A:F,6,0)</f>
        <v>K25TTM</v>
      </c>
      <c r="AL234" s="20" t="str">
        <f t="shared" si="12"/>
        <v>1679 WM VC+ KHA Ninh Hòa</v>
      </c>
      <c r="AM234" s="20" t="str">
        <f>VLOOKUP(AC234,Data!A:M,13,0)</f>
        <v>0104918404-028</v>
      </c>
      <c r="AO234" s="20" t="str">
        <f t="shared" si="13"/>
        <v/>
      </c>
      <c r="AP234" s="20" t="str">
        <f>IF(AND(AM234="0104918404",AO234=""),"WIN"&amp;L234,IF(AO234="",VLOOKUP(AM234,'mã win'!B:J,9,0),""))</f>
        <v>WIN-028</v>
      </c>
      <c r="AQ234" s="25" t="str">
        <f t="shared" si="14"/>
        <v>WIN-028</v>
      </c>
      <c r="AR234" s="1">
        <f t="shared" si="15"/>
        <v>162589.68</v>
      </c>
    </row>
    <row r="235" spans="1:44" x14ac:dyDescent="0.25">
      <c r="A235" s="20">
        <v>7720</v>
      </c>
      <c r="B235" s="21">
        <v>9106042608</v>
      </c>
      <c r="C235" s="22">
        <v>45938</v>
      </c>
      <c r="D235" s="22">
        <v>45943</v>
      </c>
      <c r="E235" s="23">
        <v>45938.7752736111</v>
      </c>
      <c r="F235" s="21" t="s">
        <v>7036</v>
      </c>
      <c r="G235" s="22"/>
      <c r="H235" s="20" t="s">
        <v>4127</v>
      </c>
      <c r="I235" s="21" t="s">
        <v>4128</v>
      </c>
      <c r="J235" s="20" t="s">
        <v>4129</v>
      </c>
      <c r="K235" s="20" t="s">
        <v>4130</v>
      </c>
      <c r="L235" s="21" t="s">
        <v>5220</v>
      </c>
      <c r="M235" s="20" t="s">
        <v>5221</v>
      </c>
      <c r="N235" s="20" t="s">
        <v>5222</v>
      </c>
      <c r="O235" s="20">
        <v>10</v>
      </c>
      <c r="P235" s="21" t="s">
        <v>4135</v>
      </c>
      <c r="Q235" s="20" t="s">
        <v>4086</v>
      </c>
      <c r="R235" s="21" t="s">
        <v>4136</v>
      </c>
      <c r="S235" s="21" t="s">
        <v>4133</v>
      </c>
      <c r="T235" s="20">
        <v>45588</v>
      </c>
      <c r="U235" s="20">
        <v>1</v>
      </c>
      <c r="V235" s="20">
        <v>0</v>
      </c>
      <c r="W235" s="20" t="s">
        <v>5223</v>
      </c>
      <c r="Y235" s="22">
        <v>45938.775271330996</v>
      </c>
      <c r="AA235" s="20" t="s">
        <v>4134</v>
      </c>
      <c r="AB235" s="27">
        <v>9106042608</v>
      </c>
      <c r="AC235" s="25" t="str">
        <f>VLOOKUP(AB235,Data!AF:AG,2,0)</f>
        <v>9106042608-00009610</v>
      </c>
      <c r="AE235" s="25" t="str">
        <f>VLOOKUP(AC235,Data!A:G,7,0)</f>
        <v>00009610</v>
      </c>
      <c r="AF235" s="25" t="str">
        <f>VLOOKUP(AC235,Data!A:D,4,0)</f>
        <v>08/10/2025</v>
      </c>
      <c r="AG235" s="20" t="s">
        <v>73</v>
      </c>
      <c r="AH235" s="25" t="s">
        <v>3885</v>
      </c>
      <c r="AI235" s="25" t="str">
        <f>VLOOKUP(AG235,'mã win'!B:K,10,0)</f>
        <v>N</v>
      </c>
      <c r="AJ235" s="20" t="str">
        <f>VLOOKUP(Q235,'mã sp'!A:B,2,0)</f>
        <v>TH200</v>
      </c>
      <c r="AK235" s="25" t="str">
        <f>VLOOKUP(AC235,Data!A:F,6,0)</f>
        <v>K25TTM</v>
      </c>
      <c r="AL235" s="20" t="str">
        <f t="shared" si="12"/>
        <v>2AZC WM+ BDH Tổ 3, KV 7, Trần Quang Diệu</v>
      </c>
      <c r="AM235" s="20" t="str">
        <f>VLOOKUP(AC235,Data!A:M,13,0)</f>
        <v>0104918404-071</v>
      </c>
      <c r="AO235" s="20" t="str">
        <f t="shared" si="13"/>
        <v/>
      </c>
      <c r="AP235" s="20" t="str">
        <f>IF(AND(AM235="0104918404",AO235=""),"WIN"&amp;L235,IF(AO235="",VLOOKUP(AM235,'mã win'!B:J,9,0),""))</f>
        <v>WIN-071</v>
      </c>
      <c r="AQ235" s="25" t="str">
        <f t="shared" si="14"/>
        <v>WIN-071</v>
      </c>
      <c r="AR235" s="1">
        <f t="shared" si="15"/>
        <v>49235.040000000001</v>
      </c>
    </row>
    <row r="236" spans="1:44" x14ac:dyDescent="0.25">
      <c r="A236" s="20">
        <v>7721</v>
      </c>
      <c r="B236" s="21">
        <v>9106042595</v>
      </c>
      <c r="C236" s="22">
        <v>45938</v>
      </c>
      <c r="D236" s="22">
        <v>45943</v>
      </c>
      <c r="E236" s="23">
        <v>45938.775677858801</v>
      </c>
      <c r="F236" s="21" t="s">
        <v>7037</v>
      </c>
      <c r="G236" s="22"/>
      <c r="H236" s="20" t="s">
        <v>4127</v>
      </c>
      <c r="I236" s="21" t="s">
        <v>4128</v>
      </c>
      <c r="J236" s="20" t="s">
        <v>4129</v>
      </c>
      <c r="K236" s="20" t="s">
        <v>4130</v>
      </c>
      <c r="L236" s="21" t="s">
        <v>5023</v>
      </c>
      <c r="M236" s="20" t="s">
        <v>5024</v>
      </c>
      <c r="N236" s="20" t="s">
        <v>5025</v>
      </c>
      <c r="O236" s="20">
        <v>10</v>
      </c>
      <c r="P236" s="21" t="s">
        <v>4137</v>
      </c>
      <c r="Q236" s="20" t="s">
        <v>4098</v>
      </c>
      <c r="R236" s="21" t="s">
        <v>4138</v>
      </c>
      <c r="S236" s="21" t="s">
        <v>4133</v>
      </c>
      <c r="T236" s="20">
        <v>111058</v>
      </c>
      <c r="U236" s="20">
        <v>1</v>
      </c>
      <c r="V236" s="20">
        <v>0</v>
      </c>
      <c r="W236" s="20" t="s">
        <v>5024</v>
      </c>
      <c r="Y236" s="22">
        <v>45938.775676967598</v>
      </c>
      <c r="AA236" s="20" t="s">
        <v>4134</v>
      </c>
      <c r="AB236" s="27">
        <v>9106042595</v>
      </c>
      <c r="AC236" s="25" t="str">
        <f>VLOOKUP(AB236,Data!AF:AG,2,0)</f>
        <v>9106042595-00008175</v>
      </c>
      <c r="AE236" s="25" t="str">
        <f>VLOOKUP(AC236,Data!A:G,7,0)</f>
        <v>00008175</v>
      </c>
      <c r="AF236" s="25" t="str">
        <f>VLOOKUP(AC236,Data!A:D,4,0)</f>
        <v>08/10/2025</v>
      </c>
      <c r="AG236" s="20" t="s">
        <v>46</v>
      </c>
      <c r="AH236" s="25" t="s">
        <v>3859</v>
      </c>
      <c r="AI236" s="25" t="str">
        <f>VLOOKUP(AG236,'mã win'!B:K,10,0)</f>
        <v>B</v>
      </c>
      <c r="AJ236" s="20" t="str">
        <f>VLOOKUP(Q236,'mã sp'!A:B,2,0)</f>
        <v>GM500</v>
      </c>
      <c r="AK236" s="25" t="str">
        <f>VLOOKUP(AC236,Data!A:F,6,0)</f>
        <v>K25TTM</v>
      </c>
      <c r="AL236" s="20" t="str">
        <f t="shared" si="12"/>
        <v>5715 WM+ NDH 167 Phù Nghĩa</v>
      </c>
      <c r="AM236" s="20" t="str">
        <f>VLOOKUP(AC236,Data!A:M,13,0)</f>
        <v>0104918404-064</v>
      </c>
      <c r="AO236" s="20" t="str">
        <f t="shared" si="13"/>
        <v/>
      </c>
      <c r="AP236" s="20" t="str">
        <f>IF(AND(AM236="0104918404",AO236=""),"WIN"&amp;L236,IF(AO236="",VLOOKUP(AM236,'mã win'!B:J,9,0),""))</f>
        <v>WIN-064</v>
      </c>
      <c r="AQ236" s="25" t="str">
        <f t="shared" si="14"/>
        <v>WIN-064</v>
      </c>
      <c r="AR236" s="1">
        <f t="shared" si="15"/>
        <v>119942.64</v>
      </c>
    </row>
    <row r="237" spans="1:44" x14ac:dyDescent="0.25">
      <c r="A237" s="20">
        <v>7722</v>
      </c>
      <c r="B237" s="21">
        <v>9106042619</v>
      </c>
      <c r="C237" s="22">
        <v>45938</v>
      </c>
      <c r="D237" s="22">
        <v>45943</v>
      </c>
      <c r="E237" s="23">
        <v>45938.776522071799</v>
      </c>
      <c r="F237" s="21" t="s">
        <v>7038</v>
      </c>
      <c r="G237" s="22"/>
      <c r="H237" s="20" t="s">
        <v>4127</v>
      </c>
      <c r="I237" s="21" t="s">
        <v>4128</v>
      </c>
      <c r="J237" s="20" t="s">
        <v>4129</v>
      </c>
      <c r="K237" s="20" t="s">
        <v>4130</v>
      </c>
      <c r="L237" s="21" t="s">
        <v>5674</v>
      </c>
      <c r="M237" s="20" t="s">
        <v>5675</v>
      </c>
      <c r="N237" s="20" t="s">
        <v>5676</v>
      </c>
      <c r="O237" s="20">
        <v>10</v>
      </c>
      <c r="P237" s="21" t="s">
        <v>4137</v>
      </c>
      <c r="Q237" s="20" t="s">
        <v>4098</v>
      </c>
      <c r="R237" s="21" t="s">
        <v>4138</v>
      </c>
      <c r="S237" s="21" t="s">
        <v>4133</v>
      </c>
      <c r="T237" s="20">
        <v>111058</v>
      </c>
      <c r="U237" s="20">
        <v>2</v>
      </c>
      <c r="V237" s="20">
        <v>0</v>
      </c>
      <c r="W237" s="20" t="s">
        <v>5675</v>
      </c>
      <c r="X237" s="20" t="s">
        <v>5677</v>
      </c>
      <c r="Y237" s="22">
        <v>45938.776519756902</v>
      </c>
      <c r="AA237" s="20" t="s">
        <v>4134</v>
      </c>
      <c r="AB237" s="27">
        <v>9106042619</v>
      </c>
      <c r="AC237" s="25" t="str">
        <f>VLOOKUP(AB237,Data!AF:AG,2,0)</f>
        <v>9106042619-00018750</v>
      </c>
      <c r="AE237" s="25" t="str">
        <f>VLOOKUP(AC237,Data!A:G,7,0)</f>
        <v>00018750</v>
      </c>
      <c r="AF237" s="25" t="str">
        <f>VLOOKUP(AC237,Data!A:D,4,0)</f>
        <v>08/10/2025</v>
      </c>
      <c r="AG237" s="20" t="s">
        <v>33</v>
      </c>
      <c r="AH237" s="25" t="s">
        <v>3737</v>
      </c>
      <c r="AI237" s="25" t="str">
        <f>VLOOKUP(AG237,'mã win'!B:K,10,0)</f>
        <v>B</v>
      </c>
      <c r="AJ237" s="20" t="str">
        <f>VLOOKUP(Q237,'mã sp'!A:B,2,0)</f>
        <v>GM500</v>
      </c>
      <c r="AK237" s="25" t="str">
        <f>VLOOKUP(AC237,Data!A:F,6,0)</f>
        <v>K25TTM</v>
      </c>
      <c r="AL237" s="20" t="str">
        <f t="shared" si="12"/>
        <v>4642 WM+ BNH 28 TT Chờ</v>
      </c>
      <c r="AM237" s="20" t="str">
        <f>VLOOKUP(AC237,Data!A:M,13,0)</f>
        <v>0104918404-031</v>
      </c>
      <c r="AO237" s="20" t="str">
        <f t="shared" si="13"/>
        <v/>
      </c>
      <c r="AP237" s="20" t="str">
        <f>IF(AND(AM237="0104918404",AO237=""),"WIN"&amp;L237,IF(AO237="",VLOOKUP(AM237,'mã win'!B:J,9,0),""))</f>
        <v>WIN-031</v>
      </c>
      <c r="AQ237" s="25" t="str">
        <f t="shared" si="14"/>
        <v>WIN-031</v>
      </c>
      <c r="AR237" s="1">
        <f t="shared" si="15"/>
        <v>239885.28</v>
      </c>
    </row>
    <row r="238" spans="1:44" x14ac:dyDescent="0.25">
      <c r="A238" s="20">
        <v>7723</v>
      </c>
      <c r="B238" s="21">
        <v>9106042638</v>
      </c>
      <c r="C238" s="22">
        <v>45938</v>
      </c>
      <c r="D238" s="22">
        <v>45943</v>
      </c>
      <c r="E238" s="23">
        <v>45938.781251932902</v>
      </c>
      <c r="F238" s="21" t="s">
        <v>7039</v>
      </c>
      <c r="G238" s="22"/>
      <c r="H238" s="20" t="s">
        <v>4127</v>
      </c>
      <c r="I238" s="21" t="s">
        <v>4128</v>
      </c>
      <c r="J238" s="20" t="s">
        <v>4129</v>
      </c>
      <c r="K238" s="20" t="s">
        <v>4130</v>
      </c>
      <c r="L238" s="21" t="s">
        <v>6406</v>
      </c>
      <c r="M238" s="20" t="s">
        <v>6407</v>
      </c>
      <c r="N238" s="20" t="s">
        <v>6408</v>
      </c>
      <c r="O238" s="20">
        <v>10</v>
      </c>
      <c r="P238" s="21" t="s">
        <v>4135</v>
      </c>
      <c r="Q238" s="20" t="s">
        <v>4086</v>
      </c>
      <c r="R238" s="21" t="s">
        <v>4136</v>
      </c>
      <c r="S238" s="21" t="s">
        <v>4133</v>
      </c>
      <c r="T238" s="20">
        <v>45588</v>
      </c>
      <c r="U238" s="20">
        <v>3</v>
      </c>
      <c r="V238" s="20">
        <v>0</v>
      </c>
      <c r="W238" s="20" t="s">
        <v>6407</v>
      </c>
      <c r="Y238" s="22">
        <v>45938.781249884298</v>
      </c>
      <c r="AA238" s="20" t="s">
        <v>4134</v>
      </c>
      <c r="AB238" s="27">
        <v>9106042638</v>
      </c>
      <c r="AC238" s="25" t="str">
        <f>VLOOKUP(AB238,Data!AF:AG,2,0)</f>
        <v>9106042638-00015846</v>
      </c>
      <c r="AE238" s="25" t="str">
        <f>VLOOKUP(AC238,Data!A:G,7,0)</f>
        <v>00015846</v>
      </c>
      <c r="AF238" s="25" t="str">
        <f>VLOOKUP(AC238,Data!A:D,4,0)</f>
        <v>08/10/2025</v>
      </c>
      <c r="AG238" s="20" t="s">
        <v>189</v>
      </c>
      <c r="AH238" s="25" t="s">
        <v>3844</v>
      </c>
      <c r="AI238" s="25" t="str">
        <f>VLOOKUP(AG238,'mã win'!B:K,10,0)</f>
        <v>N</v>
      </c>
      <c r="AJ238" s="20" t="str">
        <f>VLOOKUP(Q238,'mã sp'!A:B,2,0)</f>
        <v>TH200</v>
      </c>
      <c r="AK238" s="25" t="str">
        <f>VLOOKUP(AC238,Data!A:F,6,0)</f>
        <v>K25TTM</v>
      </c>
      <c r="AL238" s="20" t="str">
        <f t="shared" si="12"/>
        <v>2ATH WM+ QNM 07 – 09 Tôn Đức Thắng</v>
      </c>
      <c r="AM238" s="20" t="str">
        <f>VLOOKUP(AC238,Data!A:M,13,0)</f>
        <v>0104918404-061</v>
      </c>
      <c r="AO238" s="20" t="str">
        <f t="shared" si="13"/>
        <v/>
      </c>
      <c r="AP238" s="20" t="str">
        <f>IF(AND(AM238="0104918404",AO238=""),"WIN"&amp;L238,IF(AO238="",VLOOKUP(AM238,'mã win'!B:J,9,0),""))</f>
        <v>WIN-061</v>
      </c>
      <c r="AQ238" s="25" t="str">
        <f t="shared" si="14"/>
        <v>WIN-061</v>
      </c>
      <c r="AR238" s="1">
        <f t="shared" si="15"/>
        <v>147705.12</v>
      </c>
    </row>
    <row r="239" spans="1:44" x14ac:dyDescent="0.25">
      <c r="A239" s="20">
        <v>7724</v>
      </c>
      <c r="B239" s="21">
        <v>9106042643</v>
      </c>
      <c r="C239" s="22">
        <v>45938</v>
      </c>
      <c r="D239" s="22">
        <v>45938</v>
      </c>
      <c r="E239" s="23">
        <v>45938.791359687501</v>
      </c>
      <c r="F239" s="21" t="s">
        <v>7040</v>
      </c>
      <c r="G239" s="22"/>
      <c r="H239" s="20" t="s">
        <v>4127</v>
      </c>
      <c r="I239" s="21" t="s">
        <v>4128</v>
      </c>
      <c r="J239" s="20" t="s">
        <v>4129</v>
      </c>
      <c r="K239" s="20" t="s">
        <v>4130</v>
      </c>
      <c r="L239" s="21" t="s">
        <v>4491</v>
      </c>
      <c r="M239" s="20" t="s">
        <v>4492</v>
      </c>
      <c r="N239" s="20" t="s">
        <v>4493</v>
      </c>
      <c r="O239" s="20">
        <v>10</v>
      </c>
      <c r="P239" s="21" t="s">
        <v>4152</v>
      </c>
      <c r="Q239" s="20" t="s">
        <v>4012</v>
      </c>
      <c r="R239" s="21" t="s">
        <v>4153</v>
      </c>
      <c r="S239" s="21" t="s">
        <v>4133</v>
      </c>
      <c r="T239" s="20">
        <v>41150</v>
      </c>
      <c r="U239" s="20">
        <v>1</v>
      </c>
      <c r="V239" s="20">
        <v>0</v>
      </c>
      <c r="W239" s="20" t="s">
        <v>4494</v>
      </c>
      <c r="Y239" s="22">
        <v>45938.791357407397</v>
      </c>
      <c r="Z239" s="20" t="s">
        <v>7041</v>
      </c>
      <c r="AA239" s="20" t="s">
        <v>4134</v>
      </c>
      <c r="AB239" s="27">
        <v>9106042643</v>
      </c>
      <c r="AC239" s="25" t="str">
        <f>VLOOKUP(AB239,Data!AF:AG,2,0)</f>
        <v>9106042643-00010757</v>
      </c>
      <c r="AE239" s="25" t="str">
        <f>VLOOKUP(AC239,Data!A:G,7,0)</f>
        <v>00010757</v>
      </c>
      <c r="AF239" s="25" t="str">
        <f>VLOOKUP(AC239,Data!A:D,4,0)</f>
        <v>08/10/2025</v>
      </c>
      <c r="AG239" s="20" t="s">
        <v>839</v>
      </c>
      <c r="AH239" s="25" t="s">
        <v>3880</v>
      </c>
      <c r="AI239" s="25" t="str">
        <f>VLOOKUP(AG239,'mã win'!B:K,10,0)</f>
        <v>N</v>
      </c>
      <c r="AJ239" s="20" t="str">
        <f>VLOOKUP(Q239,'mã sp'!A:B,2,0)</f>
        <v>GTLX250G</v>
      </c>
      <c r="AK239" s="25" t="str">
        <f>VLOOKUP(AC239,Data!A:F,6,0)</f>
        <v>K25TTM</v>
      </c>
      <c r="AL239" s="20" t="str">
        <f t="shared" si="12"/>
        <v>6905 WM+ QTI 101 Hai Bà Trưng, Quảng Trị</v>
      </c>
      <c r="AM239" s="20" t="str">
        <f>VLOOKUP(AC239,Data!A:M,13,0)</f>
        <v>0104918404-070</v>
      </c>
      <c r="AO239" s="20" t="str">
        <f t="shared" si="13"/>
        <v/>
      </c>
      <c r="AP239" s="20" t="str">
        <f>IF(AND(AM239="0104918404",AO239=""),"WIN"&amp;L239,IF(AO239="",VLOOKUP(AM239,'mã win'!B:J,9,0),""))</f>
        <v>WIN-070</v>
      </c>
      <c r="AQ239" s="25" t="str">
        <f t="shared" si="14"/>
        <v>WIN-070</v>
      </c>
      <c r="AR239" s="1">
        <f t="shared" si="15"/>
        <v>44442</v>
      </c>
    </row>
    <row r="240" spans="1:44" x14ac:dyDescent="0.25">
      <c r="A240" s="20">
        <v>7725</v>
      </c>
      <c r="B240" s="21">
        <v>9106042702</v>
      </c>
      <c r="C240" s="22">
        <v>45938</v>
      </c>
      <c r="D240" s="22">
        <v>45943</v>
      </c>
      <c r="E240" s="23">
        <v>45938.791888576401</v>
      </c>
      <c r="F240" s="21" t="s">
        <v>7042</v>
      </c>
      <c r="G240" s="22"/>
      <c r="H240" s="20" t="s">
        <v>4127</v>
      </c>
      <c r="I240" s="21" t="s">
        <v>4128</v>
      </c>
      <c r="J240" s="20" t="s">
        <v>4129</v>
      </c>
      <c r="K240" s="20" t="s">
        <v>4130</v>
      </c>
      <c r="L240" s="21" t="s">
        <v>5617</v>
      </c>
      <c r="M240" s="20" t="s">
        <v>5618</v>
      </c>
      <c r="N240" s="20" t="s">
        <v>5619</v>
      </c>
      <c r="O240" s="20">
        <v>10</v>
      </c>
      <c r="P240" s="21" t="s">
        <v>4137</v>
      </c>
      <c r="Q240" s="20" t="s">
        <v>4098</v>
      </c>
      <c r="R240" s="21" t="s">
        <v>4138</v>
      </c>
      <c r="S240" s="21" t="s">
        <v>4133</v>
      </c>
      <c r="T240" s="20">
        <v>111058</v>
      </c>
      <c r="U240" s="20">
        <v>1</v>
      </c>
      <c r="V240" s="20">
        <v>0</v>
      </c>
      <c r="W240" s="20" t="s">
        <v>5618</v>
      </c>
      <c r="Y240" s="22">
        <v>45938.791887152802</v>
      </c>
      <c r="Z240" s="20" t="s">
        <v>7043</v>
      </c>
      <c r="AA240" s="20" t="s">
        <v>4134</v>
      </c>
      <c r="AB240" s="27">
        <v>9106042702</v>
      </c>
      <c r="AC240" s="25" t="str">
        <f>VLOOKUP(AB240,Data!AF:AG,2,0)</f>
        <v>9106042702-00018753</v>
      </c>
      <c r="AE240" s="25" t="str">
        <f>VLOOKUP(AC240,Data!A:G,7,0)</f>
        <v>00018753</v>
      </c>
      <c r="AF240" s="25" t="str">
        <f>VLOOKUP(AC240,Data!A:D,4,0)</f>
        <v>08/10/2025</v>
      </c>
      <c r="AG240" s="20" t="s">
        <v>33</v>
      </c>
      <c r="AH240" s="25" t="s">
        <v>3737</v>
      </c>
      <c r="AI240" s="25" t="str">
        <f>VLOOKUP(AG240,'mã win'!B:K,10,0)</f>
        <v>B</v>
      </c>
      <c r="AJ240" s="20" t="str">
        <f>VLOOKUP(Q240,'mã sp'!A:B,2,0)</f>
        <v>GM500</v>
      </c>
      <c r="AK240" s="25" t="str">
        <f>VLOOKUP(AC240,Data!A:F,6,0)</f>
        <v>K25TTM</v>
      </c>
      <c r="AL240" s="20" t="str">
        <f t="shared" si="12"/>
        <v>2AW7 WM+ BNH Cầu Đào, Gia Bình</v>
      </c>
      <c r="AM240" s="20" t="str">
        <f>VLOOKUP(AC240,Data!A:M,13,0)</f>
        <v>0104918404-031</v>
      </c>
      <c r="AO240" s="20" t="str">
        <f t="shared" si="13"/>
        <v/>
      </c>
      <c r="AP240" s="20" t="str">
        <f>IF(AND(AM240="0104918404",AO240=""),"WIN"&amp;L240,IF(AO240="",VLOOKUP(AM240,'mã win'!B:J,9,0),""))</f>
        <v>WIN-031</v>
      </c>
      <c r="AQ240" s="25" t="str">
        <f t="shared" si="14"/>
        <v>WIN-031</v>
      </c>
      <c r="AR240" s="1">
        <f t="shared" si="15"/>
        <v>119942.64</v>
      </c>
    </row>
    <row r="241" spans="1:44" x14ac:dyDescent="0.25">
      <c r="A241" s="20">
        <v>7726</v>
      </c>
      <c r="B241" s="21">
        <v>9106042754</v>
      </c>
      <c r="C241" s="22">
        <v>45938</v>
      </c>
      <c r="D241" s="22">
        <v>45938</v>
      </c>
      <c r="E241" s="23">
        <v>45938.811111770803</v>
      </c>
      <c r="F241" s="21" t="s">
        <v>7044</v>
      </c>
      <c r="G241" s="22"/>
      <c r="H241" s="20" t="s">
        <v>4127</v>
      </c>
      <c r="I241" s="21" t="s">
        <v>4128</v>
      </c>
      <c r="J241" s="20" t="s">
        <v>4129</v>
      </c>
      <c r="K241" s="20" t="s">
        <v>4130</v>
      </c>
      <c r="L241" s="21" t="s">
        <v>5208</v>
      </c>
      <c r="M241" s="20" t="s">
        <v>5209</v>
      </c>
      <c r="N241" s="20" t="s">
        <v>5210</v>
      </c>
      <c r="O241" s="20">
        <v>10</v>
      </c>
      <c r="P241" s="21" t="s">
        <v>4171</v>
      </c>
      <c r="Q241" s="20" t="s">
        <v>3998</v>
      </c>
      <c r="R241" s="21" t="s">
        <v>4172</v>
      </c>
      <c r="S241" s="21" t="s">
        <v>4133</v>
      </c>
      <c r="T241" s="20">
        <v>49500</v>
      </c>
      <c r="U241" s="20">
        <v>1</v>
      </c>
      <c r="V241" s="20">
        <v>0</v>
      </c>
      <c r="W241" s="20" t="s">
        <v>5211</v>
      </c>
      <c r="X241" s="20" t="s">
        <v>4272</v>
      </c>
      <c r="Y241" s="22">
        <v>45938.811109525501</v>
      </c>
      <c r="Z241" s="20" t="s">
        <v>7045</v>
      </c>
      <c r="AA241" s="20" t="s">
        <v>4134</v>
      </c>
      <c r="AB241" s="27">
        <v>9106042754</v>
      </c>
      <c r="AC241" s="25" t="str">
        <f>VLOOKUP(AB241,Data!AF:AG,2,0)</f>
        <v>9106042754-00010962</v>
      </c>
      <c r="AE241" s="25" t="str">
        <f>VLOOKUP(AC241,Data!A:G,7,0)</f>
        <v>00010962</v>
      </c>
      <c r="AF241" s="25" t="str">
        <f>VLOOKUP(AC241,Data!A:D,4,0)</f>
        <v>08/10/2025</v>
      </c>
      <c r="AG241" s="20" t="s">
        <v>497</v>
      </c>
      <c r="AH241" s="25" t="s">
        <v>3645</v>
      </c>
      <c r="AI241" s="25" t="str">
        <f>VLOOKUP(AG241,'mã win'!B:K,10,0)</f>
        <v>N</v>
      </c>
      <c r="AJ241" s="20" t="str">
        <f>VLOOKUP(Q241,'mã sp'!A:B,2,0)</f>
        <v>GL250</v>
      </c>
      <c r="AK241" s="25" t="str">
        <f>VLOOKUP(AC241,Data!A:F,6,0)</f>
        <v>K25TTM</v>
      </c>
      <c r="AL241" s="20" t="str">
        <f t="shared" si="12"/>
        <v>4549 WM+ AGG 268/4 và 268/5 Hùng Vương</v>
      </c>
      <c r="AM241" s="20" t="str">
        <f>VLOOKUP(AC241,Data!A:M,13,0)</f>
        <v>0104918404-010</v>
      </c>
      <c r="AO241" s="20" t="str">
        <f t="shared" si="13"/>
        <v/>
      </c>
      <c r="AP241" s="20" t="str">
        <f>IF(AND(AM241="0104918404",AO241=""),"WIN"&amp;L241,IF(AO241="",VLOOKUP(AM241,'mã win'!B:J,9,0),""))</f>
        <v>WIN-AGG-01-010</v>
      </c>
      <c r="AQ241" s="25" t="str">
        <f t="shared" si="14"/>
        <v>WIN-AGG-01-010</v>
      </c>
      <c r="AR241" s="1">
        <f t="shared" si="15"/>
        <v>53460</v>
      </c>
    </row>
    <row r="242" spans="1:44" x14ac:dyDescent="0.25">
      <c r="A242" s="20">
        <v>7727</v>
      </c>
      <c r="B242" s="21">
        <v>9106042798</v>
      </c>
      <c r="C242" s="22">
        <v>45938</v>
      </c>
      <c r="D242" s="22">
        <v>45938</v>
      </c>
      <c r="E242" s="23">
        <v>45938.814173495397</v>
      </c>
      <c r="F242" s="21" t="s">
        <v>7046</v>
      </c>
      <c r="G242" s="22"/>
      <c r="H242" s="20" t="s">
        <v>4127</v>
      </c>
      <c r="I242" s="21" t="s">
        <v>4128</v>
      </c>
      <c r="J242" s="20" t="s">
        <v>4129</v>
      </c>
      <c r="K242" s="20" t="s">
        <v>4130</v>
      </c>
      <c r="L242" s="21" t="s">
        <v>7047</v>
      </c>
      <c r="M242" s="20" t="s">
        <v>7048</v>
      </c>
      <c r="N242" s="20" t="s">
        <v>7049</v>
      </c>
      <c r="O242" s="20">
        <v>10</v>
      </c>
      <c r="P242" s="21" t="s">
        <v>4141</v>
      </c>
      <c r="Q242" s="20" t="s">
        <v>4058</v>
      </c>
      <c r="R242" s="21" t="s">
        <v>4142</v>
      </c>
      <c r="S242" s="21" t="s">
        <v>4133</v>
      </c>
      <c r="T242" s="20">
        <v>37720</v>
      </c>
      <c r="U242" s="20">
        <v>1</v>
      </c>
      <c r="V242" s="20">
        <v>0</v>
      </c>
      <c r="W242" s="20" t="s">
        <v>7048</v>
      </c>
      <c r="X242" s="20" t="s">
        <v>4161</v>
      </c>
      <c r="Y242" s="22">
        <v>45938.814170983802</v>
      </c>
      <c r="AA242" s="20" t="s">
        <v>4134</v>
      </c>
      <c r="AB242" s="27">
        <v>9106042798</v>
      </c>
      <c r="AC242" s="25" t="str">
        <f>VLOOKUP(AB242,Data!AF:AG,2,0)</f>
        <v>9106042798-00481595</v>
      </c>
      <c r="AE242" s="25" t="str">
        <f>VLOOKUP(AC242,Data!A:G,7,0)</f>
        <v>00481595</v>
      </c>
      <c r="AF242" s="25" t="str">
        <f>VLOOKUP(AC242,Data!A:D,4,0)</f>
        <v>08/10/2025</v>
      </c>
      <c r="AG242" s="20" t="s">
        <v>55</v>
      </c>
      <c r="AH242" s="25" t="s">
        <v>11349</v>
      </c>
      <c r="AI242" s="25" t="str">
        <f>VLOOKUP(AG242,'mã win'!B:K,10,0)</f>
        <v>B</v>
      </c>
      <c r="AJ242" s="20" t="str">
        <f>VLOOKUP(Q242,'mã sp'!A:B,2,0)</f>
        <v>MNH250</v>
      </c>
      <c r="AK242" s="25" t="str">
        <f>VLOOKUP(AC242,Data!A:F,6,0)</f>
        <v>K25TTM</v>
      </c>
      <c r="AL242" s="20" t="str">
        <f t="shared" si="12"/>
        <v>3754 WM+ HNI Đội 7, Thôn Bầu</v>
      </c>
      <c r="AM242" s="20" t="str">
        <f>VLOOKUP(AC242,Data!A:M,13,0)</f>
        <v>0104918404-002</v>
      </c>
      <c r="AN242" s="20">
        <f>MATCH(L242,[1]Khach_hang!$O:$O,0)</f>
        <v>950</v>
      </c>
      <c r="AO242" s="20" t="str">
        <f t="shared" si="13"/>
        <v>WIN3754</v>
      </c>
      <c r="AP242" s="20" t="str">
        <f>IF(AND(AM242="0104918404",AO242=""),"WIN"&amp;L242,IF(AO242="",VLOOKUP(AM242,'mã win'!B:J,9,0),""))</f>
        <v/>
      </c>
      <c r="AQ242" s="25" t="str">
        <f t="shared" si="14"/>
        <v>WIN3754</v>
      </c>
      <c r="AR242" s="1">
        <f t="shared" si="15"/>
        <v>40737.599999999999</v>
      </c>
    </row>
    <row r="243" spans="1:44" x14ac:dyDescent="0.25">
      <c r="A243" s="20">
        <v>7728</v>
      </c>
      <c r="B243" s="21">
        <v>9106042810</v>
      </c>
      <c r="C243" s="22">
        <v>45938</v>
      </c>
      <c r="D243" s="22">
        <v>45938</v>
      </c>
      <c r="E243" s="23">
        <v>45938.814875463002</v>
      </c>
      <c r="F243" s="21" t="s">
        <v>7050</v>
      </c>
      <c r="G243" s="22"/>
      <c r="H243" s="20" t="s">
        <v>4127</v>
      </c>
      <c r="I243" s="21" t="s">
        <v>4128</v>
      </c>
      <c r="J243" s="20" t="s">
        <v>4129</v>
      </c>
      <c r="K243" s="20" t="s">
        <v>4130</v>
      </c>
      <c r="L243" s="21" t="s">
        <v>4588</v>
      </c>
      <c r="M243" s="20" t="s">
        <v>4589</v>
      </c>
      <c r="N243" s="20" t="s">
        <v>4590</v>
      </c>
      <c r="O243" s="20">
        <v>10</v>
      </c>
      <c r="P243" s="21" t="s">
        <v>4141</v>
      </c>
      <c r="Q243" s="20" t="s">
        <v>4058</v>
      </c>
      <c r="R243" s="21" t="s">
        <v>4142</v>
      </c>
      <c r="S243" s="21" t="s">
        <v>4133</v>
      </c>
      <c r="T243" s="20">
        <v>37720</v>
      </c>
      <c r="U243" s="20">
        <v>1</v>
      </c>
      <c r="V243" s="20">
        <v>0</v>
      </c>
      <c r="W243" s="20" t="s">
        <v>4589</v>
      </c>
      <c r="X243" s="20" t="s">
        <v>4161</v>
      </c>
      <c r="Y243" s="22">
        <v>45938.814872766197</v>
      </c>
      <c r="Z243" s="20" t="s">
        <v>7051</v>
      </c>
      <c r="AA243" s="20" t="s">
        <v>4134</v>
      </c>
      <c r="AB243" s="27">
        <v>9106042810</v>
      </c>
      <c r="AC243" s="25" t="str">
        <f>VLOOKUP(AB243,Data!AF:AG,2,0)</f>
        <v>9106042810-00080977</v>
      </c>
      <c r="AE243" s="25" t="str">
        <f>VLOOKUP(AC243,Data!A:G,7,0)</f>
        <v>00080977</v>
      </c>
      <c r="AF243" s="25" t="str">
        <f>VLOOKUP(AC243,Data!A:D,4,0)</f>
        <v>08/10/2025</v>
      </c>
      <c r="AG243" s="20" t="s">
        <v>64</v>
      </c>
      <c r="AH243" s="25" t="s">
        <v>3639</v>
      </c>
      <c r="AI243" s="25" t="str">
        <f>VLOOKUP(AG243,'mã win'!B:K,10,0)</f>
        <v>N</v>
      </c>
      <c r="AJ243" s="20" t="str">
        <f>VLOOKUP(Q243,'mã sp'!A:B,2,0)</f>
        <v>MNH250</v>
      </c>
      <c r="AK243" s="25" t="str">
        <f>VLOOKUP(AC243,Data!A:F,6,0)</f>
        <v>K25TTM</v>
      </c>
      <c r="AL243" s="20" t="str">
        <f t="shared" si="12"/>
        <v>5181 WM+ DNG 96 Trịnh Đình Thảo</v>
      </c>
      <c r="AM243" s="20" t="str">
        <f>VLOOKUP(AC243,Data!A:M,13,0)</f>
        <v>0104918404-009</v>
      </c>
      <c r="AO243" s="20" t="str">
        <f t="shared" si="13"/>
        <v/>
      </c>
      <c r="AP243" s="20" t="str">
        <f>IF(AND(AM243="0104918404",AO243=""),"WIN"&amp;L243,IF(AO243="",VLOOKUP(AM243,'mã win'!B:J,9,0),""))</f>
        <v>WIN-DNG-01-009</v>
      </c>
      <c r="AQ243" s="25" t="str">
        <f t="shared" si="14"/>
        <v>WIN-DNG-01-009</v>
      </c>
      <c r="AR243" s="1">
        <f t="shared" si="15"/>
        <v>40737.599999999999</v>
      </c>
    </row>
    <row r="244" spans="1:44" x14ac:dyDescent="0.25">
      <c r="A244" s="20">
        <v>7729</v>
      </c>
      <c r="B244" s="21">
        <v>9106042744</v>
      </c>
      <c r="C244" s="22">
        <v>45938</v>
      </c>
      <c r="D244" s="22">
        <v>45938</v>
      </c>
      <c r="E244" s="23">
        <v>45938.818128391198</v>
      </c>
      <c r="F244" s="21" t="s">
        <v>7052</v>
      </c>
      <c r="G244" s="22"/>
      <c r="H244" s="20" t="s">
        <v>4127</v>
      </c>
      <c r="I244" s="21" t="s">
        <v>4128</v>
      </c>
      <c r="J244" s="20" t="s">
        <v>4129</v>
      </c>
      <c r="K244" s="20" t="s">
        <v>4130</v>
      </c>
      <c r="L244" s="21" t="s">
        <v>5426</v>
      </c>
      <c r="M244" s="20" t="s">
        <v>5427</v>
      </c>
      <c r="N244" s="20" t="s">
        <v>5428</v>
      </c>
      <c r="O244" s="20">
        <v>10</v>
      </c>
      <c r="P244" s="21" t="s">
        <v>4176</v>
      </c>
      <c r="Q244" s="20" t="s">
        <v>4009</v>
      </c>
      <c r="R244" s="21" t="s">
        <v>4177</v>
      </c>
      <c r="S244" s="21" t="s">
        <v>4133</v>
      </c>
      <c r="T244" s="20">
        <v>41328</v>
      </c>
      <c r="U244" s="20">
        <v>1</v>
      </c>
      <c r="V244" s="20">
        <v>0</v>
      </c>
      <c r="W244" s="20" t="s">
        <v>5429</v>
      </c>
      <c r="Y244" s="22">
        <v>45938.818125729202</v>
      </c>
      <c r="AA244" s="20" t="s">
        <v>4134</v>
      </c>
      <c r="AB244" s="27">
        <v>9106042744</v>
      </c>
      <c r="AC244" s="25" t="str">
        <f>VLOOKUP(AB244,Data!AF:AG,2,0)</f>
        <v>9106042744-00080972</v>
      </c>
      <c r="AE244" s="25" t="str">
        <f>VLOOKUP(AC244,Data!A:G,7,0)</f>
        <v>00080972</v>
      </c>
      <c r="AF244" s="25" t="str">
        <f>VLOOKUP(AC244,Data!A:D,4,0)</f>
        <v>08/10/2025</v>
      </c>
      <c r="AG244" s="20" t="s">
        <v>64</v>
      </c>
      <c r="AH244" s="25" t="s">
        <v>3639</v>
      </c>
      <c r="AI244" s="25" t="str">
        <f>VLOOKUP(AG244,'mã win'!B:K,10,0)</f>
        <v>N</v>
      </c>
      <c r="AJ244" s="20" t="str">
        <f>VLOOKUP(Q244,'mã sp'!A:B,2,0)</f>
        <v>GSG250</v>
      </c>
      <c r="AK244" s="25" t="str">
        <f>VLOOKUP(AC244,Data!A:F,6,0)</f>
        <v>K25TTM</v>
      </c>
      <c r="AL244" s="20" t="str">
        <f t="shared" si="12"/>
        <v>2B17 WM+ DNG Thôn Phú Sơn Tây,Hòa Khương</v>
      </c>
      <c r="AM244" s="20" t="str">
        <f>VLOOKUP(AC244,Data!A:M,13,0)</f>
        <v>0104918404-009</v>
      </c>
      <c r="AO244" s="20" t="str">
        <f t="shared" si="13"/>
        <v/>
      </c>
      <c r="AP244" s="20" t="str">
        <f>IF(AND(AM244="0104918404",AO244=""),"WIN"&amp;L244,IF(AO244="",VLOOKUP(AM244,'mã win'!B:J,9,0),""))</f>
        <v>WIN-DNG-01-009</v>
      </c>
      <c r="AQ244" s="25" t="str">
        <f t="shared" si="14"/>
        <v>WIN-DNG-01-009</v>
      </c>
      <c r="AR244" s="1">
        <f t="shared" si="15"/>
        <v>44634.239999999998</v>
      </c>
    </row>
    <row r="245" spans="1:44" x14ac:dyDescent="0.25">
      <c r="A245" s="20">
        <v>7730</v>
      </c>
      <c r="B245" s="21">
        <v>9106042844</v>
      </c>
      <c r="C245" s="22">
        <v>45938</v>
      </c>
      <c r="D245" s="22">
        <v>45943</v>
      </c>
      <c r="E245" s="23">
        <v>45938.826908645802</v>
      </c>
      <c r="F245" s="21" t="s">
        <v>7053</v>
      </c>
      <c r="G245" s="22"/>
      <c r="H245" s="20" t="s">
        <v>4127</v>
      </c>
      <c r="I245" s="21" t="s">
        <v>4128</v>
      </c>
      <c r="J245" s="20" t="s">
        <v>4129</v>
      </c>
      <c r="K245" s="20" t="s">
        <v>4130</v>
      </c>
      <c r="L245" s="21" t="s">
        <v>4811</v>
      </c>
      <c r="M245" s="20" t="s">
        <v>4812</v>
      </c>
      <c r="N245" s="20" t="s">
        <v>4813</v>
      </c>
      <c r="O245" s="20">
        <v>10</v>
      </c>
      <c r="P245" s="21" t="s">
        <v>4135</v>
      </c>
      <c r="Q245" s="20" t="s">
        <v>4086</v>
      </c>
      <c r="R245" s="21" t="s">
        <v>4136</v>
      </c>
      <c r="S245" s="21" t="s">
        <v>4133</v>
      </c>
      <c r="T245" s="20">
        <v>45588</v>
      </c>
      <c r="U245" s="20">
        <v>2</v>
      </c>
      <c r="V245" s="20">
        <v>0</v>
      </c>
      <c r="W245" s="20" t="s">
        <v>4812</v>
      </c>
      <c r="X245" s="20" t="s">
        <v>4814</v>
      </c>
      <c r="Y245" s="22">
        <v>45938.826905902803</v>
      </c>
      <c r="AA245" s="20" t="s">
        <v>4134</v>
      </c>
      <c r="AB245" s="27">
        <v>9106042844</v>
      </c>
      <c r="AC245" s="25" t="str">
        <f>VLOOKUP(AB245,Data!AF:AG,2,0)</f>
        <v>9106042844-00010761</v>
      </c>
      <c r="AE245" s="25" t="str">
        <f>VLOOKUP(AC245,Data!A:G,7,0)</f>
        <v>00010761</v>
      </c>
      <c r="AF245" s="25" t="str">
        <f>VLOOKUP(AC245,Data!A:D,4,0)</f>
        <v>08/10/2025</v>
      </c>
      <c r="AG245" s="20" t="s">
        <v>839</v>
      </c>
      <c r="AH245" s="25" t="s">
        <v>3880</v>
      </c>
      <c r="AI245" s="25" t="str">
        <f>VLOOKUP(AG245,'mã win'!B:K,10,0)</f>
        <v>N</v>
      </c>
      <c r="AJ245" s="20" t="str">
        <f>VLOOKUP(Q245,'mã sp'!A:B,2,0)</f>
        <v>TH200</v>
      </c>
      <c r="AK245" s="25" t="str">
        <f>VLOOKUP(AC245,Data!A:F,6,0)</f>
        <v>K25TTM</v>
      </c>
      <c r="AL245" s="20" t="str">
        <f t="shared" si="12"/>
        <v>6200 WM+ QTI 163 Trần Hưng Đạo</v>
      </c>
      <c r="AM245" s="20" t="str">
        <f>VLOOKUP(AC245,Data!A:M,13,0)</f>
        <v>0104918404-070</v>
      </c>
      <c r="AO245" s="20" t="str">
        <f t="shared" si="13"/>
        <v/>
      </c>
      <c r="AP245" s="20" t="str">
        <f>IF(AND(AM245="0104918404",AO245=""),"WIN"&amp;L245,IF(AO245="",VLOOKUP(AM245,'mã win'!B:J,9,0),""))</f>
        <v>WIN-070</v>
      </c>
      <c r="AQ245" s="25" t="str">
        <f t="shared" si="14"/>
        <v>WIN-070</v>
      </c>
      <c r="AR245" s="1">
        <f t="shared" si="15"/>
        <v>98470.080000000002</v>
      </c>
    </row>
    <row r="246" spans="1:44" x14ac:dyDescent="0.25">
      <c r="A246" s="20">
        <v>7731</v>
      </c>
      <c r="B246" s="21">
        <v>9106042823</v>
      </c>
      <c r="C246" s="22">
        <v>45938</v>
      </c>
      <c r="D246" s="22">
        <v>45938</v>
      </c>
      <c r="E246" s="23">
        <v>45938.8275867708</v>
      </c>
      <c r="F246" s="21" t="s">
        <v>7054</v>
      </c>
      <c r="G246" s="22"/>
      <c r="H246" s="20" t="s">
        <v>4127</v>
      </c>
      <c r="I246" s="21" t="s">
        <v>4128</v>
      </c>
      <c r="J246" s="20" t="s">
        <v>4129</v>
      </c>
      <c r="K246" s="20" t="s">
        <v>4130</v>
      </c>
      <c r="L246" s="21" t="s">
        <v>4158</v>
      </c>
      <c r="M246" s="20" t="s">
        <v>4159</v>
      </c>
      <c r="N246" s="20" t="s">
        <v>4160</v>
      </c>
      <c r="O246" s="20">
        <v>10</v>
      </c>
      <c r="P246" s="21" t="s">
        <v>4139</v>
      </c>
      <c r="Q246" s="20" t="s">
        <v>3948</v>
      </c>
      <c r="R246" s="21" t="s">
        <v>4140</v>
      </c>
      <c r="S246" s="21" t="s">
        <v>4133</v>
      </c>
      <c r="T246" s="20">
        <v>60885</v>
      </c>
      <c r="U246" s="20">
        <v>1</v>
      </c>
      <c r="V246" s="20">
        <v>0</v>
      </c>
      <c r="W246" s="20" t="s">
        <v>4159</v>
      </c>
      <c r="X246" s="20" t="s">
        <v>4161</v>
      </c>
      <c r="Y246" s="22">
        <v>45938.827584224498</v>
      </c>
      <c r="Z246" s="20" t="s">
        <v>7055</v>
      </c>
      <c r="AA246" s="20" t="s">
        <v>4134</v>
      </c>
      <c r="AB246" s="27">
        <v>9106042823</v>
      </c>
      <c r="AC246" s="25" t="str">
        <f>VLOOKUP(AB246,Data!AF:AG,2,0)</f>
        <v>9106042823-00080978</v>
      </c>
      <c r="AE246" s="25" t="str">
        <f>VLOOKUP(AC246,Data!A:G,7,0)</f>
        <v>00080978</v>
      </c>
      <c r="AF246" s="25" t="str">
        <f>VLOOKUP(AC246,Data!A:D,4,0)</f>
        <v>08/10/2025</v>
      </c>
      <c r="AG246" s="20" t="s">
        <v>64</v>
      </c>
      <c r="AH246" s="25" t="s">
        <v>3639</v>
      </c>
      <c r="AI246" s="25" t="str">
        <f>VLOOKUP(AG246,'mã win'!B:K,10,0)</f>
        <v>N</v>
      </c>
      <c r="AJ246" s="20" t="str">
        <f>VLOOKUP(Q246,'mã sp'!A:B,2,0)</f>
        <v>CC300</v>
      </c>
      <c r="AK246" s="25" t="str">
        <f>VLOOKUP(AC246,Data!A:F,6,0)</f>
        <v>K25TTM</v>
      </c>
      <c r="AL246" s="20" t="str">
        <f t="shared" si="12"/>
        <v>3128 WM+ DNG 757 Trần Cao Vân</v>
      </c>
      <c r="AM246" s="20" t="str">
        <f>VLOOKUP(AC246,Data!A:M,13,0)</f>
        <v>0104918404-009</v>
      </c>
      <c r="AO246" s="20" t="str">
        <f t="shared" si="13"/>
        <v/>
      </c>
      <c r="AP246" s="20" t="str">
        <f>IF(AND(AM246="0104918404",AO246=""),"WIN"&amp;L246,IF(AO246="",VLOOKUP(AM246,'mã win'!B:J,9,0),""))</f>
        <v>WIN-DNG-01-009</v>
      </c>
      <c r="AQ246" s="25" t="str">
        <f t="shared" si="14"/>
        <v>WIN-DNG-01-009</v>
      </c>
      <c r="AR246" s="1">
        <f t="shared" si="15"/>
        <v>65755.8</v>
      </c>
    </row>
    <row r="247" spans="1:44" x14ac:dyDescent="0.25">
      <c r="A247" s="20">
        <v>7732</v>
      </c>
      <c r="B247" s="21">
        <v>9106042907</v>
      </c>
      <c r="C247" s="22">
        <v>45938</v>
      </c>
      <c r="D247" s="22">
        <v>45938</v>
      </c>
      <c r="E247" s="23">
        <v>45938.837425960701</v>
      </c>
      <c r="F247" s="21" t="s">
        <v>7056</v>
      </c>
      <c r="G247" s="22"/>
      <c r="H247" s="20" t="s">
        <v>4127</v>
      </c>
      <c r="I247" s="21" t="s">
        <v>4128</v>
      </c>
      <c r="J247" s="20" t="s">
        <v>4129</v>
      </c>
      <c r="K247" s="20" t="s">
        <v>4130</v>
      </c>
      <c r="L247" s="21" t="s">
        <v>6457</v>
      </c>
      <c r="M247" s="20" t="s">
        <v>6458</v>
      </c>
      <c r="N247" s="20" t="s">
        <v>6459</v>
      </c>
      <c r="O247" s="20">
        <v>10</v>
      </c>
      <c r="P247" s="21" t="s">
        <v>4152</v>
      </c>
      <c r="Q247" s="20" t="s">
        <v>4012</v>
      </c>
      <c r="R247" s="21" t="s">
        <v>4153</v>
      </c>
      <c r="S247" s="21" t="s">
        <v>4133</v>
      </c>
      <c r="T247" s="20">
        <v>41150</v>
      </c>
      <c r="U247" s="20">
        <v>2</v>
      </c>
      <c r="V247" s="20">
        <v>0</v>
      </c>
      <c r="W247" s="20" t="s">
        <v>6458</v>
      </c>
      <c r="Y247" s="22">
        <v>45938.837423495403</v>
      </c>
      <c r="AA247" s="20" t="s">
        <v>4134</v>
      </c>
      <c r="AB247" s="27">
        <v>9106042907</v>
      </c>
      <c r="AC247" s="25" t="str">
        <f>VLOOKUP(AB247,Data!AF:AG,2,0)</f>
        <v>9106042907-00481628</v>
      </c>
      <c r="AE247" s="25" t="str">
        <f>VLOOKUP(AC247,Data!A:G,7,0)</f>
        <v>00481628</v>
      </c>
      <c r="AF247" s="25" t="str">
        <f>VLOOKUP(AC247,Data!A:D,4,0)</f>
        <v>08/10/2025</v>
      </c>
      <c r="AG247" s="20" t="s">
        <v>55</v>
      </c>
      <c r="AH247" s="25" t="s">
        <v>14476</v>
      </c>
      <c r="AI247" s="25" t="str">
        <f>VLOOKUP(AG247,'mã win'!B:K,10,0)</f>
        <v>B</v>
      </c>
      <c r="AJ247" s="20" t="str">
        <f>VLOOKUP(Q247,'mã sp'!A:B,2,0)</f>
        <v>GTLX250G</v>
      </c>
      <c r="AK247" s="25" t="str">
        <f>VLOOKUP(AC247,Data!A:F,6,0)</f>
        <v>K25TTM</v>
      </c>
      <c r="AL247" s="20" t="str">
        <f t="shared" si="12"/>
        <v>6405 WM+ HNI 40 Cao Trung, Hoài Đức</v>
      </c>
      <c r="AM247" s="20" t="str">
        <f>VLOOKUP(AC247,Data!A:M,13,0)</f>
        <v>0104918404-002</v>
      </c>
      <c r="AN247" s="20">
        <f>MATCH(L247,[1]Khach_hang!$O:$O,0)</f>
        <v>1813</v>
      </c>
      <c r="AO247" s="20" t="str">
        <f t="shared" si="13"/>
        <v>WIN6405</v>
      </c>
      <c r="AP247" s="20" t="str">
        <f>IF(AND(AM247="0104918404",AO247=""),"WIN"&amp;L247,IF(AO247="",VLOOKUP(AM247,'mã win'!B:J,9,0),""))</f>
        <v/>
      </c>
      <c r="AQ247" s="25" t="str">
        <f t="shared" si="14"/>
        <v>WIN6405</v>
      </c>
      <c r="AR247" s="1">
        <f t="shared" si="15"/>
        <v>88884</v>
      </c>
    </row>
    <row r="248" spans="1:44" x14ac:dyDescent="0.25">
      <c r="A248" s="20">
        <v>7733</v>
      </c>
      <c r="B248" s="21">
        <v>9106042914</v>
      </c>
      <c r="C248" s="22">
        <v>45938</v>
      </c>
      <c r="D248" s="22">
        <v>45943</v>
      </c>
      <c r="E248" s="23">
        <v>45938.841000150504</v>
      </c>
      <c r="F248" s="21" t="s">
        <v>7057</v>
      </c>
      <c r="G248" s="22"/>
      <c r="H248" s="20" t="s">
        <v>4127</v>
      </c>
      <c r="I248" s="21" t="s">
        <v>4128</v>
      </c>
      <c r="J248" s="20" t="s">
        <v>4129</v>
      </c>
      <c r="K248" s="20" t="s">
        <v>4130</v>
      </c>
      <c r="L248" s="21" t="s">
        <v>5361</v>
      </c>
      <c r="M248" s="20" t="s">
        <v>5362</v>
      </c>
      <c r="N248" s="20" t="s">
        <v>5363</v>
      </c>
      <c r="O248" s="20">
        <v>10</v>
      </c>
      <c r="P248" s="21" t="s">
        <v>4137</v>
      </c>
      <c r="Q248" s="20" t="s">
        <v>4098</v>
      </c>
      <c r="R248" s="21" t="s">
        <v>4138</v>
      </c>
      <c r="S248" s="21" t="s">
        <v>4133</v>
      </c>
      <c r="T248" s="20">
        <v>111058</v>
      </c>
      <c r="U248" s="20">
        <v>3</v>
      </c>
      <c r="V248" s="20">
        <v>0</v>
      </c>
      <c r="W248" s="20" t="s">
        <v>5364</v>
      </c>
      <c r="X248" s="20" t="s">
        <v>4161</v>
      </c>
      <c r="Y248" s="22">
        <v>45938.840997187501</v>
      </c>
      <c r="AA248" s="20" t="s">
        <v>4134</v>
      </c>
      <c r="AB248" s="27">
        <v>9106042914</v>
      </c>
      <c r="AC248" s="25" t="str">
        <f>VLOOKUP(AB248,Data!AF:AG,2,0)</f>
        <v>9106042914-00047525</v>
      </c>
      <c r="AE248" s="25" t="str">
        <f>VLOOKUP(AC248,Data!A:G,7,0)</f>
        <v>00047525</v>
      </c>
      <c r="AF248" s="25" t="str">
        <f>VLOOKUP(AC248,Data!A:D,4,0)</f>
        <v>08/10/2025</v>
      </c>
      <c r="AG248" s="20" t="s">
        <v>407</v>
      </c>
      <c r="AH248" s="25" t="s">
        <v>3627</v>
      </c>
      <c r="AI248" s="25" t="str">
        <f>VLOOKUP(AG248,'mã win'!B:K,10,0)</f>
        <v>B</v>
      </c>
      <c r="AJ248" s="20" t="str">
        <f>VLOOKUP(Q248,'mã sp'!A:B,2,0)</f>
        <v>GM500</v>
      </c>
      <c r="AK248" s="25" t="str">
        <f>VLOOKUP(AC248,Data!A:F,6,0)</f>
        <v>K25TTM</v>
      </c>
      <c r="AL248" s="20" t="str">
        <f t="shared" si="12"/>
        <v>4670 WM+ QNH 507 - 509 Lý Thường Kiệt</v>
      </c>
      <c r="AM248" s="20" t="str">
        <f>VLOOKUP(AC248,Data!A:M,13,0)</f>
        <v>0104918404-007</v>
      </c>
      <c r="AO248" s="20" t="str">
        <f t="shared" si="13"/>
        <v/>
      </c>
      <c r="AP248" s="20" t="str">
        <f>IF(AND(AM248="0104918404",AO248=""),"WIN"&amp;L248,IF(AO248="",VLOOKUP(AM248,'mã win'!B:J,9,0),""))</f>
        <v>WIN-QNH-00-007</v>
      </c>
      <c r="AQ248" s="25" t="str">
        <f t="shared" si="14"/>
        <v>WIN-QNH-00-007</v>
      </c>
      <c r="AR248" s="1">
        <f t="shared" si="15"/>
        <v>359827.92</v>
      </c>
    </row>
    <row r="249" spans="1:44" x14ac:dyDescent="0.25">
      <c r="A249" s="20">
        <v>7734</v>
      </c>
      <c r="B249" s="21">
        <v>9106042947</v>
      </c>
      <c r="C249" s="22">
        <v>45938</v>
      </c>
      <c r="D249" s="22">
        <v>45938</v>
      </c>
      <c r="E249" s="23">
        <v>45938.845435381903</v>
      </c>
      <c r="F249" s="21" t="s">
        <v>7058</v>
      </c>
      <c r="G249" s="22"/>
      <c r="H249" s="20" t="s">
        <v>4127</v>
      </c>
      <c r="I249" s="21" t="s">
        <v>4128</v>
      </c>
      <c r="J249" s="20" t="s">
        <v>4129</v>
      </c>
      <c r="K249" s="20" t="s">
        <v>4130</v>
      </c>
      <c r="L249" s="21" t="s">
        <v>5201</v>
      </c>
      <c r="M249" s="20" t="s">
        <v>5202</v>
      </c>
      <c r="N249" s="20" t="s">
        <v>5203</v>
      </c>
      <c r="O249" s="20">
        <v>10</v>
      </c>
      <c r="P249" s="21" t="s">
        <v>4152</v>
      </c>
      <c r="Q249" s="20" t="s">
        <v>4012</v>
      </c>
      <c r="R249" s="21" t="s">
        <v>4153</v>
      </c>
      <c r="S249" s="21" t="s">
        <v>4133</v>
      </c>
      <c r="T249" s="20">
        <v>41150</v>
      </c>
      <c r="U249" s="20">
        <v>2</v>
      </c>
      <c r="V249" s="20">
        <v>0</v>
      </c>
      <c r="W249" s="20" t="s">
        <v>5204</v>
      </c>
      <c r="Y249" s="22">
        <v>45938.845432604197</v>
      </c>
      <c r="Z249" s="20" t="s">
        <v>7059</v>
      </c>
      <c r="AA249" s="20" t="s">
        <v>4134</v>
      </c>
      <c r="AB249" s="27">
        <v>9106042947</v>
      </c>
      <c r="AC249" s="25" t="str">
        <f>VLOOKUP(AB249,Data!AF:AG,2,0)</f>
        <v>9106042947-00010763</v>
      </c>
      <c r="AE249" s="25" t="str">
        <f>VLOOKUP(AC249,Data!A:G,7,0)</f>
        <v>00010763</v>
      </c>
      <c r="AF249" s="25" t="str">
        <f>VLOOKUP(AC249,Data!A:D,4,0)</f>
        <v>08/10/2025</v>
      </c>
      <c r="AG249" s="20" t="s">
        <v>839</v>
      </c>
      <c r="AH249" s="25" t="s">
        <v>3880</v>
      </c>
      <c r="AI249" s="25" t="str">
        <f>VLOOKUP(AG249,'mã win'!B:K,10,0)</f>
        <v>N</v>
      </c>
      <c r="AJ249" s="20" t="str">
        <f>VLOOKUP(Q249,'mã sp'!A:B,2,0)</f>
        <v>GTLX250G</v>
      </c>
      <c r="AK249" s="25" t="str">
        <f>VLOOKUP(AC249,Data!A:F,6,0)</f>
        <v>K25TTM</v>
      </c>
      <c r="AL249" s="20" t="str">
        <f t="shared" si="12"/>
        <v>6902 WM+ QTI 87 Hùng Vương, Hải Lăng</v>
      </c>
      <c r="AM249" s="20" t="str">
        <f>VLOOKUP(AC249,Data!A:M,13,0)</f>
        <v>0104918404-070</v>
      </c>
      <c r="AO249" s="20" t="str">
        <f t="shared" si="13"/>
        <v/>
      </c>
      <c r="AP249" s="20" t="str">
        <f>IF(AND(AM249="0104918404",AO249=""),"WIN"&amp;L249,IF(AO249="",VLOOKUP(AM249,'mã win'!B:J,9,0),""))</f>
        <v>WIN-070</v>
      </c>
      <c r="AQ249" s="25" t="str">
        <f t="shared" si="14"/>
        <v>WIN-070</v>
      </c>
      <c r="AR249" s="1">
        <f t="shared" si="15"/>
        <v>88884</v>
      </c>
    </row>
    <row r="250" spans="1:44" x14ac:dyDescent="0.25">
      <c r="A250" s="20">
        <v>7735</v>
      </c>
      <c r="B250" s="21">
        <v>9106042988</v>
      </c>
      <c r="C250" s="22">
        <v>45938</v>
      </c>
      <c r="D250" s="22">
        <v>45938</v>
      </c>
      <c r="E250" s="23">
        <v>45938.852215891202</v>
      </c>
      <c r="F250" s="21" t="s">
        <v>7060</v>
      </c>
      <c r="G250" s="22"/>
      <c r="H250" s="20" t="s">
        <v>4127</v>
      </c>
      <c r="I250" s="21" t="s">
        <v>4128</v>
      </c>
      <c r="J250" s="20" t="s">
        <v>4129</v>
      </c>
      <c r="K250" s="20" t="s">
        <v>4130</v>
      </c>
      <c r="L250" s="21" t="s">
        <v>5663</v>
      </c>
      <c r="M250" s="20" t="s">
        <v>5664</v>
      </c>
      <c r="N250" s="20" t="s">
        <v>5665</v>
      </c>
      <c r="O250" s="20">
        <v>10</v>
      </c>
      <c r="P250" s="21" t="s">
        <v>4141</v>
      </c>
      <c r="Q250" s="20" t="s">
        <v>4058</v>
      </c>
      <c r="R250" s="21" t="s">
        <v>4142</v>
      </c>
      <c r="S250" s="21" t="s">
        <v>4133</v>
      </c>
      <c r="T250" s="20">
        <v>37720</v>
      </c>
      <c r="U250" s="20">
        <v>1</v>
      </c>
      <c r="V250" s="20">
        <v>0</v>
      </c>
      <c r="W250" s="20" t="s">
        <v>5664</v>
      </c>
      <c r="Y250" s="22">
        <v>45938.852213460603</v>
      </c>
      <c r="Z250" s="20" t="s">
        <v>7061</v>
      </c>
      <c r="AA250" s="20" t="s">
        <v>4134</v>
      </c>
      <c r="AB250" s="27">
        <v>9106042988</v>
      </c>
      <c r="AC250" s="25" t="str">
        <f>VLOOKUP(AB250,Data!AF:AG,2,0)</f>
        <v>9106042988-00018198</v>
      </c>
      <c r="AE250" s="25" t="str">
        <f>VLOOKUP(AC250,Data!A:G,7,0)</f>
        <v>00018198</v>
      </c>
      <c r="AF250" s="25" t="str">
        <f>VLOOKUP(AC250,Data!A:D,4,0)</f>
        <v>08/10/2025</v>
      </c>
      <c r="AG250" s="20" t="s">
        <v>125</v>
      </c>
      <c r="AH250" s="25" t="s">
        <v>3606</v>
      </c>
      <c r="AI250" s="25" t="str">
        <f>VLOOKUP(AG250,'mã win'!B:K,10,0)</f>
        <v>B</v>
      </c>
      <c r="AJ250" s="20" t="str">
        <f>VLOOKUP(Q250,'mã sp'!A:B,2,0)</f>
        <v>MNH250</v>
      </c>
      <c r="AK250" s="25" t="str">
        <f>VLOOKUP(AC250,Data!A:F,6,0)</f>
        <v>K25TTM</v>
      </c>
      <c r="AL250" s="20" t="str">
        <f t="shared" si="12"/>
        <v>5943 WM+ PTO 574 Tân Tiến</v>
      </c>
      <c r="AM250" s="20" t="str">
        <f>VLOOKUP(AC250,Data!A:M,13,0)</f>
        <v>0104918404-003</v>
      </c>
      <c r="AO250" s="20" t="str">
        <f t="shared" si="13"/>
        <v/>
      </c>
      <c r="AP250" s="20" t="str">
        <f>IF(AND(AM250="0104918404",AO250=""),"WIN"&amp;L250,IF(AO250="",VLOOKUP(AM250,'mã win'!B:J,9,0),""))</f>
        <v>WIN-PTO-00-003</v>
      </c>
      <c r="AQ250" s="25" t="str">
        <f t="shared" si="14"/>
        <v>WIN-PTO-00-003</v>
      </c>
      <c r="AR250" s="1">
        <f t="shared" si="15"/>
        <v>40737.599999999999</v>
      </c>
    </row>
    <row r="251" spans="1:44" x14ac:dyDescent="0.25">
      <c r="A251" s="20">
        <v>7736</v>
      </c>
      <c r="B251" s="21">
        <v>9106042988</v>
      </c>
      <c r="C251" s="22">
        <v>45938</v>
      </c>
      <c r="D251" s="22">
        <v>45938</v>
      </c>
      <c r="E251" s="23">
        <v>45938.852215891202</v>
      </c>
      <c r="F251" s="21" t="s">
        <v>7060</v>
      </c>
      <c r="G251" s="22"/>
      <c r="H251" s="20" t="s">
        <v>4127</v>
      </c>
      <c r="I251" s="21" t="s">
        <v>4128</v>
      </c>
      <c r="J251" s="20" t="s">
        <v>4129</v>
      </c>
      <c r="K251" s="20" t="s">
        <v>4130</v>
      </c>
      <c r="L251" s="21" t="s">
        <v>5663</v>
      </c>
      <c r="M251" s="20" t="s">
        <v>5664</v>
      </c>
      <c r="N251" s="20" t="s">
        <v>5665</v>
      </c>
      <c r="O251" s="20">
        <v>20</v>
      </c>
      <c r="P251" s="21" t="s">
        <v>4137</v>
      </c>
      <c r="Q251" s="20" t="s">
        <v>4098</v>
      </c>
      <c r="R251" s="21" t="s">
        <v>4138</v>
      </c>
      <c r="S251" s="21" t="s">
        <v>4133</v>
      </c>
      <c r="T251" s="20">
        <v>111058</v>
      </c>
      <c r="U251" s="20">
        <v>1</v>
      </c>
      <c r="V251" s="20">
        <v>0</v>
      </c>
      <c r="W251" s="20" t="s">
        <v>5664</v>
      </c>
      <c r="Y251" s="22">
        <v>45938.852213460603</v>
      </c>
      <c r="Z251" s="20" t="s">
        <v>7061</v>
      </c>
      <c r="AA251" s="20" t="s">
        <v>4134</v>
      </c>
      <c r="AB251" s="27">
        <v>9106042988</v>
      </c>
      <c r="AC251" s="25" t="str">
        <f>VLOOKUP(AB251,Data!AF:AG,2,0)</f>
        <v>9106042988-00018198</v>
      </c>
      <c r="AE251" s="25" t="str">
        <f>VLOOKUP(AC251,Data!A:G,7,0)</f>
        <v>00018198</v>
      </c>
      <c r="AF251" s="25" t="str">
        <f>VLOOKUP(AC251,Data!A:D,4,0)</f>
        <v>08/10/2025</v>
      </c>
      <c r="AG251" s="20" t="s">
        <v>125</v>
      </c>
      <c r="AH251" s="25" t="s">
        <v>3606</v>
      </c>
      <c r="AI251" s="25" t="str">
        <f>VLOOKUP(AG251,'mã win'!B:K,10,0)</f>
        <v>B</v>
      </c>
      <c r="AJ251" s="20" t="str">
        <f>VLOOKUP(Q251,'mã sp'!A:B,2,0)</f>
        <v>GM500</v>
      </c>
      <c r="AK251" s="25" t="str">
        <f>VLOOKUP(AC251,Data!A:F,6,0)</f>
        <v>K25TTM</v>
      </c>
      <c r="AL251" s="20" t="str">
        <f t="shared" si="12"/>
        <v>5943 WM+ PTO 574 Tân Tiến</v>
      </c>
      <c r="AM251" s="20" t="str">
        <f>VLOOKUP(AC251,Data!A:M,13,0)</f>
        <v>0104918404-003</v>
      </c>
      <c r="AO251" s="20" t="str">
        <f t="shared" si="13"/>
        <v/>
      </c>
      <c r="AP251" s="20" t="str">
        <f>IF(AND(AM251="0104918404",AO251=""),"WIN"&amp;L251,IF(AO251="",VLOOKUP(AM251,'mã win'!B:J,9,0),""))</f>
        <v>WIN-PTO-00-003</v>
      </c>
      <c r="AQ251" s="25" t="str">
        <f t="shared" si="14"/>
        <v>WIN-PTO-00-003</v>
      </c>
      <c r="AR251" s="1">
        <f t="shared" si="15"/>
        <v>119942.64</v>
      </c>
    </row>
    <row r="252" spans="1:44" x14ac:dyDescent="0.25">
      <c r="A252" s="20">
        <v>7737</v>
      </c>
      <c r="B252" s="21">
        <v>9106042951</v>
      </c>
      <c r="C252" s="22">
        <v>45938</v>
      </c>
      <c r="D252" s="22">
        <v>45938</v>
      </c>
      <c r="E252" s="23">
        <v>45938.852361458303</v>
      </c>
      <c r="F252" s="21" t="s">
        <v>7062</v>
      </c>
      <c r="G252" s="22"/>
      <c r="H252" s="20" t="s">
        <v>4127</v>
      </c>
      <c r="I252" s="21" t="s">
        <v>4128</v>
      </c>
      <c r="J252" s="20" t="s">
        <v>4129</v>
      </c>
      <c r="K252" s="20" t="s">
        <v>4130</v>
      </c>
      <c r="L252" s="21" t="s">
        <v>5023</v>
      </c>
      <c r="M252" s="20" t="s">
        <v>5024</v>
      </c>
      <c r="N252" s="20" t="s">
        <v>5025</v>
      </c>
      <c r="O252" s="20">
        <v>10</v>
      </c>
      <c r="P252" s="21" t="s">
        <v>4150</v>
      </c>
      <c r="Q252" s="20" t="s">
        <v>3966</v>
      </c>
      <c r="R252" s="21" t="s">
        <v>4151</v>
      </c>
      <c r="S252" s="21" t="s">
        <v>4133</v>
      </c>
      <c r="T252" s="20">
        <v>70950</v>
      </c>
      <c r="U252" s="20">
        <v>1</v>
      </c>
      <c r="V252" s="20">
        <v>0</v>
      </c>
      <c r="W252" s="20" t="s">
        <v>5024</v>
      </c>
      <c r="Y252" s="22">
        <v>45938.852358715303</v>
      </c>
      <c r="AA252" s="20" t="s">
        <v>4134</v>
      </c>
      <c r="AB252" s="27">
        <v>9106042951</v>
      </c>
      <c r="AC252" s="25" t="str">
        <f>VLOOKUP(AB252,Data!AF:AG,2,0)</f>
        <v>9106042951-00008177</v>
      </c>
      <c r="AE252" s="25" t="str">
        <f>VLOOKUP(AC252,Data!A:G,7,0)</f>
        <v>00008177</v>
      </c>
      <c r="AF252" s="25" t="str">
        <f>VLOOKUP(AC252,Data!A:D,4,0)</f>
        <v>08/10/2025</v>
      </c>
      <c r="AG252" s="20" t="s">
        <v>46</v>
      </c>
      <c r="AH252" s="25" t="s">
        <v>3859</v>
      </c>
      <c r="AI252" s="25" t="str">
        <f>VLOOKUP(AG252,'mã win'!B:K,10,0)</f>
        <v>B</v>
      </c>
      <c r="AJ252" s="20" t="str">
        <f>VLOOKUP(Q252,'mã sp'!A:B,2,0)</f>
        <v>CN300</v>
      </c>
      <c r="AK252" s="25" t="str">
        <f>VLOOKUP(AC252,Data!A:F,6,0)</f>
        <v>K25TTM</v>
      </c>
      <c r="AL252" s="20" t="str">
        <f t="shared" si="12"/>
        <v>5715 WM+ NDH 167 Phù Nghĩa</v>
      </c>
      <c r="AM252" s="20" t="str">
        <f>VLOOKUP(AC252,Data!A:M,13,0)</f>
        <v>0104918404-064</v>
      </c>
      <c r="AO252" s="20" t="str">
        <f t="shared" si="13"/>
        <v/>
      </c>
      <c r="AP252" s="20" t="str">
        <f>IF(AND(AM252="0104918404",AO252=""),"WIN"&amp;L252,IF(AO252="",VLOOKUP(AM252,'mã win'!B:J,9,0),""))</f>
        <v>WIN-064</v>
      </c>
      <c r="AQ252" s="25" t="str">
        <f t="shared" si="14"/>
        <v>WIN-064</v>
      </c>
      <c r="AR252" s="1">
        <f t="shared" si="15"/>
        <v>76626</v>
      </c>
    </row>
    <row r="253" spans="1:44" x14ac:dyDescent="0.25">
      <c r="A253" s="20">
        <v>7738</v>
      </c>
      <c r="B253" s="21">
        <v>9106042951</v>
      </c>
      <c r="C253" s="22">
        <v>45938</v>
      </c>
      <c r="D253" s="22">
        <v>45938</v>
      </c>
      <c r="E253" s="23">
        <v>45938.852361458303</v>
      </c>
      <c r="F253" s="21" t="s">
        <v>7062</v>
      </c>
      <c r="G253" s="22"/>
      <c r="H253" s="20" t="s">
        <v>4127</v>
      </c>
      <c r="I253" s="21" t="s">
        <v>4128</v>
      </c>
      <c r="J253" s="20" t="s">
        <v>4129</v>
      </c>
      <c r="K253" s="20" t="s">
        <v>4130</v>
      </c>
      <c r="L253" s="21" t="s">
        <v>5023</v>
      </c>
      <c r="M253" s="20" t="s">
        <v>5024</v>
      </c>
      <c r="N253" s="20" t="s">
        <v>5025</v>
      </c>
      <c r="O253" s="20">
        <v>20</v>
      </c>
      <c r="P253" s="21" t="s">
        <v>4131</v>
      </c>
      <c r="Q253" s="20" t="s">
        <v>4099</v>
      </c>
      <c r="R253" s="21" t="s">
        <v>4132</v>
      </c>
      <c r="S253" s="21" t="s">
        <v>4133</v>
      </c>
      <c r="T253" s="20">
        <v>73431</v>
      </c>
      <c r="U253" s="20">
        <v>1</v>
      </c>
      <c r="V253" s="20">
        <v>0</v>
      </c>
      <c r="W253" s="20" t="s">
        <v>5024</v>
      </c>
      <c r="Y253" s="22">
        <v>45938.852358715303</v>
      </c>
      <c r="AA253" s="20" t="s">
        <v>4134</v>
      </c>
      <c r="AB253" s="27">
        <v>9106042951</v>
      </c>
      <c r="AC253" s="25" t="str">
        <f>VLOOKUP(AB253,Data!AF:AG,2,0)</f>
        <v>9106042951-00008177</v>
      </c>
      <c r="AE253" s="25" t="str">
        <f>VLOOKUP(AC253,Data!A:G,7,0)</f>
        <v>00008177</v>
      </c>
      <c r="AF253" s="25" t="str">
        <f>VLOOKUP(AC253,Data!A:D,4,0)</f>
        <v>08/10/2025</v>
      </c>
      <c r="AG253" s="20" t="s">
        <v>46</v>
      </c>
      <c r="AH253" s="25" t="s">
        <v>3859</v>
      </c>
      <c r="AI253" s="25" t="str">
        <f>VLOOKUP(AG253,'mã win'!B:K,10,0)</f>
        <v>B</v>
      </c>
      <c r="AJ253" s="20" t="str">
        <f>VLOOKUP(Q253,'mã sp'!A:B,2,0)</f>
        <v>CGM300</v>
      </c>
      <c r="AK253" s="25" t="str">
        <f>VLOOKUP(AC253,Data!A:F,6,0)</f>
        <v>K25TTM</v>
      </c>
      <c r="AL253" s="20" t="str">
        <f t="shared" si="12"/>
        <v>5715 WM+ NDH 167 Phù Nghĩa</v>
      </c>
      <c r="AM253" s="20" t="str">
        <f>VLOOKUP(AC253,Data!A:M,13,0)</f>
        <v>0104918404-064</v>
      </c>
      <c r="AO253" s="20" t="str">
        <f t="shared" si="13"/>
        <v/>
      </c>
      <c r="AP253" s="20" t="str">
        <f>IF(AND(AM253="0104918404",AO253=""),"WIN"&amp;L253,IF(AO253="",VLOOKUP(AM253,'mã win'!B:J,9,0),""))</f>
        <v>WIN-064</v>
      </c>
      <c r="AQ253" s="25" t="str">
        <f t="shared" si="14"/>
        <v>WIN-064</v>
      </c>
      <c r="AR253" s="1">
        <f t="shared" si="15"/>
        <v>79305.48</v>
      </c>
    </row>
    <row r="254" spans="1:44" x14ac:dyDescent="0.25">
      <c r="A254" s="20">
        <v>7739</v>
      </c>
      <c r="B254" s="21">
        <v>9106042973</v>
      </c>
      <c r="C254" s="22">
        <v>45938</v>
      </c>
      <c r="D254" s="22">
        <v>45938</v>
      </c>
      <c r="E254" s="23">
        <v>45938.857826851898</v>
      </c>
      <c r="F254" s="21" t="s">
        <v>7063</v>
      </c>
      <c r="G254" s="22"/>
      <c r="H254" s="20" t="s">
        <v>4127</v>
      </c>
      <c r="I254" s="21" t="s">
        <v>4128</v>
      </c>
      <c r="J254" s="20" t="s">
        <v>4129</v>
      </c>
      <c r="K254" s="20" t="s">
        <v>4130</v>
      </c>
      <c r="L254" s="21" t="s">
        <v>6660</v>
      </c>
      <c r="M254" s="20" t="s">
        <v>6661</v>
      </c>
      <c r="N254" s="20" t="s">
        <v>6662</v>
      </c>
      <c r="O254" s="20">
        <v>10</v>
      </c>
      <c r="P254" s="21" t="s">
        <v>4152</v>
      </c>
      <c r="Q254" s="20" t="s">
        <v>4012</v>
      </c>
      <c r="R254" s="21" t="s">
        <v>4153</v>
      </c>
      <c r="S254" s="21" t="s">
        <v>4133</v>
      </c>
      <c r="T254" s="20">
        <v>41150</v>
      </c>
      <c r="U254" s="20">
        <v>4</v>
      </c>
      <c r="V254" s="20">
        <v>0</v>
      </c>
      <c r="W254" s="20" t="s">
        <v>6661</v>
      </c>
      <c r="X254" s="20" t="s">
        <v>4161</v>
      </c>
      <c r="Y254" s="22">
        <v>45938.857823807899</v>
      </c>
      <c r="AA254" s="20" t="s">
        <v>4134</v>
      </c>
      <c r="AB254" s="27">
        <v>9106042973</v>
      </c>
      <c r="AC254" s="25" t="str">
        <f>VLOOKUP(AB254,Data!AF:AG,2,0)</f>
        <v>9106042973-00033551</v>
      </c>
      <c r="AE254" s="25" t="str">
        <f>VLOOKUP(AC254,Data!A:G,7,0)</f>
        <v>00033551</v>
      </c>
      <c r="AF254" s="25" t="str">
        <f>VLOOKUP(AC254,Data!A:D,4,0)</f>
        <v>08/10/2025</v>
      </c>
      <c r="AG254" s="20" t="s">
        <v>164</v>
      </c>
      <c r="AH254" s="25" t="s">
        <v>3686</v>
      </c>
      <c r="AI254" s="25" t="str">
        <f>VLOOKUP(AG254,'mã win'!B:K,10,0)</f>
        <v>B</v>
      </c>
      <c r="AJ254" s="20" t="str">
        <f>VLOOKUP(Q254,'mã sp'!A:B,2,0)</f>
        <v>GTLX250G</v>
      </c>
      <c r="AK254" s="25" t="str">
        <f>VLOOKUP(AC254,Data!A:F,6,0)</f>
        <v>K25TTM</v>
      </c>
      <c r="AL254" s="20" t="str">
        <f t="shared" si="12"/>
        <v>5121 WM+ THA 495 Nguyễn Trãi</v>
      </c>
      <c r="AM254" s="20" t="str">
        <f>VLOOKUP(AC254,Data!A:M,13,0)</f>
        <v>0104918404-020</v>
      </c>
      <c r="AO254" s="20" t="str">
        <f t="shared" si="13"/>
        <v/>
      </c>
      <c r="AP254" s="20" t="str">
        <f>IF(AND(AM254="0104918404",AO254=""),"WIN"&amp;L254,IF(AO254="",VLOOKUP(AM254,'mã win'!B:J,9,0),""))</f>
        <v>WIN-020</v>
      </c>
      <c r="AQ254" s="25" t="str">
        <f t="shared" si="14"/>
        <v>WIN-020</v>
      </c>
      <c r="AR254" s="1">
        <f t="shared" si="15"/>
        <v>177768</v>
      </c>
    </row>
    <row r="255" spans="1:44" x14ac:dyDescent="0.25">
      <c r="A255" s="20">
        <v>7740</v>
      </c>
      <c r="B255" s="21">
        <v>9106042973</v>
      </c>
      <c r="C255" s="22">
        <v>45938</v>
      </c>
      <c r="D255" s="22">
        <v>45938</v>
      </c>
      <c r="E255" s="23">
        <v>45938.857826851898</v>
      </c>
      <c r="F255" s="21" t="s">
        <v>7063</v>
      </c>
      <c r="G255" s="22"/>
      <c r="H255" s="20" t="s">
        <v>4127</v>
      </c>
      <c r="I255" s="21" t="s">
        <v>4128</v>
      </c>
      <c r="J255" s="20" t="s">
        <v>4129</v>
      </c>
      <c r="K255" s="20" t="s">
        <v>4130</v>
      </c>
      <c r="L255" s="21" t="s">
        <v>6660</v>
      </c>
      <c r="M255" s="20" t="s">
        <v>6661</v>
      </c>
      <c r="N255" s="20" t="s">
        <v>6662</v>
      </c>
      <c r="O255" s="20">
        <v>20</v>
      </c>
      <c r="P255" s="21" t="s">
        <v>4150</v>
      </c>
      <c r="Q255" s="20" t="s">
        <v>3966</v>
      </c>
      <c r="R255" s="21" t="s">
        <v>4151</v>
      </c>
      <c r="S255" s="21" t="s">
        <v>4133</v>
      </c>
      <c r="T255" s="20">
        <v>70950</v>
      </c>
      <c r="U255" s="20">
        <v>4</v>
      </c>
      <c r="V255" s="20">
        <v>0</v>
      </c>
      <c r="W255" s="20" t="s">
        <v>6661</v>
      </c>
      <c r="X255" s="20" t="s">
        <v>4161</v>
      </c>
      <c r="Y255" s="22">
        <v>45938.857823807899</v>
      </c>
      <c r="AA255" s="20" t="s">
        <v>4134</v>
      </c>
      <c r="AB255" s="27">
        <v>9106042973</v>
      </c>
      <c r="AC255" s="25" t="str">
        <f>VLOOKUP(AB255,Data!AF:AG,2,0)</f>
        <v>9106042973-00033551</v>
      </c>
      <c r="AE255" s="25" t="str">
        <f>VLOOKUP(AC255,Data!A:G,7,0)</f>
        <v>00033551</v>
      </c>
      <c r="AF255" s="25" t="str">
        <f>VLOOKUP(AC255,Data!A:D,4,0)</f>
        <v>08/10/2025</v>
      </c>
      <c r="AG255" s="20" t="s">
        <v>164</v>
      </c>
      <c r="AH255" s="25" t="s">
        <v>3686</v>
      </c>
      <c r="AI255" s="25" t="str">
        <f>VLOOKUP(AG255,'mã win'!B:K,10,0)</f>
        <v>B</v>
      </c>
      <c r="AJ255" s="20" t="str">
        <f>VLOOKUP(Q255,'mã sp'!A:B,2,0)</f>
        <v>CN300</v>
      </c>
      <c r="AK255" s="25" t="str">
        <f>VLOOKUP(AC255,Data!A:F,6,0)</f>
        <v>K25TTM</v>
      </c>
      <c r="AL255" s="20" t="str">
        <f t="shared" si="12"/>
        <v>5121 WM+ THA 495 Nguyễn Trãi</v>
      </c>
      <c r="AM255" s="20" t="str">
        <f>VLOOKUP(AC255,Data!A:M,13,0)</f>
        <v>0104918404-020</v>
      </c>
      <c r="AO255" s="20" t="str">
        <f t="shared" si="13"/>
        <v/>
      </c>
      <c r="AP255" s="20" t="str">
        <f>IF(AND(AM255="0104918404",AO255=""),"WIN"&amp;L255,IF(AO255="",VLOOKUP(AM255,'mã win'!B:J,9,0),""))</f>
        <v>WIN-020</v>
      </c>
      <c r="AQ255" s="25" t="str">
        <f t="shared" si="14"/>
        <v>WIN-020</v>
      </c>
      <c r="AR255" s="1">
        <f t="shared" si="15"/>
        <v>306504</v>
      </c>
    </row>
    <row r="256" spans="1:44" x14ac:dyDescent="0.25">
      <c r="A256" s="20">
        <v>7741</v>
      </c>
      <c r="B256" s="21">
        <v>9106043027</v>
      </c>
      <c r="C256" s="22">
        <v>45938</v>
      </c>
      <c r="D256" s="22">
        <v>45938</v>
      </c>
      <c r="E256" s="23">
        <v>45938.862451122703</v>
      </c>
      <c r="F256" s="21" t="s">
        <v>7064</v>
      </c>
      <c r="G256" s="22"/>
      <c r="H256" s="20" t="s">
        <v>4127</v>
      </c>
      <c r="I256" s="21" t="s">
        <v>4128</v>
      </c>
      <c r="J256" s="20" t="s">
        <v>4129</v>
      </c>
      <c r="K256" s="20" t="s">
        <v>4130</v>
      </c>
      <c r="L256" s="21" t="s">
        <v>5080</v>
      </c>
      <c r="M256" s="20" t="s">
        <v>5081</v>
      </c>
      <c r="N256" s="20" t="s">
        <v>5082</v>
      </c>
      <c r="O256" s="20">
        <v>10</v>
      </c>
      <c r="P256" s="21" t="s">
        <v>4152</v>
      </c>
      <c r="Q256" s="20" t="s">
        <v>4012</v>
      </c>
      <c r="R256" s="21" t="s">
        <v>4153</v>
      </c>
      <c r="S256" s="21" t="s">
        <v>4133</v>
      </c>
      <c r="T256" s="20">
        <v>41150</v>
      </c>
      <c r="U256" s="20">
        <v>3</v>
      </c>
      <c r="V256" s="20">
        <v>0</v>
      </c>
      <c r="W256" s="20" t="s">
        <v>5083</v>
      </c>
      <c r="Y256" s="22">
        <v>45938.862447951396</v>
      </c>
      <c r="AA256" s="20" t="s">
        <v>4134</v>
      </c>
      <c r="AB256" s="27">
        <v>9106043027</v>
      </c>
      <c r="AC256" s="25" t="str">
        <f>VLOOKUP(AB256,Data!AF:AG,2,0)</f>
        <v>9106043027-00014953</v>
      </c>
      <c r="AE256" s="25" t="str">
        <f>VLOOKUP(AC256,Data!A:G,7,0)</f>
        <v>00014953</v>
      </c>
      <c r="AF256" s="25" t="str">
        <f>VLOOKUP(AC256,Data!A:D,4,0)</f>
        <v>08/10/2025</v>
      </c>
      <c r="AG256" s="20" t="s">
        <v>373</v>
      </c>
      <c r="AH256" s="25" t="s">
        <v>3612</v>
      </c>
      <c r="AI256" s="25" t="str">
        <f>VLOOKUP(AG256,'mã win'!B:K,10,0)</f>
        <v>B</v>
      </c>
      <c r="AJ256" s="20" t="str">
        <f>VLOOKUP(Q256,'mã sp'!A:B,2,0)</f>
        <v>GTLX250G</v>
      </c>
      <c r="AK256" s="25" t="str">
        <f>VLOOKUP(AC256,Data!A:F,6,0)</f>
        <v>K25TTM</v>
      </c>
      <c r="AL256" s="20" t="str">
        <f t="shared" si="12"/>
        <v>2AG6 WM+ HTH Phú Thuận Hợp, Nghi Xuân</v>
      </c>
      <c r="AM256" s="20" t="str">
        <f>VLOOKUP(AC256,Data!A:M,13,0)</f>
        <v>0104918404-004</v>
      </c>
      <c r="AO256" s="20" t="str">
        <f t="shared" si="13"/>
        <v/>
      </c>
      <c r="AP256" s="20" t="str">
        <f>IF(AND(AM256="0104918404",AO256=""),"WIN"&amp;L256,IF(AO256="",VLOOKUP(AM256,'mã win'!B:J,9,0),""))</f>
        <v>WIN-HTH-00-004</v>
      </c>
      <c r="AQ256" s="25" t="str">
        <f t="shared" si="14"/>
        <v>WIN-HTH-00-004</v>
      </c>
      <c r="AR256" s="1">
        <f t="shared" si="15"/>
        <v>133326</v>
      </c>
    </row>
    <row r="257" spans="1:44" x14ac:dyDescent="0.25">
      <c r="A257" s="20">
        <v>7742</v>
      </c>
      <c r="B257" s="21">
        <v>9106043027</v>
      </c>
      <c r="C257" s="22">
        <v>45938</v>
      </c>
      <c r="D257" s="22">
        <v>45938</v>
      </c>
      <c r="E257" s="23">
        <v>45938.862451122703</v>
      </c>
      <c r="F257" s="21" t="s">
        <v>7064</v>
      </c>
      <c r="G257" s="22"/>
      <c r="H257" s="20" t="s">
        <v>4127</v>
      </c>
      <c r="I257" s="21" t="s">
        <v>4128</v>
      </c>
      <c r="J257" s="20" t="s">
        <v>4129</v>
      </c>
      <c r="K257" s="20" t="s">
        <v>4130</v>
      </c>
      <c r="L257" s="21" t="s">
        <v>5080</v>
      </c>
      <c r="M257" s="20" t="s">
        <v>5081</v>
      </c>
      <c r="N257" s="20" t="s">
        <v>5082</v>
      </c>
      <c r="O257" s="20">
        <v>20</v>
      </c>
      <c r="P257" s="21" t="s">
        <v>4141</v>
      </c>
      <c r="Q257" s="20" t="s">
        <v>4058</v>
      </c>
      <c r="R257" s="21" t="s">
        <v>4142</v>
      </c>
      <c r="S257" s="21" t="s">
        <v>4133</v>
      </c>
      <c r="T257" s="20">
        <v>37720</v>
      </c>
      <c r="U257" s="20">
        <v>2</v>
      </c>
      <c r="V257" s="20">
        <v>0</v>
      </c>
      <c r="W257" s="20" t="s">
        <v>5083</v>
      </c>
      <c r="Y257" s="22">
        <v>45938.862447951396</v>
      </c>
      <c r="AA257" s="20" t="s">
        <v>4134</v>
      </c>
      <c r="AB257" s="27">
        <v>9106043027</v>
      </c>
      <c r="AC257" s="25" t="str">
        <f>VLOOKUP(AB257,Data!AF:AG,2,0)</f>
        <v>9106043027-00014953</v>
      </c>
      <c r="AE257" s="25" t="str">
        <f>VLOOKUP(AC257,Data!A:G,7,0)</f>
        <v>00014953</v>
      </c>
      <c r="AF257" s="25" t="str">
        <f>VLOOKUP(AC257,Data!A:D,4,0)</f>
        <v>08/10/2025</v>
      </c>
      <c r="AG257" s="20" t="s">
        <v>373</v>
      </c>
      <c r="AH257" s="25" t="s">
        <v>3612</v>
      </c>
      <c r="AI257" s="25" t="str">
        <f>VLOOKUP(AG257,'mã win'!B:K,10,0)</f>
        <v>B</v>
      </c>
      <c r="AJ257" s="20" t="str">
        <f>VLOOKUP(Q257,'mã sp'!A:B,2,0)</f>
        <v>MNH250</v>
      </c>
      <c r="AK257" s="25" t="str">
        <f>VLOOKUP(AC257,Data!A:F,6,0)</f>
        <v>K25TTM</v>
      </c>
      <c r="AL257" s="20" t="str">
        <f t="shared" si="12"/>
        <v>2AG6 WM+ HTH Phú Thuận Hợp, Nghi Xuân</v>
      </c>
      <c r="AM257" s="20" t="str">
        <f>VLOOKUP(AC257,Data!A:M,13,0)</f>
        <v>0104918404-004</v>
      </c>
      <c r="AO257" s="20" t="str">
        <f t="shared" si="13"/>
        <v/>
      </c>
      <c r="AP257" s="20" t="str">
        <f>IF(AND(AM257="0104918404",AO257=""),"WIN"&amp;L257,IF(AO257="",VLOOKUP(AM257,'mã win'!B:J,9,0),""))</f>
        <v>WIN-HTH-00-004</v>
      </c>
      <c r="AQ257" s="25" t="str">
        <f t="shared" si="14"/>
        <v>WIN-HTH-00-004</v>
      </c>
      <c r="AR257" s="1">
        <f t="shared" si="15"/>
        <v>81475.199999999997</v>
      </c>
    </row>
    <row r="258" spans="1:44" x14ac:dyDescent="0.25">
      <c r="A258" s="20">
        <v>7743</v>
      </c>
      <c r="B258" s="21">
        <v>9106043047</v>
      </c>
      <c r="C258" s="22">
        <v>45938</v>
      </c>
      <c r="D258" s="22">
        <v>45943</v>
      </c>
      <c r="E258" s="23">
        <v>45938.867119641203</v>
      </c>
      <c r="F258" s="21" t="s">
        <v>7065</v>
      </c>
      <c r="G258" s="22"/>
      <c r="H258" s="20" t="s">
        <v>4127</v>
      </c>
      <c r="I258" s="21" t="s">
        <v>4128</v>
      </c>
      <c r="J258" s="20" t="s">
        <v>4129</v>
      </c>
      <c r="K258" s="20" t="s">
        <v>4130</v>
      </c>
      <c r="L258" s="21" t="s">
        <v>5857</v>
      </c>
      <c r="M258" s="20" t="s">
        <v>5858</v>
      </c>
      <c r="N258" s="20" t="s">
        <v>5859</v>
      </c>
      <c r="O258" s="20">
        <v>10</v>
      </c>
      <c r="P258" s="21" t="s">
        <v>4137</v>
      </c>
      <c r="Q258" s="20" t="s">
        <v>4098</v>
      </c>
      <c r="R258" s="21" t="s">
        <v>4138</v>
      </c>
      <c r="S258" s="21" t="s">
        <v>4133</v>
      </c>
      <c r="T258" s="20">
        <v>111058</v>
      </c>
      <c r="U258" s="20">
        <v>1</v>
      </c>
      <c r="V258" s="20">
        <v>0</v>
      </c>
      <c r="W258" s="20" t="s">
        <v>5858</v>
      </c>
      <c r="X258" s="20" t="s">
        <v>5860</v>
      </c>
      <c r="Y258" s="22">
        <v>45938.867116516201</v>
      </c>
      <c r="AA258" s="20" t="s">
        <v>4134</v>
      </c>
      <c r="AB258" s="27">
        <v>9106043047</v>
      </c>
      <c r="AC258" s="25" t="str">
        <f>VLOOKUP(AB258,Data!AF:AG,2,0)</f>
        <v>9106043047-00014950</v>
      </c>
      <c r="AE258" s="25" t="str">
        <f>VLOOKUP(AC258,Data!A:G,7,0)</f>
        <v>00014950</v>
      </c>
      <c r="AF258" s="25" t="str">
        <f>VLOOKUP(AC258,Data!A:D,4,0)</f>
        <v>08/10/2025</v>
      </c>
      <c r="AG258" s="20" t="s">
        <v>247</v>
      </c>
      <c r="AH258" s="25" t="s">
        <v>3795</v>
      </c>
      <c r="AI258" s="25" t="str">
        <f>VLOOKUP(AG258,'mã win'!B:K,10,0)</f>
        <v>N</v>
      </c>
      <c r="AJ258" s="20" t="str">
        <f>VLOOKUP(Q258,'mã sp'!A:B,2,0)</f>
        <v>GM500</v>
      </c>
      <c r="AK258" s="25" t="str">
        <f>VLOOKUP(AC258,Data!A:F,6,0)</f>
        <v>K25TTM</v>
      </c>
      <c r="AL258" s="20" t="str">
        <f t="shared" ref="AL258:AL321" si="16">L258&amp;" "&amp;M258</f>
        <v>4224 WM+ VTU 1481 đường 30/4</v>
      </c>
      <c r="AM258" s="20" t="str">
        <f>VLOOKUP(AC258,Data!A:M,13,0)</f>
        <v>0104918404-047</v>
      </c>
      <c r="AO258" s="20" t="str">
        <f t="shared" ref="AO258:AO321" si="17">IF(AN258="","","WIN"&amp;L258)</f>
        <v/>
      </c>
      <c r="AP258" s="20" t="str">
        <f>IF(AND(AM258="0104918404",AO258=""),"WIN"&amp;L258,IF(AO258="",VLOOKUP(AM258,'mã win'!B:J,9,0),""))</f>
        <v>WIN-047</v>
      </c>
      <c r="AQ258" s="25" t="str">
        <f t="shared" si="14"/>
        <v>WIN-047</v>
      </c>
      <c r="AR258" s="1">
        <f t="shared" si="15"/>
        <v>119942.64</v>
      </c>
    </row>
    <row r="259" spans="1:44" x14ac:dyDescent="0.25">
      <c r="A259" s="20">
        <v>7744</v>
      </c>
      <c r="B259" s="21">
        <v>9106043047</v>
      </c>
      <c r="C259" s="22">
        <v>45938</v>
      </c>
      <c r="D259" s="22">
        <v>45943</v>
      </c>
      <c r="E259" s="23">
        <v>45938.867119641203</v>
      </c>
      <c r="F259" s="21" t="s">
        <v>7065</v>
      </c>
      <c r="G259" s="22"/>
      <c r="H259" s="20" t="s">
        <v>4127</v>
      </c>
      <c r="I259" s="21" t="s">
        <v>4128</v>
      </c>
      <c r="J259" s="20" t="s">
        <v>4129</v>
      </c>
      <c r="K259" s="20" t="s">
        <v>4130</v>
      </c>
      <c r="L259" s="21" t="s">
        <v>5857</v>
      </c>
      <c r="M259" s="20" t="s">
        <v>5858</v>
      </c>
      <c r="N259" s="20" t="s">
        <v>5859</v>
      </c>
      <c r="O259" s="20">
        <v>20</v>
      </c>
      <c r="P259" s="21" t="s">
        <v>4171</v>
      </c>
      <c r="Q259" s="20" t="s">
        <v>3998</v>
      </c>
      <c r="R259" s="21" t="s">
        <v>4172</v>
      </c>
      <c r="S259" s="21" t="s">
        <v>4133</v>
      </c>
      <c r="T259" s="20">
        <v>49500</v>
      </c>
      <c r="U259" s="20">
        <v>1</v>
      </c>
      <c r="V259" s="20">
        <v>0</v>
      </c>
      <c r="W259" s="20" t="s">
        <v>5858</v>
      </c>
      <c r="X259" s="20" t="s">
        <v>5860</v>
      </c>
      <c r="Y259" s="22">
        <v>45938.867116516201</v>
      </c>
      <c r="AA259" s="20" t="s">
        <v>4134</v>
      </c>
      <c r="AB259" s="27">
        <v>9106043047</v>
      </c>
      <c r="AC259" s="25" t="str">
        <f>VLOOKUP(AB259,Data!AF:AG,2,0)</f>
        <v>9106043047-00014950</v>
      </c>
      <c r="AE259" s="25" t="str">
        <f>VLOOKUP(AC259,Data!A:G,7,0)</f>
        <v>00014950</v>
      </c>
      <c r="AF259" s="25" t="str">
        <f>VLOOKUP(AC259,Data!A:D,4,0)</f>
        <v>08/10/2025</v>
      </c>
      <c r="AG259" s="20" t="s">
        <v>247</v>
      </c>
      <c r="AH259" s="25" t="s">
        <v>3795</v>
      </c>
      <c r="AI259" s="25" t="str">
        <f>VLOOKUP(AG259,'mã win'!B:K,10,0)</f>
        <v>N</v>
      </c>
      <c r="AJ259" s="20" t="str">
        <f>VLOOKUP(Q259,'mã sp'!A:B,2,0)</f>
        <v>GL250</v>
      </c>
      <c r="AK259" s="25" t="str">
        <f>VLOOKUP(AC259,Data!A:F,6,0)</f>
        <v>K25TTM</v>
      </c>
      <c r="AL259" s="20" t="str">
        <f t="shared" si="16"/>
        <v>4224 WM+ VTU 1481 đường 30/4</v>
      </c>
      <c r="AM259" s="20" t="str">
        <f>VLOOKUP(AC259,Data!A:M,13,0)</f>
        <v>0104918404-047</v>
      </c>
      <c r="AO259" s="20" t="str">
        <f t="shared" si="17"/>
        <v/>
      </c>
      <c r="AP259" s="20" t="str">
        <f>IF(AND(AM259="0104918404",AO259=""),"WIN"&amp;L259,IF(AO259="",VLOOKUP(AM259,'mã win'!B:J,9,0),""))</f>
        <v>WIN-047</v>
      </c>
      <c r="AQ259" s="25" t="str">
        <f t="shared" ref="AQ259:AQ322" si="18">IF(AP259="",AO259,AP259)</f>
        <v>WIN-047</v>
      </c>
      <c r="AR259" s="1">
        <f t="shared" ref="AR259:AR322" si="19">((U259*T259)*8%)+(U259*T259)</f>
        <v>53460</v>
      </c>
    </row>
    <row r="260" spans="1:44" x14ac:dyDescent="0.25">
      <c r="A260" s="20">
        <v>7745</v>
      </c>
      <c r="B260" s="21">
        <v>9106043057</v>
      </c>
      <c r="C260" s="22">
        <v>45938</v>
      </c>
      <c r="D260" s="22">
        <v>45938</v>
      </c>
      <c r="E260" s="23">
        <v>45938.868057210602</v>
      </c>
      <c r="F260" s="21" t="s">
        <v>7066</v>
      </c>
      <c r="G260" s="22"/>
      <c r="H260" s="20" t="s">
        <v>4127</v>
      </c>
      <c r="I260" s="21" t="s">
        <v>4128</v>
      </c>
      <c r="J260" s="20" t="s">
        <v>4129</v>
      </c>
      <c r="K260" s="20" t="s">
        <v>4130</v>
      </c>
      <c r="L260" s="21" t="s">
        <v>5381</v>
      </c>
      <c r="M260" s="20" t="s">
        <v>5382</v>
      </c>
      <c r="N260" s="20" t="s">
        <v>5383</v>
      </c>
      <c r="O260" s="20">
        <v>10</v>
      </c>
      <c r="P260" s="21" t="s">
        <v>4152</v>
      </c>
      <c r="Q260" s="20" t="s">
        <v>4012</v>
      </c>
      <c r="R260" s="21" t="s">
        <v>4153</v>
      </c>
      <c r="S260" s="21" t="s">
        <v>4133</v>
      </c>
      <c r="T260" s="20">
        <v>41150</v>
      </c>
      <c r="U260" s="20">
        <v>3</v>
      </c>
      <c r="V260" s="20">
        <v>0</v>
      </c>
      <c r="W260" s="20" t="s">
        <v>5382</v>
      </c>
      <c r="X260" s="20" t="s">
        <v>4161</v>
      </c>
      <c r="Y260" s="22">
        <v>45938.868054247701</v>
      </c>
      <c r="AA260" s="20" t="s">
        <v>4134</v>
      </c>
      <c r="AB260" s="27">
        <v>9106043057</v>
      </c>
      <c r="AC260" s="25" t="str">
        <f>VLOOKUP(AB260,Data!AF:AG,2,0)</f>
        <v>9106043057-00003017</v>
      </c>
      <c r="AE260" s="25" t="str">
        <f>VLOOKUP(AC260,Data!A:G,7,0)</f>
        <v>00003017</v>
      </c>
      <c r="AF260" s="25" t="str">
        <f>VLOOKUP(AC260,Data!A:D,4,0)</f>
        <v>08/10/2025</v>
      </c>
      <c r="AG260" s="20" t="s">
        <v>152</v>
      </c>
      <c r="AH260" s="25" t="s">
        <v>3803</v>
      </c>
      <c r="AI260" s="25" t="str">
        <f>VLOOKUP(AG260,'mã win'!B:K,10,0)</f>
        <v>B</v>
      </c>
      <c r="AJ260" s="20" t="str">
        <f>VLOOKUP(Q260,'mã sp'!A:B,2,0)</f>
        <v>GTLX250G</v>
      </c>
      <c r="AK260" s="25" t="str">
        <f>VLOOKUP(AC260,Data!A:F,6,0)</f>
        <v>K25TTM</v>
      </c>
      <c r="AL260" s="20" t="str">
        <f t="shared" si="16"/>
        <v>5350 WM+ SLA 437A Trần Đăng Ninh</v>
      </c>
      <c r="AM260" s="20" t="str">
        <f>VLOOKUP(AC260,Data!A:M,13,0)</f>
        <v>0104918404-049</v>
      </c>
      <c r="AO260" s="20" t="str">
        <f t="shared" si="17"/>
        <v/>
      </c>
      <c r="AP260" s="20" t="str">
        <f>IF(AND(AM260="0104918404",AO260=""),"WIN"&amp;L260,IF(AO260="",VLOOKUP(AM260,'mã win'!B:J,9,0),""))</f>
        <v>WIN-049</v>
      </c>
      <c r="AQ260" s="25" t="str">
        <f t="shared" si="18"/>
        <v>WIN-049</v>
      </c>
      <c r="AR260" s="1">
        <f t="shared" si="19"/>
        <v>133326</v>
      </c>
    </row>
    <row r="261" spans="1:44" x14ac:dyDescent="0.25">
      <c r="A261" s="20">
        <v>7746</v>
      </c>
      <c r="B261" s="21">
        <v>9106043089</v>
      </c>
      <c r="C261" s="22">
        <v>45938</v>
      </c>
      <c r="D261" s="22">
        <v>45943</v>
      </c>
      <c r="E261" s="23">
        <v>45938.881889039403</v>
      </c>
      <c r="F261" s="21" t="s">
        <v>7067</v>
      </c>
      <c r="G261" s="22"/>
      <c r="H261" s="20" t="s">
        <v>4127</v>
      </c>
      <c r="I261" s="21" t="s">
        <v>4128</v>
      </c>
      <c r="J261" s="20" t="s">
        <v>4129</v>
      </c>
      <c r="K261" s="20" t="s">
        <v>4130</v>
      </c>
      <c r="L261" s="21" t="s">
        <v>4994</v>
      </c>
      <c r="M261" s="20" t="s">
        <v>4995</v>
      </c>
      <c r="N261" s="20" t="s">
        <v>4996</v>
      </c>
      <c r="O261" s="20">
        <v>10</v>
      </c>
      <c r="P261" s="21" t="s">
        <v>4137</v>
      </c>
      <c r="Q261" s="20" t="s">
        <v>4098</v>
      </c>
      <c r="R261" s="21" t="s">
        <v>4138</v>
      </c>
      <c r="S261" s="21" t="s">
        <v>4133</v>
      </c>
      <c r="T261" s="20">
        <v>111058</v>
      </c>
      <c r="U261" s="20">
        <v>4</v>
      </c>
      <c r="V261" s="20">
        <v>0</v>
      </c>
      <c r="W261" s="20" t="s">
        <v>4995</v>
      </c>
      <c r="Y261" s="22">
        <v>45938.881886539399</v>
      </c>
      <c r="AA261" s="20" t="s">
        <v>4134</v>
      </c>
      <c r="AB261" s="27">
        <v>9106043089</v>
      </c>
      <c r="AC261" s="25" t="str">
        <f>VLOOKUP(AB261,Data!AF:AG,2,0)</f>
        <v>9106043089-00481670</v>
      </c>
      <c r="AE261" s="25" t="str">
        <f>VLOOKUP(AC261,Data!A:G,7,0)</f>
        <v>00481670</v>
      </c>
      <c r="AF261" s="25" t="str">
        <f>VLOOKUP(AC261,Data!A:D,4,0)</f>
        <v>08/10/2025</v>
      </c>
      <c r="AG261" s="20" t="s">
        <v>55</v>
      </c>
      <c r="AH261" s="25" t="s">
        <v>14477</v>
      </c>
      <c r="AI261" s="25" t="str">
        <f>VLOOKUP(AG261,'mã win'!B:K,10,0)</f>
        <v>B</v>
      </c>
      <c r="AJ261" s="20" t="str">
        <f>VLOOKUP(Q261,'mã sp'!A:B,2,0)</f>
        <v>GM500</v>
      </c>
      <c r="AK261" s="25" t="str">
        <f>VLOOKUP(AC261,Data!A:F,6,0)</f>
        <v>K25TTM</v>
      </c>
      <c r="AL261" s="20" t="str">
        <f t="shared" si="16"/>
        <v>2ARP WM+ HNI 176 -178 Vân Hòa</v>
      </c>
      <c r="AM261" s="20" t="str">
        <f>VLOOKUP(AC261,Data!A:M,13,0)</f>
        <v>0104918404-002</v>
      </c>
      <c r="AN261" s="20">
        <f>MATCH(L261,[1]Khach_hang!$O:$O,0)</f>
        <v>541</v>
      </c>
      <c r="AO261" s="20" t="str">
        <f t="shared" si="17"/>
        <v>WIN2ARP</v>
      </c>
      <c r="AP261" s="20" t="str">
        <f>IF(AND(AM261="0104918404",AO261=""),"WIN"&amp;L261,IF(AO261="",VLOOKUP(AM261,'mã win'!B:J,9,0),""))</f>
        <v/>
      </c>
      <c r="AQ261" s="25" t="str">
        <f t="shared" si="18"/>
        <v>WIN2ARP</v>
      </c>
      <c r="AR261" s="1">
        <f t="shared" si="19"/>
        <v>479770.56</v>
      </c>
    </row>
    <row r="262" spans="1:44" x14ac:dyDescent="0.25">
      <c r="A262" s="20">
        <v>7747</v>
      </c>
      <c r="B262" s="21">
        <v>9106043089</v>
      </c>
      <c r="C262" s="22">
        <v>45938</v>
      </c>
      <c r="D262" s="22">
        <v>45943</v>
      </c>
      <c r="E262" s="23">
        <v>45938.881889039403</v>
      </c>
      <c r="F262" s="21" t="s">
        <v>7067</v>
      </c>
      <c r="G262" s="22"/>
      <c r="H262" s="20" t="s">
        <v>4127</v>
      </c>
      <c r="I262" s="21" t="s">
        <v>4128</v>
      </c>
      <c r="J262" s="20" t="s">
        <v>4129</v>
      </c>
      <c r="K262" s="20" t="s">
        <v>4130</v>
      </c>
      <c r="L262" s="21" t="s">
        <v>4994</v>
      </c>
      <c r="M262" s="20" t="s">
        <v>4995</v>
      </c>
      <c r="N262" s="20" t="s">
        <v>4996</v>
      </c>
      <c r="O262" s="20">
        <v>20</v>
      </c>
      <c r="P262" s="21" t="s">
        <v>4152</v>
      </c>
      <c r="Q262" s="20" t="s">
        <v>4012</v>
      </c>
      <c r="R262" s="21" t="s">
        <v>4153</v>
      </c>
      <c r="S262" s="21" t="s">
        <v>4133</v>
      </c>
      <c r="T262" s="20">
        <v>41150</v>
      </c>
      <c r="U262" s="20">
        <v>1</v>
      </c>
      <c r="V262" s="20">
        <v>0</v>
      </c>
      <c r="W262" s="20" t="s">
        <v>4995</v>
      </c>
      <c r="Y262" s="22">
        <v>45938.881886539399</v>
      </c>
      <c r="AA262" s="20" t="s">
        <v>4134</v>
      </c>
      <c r="AB262" s="27">
        <v>9106043089</v>
      </c>
      <c r="AC262" s="25" t="str">
        <f>VLOOKUP(AB262,Data!AF:AG,2,0)</f>
        <v>9106043089-00481670</v>
      </c>
      <c r="AE262" s="25" t="str">
        <f>VLOOKUP(AC262,Data!A:G,7,0)</f>
        <v>00481670</v>
      </c>
      <c r="AF262" s="25" t="str">
        <f>VLOOKUP(AC262,Data!A:D,4,0)</f>
        <v>08/10/2025</v>
      </c>
      <c r="AG262" s="20" t="s">
        <v>55</v>
      </c>
      <c r="AH262" s="25" t="s">
        <v>14477</v>
      </c>
      <c r="AI262" s="25" t="str">
        <f>VLOOKUP(AG262,'mã win'!B:K,10,0)</f>
        <v>B</v>
      </c>
      <c r="AJ262" s="20" t="str">
        <f>VLOOKUP(Q262,'mã sp'!A:B,2,0)</f>
        <v>GTLX250G</v>
      </c>
      <c r="AK262" s="25" t="str">
        <f>VLOOKUP(AC262,Data!A:F,6,0)</f>
        <v>K25TTM</v>
      </c>
      <c r="AL262" s="20" t="str">
        <f t="shared" si="16"/>
        <v>2ARP WM+ HNI 176 -178 Vân Hòa</v>
      </c>
      <c r="AM262" s="20" t="str">
        <f>VLOOKUP(AC262,Data!A:M,13,0)</f>
        <v>0104918404-002</v>
      </c>
      <c r="AN262" s="20">
        <f>MATCH(L262,[1]Khach_hang!$O:$O,0)</f>
        <v>541</v>
      </c>
      <c r="AO262" s="20" t="str">
        <f t="shared" si="17"/>
        <v>WIN2ARP</v>
      </c>
      <c r="AP262" s="20" t="str">
        <f>IF(AND(AM262="0104918404",AO262=""),"WIN"&amp;L262,IF(AO262="",VLOOKUP(AM262,'mã win'!B:J,9,0),""))</f>
        <v/>
      </c>
      <c r="AQ262" s="25" t="str">
        <f t="shared" si="18"/>
        <v>WIN2ARP</v>
      </c>
      <c r="AR262" s="1">
        <f t="shared" si="19"/>
        <v>44442</v>
      </c>
    </row>
    <row r="263" spans="1:44" x14ac:dyDescent="0.25">
      <c r="A263" s="20">
        <v>7748</v>
      </c>
      <c r="B263" s="21">
        <v>9106043081</v>
      </c>
      <c r="C263" s="22">
        <v>45938</v>
      </c>
      <c r="D263" s="22">
        <v>45938</v>
      </c>
      <c r="E263" s="23">
        <v>45938.881890856501</v>
      </c>
      <c r="F263" s="21" t="s">
        <v>7067</v>
      </c>
      <c r="G263" s="22"/>
      <c r="H263" s="20" t="s">
        <v>4127</v>
      </c>
      <c r="I263" s="21" t="s">
        <v>4128</v>
      </c>
      <c r="J263" s="20" t="s">
        <v>4129</v>
      </c>
      <c r="K263" s="20" t="s">
        <v>4130</v>
      </c>
      <c r="L263" s="21" t="s">
        <v>5161</v>
      </c>
      <c r="M263" s="20" t="s">
        <v>5162</v>
      </c>
      <c r="N263" s="20" t="s">
        <v>5163</v>
      </c>
      <c r="O263" s="20">
        <v>10</v>
      </c>
      <c r="P263" s="21" t="s">
        <v>4176</v>
      </c>
      <c r="Q263" s="20" t="s">
        <v>4009</v>
      </c>
      <c r="R263" s="21" t="s">
        <v>4177</v>
      </c>
      <c r="S263" s="21" t="s">
        <v>4133</v>
      </c>
      <c r="T263" s="20">
        <v>41328</v>
      </c>
      <c r="U263" s="20">
        <v>4</v>
      </c>
      <c r="V263" s="20">
        <v>0</v>
      </c>
      <c r="W263" s="20" t="s">
        <v>5162</v>
      </c>
      <c r="Y263" s="22">
        <v>45938.8818876968</v>
      </c>
      <c r="Z263" s="20" t="s">
        <v>7068</v>
      </c>
      <c r="AA263" s="20" t="s">
        <v>4134</v>
      </c>
      <c r="AB263" s="27">
        <v>9106043081</v>
      </c>
      <c r="AC263" s="25" t="str">
        <f>VLOOKUP(AB263,Data!AF:AG,2,0)</f>
        <v>9106043081-00005303</v>
      </c>
      <c r="AE263" s="25" t="str">
        <f>VLOOKUP(AC263,Data!A:G,7,0)</f>
        <v>00005303</v>
      </c>
      <c r="AF263" s="25" t="str">
        <f>VLOOKUP(AC263,Data!A:D,4,0)</f>
        <v>08/10/2025</v>
      </c>
      <c r="AG263" s="20" t="s">
        <v>590</v>
      </c>
      <c r="AH263" s="25" t="s">
        <v>3784</v>
      </c>
      <c r="AI263" s="25" t="str">
        <f>VLOOKUP(AG263,'mã win'!B:K,10,0)</f>
        <v>B</v>
      </c>
      <c r="AJ263" s="20" t="str">
        <f>VLOOKUP(Q263,'mã sp'!A:B,2,0)</f>
        <v>GSG250</v>
      </c>
      <c r="AK263" s="25" t="str">
        <f>VLOOKUP(AC263,Data!A:F,6,0)</f>
        <v>K25TTM</v>
      </c>
      <c r="AL263" s="20" t="str">
        <f t="shared" si="16"/>
        <v>6574 WM+ QBH 97 Hùng Vương</v>
      </c>
      <c r="AM263" s="20" t="str">
        <f>VLOOKUP(AC263,Data!A:M,13,0)</f>
        <v>0104918404-045</v>
      </c>
      <c r="AO263" s="20" t="str">
        <f t="shared" si="17"/>
        <v/>
      </c>
      <c r="AP263" s="20" t="str">
        <f>IF(AND(AM263="0104918404",AO263=""),"WIN"&amp;L263,IF(AO263="",VLOOKUP(AM263,'mã win'!B:J,9,0),""))</f>
        <v>WIN-045</v>
      </c>
      <c r="AQ263" s="25" t="str">
        <f t="shared" si="18"/>
        <v>WIN-045</v>
      </c>
      <c r="AR263" s="1">
        <f t="shared" si="19"/>
        <v>178536.95999999999</v>
      </c>
    </row>
    <row r="264" spans="1:44" x14ac:dyDescent="0.25">
      <c r="A264" s="20">
        <v>7749</v>
      </c>
      <c r="B264" s="21">
        <v>9106043103</v>
      </c>
      <c r="C264" s="22">
        <v>45938</v>
      </c>
      <c r="D264" s="22">
        <v>45961</v>
      </c>
      <c r="E264" s="23">
        <v>45938.893571412002</v>
      </c>
      <c r="F264" s="21" t="s">
        <v>7069</v>
      </c>
      <c r="G264" s="22"/>
      <c r="H264" s="20" t="s">
        <v>4127</v>
      </c>
      <c r="I264" s="21" t="s">
        <v>4128</v>
      </c>
      <c r="J264" s="20" t="s">
        <v>4129</v>
      </c>
      <c r="K264" s="20" t="s">
        <v>4130</v>
      </c>
      <c r="L264" s="21" t="s">
        <v>7070</v>
      </c>
      <c r="M264" s="20" t="s">
        <v>7071</v>
      </c>
      <c r="N264" s="20" t="s">
        <v>7072</v>
      </c>
      <c r="O264" s="20">
        <v>10</v>
      </c>
      <c r="P264" s="21" t="s">
        <v>4137</v>
      </c>
      <c r="Q264" s="20" t="s">
        <v>4098</v>
      </c>
      <c r="R264" s="21" t="s">
        <v>4138</v>
      </c>
      <c r="S264" s="21" t="s">
        <v>4133</v>
      </c>
      <c r="T264" s="20">
        <v>111058</v>
      </c>
      <c r="U264" s="20">
        <v>1</v>
      </c>
      <c r="V264" s="20">
        <v>0</v>
      </c>
      <c r="W264" s="20" t="s">
        <v>7071</v>
      </c>
      <c r="X264" s="20" t="s">
        <v>7073</v>
      </c>
      <c r="Y264" s="22">
        <v>45938.893568402797</v>
      </c>
      <c r="AA264" s="20" t="s">
        <v>4134</v>
      </c>
      <c r="AB264" s="27">
        <v>9106043103</v>
      </c>
      <c r="AC264" s="25" t="str">
        <f>VLOOKUP(AB264,Data!AF:AG,2,0)</f>
        <v>9106043103-00481679</v>
      </c>
      <c r="AE264" s="25" t="str">
        <f>VLOOKUP(AC264,Data!A:G,7,0)</f>
        <v>00481679</v>
      </c>
      <c r="AF264" s="25" t="str">
        <f>VLOOKUP(AC264,Data!A:D,4,0)</f>
        <v>08/10/2025</v>
      </c>
      <c r="AG264" s="20" t="s">
        <v>55</v>
      </c>
      <c r="AH264" s="25" t="s">
        <v>9673</v>
      </c>
      <c r="AI264" s="25" t="str">
        <f>VLOOKUP(AG264,'mã win'!B:K,10,0)</f>
        <v>B</v>
      </c>
      <c r="AJ264" s="20" t="str">
        <f>VLOOKUP(Q264,'mã sp'!A:B,2,0)</f>
        <v>GM500</v>
      </c>
      <c r="AK264" s="25" t="str">
        <f>VLOOKUP(AC264,Data!A:F,6,0)</f>
        <v>K25TTM</v>
      </c>
      <c r="AL264" s="20" t="str">
        <f t="shared" si="16"/>
        <v>2139 WM+ HNI 102 Lê Thanh Nghị</v>
      </c>
      <c r="AM264" s="20" t="str">
        <f>VLOOKUP(AC264,Data!A:M,13,0)</f>
        <v>0104918404-002</v>
      </c>
      <c r="AN264" s="20">
        <f>MATCH(L264,[1]Khach_hang!$O:$O,0)</f>
        <v>183</v>
      </c>
      <c r="AO264" s="20" t="str">
        <f t="shared" si="17"/>
        <v>WIN2139</v>
      </c>
      <c r="AP264" s="20" t="str">
        <f>IF(AND(AM264="0104918404",AO264=""),"WIN"&amp;L264,IF(AO264="",VLOOKUP(AM264,'mã win'!B:J,9,0),""))</f>
        <v/>
      </c>
      <c r="AQ264" s="25" t="str">
        <f t="shared" si="18"/>
        <v>WIN2139</v>
      </c>
      <c r="AR264" s="1">
        <f t="shared" si="19"/>
        <v>119942.64</v>
      </c>
    </row>
    <row r="265" spans="1:44" x14ac:dyDescent="0.25">
      <c r="A265" s="20">
        <v>7750</v>
      </c>
      <c r="B265" s="21">
        <v>9106043096</v>
      </c>
      <c r="C265" s="22">
        <v>45938</v>
      </c>
      <c r="D265" s="22">
        <v>45943</v>
      </c>
      <c r="E265" s="23">
        <v>45938.897316169001</v>
      </c>
      <c r="F265" s="21" t="s">
        <v>7074</v>
      </c>
      <c r="G265" s="22"/>
      <c r="H265" s="20" t="s">
        <v>4127</v>
      </c>
      <c r="I265" s="21" t="s">
        <v>4128</v>
      </c>
      <c r="J265" s="20" t="s">
        <v>4129</v>
      </c>
      <c r="K265" s="20" t="s">
        <v>4130</v>
      </c>
      <c r="L265" s="21" t="s">
        <v>7075</v>
      </c>
      <c r="M265" s="20" t="s">
        <v>7076</v>
      </c>
      <c r="N265" s="20" t="s">
        <v>7077</v>
      </c>
      <c r="O265" s="20">
        <v>10</v>
      </c>
      <c r="P265" s="21" t="s">
        <v>4137</v>
      </c>
      <c r="Q265" s="20" t="s">
        <v>4098</v>
      </c>
      <c r="R265" s="21" t="s">
        <v>4138</v>
      </c>
      <c r="S265" s="21" t="s">
        <v>4133</v>
      </c>
      <c r="T265" s="20">
        <v>111058</v>
      </c>
      <c r="U265" s="20">
        <v>2</v>
      </c>
      <c r="V265" s="20">
        <v>0</v>
      </c>
      <c r="W265" s="20" t="s">
        <v>7076</v>
      </c>
      <c r="Y265" s="22">
        <v>45938.897313078698</v>
      </c>
      <c r="AA265" s="20" t="s">
        <v>4134</v>
      </c>
      <c r="AB265" s="27">
        <v>9106043096</v>
      </c>
      <c r="AC265" s="25" t="str">
        <f>VLOOKUP(AB265,Data!AF:AG,2,0)</f>
        <v>9106043096-00481676</v>
      </c>
      <c r="AE265" s="25" t="str">
        <f>VLOOKUP(AC265,Data!A:G,7,0)</f>
        <v>00481676</v>
      </c>
      <c r="AF265" s="25" t="str">
        <f>VLOOKUP(AC265,Data!A:D,4,0)</f>
        <v>08/10/2025</v>
      </c>
      <c r="AG265" s="20" t="s">
        <v>55</v>
      </c>
      <c r="AH265" s="25" t="s">
        <v>10389</v>
      </c>
      <c r="AI265" s="25" t="str">
        <f>VLOOKUP(AG265,'mã win'!B:K,10,0)</f>
        <v>B</v>
      </c>
      <c r="AJ265" s="20" t="str">
        <f>VLOOKUP(Q265,'mã sp'!A:B,2,0)</f>
        <v>GM500</v>
      </c>
      <c r="AK265" s="25" t="str">
        <f>VLOOKUP(AC265,Data!A:F,6,0)</f>
        <v>K25TTM</v>
      </c>
      <c r="AL265" s="20" t="str">
        <f t="shared" si="16"/>
        <v>2AO3 WM+ HNI Đông Tiến, Chương Mỹ</v>
      </c>
      <c r="AM265" s="20" t="str">
        <f>VLOOKUP(AC265,Data!A:M,13,0)</f>
        <v>0104918404-002</v>
      </c>
      <c r="AN265" s="20">
        <f>MATCH(L265,[1]Khach_hang!$O:$O,0)</f>
        <v>510</v>
      </c>
      <c r="AO265" s="20" t="str">
        <f t="shared" si="17"/>
        <v>WIN2AO3</v>
      </c>
      <c r="AP265" s="20" t="str">
        <f>IF(AND(AM265="0104918404",AO265=""),"WIN"&amp;L265,IF(AO265="",VLOOKUP(AM265,'mã win'!B:J,9,0),""))</f>
        <v/>
      </c>
      <c r="AQ265" s="25" t="str">
        <f t="shared" si="18"/>
        <v>WIN2AO3</v>
      </c>
      <c r="AR265" s="1">
        <f t="shared" si="19"/>
        <v>239885.28</v>
      </c>
    </row>
    <row r="266" spans="1:44" x14ac:dyDescent="0.25">
      <c r="A266" s="20">
        <v>7751</v>
      </c>
      <c r="B266" s="21">
        <v>9106043134</v>
      </c>
      <c r="C266" s="22">
        <v>45938</v>
      </c>
      <c r="D266" s="22">
        <v>45938</v>
      </c>
      <c r="E266" s="23">
        <v>45938.897934259301</v>
      </c>
      <c r="F266" s="21" t="s">
        <v>7078</v>
      </c>
      <c r="G266" s="22"/>
      <c r="H266" s="20" t="s">
        <v>4127</v>
      </c>
      <c r="I266" s="21" t="s">
        <v>4128</v>
      </c>
      <c r="J266" s="20" t="s">
        <v>4129</v>
      </c>
      <c r="K266" s="20" t="s">
        <v>4130</v>
      </c>
      <c r="L266" s="21" t="s">
        <v>7079</v>
      </c>
      <c r="M266" s="20" t="s">
        <v>7080</v>
      </c>
      <c r="N266" s="20" t="s">
        <v>7081</v>
      </c>
      <c r="O266" s="20">
        <v>10</v>
      </c>
      <c r="P266" s="21" t="s">
        <v>4152</v>
      </c>
      <c r="Q266" s="20" t="s">
        <v>4012</v>
      </c>
      <c r="R266" s="21" t="s">
        <v>4153</v>
      </c>
      <c r="S266" s="21" t="s">
        <v>4133</v>
      </c>
      <c r="T266" s="20">
        <v>41150</v>
      </c>
      <c r="U266" s="20">
        <v>1</v>
      </c>
      <c r="V266" s="20">
        <v>0</v>
      </c>
      <c r="W266" s="20" t="s">
        <v>7082</v>
      </c>
      <c r="X266" s="20" t="s">
        <v>4161</v>
      </c>
      <c r="Y266" s="22">
        <v>45938.8979309028</v>
      </c>
      <c r="AA266" s="20" t="s">
        <v>4134</v>
      </c>
      <c r="AB266" s="27">
        <v>9106043134</v>
      </c>
      <c r="AC266" s="25" t="str">
        <f>VLOOKUP(AB266,Data!AF:AG,2,0)</f>
        <v>9106043134-00003178</v>
      </c>
      <c r="AE266" s="25" t="str">
        <f>VLOOKUP(AC266,Data!A:G,7,0)</f>
        <v>00003178</v>
      </c>
      <c r="AF266" s="25" t="str">
        <f>VLOOKUP(AC266,Data!A:D,4,0)</f>
        <v>08/10/2025</v>
      </c>
      <c r="AG266" s="20" t="s">
        <v>809</v>
      </c>
      <c r="AH266" s="25" t="s">
        <v>3814</v>
      </c>
      <c r="AI266" s="25" t="str">
        <f>VLOOKUP(AG266,'mã win'!B:K,10,0)</f>
        <v>N</v>
      </c>
      <c r="AJ266" s="20" t="str">
        <f>VLOOKUP(Q266,'mã sp'!A:B,2,0)</f>
        <v>GTLX250G</v>
      </c>
      <c r="AK266" s="25" t="str">
        <f>VLOOKUP(AC266,Data!A:F,6,0)</f>
        <v>K25TTM</v>
      </c>
      <c r="AL266" s="20" t="str">
        <f t="shared" si="16"/>
        <v>5211 WM+ TVH 491 Nguyễn Thị Minh Khai</v>
      </c>
      <c r="AM266" s="20" t="str">
        <f>VLOOKUP(AC266,Data!A:M,13,0)</f>
        <v>0104918404-053</v>
      </c>
      <c r="AO266" s="20" t="str">
        <f t="shared" si="17"/>
        <v/>
      </c>
      <c r="AP266" s="20" t="str">
        <f>IF(AND(AM266="0104918404",AO266=""),"WIN"&amp;L266,IF(AO266="",VLOOKUP(AM266,'mã win'!B:J,9,0),""))</f>
        <v>WIN-053</v>
      </c>
      <c r="AQ266" s="25" t="str">
        <f t="shared" si="18"/>
        <v>WIN-053</v>
      </c>
      <c r="AR266" s="1">
        <f t="shared" si="19"/>
        <v>44442</v>
      </c>
    </row>
    <row r="267" spans="1:44" x14ac:dyDescent="0.25">
      <c r="A267" s="20">
        <v>7752</v>
      </c>
      <c r="B267" s="21">
        <v>9106043205</v>
      </c>
      <c r="C267" s="22">
        <v>45939</v>
      </c>
      <c r="D267" s="22">
        <v>45944</v>
      </c>
      <c r="E267" s="23">
        <v>45939.263330358801</v>
      </c>
      <c r="F267" s="21" t="s">
        <v>7083</v>
      </c>
      <c r="G267" s="22"/>
      <c r="H267" s="20" t="s">
        <v>4127</v>
      </c>
      <c r="I267" s="21" t="s">
        <v>4128</v>
      </c>
      <c r="J267" s="20" t="s">
        <v>4129</v>
      </c>
      <c r="K267" s="20" t="s">
        <v>4130</v>
      </c>
      <c r="L267" s="21" t="s">
        <v>6426</v>
      </c>
      <c r="M267" s="20" t="s">
        <v>6427</v>
      </c>
      <c r="N267" s="20" t="s">
        <v>6428</v>
      </c>
      <c r="O267" s="20">
        <v>10</v>
      </c>
      <c r="P267" s="21" t="s">
        <v>4137</v>
      </c>
      <c r="Q267" s="20" t="s">
        <v>4098</v>
      </c>
      <c r="R267" s="21" t="s">
        <v>4138</v>
      </c>
      <c r="S267" s="21" t="s">
        <v>4133</v>
      </c>
      <c r="T267" s="20">
        <v>111058</v>
      </c>
      <c r="U267" s="20">
        <v>1</v>
      </c>
      <c r="V267" s="20">
        <v>0</v>
      </c>
      <c r="W267" s="20" t="s">
        <v>6429</v>
      </c>
      <c r="Y267" s="22">
        <v>45939.263327083303</v>
      </c>
      <c r="AA267" s="20" t="s">
        <v>4134</v>
      </c>
      <c r="AB267" s="27">
        <v>9106043205</v>
      </c>
      <c r="AC267" s="25" t="str">
        <f>VLOOKUP(AB267,Data!AF:AG,2,0)</f>
        <v>9106043205-00081019</v>
      </c>
      <c r="AE267" s="25" t="str">
        <f>VLOOKUP(AC267,Data!A:G,7,0)</f>
        <v>00081019</v>
      </c>
      <c r="AF267" s="25" t="str">
        <f>VLOOKUP(AC267,Data!A:D,4,0)</f>
        <v>09/10/2025</v>
      </c>
      <c r="AG267" s="20" t="s">
        <v>64</v>
      </c>
      <c r="AH267" s="25" t="s">
        <v>3639</v>
      </c>
      <c r="AI267" s="25" t="str">
        <f>VLOOKUP(AG267,'mã win'!B:K,10,0)</f>
        <v>N</v>
      </c>
      <c r="AJ267" s="20" t="str">
        <f>VLOOKUP(Q267,'mã sp'!A:B,2,0)</f>
        <v>GM500</v>
      </c>
      <c r="AK267" s="25" t="str">
        <f>VLOOKUP(AC267,Data!A:F,6,0)</f>
        <v>K25TTM</v>
      </c>
      <c r="AL267" s="20" t="str">
        <f t="shared" si="16"/>
        <v>2AHI WM+ DNG TĐS 218&amp;312, TBĐ 40, QL 1A</v>
      </c>
      <c r="AM267" s="20" t="str">
        <f>VLOOKUP(AC267,Data!A:M,13,0)</f>
        <v>0104918404-009</v>
      </c>
      <c r="AO267" s="20" t="str">
        <f t="shared" si="17"/>
        <v/>
      </c>
      <c r="AP267" s="20" t="str">
        <f>IF(AND(AM267="0104918404",AO267=""),"WIN"&amp;L267,IF(AO267="",VLOOKUP(AM267,'mã win'!B:J,9,0),""))</f>
        <v>WIN-DNG-01-009</v>
      </c>
      <c r="AQ267" s="25" t="str">
        <f t="shared" si="18"/>
        <v>WIN-DNG-01-009</v>
      </c>
      <c r="AR267" s="1">
        <f t="shared" si="19"/>
        <v>119942.64</v>
      </c>
    </row>
    <row r="268" spans="1:44" x14ac:dyDescent="0.25">
      <c r="A268" s="20">
        <v>7753</v>
      </c>
      <c r="B268" s="21">
        <v>9106043192</v>
      </c>
      <c r="C268" s="22">
        <v>45939</v>
      </c>
      <c r="D268" s="22">
        <v>45939</v>
      </c>
      <c r="E268" s="23">
        <v>45939.265343090301</v>
      </c>
      <c r="F268" s="21" t="s">
        <v>7084</v>
      </c>
      <c r="G268" s="22"/>
      <c r="H268" s="20" t="s">
        <v>4127</v>
      </c>
      <c r="I268" s="21" t="s">
        <v>4128</v>
      </c>
      <c r="J268" s="20" t="s">
        <v>4129</v>
      </c>
      <c r="K268" s="20" t="s">
        <v>4130</v>
      </c>
      <c r="L268" s="21" t="s">
        <v>4350</v>
      </c>
      <c r="M268" s="20" t="s">
        <v>4351</v>
      </c>
      <c r="N268" s="20" t="s">
        <v>4352</v>
      </c>
      <c r="O268" s="20">
        <v>10</v>
      </c>
      <c r="P268" s="21" t="s">
        <v>4176</v>
      </c>
      <c r="Q268" s="20" t="s">
        <v>4009</v>
      </c>
      <c r="R268" s="21" t="s">
        <v>4177</v>
      </c>
      <c r="S268" s="21" t="s">
        <v>4133</v>
      </c>
      <c r="T268" s="20">
        <v>41328</v>
      </c>
      <c r="U268" s="20">
        <v>2</v>
      </c>
      <c r="V268" s="20">
        <v>0</v>
      </c>
      <c r="W268" s="20" t="s">
        <v>4351</v>
      </c>
      <c r="Y268" s="22">
        <v>45939.265340127298</v>
      </c>
      <c r="AA268" s="20" t="s">
        <v>4134</v>
      </c>
      <c r="AB268" s="27">
        <v>9106043192</v>
      </c>
      <c r="AC268" s="25" t="str">
        <f>VLOOKUP(AB268,Data!AF:AG,2,0)</f>
        <v>9106043192-00005312</v>
      </c>
      <c r="AE268" s="25" t="str">
        <f>VLOOKUP(AC268,Data!A:G,7,0)</f>
        <v>00005312</v>
      </c>
      <c r="AF268" s="25" t="str">
        <f>VLOOKUP(AC268,Data!A:D,4,0)</f>
        <v>09/10/2025</v>
      </c>
      <c r="AG268" s="20" t="s">
        <v>590</v>
      </c>
      <c r="AH268" s="25" t="s">
        <v>3784</v>
      </c>
      <c r="AI268" s="25" t="str">
        <f>VLOOKUP(AG268,'mã win'!B:K,10,0)</f>
        <v>B</v>
      </c>
      <c r="AJ268" s="20" t="str">
        <f>VLOOKUP(Q268,'mã sp'!A:B,2,0)</f>
        <v>GSG250</v>
      </c>
      <c r="AK268" s="25" t="str">
        <f>VLOOKUP(AC268,Data!A:F,6,0)</f>
        <v>K25TTM</v>
      </c>
      <c r="AL268" s="20" t="str">
        <f t="shared" si="16"/>
        <v>2ATB WM+ QBH TDP Phú Quý</v>
      </c>
      <c r="AM268" s="20" t="str">
        <f>VLOOKUP(AC268,Data!A:M,13,0)</f>
        <v>0104918404-045</v>
      </c>
      <c r="AO268" s="20" t="str">
        <f t="shared" si="17"/>
        <v/>
      </c>
      <c r="AP268" s="20" t="str">
        <f>IF(AND(AM268="0104918404",AO268=""),"WIN"&amp;L268,IF(AO268="",VLOOKUP(AM268,'mã win'!B:J,9,0),""))</f>
        <v>WIN-045</v>
      </c>
      <c r="AQ268" s="25" t="str">
        <f t="shared" si="18"/>
        <v>WIN-045</v>
      </c>
      <c r="AR268" s="1">
        <f t="shared" si="19"/>
        <v>89268.479999999996</v>
      </c>
    </row>
    <row r="269" spans="1:44" x14ac:dyDescent="0.25">
      <c r="A269" s="20">
        <v>7754</v>
      </c>
      <c r="B269" s="21">
        <v>9106043193</v>
      </c>
      <c r="C269" s="22">
        <v>45939</v>
      </c>
      <c r="D269" s="22">
        <v>45944</v>
      </c>
      <c r="E269" s="23">
        <v>45939.2669138079</v>
      </c>
      <c r="F269" s="21" t="s">
        <v>7085</v>
      </c>
      <c r="G269" s="22"/>
      <c r="H269" s="20" t="s">
        <v>4127</v>
      </c>
      <c r="I269" s="21" t="s">
        <v>4128</v>
      </c>
      <c r="J269" s="20" t="s">
        <v>4129</v>
      </c>
      <c r="K269" s="20" t="s">
        <v>4130</v>
      </c>
      <c r="L269" s="21" t="s">
        <v>4350</v>
      </c>
      <c r="M269" s="20" t="s">
        <v>4351</v>
      </c>
      <c r="N269" s="20" t="s">
        <v>4352</v>
      </c>
      <c r="O269" s="20">
        <v>10</v>
      </c>
      <c r="P269" s="21" t="s">
        <v>4137</v>
      </c>
      <c r="Q269" s="20" t="s">
        <v>4098</v>
      </c>
      <c r="R269" s="21" t="s">
        <v>4138</v>
      </c>
      <c r="S269" s="21" t="s">
        <v>4133</v>
      </c>
      <c r="T269" s="20">
        <v>111058</v>
      </c>
      <c r="U269" s="20">
        <v>2</v>
      </c>
      <c r="V269" s="20">
        <v>0</v>
      </c>
      <c r="W269" s="20" t="s">
        <v>4351</v>
      </c>
      <c r="Y269" s="22">
        <v>45939.266910763901</v>
      </c>
      <c r="AA269" s="20" t="s">
        <v>4134</v>
      </c>
      <c r="AB269" s="27">
        <v>9106043193</v>
      </c>
      <c r="AC269" s="25" t="str">
        <f>VLOOKUP(AB269,Data!AF:AG,2,0)</f>
        <v>9106043193-00005313</v>
      </c>
      <c r="AE269" s="25" t="str">
        <f>VLOOKUP(AC269,Data!A:G,7,0)</f>
        <v>00005313</v>
      </c>
      <c r="AF269" s="25" t="str">
        <f>VLOOKUP(AC269,Data!A:D,4,0)</f>
        <v>09/10/2025</v>
      </c>
      <c r="AG269" s="20" t="s">
        <v>590</v>
      </c>
      <c r="AH269" s="25" t="s">
        <v>3784</v>
      </c>
      <c r="AI269" s="25" t="str">
        <f>VLOOKUP(AG269,'mã win'!B:K,10,0)</f>
        <v>B</v>
      </c>
      <c r="AJ269" s="20" t="str">
        <f>VLOOKUP(Q269,'mã sp'!A:B,2,0)</f>
        <v>GM500</v>
      </c>
      <c r="AK269" s="25" t="str">
        <f>VLOOKUP(AC269,Data!A:F,6,0)</f>
        <v>K25TTM</v>
      </c>
      <c r="AL269" s="20" t="str">
        <f t="shared" si="16"/>
        <v>2ATB WM+ QBH TDP Phú Quý</v>
      </c>
      <c r="AM269" s="20" t="str">
        <f>VLOOKUP(AC269,Data!A:M,13,0)</f>
        <v>0104918404-045</v>
      </c>
      <c r="AO269" s="20" t="str">
        <f t="shared" si="17"/>
        <v/>
      </c>
      <c r="AP269" s="20" t="str">
        <f>IF(AND(AM269="0104918404",AO269=""),"WIN"&amp;L269,IF(AO269="",VLOOKUP(AM269,'mã win'!B:J,9,0),""))</f>
        <v>WIN-045</v>
      </c>
      <c r="AQ269" s="25" t="str">
        <f t="shared" si="18"/>
        <v>WIN-045</v>
      </c>
      <c r="AR269" s="1">
        <f t="shared" si="19"/>
        <v>239885.28</v>
      </c>
    </row>
    <row r="270" spans="1:44" x14ac:dyDescent="0.25">
      <c r="A270" s="20">
        <v>7755</v>
      </c>
      <c r="B270" s="21">
        <v>9106043282</v>
      </c>
      <c r="C270" s="22">
        <v>45939</v>
      </c>
      <c r="D270" s="22">
        <v>45939</v>
      </c>
      <c r="E270" s="23">
        <v>45939.272979050897</v>
      </c>
      <c r="F270" s="21" t="s">
        <v>7086</v>
      </c>
      <c r="G270" s="22"/>
      <c r="H270" s="20" t="s">
        <v>4127</v>
      </c>
      <c r="I270" s="21" t="s">
        <v>4128</v>
      </c>
      <c r="J270" s="20" t="s">
        <v>4129</v>
      </c>
      <c r="K270" s="20" t="s">
        <v>4130</v>
      </c>
      <c r="L270" s="21" t="s">
        <v>6426</v>
      </c>
      <c r="M270" s="20" t="s">
        <v>6427</v>
      </c>
      <c r="N270" s="20" t="s">
        <v>6428</v>
      </c>
      <c r="O270" s="20">
        <v>10</v>
      </c>
      <c r="P270" s="21" t="s">
        <v>4152</v>
      </c>
      <c r="Q270" s="20" t="s">
        <v>4012</v>
      </c>
      <c r="R270" s="21" t="s">
        <v>4153</v>
      </c>
      <c r="S270" s="21" t="s">
        <v>4133</v>
      </c>
      <c r="T270" s="20">
        <v>50182</v>
      </c>
      <c r="U270" s="20">
        <v>2</v>
      </c>
      <c r="V270" s="20">
        <v>0</v>
      </c>
      <c r="W270" s="20" t="s">
        <v>6429</v>
      </c>
      <c r="Y270" s="22">
        <v>45939.272976006898</v>
      </c>
      <c r="AA270" s="20" t="s">
        <v>4134</v>
      </c>
      <c r="AB270" s="27">
        <v>9106043282</v>
      </c>
      <c r="AC270" s="25" t="str">
        <f>VLOOKUP(AB270,Data!AF:AG,2,0)</f>
        <v>9106043282-00081024</v>
      </c>
      <c r="AE270" s="25" t="str">
        <f>VLOOKUP(AC270,Data!A:G,7,0)</f>
        <v>00081024</v>
      </c>
      <c r="AF270" s="25" t="str">
        <f>VLOOKUP(AC270,Data!A:D,4,0)</f>
        <v>09/10/2025</v>
      </c>
      <c r="AG270" s="20" t="s">
        <v>64</v>
      </c>
      <c r="AH270" s="25" t="s">
        <v>3639</v>
      </c>
      <c r="AI270" s="25" t="str">
        <f>VLOOKUP(AG270,'mã win'!B:K,10,0)</f>
        <v>N</v>
      </c>
      <c r="AJ270" s="20" t="str">
        <f>VLOOKUP(Q270,'mã sp'!A:B,2,0)</f>
        <v>GTLX250G</v>
      </c>
      <c r="AK270" s="25" t="str">
        <f>VLOOKUP(AC270,Data!A:F,6,0)</f>
        <v>K25TTM</v>
      </c>
      <c r="AL270" s="20" t="str">
        <f t="shared" si="16"/>
        <v>2AHI WM+ DNG TĐS 218&amp;312, TBĐ 40, QL 1A</v>
      </c>
      <c r="AM270" s="20" t="str">
        <f>VLOOKUP(AC270,Data!A:M,13,0)</f>
        <v>0104918404-009</v>
      </c>
      <c r="AO270" s="20" t="str">
        <f t="shared" si="17"/>
        <v/>
      </c>
      <c r="AP270" s="20" t="str">
        <f>IF(AND(AM270="0104918404",AO270=""),"WIN"&amp;L270,IF(AO270="",VLOOKUP(AM270,'mã win'!B:J,9,0),""))</f>
        <v>WIN-DNG-01-009</v>
      </c>
      <c r="AQ270" s="25" t="str">
        <f t="shared" si="18"/>
        <v>WIN-DNG-01-009</v>
      </c>
      <c r="AR270" s="1">
        <f t="shared" si="19"/>
        <v>108393.12</v>
      </c>
    </row>
    <row r="271" spans="1:44" x14ac:dyDescent="0.25">
      <c r="A271" s="20">
        <v>7756</v>
      </c>
      <c r="B271" s="21">
        <v>9106043254</v>
      </c>
      <c r="C271" s="22">
        <v>45939</v>
      </c>
      <c r="D271" s="22">
        <v>45944</v>
      </c>
      <c r="E271" s="23">
        <v>45939.311937418999</v>
      </c>
      <c r="F271" s="21" t="s">
        <v>7087</v>
      </c>
      <c r="G271" s="22"/>
      <c r="H271" s="20" t="s">
        <v>4127</v>
      </c>
      <c r="I271" s="21" t="s">
        <v>4128</v>
      </c>
      <c r="J271" s="20" t="s">
        <v>4129</v>
      </c>
      <c r="K271" s="20" t="s">
        <v>4130</v>
      </c>
      <c r="L271" s="21" t="s">
        <v>5738</v>
      </c>
      <c r="M271" s="20" t="s">
        <v>5739</v>
      </c>
      <c r="N271" s="20" t="s">
        <v>5740</v>
      </c>
      <c r="O271" s="20">
        <v>10</v>
      </c>
      <c r="P271" s="21" t="s">
        <v>4135</v>
      </c>
      <c r="Q271" s="20" t="s">
        <v>4086</v>
      </c>
      <c r="R271" s="21" t="s">
        <v>4136</v>
      </c>
      <c r="S271" s="21" t="s">
        <v>4133</v>
      </c>
      <c r="T271" s="20">
        <v>45588</v>
      </c>
      <c r="U271" s="20">
        <v>1</v>
      </c>
      <c r="V271" s="20">
        <v>0</v>
      </c>
      <c r="W271" s="20" t="s">
        <v>5739</v>
      </c>
      <c r="X271" s="20" t="s">
        <v>4161</v>
      </c>
      <c r="Y271" s="22">
        <v>45939.3119337963</v>
      </c>
      <c r="Z271" s="20" t="s">
        <v>7088</v>
      </c>
      <c r="AA271" s="20" t="s">
        <v>4134</v>
      </c>
      <c r="AB271" s="27">
        <v>9106043254</v>
      </c>
      <c r="AC271" s="25" t="str">
        <f>VLOOKUP(AB271,Data!AF:AG,2,0)</f>
        <v>9106043254-00025996</v>
      </c>
      <c r="AE271" s="25" t="str">
        <f>VLOOKUP(AC271,Data!A:G,7,0)</f>
        <v>00025996</v>
      </c>
      <c r="AF271" s="25" t="str">
        <f>VLOOKUP(AC271,Data!A:D,4,0)</f>
        <v>09/10/2025</v>
      </c>
      <c r="AG271" s="20" t="s">
        <v>485</v>
      </c>
      <c r="AH271" s="25" t="s">
        <v>3669</v>
      </c>
      <c r="AI271" s="25" t="str">
        <f>VLOOKUP(AG271,'mã win'!B:K,10,0)</f>
        <v>N</v>
      </c>
      <c r="AJ271" s="20" t="str">
        <f>VLOOKUP(Q271,'mã sp'!A:B,2,0)</f>
        <v>TH200</v>
      </c>
      <c r="AK271" s="25" t="str">
        <f>VLOOKUP(AC271,Data!A:F,6,0)</f>
        <v>K25TTM</v>
      </c>
      <c r="AL271" s="20" t="str">
        <f t="shared" si="16"/>
        <v>3902 WM+ CTO Thửa 12 Yên Hoà</v>
      </c>
      <c r="AM271" s="20" t="str">
        <f>VLOOKUP(AC271,Data!A:M,13,0)</f>
        <v>0104918404-016</v>
      </c>
      <c r="AO271" s="20" t="str">
        <f t="shared" si="17"/>
        <v/>
      </c>
      <c r="AP271" s="20" t="str">
        <f>IF(AND(AM271="0104918404",AO271=""),"WIN"&amp;L271,IF(AO271="",VLOOKUP(AM271,'mã win'!B:J,9,0),""))</f>
        <v>WIN-CTO-01-016</v>
      </c>
      <c r="AQ271" s="25" t="str">
        <f t="shared" si="18"/>
        <v>WIN-CTO-01-016</v>
      </c>
      <c r="AR271" s="1">
        <f t="shared" si="19"/>
        <v>49235.040000000001</v>
      </c>
    </row>
    <row r="272" spans="1:44" x14ac:dyDescent="0.25">
      <c r="A272" s="20">
        <v>7757</v>
      </c>
      <c r="B272" s="21">
        <v>9106043315</v>
      </c>
      <c r="C272" s="22">
        <v>45939</v>
      </c>
      <c r="D272" s="22">
        <v>45939</v>
      </c>
      <c r="E272" s="23">
        <v>45939.340543981503</v>
      </c>
      <c r="F272" s="21" t="s">
        <v>7089</v>
      </c>
      <c r="G272" s="22"/>
      <c r="H272" s="20" t="s">
        <v>4127</v>
      </c>
      <c r="I272" s="21" t="s">
        <v>4128</v>
      </c>
      <c r="J272" s="20" t="s">
        <v>4129</v>
      </c>
      <c r="K272" s="20" t="s">
        <v>4130</v>
      </c>
      <c r="L272" s="21" t="s">
        <v>5809</v>
      </c>
      <c r="M272" s="20" t="s">
        <v>5810</v>
      </c>
      <c r="N272" s="20" t="s">
        <v>5811</v>
      </c>
      <c r="O272" s="20">
        <v>10</v>
      </c>
      <c r="P272" s="21" t="s">
        <v>4141</v>
      </c>
      <c r="Q272" s="20" t="s">
        <v>4058</v>
      </c>
      <c r="R272" s="21" t="s">
        <v>4142</v>
      </c>
      <c r="S272" s="21" t="s">
        <v>4133</v>
      </c>
      <c r="T272" s="20">
        <v>37720</v>
      </c>
      <c r="U272" s="20">
        <v>1</v>
      </c>
      <c r="V272" s="20">
        <v>0</v>
      </c>
      <c r="W272" s="20" t="s">
        <v>5810</v>
      </c>
      <c r="X272" s="20" t="s">
        <v>5812</v>
      </c>
      <c r="Y272" s="22">
        <v>45939.340544213002</v>
      </c>
      <c r="AA272" s="20" t="s">
        <v>4134</v>
      </c>
      <c r="AB272" s="27">
        <v>9106043315</v>
      </c>
      <c r="AC272" s="25" t="str">
        <f>VLOOKUP(AB272,Data!AF:AG,2,0)</f>
        <v>9106043315-00035420</v>
      </c>
      <c r="AE272" s="25" t="str">
        <f>VLOOKUP(AC272,Data!A:G,7,0)</f>
        <v>00035420</v>
      </c>
      <c r="AF272" s="25" t="str">
        <f>VLOOKUP(AC272,Data!A:D,4,0)</f>
        <v>09/10/2025</v>
      </c>
      <c r="AG272" s="20" t="s">
        <v>605</v>
      </c>
      <c r="AH272" s="25" t="s">
        <v>3711</v>
      </c>
      <c r="AI272" s="25" t="str">
        <f>VLOOKUP(AG272,'mã win'!B:K,10,0)</f>
        <v>B</v>
      </c>
      <c r="AJ272" s="20" t="str">
        <f>VLOOKUP(Q272,'mã sp'!A:B,2,0)</f>
        <v>MNH250</v>
      </c>
      <c r="AK272" s="25" t="str">
        <f>VLOOKUP(AC272,Data!A:F,6,0)</f>
        <v>K25TTM</v>
      </c>
      <c r="AL272" s="20" t="str">
        <f t="shared" si="16"/>
        <v>3268 WM+ HPG 121 Dư Hàng</v>
      </c>
      <c r="AM272" s="20" t="str">
        <f>VLOOKUP(AC272,Data!A:M,13,0)</f>
        <v>0104918404-025</v>
      </c>
      <c r="AO272" s="20" t="str">
        <f t="shared" si="17"/>
        <v/>
      </c>
      <c r="AP272" s="20" t="str">
        <f>IF(AND(AM272="0104918404",AO272=""),"WIN"&amp;L272,IF(AO272="",VLOOKUP(AM272,'mã win'!B:J,9,0),""))</f>
        <v>WIN-025</v>
      </c>
      <c r="AQ272" s="25" t="str">
        <f t="shared" si="18"/>
        <v>WIN-025</v>
      </c>
      <c r="AR272" s="1">
        <f t="shared" si="19"/>
        <v>40737.599999999999</v>
      </c>
    </row>
    <row r="273" spans="1:44" x14ac:dyDescent="0.25">
      <c r="A273" s="20">
        <v>7758</v>
      </c>
      <c r="B273" s="21">
        <v>9106043413</v>
      </c>
      <c r="C273" s="22">
        <v>45939</v>
      </c>
      <c r="D273" s="22">
        <v>45944</v>
      </c>
      <c r="E273" s="23">
        <v>45939.3600493056</v>
      </c>
      <c r="F273" s="21" t="s">
        <v>7090</v>
      </c>
      <c r="G273" s="22"/>
      <c r="H273" s="20" t="s">
        <v>4127</v>
      </c>
      <c r="I273" s="21" t="s">
        <v>4128</v>
      </c>
      <c r="J273" s="20" t="s">
        <v>4129</v>
      </c>
      <c r="K273" s="20" t="s">
        <v>4130</v>
      </c>
      <c r="L273" s="21" t="s">
        <v>5250</v>
      </c>
      <c r="M273" s="20" t="s">
        <v>5251</v>
      </c>
      <c r="N273" s="20" t="s">
        <v>5252</v>
      </c>
      <c r="O273" s="20">
        <v>10</v>
      </c>
      <c r="P273" s="21" t="s">
        <v>4137</v>
      </c>
      <c r="Q273" s="20" t="s">
        <v>4098</v>
      </c>
      <c r="R273" s="21" t="s">
        <v>4138</v>
      </c>
      <c r="S273" s="21" t="s">
        <v>4133</v>
      </c>
      <c r="T273" s="20">
        <v>111058</v>
      </c>
      <c r="U273" s="20">
        <v>2</v>
      </c>
      <c r="V273" s="20">
        <v>0</v>
      </c>
      <c r="W273" s="20" t="s">
        <v>5251</v>
      </c>
      <c r="Y273" s="22">
        <v>45939.360049189803</v>
      </c>
      <c r="AA273" s="20" t="s">
        <v>4134</v>
      </c>
      <c r="AB273" s="27">
        <v>9106043413</v>
      </c>
      <c r="AC273" s="25" t="str">
        <f>VLOOKUP(AB273,Data!AF:AG,2,0)</f>
        <v>9106043413-00033579</v>
      </c>
      <c r="AE273" s="25" t="str">
        <f>VLOOKUP(AC273,Data!A:G,7,0)</f>
        <v>00033579</v>
      </c>
      <c r="AF273" s="25" t="str">
        <f>VLOOKUP(AC273,Data!A:D,4,0)</f>
        <v>09/10/2025</v>
      </c>
      <c r="AG273" s="20" t="s">
        <v>164</v>
      </c>
      <c r="AH273" s="25" t="s">
        <v>3686</v>
      </c>
      <c r="AI273" s="25" t="str">
        <f>VLOOKUP(AG273,'mã win'!B:K,10,0)</f>
        <v>B</v>
      </c>
      <c r="AJ273" s="20" t="str">
        <f>VLOOKUP(Q273,'mã sp'!A:B,2,0)</f>
        <v>GM500</v>
      </c>
      <c r="AK273" s="25" t="str">
        <f>VLOOKUP(AC273,Data!A:F,6,0)</f>
        <v>K25TTM</v>
      </c>
      <c r="AL273" s="20" t="str">
        <f t="shared" si="16"/>
        <v>6306 WM+ THA 478 Ngô Quyền</v>
      </c>
      <c r="AM273" s="20" t="str">
        <f>VLOOKUP(AC273,Data!A:M,13,0)</f>
        <v>0104918404-020</v>
      </c>
      <c r="AO273" s="20" t="str">
        <f t="shared" si="17"/>
        <v/>
      </c>
      <c r="AP273" s="20" t="str">
        <f>IF(AND(AM273="0104918404",AO273=""),"WIN"&amp;L273,IF(AO273="",VLOOKUP(AM273,'mã win'!B:J,9,0),""))</f>
        <v>WIN-020</v>
      </c>
      <c r="AQ273" s="25" t="str">
        <f t="shared" si="18"/>
        <v>WIN-020</v>
      </c>
      <c r="AR273" s="1">
        <f t="shared" si="19"/>
        <v>239885.28</v>
      </c>
    </row>
    <row r="274" spans="1:44" x14ac:dyDescent="0.25">
      <c r="A274" s="20">
        <v>7759</v>
      </c>
      <c r="B274" s="21">
        <v>9106043413</v>
      </c>
      <c r="C274" s="22">
        <v>45939</v>
      </c>
      <c r="D274" s="22">
        <v>45944</v>
      </c>
      <c r="E274" s="23">
        <v>45939.3600493056</v>
      </c>
      <c r="F274" s="21" t="s">
        <v>7090</v>
      </c>
      <c r="G274" s="22"/>
      <c r="H274" s="20" t="s">
        <v>4127</v>
      </c>
      <c r="I274" s="21" t="s">
        <v>4128</v>
      </c>
      <c r="J274" s="20" t="s">
        <v>4129</v>
      </c>
      <c r="K274" s="20" t="s">
        <v>4130</v>
      </c>
      <c r="L274" s="21" t="s">
        <v>5250</v>
      </c>
      <c r="M274" s="20" t="s">
        <v>5251</v>
      </c>
      <c r="N274" s="20" t="s">
        <v>5252</v>
      </c>
      <c r="O274" s="20">
        <v>20</v>
      </c>
      <c r="P274" s="21" t="s">
        <v>4139</v>
      </c>
      <c r="Q274" s="20" t="s">
        <v>3948</v>
      </c>
      <c r="R274" s="21" t="s">
        <v>4140</v>
      </c>
      <c r="S274" s="21" t="s">
        <v>4133</v>
      </c>
      <c r="T274" s="20">
        <v>74250</v>
      </c>
      <c r="U274" s="20">
        <v>5</v>
      </c>
      <c r="V274" s="20">
        <v>0</v>
      </c>
      <c r="W274" s="20" t="s">
        <v>5251</v>
      </c>
      <c r="Y274" s="22">
        <v>45939.360049189803</v>
      </c>
      <c r="AA274" s="20" t="s">
        <v>4134</v>
      </c>
      <c r="AB274" s="27">
        <v>9106043413</v>
      </c>
      <c r="AC274" s="25" t="str">
        <f>VLOOKUP(AB274,Data!AF:AG,2,0)</f>
        <v>9106043413-00033579</v>
      </c>
      <c r="AE274" s="25" t="str">
        <f>VLOOKUP(AC274,Data!A:G,7,0)</f>
        <v>00033579</v>
      </c>
      <c r="AF274" s="25" t="str">
        <f>VLOOKUP(AC274,Data!A:D,4,0)</f>
        <v>09/10/2025</v>
      </c>
      <c r="AG274" s="20" t="s">
        <v>164</v>
      </c>
      <c r="AH274" s="25" t="s">
        <v>3686</v>
      </c>
      <c r="AI274" s="25" t="str">
        <f>VLOOKUP(AG274,'mã win'!B:K,10,0)</f>
        <v>B</v>
      </c>
      <c r="AJ274" s="20" t="str">
        <f>VLOOKUP(Q274,'mã sp'!A:B,2,0)</f>
        <v>CC300</v>
      </c>
      <c r="AK274" s="25" t="str">
        <f>VLOOKUP(AC274,Data!A:F,6,0)</f>
        <v>K25TTM</v>
      </c>
      <c r="AL274" s="20" t="str">
        <f t="shared" si="16"/>
        <v>6306 WM+ THA 478 Ngô Quyền</v>
      </c>
      <c r="AM274" s="20" t="str">
        <f>VLOOKUP(AC274,Data!A:M,13,0)</f>
        <v>0104918404-020</v>
      </c>
      <c r="AO274" s="20" t="str">
        <f t="shared" si="17"/>
        <v/>
      </c>
      <c r="AP274" s="20" t="str">
        <f>IF(AND(AM274="0104918404",AO274=""),"WIN"&amp;L274,IF(AO274="",VLOOKUP(AM274,'mã win'!B:J,9,0),""))</f>
        <v>WIN-020</v>
      </c>
      <c r="AQ274" s="25" t="str">
        <f t="shared" si="18"/>
        <v>WIN-020</v>
      </c>
      <c r="AR274" s="1">
        <f t="shared" si="19"/>
        <v>400950</v>
      </c>
    </row>
    <row r="275" spans="1:44" x14ac:dyDescent="0.25">
      <c r="A275" s="20">
        <v>7760</v>
      </c>
      <c r="B275" s="21">
        <v>9106043484</v>
      </c>
      <c r="C275" s="22">
        <v>45939</v>
      </c>
      <c r="D275" s="22">
        <v>45944</v>
      </c>
      <c r="E275" s="23">
        <v>45939.367726504599</v>
      </c>
      <c r="F275" s="21" t="s">
        <v>7091</v>
      </c>
      <c r="G275" s="22"/>
      <c r="H275" s="20" t="s">
        <v>4127</v>
      </c>
      <c r="I275" s="21" t="s">
        <v>4128</v>
      </c>
      <c r="J275" s="20" t="s">
        <v>4129</v>
      </c>
      <c r="K275" s="20" t="s">
        <v>4130</v>
      </c>
      <c r="L275" s="21" t="s">
        <v>4687</v>
      </c>
      <c r="M275" s="20" t="s">
        <v>4688</v>
      </c>
      <c r="N275" s="20" t="s">
        <v>4689</v>
      </c>
      <c r="O275" s="20">
        <v>10</v>
      </c>
      <c r="P275" s="21" t="s">
        <v>4131</v>
      </c>
      <c r="Q275" s="20" t="s">
        <v>4099</v>
      </c>
      <c r="R275" s="21" t="s">
        <v>4132</v>
      </c>
      <c r="S275" s="21" t="s">
        <v>4133</v>
      </c>
      <c r="T275" s="20">
        <v>73431</v>
      </c>
      <c r="U275" s="20">
        <v>1</v>
      </c>
      <c r="V275" s="20">
        <v>0</v>
      </c>
      <c r="W275" s="20" t="s">
        <v>4688</v>
      </c>
      <c r="Y275" s="22">
        <v>45939.367726539298</v>
      </c>
      <c r="AA275" s="20" t="s">
        <v>4134</v>
      </c>
      <c r="AB275" s="27">
        <v>9106043484</v>
      </c>
      <c r="AC275" s="25" t="str">
        <f>VLOOKUP(AB275,Data!AF:AG,2,0)</f>
        <v>9106043484-00018210</v>
      </c>
      <c r="AE275" s="25" t="str">
        <f>VLOOKUP(AC275,Data!A:G,7,0)</f>
        <v>00018210</v>
      </c>
      <c r="AF275" s="25" t="str">
        <f>VLOOKUP(AC275,Data!A:D,4,0)</f>
        <v>09/10/2025</v>
      </c>
      <c r="AG275" s="20" t="s">
        <v>125</v>
      </c>
      <c r="AH275" s="25" t="s">
        <v>3606</v>
      </c>
      <c r="AI275" s="25" t="str">
        <f>VLOOKUP(AG275,'mã win'!B:K,10,0)</f>
        <v>B</v>
      </c>
      <c r="AJ275" s="20" t="str">
        <f>VLOOKUP(Q275,'mã sp'!A:B,2,0)</f>
        <v>CGM300</v>
      </c>
      <c r="AK275" s="25" t="str">
        <f>VLOOKUP(AC275,Data!A:F,6,0)</f>
        <v>K25TTM</v>
      </c>
      <c r="AL275" s="20" t="str">
        <f t="shared" si="16"/>
        <v>2ASC WM+ PTO Xóm Dẹ 1, Văn Miếu</v>
      </c>
      <c r="AM275" s="20" t="str">
        <f>VLOOKUP(AC275,Data!A:M,13,0)</f>
        <v>0104918404-003</v>
      </c>
      <c r="AO275" s="20" t="str">
        <f t="shared" si="17"/>
        <v/>
      </c>
      <c r="AP275" s="20" t="str">
        <f>IF(AND(AM275="0104918404",AO275=""),"WIN"&amp;L275,IF(AO275="",VLOOKUP(AM275,'mã win'!B:J,9,0),""))</f>
        <v>WIN-PTO-00-003</v>
      </c>
      <c r="AQ275" s="25" t="str">
        <f t="shared" si="18"/>
        <v>WIN-PTO-00-003</v>
      </c>
      <c r="AR275" s="1">
        <f t="shared" si="19"/>
        <v>79305.48</v>
      </c>
    </row>
    <row r="276" spans="1:44" x14ac:dyDescent="0.25">
      <c r="A276" s="20">
        <v>7761</v>
      </c>
      <c r="B276" s="21">
        <v>9106043476</v>
      </c>
      <c r="C276" s="22">
        <v>45939</v>
      </c>
      <c r="D276" s="22">
        <v>45945</v>
      </c>
      <c r="E276" s="23">
        <v>45939.372005821802</v>
      </c>
      <c r="F276" s="21" t="s">
        <v>7092</v>
      </c>
      <c r="G276" s="22"/>
      <c r="H276" s="20" t="s">
        <v>4127</v>
      </c>
      <c r="I276" s="21" t="s">
        <v>4128</v>
      </c>
      <c r="J276" s="20" t="s">
        <v>4129</v>
      </c>
      <c r="K276" s="20" t="s">
        <v>4130</v>
      </c>
      <c r="L276" s="21" t="s">
        <v>7093</v>
      </c>
      <c r="M276" s="20" t="s">
        <v>7094</v>
      </c>
      <c r="N276" s="20" t="s">
        <v>7095</v>
      </c>
      <c r="O276" s="20">
        <v>10</v>
      </c>
      <c r="P276" s="21" t="s">
        <v>4135</v>
      </c>
      <c r="Q276" s="20" t="s">
        <v>4086</v>
      </c>
      <c r="R276" s="21" t="s">
        <v>4136</v>
      </c>
      <c r="S276" s="21" t="s">
        <v>4133</v>
      </c>
      <c r="T276" s="20">
        <v>45588</v>
      </c>
      <c r="U276" s="20">
        <v>5</v>
      </c>
      <c r="V276" s="20">
        <v>0</v>
      </c>
      <c r="W276" s="20" t="s">
        <v>7094</v>
      </c>
      <c r="X276" s="20" t="s">
        <v>7096</v>
      </c>
      <c r="Y276" s="22">
        <v>45939.372005868099</v>
      </c>
      <c r="Z276" s="20" t="s">
        <v>7097</v>
      </c>
      <c r="AA276" s="20" t="s">
        <v>4134</v>
      </c>
      <c r="AB276" s="27">
        <v>9106043476</v>
      </c>
      <c r="AC276" s="25" t="str">
        <f>VLOOKUP(AB276,Data!AF:AG,2,0)</f>
        <v>9106043476-00481859</v>
      </c>
      <c r="AE276" s="25" t="str">
        <f>VLOOKUP(AC276,Data!A:G,7,0)</f>
        <v>00481859</v>
      </c>
      <c r="AF276" s="25" t="str">
        <f>VLOOKUP(AC276,Data!A:D,4,0)</f>
        <v>09/10/2025</v>
      </c>
      <c r="AG276" s="20" t="s">
        <v>55</v>
      </c>
      <c r="AH276" s="25" t="s">
        <v>12536</v>
      </c>
      <c r="AI276" s="25" t="str">
        <f>VLOOKUP(AG276,'mã win'!B:K,10,0)</f>
        <v>B</v>
      </c>
      <c r="AJ276" s="20" t="str">
        <f>VLOOKUP(Q276,'mã sp'!A:B,2,0)</f>
        <v>TH200</v>
      </c>
      <c r="AK276" s="25" t="str">
        <f>VLOOKUP(AC276,Data!A:F,6,0)</f>
        <v>K25TTM</v>
      </c>
      <c r="AL276" s="20" t="str">
        <f t="shared" si="16"/>
        <v>5602 WM+ HNI 88 Kim Giang</v>
      </c>
      <c r="AM276" s="20" t="str">
        <f>VLOOKUP(AC276,Data!A:M,13,0)</f>
        <v>0104918404-002</v>
      </c>
      <c r="AN276" s="20">
        <f>MATCH(L276,[1]Khach_hang!$O:$O,0)</f>
        <v>1547</v>
      </c>
      <c r="AO276" s="20" t="str">
        <f t="shared" si="17"/>
        <v>WIN5602</v>
      </c>
      <c r="AP276" s="20" t="str">
        <f>IF(AND(AM276="0104918404",AO276=""),"WIN"&amp;L276,IF(AO276="",VLOOKUP(AM276,'mã win'!B:J,9,0),""))</f>
        <v/>
      </c>
      <c r="AQ276" s="25" t="str">
        <f t="shared" si="18"/>
        <v>WIN5602</v>
      </c>
      <c r="AR276" s="1">
        <f t="shared" si="19"/>
        <v>246175.2</v>
      </c>
    </row>
    <row r="277" spans="1:44" x14ac:dyDescent="0.25">
      <c r="A277" s="20">
        <v>7762</v>
      </c>
      <c r="B277" s="21">
        <v>9106043476</v>
      </c>
      <c r="C277" s="22">
        <v>45939</v>
      </c>
      <c r="D277" s="22">
        <v>45945</v>
      </c>
      <c r="E277" s="23">
        <v>45939.372005821802</v>
      </c>
      <c r="F277" s="21" t="s">
        <v>7092</v>
      </c>
      <c r="G277" s="22"/>
      <c r="H277" s="20" t="s">
        <v>4127</v>
      </c>
      <c r="I277" s="21" t="s">
        <v>4128</v>
      </c>
      <c r="J277" s="20" t="s">
        <v>4129</v>
      </c>
      <c r="K277" s="20" t="s">
        <v>4130</v>
      </c>
      <c r="L277" s="21" t="s">
        <v>7093</v>
      </c>
      <c r="M277" s="20" t="s">
        <v>7094</v>
      </c>
      <c r="N277" s="20" t="s">
        <v>7095</v>
      </c>
      <c r="O277" s="20">
        <v>20</v>
      </c>
      <c r="P277" s="21" t="s">
        <v>4150</v>
      </c>
      <c r="Q277" s="20" t="s">
        <v>3966</v>
      </c>
      <c r="R277" s="21" t="s">
        <v>4151</v>
      </c>
      <c r="S277" s="21" t="s">
        <v>4133</v>
      </c>
      <c r="T277" s="20">
        <v>70950</v>
      </c>
      <c r="U277" s="20">
        <v>6</v>
      </c>
      <c r="V277" s="20">
        <v>0</v>
      </c>
      <c r="W277" s="20" t="s">
        <v>7094</v>
      </c>
      <c r="X277" s="20" t="s">
        <v>7096</v>
      </c>
      <c r="Y277" s="22">
        <v>45939.372005868099</v>
      </c>
      <c r="Z277" s="20" t="s">
        <v>7097</v>
      </c>
      <c r="AA277" s="20" t="s">
        <v>4134</v>
      </c>
      <c r="AB277" s="27">
        <v>9106043476</v>
      </c>
      <c r="AC277" s="25" t="str">
        <f>VLOOKUP(AB277,Data!AF:AG,2,0)</f>
        <v>9106043476-00481859</v>
      </c>
      <c r="AE277" s="25" t="str">
        <f>VLOOKUP(AC277,Data!A:G,7,0)</f>
        <v>00481859</v>
      </c>
      <c r="AF277" s="25" t="str">
        <f>VLOOKUP(AC277,Data!A:D,4,0)</f>
        <v>09/10/2025</v>
      </c>
      <c r="AG277" s="20" t="s">
        <v>55</v>
      </c>
      <c r="AH277" s="25" t="s">
        <v>12536</v>
      </c>
      <c r="AI277" s="25" t="str">
        <f>VLOOKUP(AG277,'mã win'!B:K,10,0)</f>
        <v>B</v>
      </c>
      <c r="AJ277" s="20" t="str">
        <f>VLOOKUP(Q277,'mã sp'!A:B,2,0)</f>
        <v>CN300</v>
      </c>
      <c r="AK277" s="25" t="str">
        <f>VLOOKUP(AC277,Data!A:F,6,0)</f>
        <v>K25TTM</v>
      </c>
      <c r="AL277" s="20" t="str">
        <f t="shared" si="16"/>
        <v>5602 WM+ HNI 88 Kim Giang</v>
      </c>
      <c r="AM277" s="20" t="str">
        <f>VLOOKUP(AC277,Data!A:M,13,0)</f>
        <v>0104918404-002</v>
      </c>
      <c r="AN277" s="20">
        <f>MATCH(L277,[1]Khach_hang!$O:$O,0)</f>
        <v>1547</v>
      </c>
      <c r="AO277" s="20" t="str">
        <f t="shared" si="17"/>
        <v>WIN5602</v>
      </c>
      <c r="AP277" s="20" t="str">
        <f>IF(AND(AM277="0104918404",AO277=""),"WIN"&amp;L277,IF(AO277="",VLOOKUP(AM277,'mã win'!B:J,9,0),""))</f>
        <v/>
      </c>
      <c r="AQ277" s="25" t="str">
        <f t="shared" si="18"/>
        <v>WIN5602</v>
      </c>
      <c r="AR277" s="1">
        <f t="shared" si="19"/>
        <v>459756</v>
      </c>
    </row>
    <row r="278" spans="1:44" x14ac:dyDescent="0.25">
      <c r="A278" s="20">
        <v>7763</v>
      </c>
      <c r="B278" s="21">
        <v>9106043475</v>
      </c>
      <c r="C278" s="22">
        <v>45939</v>
      </c>
      <c r="D278" s="22">
        <v>45946</v>
      </c>
      <c r="E278" s="23">
        <v>45939.3722019329</v>
      </c>
      <c r="F278" s="21" t="s">
        <v>7098</v>
      </c>
      <c r="G278" s="22"/>
      <c r="H278" s="20" t="s">
        <v>4127</v>
      </c>
      <c r="I278" s="21" t="s">
        <v>4128</v>
      </c>
      <c r="J278" s="20" t="s">
        <v>4129</v>
      </c>
      <c r="K278" s="20" t="s">
        <v>4130</v>
      </c>
      <c r="L278" s="21" t="s">
        <v>7093</v>
      </c>
      <c r="M278" s="20" t="s">
        <v>7094</v>
      </c>
      <c r="N278" s="20" t="s">
        <v>7095</v>
      </c>
      <c r="O278" s="20">
        <v>10</v>
      </c>
      <c r="P278" s="21" t="s">
        <v>4135</v>
      </c>
      <c r="Q278" s="20" t="s">
        <v>4086</v>
      </c>
      <c r="R278" s="21" t="s">
        <v>4136</v>
      </c>
      <c r="S278" s="21" t="s">
        <v>4133</v>
      </c>
      <c r="T278" s="20">
        <v>45588</v>
      </c>
      <c r="U278" s="20">
        <v>5</v>
      </c>
      <c r="V278" s="20">
        <v>0</v>
      </c>
      <c r="W278" s="20" t="s">
        <v>7094</v>
      </c>
      <c r="X278" s="20" t="s">
        <v>7096</v>
      </c>
      <c r="Y278" s="22">
        <v>45939.372201770799</v>
      </c>
      <c r="Z278" s="20" t="s">
        <v>7099</v>
      </c>
      <c r="AA278" s="20" t="s">
        <v>4134</v>
      </c>
      <c r="AB278" s="27">
        <v>9106043475</v>
      </c>
      <c r="AC278" s="25" t="str">
        <f>VLOOKUP(AB278,Data!AF:AG,2,0)</f>
        <v>9106043475-00481858</v>
      </c>
      <c r="AE278" s="25" t="str">
        <f>VLOOKUP(AC278,Data!A:G,7,0)</f>
        <v>00481858</v>
      </c>
      <c r="AF278" s="25" t="str">
        <f>VLOOKUP(AC278,Data!A:D,4,0)</f>
        <v>09/10/2025</v>
      </c>
      <c r="AG278" s="20" t="s">
        <v>55</v>
      </c>
      <c r="AH278" s="25" t="s">
        <v>12536</v>
      </c>
      <c r="AI278" s="25" t="str">
        <f>VLOOKUP(AG278,'mã win'!B:K,10,0)</f>
        <v>B</v>
      </c>
      <c r="AJ278" s="20" t="str">
        <f>VLOOKUP(Q278,'mã sp'!A:B,2,0)</f>
        <v>TH200</v>
      </c>
      <c r="AK278" s="25" t="str">
        <f>VLOOKUP(AC278,Data!A:F,6,0)</f>
        <v>K25TTM</v>
      </c>
      <c r="AL278" s="20" t="str">
        <f t="shared" si="16"/>
        <v>5602 WM+ HNI 88 Kim Giang</v>
      </c>
      <c r="AM278" s="20" t="str">
        <f>VLOOKUP(AC278,Data!A:M,13,0)</f>
        <v>0104918404-002</v>
      </c>
      <c r="AN278" s="20">
        <f>MATCH(L278,[1]Khach_hang!$O:$O,0)</f>
        <v>1547</v>
      </c>
      <c r="AO278" s="20" t="str">
        <f t="shared" si="17"/>
        <v>WIN5602</v>
      </c>
      <c r="AP278" s="20" t="str">
        <f>IF(AND(AM278="0104918404",AO278=""),"WIN"&amp;L278,IF(AO278="",VLOOKUP(AM278,'mã win'!B:J,9,0),""))</f>
        <v/>
      </c>
      <c r="AQ278" s="25" t="str">
        <f t="shared" si="18"/>
        <v>WIN5602</v>
      </c>
      <c r="AR278" s="1">
        <f t="shared" si="19"/>
        <v>246175.2</v>
      </c>
    </row>
    <row r="279" spans="1:44" x14ac:dyDescent="0.25">
      <c r="A279" s="20">
        <v>7764</v>
      </c>
      <c r="B279" s="21">
        <v>9106043475</v>
      </c>
      <c r="C279" s="22">
        <v>45939</v>
      </c>
      <c r="D279" s="22">
        <v>45946</v>
      </c>
      <c r="E279" s="23">
        <v>45939.3722019329</v>
      </c>
      <c r="F279" s="21" t="s">
        <v>7098</v>
      </c>
      <c r="G279" s="22"/>
      <c r="H279" s="20" t="s">
        <v>4127</v>
      </c>
      <c r="I279" s="21" t="s">
        <v>4128</v>
      </c>
      <c r="J279" s="20" t="s">
        <v>4129</v>
      </c>
      <c r="K279" s="20" t="s">
        <v>4130</v>
      </c>
      <c r="L279" s="21" t="s">
        <v>7093</v>
      </c>
      <c r="M279" s="20" t="s">
        <v>7094</v>
      </c>
      <c r="N279" s="20" t="s">
        <v>7095</v>
      </c>
      <c r="O279" s="20">
        <v>20</v>
      </c>
      <c r="P279" s="21" t="s">
        <v>4131</v>
      </c>
      <c r="Q279" s="20" t="s">
        <v>4099</v>
      </c>
      <c r="R279" s="21" t="s">
        <v>4132</v>
      </c>
      <c r="S279" s="21" t="s">
        <v>4133</v>
      </c>
      <c r="T279" s="20">
        <v>73431</v>
      </c>
      <c r="U279" s="20">
        <v>3</v>
      </c>
      <c r="V279" s="20">
        <v>0</v>
      </c>
      <c r="W279" s="20" t="s">
        <v>7094</v>
      </c>
      <c r="X279" s="20" t="s">
        <v>7096</v>
      </c>
      <c r="Y279" s="22">
        <v>45939.372201770799</v>
      </c>
      <c r="Z279" s="20" t="s">
        <v>7099</v>
      </c>
      <c r="AA279" s="20" t="s">
        <v>4134</v>
      </c>
      <c r="AB279" s="27">
        <v>9106043475</v>
      </c>
      <c r="AC279" s="25" t="str">
        <f>VLOOKUP(AB279,Data!AF:AG,2,0)</f>
        <v>9106043475-00481858</v>
      </c>
      <c r="AE279" s="25" t="str">
        <f>VLOOKUP(AC279,Data!A:G,7,0)</f>
        <v>00481858</v>
      </c>
      <c r="AF279" s="25" t="str">
        <f>VLOOKUP(AC279,Data!A:D,4,0)</f>
        <v>09/10/2025</v>
      </c>
      <c r="AG279" s="20" t="s">
        <v>55</v>
      </c>
      <c r="AH279" s="25" t="s">
        <v>12536</v>
      </c>
      <c r="AI279" s="25" t="str">
        <f>VLOOKUP(AG279,'mã win'!B:K,10,0)</f>
        <v>B</v>
      </c>
      <c r="AJ279" s="20" t="str">
        <f>VLOOKUP(Q279,'mã sp'!A:B,2,0)</f>
        <v>CGM300</v>
      </c>
      <c r="AK279" s="25" t="str">
        <f>VLOOKUP(AC279,Data!A:F,6,0)</f>
        <v>K25TTM</v>
      </c>
      <c r="AL279" s="20" t="str">
        <f t="shared" si="16"/>
        <v>5602 WM+ HNI 88 Kim Giang</v>
      </c>
      <c r="AM279" s="20" t="str">
        <f>VLOOKUP(AC279,Data!A:M,13,0)</f>
        <v>0104918404-002</v>
      </c>
      <c r="AN279" s="20">
        <f>MATCH(L279,[1]Khach_hang!$O:$O,0)</f>
        <v>1547</v>
      </c>
      <c r="AO279" s="20" t="str">
        <f t="shared" si="17"/>
        <v>WIN5602</v>
      </c>
      <c r="AP279" s="20" t="str">
        <f>IF(AND(AM279="0104918404",AO279=""),"WIN"&amp;L279,IF(AO279="",VLOOKUP(AM279,'mã win'!B:J,9,0),""))</f>
        <v/>
      </c>
      <c r="AQ279" s="25" t="str">
        <f t="shared" si="18"/>
        <v>WIN5602</v>
      </c>
      <c r="AR279" s="1">
        <f t="shared" si="19"/>
        <v>237916.44</v>
      </c>
    </row>
    <row r="280" spans="1:44" x14ac:dyDescent="0.25">
      <c r="A280" s="20">
        <v>7765</v>
      </c>
      <c r="B280" s="21">
        <v>9106043475</v>
      </c>
      <c r="C280" s="22">
        <v>45939</v>
      </c>
      <c r="D280" s="22">
        <v>45946</v>
      </c>
      <c r="E280" s="23">
        <v>45939.3722019329</v>
      </c>
      <c r="F280" s="21" t="s">
        <v>7098</v>
      </c>
      <c r="G280" s="22"/>
      <c r="H280" s="20" t="s">
        <v>4127</v>
      </c>
      <c r="I280" s="21" t="s">
        <v>4128</v>
      </c>
      <c r="J280" s="20" t="s">
        <v>4129</v>
      </c>
      <c r="K280" s="20" t="s">
        <v>4130</v>
      </c>
      <c r="L280" s="21" t="s">
        <v>7093</v>
      </c>
      <c r="M280" s="20" t="s">
        <v>7094</v>
      </c>
      <c r="N280" s="20" t="s">
        <v>7095</v>
      </c>
      <c r="O280" s="20">
        <v>30</v>
      </c>
      <c r="P280" s="21" t="s">
        <v>4139</v>
      </c>
      <c r="Q280" s="20" t="s">
        <v>3948</v>
      </c>
      <c r="R280" s="21" t="s">
        <v>4140</v>
      </c>
      <c r="S280" s="21" t="s">
        <v>4133</v>
      </c>
      <c r="T280" s="20">
        <v>74250</v>
      </c>
      <c r="U280" s="20">
        <v>1</v>
      </c>
      <c r="V280" s="20">
        <v>0</v>
      </c>
      <c r="W280" s="20" t="s">
        <v>7094</v>
      </c>
      <c r="X280" s="20" t="s">
        <v>7096</v>
      </c>
      <c r="Y280" s="22">
        <v>45939.372201770799</v>
      </c>
      <c r="Z280" s="20" t="s">
        <v>7099</v>
      </c>
      <c r="AA280" s="20" t="s">
        <v>4134</v>
      </c>
      <c r="AB280" s="27">
        <v>9106043475</v>
      </c>
      <c r="AC280" s="25" t="str">
        <f>VLOOKUP(AB280,Data!AF:AG,2,0)</f>
        <v>9106043475-00481858</v>
      </c>
      <c r="AE280" s="25" t="str">
        <f>VLOOKUP(AC280,Data!A:G,7,0)</f>
        <v>00481858</v>
      </c>
      <c r="AF280" s="25" t="str">
        <f>VLOOKUP(AC280,Data!A:D,4,0)</f>
        <v>09/10/2025</v>
      </c>
      <c r="AG280" s="20" t="s">
        <v>55</v>
      </c>
      <c r="AH280" s="25" t="s">
        <v>12536</v>
      </c>
      <c r="AI280" s="25" t="str">
        <f>VLOOKUP(AG280,'mã win'!B:K,10,0)</f>
        <v>B</v>
      </c>
      <c r="AJ280" s="20" t="str">
        <f>VLOOKUP(Q280,'mã sp'!A:B,2,0)</f>
        <v>CC300</v>
      </c>
      <c r="AK280" s="25" t="str">
        <f>VLOOKUP(AC280,Data!A:F,6,0)</f>
        <v>K25TTM</v>
      </c>
      <c r="AL280" s="20" t="str">
        <f t="shared" si="16"/>
        <v>5602 WM+ HNI 88 Kim Giang</v>
      </c>
      <c r="AM280" s="20" t="str">
        <f>VLOOKUP(AC280,Data!A:M,13,0)</f>
        <v>0104918404-002</v>
      </c>
      <c r="AN280" s="20">
        <f>MATCH(L280,[1]Khach_hang!$O:$O,0)</f>
        <v>1547</v>
      </c>
      <c r="AO280" s="20" t="str">
        <f t="shared" si="17"/>
        <v>WIN5602</v>
      </c>
      <c r="AP280" s="20" t="str">
        <f>IF(AND(AM280="0104918404",AO280=""),"WIN"&amp;L280,IF(AO280="",VLOOKUP(AM280,'mã win'!B:J,9,0),""))</f>
        <v/>
      </c>
      <c r="AQ280" s="25" t="str">
        <f t="shared" si="18"/>
        <v>WIN5602</v>
      </c>
      <c r="AR280" s="1">
        <f t="shared" si="19"/>
        <v>80190</v>
      </c>
    </row>
    <row r="281" spans="1:44" x14ac:dyDescent="0.25">
      <c r="A281" s="20">
        <v>7766</v>
      </c>
      <c r="B281" s="21">
        <v>9106043551</v>
      </c>
      <c r="C281" s="22">
        <v>45939</v>
      </c>
      <c r="D281" s="22">
        <v>45944</v>
      </c>
      <c r="E281" s="23">
        <v>45939.380650925901</v>
      </c>
      <c r="F281" s="21" t="s">
        <v>7100</v>
      </c>
      <c r="G281" s="22"/>
      <c r="H281" s="20" t="s">
        <v>4127</v>
      </c>
      <c r="I281" s="21" t="s">
        <v>4128</v>
      </c>
      <c r="J281" s="20" t="s">
        <v>4129</v>
      </c>
      <c r="K281" s="20" t="s">
        <v>4130</v>
      </c>
      <c r="L281" s="21" t="s">
        <v>7101</v>
      </c>
      <c r="M281" s="20" t="s">
        <v>7102</v>
      </c>
      <c r="N281" s="20" t="s">
        <v>7103</v>
      </c>
      <c r="O281" s="20">
        <v>10</v>
      </c>
      <c r="P281" s="21" t="s">
        <v>4137</v>
      </c>
      <c r="Q281" s="20" t="s">
        <v>4098</v>
      </c>
      <c r="R281" s="21" t="s">
        <v>4138</v>
      </c>
      <c r="S281" s="21" t="s">
        <v>4133</v>
      </c>
      <c r="T281" s="20">
        <v>111058</v>
      </c>
      <c r="U281" s="20">
        <v>1</v>
      </c>
      <c r="V281" s="20">
        <v>0</v>
      </c>
      <c r="W281" s="20" t="s">
        <v>7102</v>
      </c>
      <c r="X281" s="20" t="s">
        <v>4977</v>
      </c>
      <c r="Y281" s="22">
        <v>45939.380651006897</v>
      </c>
      <c r="AA281" s="20" t="s">
        <v>4134</v>
      </c>
      <c r="AB281" s="27">
        <v>9106043551</v>
      </c>
      <c r="AC281" s="25" t="str">
        <f>VLOOKUP(AB281,Data!AF:AG,2,0)</f>
        <v>9106043551-00481889</v>
      </c>
      <c r="AE281" s="25" t="str">
        <f>VLOOKUP(AC281,Data!A:G,7,0)</f>
        <v>00481889</v>
      </c>
      <c r="AF281" s="25" t="str">
        <f>VLOOKUP(AC281,Data!A:D,4,0)</f>
        <v>09/10/2025</v>
      </c>
      <c r="AG281" s="20" t="s">
        <v>55</v>
      </c>
      <c r="AH281" s="25" t="s">
        <v>11964</v>
      </c>
      <c r="AI281" s="25" t="str">
        <f>VLOOKUP(AG281,'mã win'!B:K,10,0)</f>
        <v>B</v>
      </c>
      <c r="AJ281" s="20" t="str">
        <f>VLOOKUP(Q281,'mã sp'!A:B,2,0)</f>
        <v>GM500</v>
      </c>
      <c r="AK281" s="25" t="str">
        <f>VLOOKUP(AC281,Data!A:F,6,0)</f>
        <v>K25TTM</v>
      </c>
      <c r="AL281" s="20" t="str">
        <f t="shared" si="16"/>
        <v>4504 WM+ HNI Xóm 4 Đông Dư</v>
      </c>
      <c r="AM281" s="20" t="str">
        <f>VLOOKUP(AC281,Data!A:M,13,0)</f>
        <v>0104918404-002</v>
      </c>
      <c r="AN281" s="20">
        <f>MATCH(L281,[1]Khach_hang!$O:$O,0)</f>
        <v>1258</v>
      </c>
      <c r="AO281" s="20" t="str">
        <f t="shared" si="17"/>
        <v>WIN4504</v>
      </c>
      <c r="AP281" s="20" t="str">
        <f>IF(AND(AM281="0104918404",AO281=""),"WIN"&amp;L281,IF(AO281="",VLOOKUP(AM281,'mã win'!B:J,9,0),""))</f>
        <v/>
      </c>
      <c r="AQ281" s="25" t="str">
        <f t="shared" si="18"/>
        <v>WIN4504</v>
      </c>
      <c r="AR281" s="1">
        <f t="shared" si="19"/>
        <v>119942.64</v>
      </c>
    </row>
    <row r="282" spans="1:44" x14ac:dyDescent="0.25">
      <c r="A282" s="20">
        <v>7767</v>
      </c>
      <c r="B282" s="21">
        <v>9106043558</v>
      </c>
      <c r="C282" s="22">
        <v>45939</v>
      </c>
      <c r="D282" s="22">
        <v>45946</v>
      </c>
      <c r="E282" s="23">
        <v>45939.381122650499</v>
      </c>
      <c r="F282" s="21" t="s">
        <v>7104</v>
      </c>
      <c r="G282" s="22"/>
      <c r="H282" s="20" t="s">
        <v>4127</v>
      </c>
      <c r="I282" s="21" t="s">
        <v>4128</v>
      </c>
      <c r="J282" s="20" t="s">
        <v>4129</v>
      </c>
      <c r="K282" s="20" t="s">
        <v>4130</v>
      </c>
      <c r="L282" s="21" t="s">
        <v>5787</v>
      </c>
      <c r="M282" s="20" t="s">
        <v>5788</v>
      </c>
      <c r="N282" s="20" t="s">
        <v>5789</v>
      </c>
      <c r="O282" s="20">
        <v>10</v>
      </c>
      <c r="P282" s="21" t="s">
        <v>4141</v>
      </c>
      <c r="Q282" s="20" t="s">
        <v>4058</v>
      </c>
      <c r="R282" s="21" t="s">
        <v>4142</v>
      </c>
      <c r="S282" s="21" t="s">
        <v>4133</v>
      </c>
      <c r="T282" s="20">
        <v>37720</v>
      </c>
      <c r="U282" s="20">
        <v>3</v>
      </c>
      <c r="V282" s="20">
        <v>0</v>
      </c>
      <c r="W282" s="20" t="s">
        <v>5790</v>
      </c>
      <c r="X282" s="20" t="s">
        <v>4161</v>
      </c>
      <c r="Y282" s="22">
        <v>45939.381123182902</v>
      </c>
      <c r="AA282" s="20" t="s">
        <v>4134</v>
      </c>
      <c r="AB282" s="27">
        <v>9106043558</v>
      </c>
      <c r="AC282" s="25" t="str">
        <f>VLOOKUP(AB282,Data!AF:AG,2,0)</f>
        <v>9106043558-00003971</v>
      </c>
      <c r="AE282" s="25" t="str">
        <f>VLOOKUP(AC282,Data!A:G,7,0)</f>
        <v>00003971</v>
      </c>
      <c r="AF282" s="25" t="str">
        <f>VLOOKUP(AC282,Data!A:D,4,0)</f>
        <v>09/10/2025</v>
      </c>
      <c r="AG282" s="20" t="s">
        <v>1197</v>
      </c>
      <c r="AH282" s="25" t="s">
        <v>3839</v>
      </c>
      <c r="AI282" s="25" t="str">
        <f>VLOOKUP(AG282,'mã win'!B:K,10,0)</f>
        <v>N</v>
      </c>
      <c r="AJ282" s="20" t="str">
        <f>VLOOKUP(Q282,'mã sp'!A:B,2,0)</f>
        <v>MNH250</v>
      </c>
      <c r="AK282" s="25" t="str">
        <f>VLOOKUP(AC282,Data!A:F,6,0)</f>
        <v>K25TTM</v>
      </c>
      <c r="AL282" s="20" t="str">
        <f t="shared" si="16"/>
        <v>1640 WM VCP CMU Cà Mau</v>
      </c>
      <c r="AM282" s="20" t="str">
        <f>VLOOKUP(AC282,Data!A:M,13,0)</f>
        <v>0104918404-060</v>
      </c>
      <c r="AO282" s="20" t="str">
        <f t="shared" si="17"/>
        <v/>
      </c>
      <c r="AP282" s="20" t="str">
        <f>IF(AND(AM282="0104918404",AO282=""),"WIN"&amp;L282,IF(AO282="",VLOOKUP(AM282,'mã win'!B:J,9,0),""))</f>
        <v>WIN-060</v>
      </c>
      <c r="AQ282" s="25" t="str">
        <f t="shared" si="18"/>
        <v>WIN-060</v>
      </c>
      <c r="AR282" s="1">
        <f t="shared" si="19"/>
        <v>122212.8</v>
      </c>
    </row>
    <row r="283" spans="1:44" x14ac:dyDescent="0.25">
      <c r="A283" s="20">
        <v>7768</v>
      </c>
      <c r="B283" s="21">
        <v>9106043559</v>
      </c>
      <c r="C283" s="22">
        <v>45939</v>
      </c>
      <c r="D283" s="22">
        <v>45939</v>
      </c>
      <c r="E283" s="23">
        <v>45939.381186770799</v>
      </c>
      <c r="F283" s="21" t="s">
        <v>7105</v>
      </c>
      <c r="G283" s="22"/>
      <c r="H283" s="20" t="s">
        <v>4127</v>
      </c>
      <c r="I283" s="21" t="s">
        <v>4128</v>
      </c>
      <c r="J283" s="20" t="s">
        <v>4129</v>
      </c>
      <c r="K283" s="20" t="s">
        <v>4130</v>
      </c>
      <c r="L283" s="21" t="s">
        <v>4380</v>
      </c>
      <c r="M283" s="20" t="s">
        <v>4381</v>
      </c>
      <c r="N283" s="20" t="s">
        <v>4382</v>
      </c>
      <c r="O283" s="20">
        <v>10</v>
      </c>
      <c r="P283" s="21" t="s">
        <v>4152</v>
      </c>
      <c r="Q283" s="20" t="s">
        <v>4012</v>
      </c>
      <c r="R283" s="21" t="s">
        <v>4153</v>
      </c>
      <c r="S283" s="21" t="s">
        <v>4133</v>
      </c>
      <c r="T283" s="20">
        <v>50182</v>
      </c>
      <c r="U283" s="20">
        <v>1</v>
      </c>
      <c r="V283" s="20">
        <v>0</v>
      </c>
      <c r="W283" s="20" t="s">
        <v>4381</v>
      </c>
      <c r="Y283" s="22">
        <v>45939.381186886603</v>
      </c>
      <c r="AA283" s="20" t="s">
        <v>4134</v>
      </c>
      <c r="AB283" s="27">
        <v>9106043559</v>
      </c>
      <c r="AC283" s="25" t="str">
        <f>VLOOKUP(AB283,Data!AF:AG,2,0)</f>
        <v>9106043559-00047584</v>
      </c>
      <c r="AE283" s="25" t="str">
        <f>VLOOKUP(AC283,Data!A:G,7,0)</f>
        <v>00047584</v>
      </c>
      <c r="AF283" s="25" t="str">
        <f>VLOOKUP(AC283,Data!A:D,4,0)</f>
        <v>09/10/2025</v>
      </c>
      <c r="AG283" s="20" t="s">
        <v>407</v>
      </c>
      <c r="AH283" s="25" t="s">
        <v>3627</v>
      </c>
      <c r="AI283" s="25" t="str">
        <f>VLOOKUP(AG283,'mã win'!B:K,10,0)</f>
        <v>B</v>
      </c>
      <c r="AJ283" s="20" t="str">
        <f>VLOOKUP(Q283,'mã sp'!A:B,2,0)</f>
        <v>GTLX250G</v>
      </c>
      <c r="AK283" s="25" t="str">
        <f>VLOOKUP(AC283,Data!A:F,6,0)</f>
        <v>K25TTM</v>
      </c>
      <c r="AL283" s="20" t="str">
        <f t="shared" si="16"/>
        <v>3479 WM+ QNH Khu 2 Thanh Sơn</v>
      </c>
      <c r="AM283" s="20" t="str">
        <f>VLOOKUP(AC283,Data!A:M,13,0)</f>
        <v>0104918404-007</v>
      </c>
      <c r="AO283" s="20" t="str">
        <f t="shared" si="17"/>
        <v/>
      </c>
      <c r="AP283" s="20" t="str">
        <f>IF(AND(AM283="0104918404",AO283=""),"WIN"&amp;L283,IF(AO283="",VLOOKUP(AM283,'mã win'!B:J,9,0),""))</f>
        <v>WIN-QNH-00-007</v>
      </c>
      <c r="AQ283" s="25" t="str">
        <f t="shared" si="18"/>
        <v>WIN-QNH-00-007</v>
      </c>
      <c r="AR283" s="1">
        <f t="shared" si="19"/>
        <v>54196.56</v>
      </c>
    </row>
    <row r="284" spans="1:44" x14ac:dyDescent="0.25">
      <c r="A284" s="20">
        <v>7769</v>
      </c>
      <c r="B284" s="21">
        <v>9106043554</v>
      </c>
      <c r="C284" s="22">
        <v>45939</v>
      </c>
      <c r="D284" s="22">
        <v>45939</v>
      </c>
      <c r="E284" s="23">
        <v>45939.381857789398</v>
      </c>
      <c r="F284" s="21" t="s">
        <v>7106</v>
      </c>
      <c r="G284" s="22"/>
      <c r="H284" s="20" t="s">
        <v>4127</v>
      </c>
      <c r="I284" s="21" t="s">
        <v>4128</v>
      </c>
      <c r="J284" s="20" t="s">
        <v>4129</v>
      </c>
      <c r="K284" s="20" t="s">
        <v>4130</v>
      </c>
      <c r="L284" s="21" t="s">
        <v>7107</v>
      </c>
      <c r="M284" s="20" t="s">
        <v>7108</v>
      </c>
      <c r="N284" s="20" t="s">
        <v>7109</v>
      </c>
      <c r="O284" s="20">
        <v>10</v>
      </c>
      <c r="P284" s="21" t="s">
        <v>4152</v>
      </c>
      <c r="Q284" s="20" t="s">
        <v>4012</v>
      </c>
      <c r="R284" s="21" t="s">
        <v>4153</v>
      </c>
      <c r="S284" s="21" t="s">
        <v>4133</v>
      </c>
      <c r="T284" s="20">
        <v>50182</v>
      </c>
      <c r="U284" s="20">
        <v>2</v>
      </c>
      <c r="V284" s="20">
        <v>0</v>
      </c>
      <c r="W284" s="20" t="s">
        <v>7108</v>
      </c>
      <c r="X284" s="20" t="s">
        <v>7110</v>
      </c>
      <c r="Y284" s="22">
        <v>45939.381857951397</v>
      </c>
      <c r="AA284" s="20" t="s">
        <v>4134</v>
      </c>
      <c r="AB284" s="27">
        <v>9106043554</v>
      </c>
      <c r="AC284" s="25" t="str">
        <f>VLOOKUP(AB284,Data!AF:AG,2,0)</f>
        <v>9106043554-00028913</v>
      </c>
      <c r="AE284" s="25" t="str">
        <f>VLOOKUP(AC284,Data!A:G,7,0)</f>
        <v>00028913</v>
      </c>
      <c r="AF284" s="25" t="str">
        <f>VLOOKUP(AC284,Data!A:D,4,0)</f>
        <v>09/10/2025</v>
      </c>
      <c r="AG284" s="20" t="s">
        <v>310</v>
      </c>
      <c r="AH284" s="25" t="s">
        <v>3819</v>
      </c>
      <c r="AI284" s="25" t="str">
        <f>VLOOKUP(AG284,'mã win'!B:K,10,0)</f>
        <v>B</v>
      </c>
      <c r="AJ284" s="20" t="str">
        <f>VLOOKUP(Q284,'mã sp'!A:B,2,0)</f>
        <v>GTLX250G</v>
      </c>
      <c r="AK284" s="25" t="str">
        <f>VLOOKUP(AC284,Data!A:F,6,0)</f>
        <v>K25TTM</v>
      </c>
      <c r="AL284" s="20" t="str">
        <f t="shared" si="16"/>
        <v>4914 WM+ HYN Thôn Như Phượng Thượng</v>
      </c>
      <c r="AM284" s="20" t="str">
        <f>VLOOKUP(AC284,Data!A:M,13,0)</f>
        <v>0104918404-056</v>
      </c>
      <c r="AO284" s="20" t="str">
        <f t="shared" si="17"/>
        <v/>
      </c>
      <c r="AP284" s="20" t="str">
        <f>IF(AND(AM284="0104918404",AO284=""),"WIN"&amp;L284,IF(AO284="",VLOOKUP(AM284,'mã win'!B:J,9,0),""))</f>
        <v>WIN-056</v>
      </c>
      <c r="AQ284" s="25" t="str">
        <f t="shared" si="18"/>
        <v>WIN-056</v>
      </c>
      <c r="AR284" s="1">
        <f t="shared" si="19"/>
        <v>108393.12</v>
      </c>
    </row>
    <row r="285" spans="1:44" x14ac:dyDescent="0.25">
      <c r="A285" s="20">
        <v>7770</v>
      </c>
      <c r="B285" s="21">
        <v>9106043536</v>
      </c>
      <c r="C285" s="22">
        <v>45939</v>
      </c>
      <c r="D285" s="22">
        <v>45939</v>
      </c>
      <c r="E285" s="23">
        <v>45939.382283217601</v>
      </c>
      <c r="F285" s="21" t="s">
        <v>7111</v>
      </c>
      <c r="G285" s="22"/>
      <c r="H285" s="20" t="s">
        <v>4127</v>
      </c>
      <c r="I285" s="21" t="s">
        <v>4128</v>
      </c>
      <c r="J285" s="20" t="s">
        <v>4129</v>
      </c>
      <c r="K285" s="20" t="s">
        <v>4130</v>
      </c>
      <c r="L285" s="21" t="s">
        <v>5809</v>
      </c>
      <c r="M285" s="20" t="s">
        <v>5810</v>
      </c>
      <c r="N285" s="20" t="s">
        <v>5811</v>
      </c>
      <c r="O285" s="20">
        <v>10</v>
      </c>
      <c r="P285" s="21" t="s">
        <v>4139</v>
      </c>
      <c r="Q285" s="20" t="s">
        <v>3948</v>
      </c>
      <c r="R285" s="21" t="s">
        <v>4140</v>
      </c>
      <c r="S285" s="21" t="s">
        <v>4133</v>
      </c>
      <c r="T285" s="20">
        <v>74250</v>
      </c>
      <c r="U285" s="20">
        <v>1</v>
      </c>
      <c r="V285" s="20">
        <v>0</v>
      </c>
      <c r="W285" s="20" t="s">
        <v>5810</v>
      </c>
      <c r="X285" s="20" t="s">
        <v>5812</v>
      </c>
      <c r="Y285" s="22">
        <v>45939.382282986102</v>
      </c>
      <c r="AA285" s="20" t="s">
        <v>4134</v>
      </c>
      <c r="AB285" s="27">
        <v>9106043536</v>
      </c>
      <c r="AC285" s="25" t="str">
        <f>VLOOKUP(AB285,Data!AF:AG,2,0)</f>
        <v>9106043536-00035429</v>
      </c>
      <c r="AE285" s="25" t="str">
        <f>VLOOKUP(AC285,Data!A:G,7,0)</f>
        <v>00035429</v>
      </c>
      <c r="AF285" s="25" t="str">
        <f>VLOOKUP(AC285,Data!A:D,4,0)</f>
        <v>09/10/2025</v>
      </c>
      <c r="AG285" s="20" t="s">
        <v>605</v>
      </c>
      <c r="AH285" s="25" t="s">
        <v>3711</v>
      </c>
      <c r="AI285" s="25" t="str">
        <f>VLOOKUP(AG285,'mã win'!B:K,10,0)</f>
        <v>B</v>
      </c>
      <c r="AJ285" s="20" t="str">
        <f>VLOOKUP(Q285,'mã sp'!A:B,2,0)</f>
        <v>CC300</v>
      </c>
      <c r="AK285" s="25" t="str">
        <f>VLOOKUP(AC285,Data!A:F,6,0)</f>
        <v>K25TTM</v>
      </c>
      <c r="AL285" s="20" t="str">
        <f t="shared" si="16"/>
        <v>3268 WM+ HPG 121 Dư Hàng</v>
      </c>
      <c r="AM285" s="20" t="str">
        <f>VLOOKUP(AC285,Data!A:M,13,0)</f>
        <v>0104918404-025</v>
      </c>
      <c r="AO285" s="20" t="str">
        <f t="shared" si="17"/>
        <v/>
      </c>
      <c r="AP285" s="20" t="str">
        <f>IF(AND(AM285="0104918404",AO285=""),"WIN"&amp;L285,IF(AO285="",VLOOKUP(AM285,'mã win'!B:J,9,0),""))</f>
        <v>WIN-025</v>
      </c>
      <c r="AQ285" s="25" t="str">
        <f t="shared" si="18"/>
        <v>WIN-025</v>
      </c>
      <c r="AR285" s="1">
        <f t="shared" si="19"/>
        <v>80190</v>
      </c>
    </row>
    <row r="286" spans="1:44" x14ac:dyDescent="0.25">
      <c r="A286" s="20">
        <v>7771</v>
      </c>
      <c r="B286" s="21">
        <v>9106043590</v>
      </c>
      <c r="C286" s="22">
        <v>45939</v>
      </c>
      <c r="D286" s="22">
        <v>45944</v>
      </c>
      <c r="E286" s="23">
        <v>45939.383431284703</v>
      </c>
      <c r="F286" s="21" t="s">
        <v>7112</v>
      </c>
      <c r="G286" s="22"/>
      <c r="H286" s="20" t="s">
        <v>4127</v>
      </c>
      <c r="I286" s="21" t="s">
        <v>4128</v>
      </c>
      <c r="J286" s="20" t="s">
        <v>4129</v>
      </c>
      <c r="K286" s="20" t="s">
        <v>4130</v>
      </c>
      <c r="L286" s="21" t="s">
        <v>5393</v>
      </c>
      <c r="M286" s="20" t="s">
        <v>5394</v>
      </c>
      <c r="N286" s="20" t="s">
        <v>5395</v>
      </c>
      <c r="O286" s="20">
        <v>10</v>
      </c>
      <c r="P286" s="21" t="s">
        <v>4137</v>
      </c>
      <c r="Q286" s="20" t="s">
        <v>4098</v>
      </c>
      <c r="R286" s="21" t="s">
        <v>4138</v>
      </c>
      <c r="S286" s="21" t="s">
        <v>4133</v>
      </c>
      <c r="T286" s="20">
        <v>111058</v>
      </c>
      <c r="U286" s="20">
        <v>8</v>
      </c>
      <c r="V286" s="20">
        <v>0</v>
      </c>
      <c r="W286" s="20" t="s">
        <v>5396</v>
      </c>
      <c r="Y286" s="22">
        <v>45939.383430902803</v>
      </c>
      <c r="AA286" s="20" t="s">
        <v>4134</v>
      </c>
      <c r="AB286" s="27">
        <v>9106043590</v>
      </c>
      <c r="AC286" s="25" t="str">
        <f>VLOOKUP(AB286,Data!AF:AG,2,0)</f>
        <v>9106043590-00033582</v>
      </c>
      <c r="AE286" s="25" t="str">
        <f>VLOOKUP(AC286,Data!A:G,7,0)</f>
        <v>00033582</v>
      </c>
      <c r="AF286" s="25" t="str">
        <f>VLOOKUP(AC286,Data!A:D,4,0)</f>
        <v>09/10/2025</v>
      </c>
      <c r="AG286" s="20" t="s">
        <v>164</v>
      </c>
      <c r="AH286" s="25" t="s">
        <v>3686</v>
      </c>
      <c r="AI286" s="25" t="str">
        <f>VLOOKUP(AG286,'mã win'!B:K,10,0)</f>
        <v>B</v>
      </c>
      <c r="AJ286" s="20" t="str">
        <f>VLOOKUP(Q286,'mã sp'!A:B,2,0)</f>
        <v>GM500</v>
      </c>
      <c r="AK286" s="25" t="str">
        <f>VLOOKUP(AC286,Data!A:F,6,0)</f>
        <v>K25TTM</v>
      </c>
      <c r="AL286" s="20" t="str">
        <f t="shared" si="16"/>
        <v>2BA1 WM+ THA Hưng Phú, Vạn Lộc</v>
      </c>
      <c r="AM286" s="20" t="str">
        <f>VLOOKUP(AC286,Data!A:M,13,0)</f>
        <v>0104918404-020</v>
      </c>
      <c r="AO286" s="20" t="str">
        <f t="shared" si="17"/>
        <v/>
      </c>
      <c r="AP286" s="20" t="str">
        <f>IF(AND(AM286="0104918404",AO286=""),"WIN"&amp;L286,IF(AO286="",VLOOKUP(AM286,'mã win'!B:J,9,0),""))</f>
        <v>WIN-020</v>
      </c>
      <c r="AQ286" s="25" t="str">
        <f t="shared" si="18"/>
        <v>WIN-020</v>
      </c>
      <c r="AR286" s="1">
        <f t="shared" si="19"/>
        <v>959541.12</v>
      </c>
    </row>
    <row r="287" spans="1:44" x14ac:dyDescent="0.25">
      <c r="A287" s="20">
        <v>7772</v>
      </c>
      <c r="B287" s="21">
        <v>9106043602</v>
      </c>
      <c r="C287" s="22">
        <v>45939</v>
      </c>
      <c r="D287" s="22">
        <v>45944</v>
      </c>
      <c r="E287" s="23">
        <v>45939.389264780097</v>
      </c>
      <c r="F287" s="21" t="s">
        <v>7113</v>
      </c>
      <c r="G287" s="22"/>
      <c r="H287" s="20" t="s">
        <v>4127</v>
      </c>
      <c r="I287" s="21" t="s">
        <v>4128</v>
      </c>
      <c r="J287" s="20" t="s">
        <v>4129</v>
      </c>
      <c r="K287" s="20" t="s">
        <v>4130</v>
      </c>
      <c r="L287" s="21" t="s">
        <v>6225</v>
      </c>
      <c r="M287" s="20" t="s">
        <v>6226</v>
      </c>
      <c r="N287" s="20" t="s">
        <v>6227</v>
      </c>
      <c r="O287" s="20">
        <v>10</v>
      </c>
      <c r="P287" s="21" t="s">
        <v>4137</v>
      </c>
      <c r="Q287" s="20" t="s">
        <v>4098</v>
      </c>
      <c r="R287" s="21" t="s">
        <v>4138</v>
      </c>
      <c r="S287" s="21" t="s">
        <v>4133</v>
      </c>
      <c r="T287" s="20">
        <v>111058</v>
      </c>
      <c r="U287" s="20">
        <v>1</v>
      </c>
      <c r="V287" s="20">
        <v>0</v>
      </c>
      <c r="W287" s="20" t="s">
        <v>6226</v>
      </c>
      <c r="X287" s="20" t="s">
        <v>6228</v>
      </c>
      <c r="Y287" s="22">
        <v>45939.389264351797</v>
      </c>
      <c r="AA287" s="20" t="s">
        <v>4134</v>
      </c>
      <c r="AB287" s="27">
        <v>9106043602</v>
      </c>
      <c r="AC287" s="25" t="str">
        <f>VLOOKUP(AB287,Data!AF:AG,2,0)</f>
        <v>9106043602-00009713</v>
      </c>
      <c r="AE287" s="25" t="str">
        <f>VLOOKUP(AC287,Data!A:G,7,0)</f>
        <v>00009713</v>
      </c>
      <c r="AF287" s="25" t="str">
        <f>VLOOKUP(AC287,Data!A:D,4,0)</f>
        <v>09/10/2025</v>
      </c>
      <c r="AG287" s="20" t="s">
        <v>431</v>
      </c>
      <c r="AH287" s="25" t="s">
        <v>3864</v>
      </c>
      <c r="AI287" s="25" t="str">
        <f>VLOOKUP(AG287,'mã win'!B:K,10,0)</f>
        <v>B</v>
      </c>
      <c r="AJ287" s="20" t="str">
        <f>VLOOKUP(Q287,'mã sp'!A:B,2,0)</f>
        <v>GM500</v>
      </c>
      <c r="AK287" s="25" t="str">
        <f>VLOOKUP(AC287,Data!A:F,6,0)</f>
        <v>K25TTM</v>
      </c>
      <c r="AL287" s="20" t="str">
        <f t="shared" si="16"/>
        <v>2ART WM+ BGG 430 Chợ Mía</v>
      </c>
      <c r="AM287" s="20" t="str">
        <f>VLOOKUP(AC287,Data!A:M,13,0)</f>
        <v>0104918404-065</v>
      </c>
      <c r="AO287" s="20" t="str">
        <f t="shared" si="17"/>
        <v/>
      </c>
      <c r="AP287" s="20" t="str">
        <f>IF(AND(AM287="0104918404",AO287=""),"WIN"&amp;L287,IF(AO287="",VLOOKUP(AM287,'mã win'!B:J,9,0),""))</f>
        <v>WIN-065</v>
      </c>
      <c r="AQ287" s="25" t="str">
        <f t="shared" si="18"/>
        <v>WIN-065</v>
      </c>
      <c r="AR287" s="1">
        <f t="shared" si="19"/>
        <v>119942.64</v>
      </c>
    </row>
    <row r="288" spans="1:44" x14ac:dyDescent="0.25">
      <c r="A288" s="20">
        <v>7773</v>
      </c>
      <c r="B288" s="21">
        <v>9106043647</v>
      </c>
      <c r="C288" s="22">
        <v>45939</v>
      </c>
      <c r="D288" s="22">
        <v>45944</v>
      </c>
      <c r="E288" s="23">
        <v>45939.390433530098</v>
      </c>
      <c r="F288" s="21" t="s">
        <v>7114</v>
      </c>
      <c r="G288" s="22"/>
      <c r="H288" s="20" t="s">
        <v>4127</v>
      </c>
      <c r="I288" s="21" t="s">
        <v>4128</v>
      </c>
      <c r="J288" s="20" t="s">
        <v>4129</v>
      </c>
      <c r="K288" s="20" t="s">
        <v>4130</v>
      </c>
      <c r="L288" s="21" t="s">
        <v>7115</v>
      </c>
      <c r="M288" s="20" t="s">
        <v>7116</v>
      </c>
      <c r="N288" s="20" t="s">
        <v>7117</v>
      </c>
      <c r="O288" s="20">
        <v>10</v>
      </c>
      <c r="P288" s="21" t="s">
        <v>4137</v>
      </c>
      <c r="Q288" s="20" t="s">
        <v>4098</v>
      </c>
      <c r="R288" s="21" t="s">
        <v>4138</v>
      </c>
      <c r="S288" s="21" t="s">
        <v>4133</v>
      </c>
      <c r="T288" s="20">
        <v>111058</v>
      </c>
      <c r="U288" s="20">
        <v>1</v>
      </c>
      <c r="V288" s="20">
        <v>0</v>
      </c>
      <c r="W288" s="20" t="s">
        <v>7116</v>
      </c>
      <c r="Y288" s="22">
        <v>45939.390433101798</v>
      </c>
      <c r="AA288" s="20" t="s">
        <v>4134</v>
      </c>
      <c r="AB288" s="27">
        <v>9106043647</v>
      </c>
      <c r="AC288" s="25" t="str">
        <f>VLOOKUP(AB288,Data!AF:AG,2,0)</f>
        <v>9106043647-00481921</v>
      </c>
      <c r="AE288" s="25" t="str">
        <f>VLOOKUP(AC288,Data!A:G,7,0)</f>
        <v>00481921</v>
      </c>
      <c r="AF288" s="25" t="str">
        <f>VLOOKUP(AC288,Data!A:D,4,0)</f>
        <v>09/10/2025</v>
      </c>
      <c r="AG288" s="20" t="s">
        <v>55</v>
      </c>
      <c r="AH288" s="25" t="s">
        <v>14478</v>
      </c>
      <c r="AI288" s="25" t="str">
        <f>VLOOKUP(AG288,'mã win'!B:K,10,0)</f>
        <v>B</v>
      </c>
      <c r="AJ288" s="20" t="str">
        <f>VLOOKUP(Q288,'mã sp'!A:B,2,0)</f>
        <v>GM500</v>
      </c>
      <c r="AK288" s="25" t="str">
        <f>VLOOKUP(AC288,Data!A:F,6,0)</f>
        <v>K25TTM</v>
      </c>
      <c r="AL288" s="20" t="str">
        <f t="shared" si="16"/>
        <v>6466 WM+ HNI Đại Thành, Quốc Oai</v>
      </c>
      <c r="AM288" s="20" t="str">
        <f>VLOOKUP(AC288,Data!A:M,13,0)</f>
        <v>0104918404-002</v>
      </c>
      <c r="AN288" s="20">
        <f>MATCH(L288,[1]Khach_hang!$O:$O,0)</f>
        <v>1838</v>
      </c>
      <c r="AO288" s="20" t="str">
        <f t="shared" si="17"/>
        <v>WIN6466</v>
      </c>
      <c r="AP288" s="20" t="str">
        <f>IF(AND(AM288="0104918404",AO288=""),"WIN"&amp;L288,IF(AO288="",VLOOKUP(AM288,'mã win'!B:J,9,0),""))</f>
        <v/>
      </c>
      <c r="AQ288" s="25" t="str">
        <f t="shared" si="18"/>
        <v>WIN6466</v>
      </c>
      <c r="AR288" s="1">
        <f t="shared" si="19"/>
        <v>119942.64</v>
      </c>
    </row>
    <row r="289" spans="1:44" x14ac:dyDescent="0.25">
      <c r="A289" s="20">
        <v>7774</v>
      </c>
      <c r="B289" s="21">
        <v>9106043660</v>
      </c>
      <c r="C289" s="22">
        <v>45939</v>
      </c>
      <c r="D289" s="22">
        <v>45944</v>
      </c>
      <c r="E289" s="23">
        <v>45939.393371759303</v>
      </c>
      <c r="F289" s="21" t="s">
        <v>7118</v>
      </c>
      <c r="G289" s="22"/>
      <c r="H289" s="20" t="s">
        <v>4127</v>
      </c>
      <c r="I289" s="21" t="s">
        <v>4128</v>
      </c>
      <c r="J289" s="20" t="s">
        <v>4129</v>
      </c>
      <c r="K289" s="20" t="s">
        <v>4130</v>
      </c>
      <c r="L289" s="21" t="s">
        <v>5256</v>
      </c>
      <c r="M289" s="20" t="s">
        <v>5257</v>
      </c>
      <c r="N289" s="20" t="s">
        <v>5258</v>
      </c>
      <c r="O289" s="20">
        <v>10</v>
      </c>
      <c r="P289" s="21" t="s">
        <v>4137</v>
      </c>
      <c r="Q289" s="20" t="s">
        <v>4098</v>
      </c>
      <c r="R289" s="21" t="s">
        <v>4138</v>
      </c>
      <c r="S289" s="21" t="s">
        <v>4133</v>
      </c>
      <c r="T289" s="20">
        <v>111058</v>
      </c>
      <c r="U289" s="20">
        <v>1</v>
      </c>
      <c r="V289" s="20">
        <v>0</v>
      </c>
      <c r="W289" s="20" t="s">
        <v>5259</v>
      </c>
      <c r="Y289" s="22">
        <v>45939.393371956001</v>
      </c>
      <c r="AA289" s="20" t="s">
        <v>4134</v>
      </c>
      <c r="AB289" s="27">
        <v>9106043660</v>
      </c>
      <c r="AC289" s="25" t="str">
        <f>VLOOKUP(AB289,Data!AF:AG,2,0)</f>
        <v>9106043660-00008329</v>
      </c>
      <c r="AE289" s="25" t="str">
        <f>VLOOKUP(AC289,Data!A:G,7,0)</f>
        <v>00008329</v>
      </c>
      <c r="AF289" s="25" t="str">
        <f>VLOOKUP(AC289,Data!A:D,4,0)</f>
        <v>09/10/2025</v>
      </c>
      <c r="AG289" s="20" t="s">
        <v>542</v>
      </c>
      <c r="AH289" s="25" t="s">
        <v>3696</v>
      </c>
      <c r="AI289" s="25" t="str">
        <f>VLOOKUP(AG289,'mã win'!B:K,10,0)</f>
        <v>N</v>
      </c>
      <c r="AJ289" s="20" t="str">
        <f>VLOOKUP(Q289,'mã sp'!A:B,2,0)</f>
        <v>GM500</v>
      </c>
      <c r="AK289" s="25" t="str">
        <f>VLOOKUP(AC289,Data!A:F,6,0)</f>
        <v>K25TTM</v>
      </c>
      <c r="AL289" s="20" t="str">
        <f t="shared" si="16"/>
        <v>2AU5 WM+ GLI 463 - 465 Trần Hưng Đạo, Ay</v>
      </c>
      <c r="AM289" s="20" t="str">
        <f>VLOOKUP(AC289,Data!A:M,13,0)</f>
        <v>0104918404-022</v>
      </c>
      <c r="AO289" s="20" t="str">
        <f t="shared" si="17"/>
        <v/>
      </c>
      <c r="AP289" s="20" t="str">
        <f>IF(AND(AM289="0104918404",AO289=""),"WIN"&amp;L289,IF(AO289="",VLOOKUP(AM289,'mã win'!B:J,9,0),""))</f>
        <v>WIN-022</v>
      </c>
      <c r="AQ289" s="25" t="str">
        <f t="shared" si="18"/>
        <v>WIN-022</v>
      </c>
      <c r="AR289" s="1">
        <f t="shared" si="19"/>
        <v>119942.64</v>
      </c>
    </row>
    <row r="290" spans="1:44" x14ac:dyDescent="0.25">
      <c r="A290" s="20">
        <v>7775</v>
      </c>
      <c r="B290" s="21">
        <v>9106043698</v>
      </c>
      <c r="C290" s="22">
        <v>45939</v>
      </c>
      <c r="D290" s="22">
        <v>45944</v>
      </c>
      <c r="E290" s="23">
        <v>45939.394872372701</v>
      </c>
      <c r="F290" s="21" t="s">
        <v>7119</v>
      </c>
      <c r="G290" s="22"/>
      <c r="H290" s="20" t="s">
        <v>4127</v>
      </c>
      <c r="I290" s="21" t="s">
        <v>4128</v>
      </c>
      <c r="J290" s="20" t="s">
        <v>4129</v>
      </c>
      <c r="K290" s="20" t="s">
        <v>4130</v>
      </c>
      <c r="L290" s="21" t="s">
        <v>7120</v>
      </c>
      <c r="M290" s="20" t="s">
        <v>7121</v>
      </c>
      <c r="N290" s="20" t="s">
        <v>7122</v>
      </c>
      <c r="O290" s="20">
        <v>10</v>
      </c>
      <c r="P290" s="21" t="s">
        <v>4135</v>
      </c>
      <c r="Q290" s="20" t="s">
        <v>4086</v>
      </c>
      <c r="R290" s="21" t="s">
        <v>4136</v>
      </c>
      <c r="S290" s="21" t="s">
        <v>4133</v>
      </c>
      <c r="T290" s="20">
        <v>45588</v>
      </c>
      <c r="U290" s="20">
        <v>1</v>
      </c>
      <c r="V290" s="20">
        <v>0</v>
      </c>
      <c r="W290" s="20" t="s">
        <v>7123</v>
      </c>
      <c r="Y290" s="22">
        <v>45939.394872222198</v>
      </c>
      <c r="AA290" s="20" t="s">
        <v>4134</v>
      </c>
      <c r="AB290" s="27">
        <v>9106043698</v>
      </c>
      <c r="AC290" s="25" t="str">
        <f>VLOOKUP(AB290,Data!AF:AG,2,0)</f>
        <v>9106043698-00481948</v>
      </c>
      <c r="AE290" s="25" t="str">
        <f>VLOOKUP(AC290,Data!A:G,7,0)</f>
        <v>00481948</v>
      </c>
      <c r="AF290" s="25" t="str">
        <f>VLOOKUP(AC290,Data!A:D,4,0)</f>
        <v>09/10/2025</v>
      </c>
      <c r="AG290" s="20" t="s">
        <v>55</v>
      </c>
      <c r="AH290" s="25" t="s">
        <v>10294</v>
      </c>
      <c r="AI290" s="25" t="str">
        <f>VLOOKUP(AG290,'mã win'!B:K,10,0)</f>
        <v>B</v>
      </c>
      <c r="AJ290" s="20" t="str">
        <f>VLOOKUP(Q290,'mã sp'!A:B,2,0)</f>
        <v>TH200</v>
      </c>
      <c r="AK290" s="25" t="str">
        <f>VLOOKUP(AC290,Data!A:F,6,0)</f>
        <v>K25TTM</v>
      </c>
      <c r="AL290" s="20" t="str">
        <f t="shared" si="16"/>
        <v>2AGS WM+ HNI LK4-09, KĐT mới Kim Văn-Kim</v>
      </c>
      <c r="AM290" s="20" t="str">
        <f>VLOOKUP(AC290,Data!A:M,13,0)</f>
        <v>0104918404-002</v>
      </c>
      <c r="AN290" s="20">
        <f>MATCH(L290,[1]Khach_hang!$O:$O,0)</f>
        <v>474</v>
      </c>
      <c r="AO290" s="20" t="str">
        <f t="shared" si="17"/>
        <v>WIN2AGS</v>
      </c>
      <c r="AP290" s="20" t="str">
        <f>IF(AND(AM290="0104918404",AO290=""),"WIN"&amp;L290,IF(AO290="",VLOOKUP(AM290,'mã win'!B:J,9,0),""))</f>
        <v/>
      </c>
      <c r="AQ290" s="25" t="str">
        <f t="shared" si="18"/>
        <v>WIN2AGS</v>
      </c>
      <c r="AR290" s="1">
        <f t="shared" si="19"/>
        <v>49235.040000000001</v>
      </c>
    </row>
    <row r="291" spans="1:44" x14ac:dyDescent="0.25">
      <c r="A291" s="20">
        <v>7776</v>
      </c>
      <c r="B291" s="21">
        <v>9106043698</v>
      </c>
      <c r="C291" s="22">
        <v>45939</v>
      </c>
      <c r="D291" s="22">
        <v>45944</v>
      </c>
      <c r="E291" s="23">
        <v>45939.394872372701</v>
      </c>
      <c r="F291" s="21" t="s">
        <v>7119</v>
      </c>
      <c r="G291" s="22"/>
      <c r="H291" s="20" t="s">
        <v>4127</v>
      </c>
      <c r="I291" s="21" t="s">
        <v>4128</v>
      </c>
      <c r="J291" s="20" t="s">
        <v>4129</v>
      </c>
      <c r="K291" s="20" t="s">
        <v>4130</v>
      </c>
      <c r="L291" s="21" t="s">
        <v>7120</v>
      </c>
      <c r="M291" s="20" t="s">
        <v>7121</v>
      </c>
      <c r="N291" s="20" t="s">
        <v>7122</v>
      </c>
      <c r="O291" s="20">
        <v>20</v>
      </c>
      <c r="P291" s="21" t="s">
        <v>4141</v>
      </c>
      <c r="Q291" s="20" t="s">
        <v>4058</v>
      </c>
      <c r="R291" s="21" t="s">
        <v>4142</v>
      </c>
      <c r="S291" s="21" t="s">
        <v>4133</v>
      </c>
      <c r="T291" s="20">
        <v>37720</v>
      </c>
      <c r="U291" s="20">
        <v>1</v>
      </c>
      <c r="V291" s="20">
        <v>0</v>
      </c>
      <c r="W291" s="20" t="s">
        <v>7123</v>
      </c>
      <c r="Y291" s="22">
        <v>45939.394872222198</v>
      </c>
      <c r="AA291" s="20" t="s">
        <v>4134</v>
      </c>
      <c r="AB291" s="27">
        <v>9106043698</v>
      </c>
      <c r="AC291" s="25" t="str">
        <f>VLOOKUP(AB291,Data!AF:AG,2,0)</f>
        <v>9106043698-00481948</v>
      </c>
      <c r="AE291" s="25" t="str">
        <f>VLOOKUP(AC291,Data!A:G,7,0)</f>
        <v>00481948</v>
      </c>
      <c r="AF291" s="25" t="str">
        <f>VLOOKUP(AC291,Data!A:D,4,0)</f>
        <v>09/10/2025</v>
      </c>
      <c r="AG291" s="20" t="s">
        <v>55</v>
      </c>
      <c r="AH291" s="25" t="s">
        <v>10294</v>
      </c>
      <c r="AI291" s="25" t="str">
        <f>VLOOKUP(AG291,'mã win'!B:K,10,0)</f>
        <v>B</v>
      </c>
      <c r="AJ291" s="20" t="str">
        <f>VLOOKUP(Q291,'mã sp'!A:B,2,0)</f>
        <v>MNH250</v>
      </c>
      <c r="AK291" s="25" t="str">
        <f>VLOOKUP(AC291,Data!A:F,6,0)</f>
        <v>K25TTM</v>
      </c>
      <c r="AL291" s="20" t="str">
        <f t="shared" si="16"/>
        <v>2AGS WM+ HNI LK4-09, KĐT mới Kim Văn-Kim</v>
      </c>
      <c r="AM291" s="20" t="str">
        <f>VLOOKUP(AC291,Data!A:M,13,0)</f>
        <v>0104918404-002</v>
      </c>
      <c r="AN291" s="20">
        <f>MATCH(L291,[1]Khach_hang!$O:$O,0)</f>
        <v>474</v>
      </c>
      <c r="AO291" s="20" t="str">
        <f t="shared" si="17"/>
        <v>WIN2AGS</v>
      </c>
      <c r="AP291" s="20" t="str">
        <f>IF(AND(AM291="0104918404",AO291=""),"WIN"&amp;L291,IF(AO291="",VLOOKUP(AM291,'mã win'!B:J,9,0),""))</f>
        <v/>
      </c>
      <c r="AQ291" s="25" t="str">
        <f t="shared" si="18"/>
        <v>WIN2AGS</v>
      </c>
      <c r="AR291" s="1">
        <f t="shared" si="19"/>
        <v>40737.599999999999</v>
      </c>
    </row>
    <row r="292" spans="1:44" x14ac:dyDescent="0.25">
      <c r="A292" s="20">
        <v>7777</v>
      </c>
      <c r="B292" s="21">
        <v>9106043670</v>
      </c>
      <c r="C292" s="22">
        <v>45939</v>
      </c>
      <c r="D292" s="22">
        <v>45944</v>
      </c>
      <c r="E292" s="23">
        <v>45939.394873761601</v>
      </c>
      <c r="F292" s="21" t="s">
        <v>7124</v>
      </c>
      <c r="G292" s="22"/>
      <c r="H292" s="20" t="s">
        <v>4127</v>
      </c>
      <c r="I292" s="21" t="s">
        <v>4128</v>
      </c>
      <c r="J292" s="20" t="s">
        <v>4129</v>
      </c>
      <c r="K292" s="20" t="s">
        <v>4130</v>
      </c>
      <c r="L292" s="21" t="s">
        <v>6257</v>
      </c>
      <c r="M292" s="20" t="s">
        <v>6258</v>
      </c>
      <c r="N292" s="20" t="s">
        <v>6259</v>
      </c>
      <c r="O292" s="20">
        <v>10</v>
      </c>
      <c r="P292" s="21" t="s">
        <v>4137</v>
      </c>
      <c r="Q292" s="20" t="s">
        <v>4098</v>
      </c>
      <c r="R292" s="21" t="s">
        <v>4138</v>
      </c>
      <c r="S292" s="21" t="s">
        <v>4133</v>
      </c>
      <c r="T292" s="20">
        <v>111058</v>
      </c>
      <c r="U292" s="20">
        <v>2</v>
      </c>
      <c r="V292" s="20">
        <v>0</v>
      </c>
      <c r="W292" s="20" t="s">
        <v>6258</v>
      </c>
      <c r="Y292" s="22">
        <v>45939.394873229197</v>
      </c>
      <c r="Z292" s="20" t="s">
        <v>7125</v>
      </c>
      <c r="AA292" s="20" t="s">
        <v>4134</v>
      </c>
      <c r="AB292" s="27">
        <v>9106043670</v>
      </c>
      <c r="AC292" s="25" t="str">
        <f>VLOOKUP(AB292,Data!AF:AG,2,0)</f>
        <v>9106043670-00481930</v>
      </c>
      <c r="AE292" s="25" t="str">
        <f>VLOOKUP(AC292,Data!A:G,7,0)</f>
        <v>00481930</v>
      </c>
      <c r="AF292" s="25" t="str">
        <f>VLOOKUP(AC292,Data!A:D,4,0)</f>
        <v>09/10/2025</v>
      </c>
      <c r="AG292" s="20" t="s">
        <v>55</v>
      </c>
      <c r="AH292" s="25" t="s">
        <v>14479</v>
      </c>
      <c r="AI292" s="25" t="str">
        <f>VLOOKUP(AG292,'mã win'!B:K,10,0)</f>
        <v>B</v>
      </c>
      <c r="AJ292" s="20" t="str">
        <f>VLOOKUP(Q292,'mã sp'!A:B,2,0)</f>
        <v>GM500</v>
      </c>
      <c r="AK292" s="25" t="str">
        <f>VLOOKUP(AC292,Data!A:F,6,0)</f>
        <v>K25TTM</v>
      </c>
      <c r="AL292" s="20" t="str">
        <f t="shared" si="16"/>
        <v>6880 WM+ HNI Phúc Lâm, Mỹ Đức</v>
      </c>
      <c r="AM292" s="20" t="str">
        <f>VLOOKUP(AC292,Data!A:M,13,0)</f>
        <v>0104918404-002</v>
      </c>
      <c r="AN292" s="20">
        <f>MATCH(L292,[1]Khach_hang!$O:$O,0)</f>
        <v>1958</v>
      </c>
      <c r="AO292" s="20" t="str">
        <f t="shared" si="17"/>
        <v>WIN6880</v>
      </c>
      <c r="AP292" s="20" t="str">
        <f>IF(AND(AM292="0104918404",AO292=""),"WIN"&amp;L292,IF(AO292="",VLOOKUP(AM292,'mã win'!B:J,9,0),""))</f>
        <v/>
      </c>
      <c r="AQ292" s="25" t="str">
        <f t="shared" si="18"/>
        <v>WIN6880</v>
      </c>
      <c r="AR292" s="1">
        <f t="shared" si="19"/>
        <v>239885.28</v>
      </c>
    </row>
    <row r="293" spans="1:44" x14ac:dyDescent="0.25">
      <c r="A293" s="20">
        <v>7778</v>
      </c>
      <c r="B293" s="21">
        <v>9106043652</v>
      </c>
      <c r="C293" s="22">
        <v>45939</v>
      </c>
      <c r="D293" s="22">
        <v>45939</v>
      </c>
      <c r="E293" s="23">
        <v>45939.396137037002</v>
      </c>
      <c r="F293" s="21" t="s">
        <v>7126</v>
      </c>
      <c r="G293" s="22"/>
      <c r="H293" s="20" t="s">
        <v>4127</v>
      </c>
      <c r="I293" s="21" t="s">
        <v>4128</v>
      </c>
      <c r="J293" s="20" t="s">
        <v>4129</v>
      </c>
      <c r="K293" s="20" t="s">
        <v>4130</v>
      </c>
      <c r="L293" s="21" t="s">
        <v>5642</v>
      </c>
      <c r="M293" s="20" t="s">
        <v>5643</v>
      </c>
      <c r="N293" s="20" t="s">
        <v>5644</v>
      </c>
      <c r="O293" s="20">
        <v>10</v>
      </c>
      <c r="P293" s="21" t="s">
        <v>4150</v>
      </c>
      <c r="Q293" s="20" t="s">
        <v>3966</v>
      </c>
      <c r="R293" s="21" t="s">
        <v>4151</v>
      </c>
      <c r="S293" s="21" t="s">
        <v>4133</v>
      </c>
      <c r="T293" s="20">
        <v>70950</v>
      </c>
      <c r="U293" s="20">
        <v>1</v>
      </c>
      <c r="V293" s="20">
        <v>0</v>
      </c>
      <c r="W293" s="20" t="s">
        <v>5643</v>
      </c>
      <c r="X293" s="20" t="s">
        <v>4161</v>
      </c>
      <c r="Y293" s="22">
        <v>45939.396143402802</v>
      </c>
      <c r="AA293" s="20" t="s">
        <v>4134</v>
      </c>
      <c r="AB293" s="27">
        <v>9106043652</v>
      </c>
      <c r="AC293" s="25" t="str">
        <f>VLOOKUP(AB293,Data!AF:AG,2,0)</f>
        <v>9106043652-00047588</v>
      </c>
      <c r="AE293" s="25" t="str">
        <f>VLOOKUP(AC293,Data!A:G,7,0)</f>
        <v>00047588</v>
      </c>
      <c r="AF293" s="25" t="str">
        <f>VLOOKUP(AC293,Data!A:D,4,0)</f>
        <v>09/10/2025</v>
      </c>
      <c r="AG293" s="20" t="s">
        <v>407</v>
      </c>
      <c r="AH293" s="25" t="s">
        <v>3627</v>
      </c>
      <c r="AI293" s="25" t="str">
        <f>VLOOKUP(AG293,'mã win'!B:K,10,0)</f>
        <v>B</v>
      </c>
      <c r="AJ293" s="20" t="str">
        <f>VLOOKUP(Q293,'mã sp'!A:B,2,0)</f>
        <v>CN300</v>
      </c>
      <c r="AK293" s="25" t="str">
        <f>VLOOKUP(AC293,Data!A:F,6,0)</f>
        <v>K25TTM</v>
      </c>
      <c r="AL293" s="20" t="str">
        <f t="shared" si="16"/>
        <v>3708 WM+ QNH số 9 LK1 khu Bao Biển</v>
      </c>
      <c r="AM293" s="20" t="str">
        <f>VLOOKUP(AC293,Data!A:M,13,0)</f>
        <v>0104918404-007</v>
      </c>
      <c r="AO293" s="20" t="str">
        <f t="shared" si="17"/>
        <v/>
      </c>
      <c r="AP293" s="20" t="str">
        <f>IF(AND(AM293="0104918404",AO293=""),"WIN"&amp;L293,IF(AO293="",VLOOKUP(AM293,'mã win'!B:J,9,0),""))</f>
        <v>WIN-QNH-00-007</v>
      </c>
      <c r="AQ293" s="25" t="str">
        <f t="shared" si="18"/>
        <v>WIN-QNH-00-007</v>
      </c>
      <c r="AR293" s="1">
        <f t="shared" si="19"/>
        <v>76626</v>
      </c>
    </row>
    <row r="294" spans="1:44" x14ac:dyDescent="0.25">
      <c r="A294" s="20">
        <v>7779</v>
      </c>
      <c r="B294" s="21">
        <v>9106043671</v>
      </c>
      <c r="C294" s="22">
        <v>45939</v>
      </c>
      <c r="D294" s="22">
        <v>45939</v>
      </c>
      <c r="E294" s="23">
        <v>45939.3972222222</v>
      </c>
      <c r="F294" s="21" t="s">
        <v>7127</v>
      </c>
      <c r="G294" s="22"/>
      <c r="H294" s="20" t="s">
        <v>4127</v>
      </c>
      <c r="I294" s="21" t="s">
        <v>4128</v>
      </c>
      <c r="J294" s="20" t="s">
        <v>4129</v>
      </c>
      <c r="K294" s="20" t="s">
        <v>4130</v>
      </c>
      <c r="L294" s="21" t="s">
        <v>6049</v>
      </c>
      <c r="M294" s="20" t="s">
        <v>6050</v>
      </c>
      <c r="N294" s="20" t="s">
        <v>6051</v>
      </c>
      <c r="O294" s="20">
        <v>10</v>
      </c>
      <c r="P294" s="21" t="s">
        <v>4152</v>
      </c>
      <c r="Q294" s="20" t="s">
        <v>4012</v>
      </c>
      <c r="R294" s="21" t="s">
        <v>4153</v>
      </c>
      <c r="S294" s="21" t="s">
        <v>4133</v>
      </c>
      <c r="T294" s="20">
        <v>50182</v>
      </c>
      <c r="U294" s="20">
        <v>1</v>
      </c>
      <c r="V294" s="20">
        <v>0</v>
      </c>
      <c r="W294" s="20" t="s">
        <v>6052</v>
      </c>
      <c r="Y294" s="22">
        <v>45939.397221956002</v>
      </c>
      <c r="AA294" s="20" t="s">
        <v>4134</v>
      </c>
      <c r="AB294" s="27">
        <v>9106043671</v>
      </c>
      <c r="AC294" s="25" t="str">
        <f>VLOOKUP(AB294,Data!AF:AG,2,0)</f>
        <v>9106043671-00481931</v>
      </c>
      <c r="AE294" s="25" t="str">
        <f>VLOOKUP(AC294,Data!A:G,7,0)</f>
        <v>00481931</v>
      </c>
      <c r="AF294" s="25" t="str">
        <f>VLOOKUP(AC294,Data!A:D,4,0)</f>
        <v>09/10/2025</v>
      </c>
      <c r="AG294" s="20" t="s">
        <v>55</v>
      </c>
      <c r="AH294" s="25" t="s">
        <v>12701</v>
      </c>
      <c r="AI294" s="25" t="str">
        <f>VLOOKUP(AG294,'mã win'!B:K,10,0)</f>
        <v>B</v>
      </c>
      <c r="AJ294" s="20" t="str">
        <f>VLOOKUP(Q294,'mã sp'!A:B,2,0)</f>
        <v>GTLX250G</v>
      </c>
      <c r="AK294" s="25" t="str">
        <f>VLOOKUP(AC294,Data!A:F,6,0)</f>
        <v>K25TTM</v>
      </c>
      <c r="AL294" s="20" t="str">
        <f t="shared" si="16"/>
        <v>5812 WM+ HNI 211 Giang Cao, Bát Tràng</v>
      </c>
      <c r="AM294" s="20" t="str">
        <f>VLOOKUP(AC294,Data!A:M,13,0)</f>
        <v>0104918404-002</v>
      </c>
      <c r="AN294" s="20">
        <f>MATCH(L294,[1]Khach_hang!$O:$O,0)</f>
        <v>1629</v>
      </c>
      <c r="AO294" s="20" t="str">
        <f t="shared" si="17"/>
        <v>WIN5812</v>
      </c>
      <c r="AP294" s="20" t="str">
        <f>IF(AND(AM294="0104918404",AO294=""),"WIN"&amp;L294,IF(AO294="",VLOOKUP(AM294,'mã win'!B:J,9,0),""))</f>
        <v/>
      </c>
      <c r="AQ294" s="25" t="str">
        <f t="shared" si="18"/>
        <v>WIN5812</v>
      </c>
      <c r="AR294" s="1">
        <f t="shared" si="19"/>
        <v>54196.56</v>
      </c>
    </row>
    <row r="295" spans="1:44" x14ac:dyDescent="0.25">
      <c r="A295" s="20">
        <v>7780</v>
      </c>
      <c r="B295" s="21">
        <v>9106043747</v>
      </c>
      <c r="C295" s="22">
        <v>45939</v>
      </c>
      <c r="D295" s="22">
        <v>45939</v>
      </c>
      <c r="E295" s="23">
        <v>45939.401470173601</v>
      </c>
      <c r="F295" s="21" t="s">
        <v>7128</v>
      </c>
      <c r="G295" s="22"/>
      <c r="H295" s="20" t="s">
        <v>4127</v>
      </c>
      <c r="I295" s="21" t="s">
        <v>4128</v>
      </c>
      <c r="J295" s="20" t="s">
        <v>4129</v>
      </c>
      <c r="K295" s="20" t="s">
        <v>4130</v>
      </c>
      <c r="L295" s="21" t="s">
        <v>5642</v>
      </c>
      <c r="M295" s="20" t="s">
        <v>5643</v>
      </c>
      <c r="N295" s="20" t="s">
        <v>5644</v>
      </c>
      <c r="O295" s="20">
        <v>10</v>
      </c>
      <c r="P295" s="21" t="s">
        <v>4139</v>
      </c>
      <c r="Q295" s="20" t="s">
        <v>3948</v>
      </c>
      <c r="R295" s="21" t="s">
        <v>4140</v>
      </c>
      <c r="S295" s="21" t="s">
        <v>4133</v>
      </c>
      <c r="T295" s="20">
        <v>74250</v>
      </c>
      <c r="U295" s="20">
        <v>5</v>
      </c>
      <c r="V295" s="20">
        <v>0</v>
      </c>
      <c r="W295" s="20" t="s">
        <v>5643</v>
      </c>
      <c r="X295" s="20" t="s">
        <v>4161</v>
      </c>
      <c r="Y295" s="22">
        <v>45939.401469594901</v>
      </c>
      <c r="AA295" s="20" t="s">
        <v>4134</v>
      </c>
      <c r="AB295" s="27">
        <v>9106043747</v>
      </c>
      <c r="AC295" s="25" t="str">
        <f>VLOOKUP(AB295,Data!AF:AG,2,0)</f>
        <v>9106043747-00047592</v>
      </c>
      <c r="AE295" s="25" t="str">
        <f>VLOOKUP(AC295,Data!A:G,7,0)</f>
        <v>00047592</v>
      </c>
      <c r="AF295" s="25" t="str">
        <f>VLOOKUP(AC295,Data!A:D,4,0)</f>
        <v>09/10/2025</v>
      </c>
      <c r="AG295" s="20" t="s">
        <v>407</v>
      </c>
      <c r="AH295" s="25" t="s">
        <v>3627</v>
      </c>
      <c r="AI295" s="25" t="str">
        <f>VLOOKUP(AG295,'mã win'!B:K,10,0)</f>
        <v>B</v>
      </c>
      <c r="AJ295" s="20" t="str">
        <f>VLOOKUP(Q295,'mã sp'!A:B,2,0)</f>
        <v>CC300</v>
      </c>
      <c r="AK295" s="25" t="str">
        <f>VLOOKUP(AC295,Data!A:F,6,0)</f>
        <v>K25TTM</v>
      </c>
      <c r="AL295" s="20" t="str">
        <f t="shared" si="16"/>
        <v>3708 WM+ QNH số 9 LK1 khu Bao Biển</v>
      </c>
      <c r="AM295" s="20" t="str">
        <f>VLOOKUP(AC295,Data!A:M,13,0)</f>
        <v>0104918404-007</v>
      </c>
      <c r="AO295" s="20" t="str">
        <f t="shared" si="17"/>
        <v/>
      </c>
      <c r="AP295" s="20" t="str">
        <f>IF(AND(AM295="0104918404",AO295=""),"WIN"&amp;L295,IF(AO295="",VLOOKUP(AM295,'mã win'!B:J,9,0),""))</f>
        <v>WIN-QNH-00-007</v>
      </c>
      <c r="AQ295" s="25" t="str">
        <f t="shared" si="18"/>
        <v>WIN-QNH-00-007</v>
      </c>
      <c r="AR295" s="1">
        <f t="shared" si="19"/>
        <v>400950</v>
      </c>
    </row>
    <row r="296" spans="1:44" x14ac:dyDescent="0.25">
      <c r="A296" s="20">
        <v>7781</v>
      </c>
      <c r="B296" s="21">
        <v>9106043731</v>
      </c>
      <c r="C296" s="22">
        <v>45939</v>
      </c>
      <c r="D296" s="22">
        <v>45939</v>
      </c>
      <c r="E296" s="23">
        <v>45939.404567048601</v>
      </c>
      <c r="F296" s="21" t="s">
        <v>7129</v>
      </c>
      <c r="G296" s="22"/>
      <c r="H296" s="20" t="s">
        <v>4127</v>
      </c>
      <c r="I296" s="21" t="s">
        <v>4128</v>
      </c>
      <c r="J296" s="20" t="s">
        <v>4129</v>
      </c>
      <c r="K296" s="20" t="s">
        <v>4130</v>
      </c>
      <c r="L296" s="21" t="s">
        <v>7130</v>
      </c>
      <c r="M296" s="20" t="s">
        <v>7131</v>
      </c>
      <c r="N296" s="20" t="s">
        <v>7132</v>
      </c>
      <c r="O296" s="20">
        <v>10</v>
      </c>
      <c r="P296" s="21" t="s">
        <v>4152</v>
      </c>
      <c r="Q296" s="20" t="s">
        <v>4012</v>
      </c>
      <c r="R296" s="21" t="s">
        <v>4153</v>
      </c>
      <c r="S296" s="21" t="s">
        <v>4133</v>
      </c>
      <c r="T296" s="20">
        <v>50182</v>
      </c>
      <c r="U296" s="20">
        <v>1</v>
      </c>
      <c r="V296" s="20">
        <v>0</v>
      </c>
      <c r="W296" s="20" t="s">
        <v>7131</v>
      </c>
      <c r="Y296" s="22">
        <v>45939.404566666701</v>
      </c>
      <c r="AA296" s="20" t="s">
        <v>4134</v>
      </c>
      <c r="AB296" s="27">
        <v>9106043731</v>
      </c>
      <c r="AC296" s="25" t="str">
        <f>VLOOKUP(AB296,Data!AF:AG,2,0)</f>
        <v>9106043731-00481962</v>
      </c>
      <c r="AE296" s="25" t="str">
        <f>VLOOKUP(AC296,Data!A:G,7,0)</f>
        <v>00481962</v>
      </c>
      <c r="AF296" s="25" t="str">
        <f>VLOOKUP(AC296,Data!A:D,4,0)</f>
        <v>09/10/2025</v>
      </c>
      <c r="AG296" s="20" t="s">
        <v>55</v>
      </c>
      <c r="AH296" s="25" t="s">
        <v>14480</v>
      </c>
      <c r="AI296" s="25" t="str">
        <f>VLOOKUP(AG296,'mã win'!B:K,10,0)</f>
        <v>B</v>
      </c>
      <c r="AJ296" s="20" t="str">
        <f>VLOOKUP(Q296,'mã sp'!A:B,2,0)</f>
        <v>GTLX250G</v>
      </c>
      <c r="AK296" s="25" t="str">
        <f>VLOOKUP(AC296,Data!A:F,6,0)</f>
        <v>K25TTM</v>
      </c>
      <c r="AL296" s="20" t="str">
        <f t="shared" si="16"/>
        <v>6236 WM+ HNI Tân Hòa, Quốc Oai</v>
      </c>
      <c r="AM296" s="20" t="str">
        <f>VLOOKUP(AC296,Data!A:M,13,0)</f>
        <v>0104918404-002</v>
      </c>
      <c r="AN296" s="20">
        <f>MATCH(L296,[1]Khach_hang!$O:$O,0)</f>
        <v>1766</v>
      </c>
      <c r="AO296" s="20" t="str">
        <f t="shared" si="17"/>
        <v>WIN6236</v>
      </c>
      <c r="AP296" s="20" t="str">
        <f>IF(AND(AM296="0104918404",AO296=""),"WIN"&amp;L296,IF(AO296="",VLOOKUP(AM296,'mã win'!B:J,9,0),""))</f>
        <v/>
      </c>
      <c r="AQ296" s="25" t="str">
        <f t="shared" si="18"/>
        <v>WIN6236</v>
      </c>
      <c r="AR296" s="1">
        <f t="shared" si="19"/>
        <v>54196.56</v>
      </c>
    </row>
    <row r="297" spans="1:44" x14ac:dyDescent="0.25">
      <c r="A297" s="20">
        <v>7782</v>
      </c>
      <c r="B297" s="21">
        <v>9106043762</v>
      </c>
      <c r="C297" s="22">
        <v>45939</v>
      </c>
      <c r="D297" s="22">
        <v>45944</v>
      </c>
      <c r="E297" s="23">
        <v>45939.407673645801</v>
      </c>
      <c r="F297" s="21" t="s">
        <v>7133</v>
      </c>
      <c r="G297" s="22"/>
      <c r="H297" s="20" t="s">
        <v>4127</v>
      </c>
      <c r="I297" s="21" t="s">
        <v>4128</v>
      </c>
      <c r="J297" s="20" t="s">
        <v>4129</v>
      </c>
      <c r="K297" s="20" t="s">
        <v>4130</v>
      </c>
      <c r="L297" s="21" t="s">
        <v>7134</v>
      </c>
      <c r="M297" s="20" t="s">
        <v>7135</v>
      </c>
      <c r="N297" s="20" t="s">
        <v>7136</v>
      </c>
      <c r="O297" s="20">
        <v>10</v>
      </c>
      <c r="P297" s="21" t="s">
        <v>4137</v>
      </c>
      <c r="Q297" s="20" t="s">
        <v>4098</v>
      </c>
      <c r="R297" s="21" t="s">
        <v>4138</v>
      </c>
      <c r="S297" s="21" t="s">
        <v>4133</v>
      </c>
      <c r="T297" s="20">
        <v>111058</v>
      </c>
      <c r="U297" s="20">
        <v>4</v>
      </c>
      <c r="V297" s="20">
        <v>0</v>
      </c>
      <c r="W297" s="20" t="s">
        <v>7137</v>
      </c>
      <c r="X297" s="20" t="s">
        <v>7138</v>
      </c>
      <c r="Y297" s="22">
        <v>45939.407673379603</v>
      </c>
      <c r="AA297" s="20" t="s">
        <v>4134</v>
      </c>
      <c r="AB297" s="27">
        <v>9106043762</v>
      </c>
      <c r="AC297" s="25" t="str">
        <f>VLOOKUP(AB297,Data!AF:AG,2,0)</f>
        <v>9106043762-00481975</v>
      </c>
      <c r="AE297" s="25" t="str">
        <f>VLOOKUP(AC297,Data!A:G,7,0)</f>
        <v>00481975</v>
      </c>
      <c r="AF297" s="25" t="str">
        <f>VLOOKUP(AC297,Data!A:D,4,0)</f>
        <v>09/10/2025</v>
      </c>
      <c r="AG297" s="20" t="s">
        <v>55</v>
      </c>
      <c r="AH297" s="25" t="s">
        <v>12601</v>
      </c>
      <c r="AI297" s="25" t="str">
        <f>VLOOKUP(AG297,'mã win'!B:K,10,0)</f>
        <v>B</v>
      </c>
      <c r="AJ297" s="20" t="str">
        <f>VLOOKUP(Q297,'mã sp'!A:B,2,0)</f>
        <v>GM500</v>
      </c>
      <c r="AK297" s="25" t="str">
        <f>VLOOKUP(AC297,Data!A:F,6,0)</f>
        <v>K25TTM</v>
      </c>
      <c r="AL297" s="20" t="str">
        <f t="shared" si="16"/>
        <v>5665 WM+ HNI 256 Giang Cao, Bát Tràng</v>
      </c>
      <c r="AM297" s="20" t="str">
        <f>VLOOKUP(AC297,Data!A:M,13,0)</f>
        <v>0104918404-002</v>
      </c>
      <c r="AN297" s="20">
        <f>MATCH(L297,[1]Khach_hang!$O:$O,0)</f>
        <v>1579</v>
      </c>
      <c r="AO297" s="20" t="str">
        <f t="shared" si="17"/>
        <v>WIN5665</v>
      </c>
      <c r="AP297" s="20" t="str">
        <f>IF(AND(AM297="0104918404",AO297=""),"WIN"&amp;L297,IF(AO297="",VLOOKUP(AM297,'mã win'!B:J,9,0),""))</f>
        <v/>
      </c>
      <c r="AQ297" s="25" t="str">
        <f t="shared" si="18"/>
        <v>WIN5665</v>
      </c>
      <c r="AR297" s="1">
        <f t="shared" si="19"/>
        <v>479770.56</v>
      </c>
    </row>
    <row r="298" spans="1:44" x14ac:dyDescent="0.25">
      <c r="A298" s="20">
        <v>7783</v>
      </c>
      <c r="B298" s="21">
        <v>9106043762</v>
      </c>
      <c r="C298" s="22">
        <v>45939</v>
      </c>
      <c r="D298" s="22">
        <v>45944</v>
      </c>
      <c r="E298" s="23">
        <v>45939.407673645801</v>
      </c>
      <c r="F298" s="21" t="s">
        <v>7133</v>
      </c>
      <c r="G298" s="22"/>
      <c r="H298" s="20" t="s">
        <v>4127</v>
      </c>
      <c r="I298" s="21" t="s">
        <v>4128</v>
      </c>
      <c r="J298" s="20" t="s">
        <v>4129</v>
      </c>
      <c r="K298" s="20" t="s">
        <v>4130</v>
      </c>
      <c r="L298" s="21" t="s">
        <v>7134</v>
      </c>
      <c r="M298" s="20" t="s">
        <v>7135</v>
      </c>
      <c r="N298" s="20" t="s">
        <v>7136</v>
      </c>
      <c r="O298" s="20">
        <v>20</v>
      </c>
      <c r="P298" s="21" t="s">
        <v>4135</v>
      </c>
      <c r="Q298" s="20" t="s">
        <v>4086</v>
      </c>
      <c r="R298" s="21" t="s">
        <v>4136</v>
      </c>
      <c r="S298" s="21" t="s">
        <v>4133</v>
      </c>
      <c r="T298" s="20">
        <v>45588</v>
      </c>
      <c r="U298" s="20">
        <v>2</v>
      </c>
      <c r="V298" s="20">
        <v>0</v>
      </c>
      <c r="W298" s="20" t="s">
        <v>7137</v>
      </c>
      <c r="X298" s="20" t="s">
        <v>7138</v>
      </c>
      <c r="Y298" s="22">
        <v>45939.407673379603</v>
      </c>
      <c r="AA298" s="20" t="s">
        <v>4134</v>
      </c>
      <c r="AB298" s="27">
        <v>9106043762</v>
      </c>
      <c r="AC298" s="25" t="str">
        <f>VLOOKUP(AB298,Data!AF:AG,2,0)</f>
        <v>9106043762-00481975</v>
      </c>
      <c r="AE298" s="25" t="str">
        <f>VLOOKUP(AC298,Data!A:G,7,0)</f>
        <v>00481975</v>
      </c>
      <c r="AF298" s="25" t="str">
        <f>VLOOKUP(AC298,Data!A:D,4,0)</f>
        <v>09/10/2025</v>
      </c>
      <c r="AG298" s="20" t="s">
        <v>55</v>
      </c>
      <c r="AH298" s="25" t="s">
        <v>12601</v>
      </c>
      <c r="AI298" s="25" t="str">
        <f>VLOOKUP(AG298,'mã win'!B:K,10,0)</f>
        <v>B</v>
      </c>
      <c r="AJ298" s="20" t="str">
        <f>VLOOKUP(Q298,'mã sp'!A:B,2,0)</f>
        <v>TH200</v>
      </c>
      <c r="AK298" s="25" t="str">
        <f>VLOOKUP(AC298,Data!A:F,6,0)</f>
        <v>K25TTM</v>
      </c>
      <c r="AL298" s="20" t="str">
        <f t="shared" si="16"/>
        <v>5665 WM+ HNI 256 Giang Cao, Bát Tràng</v>
      </c>
      <c r="AM298" s="20" t="str">
        <f>VLOOKUP(AC298,Data!A:M,13,0)</f>
        <v>0104918404-002</v>
      </c>
      <c r="AN298" s="20">
        <f>MATCH(L298,[1]Khach_hang!$O:$O,0)</f>
        <v>1579</v>
      </c>
      <c r="AO298" s="20" t="str">
        <f t="shared" si="17"/>
        <v>WIN5665</v>
      </c>
      <c r="AP298" s="20" t="str">
        <f>IF(AND(AM298="0104918404",AO298=""),"WIN"&amp;L298,IF(AO298="",VLOOKUP(AM298,'mã win'!B:J,9,0),""))</f>
        <v/>
      </c>
      <c r="AQ298" s="25" t="str">
        <f t="shared" si="18"/>
        <v>WIN5665</v>
      </c>
      <c r="AR298" s="1">
        <f t="shared" si="19"/>
        <v>98470.080000000002</v>
      </c>
    </row>
    <row r="299" spans="1:44" x14ac:dyDescent="0.25">
      <c r="A299" s="20">
        <v>7784</v>
      </c>
      <c r="B299" s="21">
        <v>9106043762</v>
      </c>
      <c r="C299" s="22">
        <v>45939</v>
      </c>
      <c r="D299" s="22">
        <v>45944</v>
      </c>
      <c r="E299" s="23">
        <v>45939.407673645801</v>
      </c>
      <c r="F299" s="21" t="s">
        <v>7133</v>
      </c>
      <c r="G299" s="22"/>
      <c r="H299" s="20" t="s">
        <v>4127</v>
      </c>
      <c r="I299" s="21" t="s">
        <v>4128</v>
      </c>
      <c r="J299" s="20" t="s">
        <v>4129</v>
      </c>
      <c r="K299" s="20" t="s">
        <v>4130</v>
      </c>
      <c r="L299" s="21" t="s">
        <v>7134</v>
      </c>
      <c r="M299" s="20" t="s">
        <v>7135</v>
      </c>
      <c r="N299" s="20" t="s">
        <v>7136</v>
      </c>
      <c r="O299" s="20">
        <v>30</v>
      </c>
      <c r="P299" s="21" t="s">
        <v>4131</v>
      </c>
      <c r="Q299" s="20" t="s">
        <v>4099</v>
      </c>
      <c r="R299" s="21" t="s">
        <v>4132</v>
      </c>
      <c r="S299" s="21" t="s">
        <v>4133</v>
      </c>
      <c r="T299" s="20">
        <v>73431</v>
      </c>
      <c r="U299" s="20">
        <v>4</v>
      </c>
      <c r="V299" s="20">
        <v>0</v>
      </c>
      <c r="W299" s="20" t="s">
        <v>7137</v>
      </c>
      <c r="X299" s="20" t="s">
        <v>7138</v>
      </c>
      <c r="Y299" s="22">
        <v>45939.407673379603</v>
      </c>
      <c r="AA299" s="20" t="s">
        <v>4134</v>
      </c>
      <c r="AB299" s="27">
        <v>9106043762</v>
      </c>
      <c r="AC299" s="25" t="str">
        <f>VLOOKUP(AB299,Data!AF:AG,2,0)</f>
        <v>9106043762-00481975</v>
      </c>
      <c r="AE299" s="25" t="str">
        <f>VLOOKUP(AC299,Data!A:G,7,0)</f>
        <v>00481975</v>
      </c>
      <c r="AF299" s="25" t="str">
        <f>VLOOKUP(AC299,Data!A:D,4,0)</f>
        <v>09/10/2025</v>
      </c>
      <c r="AG299" s="20" t="s">
        <v>55</v>
      </c>
      <c r="AH299" s="25" t="s">
        <v>12601</v>
      </c>
      <c r="AI299" s="25" t="str">
        <f>VLOOKUP(AG299,'mã win'!B:K,10,0)</f>
        <v>B</v>
      </c>
      <c r="AJ299" s="20" t="str">
        <f>VLOOKUP(Q299,'mã sp'!A:B,2,0)</f>
        <v>CGM300</v>
      </c>
      <c r="AK299" s="25" t="str">
        <f>VLOOKUP(AC299,Data!A:F,6,0)</f>
        <v>K25TTM</v>
      </c>
      <c r="AL299" s="20" t="str">
        <f t="shared" si="16"/>
        <v>5665 WM+ HNI 256 Giang Cao, Bát Tràng</v>
      </c>
      <c r="AM299" s="20" t="str">
        <f>VLOOKUP(AC299,Data!A:M,13,0)</f>
        <v>0104918404-002</v>
      </c>
      <c r="AN299" s="20">
        <f>MATCH(L299,[1]Khach_hang!$O:$O,0)</f>
        <v>1579</v>
      </c>
      <c r="AO299" s="20" t="str">
        <f t="shared" si="17"/>
        <v>WIN5665</v>
      </c>
      <c r="AP299" s="20" t="str">
        <f>IF(AND(AM299="0104918404",AO299=""),"WIN"&amp;L299,IF(AO299="",VLOOKUP(AM299,'mã win'!B:J,9,0),""))</f>
        <v/>
      </c>
      <c r="AQ299" s="25" t="str">
        <f t="shared" si="18"/>
        <v>WIN5665</v>
      </c>
      <c r="AR299" s="1">
        <f t="shared" si="19"/>
        <v>317221.92</v>
      </c>
    </row>
    <row r="300" spans="1:44" x14ac:dyDescent="0.25">
      <c r="A300" s="20">
        <v>7785</v>
      </c>
      <c r="B300" s="21">
        <v>9106043755</v>
      </c>
      <c r="C300" s="22">
        <v>45939</v>
      </c>
      <c r="D300" s="22">
        <v>45944</v>
      </c>
      <c r="E300" s="23">
        <v>45939.409836423598</v>
      </c>
      <c r="F300" s="21" t="s">
        <v>7139</v>
      </c>
      <c r="G300" s="22"/>
      <c r="H300" s="20" t="s">
        <v>4127</v>
      </c>
      <c r="I300" s="21" t="s">
        <v>4128</v>
      </c>
      <c r="J300" s="20" t="s">
        <v>4129</v>
      </c>
      <c r="K300" s="20" t="s">
        <v>4130</v>
      </c>
      <c r="L300" s="21" t="s">
        <v>7140</v>
      </c>
      <c r="M300" s="20" t="s">
        <v>7141</v>
      </c>
      <c r="N300" s="20" t="s">
        <v>7142</v>
      </c>
      <c r="O300" s="20">
        <v>10</v>
      </c>
      <c r="P300" s="21" t="s">
        <v>4137</v>
      </c>
      <c r="Q300" s="20" t="s">
        <v>4098</v>
      </c>
      <c r="R300" s="21" t="s">
        <v>4138</v>
      </c>
      <c r="S300" s="21" t="s">
        <v>4133</v>
      </c>
      <c r="T300" s="20">
        <v>111058</v>
      </c>
      <c r="U300" s="20">
        <v>1</v>
      </c>
      <c r="V300" s="20">
        <v>0</v>
      </c>
      <c r="W300" s="20" t="s">
        <v>7141</v>
      </c>
      <c r="X300" s="20" t="s">
        <v>4161</v>
      </c>
      <c r="Y300" s="22">
        <v>45939.409836423598</v>
      </c>
      <c r="AA300" s="20" t="s">
        <v>4134</v>
      </c>
      <c r="AB300" s="27">
        <v>9106043755</v>
      </c>
      <c r="AC300" s="25" t="str">
        <f>VLOOKUP(AB300,Data!AF:AG,2,0)</f>
        <v>9106043755-00481971</v>
      </c>
      <c r="AE300" s="25" t="str">
        <f>VLOOKUP(AC300,Data!A:G,7,0)</f>
        <v>00481971</v>
      </c>
      <c r="AF300" s="25" t="str">
        <f>VLOOKUP(AC300,Data!A:D,4,0)</f>
        <v>09/10/2025</v>
      </c>
      <c r="AG300" s="20" t="s">
        <v>55</v>
      </c>
      <c r="AH300" s="25" t="s">
        <v>12049</v>
      </c>
      <c r="AI300" s="25" t="str">
        <f>VLOOKUP(AG300,'mã win'!B:K,10,0)</f>
        <v>B</v>
      </c>
      <c r="AJ300" s="20" t="str">
        <f>VLOOKUP(Q300,'mã sp'!A:B,2,0)</f>
        <v>GM500</v>
      </c>
      <c r="AK300" s="25" t="str">
        <f>VLOOKUP(AC300,Data!A:F,6,0)</f>
        <v>K25TTM</v>
      </c>
      <c r="AL300" s="20" t="str">
        <f t="shared" si="16"/>
        <v>4671 WM+ HNI Thôn Tương Chúc</v>
      </c>
      <c r="AM300" s="20" t="str">
        <f>VLOOKUP(AC300,Data!A:M,13,0)</f>
        <v>0104918404-002</v>
      </c>
      <c r="AN300" s="20">
        <f>MATCH(L300,[1]Khach_hang!$O:$O,0)</f>
        <v>1301</v>
      </c>
      <c r="AO300" s="20" t="str">
        <f t="shared" si="17"/>
        <v>WIN4671</v>
      </c>
      <c r="AP300" s="20" t="str">
        <f>IF(AND(AM300="0104918404",AO300=""),"WIN"&amp;L300,IF(AO300="",VLOOKUP(AM300,'mã win'!B:J,9,0),""))</f>
        <v/>
      </c>
      <c r="AQ300" s="25" t="str">
        <f t="shared" si="18"/>
        <v>WIN4671</v>
      </c>
      <c r="AR300" s="1">
        <f t="shared" si="19"/>
        <v>119942.64</v>
      </c>
    </row>
    <row r="301" spans="1:44" x14ac:dyDescent="0.25">
      <c r="A301" s="20">
        <v>7786</v>
      </c>
      <c r="B301" s="21">
        <v>9106043755</v>
      </c>
      <c r="C301" s="22">
        <v>45939</v>
      </c>
      <c r="D301" s="22">
        <v>45944</v>
      </c>
      <c r="E301" s="23">
        <v>45939.409836423598</v>
      </c>
      <c r="F301" s="21" t="s">
        <v>7139</v>
      </c>
      <c r="G301" s="22"/>
      <c r="H301" s="20" t="s">
        <v>4127</v>
      </c>
      <c r="I301" s="21" t="s">
        <v>4128</v>
      </c>
      <c r="J301" s="20" t="s">
        <v>4129</v>
      </c>
      <c r="K301" s="20" t="s">
        <v>4130</v>
      </c>
      <c r="L301" s="21" t="s">
        <v>7140</v>
      </c>
      <c r="M301" s="20" t="s">
        <v>7141</v>
      </c>
      <c r="N301" s="20" t="s">
        <v>7142</v>
      </c>
      <c r="O301" s="20">
        <v>20</v>
      </c>
      <c r="P301" s="21" t="s">
        <v>4141</v>
      </c>
      <c r="Q301" s="20" t="s">
        <v>4058</v>
      </c>
      <c r="R301" s="21" t="s">
        <v>4142</v>
      </c>
      <c r="S301" s="21" t="s">
        <v>4133</v>
      </c>
      <c r="T301" s="20">
        <v>37720</v>
      </c>
      <c r="U301" s="20">
        <v>1</v>
      </c>
      <c r="V301" s="20">
        <v>0</v>
      </c>
      <c r="W301" s="20" t="s">
        <v>7141</v>
      </c>
      <c r="X301" s="20" t="s">
        <v>4161</v>
      </c>
      <c r="Y301" s="22">
        <v>45939.409836423598</v>
      </c>
      <c r="AA301" s="20" t="s">
        <v>4134</v>
      </c>
      <c r="AB301" s="27">
        <v>9106043755</v>
      </c>
      <c r="AC301" s="25" t="str">
        <f>VLOOKUP(AB301,Data!AF:AG,2,0)</f>
        <v>9106043755-00481971</v>
      </c>
      <c r="AE301" s="25" t="str">
        <f>VLOOKUP(AC301,Data!A:G,7,0)</f>
        <v>00481971</v>
      </c>
      <c r="AF301" s="25" t="str">
        <f>VLOOKUP(AC301,Data!A:D,4,0)</f>
        <v>09/10/2025</v>
      </c>
      <c r="AG301" s="20" t="s">
        <v>55</v>
      </c>
      <c r="AH301" s="25" t="s">
        <v>12049</v>
      </c>
      <c r="AI301" s="25" t="str">
        <f>VLOOKUP(AG301,'mã win'!B:K,10,0)</f>
        <v>B</v>
      </c>
      <c r="AJ301" s="20" t="str">
        <f>VLOOKUP(Q301,'mã sp'!A:B,2,0)</f>
        <v>MNH250</v>
      </c>
      <c r="AK301" s="25" t="str">
        <f>VLOOKUP(AC301,Data!A:F,6,0)</f>
        <v>K25TTM</v>
      </c>
      <c r="AL301" s="20" t="str">
        <f t="shared" si="16"/>
        <v>4671 WM+ HNI Thôn Tương Chúc</v>
      </c>
      <c r="AM301" s="20" t="str">
        <f>VLOOKUP(AC301,Data!A:M,13,0)</f>
        <v>0104918404-002</v>
      </c>
      <c r="AN301" s="20">
        <f>MATCH(L301,[1]Khach_hang!$O:$O,0)</f>
        <v>1301</v>
      </c>
      <c r="AO301" s="20" t="str">
        <f t="shared" si="17"/>
        <v>WIN4671</v>
      </c>
      <c r="AP301" s="20" t="str">
        <f>IF(AND(AM301="0104918404",AO301=""),"WIN"&amp;L301,IF(AO301="",VLOOKUP(AM301,'mã win'!B:J,9,0),""))</f>
        <v/>
      </c>
      <c r="AQ301" s="25" t="str">
        <f t="shared" si="18"/>
        <v>WIN4671</v>
      </c>
      <c r="AR301" s="1">
        <f t="shared" si="19"/>
        <v>40737.599999999999</v>
      </c>
    </row>
    <row r="302" spans="1:44" x14ac:dyDescent="0.25">
      <c r="A302" s="20">
        <v>7787</v>
      </c>
      <c r="B302" s="21">
        <v>9106043786</v>
      </c>
      <c r="C302" s="22">
        <v>45939</v>
      </c>
      <c r="D302" s="22">
        <v>45944</v>
      </c>
      <c r="E302" s="23">
        <v>45939.411460995398</v>
      </c>
      <c r="F302" s="21" t="s">
        <v>7143</v>
      </c>
      <c r="G302" s="22"/>
      <c r="H302" s="20" t="s">
        <v>4127</v>
      </c>
      <c r="I302" s="21" t="s">
        <v>4128</v>
      </c>
      <c r="J302" s="20" t="s">
        <v>4129</v>
      </c>
      <c r="K302" s="20" t="s">
        <v>4130</v>
      </c>
      <c r="L302" s="21" t="s">
        <v>7144</v>
      </c>
      <c r="M302" s="20" t="s">
        <v>7145</v>
      </c>
      <c r="N302" s="20" t="s">
        <v>7146</v>
      </c>
      <c r="O302" s="20">
        <v>10</v>
      </c>
      <c r="P302" s="21" t="s">
        <v>4131</v>
      </c>
      <c r="Q302" s="20" t="s">
        <v>4099</v>
      </c>
      <c r="R302" s="21" t="s">
        <v>4132</v>
      </c>
      <c r="S302" s="21" t="s">
        <v>4133</v>
      </c>
      <c r="T302" s="20">
        <v>73431</v>
      </c>
      <c r="U302" s="20">
        <v>1</v>
      </c>
      <c r="V302" s="20">
        <v>0</v>
      </c>
      <c r="W302" s="20" t="s">
        <v>7145</v>
      </c>
      <c r="X302" s="20" t="s">
        <v>4161</v>
      </c>
      <c r="Y302" s="22">
        <v>45939.411460648102</v>
      </c>
      <c r="AA302" s="20" t="s">
        <v>4134</v>
      </c>
      <c r="AB302" s="27">
        <v>9106043786</v>
      </c>
      <c r="AC302" s="25" t="str">
        <f>VLOOKUP(AB302,Data!AF:AG,2,0)</f>
        <v>9106043786-00481981</v>
      </c>
      <c r="AE302" s="25" t="str">
        <f>VLOOKUP(AC302,Data!A:G,7,0)</f>
        <v>00481981</v>
      </c>
      <c r="AF302" s="25" t="str">
        <f>VLOOKUP(AC302,Data!A:D,4,0)</f>
        <v>09/10/2025</v>
      </c>
      <c r="AG302" s="20" t="s">
        <v>55</v>
      </c>
      <c r="AH302" s="25" t="s">
        <v>11904</v>
      </c>
      <c r="AI302" s="25" t="str">
        <f>VLOOKUP(AG302,'mã win'!B:K,10,0)</f>
        <v>B</v>
      </c>
      <c r="AJ302" s="20" t="str">
        <f>VLOOKUP(Q302,'mã sp'!A:B,2,0)</f>
        <v>CGM300</v>
      </c>
      <c r="AK302" s="25" t="str">
        <f>VLOOKUP(AC302,Data!A:F,6,0)</f>
        <v>K25TTM</v>
      </c>
      <c r="AL302" s="20" t="str">
        <f t="shared" si="16"/>
        <v>4404 WM+ HNI Kiot 82 HH3C Linh Đàm</v>
      </c>
      <c r="AM302" s="20" t="str">
        <f>VLOOKUP(AC302,Data!A:M,13,0)</f>
        <v>0104918404-002</v>
      </c>
      <c r="AN302" s="20">
        <f>MATCH(L302,[1]Khach_hang!$O:$O,0)</f>
        <v>1228</v>
      </c>
      <c r="AO302" s="20" t="str">
        <f t="shared" si="17"/>
        <v>WIN4404</v>
      </c>
      <c r="AP302" s="20" t="str">
        <f>IF(AND(AM302="0104918404",AO302=""),"WIN"&amp;L302,IF(AO302="",VLOOKUP(AM302,'mã win'!B:J,9,0),""))</f>
        <v/>
      </c>
      <c r="AQ302" s="25" t="str">
        <f t="shared" si="18"/>
        <v>WIN4404</v>
      </c>
      <c r="AR302" s="1">
        <f t="shared" si="19"/>
        <v>79305.48</v>
      </c>
    </row>
    <row r="303" spans="1:44" x14ac:dyDescent="0.25">
      <c r="A303" s="20">
        <v>7788</v>
      </c>
      <c r="B303" s="21">
        <v>9106043786</v>
      </c>
      <c r="C303" s="22">
        <v>45939</v>
      </c>
      <c r="D303" s="22">
        <v>45944</v>
      </c>
      <c r="E303" s="23">
        <v>45939.411460995398</v>
      </c>
      <c r="F303" s="21" t="s">
        <v>7143</v>
      </c>
      <c r="G303" s="22"/>
      <c r="H303" s="20" t="s">
        <v>4127</v>
      </c>
      <c r="I303" s="21" t="s">
        <v>4128</v>
      </c>
      <c r="J303" s="20" t="s">
        <v>4129</v>
      </c>
      <c r="K303" s="20" t="s">
        <v>4130</v>
      </c>
      <c r="L303" s="21" t="s">
        <v>7144</v>
      </c>
      <c r="M303" s="20" t="s">
        <v>7145</v>
      </c>
      <c r="N303" s="20" t="s">
        <v>7146</v>
      </c>
      <c r="O303" s="20">
        <v>20</v>
      </c>
      <c r="P303" s="21" t="s">
        <v>4141</v>
      </c>
      <c r="Q303" s="20" t="s">
        <v>4058</v>
      </c>
      <c r="R303" s="21" t="s">
        <v>4142</v>
      </c>
      <c r="S303" s="21" t="s">
        <v>4133</v>
      </c>
      <c r="T303" s="20">
        <v>37720</v>
      </c>
      <c r="U303" s="20">
        <v>1</v>
      </c>
      <c r="V303" s="20">
        <v>0</v>
      </c>
      <c r="W303" s="20" t="s">
        <v>7145</v>
      </c>
      <c r="X303" s="20" t="s">
        <v>4161</v>
      </c>
      <c r="Y303" s="22">
        <v>45939.411460648102</v>
      </c>
      <c r="AA303" s="20" t="s">
        <v>4134</v>
      </c>
      <c r="AB303" s="27">
        <v>9106043786</v>
      </c>
      <c r="AC303" s="25" t="str">
        <f>VLOOKUP(AB303,Data!AF:AG,2,0)</f>
        <v>9106043786-00481981</v>
      </c>
      <c r="AE303" s="25" t="str">
        <f>VLOOKUP(AC303,Data!A:G,7,0)</f>
        <v>00481981</v>
      </c>
      <c r="AF303" s="25" t="str">
        <f>VLOOKUP(AC303,Data!A:D,4,0)</f>
        <v>09/10/2025</v>
      </c>
      <c r="AG303" s="20" t="s">
        <v>55</v>
      </c>
      <c r="AH303" s="25" t="s">
        <v>11904</v>
      </c>
      <c r="AI303" s="25" t="str">
        <f>VLOOKUP(AG303,'mã win'!B:K,10,0)</f>
        <v>B</v>
      </c>
      <c r="AJ303" s="20" t="str">
        <f>VLOOKUP(Q303,'mã sp'!A:B,2,0)</f>
        <v>MNH250</v>
      </c>
      <c r="AK303" s="25" t="str">
        <f>VLOOKUP(AC303,Data!A:F,6,0)</f>
        <v>K25TTM</v>
      </c>
      <c r="AL303" s="20" t="str">
        <f t="shared" si="16"/>
        <v>4404 WM+ HNI Kiot 82 HH3C Linh Đàm</v>
      </c>
      <c r="AM303" s="20" t="str">
        <f>VLOOKUP(AC303,Data!A:M,13,0)</f>
        <v>0104918404-002</v>
      </c>
      <c r="AN303" s="20">
        <f>MATCH(L303,[1]Khach_hang!$O:$O,0)</f>
        <v>1228</v>
      </c>
      <c r="AO303" s="20" t="str">
        <f t="shared" si="17"/>
        <v>WIN4404</v>
      </c>
      <c r="AP303" s="20" t="str">
        <f>IF(AND(AM303="0104918404",AO303=""),"WIN"&amp;L303,IF(AO303="",VLOOKUP(AM303,'mã win'!B:J,9,0),""))</f>
        <v/>
      </c>
      <c r="AQ303" s="25" t="str">
        <f t="shared" si="18"/>
        <v>WIN4404</v>
      </c>
      <c r="AR303" s="1">
        <f t="shared" si="19"/>
        <v>40737.599999999999</v>
      </c>
    </row>
    <row r="304" spans="1:44" x14ac:dyDescent="0.25">
      <c r="A304" s="20">
        <v>7789</v>
      </c>
      <c r="B304" s="21">
        <v>9106043786</v>
      </c>
      <c r="C304" s="22">
        <v>45939</v>
      </c>
      <c r="D304" s="22">
        <v>45944</v>
      </c>
      <c r="E304" s="23">
        <v>45939.411460995398</v>
      </c>
      <c r="F304" s="21" t="s">
        <v>7143</v>
      </c>
      <c r="G304" s="22"/>
      <c r="H304" s="20" t="s">
        <v>4127</v>
      </c>
      <c r="I304" s="21" t="s">
        <v>4128</v>
      </c>
      <c r="J304" s="20" t="s">
        <v>4129</v>
      </c>
      <c r="K304" s="20" t="s">
        <v>4130</v>
      </c>
      <c r="L304" s="21" t="s">
        <v>7144</v>
      </c>
      <c r="M304" s="20" t="s">
        <v>7145</v>
      </c>
      <c r="N304" s="20" t="s">
        <v>7146</v>
      </c>
      <c r="O304" s="20">
        <v>30</v>
      </c>
      <c r="P304" s="21" t="s">
        <v>4150</v>
      </c>
      <c r="Q304" s="20" t="s">
        <v>3966</v>
      </c>
      <c r="R304" s="21" t="s">
        <v>4151</v>
      </c>
      <c r="S304" s="21" t="s">
        <v>4133</v>
      </c>
      <c r="T304" s="20">
        <v>70950</v>
      </c>
      <c r="U304" s="20">
        <v>2</v>
      </c>
      <c r="V304" s="20">
        <v>0</v>
      </c>
      <c r="W304" s="20" t="s">
        <v>7145</v>
      </c>
      <c r="X304" s="20" t="s">
        <v>4161</v>
      </c>
      <c r="Y304" s="22">
        <v>45939.411460648102</v>
      </c>
      <c r="AA304" s="20" t="s">
        <v>4134</v>
      </c>
      <c r="AB304" s="27">
        <v>9106043786</v>
      </c>
      <c r="AC304" s="25" t="str">
        <f>VLOOKUP(AB304,Data!AF:AG,2,0)</f>
        <v>9106043786-00481981</v>
      </c>
      <c r="AE304" s="25" t="str">
        <f>VLOOKUP(AC304,Data!A:G,7,0)</f>
        <v>00481981</v>
      </c>
      <c r="AF304" s="25" t="str">
        <f>VLOOKUP(AC304,Data!A:D,4,0)</f>
        <v>09/10/2025</v>
      </c>
      <c r="AG304" s="20" t="s">
        <v>55</v>
      </c>
      <c r="AH304" s="25" t="s">
        <v>11904</v>
      </c>
      <c r="AI304" s="25" t="str">
        <f>VLOOKUP(AG304,'mã win'!B:K,10,0)</f>
        <v>B</v>
      </c>
      <c r="AJ304" s="20" t="str">
        <f>VLOOKUP(Q304,'mã sp'!A:B,2,0)</f>
        <v>CN300</v>
      </c>
      <c r="AK304" s="25" t="str">
        <f>VLOOKUP(AC304,Data!A:F,6,0)</f>
        <v>K25TTM</v>
      </c>
      <c r="AL304" s="20" t="str">
        <f t="shared" si="16"/>
        <v>4404 WM+ HNI Kiot 82 HH3C Linh Đàm</v>
      </c>
      <c r="AM304" s="20" t="str">
        <f>VLOOKUP(AC304,Data!A:M,13,0)</f>
        <v>0104918404-002</v>
      </c>
      <c r="AN304" s="20">
        <f>MATCH(L304,[1]Khach_hang!$O:$O,0)</f>
        <v>1228</v>
      </c>
      <c r="AO304" s="20" t="str">
        <f t="shared" si="17"/>
        <v>WIN4404</v>
      </c>
      <c r="AP304" s="20" t="str">
        <f>IF(AND(AM304="0104918404",AO304=""),"WIN"&amp;L304,IF(AO304="",VLOOKUP(AM304,'mã win'!B:J,9,0),""))</f>
        <v/>
      </c>
      <c r="AQ304" s="25" t="str">
        <f t="shared" si="18"/>
        <v>WIN4404</v>
      </c>
      <c r="AR304" s="1">
        <f t="shared" si="19"/>
        <v>153252</v>
      </c>
    </row>
    <row r="305" spans="1:44" x14ac:dyDescent="0.25">
      <c r="A305" s="20">
        <v>7790</v>
      </c>
      <c r="B305" s="21">
        <v>9106043809</v>
      </c>
      <c r="C305" s="22">
        <v>45939</v>
      </c>
      <c r="D305" s="22">
        <v>45944</v>
      </c>
      <c r="E305" s="23">
        <v>45939.412053275497</v>
      </c>
      <c r="F305" s="21" t="s">
        <v>7147</v>
      </c>
      <c r="G305" s="22"/>
      <c r="H305" s="20" t="s">
        <v>4127</v>
      </c>
      <c r="I305" s="21" t="s">
        <v>4128</v>
      </c>
      <c r="J305" s="20" t="s">
        <v>4129</v>
      </c>
      <c r="K305" s="20" t="s">
        <v>4130</v>
      </c>
      <c r="L305" s="21" t="s">
        <v>6534</v>
      </c>
      <c r="M305" s="20" t="s">
        <v>6535</v>
      </c>
      <c r="N305" s="20" t="s">
        <v>6536</v>
      </c>
      <c r="O305" s="20">
        <v>10</v>
      </c>
      <c r="P305" s="21" t="s">
        <v>4137</v>
      </c>
      <c r="Q305" s="20" t="s">
        <v>4098</v>
      </c>
      <c r="R305" s="21" t="s">
        <v>4138</v>
      </c>
      <c r="S305" s="21" t="s">
        <v>4133</v>
      </c>
      <c r="T305" s="20">
        <v>111058</v>
      </c>
      <c r="U305" s="20">
        <v>2</v>
      </c>
      <c r="V305" s="20">
        <v>0</v>
      </c>
      <c r="W305" s="20" t="s">
        <v>6535</v>
      </c>
      <c r="Y305" s="22">
        <v>45939.412052696804</v>
      </c>
      <c r="AA305" s="20" t="s">
        <v>4134</v>
      </c>
      <c r="AB305" s="27">
        <v>9106043809</v>
      </c>
      <c r="AC305" s="25" t="str">
        <f>VLOOKUP(AB305,Data!AF:AG,2,0)</f>
        <v>9106043809-00481989</v>
      </c>
      <c r="AE305" s="25" t="str">
        <f>VLOOKUP(AC305,Data!A:G,7,0)</f>
        <v>00481989</v>
      </c>
      <c r="AF305" s="25" t="str">
        <f>VLOOKUP(AC305,Data!A:D,4,0)</f>
        <v>09/10/2025</v>
      </c>
      <c r="AG305" s="20" t="s">
        <v>55</v>
      </c>
      <c r="AH305" s="25" t="s">
        <v>10738</v>
      </c>
      <c r="AI305" s="25" t="str">
        <f>VLOOKUP(AG305,'mã win'!B:K,10,0)</f>
        <v>B</v>
      </c>
      <c r="AJ305" s="20" t="str">
        <f>VLOOKUP(Q305,'mã sp'!A:B,2,0)</f>
        <v>GM500</v>
      </c>
      <c r="AK305" s="25" t="str">
        <f>VLOOKUP(AC305,Data!A:F,6,0)</f>
        <v>K25TTM</v>
      </c>
      <c r="AL305" s="20" t="str">
        <f t="shared" si="16"/>
        <v>2BB7 WIN HNI HH4C Linh Đàm</v>
      </c>
      <c r="AM305" s="20" t="str">
        <f>VLOOKUP(AC305,Data!A:M,13,0)</f>
        <v>0104918404-002</v>
      </c>
      <c r="AN305" s="20">
        <f>MATCH(L305,[1]Khach_hang!$O:$O,0)</f>
        <v>647</v>
      </c>
      <c r="AO305" s="20" t="str">
        <f t="shared" si="17"/>
        <v>WIN2BB7</v>
      </c>
      <c r="AP305" s="20" t="str">
        <f>IF(AND(AM305="0104918404",AO305=""),"WIN"&amp;L305,IF(AO305="",VLOOKUP(AM305,'mã win'!B:J,9,0),""))</f>
        <v/>
      </c>
      <c r="AQ305" s="25" t="str">
        <f t="shared" si="18"/>
        <v>WIN2BB7</v>
      </c>
      <c r="AR305" s="1">
        <f t="shared" si="19"/>
        <v>239885.28</v>
      </c>
    </row>
    <row r="306" spans="1:44" x14ac:dyDescent="0.25">
      <c r="A306" s="20">
        <v>7791</v>
      </c>
      <c r="B306" s="21">
        <v>9106043841</v>
      </c>
      <c r="C306" s="22">
        <v>45939</v>
      </c>
      <c r="D306" s="22">
        <v>45939</v>
      </c>
      <c r="E306" s="23">
        <v>45939.417458830998</v>
      </c>
      <c r="F306" s="21" t="s">
        <v>7148</v>
      </c>
      <c r="G306" s="22"/>
      <c r="H306" s="20" t="s">
        <v>4127</v>
      </c>
      <c r="I306" s="21" t="s">
        <v>4128</v>
      </c>
      <c r="J306" s="20" t="s">
        <v>4129</v>
      </c>
      <c r="K306" s="20" t="s">
        <v>4130</v>
      </c>
      <c r="L306" s="21" t="s">
        <v>7149</v>
      </c>
      <c r="M306" s="20" t="s">
        <v>7150</v>
      </c>
      <c r="N306" s="20" t="s">
        <v>7151</v>
      </c>
      <c r="O306" s="20">
        <v>10</v>
      </c>
      <c r="P306" s="21" t="s">
        <v>4150</v>
      </c>
      <c r="Q306" s="20" t="s">
        <v>3966</v>
      </c>
      <c r="R306" s="21" t="s">
        <v>4151</v>
      </c>
      <c r="S306" s="21" t="s">
        <v>4133</v>
      </c>
      <c r="T306" s="20">
        <v>70950</v>
      </c>
      <c r="U306" s="20">
        <v>1</v>
      </c>
      <c r="V306" s="20">
        <v>0</v>
      </c>
      <c r="W306" s="20" t="s">
        <v>7150</v>
      </c>
      <c r="Y306" s="22">
        <v>45939.417458449097</v>
      </c>
      <c r="AA306" s="20" t="s">
        <v>4134</v>
      </c>
      <c r="AB306" s="27">
        <v>9106043841</v>
      </c>
      <c r="AC306" s="25" t="str">
        <f>VLOOKUP(AB306,Data!AF:AG,2,0)</f>
        <v>9106043841-00482006</v>
      </c>
      <c r="AE306" s="25" t="str">
        <f>VLOOKUP(AC306,Data!A:G,7,0)</f>
        <v>00482006</v>
      </c>
      <c r="AF306" s="25" t="str">
        <f>VLOOKUP(AC306,Data!A:D,4,0)</f>
        <v>09/10/2025</v>
      </c>
      <c r="AG306" s="20" t="s">
        <v>55</v>
      </c>
      <c r="AH306" s="25" t="s">
        <v>12961</v>
      </c>
      <c r="AI306" s="25" t="str">
        <f>VLOOKUP(AG306,'mã win'!B:K,10,0)</f>
        <v>B</v>
      </c>
      <c r="AJ306" s="20" t="str">
        <f>VLOOKUP(Q306,'mã sp'!A:B,2,0)</f>
        <v>CN300</v>
      </c>
      <c r="AK306" s="25" t="str">
        <f>VLOOKUP(AC306,Data!A:F,6,0)</f>
        <v>K25TTM</v>
      </c>
      <c r="AL306" s="20" t="str">
        <f t="shared" si="16"/>
        <v>6222 WM+ HNI 36 HH1C Linh Đàm</v>
      </c>
      <c r="AM306" s="20" t="str">
        <f>VLOOKUP(AC306,Data!A:M,13,0)</f>
        <v>0104918404-002</v>
      </c>
      <c r="AN306" s="20">
        <f>MATCH(L306,[1]Khach_hang!$O:$O,0)</f>
        <v>1760</v>
      </c>
      <c r="AO306" s="20" t="str">
        <f t="shared" si="17"/>
        <v>WIN6222</v>
      </c>
      <c r="AP306" s="20" t="str">
        <f>IF(AND(AM306="0104918404",AO306=""),"WIN"&amp;L306,IF(AO306="",VLOOKUP(AM306,'mã win'!B:J,9,0),""))</f>
        <v/>
      </c>
      <c r="AQ306" s="25" t="str">
        <f t="shared" si="18"/>
        <v>WIN6222</v>
      </c>
      <c r="AR306" s="1">
        <f t="shared" si="19"/>
        <v>76626</v>
      </c>
    </row>
    <row r="307" spans="1:44" x14ac:dyDescent="0.25">
      <c r="A307" s="20">
        <v>7792</v>
      </c>
      <c r="B307" s="21">
        <v>9106043841</v>
      </c>
      <c r="C307" s="22">
        <v>45939</v>
      </c>
      <c r="D307" s="22">
        <v>45939</v>
      </c>
      <c r="E307" s="23">
        <v>45939.417458830998</v>
      </c>
      <c r="F307" s="21" t="s">
        <v>7148</v>
      </c>
      <c r="G307" s="22"/>
      <c r="H307" s="20" t="s">
        <v>4127</v>
      </c>
      <c r="I307" s="21" t="s">
        <v>4128</v>
      </c>
      <c r="J307" s="20" t="s">
        <v>4129</v>
      </c>
      <c r="K307" s="20" t="s">
        <v>4130</v>
      </c>
      <c r="L307" s="21" t="s">
        <v>7149</v>
      </c>
      <c r="M307" s="20" t="s">
        <v>7150</v>
      </c>
      <c r="N307" s="20" t="s">
        <v>7151</v>
      </c>
      <c r="O307" s="20">
        <v>20</v>
      </c>
      <c r="P307" s="21" t="s">
        <v>4139</v>
      </c>
      <c r="Q307" s="20" t="s">
        <v>3948</v>
      </c>
      <c r="R307" s="21" t="s">
        <v>4140</v>
      </c>
      <c r="S307" s="21" t="s">
        <v>4133</v>
      </c>
      <c r="T307" s="20">
        <v>74250</v>
      </c>
      <c r="U307" s="20">
        <v>1</v>
      </c>
      <c r="V307" s="20">
        <v>0</v>
      </c>
      <c r="W307" s="20" t="s">
        <v>7150</v>
      </c>
      <c r="Y307" s="22">
        <v>45939.417458449097</v>
      </c>
      <c r="AA307" s="20" t="s">
        <v>4134</v>
      </c>
      <c r="AB307" s="27">
        <v>9106043841</v>
      </c>
      <c r="AC307" s="25" t="str">
        <f>VLOOKUP(AB307,Data!AF:AG,2,0)</f>
        <v>9106043841-00482006</v>
      </c>
      <c r="AE307" s="25" t="str">
        <f>VLOOKUP(AC307,Data!A:G,7,0)</f>
        <v>00482006</v>
      </c>
      <c r="AF307" s="25" t="str">
        <f>VLOOKUP(AC307,Data!A:D,4,0)</f>
        <v>09/10/2025</v>
      </c>
      <c r="AG307" s="20" t="s">
        <v>55</v>
      </c>
      <c r="AH307" s="25" t="s">
        <v>12961</v>
      </c>
      <c r="AI307" s="25" t="str">
        <f>VLOOKUP(AG307,'mã win'!B:K,10,0)</f>
        <v>B</v>
      </c>
      <c r="AJ307" s="20" t="str">
        <f>VLOOKUP(Q307,'mã sp'!A:B,2,0)</f>
        <v>CC300</v>
      </c>
      <c r="AK307" s="25" t="str">
        <f>VLOOKUP(AC307,Data!A:F,6,0)</f>
        <v>K25TTM</v>
      </c>
      <c r="AL307" s="20" t="str">
        <f t="shared" si="16"/>
        <v>6222 WM+ HNI 36 HH1C Linh Đàm</v>
      </c>
      <c r="AM307" s="20" t="str">
        <f>VLOOKUP(AC307,Data!A:M,13,0)</f>
        <v>0104918404-002</v>
      </c>
      <c r="AN307" s="20">
        <f>MATCH(L307,[1]Khach_hang!$O:$O,0)</f>
        <v>1760</v>
      </c>
      <c r="AO307" s="20" t="str">
        <f t="shared" si="17"/>
        <v>WIN6222</v>
      </c>
      <c r="AP307" s="20" t="str">
        <f>IF(AND(AM307="0104918404",AO307=""),"WIN"&amp;L307,IF(AO307="",VLOOKUP(AM307,'mã win'!B:J,9,0),""))</f>
        <v/>
      </c>
      <c r="AQ307" s="25" t="str">
        <f t="shared" si="18"/>
        <v>WIN6222</v>
      </c>
      <c r="AR307" s="1">
        <f t="shared" si="19"/>
        <v>80190</v>
      </c>
    </row>
    <row r="308" spans="1:44" x14ac:dyDescent="0.25">
      <c r="A308" s="20">
        <v>7793</v>
      </c>
      <c r="B308" s="21">
        <v>9106043887</v>
      </c>
      <c r="C308" s="22">
        <v>45939</v>
      </c>
      <c r="D308" s="22">
        <v>45944</v>
      </c>
      <c r="E308" s="23">
        <v>45939.422267939801</v>
      </c>
      <c r="F308" s="21" t="s">
        <v>7152</v>
      </c>
      <c r="G308" s="22"/>
      <c r="H308" s="20" t="s">
        <v>4127</v>
      </c>
      <c r="I308" s="21" t="s">
        <v>4128</v>
      </c>
      <c r="J308" s="20" t="s">
        <v>4129</v>
      </c>
      <c r="K308" s="20" t="s">
        <v>4130</v>
      </c>
      <c r="L308" s="21" t="s">
        <v>4897</v>
      </c>
      <c r="M308" s="20" t="s">
        <v>4898</v>
      </c>
      <c r="N308" s="20" t="s">
        <v>4899</v>
      </c>
      <c r="O308" s="20">
        <v>10</v>
      </c>
      <c r="P308" s="21" t="s">
        <v>4137</v>
      </c>
      <c r="Q308" s="20" t="s">
        <v>4098</v>
      </c>
      <c r="R308" s="21" t="s">
        <v>4138</v>
      </c>
      <c r="S308" s="21" t="s">
        <v>4133</v>
      </c>
      <c r="T308" s="20">
        <v>111058</v>
      </c>
      <c r="U308" s="20">
        <v>2</v>
      </c>
      <c r="V308" s="20">
        <v>0</v>
      </c>
      <c r="W308" s="20" t="s">
        <v>4898</v>
      </c>
      <c r="X308" s="20" t="s">
        <v>4900</v>
      </c>
      <c r="Y308" s="22">
        <v>45939.4222675579</v>
      </c>
      <c r="AA308" s="20" t="s">
        <v>4134</v>
      </c>
      <c r="AB308" s="27">
        <v>9106043887</v>
      </c>
      <c r="AC308" s="25" t="str">
        <f>VLOOKUP(AB308,Data!AF:AG,2,0)</f>
        <v>9106043887-00015001</v>
      </c>
      <c r="AE308" s="25" t="str">
        <f>VLOOKUP(AC308,Data!A:G,7,0)</f>
        <v>00015001</v>
      </c>
      <c r="AF308" s="25" t="str">
        <f>VLOOKUP(AC308,Data!A:D,4,0)</f>
        <v>09/10/2025</v>
      </c>
      <c r="AG308" s="20" t="s">
        <v>143</v>
      </c>
      <c r="AH308" s="25" t="s">
        <v>3621</v>
      </c>
      <c r="AI308" s="25" t="str">
        <f>VLOOKUP(AG308,'mã win'!B:K,10,0)</f>
        <v>B</v>
      </c>
      <c r="AJ308" s="20" t="str">
        <f>VLOOKUP(Q308,'mã sp'!A:B,2,0)</f>
        <v>GM500</v>
      </c>
      <c r="AK308" s="25" t="str">
        <f>VLOOKUP(AC308,Data!A:F,6,0)</f>
        <v>K25TTM</v>
      </c>
      <c r="AL308" s="20" t="str">
        <f t="shared" si="16"/>
        <v>5742 WM+ HDG 22 Phố Cuối, Gia Lộc</v>
      </c>
      <c r="AM308" s="20" t="str">
        <f>VLOOKUP(AC308,Data!A:M,13,0)</f>
        <v>0104918404-006</v>
      </c>
      <c r="AO308" s="20" t="str">
        <f t="shared" si="17"/>
        <v/>
      </c>
      <c r="AP308" s="20" t="str">
        <f>IF(AND(AM308="0104918404",AO308=""),"WIN"&amp;L308,IF(AO308="",VLOOKUP(AM308,'mã win'!B:J,9,0),""))</f>
        <v>WIN-HDG-00-006</v>
      </c>
      <c r="AQ308" s="25" t="str">
        <f t="shared" si="18"/>
        <v>WIN-HDG-00-006</v>
      </c>
      <c r="AR308" s="1">
        <f t="shared" si="19"/>
        <v>239885.28</v>
      </c>
    </row>
    <row r="309" spans="1:44" x14ac:dyDescent="0.25">
      <c r="A309" s="20">
        <v>7794</v>
      </c>
      <c r="B309" s="21">
        <v>9106043887</v>
      </c>
      <c r="C309" s="22">
        <v>45939</v>
      </c>
      <c r="D309" s="22">
        <v>45944</v>
      </c>
      <c r="E309" s="23">
        <v>45939.422267939801</v>
      </c>
      <c r="F309" s="21" t="s">
        <v>7152</v>
      </c>
      <c r="G309" s="22"/>
      <c r="H309" s="20" t="s">
        <v>4127</v>
      </c>
      <c r="I309" s="21" t="s">
        <v>4128</v>
      </c>
      <c r="J309" s="20" t="s">
        <v>4129</v>
      </c>
      <c r="K309" s="20" t="s">
        <v>4130</v>
      </c>
      <c r="L309" s="21" t="s">
        <v>4897</v>
      </c>
      <c r="M309" s="20" t="s">
        <v>4898</v>
      </c>
      <c r="N309" s="20" t="s">
        <v>4899</v>
      </c>
      <c r="O309" s="20">
        <v>20</v>
      </c>
      <c r="P309" s="21" t="s">
        <v>4152</v>
      </c>
      <c r="Q309" s="20" t="s">
        <v>4012</v>
      </c>
      <c r="R309" s="21" t="s">
        <v>4153</v>
      </c>
      <c r="S309" s="21" t="s">
        <v>4133</v>
      </c>
      <c r="T309" s="20">
        <v>50182</v>
      </c>
      <c r="U309" s="20">
        <v>4</v>
      </c>
      <c r="V309" s="20">
        <v>0</v>
      </c>
      <c r="W309" s="20" t="s">
        <v>4898</v>
      </c>
      <c r="X309" s="20" t="s">
        <v>4900</v>
      </c>
      <c r="Y309" s="22">
        <v>45939.4222675579</v>
      </c>
      <c r="AA309" s="20" t="s">
        <v>4134</v>
      </c>
      <c r="AB309" s="27">
        <v>9106043887</v>
      </c>
      <c r="AC309" s="25" t="str">
        <f>VLOOKUP(AB309,Data!AF:AG,2,0)</f>
        <v>9106043887-00015001</v>
      </c>
      <c r="AE309" s="25" t="str">
        <f>VLOOKUP(AC309,Data!A:G,7,0)</f>
        <v>00015001</v>
      </c>
      <c r="AF309" s="25" t="str">
        <f>VLOOKUP(AC309,Data!A:D,4,0)</f>
        <v>09/10/2025</v>
      </c>
      <c r="AG309" s="20" t="s">
        <v>143</v>
      </c>
      <c r="AH309" s="25" t="s">
        <v>3621</v>
      </c>
      <c r="AI309" s="25" t="str">
        <f>VLOOKUP(AG309,'mã win'!B:K,10,0)</f>
        <v>B</v>
      </c>
      <c r="AJ309" s="20" t="str">
        <f>VLOOKUP(Q309,'mã sp'!A:B,2,0)</f>
        <v>GTLX250G</v>
      </c>
      <c r="AK309" s="25" t="str">
        <f>VLOOKUP(AC309,Data!A:F,6,0)</f>
        <v>K25TTM</v>
      </c>
      <c r="AL309" s="20" t="str">
        <f t="shared" si="16"/>
        <v>5742 WM+ HDG 22 Phố Cuối, Gia Lộc</v>
      </c>
      <c r="AM309" s="20" t="str">
        <f>VLOOKUP(AC309,Data!A:M,13,0)</f>
        <v>0104918404-006</v>
      </c>
      <c r="AO309" s="20" t="str">
        <f t="shared" si="17"/>
        <v/>
      </c>
      <c r="AP309" s="20" t="str">
        <f>IF(AND(AM309="0104918404",AO309=""),"WIN"&amp;L309,IF(AO309="",VLOOKUP(AM309,'mã win'!B:J,9,0),""))</f>
        <v>WIN-HDG-00-006</v>
      </c>
      <c r="AQ309" s="25" t="str">
        <f t="shared" si="18"/>
        <v>WIN-HDG-00-006</v>
      </c>
      <c r="AR309" s="1">
        <f t="shared" si="19"/>
        <v>216786.24</v>
      </c>
    </row>
    <row r="310" spans="1:44" x14ac:dyDescent="0.25">
      <c r="A310" s="20">
        <v>7795</v>
      </c>
      <c r="B310" s="21">
        <v>9106043914</v>
      </c>
      <c r="C310" s="22">
        <v>45939</v>
      </c>
      <c r="D310" s="22">
        <v>45944</v>
      </c>
      <c r="E310" s="23">
        <v>45939.431608067098</v>
      </c>
      <c r="F310" s="21" t="s">
        <v>7153</v>
      </c>
      <c r="G310" s="22"/>
      <c r="H310" s="20" t="s">
        <v>4127</v>
      </c>
      <c r="I310" s="21" t="s">
        <v>4128</v>
      </c>
      <c r="J310" s="20" t="s">
        <v>4129</v>
      </c>
      <c r="K310" s="20" t="s">
        <v>4130</v>
      </c>
      <c r="L310" s="21" t="s">
        <v>4561</v>
      </c>
      <c r="M310" s="20" t="s">
        <v>4562</v>
      </c>
      <c r="N310" s="20" t="s">
        <v>4563</v>
      </c>
      <c r="O310" s="20">
        <v>10</v>
      </c>
      <c r="P310" s="21" t="s">
        <v>4137</v>
      </c>
      <c r="Q310" s="20" t="s">
        <v>4098</v>
      </c>
      <c r="R310" s="21" t="s">
        <v>4138</v>
      </c>
      <c r="S310" s="21" t="s">
        <v>4133</v>
      </c>
      <c r="T310" s="20">
        <v>111058</v>
      </c>
      <c r="U310" s="20">
        <v>2</v>
      </c>
      <c r="V310" s="20">
        <v>0</v>
      </c>
      <c r="W310" s="20" t="s">
        <v>4562</v>
      </c>
      <c r="Y310" s="22">
        <v>45939.431607488397</v>
      </c>
      <c r="AA310" s="20" t="s">
        <v>4134</v>
      </c>
      <c r="AB310" s="27">
        <v>9106043914</v>
      </c>
      <c r="AC310" s="25" t="str">
        <f>VLOOKUP(AB310,Data!AF:AG,2,0)</f>
        <v>9106043914-00014351</v>
      </c>
      <c r="AE310" s="25" t="str">
        <f>VLOOKUP(AC310,Data!A:G,7,0)</f>
        <v>00014351</v>
      </c>
      <c r="AF310" s="25" t="str">
        <f>VLOOKUP(AC310,Data!A:D,4,0)</f>
        <v>09/10/2025</v>
      </c>
      <c r="AG310" s="20" t="s">
        <v>238</v>
      </c>
      <c r="AH310" s="25" t="s">
        <v>3779</v>
      </c>
      <c r="AI310" s="25" t="str">
        <f>VLOOKUP(AG310,'mã win'!B:K,10,0)</f>
        <v>B</v>
      </c>
      <c r="AJ310" s="20" t="str">
        <f>VLOOKUP(Q310,'mã sp'!A:B,2,0)</f>
        <v>GM500</v>
      </c>
      <c r="AK310" s="25" t="str">
        <f>VLOOKUP(AC310,Data!A:F,6,0)</f>
        <v>K25TTM</v>
      </c>
      <c r="AL310" s="20" t="str">
        <f t="shared" si="16"/>
        <v>6977 WM+ TBH Vũ Quý, Kiến Xương</v>
      </c>
      <c r="AM310" s="20" t="str">
        <f>VLOOKUP(AC310,Data!A:M,13,0)</f>
        <v>0104918404-044</v>
      </c>
      <c r="AO310" s="20" t="str">
        <f t="shared" si="17"/>
        <v/>
      </c>
      <c r="AP310" s="20" t="str">
        <f>IF(AND(AM310="0104918404",AO310=""),"WIN"&amp;L310,IF(AO310="",VLOOKUP(AM310,'mã win'!B:J,9,0),""))</f>
        <v>WIN-044</v>
      </c>
      <c r="AQ310" s="25" t="str">
        <f t="shared" si="18"/>
        <v>WIN-044</v>
      </c>
      <c r="AR310" s="1">
        <f t="shared" si="19"/>
        <v>239885.28</v>
      </c>
    </row>
    <row r="311" spans="1:44" x14ac:dyDescent="0.25">
      <c r="A311" s="20">
        <v>7796</v>
      </c>
      <c r="B311" s="21">
        <v>9106043972</v>
      </c>
      <c r="C311" s="22">
        <v>45939</v>
      </c>
      <c r="D311" s="22">
        <v>45939</v>
      </c>
      <c r="E311" s="23">
        <v>45939.436585879601</v>
      </c>
      <c r="F311" s="21" t="s">
        <v>7154</v>
      </c>
      <c r="G311" s="22"/>
      <c r="H311" s="20" t="s">
        <v>4127</v>
      </c>
      <c r="I311" s="21" t="s">
        <v>4128</v>
      </c>
      <c r="J311" s="20" t="s">
        <v>4129</v>
      </c>
      <c r="K311" s="20" t="s">
        <v>4130</v>
      </c>
      <c r="L311" s="21" t="s">
        <v>4561</v>
      </c>
      <c r="M311" s="20" t="s">
        <v>4562</v>
      </c>
      <c r="N311" s="20" t="s">
        <v>4563</v>
      </c>
      <c r="O311" s="20">
        <v>10</v>
      </c>
      <c r="P311" s="21" t="s">
        <v>4176</v>
      </c>
      <c r="Q311" s="20" t="s">
        <v>4009</v>
      </c>
      <c r="R311" s="21" t="s">
        <v>4177</v>
      </c>
      <c r="S311" s="21" t="s">
        <v>4133</v>
      </c>
      <c r="T311" s="20">
        <v>41328</v>
      </c>
      <c r="U311" s="20">
        <v>1</v>
      </c>
      <c r="V311" s="20">
        <v>0</v>
      </c>
      <c r="W311" s="20" t="s">
        <v>4562</v>
      </c>
      <c r="Y311" s="22">
        <v>45939.436585335701</v>
      </c>
      <c r="AA311" s="20" t="s">
        <v>4134</v>
      </c>
      <c r="AB311" s="27">
        <v>9106043972</v>
      </c>
      <c r="AC311" s="25" t="str">
        <f>VLOOKUP(AB311,Data!AF:AG,2,0)</f>
        <v>9106043972-00014352</v>
      </c>
      <c r="AE311" s="25" t="str">
        <f>VLOOKUP(AC311,Data!A:G,7,0)</f>
        <v>00014352</v>
      </c>
      <c r="AF311" s="25" t="str">
        <f>VLOOKUP(AC311,Data!A:D,4,0)</f>
        <v>09/10/2025</v>
      </c>
      <c r="AG311" s="20" t="s">
        <v>238</v>
      </c>
      <c r="AH311" s="25" t="s">
        <v>3779</v>
      </c>
      <c r="AI311" s="25" t="str">
        <f>VLOOKUP(AG311,'mã win'!B:K,10,0)</f>
        <v>B</v>
      </c>
      <c r="AJ311" s="20" t="str">
        <f>VLOOKUP(Q311,'mã sp'!A:B,2,0)</f>
        <v>GSG250</v>
      </c>
      <c r="AK311" s="25" t="str">
        <f>VLOOKUP(AC311,Data!A:F,6,0)</f>
        <v>K25TTM</v>
      </c>
      <c r="AL311" s="20" t="str">
        <f t="shared" si="16"/>
        <v>6977 WM+ TBH Vũ Quý, Kiến Xương</v>
      </c>
      <c r="AM311" s="20" t="str">
        <f>VLOOKUP(AC311,Data!A:M,13,0)</f>
        <v>0104918404-044</v>
      </c>
      <c r="AO311" s="20" t="str">
        <f t="shared" si="17"/>
        <v/>
      </c>
      <c r="AP311" s="20" t="str">
        <f>IF(AND(AM311="0104918404",AO311=""),"WIN"&amp;L311,IF(AO311="",VLOOKUP(AM311,'mã win'!B:J,9,0),""))</f>
        <v>WIN-044</v>
      </c>
      <c r="AQ311" s="25" t="str">
        <f t="shared" si="18"/>
        <v>WIN-044</v>
      </c>
      <c r="AR311" s="1">
        <f t="shared" si="19"/>
        <v>44634.239999999998</v>
      </c>
    </row>
    <row r="312" spans="1:44" x14ac:dyDescent="0.25">
      <c r="A312" s="20">
        <v>7797</v>
      </c>
      <c r="B312" s="21">
        <v>9106044007</v>
      </c>
      <c r="C312" s="22">
        <v>45939</v>
      </c>
      <c r="D312" s="22">
        <v>45944</v>
      </c>
      <c r="E312" s="23">
        <v>45939.4402990741</v>
      </c>
      <c r="F312" s="21" t="s">
        <v>7155</v>
      </c>
      <c r="G312" s="22"/>
      <c r="H312" s="20" t="s">
        <v>4127</v>
      </c>
      <c r="I312" s="21" t="s">
        <v>4128</v>
      </c>
      <c r="J312" s="20" t="s">
        <v>4129</v>
      </c>
      <c r="K312" s="20" t="s">
        <v>4130</v>
      </c>
      <c r="L312" s="21" t="s">
        <v>6409</v>
      </c>
      <c r="M312" s="20" t="s">
        <v>6410</v>
      </c>
      <c r="N312" s="20" t="s">
        <v>6411</v>
      </c>
      <c r="O312" s="20">
        <v>10</v>
      </c>
      <c r="P312" s="21" t="s">
        <v>4131</v>
      </c>
      <c r="Q312" s="20" t="s">
        <v>4099</v>
      </c>
      <c r="R312" s="21" t="s">
        <v>4132</v>
      </c>
      <c r="S312" s="21" t="s">
        <v>4133</v>
      </c>
      <c r="T312" s="20">
        <v>73431</v>
      </c>
      <c r="U312" s="20">
        <v>1</v>
      </c>
      <c r="V312" s="20">
        <v>0</v>
      </c>
      <c r="W312" s="20" t="s">
        <v>6410</v>
      </c>
      <c r="Y312" s="22">
        <v>45939.4402982639</v>
      </c>
      <c r="AA312" s="20" t="s">
        <v>4134</v>
      </c>
      <c r="AB312" s="27">
        <v>9106044007</v>
      </c>
      <c r="AC312" s="25" t="str">
        <f>VLOOKUP(AB312,Data!AF:AG,2,0)</f>
        <v>9106044007-00482079</v>
      </c>
      <c r="AE312" s="25" t="str">
        <f>VLOOKUP(AC312,Data!A:G,7,0)</f>
        <v>00482079</v>
      </c>
      <c r="AF312" s="25" t="str">
        <f>VLOOKUP(AC312,Data!A:D,4,0)</f>
        <v>09/10/2025</v>
      </c>
      <c r="AG312" s="20" t="s">
        <v>55</v>
      </c>
      <c r="AH312" s="25" t="s">
        <v>14481</v>
      </c>
      <c r="AI312" s="25" t="str">
        <f>VLOOKUP(AG312,'mã win'!B:K,10,0)</f>
        <v>B</v>
      </c>
      <c r="AJ312" s="20" t="str">
        <f>VLOOKUP(Q312,'mã sp'!A:B,2,0)</f>
        <v>CGM300</v>
      </c>
      <c r="AK312" s="25" t="str">
        <f>VLOOKUP(AC312,Data!A:F,6,0)</f>
        <v>K25TTM</v>
      </c>
      <c r="AL312" s="20" t="str">
        <f t="shared" si="16"/>
        <v>6770 WM+ HNI B07 Tecco Diamond</v>
      </c>
      <c r="AM312" s="20" t="str">
        <f>VLOOKUP(AC312,Data!A:M,13,0)</f>
        <v>0104918404-002</v>
      </c>
      <c r="AN312" s="20">
        <f>MATCH(L312,[1]Khach_hang!$O:$O,0)</f>
        <v>1921</v>
      </c>
      <c r="AO312" s="20" t="str">
        <f t="shared" si="17"/>
        <v>WIN6770</v>
      </c>
      <c r="AP312" s="20" t="str">
        <f>IF(AND(AM312="0104918404",AO312=""),"WIN"&amp;L312,IF(AO312="",VLOOKUP(AM312,'mã win'!B:J,9,0),""))</f>
        <v/>
      </c>
      <c r="AQ312" s="25" t="str">
        <f t="shared" si="18"/>
        <v>WIN6770</v>
      </c>
      <c r="AR312" s="1">
        <f t="shared" si="19"/>
        <v>79305.48</v>
      </c>
    </row>
    <row r="313" spans="1:44" x14ac:dyDescent="0.25">
      <c r="A313" s="20">
        <v>7798</v>
      </c>
      <c r="B313" s="21">
        <v>9106044007</v>
      </c>
      <c r="C313" s="22">
        <v>45939</v>
      </c>
      <c r="D313" s="22">
        <v>45944</v>
      </c>
      <c r="E313" s="23">
        <v>45939.4402990741</v>
      </c>
      <c r="F313" s="21" t="s">
        <v>7155</v>
      </c>
      <c r="G313" s="22"/>
      <c r="H313" s="20" t="s">
        <v>4127</v>
      </c>
      <c r="I313" s="21" t="s">
        <v>4128</v>
      </c>
      <c r="J313" s="20" t="s">
        <v>4129</v>
      </c>
      <c r="K313" s="20" t="s">
        <v>4130</v>
      </c>
      <c r="L313" s="21" t="s">
        <v>6409</v>
      </c>
      <c r="M313" s="20" t="s">
        <v>6410</v>
      </c>
      <c r="N313" s="20" t="s">
        <v>6411</v>
      </c>
      <c r="O313" s="20">
        <v>20</v>
      </c>
      <c r="P313" s="21" t="s">
        <v>4137</v>
      </c>
      <c r="Q313" s="20" t="s">
        <v>4098</v>
      </c>
      <c r="R313" s="21" t="s">
        <v>4138</v>
      </c>
      <c r="S313" s="21" t="s">
        <v>4133</v>
      </c>
      <c r="T313" s="20">
        <v>111058</v>
      </c>
      <c r="U313" s="20">
        <v>1</v>
      </c>
      <c r="V313" s="20">
        <v>0</v>
      </c>
      <c r="W313" s="20" t="s">
        <v>6410</v>
      </c>
      <c r="Y313" s="22">
        <v>45939.4402982639</v>
      </c>
      <c r="AA313" s="20" t="s">
        <v>4134</v>
      </c>
      <c r="AB313" s="27">
        <v>9106044007</v>
      </c>
      <c r="AC313" s="25" t="str">
        <f>VLOOKUP(AB313,Data!AF:AG,2,0)</f>
        <v>9106044007-00482079</v>
      </c>
      <c r="AE313" s="25" t="str">
        <f>VLOOKUP(AC313,Data!A:G,7,0)</f>
        <v>00482079</v>
      </c>
      <c r="AF313" s="25" t="str">
        <f>VLOOKUP(AC313,Data!A:D,4,0)</f>
        <v>09/10/2025</v>
      </c>
      <c r="AG313" s="20" t="s">
        <v>55</v>
      </c>
      <c r="AH313" s="25" t="s">
        <v>14481</v>
      </c>
      <c r="AI313" s="25" t="str">
        <f>VLOOKUP(AG313,'mã win'!B:K,10,0)</f>
        <v>B</v>
      </c>
      <c r="AJ313" s="20" t="str">
        <f>VLOOKUP(Q313,'mã sp'!A:B,2,0)</f>
        <v>GM500</v>
      </c>
      <c r="AK313" s="25" t="str">
        <f>VLOOKUP(AC313,Data!A:F,6,0)</f>
        <v>K25TTM</v>
      </c>
      <c r="AL313" s="20" t="str">
        <f t="shared" si="16"/>
        <v>6770 WM+ HNI B07 Tecco Diamond</v>
      </c>
      <c r="AM313" s="20" t="str">
        <f>VLOOKUP(AC313,Data!A:M,13,0)</f>
        <v>0104918404-002</v>
      </c>
      <c r="AN313" s="20">
        <f>MATCH(L313,[1]Khach_hang!$O:$O,0)</f>
        <v>1921</v>
      </c>
      <c r="AO313" s="20" t="str">
        <f t="shared" si="17"/>
        <v>WIN6770</v>
      </c>
      <c r="AP313" s="20" t="str">
        <f>IF(AND(AM313="0104918404",AO313=""),"WIN"&amp;L313,IF(AO313="",VLOOKUP(AM313,'mã win'!B:J,9,0),""))</f>
        <v/>
      </c>
      <c r="AQ313" s="25" t="str">
        <f t="shared" si="18"/>
        <v>WIN6770</v>
      </c>
      <c r="AR313" s="1">
        <f t="shared" si="19"/>
        <v>119942.64</v>
      </c>
    </row>
    <row r="314" spans="1:44" x14ac:dyDescent="0.25">
      <c r="A314" s="20">
        <v>7799</v>
      </c>
      <c r="B314" s="21">
        <v>9106044007</v>
      </c>
      <c r="C314" s="22">
        <v>45939</v>
      </c>
      <c r="D314" s="22">
        <v>45944</v>
      </c>
      <c r="E314" s="23">
        <v>45939.4402990741</v>
      </c>
      <c r="F314" s="21" t="s">
        <v>7155</v>
      </c>
      <c r="G314" s="22"/>
      <c r="H314" s="20" t="s">
        <v>4127</v>
      </c>
      <c r="I314" s="21" t="s">
        <v>4128</v>
      </c>
      <c r="J314" s="20" t="s">
        <v>4129</v>
      </c>
      <c r="K314" s="20" t="s">
        <v>4130</v>
      </c>
      <c r="L314" s="21" t="s">
        <v>6409</v>
      </c>
      <c r="M314" s="20" t="s">
        <v>6410</v>
      </c>
      <c r="N314" s="20" t="s">
        <v>6411</v>
      </c>
      <c r="O314" s="20">
        <v>30</v>
      </c>
      <c r="P314" s="21" t="s">
        <v>4139</v>
      </c>
      <c r="Q314" s="20" t="s">
        <v>3948</v>
      </c>
      <c r="R314" s="21" t="s">
        <v>4140</v>
      </c>
      <c r="S314" s="21" t="s">
        <v>4133</v>
      </c>
      <c r="T314" s="20">
        <v>74250</v>
      </c>
      <c r="U314" s="20">
        <v>1</v>
      </c>
      <c r="V314" s="20">
        <v>0</v>
      </c>
      <c r="W314" s="20" t="s">
        <v>6410</v>
      </c>
      <c r="Y314" s="22">
        <v>45939.4402982639</v>
      </c>
      <c r="AA314" s="20" t="s">
        <v>4134</v>
      </c>
      <c r="AB314" s="27">
        <v>9106044007</v>
      </c>
      <c r="AC314" s="25" t="str">
        <f>VLOOKUP(AB314,Data!AF:AG,2,0)</f>
        <v>9106044007-00482079</v>
      </c>
      <c r="AE314" s="25" t="str">
        <f>VLOOKUP(AC314,Data!A:G,7,0)</f>
        <v>00482079</v>
      </c>
      <c r="AF314" s="25" t="str">
        <f>VLOOKUP(AC314,Data!A:D,4,0)</f>
        <v>09/10/2025</v>
      </c>
      <c r="AG314" s="20" t="s">
        <v>55</v>
      </c>
      <c r="AH314" s="25" t="s">
        <v>14481</v>
      </c>
      <c r="AI314" s="25" t="str">
        <f>VLOOKUP(AG314,'mã win'!B:K,10,0)</f>
        <v>B</v>
      </c>
      <c r="AJ314" s="20" t="str">
        <f>VLOOKUP(Q314,'mã sp'!A:B,2,0)</f>
        <v>CC300</v>
      </c>
      <c r="AK314" s="25" t="str">
        <f>VLOOKUP(AC314,Data!A:F,6,0)</f>
        <v>K25TTM</v>
      </c>
      <c r="AL314" s="20" t="str">
        <f t="shared" si="16"/>
        <v>6770 WM+ HNI B07 Tecco Diamond</v>
      </c>
      <c r="AM314" s="20" t="str">
        <f>VLOOKUP(AC314,Data!A:M,13,0)</f>
        <v>0104918404-002</v>
      </c>
      <c r="AN314" s="20">
        <f>MATCH(L314,[1]Khach_hang!$O:$O,0)</f>
        <v>1921</v>
      </c>
      <c r="AO314" s="20" t="str">
        <f t="shared" si="17"/>
        <v>WIN6770</v>
      </c>
      <c r="AP314" s="20" t="str">
        <f>IF(AND(AM314="0104918404",AO314=""),"WIN"&amp;L314,IF(AO314="",VLOOKUP(AM314,'mã win'!B:J,9,0),""))</f>
        <v/>
      </c>
      <c r="AQ314" s="25" t="str">
        <f t="shared" si="18"/>
        <v>WIN6770</v>
      </c>
      <c r="AR314" s="1">
        <f t="shared" si="19"/>
        <v>80190</v>
      </c>
    </row>
    <row r="315" spans="1:44" x14ac:dyDescent="0.25">
      <c r="A315" s="20">
        <v>7800</v>
      </c>
      <c r="B315" s="21">
        <v>9106043994</v>
      </c>
      <c r="C315" s="22">
        <v>45939</v>
      </c>
      <c r="D315" s="22">
        <v>45944</v>
      </c>
      <c r="E315" s="23">
        <v>45939.442354861101</v>
      </c>
      <c r="F315" s="21" t="s">
        <v>7156</v>
      </c>
      <c r="G315" s="22"/>
      <c r="H315" s="20" t="s">
        <v>4127</v>
      </c>
      <c r="I315" s="21" t="s">
        <v>4128</v>
      </c>
      <c r="J315" s="20" t="s">
        <v>4129</v>
      </c>
      <c r="K315" s="20" t="s">
        <v>4130</v>
      </c>
      <c r="L315" s="21" t="s">
        <v>4182</v>
      </c>
      <c r="M315" s="20" t="s">
        <v>4183</v>
      </c>
      <c r="N315" s="20" t="s">
        <v>4184</v>
      </c>
      <c r="O315" s="20">
        <v>10</v>
      </c>
      <c r="P315" s="21" t="s">
        <v>4137</v>
      </c>
      <c r="Q315" s="20" t="s">
        <v>4098</v>
      </c>
      <c r="R315" s="21" t="s">
        <v>4138</v>
      </c>
      <c r="S315" s="21" t="s">
        <v>4133</v>
      </c>
      <c r="T315" s="20">
        <v>111058</v>
      </c>
      <c r="U315" s="20">
        <v>1</v>
      </c>
      <c r="V315" s="20">
        <v>0</v>
      </c>
      <c r="W315" s="20" t="s">
        <v>4183</v>
      </c>
      <c r="Y315" s="22">
        <v>45939.4423543171</v>
      </c>
      <c r="AA315" s="20" t="s">
        <v>4134</v>
      </c>
      <c r="AB315" s="27">
        <v>9106043994</v>
      </c>
      <c r="AC315" s="25" t="str">
        <f>VLOOKUP(AB315,Data!AF:AG,2,0)</f>
        <v>9106043994-00482073</v>
      </c>
      <c r="AE315" s="25" t="str">
        <f>VLOOKUP(AC315,Data!A:G,7,0)</f>
        <v>00482073</v>
      </c>
      <c r="AF315" s="25" t="str">
        <f>VLOOKUP(AC315,Data!A:D,4,0)</f>
        <v>09/10/2025</v>
      </c>
      <c r="AG315" s="20" t="s">
        <v>55</v>
      </c>
      <c r="AH315" s="25" t="s">
        <v>12888</v>
      </c>
      <c r="AI315" s="25" t="str">
        <f>VLOOKUP(AG315,'mã win'!B:K,10,0)</f>
        <v>B</v>
      </c>
      <c r="AJ315" s="20" t="str">
        <f>VLOOKUP(Q315,'mã sp'!A:B,2,0)</f>
        <v>GM500</v>
      </c>
      <c r="AK315" s="25" t="str">
        <f>VLOOKUP(AC315,Data!A:F,6,0)</f>
        <v>K25TTM</v>
      </c>
      <c r="AL315" s="20" t="str">
        <f t="shared" si="16"/>
        <v>6128 WM+ HNI Mạch Lũng, Đông Anh</v>
      </c>
      <c r="AM315" s="20" t="str">
        <f>VLOOKUP(AC315,Data!A:M,13,0)</f>
        <v>0104918404-002</v>
      </c>
      <c r="AN315" s="20">
        <f>MATCH(L315,[1]Khach_hang!$O:$O,0)</f>
        <v>1724</v>
      </c>
      <c r="AO315" s="20" t="str">
        <f t="shared" si="17"/>
        <v>WIN6128</v>
      </c>
      <c r="AP315" s="20" t="str">
        <f>IF(AND(AM315="0104918404",AO315=""),"WIN"&amp;L315,IF(AO315="",VLOOKUP(AM315,'mã win'!B:J,9,0),""))</f>
        <v/>
      </c>
      <c r="AQ315" s="25" t="str">
        <f t="shared" si="18"/>
        <v>WIN6128</v>
      </c>
      <c r="AR315" s="1">
        <f t="shared" si="19"/>
        <v>119942.64</v>
      </c>
    </row>
    <row r="316" spans="1:44" x14ac:dyDescent="0.25">
      <c r="A316" s="20">
        <v>7801</v>
      </c>
      <c r="B316" s="21">
        <v>9106044020</v>
      </c>
      <c r="C316" s="22">
        <v>45939</v>
      </c>
      <c r="D316" s="22">
        <v>45944</v>
      </c>
      <c r="E316" s="23">
        <v>45939.442720254599</v>
      </c>
      <c r="F316" s="21" t="s">
        <v>7157</v>
      </c>
      <c r="G316" s="22"/>
      <c r="H316" s="20" t="s">
        <v>4127</v>
      </c>
      <c r="I316" s="21" t="s">
        <v>4128</v>
      </c>
      <c r="J316" s="20" t="s">
        <v>4129</v>
      </c>
      <c r="K316" s="20" t="s">
        <v>4130</v>
      </c>
      <c r="L316" s="21" t="s">
        <v>5794</v>
      </c>
      <c r="M316" s="20" t="s">
        <v>5795</v>
      </c>
      <c r="N316" s="20" t="s">
        <v>5796</v>
      </c>
      <c r="O316" s="20">
        <v>10</v>
      </c>
      <c r="P316" s="21" t="s">
        <v>4137</v>
      </c>
      <c r="Q316" s="20" t="s">
        <v>4098</v>
      </c>
      <c r="R316" s="21" t="s">
        <v>4138</v>
      </c>
      <c r="S316" s="21" t="s">
        <v>4133</v>
      </c>
      <c r="T316" s="20">
        <v>111058</v>
      </c>
      <c r="U316" s="20">
        <v>1</v>
      </c>
      <c r="V316" s="20">
        <v>0</v>
      </c>
      <c r="W316" s="20" t="s">
        <v>5795</v>
      </c>
      <c r="Y316" s="22">
        <v>45939.442720520798</v>
      </c>
      <c r="AA316" s="20" t="s">
        <v>4134</v>
      </c>
      <c r="AB316" s="27">
        <v>9106044020</v>
      </c>
      <c r="AC316" s="25" t="str">
        <f>VLOOKUP(AB316,Data!AF:AG,2,0)</f>
        <v>9106044020-00028921</v>
      </c>
      <c r="AE316" s="25" t="str">
        <f>VLOOKUP(AC316,Data!A:G,7,0)</f>
        <v>00028921</v>
      </c>
      <c r="AF316" s="25" t="str">
        <f>VLOOKUP(AC316,Data!A:D,4,0)</f>
        <v>09/10/2025</v>
      </c>
      <c r="AG316" s="20" t="s">
        <v>310</v>
      </c>
      <c r="AH316" s="25" t="s">
        <v>3819</v>
      </c>
      <c r="AI316" s="25" t="str">
        <f>VLOOKUP(AG316,'mã win'!B:K,10,0)</f>
        <v>B</v>
      </c>
      <c r="AJ316" s="20" t="str">
        <f>VLOOKUP(Q316,'mã sp'!A:B,2,0)</f>
        <v>GM500</v>
      </c>
      <c r="AK316" s="25" t="str">
        <f>VLOOKUP(AC316,Data!A:F,6,0)</f>
        <v>K25TTM</v>
      </c>
      <c r="AL316" s="20" t="str">
        <f t="shared" si="16"/>
        <v>2AJA WM+ HYN Ba Hàng, Thủ Sỹ</v>
      </c>
      <c r="AM316" s="20" t="str">
        <f>VLOOKUP(AC316,Data!A:M,13,0)</f>
        <v>0104918404-056</v>
      </c>
      <c r="AO316" s="20" t="str">
        <f t="shared" si="17"/>
        <v/>
      </c>
      <c r="AP316" s="20" t="str">
        <f>IF(AND(AM316="0104918404",AO316=""),"WIN"&amp;L316,IF(AO316="",VLOOKUP(AM316,'mã win'!B:J,9,0),""))</f>
        <v>WIN-056</v>
      </c>
      <c r="AQ316" s="25" t="str">
        <f t="shared" si="18"/>
        <v>WIN-056</v>
      </c>
      <c r="AR316" s="1">
        <f t="shared" si="19"/>
        <v>119942.64</v>
      </c>
    </row>
    <row r="317" spans="1:44" x14ac:dyDescent="0.25">
      <c r="A317" s="20">
        <v>7802</v>
      </c>
      <c r="B317" s="21">
        <v>9106044014</v>
      </c>
      <c r="C317" s="22">
        <v>45939</v>
      </c>
      <c r="D317" s="22">
        <v>45939</v>
      </c>
      <c r="E317" s="23">
        <v>45939.442860648101</v>
      </c>
      <c r="F317" s="21" t="s">
        <v>7158</v>
      </c>
      <c r="G317" s="22"/>
      <c r="H317" s="20" t="s">
        <v>4127</v>
      </c>
      <c r="I317" s="21" t="s">
        <v>4128</v>
      </c>
      <c r="J317" s="20" t="s">
        <v>4129</v>
      </c>
      <c r="K317" s="20" t="s">
        <v>4130</v>
      </c>
      <c r="L317" s="21" t="s">
        <v>7159</v>
      </c>
      <c r="M317" s="20" t="s">
        <v>7160</v>
      </c>
      <c r="N317" s="20" t="s">
        <v>7161</v>
      </c>
      <c r="O317" s="20">
        <v>10</v>
      </c>
      <c r="P317" s="21" t="s">
        <v>4152</v>
      </c>
      <c r="Q317" s="20" t="s">
        <v>4012</v>
      </c>
      <c r="R317" s="21" t="s">
        <v>4153</v>
      </c>
      <c r="S317" s="21" t="s">
        <v>4133</v>
      </c>
      <c r="T317" s="20">
        <v>50182</v>
      </c>
      <c r="U317" s="20">
        <v>1</v>
      </c>
      <c r="V317" s="20">
        <v>0</v>
      </c>
      <c r="W317" s="20" t="s">
        <v>7160</v>
      </c>
      <c r="Y317" s="22">
        <v>45939.442859919</v>
      </c>
      <c r="AA317" s="20" t="s">
        <v>4134</v>
      </c>
      <c r="AB317" s="27">
        <v>9106044014</v>
      </c>
      <c r="AC317" s="25" t="str">
        <f>VLOOKUP(AB317,Data!AF:AG,2,0)</f>
        <v>9106044014-00482082</v>
      </c>
      <c r="AE317" s="25" t="str">
        <f>VLOOKUP(AC317,Data!A:G,7,0)</f>
        <v>00482082</v>
      </c>
      <c r="AF317" s="25" t="str">
        <f>VLOOKUP(AC317,Data!A:D,4,0)</f>
        <v>09/10/2025</v>
      </c>
      <c r="AG317" s="20" t="s">
        <v>55</v>
      </c>
      <c r="AH317" s="25" t="s">
        <v>14482</v>
      </c>
      <c r="AI317" s="25" t="str">
        <f>VLOOKUP(AG317,'mã win'!B:K,10,0)</f>
        <v>B</v>
      </c>
      <c r="AJ317" s="20" t="str">
        <f>VLOOKUP(Q317,'mã sp'!A:B,2,0)</f>
        <v>GTLX250G</v>
      </c>
      <c r="AK317" s="25" t="str">
        <f>VLOOKUP(AC317,Data!A:F,6,0)</f>
        <v>K25TTM</v>
      </c>
      <c r="AL317" s="20" t="str">
        <f t="shared" si="16"/>
        <v>2AQ5 WM+ HNI 254 Đại Từ</v>
      </c>
      <c r="AM317" s="20" t="str">
        <f>VLOOKUP(AC317,Data!A:M,13,0)</f>
        <v>0104918404-002</v>
      </c>
      <c r="AN317" s="20">
        <f>MATCH(L317,[1]Khach_hang!$O:$O,0)</f>
        <v>519</v>
      </c>
      <c r="AO317" s="20" t="str">
        <f t="shared" si="17"/>
        <v>WIN2AQ5</v>
      </c>
      <c r="AP317" s="20" t="str">
        <f>IF(AND(AM317="0104918404",AO317=""),"WIN"&amp;L317,IF(AO317="",VLOOKUP(AM317,'mã win'!B:J,9,0),""))</f>
        <v/>
      </c>
      <c r="AQ317" s="25" t="str">
        <f t="shared" si="18"/>
        <v>WIN2AQ5</v>
      </c>
      <c r="AR317" s="1">
        <f t="shared" si="19"/>
        <v>54196.56</v>
      </c>
    </row>
    <row r="318" spans="1:44" x14ac:dyDescent="0.25">
      <c r="A318" s="20">
        <v>7803</v>
      </c>
      <c r="B318" s="21">
        <v>9106044014</v>
      </c>
      <c r="C318" s="22">
        <v>45939</v>
      </c>
      <c r="D318" s="22">
        <v>45939</v>
      </c>
      <c r="E318" s="23">
        <v>45939.442860648101</v>
      </c>
      <c r="F318" s="21" t="s">
        <v>7158</v>
      </c>
      <c r="G318" s="22"/>
      <c r="H318" s="20" t="s">
        <v>4127</v>
      </c>
      <c r="I318" s="21" t="s">
        <v>4128</v>
      </c>
      <c r="J318" s="20" t="s">
        <v>4129</v>
      </c>
      <c r="K318" s="20" t="s">
        <v>4130</v>
      </c>
      <c r="L318" s="21" t="s">
        <v>7159</v>
      </c>
      <c r="M318" s="20" t="s">
        <v>7160</v>
      </c>
      <c r="N318" s="20" t="s">
        <v>7161</v>
      </c>
      <c r="O318" s="20">
        <v>20</v>
      </c>
      <c r="P318" s="21" t="s">
        <v>4139</v>
      </c>
      <c r="Q318" s="20" t="s">
        <v>3948</v>
      </c>
      <c r="R318" s="21" t="s">
        <v>4140</v>
      </c>
      <c r="S318" s="21" t="s">
        <v>4133</v>
      </c>
      <c r="T318" s="20">
        <v>74250</v>
      </c>
      <c r="U318" s="20">
        <v>1</v>
      </c>
      <c r="V318" s="20">
        <v>0</v>
      </c>
      <c r="W318" s="20" t="s">
        <v>7160</v>
      </c>
      <c r="Y318" s="22">
        <v>45939.442859919</v>
      </c>
      <c r="AA318" s="20" t="s">
        <v>4134</v>
      </c>
      <c r="AB318" s="27">
        <v>9106044014</v>
      </c>
      <c r="AC318" s="25" t="str">
        <f>VLOOKUP(AB318,Data!AF:AG,2,0)</f>
        <v>9106044014-00482082</v>
      </c>
      <c r="AE318" s="25" t="str">
        <f>VLOOKUP(AC318,Data!A:G,7,0)</f>
        <v>00482082</v>
      </c>
      <c r="AF318" s="25" t="str">
        <f>VLOOKUP(AC318,Data!A:D,4,0)</f>
        <v>09/10/2025</v>
      </c>
      <c r="AG318" s="20" t="s">
        <v>55</v>
      </c>
      <c r="AH318" s="25" t="s">
        <v>14482</v>
      </c>
      <c r="AI318" s="25" t="str">
        <f>VLOOKUP(AG318,'mã win'!B:K,10,0)</f>
        <v>B</v>
      </c>
      <c r="AJ318" s="20" t="str">
        <f>VLOOKUP(Q318,'mã sp'!A:B,2,0)</f>
        <v>CC300</v>
      </c>
      <c r="AK318" s="25" t="str">
        <f>VLOOKUP(AC318,Data!A:F,6,0)</f>
        <v>K25TTM</v>
      </c>
      <c r="AL318" s="20" t="str">
        <f t="shared" si="16"/>
        <v>2AQ5 WM+ HNI 254 Đại Từ</v>
      </c>
      <c r="AM318" s="20" t="str">
        <f>VLOOKUP(AC318,Data!A:M,13,0)</f>
        <v>0104918404-002</v>
      </c>
      <c r="AN318" s="20">
        <f>MATCH(L318,[1]Khach_hang!$O:$O,0)</f>
        <v>519</v>
      </c>
      <c r="AO318" s="20" t="str">
        <f t="shared" si="17"/>
        <v>WIN2AQ5</v>
      </c>
      <c r="AP318" s="20" t="str">
        <f>IF(AND(AM318="0104918404",AO318=""),"WIN"&amp;L318,IF(AO318="",VLOOKUP(AM318,'mã win'!B:J,9,0),""))</f>
        <v/>
      </c>
      <c r="AQ318" s="25" t="str">
        <f t="shared" si="18"/>
        <v>WIN2AQ5</v>
      </c>
      <c r="AR318" s="1">
        <f t="shared" si="19"/>
        <v>80190</v>
      </c>
    </row>
    <row r="319" spans="1:44" x14ac:dyDescent="0.25">
      <c r="A319" s="20">
        <v>7804</v>
      </c>
      <c r="B319" s="21">
        <v>9106044015</v>
      </c>
      <c r="C319" s="22">
        <v>45939</v>
      </c>
      <c r="D319" s="22">
        <v>45939</v>
      </c>
      <c r="E319" s="23">
        <v>45939.444523611099</v>
      </c>
      <c r="F319" s="21" t="s">
        <v>7162</v>
      </c>
      <c r="G319" s="22"/>
      <c r="H319" s="20" t="s">
        <v>4127</v>
      </c>
      <c r="I319" s="21" t="s">
        <v>4128</v>
      </c>
      <c r="J319" s="20" t="s">
        <v>4129</v>
      </c>
      <c r="K319" s="20" t="s">
        <v>4130</v>
      </c>
      <c r="L319" s="21" t="s">
        <v>4745</v>
      </c>
      <c r="M319" s="20" t="s">
        <v>4746</v>
      </c>
      <c r="N319" s="20" t="s">
        <v>4747</v>
      </c>
      <c r="O319" s="20">
        <v>10</v>
      </c>
      <c r="P319" s="21" t="s">
        <v>4141</v>
      </c>
      <c r="Q319" s="20" t="s">
        <v>4058</v>
      </c>
      <c r="R319" s="21" t="s">
        <v>4142</v>
      </c>
      <c r="S319" s="21" t="s">
        <v>4133</v>
      </c>
      <c r="T319" s="20">
        <v>37720</v>
      </c>
      <c r="U319" s="20">
        <v>1</v>
      </c>
      <c r="V319" s="20">
        <v>0</v>
      </c>
      <c r="W319" s="20" t="s">
        <v>4746</v>
      </c>
      <c r="X319" s="20" t="s">
        <v>4161</v>
      </c>
      <c r="Y319" s="22">
        <v>45939.444523032398</v>
      </c>
      <c r="AA319" s="20" t="s">
        <v>4134</v>
      </c>
      <c r="AB319" s="27">
        <v>9106044015</v>
      </c>
      <c r="AC319" s="25" t="str">
        <f>VLOOKUP(AB319,Data!AF:AG,2,0)</f>
        <v>9106044015-00081061</v>
      </c>
      <c r="AE319" s="25" t="str">
        <f>VLOOKUP(AC319,Data!A:G,7,0)</f>
        <v>00081061</v>
      </c>
      <c r="AF319" s="25" t="str">
        <f>VLOOKUP(AC319,Data!A:D,4,0)</f>
        <v>09/10/2025</v>
      </c>
      <c r="AG319" s="20" t="s">
        <v>64</v>
      </c>
      <c r="AH319" s="25" t="s">
        <v>3639</v>
      </c>
      <c r="AI319" s="25" t="str">
        <f>VLOOKUP(AG319,'mã win'!B:K,10,0)</f>
        <v>N</v>
      </c>
      <c r="AJ319" s="20" t="str">
        <f>VLOOKUP(Q319,'mã sp'!A:B,2,0)</f>
        <v>MNH250</v>
      </c>
      <c r="AK319" s="25" t="str">
        <f>VLOOKUP(AC319,Data!A:F,6,0)</f>
        <v>K25TTM</v>
      </c>
      <c r="AL319" s="20" t="str">
        <f t="shared" si="16"/>
        <v>4488 WM+ DNG 245-247 Lê Thanh Nghị</v>
      </c>
      <c r="AM319" s="20" t="str">
        <f>VLOOKUP(AC319,Data!A:M,13,0)</f>
        <v>0104918404-009</v>
      </c>
      <c r="AO319" s="20" t="str">
        <f t="shared" si="17"/>
        <v/>
      </c>
      <c r="AP319" s="20" t="str">
        <f>IF(AND(AM319="0104918404",AO319=""),"WIN"&amp;L319,IF(AO319="",VLOOKUP(AM319,'mã win'!B:J,9,0),""))</f>
        <v>WIN-DNG-01-009</v>
      </c>
      <c r="AQ319" s="25" t="str">
        <f t="shared" si="18"/>
        <v>WIN-DNG-01-009</v>
      </c>
      <c r="AR319" s="1">
        <f t="shared" si="19"/>
        <v>40737.599999999999</v>
      </c>
    </row>
    <row r="320" spans="1:44" x14ac:dyDescent="0.25">
      <c r="A320" s="20">
        <v>7805</v>
      </c>
      <c r="B320" s="21">
        <v>9106044051</v>
      </c>
      <c r="C320" s="22">
        <v>45939</v>
      </c>
      <c r="D320" s="22">
        <v>45939</v>
      </c>
      <c r="E320" s="23">
        <v>45939.449583252303</v>
      </c>
      <c r="F320" s="21" t="s">
        <v>7163</v>
      </c>
      <c r="G320" s="22"/>
      <c r="H320" s="20" t="s">
        <v>4127</v>
      </c>
      <c r="I320" s="21" t="s">
        <v>4128</v>
      </c>
      <c r="J320" s="20" t="s">
        <v>4129</v>
      </c>
      <c r="K320" s="20" t="s">
        <v>4130</v>
      </c>
      <c r="L320" s="21" t="s">
        <v>5725</v>
      </c>
      <c r="M320" s="20" t="s">
        <v>5726</v>
      </c>
      <c r="N320" s="20" t="s">
        <v>5727</v>
      </c>
      <c r="O320" s="20">
        <v>10</v>
      </c>
      <c r="P320" s="21" t="s">
        <v>4171</v>
      </c>
      <c r="Q320" s="20" t="s">
        <v>3998</v>
      </c>
      <c r="R320" s="21" t="s">
        <v>4172</v>
      </c>
      <c r="S320" s="21" t="s">
        <v>4133</v>
      </c>
      <c r="T320" s="20">
        <v>49500</v>
      </c>
      <c r="U320" s="20">
        <v>2</v>
      </c>
      <c r="V320" s="20">
        <v>0</v>
      </c>
      <c r="W320" s="20" t="s">
        <v>5726</v>
      </c>
      <c r="Y320" s="22">
        <v>45939.449584259302</v>
      </c>
      <c r="AA320" s="20" t="s">
        <v>4134</v>
      </c>
      <c r="AB320" s="27">
        <v>9106044051</v>
      </c>
      <c r="AC320" s="25" t="str">
        <f>VLOOKUP(AB320,Data!AF:AG,2,0)</f>
        <v>9106044051-00033595</v>
      </c>
      <c r="AE320" s="25" t="str">
        <f>VLOOKUP(AC320,Data!A:G,7,0)</f>
        <v>00033595</v>
      </c>
      <c r="AF320" s="25" t="str">
        <f>VLOOKUP(AC320,Data!A:D,4,0)</f>
        <v>09/10/2025</v>
      </c>
      <c r="AG320" s="20" t="s">
        <v>164</v>
      </c>
      <c r="AH320" s="25" t="s">
        <v>3686</v>
      </c>
      <c r="AI320" s="25" t="str">
        <f>VLOOKUP(AG320,'mã win'!B:K,10,0)</f>
        <v>B</v>
      </c>
      <c r="AJ320" s="20" t="str">
        <f>VLOOKUP(Q320,'mã sp'!A:B,2,0)</f>
        <v>GL250</v>
      </c>
      <c r="AK320" s="25" t="str">
        <f>VLOOKUP(AC320,Data!A:F,6,0)</f>
        <v>K25TTM</v>
      </c>
      <c r="AL320" s="20" t="str">
        <f t="shared" si="16"/>
        <v>2AMJ WM+ THA Thái Lai, Thái Hòa</v>
      </c>
      <c r="AM320" s="20" t="str">
        <f>VLOOKUP(AC320,Data!A:M,13,0)</f>
        <v>0104918404-020</v>
      </c>
      <c r="AO320" s="20" t="str">
        <f t="shared" si="17"/>
        <v/>
      </c>
      <c r="AP320" s="20" t="str">
        <f>IF(AND(AM320="0104918404",AO320=""),"WIN"&amp;L320,IF(AO320="",VLOOKUP(AM320,'mã win'!B:J,9,0),""))</f>
        <v>WIN-020</v>
      </c>
      <c r="AQ320" s="25" t="str">
        <f t="shared" si="18"/>
        <v>WIN-020</v>
      </c>
      <c r="AR320" s="1">
        <f t="shared" si="19"/>
        <v>106920</v>
      </c>
    </row>
    <row r="321" spans="1:44" x14ac:dyDescent="0.25">
      <c r="A321" s="20">
        <v>7806</v>
      </c>
      <c r="B321" s="21">
        <v>9106044051</v>
      </c>
      <c r="C321" s="22">
        <v>45939</v>
      </c>
      <c r="D321" s="22">
        <v>45939</v>
      </c>
      <c r="E321" s="23">
        <v>45939.449583252303</v>
      </c>
      <c r="F321" s="21" t="s">
        <v>7163</v>
      </c>
      <c r="G321" s="22"/>
      <c r="H321" s="20" t="s">
        <v>4127</v>
      </c>
      <c r="I321" s="21" t="s">
        <v>4128</v>
      </c>
      <c r="J321" s="20" t="s">
        <v>4129</v>
      </c>
      <c r="K321" s="20" t="s">
        <v>4130</v>
      </c>
      <c r="L321" s="21" t="s">
        <v>5725</v>
      </c>
      <c r="M321" s="20" t="s">
        <v>5726</v>
      </c>
      <c r="N321" s="20" t="s">
        <v>5727</v>
      </c>
      <c r="O321" s="20">
        <v>20</v>
      </c>
      <c r="P321" s="21" t="s">
        <v>4176</v>
      </c>
      <c r="Q321" s="20" t="s">
        <v>4009</v>
      </c>
      <c r="R321" s="21" t="s">
        <v>4177</v>
      </c>
      <c r="S321" s="21" t="s">
        <v>4133</v>
      </c>
      <c r="T321" s="20">
        <v>41328</v>
      </c>
      <c r="U321" s="20">
        <v>2</v>
      </c>
      <c r="V321" s="20">
        <v>0</v>
      </c>
      <c r="W321" s="20" t="s">
        <v>5726</v>
      </c>
      <c r="Y321" s="22">
        <v>45939.449584259302</v>
      </c>
      <c r="AA321" s="20" t="s">
        <v>4134</v>
      </c>
      <c r="AB321" s="27">
        <v>9106044051</v>
      </c>
      <c r="AC321" s="25" t="str">
        <f>VLOOKUP(AB321,Data!AF:AG,2,0)</f>
        <v>9106044051-00033595</v>
      </c>
      <c r="AE321" s="25" t="str">
        <f>VLOOKUP(AC321,Data!A:G,7,0)</f>
        <v>00033595</v>
      </c>
      <c r="AF321" s="25" t="str">
        <f>VLOOKUP(AC321,Data!A:D,4,0)</f>
        <v>09/10/2025</v>
      </c>
      <c r="AG321" s="20" t="s">
        <v>164</v>
      </c>
      <c r="AH321" s="25" t="s">
        <v>3686</v>
      </c>
      <c r="AI321" s="25" t="str">
        <f>VLOOKUP(AG321,'mã win'!B:K,10,0)</f>
        <v>B</v>
      </c>
      <c r="AJ321" s="20" t="str">
        <f>VLOOKUP(Q321,'mã sp'!A:B,2,0)</f>
        <v>GSG250</v>
      </c>
      <c r="AK321" s="25" t="str">
        <f>VLOOKUP(AC321,Data!A:F,6,0)</f>
        <v>K25TTM</v>
      </c>
      <c r="AL321" s="20" t="str">
        <f t="shared" si="16"/>
        <v>2AMJ WM+ THA Thái Lai, Thái Hòa</v>
      </c>
      <c r="AM321" s="20" t="str">
        <f>VLOOKUP(AC321,Data!A:M,13,0)</f>
        <v>0104918404-020</v>
      </c>
      <c r="AO321" s="20" t="str">
        <f t="shared" si="17"/>
        <v/>
      </c>
      <c r="AP321" s="20" t="str">
        <f>IF(AND(AM321="0104918404",AO321=""),"WIN"&amp;L321,IF(AO321="",VLOOKUP(AM321,'mã win'!B:J,9,0),""))</f>
        <v>WIN-020</v>
      </c>
      <c r="AQ321" s="25" t="str">
        <f t="shared" si="18"/>
        <v>WIN-020</v>
      </c>
      <c r="AR321" s="1">
        <f t="shared" si="19"/>
        <v>89268.479999999996</v>
      </c>
    </row>
    <row r="322" spans="1:44" x14ac:dyDescent="0.25">
      <c r="A322" s="20">
        <v>7807</v>
      </c>
      <c r="B322" s="21">
        <v>9106044079</v>
      </c>
      <c r="C322" s="22">
        <v>45939</v>
      </c>
      <c r="D322" s="22">
        <v>45944</v>
      </c>
      <c r="E322" s="23">
        <v>45939.4497394676</v>
      </c>
      <c r="F322" s="21" t="s">
        <v>7164</v>
      </c>
      <c r="G322" s="22"/>
      <c r="H322" s="20" t="s">
        <v>4127</v>
      </c>
      <c r="I322" s="21" t="s">
        <v>4128</v>
      </c>
      <c r="J322" s="20" t="s">
        <v>4129</v>
      </c>
      <c r="K322" s="20" t="s">
        <v>4130</v>
      </c>
      <c r="L322" s="21" t="s">
        <v>6136</v>
      </c>
      <c r="M322" s="20" t="s">
        <v>6137</v>
      </c>
      <c r="N322" s="20" t="s">
        <v>6138</v>
      </c>
      <c r="O322" s="20">
        <v>10</v>
      </c>
      <c r="P322" s="21" t="s">
        <v>4137</v>
      </c>
      <c r="Q322" s="20" t="s">
        <v>4098</v>
      </c>
      <c r="R322" s="21" t="s">
        <v>4138</v>
      </c>
      <c r="S322" s="21" t="s">
        <v>4133</v>
      </c>
      <c r="T322" s="20">
        <v>111058</v>
      </c>
      <c r="U322" s="20">
        <v>1</v>
      </c>
      <c r="V322" s="20">
        <v>0</v>
      </c>
      <c r="W322" s="20" t="s">
        <v>6139</v>
      </c>
      <c r="X322" s="20" t="s">
        <v>4161</v>
      </c>
      <c r="Y322" s="22">
        <v>45939.449739733798</v>
      </c>
      <c r="AA322" s="20" t="s">
        <v>4134</v>
      </c>
      <c r="AB322" s="27">
        <v>9106044079</v>
      </c>
      <c r="AC322" s="25" t="str">
        <f>VLOOKUP(AB322,Data!AF:AG,2,0)</f>
        <v>9106044079-00482104</v>
      </c>
      <c r="AE322" s="25" t="str">
        <f>VLOOKUP(AC322,Data!A:G,7,0)</f>
        <v>00482104</v>
      </c>
      <c r="AF322" s="25" t="str">
        <f>VLOOKUP(AC322,Data!A:D,4,0)</f>
        <v>09/10/2025</v>
      </c>
      <c r="AG322" s="20" t="s">
        <v>55</v>
      </c>
      <c r="AH322" s="25" t="s">
        <v>12129</v>
      </c>
      <c r="AI322" s="25" t="str">
        <f>VLOOKUP(AG322,'mã win'!B:K,10,0)</f>
        <v>B</v>
      </c>
      <c r="AJ322" s="20" t="str">
        <f>VLOOKUP(Q322,'mã sp'!A:B,2,0)</f>
        <v>GM500</v>
      </c>
      <c r="AK322" s="25" t="str">
        <f>VLOOKUP(AC322,Data!A:F,6,0)</f>
        <v>K25TTM</v>
      </c>
      <c r="AL322" s="20" t="str">
        <f t="shared" ref="AL322:AL385" si="20">L322&amp;" "&amp;M322</f>
        <v>4918 WM+ HNI SH6B+SH7B-HH3 Eco Lakeview</v>
      </c>
      <c r="AM322" s="20" t="str">
        <f>VLOOKUP(AC322,Data!A:M,13,0)</f>
        <v>0104918404-002</v>
      </c>
      <c r="AN322" s="20">
        <f>MATCH(L322,[1]Khach_hang!$O:$O,0)</f>
        <v>1342</v>
      </c>
      <c r="AO322" s="20" t="str">
        <f t="shared" ref="AO322:AO385" si="21">IF(AN322="","","WIN"&amp;L322)</f>
        <v>WIN4918</v>
      </c>
      <c r="AP322" s="20" t="str">
        <f>IF(AND(AM322="0104918404",AO322=""),"WIN"&amp;L322,IF(AO322="",VLOOKUP(AM322,'mã win'!B:J,9,0),""))</f>
        <v/>
      </c>
      <c r="AQ322" s="25" t="str">
        <f t="shared" si="18"/>
        <v>WIN4918</v>
      </c>
      <c r="AR322" s="1">
        <f t="shared" si="19"/>
        <v>119942.64</v>
      </c>
    </row>
    <row r="323" spans="1:44" x14ac:dyDescent="0.25">
      <c r="A323" s="20">
        <v>7808</v>
      </c>
      <c r="B323" s="21">
        <v>9106044071</v>
      </c>
      <c r="C323" s="22">
        <v>45939</v>
      </c>
      <c r="D323" s="22">
        <v>45944</v>
      </c>
      <c r="E323" s="23">
        <v>45939.449930555602</v>
      </c>
      <c r="F323" s="21" t="s">
        <v>7165</v>
      </c>
      <c r="G323" s="22"/>
      <c r="H323" s="20" t="s">
        <v>4127</v>
      </c>
      <c r="I323" s="21" t="s">
        <v>4128</v>
      </c>
      <c r="J323" s="20" t="s">
        <v>4129</v>
      </c>
      <c r="K323" s="20" t="s">
        <v>4130</v>
      </c>
      <c r="L323" s="21" t="s">
        <v>7166</v>
      </c>
      <c r="M323" s="20" t="s">
        <v>7167</v>
      </c>
      <c r="N323" s="20" t="s">
        <v>7168</v>
      </c>
      <c r="O323" s="20">
        <v>10</v>
      </c>
      <c r="P323" s="21" t="s">
        <v>4137</v>
      </c>
      <c r="Q323" s="20" t="s">
        <v>4098</v>
      </c>
      <c r="R323" s="21" t="s">
        <v>4138</v>
      </c>
      <c r="S323" s="21" t="s">
        <v>4133</v>
      </c>
      <c r="T323" s="20">
        <v>111058</v>
      </c>
      <c r="U323" s="20">
        <v>1</v>
      </c>
      <c r="V323" s="20">
        <v>0</v>
      </c>
      <c r="W323" s="20" t="s">
        <v>7167</v>
      </c>
      <c r="Y323" s="22">
        <v>45939.449929745402</v>
      </c>
      <c r="Z323" s="20" t="s">
        <v>7169</v>
      </c>
      <c r="AA323" s="20" t="s">
        <v>4134</v>
      </c>
      <c r="AB323" s="27">
        <v>9106044071</v>
      </c>
      <c r="AC323" s="25" t="str">
        <f>VLOOKUP(AB323,Data!AF:AG,2,0)</f>
        <v>9106044071-00014353</v>
      </c>
      <c r="AE323" s="25" t="str">
        <f>VLOOKUP(AC323,Data!A:G,7,0)</f>
        <v>00014353</v>
      </c>
      <c r="AF323" s="25" t="str">
        <f>VLOOKUP(AC323,Data!A:D,4,0)</f>
        <v>09/10/2025</v>
      </c>
      <c r="AG323" s="20" t="s">
        <v>238</v>
      </c>
      <c r="AH323" s="25" t="s">
        <v>3779</v>
      </c>
      <c r="AI323" s="25" t="str">
        <f>VLOOKUP(AG323,'mã win'!B:K,10,0)</f>
        <v>B</v>
      </c>
      <c r="AJ323" s="20" t="str">
        <f>VLOOKUP(Q323,'mã sp'!A:B,2,0)</f>
        <v>GM500</v>
      </c>
      <c r="AK323" s="25" t="str">
        <f>VLOOKUP(AC323,Data!A:F,6,0)</f>
        <v>K25TTM</v>
      </c>
      <c r="AL323" s="20" t="str">
        <f t="shared" si="20"/>
        <v>5764 WM+ TBH 234 Nguyễn Văn Năng</v>
      </c>
      <c r="AM323" s="20" t="str">
        <f>VLOOKUP(AC323,Data!A:M,13,0)</f>
        <v>0104918404-044</v>
      </c>
      <c r="AO323" s="20" t="str">
        <f t="shared" si="21"/>
        <v/>
      </c>
      <c r="AP323" s="20" t="str">
        <f>IF(AND(AM323="0104918404",AO323=""),"WIN"&amp;L323,IF(AO323="",VLOOKUP(AM323,'mã win'!B:J,9,0),""))</f>
        <v>WIN-044</v>
      </c>
      <c r="AQ323" s="25" t="str">
        <f t="shared" ref="AQ323:AQ386" si="22">IF(AP323="",AO323,AP323)</f>
        <v>WIN-044</v>
      </c>
      <c r="AR323" s="1">
        <f t="shared" ref="AR323:AR386" si="23">((U323*T323)*8%)+(U323*T323)</f>
        <v>119942.64</v>
      </c>
    </row>
    <row r="324" spans="1:44" x14ac:dyDescent="0.25">
      <c r="A324" s="20">
        <v>7809</v>
      </c>
      <c r="B324" s="21">
        <v>9106044075</v>
      </c>
      <c r="C324" s="22">
        <v>45939</v>
      </c>
      <c r="D324" s="22">
        <v>45944</v>
      </c>
      <c r="E324" s="23">
        <v>45939.451655555597</v>
      </c>
      <c r="F324" s="21" t="s">
        <v>7170</v>
      </c>
      <c r="G324" s="22"/>
      <c r="H324" s="20" t="s">
        <v>4127</v>
      </c>
      <c r="I324" s="21" t="s">
        <v>4128</v>
      </c>
      <c r="J324" s="20" t="s">
        <v>4129</v>
      </c>
      <c r="K324" s="20" t="s">
        <v>4130</v>
      </c>
      <c r="L324" s="21" t="s">
        <v>6105</v>
      </c>
      <c r="M324" s="20" t="s">
        <v>6106</v>
      </c>
      <c r="N324" s="20" t="s">
        <v>6107</v>
      </c>
      <c r="O324" s="20">
        <v>10</v>
      </c>
      <c r="P324" s="21" t="s">
        <v>4137</v>
      </c>
      <c r="Q324" s="20" t="s">
        <v>4098</v>
      </c>
      <c r="R324" s="21" t="s">
        <v>4138</v>
      </c>
      <c r="S324" s="21" t="s">
        <v>4133</v>
      </c>
      <c r="T324" s="20">
        <v>111058</v>
      </c>
      <c r="U324" s="20">
        <v>1</v>
      </c>
      <c r="V324" s="20">
        <v>0</v>
      </c>
      <c r="W324" s="20" t="s">
        <v>6108</v>
      </c>
      <c r="Y324" s="22">
        <v>45939.451654548597</v>
      </c>
      <c r="Z324" s="20" t="s">
        <v>7171</v>
      </c>
      <c r="AA324" s="20" t="s">
        <v>4134</v>
      </c>
      <c r="AB324" s="27">
        <v>9106044075</v>
      </c>
      <c r="AC324" s="25" t="str">
        <f>VLOOKUP(AB324,Data!AF:AG,2,0)</f>
        <v>9106044075-00008330</v>
      </c>
      <c r="AE324" s="25" t="str">
        <f>VLOOKUP(AC324,Data!A:G,7,0)</f>
        <v>00008330</v>
      </c>
      <c r="AF324" s="25" t="str">
        <f>VLOOKUP(AC324,Data!A:D,4,0)</f>
        <v>09/10/2025</v>
      </c>
      <c r="AG324" s="20" t="s">
        <v>542</v>
      </c>
      <c r="AH324" s="25" t="s">
        <v>3696</v>
      </c>
      <c r="AI324" s="25" t="str">
        <f>VLOOKUP(AG324,'mã win'!B:K,10,0)</f>
        <v>N</v>
      </c>
      <c r="AJ324" s="20" t="str">
        <f>VLOOKUP(Q324,'mã sp'!A:B,2,0)</f>
        <v>GM500</v>
      </c>
      <c r="AK324" s="25" t="str">
        <f>VLOOKUP(AC324,Data!A:F,6,0)</f>
        <v>K25TTM</v>
      </c>
      <c r="AL324" s="20" t="str">
        <f t="shared" si="20"/>
        <v>2A94 WM+ GLI 1107 - 1109 Quang Trung</v>
      </c>
      <c r="AM324" s="20" t="str">
        <f>VLOOKUP(AC324,Data!A:M,13,0)</f>
        <v>0104918404-022</v>
      </c>
      <c r="AO324" s="20" t="str">
        <f t="shared" si="21"/>
        <v/>
      </c>
      <c r="AP324" s="20" t="str">
        <f>IF(AND(AM324="0104918404",AO324=""),"WIN"&amp;L324,IF(AO324="",VLOOKUP(AM324,'mã win'!B:J,9,0),""))</f>
        <v>WIN-022</v>
      </c>
      <c r="AQ324" s="25" t="str">
        <f t="shared" si="22"/>
        <v>WIN-022</v>
      </c>
      <c r="AR324" s="1">
        <f t="shared" si="23"/>
        <v>119942.64</v>
      </c>
    </row>
    <row r="325" spans="1:44" x14ac:dyDescent="0.25">
      <c r="A325" s="20">
        <v>7810</v>
      </c>
      <c r="B325" s="21">
        <v>9106044153</v>
      </c>
      <c r="C325" s="22">
        <v>45939</v>
      </c>
      <c r="D325" s="22">
        <v>45944</v>
      </c>
      <c r="E325" s="23">
        <v>45939.459314270804</v>
      </c>
      <c r="F325" s="21" t="s">
        <v>7172</v>
      </c>
      <c r="G325" s="22"/>
      <c r="H325" s="20" t="s">
        <v>4127</v>
      </c>
      <c r="I325" s="21" t="s">
        <v>4128</v>
      </c>
      <c r="J325" s="20" t="s">
        <v>4129</v>
      </c>
      <c r="K325" s="20" t="s">
        <v>4130</v>
      </c>
      <c r="L325" s="21" t="s">
        <v>7173</v>
      </c>
      <c r="M325" s="20" t="s">
        <v>7174</v>
      </c>
      <c r="N325" s="20" t="s">
        <v>7175</v>
      </c>
      <c r="O325" s="20">
        <v>10</v>
      </c>
      <c r="P325" s="21" t="s">
        <v>4131</v>
      </c>
      <c r="Q325" s="20" t="s">
        <v>4099</v>
      </c>
      <c r="R325" s="21" t="s">
        <v>4132</v>
      </c>
      <c r="S325" s="21" t="s">
        <v>4133</v>
      </c>
      <c r="T325" s="20">
        <v>73431</v>
      </c>
      <c r="U325" s="20">
        <v>2</v>
      </c>
      <c r="V325" s="20">
        <v>0</v>
      </c>
      <c r="W325" s="20" t="s">
        <v>7174</v>
      </c>
      <c r="X325" s="20" t="s">
        <v>4161</v>
      </c>
      <c r="Y325" s="22">
        <v>45939.459313310203</v>
      </c>
      <c r="Z325" s="20" t="s">
        <v>7176</v>
      </c>
      <c r="AA325" s="20" t="s">
        <v>4134</v>
      </c>
      <c r="AB325" s="27">
        <v>9106044153</v>
      </c>
      <c r="AC325" s="25" t="str">
        <f>VLOOKUP(AB325,Data!AF:AG,2,0)</f>
        <v>9106044153-00010771</v>
      </c>
      <c r="AE325" s="25" t="str">
        <f>VLOOKUP(AC325,Data!A:G,7,0)</f>
        <v>00010771</v>
      </c>
      <c r="AF325" s="25" t="str">
        <f>VLOOKUP(AC325,Data!A:D,4,0)</f>
        <v>09/10/2025</v>
      </c>
      <c r="AG325" s="20" t="s">
        <v>839</v>
      </c>
      <c r="AH325" s="25" t="s">
        <v>3880</v>
      </c>
      <c r="AI325" s="25" t="str">
        <f>VLOOKUP(AG325,'mã win'!B:K,10,0)</f>
        <v>N</v>
      </c>
      <c r="AJ325" s="20" t="str">
        <f>VLOOKUP(Q325,'mã sp'!A:B,2,0)</f>
        <v>CGM300</v>
      </c>
      <c r="AK325" s="25" t="str">
        <f>VLOOKUP(AC325,Data!A:F,6,0)</f>
        <v>K25TTM</v>
      </c>
      <c r="AL325" s="20" t="str">
        <f t="shared" si="20"/>
        <v>4981 WM+ QTI 52 Tôn Thất Thuyết</v>
      </c>
      <c r="AM325" s="20" t="str">
        <f>VLOOKUP(AC325,Data!A:M,13,0)</f>
        <v>0104918404-070</v>
      </c>
      <c r="AO325" s="20" t="str">
        <f t="shared" si="21"/>
        <v/>
      </c>
      <c r="AP325" s="20" t="str">
        <f>IF(AND(AM325="0104918404",AO325=""),"WIN"&amp;L325,IF(AO325="",VLOOKUP(AM325,'mã win'!B:J,9,0),""))</f>
        <v>WIN-070</v>
      </c>
      <c r="AQ325" s="25" t="str">
        <f t="shared" si="22"/>
        <v>WIN-070</v>
      </c>
      <c r="AR325" s="1">
        <f t="shared" si="23"/>
        <v>158610.96</v>
      </c>
    </row>
    <row r="326" spans="1:44" x14ac:dyDescent="0.25">
      <c r="A326" s="20">
        <v>7811</v>
      </c>
      <c r="B326" s="21">
        <v>9106044228</v>
      </c>
      <c r="C326" s="22">
        <v>45939</v>
      </c>
      <c r="D326" s="22">
        <v>45939</v>
      </c>
      <c r="E326" s="23">
        <v>45939.464226122698</v>
      </c>
      <c r="F326" s="21" t="s">
        <v>7177</v>
      </c>
      <c r="G326" s="22"/>
      <c r="H326" s="20" t="s">
        <v>4127</v>
      </c>
      <c r="I326" s="21" t="s">
        <v>4128</v>
      </c>
      <c r="J326" s="20" t="s">
        <v>4129</v>
      </c>
      <c r="K326" s="20" t="s">
        <v>4130</v>
      </c>
      <c r="L326" s="21" t="s">
        <v>7178</v>
      </c>
      <c r="M326" s="20" t="s">
        <v>7179</v>
      </c>
      <c r="N326" s="20" t="s">
        <v>7180</v>
      </c>
      <c r="O326" s="20">
        <v>10</v>
      </c>
      <c r="P326" s="21" t="s">
        <v>4141</v>
      </c>
      <c r="Q326" s="20" t="s">
        <v>4058</v>
      </c>
      <c r="R326" s="21" t="s">
        <v>4142</v>
      </c>
      <c r="S326" s="21" t="s">
        <v>4133</v>
      </c>
      <c r="T326" s="20">
        <v>37720</v>
      </c>
      <c r="U326" s="20">
        <v>1</v>
      </c>
      <c r="V326" s="20">
        <v>0</v>
      </c>
      <c r="W326" s="20" t="s">
        <v>7179</v>
      </c>
      <c r="Y326" s="22">
        <v>45939.464225463002</v>
      </c>
      <c r="AA326" s="20" t="s">
        <v>4134</v>
      </c>
      <c r="AB326" s="27">
        <v>9106044228</v>
      </c>
      <c r="AC326" s="25" t="str">
        <f>VLOOKUP(AB326,Data!AF:AG,2,0)</f>
        <v>9106044228-00037432</v>
      </c>
      <c r="AE326" s="25" t="str">
        <f>VLOOKUP(AC326,Data!A:G,7,0)</f>
        <v>00037432</v>
      </c>
      <c r="AF326" s="25" t="str">
        <f>VLOOKUP(AC326,Data!A:D,4,0)</f>
        <v>09/10/2025</v>
      </c>
      <c r="AG326" s="20" t="s">
        <v>107</v>
      </c>
      <c r="AH326" s="25" t="s">
        <v>3829</v>
      </c>
      <c r="AI326" s="25" t="str">
        <f>VLOOKUP(AG326,'mã win'!B:K,10,0)</f>
        <v>B</v>
      </c>
      <c r="AJ326" s="20" t="str">
        <f>VLOOKUP(Q326,'mã sp'!A:B,2,0)</f>
        <v>MNH250</v>
      </c>
      <c r="AK326" s="25" t="str">
        <f>VLOOKUP(AC326,Data!A:F,6,0)</f>
        <v>K25TTM</v>
      </c>
      <c r="AL326" s="20" t="str">
        <f t="shared" si="20"/>
        <v>2B38 WM+ NAN 88 Xuân Lộc</v>
      </c>
      <c r="AM326" s="20" t="str">
        <f>VLOOKUP(AC326,Data!A:M,13,0)</f>
        <v>0104918404-058</v>
      </c>
      <c r="AO326" s="20" t="str">
        <f t="shared" si="21"/>
        <v/>
      </c>
      <c r="AP326" s="20" t="str">
        <f>IF(AND(AM326="0104918404",AO326=""),"WIN"&amp;L326,IF(AO326="",VLOOKUP(AM326,'mã win'!B:J,9,0),""))</f>
        <v>WIN-058</v>
      </c>
      <c r="AQ326" s="25" t="str">
        <f t="shared" si="22"/>
        <v>WIN-058</v>
      </c>
      <c r="AR326" s="1">
        <f t="shared" si="23"/>
        <v>40737.599999999999</v>
      </c>
    </row>
    <row r="327" spans="1:44" x14ac:dyDescent="0.25">
      <c r="A327" s="20">
        <v>7812</v>
      </c>
      <c r="B327" s="21">
        <v>9106044229</v>
      </c>
      <c r="C327" s="22">
        <v>45939</v>
      </c>
      <c r="D327" s="22">
        <v>45939</v>
      </c>
      <c r="E327" s="23">
        <v>45939.464410451401</v>
      </c>
      <c r="F327" s="21" t="s">
        <v>7181</v>
      </c>
      <c r="G327" s="22"/>
      <c r="H327" s="20" t="s">
        <v>4127</v>
      </c>
      <c r="I327" s="21" t="s">
        <v>4128</v>
      </c>
      <c r="J327" s="20" t="s">
        <v>4129</v>
      </c>
      <c r="K327" s="20" t="s">
        <v>4130</v>
      </c>
      <c r="L327" s="21" t="s">
        <v>4704</v>
      </c>
      <c r="M327" s="20" t="s">
        <v>4705</v>
      </c>
      <c r="N327" s="20" t="s">
        <v>4706</v>
      </c>
      <c r="O327" s="20">
        <v>10</v>
      </c>
      <c r="P327" s="21" t="s">
        <v>4139</v>
      </c>
      <c r="Q327" s="20" t="s">
        <v>3948</v>
      </c>
      <c r="R327" s="21" t="s">
        <v>4140</v>
      </c>
      <c r="S327" s="21" t="s">
        <v>4133</v>
      </c>
      <c r="T327" s="20">
        <v>74250</v>
      </c>
      <c r="U327" s="20">
        <v>2</v>
      </c>
      <c r="V327" s="20">
        <v>0</v>
      </c>
      <c r="W327" s="20" t="s">
        <v>4707</v>
      </c>
      <c r="Y327" s="22">
        <v>45939.464409606502</v>
      </c>
      <c r="Z327" s="20" t="s">
        <v>7182</v>
      </c>
      <c r="AA327" s="20" t="s">
        <v>4134</v>
      </c>
      <c r="AB327" s="27">
        <v>9106044229</v>
      </c>
      <c r="AC327" s="25" t="str">
        <f>VLOOKUP(AB327,Data!AF:AG,2,0)</f>
        <v>9106044229-00009624</v>
      </c>
      <c r="AE327" s="25" t="str">
        <f>VLOOKUP(AC327,Data!A:G,7,0)</f>
        <v>00009624</v>
      </c>
      <c r="AF327" s="25" t="str">
        <f>VLOOKUP(AC327,Data!A:D,4,0)</f>
        <v>09/10/2025</v>
      </c>
      <c r="AG327" s="20" t="s">
        <v>73</v>
      </c>
      <c r="AH327" s="25" t="s">
        <v>3885</v>
      </c>
      <c r="AI327" s="25" t="str">
        <f>VLOOKUP(AG327,'mã win'!B:K,10,0)</f>
        <v>N</v>
      </c>
      <c r="AJ327" s="20" t="str">
        <f>VLOOKUP(Q327,'mã sp'!A:B,2,0)</f>
        <v>CC300</v>
      </c>
      <c r="AK327" s="25" t="str">
        <f>VLOOKUP(AC327,Data!A:F,6,0)</f>
        <v>K25TTM</v>
      </c>
      <c r="AL327" s="20" t="str">
        <f t="shared" si="20"/>
        <v>6733 WM+ BDH 48 Chương Dương, Quy Nhơn</v>
      </c>
      <c r="AM327" s="20" t="str">
        <f>VLOOKUP(AC327,Data!A:M,13,0)</f>
        <v>0104918404-071</v>
      </c>
      <c r="AO327" s="20" t="str">
        <f t="shared" si="21"/>
        <v/>
      </c>
      <c r="AP327" s="20" t="str">
        <f>IF(AND(AM327="0104918404",AO327=""),"WIN"&amp;L327,IF(AO327="",VLOOKUP(AM327,'mã win'!B:J,9,0),""))</f>
        <v>WIN-071</v>
      </c>
      <c r="AQ327" s="25" t="str">
        <f t="shared" si="22"/>
        <v>WIN-071</v>
      </c>
      <c r="AR327" s="1">
        <f t="shared" si="23"/>
        <v>160380</v>
      </c>
    </row>
    <row r="328" spans="1:44" x14ac:dyDescent="0.25">
      <c r="A328" s="20">
        <v>7813</v>
      </c>
      <c r="B328" s="21">
        <v>9106044307</v>
      </c>
      <c r="C328" s="22">
        <v>45939</v>
      </c>
      <c r="D328" s="22">
        <v>45944</v>
      </c>
      <c r="E328" s="23">
        <v>45939.473229664298</v>
      </c>
      <c r="F328" s="21" t="s">
        <v>7183</v>
      </c>
      <c r="G328" s="22"/>
      <c r="H328" s="20" t="s">
        <v>4127</v>
      </c>
      <c r="I328" s="21" t="s">
        <v>4128</v>
      </c>
      <c r="J328" s="20" t="s">
        <v>4129</v>
      </c>
      <c r="K328" s="20" t="s">
        <v>4130</v>
      </c>
      <c r="L328" s="21" t="s">
        <v>7184</v>
      </c>
      <c r="M328" s="20" t="s">
        <v>7185</v>
      </c>
      <c r="N328" s="20" t="s">
        <v>7186</v>
      </c>
      <c r="O328" s="20">
        <v>10</v>
      </c>
      <c r="P328" s="21" t="s">
        <v>4131</v>
      </c>
      <c r="Q328" s="20" t="s">
        <v>4099</v>
      </c>
      <c r="R328" s="21" t="s">
        <v>4132</v>
      </c>
      <c r="S328" s="21" t="s">
        <v>4133</v>
      </c>
      <c r="T328" s="20">
        <v>73431</v>
      </c>
      <c r="U328" s="20">
        <v>1</v>
      </c>
      <c r="V328" s="20">
        <v>0</v>
      </c>
      <c r="W328" s="20" t="s">
        <v>7185</v>
      </c>
      <c r="X328" s="20" t="s">
        <v>7187</v>
      </c>
      <c r="Y328" s="22">
        <v>45939.473228703697</v>
      </c>
      <c r="AA328" s="20" t="s">
        <v>4134</v>
      </c>
      <c r="AB328" s="27">
        <v>9106044307</v>
      </c>
      <c r="AC328" s="25" t="str">
        <f>VLOOKUP(AB328,Data!AF:AG,2,0)</f>
        <v>9106044307-00482180</v>
      </c>
      <c r="AE328" s="25" t="str">
        <f>VLOOKUP(AC328,Data!A:G,7,0)</f>
        <v>00482180</v>
      </c>
      <c r="AF328" s="25" t="str">
        <f>VLOOKUP(AC328,Data!A:D,4,0)</f>
        <v>09/10/2025</v>
      </c>
      <c r="AG328" s="20" t="s">
        <v>55</v>
      </c>
      <c r="AH328" s="25" t="s">
        <v>12544</v>
      </c>
      <c r="AI328" s="25" t="str">
        <f>VLOOKUP(AG328,'mã win'!B:K,10,0)</f>
        <v>B</v>
      </c>
      <c r="AJ328" s="20" t="str">
        <f>VLOOKUP(Q328,'mã sp'!A:B,2,0)</f>
        <v>CGM300</v>
      </c>
      <c r="AK328" s="25" t="str">
        <f>VLOOKUP(AC328,Data!A:F,6,0)</f>
        <v>K25TTM</v>
      </c>
      <c r="AL328" s="20" t="str">
        <f t="shared" si="20"/>
        <v>5609 WM+ HNI S2.16 Ocean Park</v>
      </c>
      <c r="AM328" s="20" t="str">
        <f>VLOOKUP(AC328,Data!A:M,13,0)</f>
        <v>0104918404-002</v>
      </c>
      <c r="AN328" s="20">
        <f>MATCH(L328,[1]Khach_hang!$O:$O,0)</f>
        <v>1551</v>
      </c>
      <c r="AO328" s="20" t="str">
        <f t="shared" si="21"/>
        <v>WIN5609</v>
      </c>
      <c r="AP328" s="20" t="str">
        <f>IF(AND(AM328="0104918404",AO328=""),"WIN"&amp;L328,IF(AO328="",VLOOKUP(AM328,'mã win'!B:J,9,0),""))</f>
        <v/>
      </c>
      <c r="AQ328" s="25" t="str">
        <f t="shared" si="22"/>
        <v>WIN5609</v>
      </c>
      <c r="AR328" s="1">
        <f t="shared" si="23"/>
        <v>79305.48</v>
      </c>
    </row>
    <row r="329" spans="1:44" x14ac:dyDescent="0.25">
      <c r="A329" s="20">
        <v>7815</v>
      </c>
      <c r="B329" s="21">
        <v>9106044368</v>
      </c>
      <c r="C329" s="22">
        <v>45939</v>
      </c>
      <c r="D329" s="22">
        <v>45939</v>
      </c>
      <c r="E329" s="23">
        <v>45939.482042789401</v>
      </c>
      <c r="F329" s="21" t="s">
        <v>7188</v>
      </c>
      <c r="G329" s="22"/>
      <c r="H329" s="20" t="s">
        <v>4127</v>
      </c>
      <c r="I329" s="21" t="s">
        <v>4128</v>
      </c>
      <c r="J329" s="20" t="s">
        <v>4129</v>
      </c>
      <c r="K329" s="20" t="s">
        <v>4130</v>
      </c>
      <c r="L329" s="21" t="s">
        <v>7189</v>
      </c>
      <c r="M329" s="20" t="s">
        <v>7190</v>
      </c>
      <c r="N329" s="20" t="s">
        <v>7191</v>
      </c>
      <c r="O329" s="20">
        <v>10</v>
      </c>
      <c r="P329" s="21" t="s">
        <v>4176</v>
      </c>
      <c r="Q329" s="20" t="s">
        <v>4009</v>
      </c>
      <c r="R329" s="21" t="s">
        <v>4177</v>
      </c>
      <c r="S329" s="21" t="s">
        <v>4133</v>
      </c>
      <c r="T329" s="20">
        <v>41328</v>
      </c>
      <c r="U329" s="20">
        <v>3</v>
      </c>
      <c r="V329" s="20">
        <v>0</v>
      </c>
      <c r="W329" s="20" t="s">
        <v>7190</v>
      </c>
      <c r="Y329" s="22">
        <v>45939.482041400501</v>
      </c>
      <c r="AA329" s="20" t="s">
        <v>4134</v>
      </c>
      <c r="AB329" s="27">
        <v>9106044368</v>
      </c>
      <c r="AC329" s="25" t="str">
        <f>VLOOKUP(AB329,Data!AF:AG,2,0)</f>
        <v>9106044368-00010776</v>
      </c>
      <c r="AE329" s="25" t="str">
        <f>VLOOKUP(AC329,Data!A:G,7,0)</f>
        <v>00010776</v>
      </c>
      <c r="AF329" s="25" t="str">
        <f>VLOOKUP(AC329,Data!A:D,4,0)</f>
        <v>09/10/2025</v>
      </c>
      <c r="AG329" s="20" t="s">
        <v>839</v>
      </c>
      <c r="AH329" s="25" t="s">
        <v>3880</v>
      </c>
      <c r="AI329" s="25" t="str">
        <f>VLOOKUP(AG329,'mã win'!B:K,10,0)</f>
        <v>N</v>
      </c>
      <c r="AJ329" s="20" t="str">
        <f>VLOOKUP(Q329,'mã sp'!A:B,2,0)</f>
        <v>GSG250</v>
      </c>
      <c r="AK329" s="25" t="str">
        <f>VLOOKUP(AC329,Data!A:F,6,0)</f>
        <v>K25TTM</v>
      </c>
      <c r="AL329" s="20" t="str">
        <f t="shared" si="20"/>
        <v>2BD5 WM+ QTI TDP 2, Lệ Ninh</v>
      </c>
      <c r="AM329" s="20" t="str">
        <f>VLOOKUP(AC329,Data!A:M,13,0)</f>
        <v>0104918404-070</v>
      </c>
      <c r="AO329" s="20" t="str">
        <f t="shared" si="21"/>
        <v/>
      </c>
      <c r="AP329" s="20" t="str">
        <f>IF(AND(AM329="0104918404",AO329=""),"WIN"&amp;L329,IF(AO329="",VLOOKUP(AM329,'mã win'!B:J,9,0),""))</f>
        <v>WIN-070</v>
      </c>
      <c r="AQ329" s="25" t="str">
        <f t="shared" si="22"/>
        <v>WIN-070</v>
      </c>
      <c r="AR329" s="1">
        <f t="shared" si="23"/>
        <v>133902.72</v>
      </c>
    </row>
    <row r="330" spans="1:44" x14ac:dyDescent="0.25">
      <c r="A330" s="20">
        <v>7816</v>
      </c>
      <c r="B330" s="21">
        <v>9106044368</v>
      </c>
      <c r="C330" s="22">
        <v>45939</v>
      </c>
      <c r="D330" s="22">
        <v>45939</v>
      </c>
      <c r="E330" s="23">
        <v>45939.482042789401</v>
      </c>
      <c r="F330" s="21" t="s">
        <v>7188</v>
      </c>
      <c r="G330" s="22"/>
      <c r="H330" s="20" t="s">
        <v>4127</v>
      </c>
      <c r="I330" s="21" t="s">
        <v>4128</v>
      </c>
      <c r="J330" s="20" t="s">
        <v>4129</v>
      </c>
      <c r="K330" s="20" t="s">
        <v>4130</v>
      </c>
      <c r="L330" s="21" t="s">
        <v>7189</v>
      </c>
      <c r="M330" s="20" t="s">
        <v>7190</v>
      </c>
      <c r="N330" s="20" t="s">
        <v>7191</v>
      </c>
      <c r="O330" s="20">
        <v>20</v>
      </c>
      <c r="P330" s="21" t="s">
        <v>4171</v>
      </c>
      <c r="Q330" s="20" t="s">
        <v>3998</v>
      </c>
      <c r="R330" s="21" t="s">
        <v>4172</v>
      </c>
      <c r="S330" s="21" t="s">
        <v>4133</v>
      </c>
      <c r="T330" s="20">
        <v>49500</v>
      </c>
      <c r="U330" s="20">
        <v>4</v>
      </c>
      <c r="V330" s="20">
        <v>0</v>
      </c>
      <c r="W330" s="20" t="s">
        <v>7190</v>
      </c>
      <c r="Y330" s="22">
        <v>45939.482041400501</v>
      </c>
      <c r="AA330" s="20" t="s">
        <v>4134</v>
      </c>
      <c r="AB330" s="27">
        <v>9106044368</v>
      </c>
      <c r="AC330" s="25" t="str">
        <f>VLOOKUP(AB330,Data!AF:AG,2,0)</f>
        <v>9106044368-00010776</v>
      </c>
      <c r="AE330" s="25" t="str">
        <f>VLOOKUP(AC330,Data!A:G,7,0)</f>
        <v>00010776</v>
      </c>
      <c r="AF330" s="25" t="str">
        <f>VLOOKUP(AC330,Data!A:D,4,0)</f>
        <v>09/10/2025</v>
      </c>
      <c r="AG330" s="20" t="s">
        <v>839</v>
      </c>
      <c r="AH330" s="25" t="s">
        <v>3880</v>
      </c>
      <c r="AI330" s="25" t="str">
        <f>VLOOKUP(AG330,'mã win'!B:K,10,0)</f>
        <v>N</v>
      </c>
      <c r="AJ330" s="20" t="str">
        <f>VLOOKUP(Q330,'mã sp'!A:B,2,0)</f>
        <v>GL250</v>
      </c>
      <c r="AK330" s="25" t="str">
        <f>VLOOKUP(AC330,Data!A:F,6,0)</f>
        <v>K25TTM</v>
      </c>
      <c r="AL330" s="20" t="str">
        <f t="shared" si="20"/>
        <v>2BD5 WM+ QTI TDP 2, Lệ Ninh</v>
      </c>
      <c r="AM330" s="20" t="str">
        <f>VLOOKUP(AC330,Data!A:M,13,0)</f>
        <v>0104918404-070</v>
      </c>
      <c r="AO330" s="20" t="str">
        <f t="shared" si="21"/>
        <v/>
      </c>
      <c r="AP330" s="20" t="str">
        <f>IF(AND(AM330="0104918404",AO330=""),"WIN"&amp;L330,IF(AO330="",VLOOKUP(AM330,'mã win'!B:J,9,0),""))</f>
        <v>WIN-070</v>
      </c>
      <c r="AQ330" s="25" t="str">
        <f t="shared" si="22"/>
        <v>WIN-070</v>
      </c>
      <c r="AR330" s="1">
        <f t="shared" si="23"/>
        <v>213840</v>
      </c>
    </row>
    <row r="331" spans="1:44" x14ac:dyDescent="0.25">
      <c r="A331" s="20">
        <v>7817</v>
      </c>
      <c r="B331" s="21">
        <v>9106044383</v>
      </c>
      <c r="C331" s="22">
        <v>45939</v>
      </c>
      <c r="D331" s="22">
        <v>45944</v>
      </c>
      <c r="E331" s="23">
        <v>45939.4844910069</v>
      </c>
      <c r="F331" s="21" t="s">
        <v>7192</v>
      </c>
      <c r="G331" s="22"/>
      <c r="H331" s="20" t="s">
        <v>4127</v>
      </c>
      <c r="I331" s="21" t="s">
        <v>4128</v>
      </c>
      <c r="J331" s="20" t="s">
        <v>4129</v>
      </c>
      <c r="K331" s="20" t="s">
        <v>4130</v>
      </c>
      <c r="L331" s="21" t="s">
        <v>7193</v>
      </c>
      <c r="M331" s="20" t="s">
        <v>7194</v>
      </c>
      <c r="N331" s="20" t="s">
        <v>7195</v>
      </c>
      <c r="O331" s="20">
        <v>10</v>
      </c>
      <c r="P331" s="21" t="s">
        <v>4137</v>
      </c>
      <c r="Q331" s="20" t="s">
        <v>4098</v>
      </c>
      <c r="R331" s="21" t="s">
        <v>4138</v>
      </c>
      <c r="S331" s="21" t="s">
        <v>4133</v>
      </c>
      <c r="T331" s="20">
        <v>111058</v>
      </c>
      <c r="U331" s="20">
        <v>3</v>
      </c>
      <c r="V331" s="20">
        <v>0</v>
      </c>
      <c r="W331" s="20" t="s">
        <v>7194</v>
      </c>
      <c r="X331" s="20" t="s">
        <v>7196</v>
      </c>
      <c r="Y331" s="22">
        <v>45939.484491516203</v>
      </c>
      <c r="AA331" s="20" t="s">
        <v>4134</v>
      </c>
      <c r="AB331" s="27">
        <v>9106044383</v>
      </c>
      <c r="AC331" s="25" t="str">
        <f>VLOOKUP(AB331,Data!AF:AG,2,0)</f>
        <v>9106044383-00482218</v>
      </c>
      <c r="AE331" s="25" t="str">
        <f>VLOOKUP(AC331,Data!A:G,7,0)</f>
        <v>00482218</v>
      </c>
      <c r="AF331" s="25" t="str">
        <f>VLOOKUP(AC331,Data!A:D,4,0)</f>
        <v>09/10/2025</v>
      </c>
      <c r="AG331" s="20" t="s">
        <v>55</v>
      </c>
      <c r="AH331" s="25" t="s">
        <v>9948</v>
      </c>
      <c r="AI331" s="25" t="str">
        <f>VLOOKUP(AG331,'mã win'!B:K,10,0)</f>
        <v>B</v>
      </c>
      <c r="AJ331" s="20" t="str">
        <f>VLOOKUP(Q331,'mã sp'!A:B,2,0)</f>
        <v>GM500</v>
      </c>
      <c r="AK331" s="25" t="str">
        <f>VLOOKUP(AC331,Data!A:F,6,0)</f>
        <v>K25TTM</v>
      </c>
      <c r="AL331" s="20" t="str">
        <f t="shared" si="20"/>
        <v>2563 WM+ HNI C15 NƠ 19 Định Công</v>
      </c>
      <c r="AM331" s="20" t="str">
        <f>VLOOKUP(AC331,Data!A:M,13,0)</f>
        <v>0104918404-002</v>
      </c>
      <c r="AN331" s="20">
        <f>MATCH(L331,[1]Khach_hang!$O:$O,0)</f>
        <v>321</v>
      </c>
      <c r="AO331" s="20" t="str">
        <f t="shared" si="21"/>
        <v>WIN2563</v>
      </c>
      <c r="AP331" s="20" t="str">
        <f>IF(AND(AM331="0104918404",AO331=""),"WIN"&amp;L331,IF(AO331="",VLOOKUP(AM331,'mã win'!B:J,9,0),""))</f>
        <v/>
      </c>
      <c r="AQ331" s="25" t="str">
        <f t="shared" si="22"/>
        <v>WIN2563</v>
      </c>
      <c r="AR331" s="1">
        <f t="shared" si="23"/>
        <v>359827.92</v>
      </c>
    </row>
    <row r="332" spans="1:44" x14ac:dyDescent="0.25">
      <c r="A332" s="20">
        <v>7818</v>
      </c>
      <c r="B332" s="21">
        <v>9106044383</v>
      </c>
      <c r="C332" s="22">
        <v>45939</v>
      </c>
      <c r="D332" s="22">
        <v>45944</v>
      </c>
      <c r="E332" s="23">
        <v>45939.4844910069</v>
      </c>
      <c r="F332" s="21" t="s">
        <v>7192</v>
      </c>
      <c r="G332" s="22"/>
      <c r="H332" s="20" t="s">
        <v>4127</v>
      </c>
      <c r="I332" s="21" t="s">
        <v>4128</v>
      </c>
      <c r="J332" s="20" t="s">
        <v>4129</v>
      </c>
      <c r="K332" s="20" t="s">
        <v>4130</v>
      </c>
      <c r="L332" s="21" t="s">
        <v>7193</v>
      </c>
      <c r="M332" s="20" t="s">
        <v>7194</v>
      </c>
      <c r="N332" s="20" t="s">
        <v>7195</v>
      </c>
      <c r="O332" s="20">
        <v>20</v>
      </c>
      <c r="P332" s="21" t="s">
        <v>4135</v>
      </c>
      <c r="Q332" s="20" t="s">
        <v>4086</v>
      </c>
      <c r="R332" s="21" t="s">
        <v>4136</v>
      </c>
      <c r="S332" s="21" t="s">
        <v>4133</v>
      </c>
      <c r="T332" s="20">
        <v>45588</v>
      </c>
      <c r="U332" s="20">
        <v>2</v>
      </c>
      <c r="V332" s="20">
        <v>0</v>
      </c>
      <c r="W332" s="20" t="s">
        <v>7194</v>
      </c>
      <c r="X332" s="20" t="s">
        <v>7196</v>
      </c>
      <c r="Y332" s="22">
        <v>45939.484491516203</v>
      </c>
      <c r="AA332" s="20" t="s">
        <v>4134</v>
      </c>
      <c r="AB332" s="27">
        <v>9106044383</v>
      </c>
      <c r="AC332" s="25" t="str">
        <f>VLOOKUP(AB332,Data!AF:AG,2,0)</f>
        <v>9106044383-00482218</v>
      </c>
      <c r="AE332" s="25" t="str">
        <f>VLOOKUP(AC332,Data!A:G,7,0)</f>
        <v>00482218</v>
      </c>
      <c r="AF332" s="25" t="str">
        <f>VLOOKUP(AC332,Data!A:D,4,0)</f>
        <v>09/10/2025</v>
      </c>
      <c r="AG332" s="20" t="s">
        <v>55</v>
      </c>
      <c r="AH332" s="25" t="s">
        <v>9948</v>
      </c>
      <c r="AI332" s="25" t="str">
        <f>VLOOKUP(AG332,'mã win'!B:K,10,0)</f>
        <v>B</v>
      </c>
      <c r="AJ332" s="20" t="str">
        <f>VLOOKUP(Q332,'mã sp'!A:B,2,0)</f>
        <v>TH200</v>
      </c>
      <c r="AK332" s="25" t="str">
        <f>VLOOKUP(AC332,Data!A:F,6,0)</f>
        <v>K25TTM</v>
      </c>
      <c r="AL332" s="20" t="str">
        <f t="shared" si="20"/>
        <v>2563 WM+ HNI C15 NƠ 19 Định Công</v>
      </c>
      <c r="AM332" s="20" t="str">
        <f>VLOOKUP(AC332,Data!A:M,13,0)</f>
        <v>0104918404-002</v>
      </c>
      <c r="AN332" s="20">
        <f>MATCH(L332,[1]Khach_hang!$O:$O,0)</f>
        <v>321</v>
      </c>
      <c r="AO332" s="20" t="str">
        <f t="shared" si="21"/>
        <v>WIN2563</v>
      </c>
      <c r="AP332" s="20" t="str">
        <f>IF(AND(AM332="0104918404",AO332=""),"WIN"&amp;L332,IF(AO332="",VLOOKUP(AM332,'mã win'!B:J,9,0),""))</f>
        <v/>
      </c>
      <c r="AQ332" s="25" t="str">
        <f t="shared" si="22"/>
        <v>WIN2563</v>
      </c>
      <c r="AR332" s="1">
        <f t="shared" si="23"/>
        <v>98470.080000000002</v>
      </c>
    </row>
    <row r="333" spans="1:44" x14ac:dyDescent="0.25">
      <c r="A333" s="20">
        <v>7819</v>
      </c>
      <c r="B333" s="21">
        <v>9106044383</v>
      </c>
      <c r="C333" s="22">
        <v>45939</v>
      </c>
      <c r="D333" s="22">
        <v>45944</v>
      </c>
      <c r="E333" s="23">
        <v>45939.4844910069</v>
      </c>
      <c r="F333" s="21" t="s">
        <v>7192</v>
      </c>
      <c r="G333" s="22"/>
      <c r="H333" s="20" t="s">
        <v>4127</v>
      </c>
      <c r="I333" s="21" t="s">
        <v>4128</v>
      </c>
      <c r="J333" s="20" t="s">
        <v>4129</v>
      </c>
      <c r="K333" s="20" t="s">
        <v>4130</v>
      </c>
      <c r="L333" s="21" t="s">
        <v>7193</v>
      </c>
      <c r="M333" s="20" t="s">
        <v>7194</v>
      </c>
      <c r="N333" s="20" t="s">
        <v>7195</v>
      </c>
      <c r="O333" s="20">
        <v>30</v>
      </c>
      <c r="P333" s="21" t="s">
        <v>4139</v>
      </c>
      <c r="Q333" s="20" t="s">
        <v>3948</v>
      </c>
      <c r="R333" s="21" t="s">
        <v>4140</v>
      </c>
      <c r="S333" s="21" t="s">
        <v>4133</v>
      </c>
      <c r="T333" s="20">
        <v>74250</v>
      </c>
      <c r="U333" s="20">
        <v>1</v>
      </c>
      <c r="V333" s="20">
        <v>0</v>
      </c>
      <c r="W333" s="20" t="s">
        <v>7194</v>
      </c>
      <c r="X333" s="20" t="s">
        <v>7196</v>
      </c>
      <c r="Y333" s="22">
        <v>45939.484491516203</v>
      </c>
      <c r="AA333" s="20" t="s">
        <v>4134</v>
      </c>
      <c r="AB333" s="27">
        <v>9106044383</v>
      </c>
      <c r="AC333" s="25" t="str">
        <f>VLOOKUP(AB333,Data!AF:AG,2,0)</f>
        <v>9106044383-00482218</v>
      </c>
      <c r="AE333" s="25" t="str">
        <f>VLOOKUP(AC333,Data!A:G,7,0)</f>
        <v>00482218</v>
      </c>
      <c r="AF333" s="25" t="str">
        <f>VLOOKUP(AC333,Data!A:D,4,0)</f>
        <v>09/10/2025</v>
      </c>
      <c r="AG333" s="20" t="s">
        <v>55</v>
      </c>
      <c r="AH333" s="25" t="s">
        <v>9948</v>
      </c>
      <c r="AI333" s="25" t="str">
        <f>VLOOKUP(AG333,'mã win'!B:K,10,0)</f>
        <v>B</v>
      </c>
      <c r="AJ333" s="20" t="str">
        <f>VLOOKUP(Q333,'mã sp'!A:B,2,0)</f>
        <v>CC300</v>
      </c>
      <c r="AK333" s="25" t="str">
        <f>VLOOKUP(AC333,Data!A:F,6,0)</f>
        <v>K25TTM</v>
      </c>
      <c r="AL333" s="20" t="str">
        <f t="shared" si="20"/>
        <v>2563 WM+ HNI C15 NƠ 19 Định Công</v>
      </c>
      <c r="AM333" s="20" t="str">
        <f>VLOOKUP(AC333,Data!A:M,13,0)</f>
        <v>0104918404-002</v>
      </c>
      <c r="AN333" s="20">
        <f>MATCH(L333,[1]Khach_hang!$O:$O,0)</f>
        <v>321</v>
      </c>
      <c r="AO333" s="20" t="str">
        <f t="shared" si="21"/>
        <v>WIN2563</v>
      </c>
      <c r="AP333" s="20" t="str">
        <f>IF(AND(AM333="0104918404",AO333=""),"WIN"&amp;L333,IF(AO333="",VLOOKUP(AM333,'mã win'!B:J,9,0),""))</f>
        <v/>
      </c>
      <c r="AQ333" s="25" t="str">
        <f t="shared" si="22"/>
        <v>WIN2563</v>
      </c>
      <c r="AR333" s="1">
        <f t="shared" si="23"/>
        <v>80190</v>
      </c>
    </row>
    <row r="334" spans="1:44" x14ac:dyDescent="0.25">
      <c r="A334" s="20">
        <v>7820</v>
      </c>
      <c r="B334" s="21">
        <v>9106044399</v>
      </c>
      <c r="C334" s="22">
        <v>45939</v>
      </c>
      <c r="D334" s="22">
        <v>45944</v>
      </c>
      <c r="E334" s="23">
        <v>45939.485362812498</v>
      </c>
      <c r="F334" s="21" t="s">
        <v>7197</v>
      </c>
      <c r="G334" s="22"/>
      <c r="H334" s="20" t="s">
        <v>4127</v>
      </c>
      <c r="I334" s="21" t="s">
        <v>4128</v>
      </c>
      <c r="J334" s="20" t="s">
        <v>4129</v>
      </c>
      <c r="K334" s="20" t="s">
        <v>4130</v>
      </c>
      <c r="L334" s="21" t="s">
        <v>4531</v>
      </c>
      <c r="M334" s="20" t="s">
        <v>4532</v>
      </c>
      <c r="N334" s="20" t="s">
        <v>4533</v>
      </c>
      <c r="O334" s="20">
        <v>10</v>
      </c>
      <c r="P334" s="21" t="s">
        <v>4137</v>
      </c>
      <c r="Q334" s="20" t="s">
        <v>4098</v>
      </c>
      <c r="R334" s="21" t="s">
        <v>4138</v>
      </c>
      <c r="S334" s="21" t="s">
        <v>4133</v>
      </c>
      <c r="T334" s="20">
        <v>111058</v>
      </c>
      <c r="U334" s="20">
        <v>2</v>
      </c>
      <c r="V334" s="20">
        <v>0</v>
      </c>
      <c r="W334" s="20" t="s">
        <v>4532</v>
      </c>
      <c r="X334" s="20" t="s">
        <v>4161</v>
      </c>
      <c r="Y334" s="22">
        <v>45939.485361423598</v>
      </c>
      <c r="Z334" s="20" t="s">
        <v>7198</v>
      </c>
      <c r="AA334" s="20" t="s">
        <v>4134</v>
      </c>
      <c r="AB334" s="27">
        <v>9106044399</v>
      </c>
      <c r="AC334" s="25" t="str">
        <f>VLOOKUP(AB334,Data!AF:AG,2,0)</f>
        <v>9106044399-00010079</v>
      </c>
      <c r="AE334" s="25" t="str">
        <f>VLOOKUP(AC334,Data!A:G,7,0)</f>
        <v>00010079</v>
      </c>
      <c r="AF334" s="25" t="str">
        <f>VLOOKUP(AC334,Data!A:D,4,0)</f>
        <v>09/10/2025</v>
      </c>
      <c r="AG334" s="20" t="s">
        <v>686</v>
      </c>
      <c r="AH334" s="25" t="s">
        <v>3774</v>
      </c>
      <c r="AI334" s="25" t="str">
        <f>VLOOKUP(AG334,'mã win'!B:K,10,0)</f>
        <v>N</v>
      </c>
      <c r="AJ334" s="20" t="str">
        <f>VLOOKUP(Q334,'mã sp'!A:B,2,0)</f>
        <v>GM500</v>
      </c>
      <c r="AK334" s="25" t="str">
        <f>VLOOKUP(AC334,Data!A:F,6,0)</f>
        <v>K25TTM</v>
      </c>
      <c r="AL334" s="20" t="str">
        <f t="shared" si="20"/>
        <v>5229 WM+ QNI 107 Phan Chu Trinh</v>
      </c>
      <c r="AM334" s="20" t="str">
        <f>VLOOKUP(AC334,Data!A:M,13,0)</f>
        <v>0104918404-042</v>
      </c>
      <c r="AO334" s="20" t="str">
        <f t="shared" si="21"/>
        <v/>
      </c>
      <c r="AP334" s="20" t="str">
        <f>IF(AND(AM334="0104918404",AO334=""),"WIN"&amp;L334,IF(AO334="",VLOOKUP(AM334,'mã win'!B:J,9,0),""))</f>
        <v>WIN-042</v>
      </c>
      <c r="AQ334" s="25" t="str">
        <f t="shared" si="22"/>
        <v>WIN-042</v>
      </c>
      <c r="AR334" s="1">
        <f t="shared" si="23"/>
        <v>239885.28</v>
      </c>
    </row>
    <row r="335" spans="1:44" x14ac:dyDescent="0.25">
      <c r="A335" s="20">
        <v>7821</v>
      </c>
      <c r="B335" s="21">
        <v>9106044400</v>
      </c>
      <c r="C335" s="22">
        <v>45939</v>
      </c>
      <c r="D335" s="22">
        <v>45944</v>
      </c>
      <c r="E335" s="23">
        <v>45939.486961493101</v>
      </c>
      <c r="F335" s="21" t="s">
        <v>7199</v>
      </c>
      <c r="G335" s="22"/>
      <c r="H335" s="20" t="s">
        <v>4127</v>
      </c>
      <c r="I335" s="21" t="s">
        <v>4128</v>
      </c>
      <c r="J335" s="20" t="s">
        <v>4129</v>
      </c>
      <c r="K335" s="20" t="s">
        <v>4130</v>
      </c>
      <c r="L335" s="21" t="s">
        <v>6333</v>
      </c>
      <c r="M335" s="20" t="s">
        <v>6334</v>
      </c>
      <c r="N335" s="20" t="s">
        <v>6335</v>
      </c>
      <c r="O335" s="20">
        <v>10</v>
      </c>
      <c r="P335" s="21" t="s">
        <v>4137</v>
      </c>
      <c r="Q335" s="20" t="s">
        <v>4098</v>
      </c>
      <c r="R335" s="21" t="s">
        <v>4138</v>
      </c>
      <c r="S335" s="21" t="s">
        <v>4133</v>
      </c>
      <c r="T335" s="20">
        <v>111058</v>
      </c>
      <c r="U335" s="20">
        <v>4</v>
      </c>
      <c r="V335" s="20">
        <v>0</v>
      </c>
      <c r="W335" s="20" t="s">
        <v>6334</v>
      </c>
      <c r="X335" s="20" t="s">
        <v>6336</v>
      </c>
      <c r="Y335" s="22">
        <v>45939.486960185197</v>
      </c>
      <c r="AA335" s="20" t="s">
        <v>4134</v>
      </c>
      <c r="AB335" s="27">
        <v>9106044400</v>
      </c>
      <c r="AC335" s="25" t="str">
        <f>VLOOKUP(AB335,Data!AF:AG,2,0)</f>
        <v>9106044400-00033602</v>
      </c>
      <c r="AE335" s="25" t="str">
        <f>VLOOKUP(AC335,Data!A:G,7,0)</f>
        <v>00033602</v>
      </c>
      <c r="AF335" s="25" t="str">
        <f>VLOOKUP(AC335,Data!A:D,4,0)</f>
        <v>09/10/2025</v>
      </c>
      <c r="AG335" s="20" t="s">
        <v>164</v>
      </c>
      <c r="AH335" s="25" t="s">
        <v>3686</v>
      </c>
      <c r="AI335" s="25" t="str">
        <f>VLOOKUP(AG335,'mã win'!B:K,10,0)</f>
        <v>B</v>
      </c>
      <c r="AJ335" s="20" t="str">
        <f>VLOOKUP(Q335,'mã sp'!A:B,2,0)</f>
        <v>GM500</v>
      </c>
      <c r="AK335" s="25" t="str">
        <f>VLOOKUP(AC335,Data!A:F,6,0)</f>
        <v>K25TTM</v>
      </c>
      <c r="AL335" s="20" t="str">
        <f t="shared" si="20"/>
        <v>5663 WM+ THA 66B Phố Thiều</v>
      </c>
      <c r="AM335" s="20" t="str">
        <f>VLOOKUP(AC335,Data!A:M,13,0)</f>
        <v>0104918404-020</v>
      </c>
      <c r="AO335" s="20" t="str">
        <f t="shared" si="21"/>
        <v/>
      </c>
      <c r="AP335" s="20" t="str">
        <f>IF(AND(AM335="0104918404",AO335=""),"WIN"&amp;L335,IF(AO335="",VLOOKUP(AM335,'mã win'!B:J,9,0),""))</f>
        <v>WIN-020</v>
      </c>
      <c r="AQ335" s="25" t="str">
        <f t="shared" si="22"/>
        <v>WIN-020</v>
      </c>
      <c r="AR335" s="1">
        <f t="shared" si="23"/>
        <v>479770.56</v>
      </c>
    </row>
    <row r="336" spans="1:44" x14ac:dyDescent="0.25">
      <c r="A336" s="20">
        <v>7822</v>
      </c>
      <c r="B336" s="21">
        <v>9106044396</v>
      </c>
      <c r="C336" s="22">
        <v>45939</v>
      </c>
      <c r="D336" s="22">
        <v>45944</v>
      </c>
      <c r="E336" s="23">
        <v>45939.492178472203</v>
      </c>
      <c r="F336" s="21" t="s">
        <v>7200</v>
      </c>
      <c r="G336" s="22"/>
      <c r="H336" s="20" t="s">
        <v>4127</v>
      </c>
      <c r="I336" s="21" t="s">
        <v>4128</v>
      </c>
      <c r="J336" s="20" t="s">
        <v>4129</v>
      </c>
      <c r="K336" s="20" t="s">
        <v>4130</v>
      </c>
      <c r="L336" s="21" t="s">
        <v>6201</v>
      </c>
      <c r="M336" s="20" t="s">
        <v>6202</v>
      </c>
      <c r="N336" s="20" t="s">
        <v>6203</v>
      </c>
      <c r="O336" s="20">
        <v>10</v>
      </c>
      <c r="P336" s="21" t="s">
        <v>4137</v>
      </c>
      <c r="Q336" s="20" t="s">
        <v>4098</v>
      </c>
      <c r="R336" s="21" t="s">
        <v>4138</v>
      </c>
      <c r="S336" s="21" t="s">
        <v>4133</v>
      </c>
      <c r="T336" s="20">
        <v>111058</v>
      </c>
      <c r="U336" s="20">
        <v>2</v>
      </c>
      <c r="V336" s="20">
        <v>0</v>
      </c>
      <c r="W336" s="20" t="s">
        <v>6204</v>
      </c>
      <c r="Y336" s="22">
        <v>45939.492177083303</v>
      </c>
      <c r="AA336" s="20" t="s">
        <v>4134</v>
      </c>
      <c r="AB336" s="27">
        <v>9106044396</v>
      </c>
      <c r="AC336" s="25" t="str">
        <f>VLOOKUP(AB336,Data!AF:AG,2,0)</f>
        <v>9106044396-00015865</v>
      </c>
      <c r="AE336" s="25" t="str">
        <f>VLOOKUP(AC336,Data!A:G,7,0)</f>
        <v>00015865</v>
      </c>
      <c r="AF336" s="25" t="str">
        <f>VLOOKUP(AC336,Data!A:D,4,0)</f>
        <v>09/10/2025</v>
      </c>
      <c r="AG336" s="20" t="s">
        <v>189</v>
      </c>
      <c r="AH336" s="25" t="s">
        <v>3844</v>
      </c>
      <c r="AI336" s="25" t="str">
        <f>VLOOKUP(AG336,'mã win'!B:K,10,0)</f>
        <v>N</v>
      </c>
      <c r="AJ336" s="20" t="str">
        <f>VLOOKUP(Q336,'mã sp'!A:B,2,0)</f>
        <v>GM500</v>
      </c>
      <c r="AK336" s="25" t="str">
        <f>VLOOKUP(AC336,Data!A:F,6,0)</f>
        <v>K25TTM</v>
      </c>
      <c r="AL336" s="20" t="str">
        <f t="shared" si="20"/>
        <v>6555 WM+ QNM 65 Đỗ Đăng Tuyển, Đại Lộc</v>
      </c>
      <c r="AM336" s="20" t="str">
        <f>VLOOKUP(AC336,Data!A:M,13,0)</f>
        <v>0104918404-061</v>
      </c>
      <c r="AO336" s="20" t="str">
        <f t="shared" si="21"/>
        <v/>
      </c>
      <c r="AP336" s="20" t="str">
        <f>IF(AND(AM336="0104918404",AO336=""),"WIN"&amp;L336,IF(AO336="",VLOOKUP(AM336,'mã win'!B:J,9,0),""))</f>
        <v>WIN-061</v>
      </c>
      <c r="AQ336" s="25" t="str">
        <f t="shared" si="22"/>
        <v>WIN-061</v>
      </c>
      <c r="AR336" s="1">
        <f t="shared" si="23"/>
        <v>239885.28</v>
      </c>
    </row>
    <row r="337" spans="1:44" x14ac:dyDescent="0.25">
      <c r="A337" s="20">
        <v>7823</v>
      </c>
      <c r="B337" s="21">
        <v>9106044426</v>
      </c>
      <c r="C337" s="22">
        <v>45939</v>
      </c>
      <c r="D337" s="22">
        <v>45944</v>
      </c>
      <c r="E337" s="23">
        <v>45939.496222337999</v>
      </c>
      <c r="F337" s="21" t="s">
        <v>7201</v>
      </c>
      <c r="G337" s="22"/>
      <c r="H337" s="20" t="s">
        <v>4127</v>
      </c>
      <c r="I337" s="21" t="s">
        <v>4128</v>
      </c>
      <c r="J337" s="20" t="s">
        <v>4129</v>
      </c>
      <c r="K337" s="20" t="s">
        <v>4130</v>
      </c>
      <c r="L337" s="21" t="s">
        <v>7202</v>
      </c>
      <c r="M337" s="20" t="s">
        <v>7203</v>
      </c>
      <c r="N337" s="20" t="s">
        <v>7204</v>
      </c>
      <c r="O337" s="20">
        <v>10</v>
      </c>
      <c r="P337" s="21" t="s">
        <v>4131</v>
      </c>
      <c r="Q337" s="20" t="s">
        <v>4099</v>
      </c>
      <c r="R337" s="21" t="s">
        <v>4132</v>
      </c>
      <c r="S337" s="21" t="s">
        <v>4133</v>
      </c>
      <c r="T337" s="20">
        <v>73431</v>
      </c>
      <c r="U337" s="20">
        <v>2</v>
      </c>
      <c r="V337" s="20">
        <v>0</v>
      </c>
      <c r="W337" s="20" t="s">
        <v>7203</v>
      </c>
      <c r="Y337" s="22">
        <v>45939.496221215297</v>
      </c>
      <c r="AA337" s="20" t="s">
        <v>4134</v>
      </c>
      <c r="AB337" s="27">
        <v>9106044426</v>
      </c>
      <c r="AC337" s="25" t="str">
        <f>VLOOKUP(AB337,Data!AF:AG,2,0)</f>
        <v>9106044426-00482232</v>
      </c>
      <c r="AE337" s="25" t="str">
        <f>VLOOKUP(AC337,Data!A:G,7,0)</f>
        <v>00482232</v>
      </c>
      <c r="AF337" s="25" t="str">
        <f>VLOOKUP(AC337,Data!A:D,4,0)</f>
        <v>09/10/2025</v>
      </c>
      <c r="AG337" s="20" t="s">
        <v>55</v>
      </c>
      <c r="AH337" s="25" t="s">
        <v>14483</v>
      </c>
      <c r="AI337" s="25" t="str">
        <f>VLOOKUP(AG337,'mã win'!B:K,10,0)</f>
        <v>B</v>
      </c>
      <c r="AJ337" s="20" t="str">
        <f>VLOOKUP(Q337,'mã sp'!A:B,2,0)</f>
        <v>CGM300</v>
      </c>
      <c r="AK337" s="25" t="str">
        <f>VLOOKUP(AC337,Data!A:F,6,0)</f>
        <v>K25TTM</v>
      </c>
      <c r="AL337" s="20" t="str">
        <f t="shared" si="20"/>
        <v>2AJE WM+ HNI M1 Masteri Waterfront</v>
      </c>
      <c r="AM337" s="20" t="str">
        <f>VLOOKUP(AC337,Data!A:M,13,0)</f>
        <v>0104918404-002</v>
      </c>
      <c r="AN337" s="20">
        <f>MATCH(L337,[1]Khach_hang!$O:$O,0)</f>
        <v>485</v>
      </c>
      <c r="AO337" s="20" t="str">
        <f t="shared" si="21"/>
        <v>WIN2AJE</v>
      </c>
      <c r="AP337" s="20" t="str">
        <f>IF(AND(AM337="0104918404",AO337=""),"WIN"&amp;L337,IF(AO337="",VLOOKUP(AM337,'mã win'!B:J,9,0),""))</f>
        <v/>
      </c>
      <c r="AQ337" s="25" t="str">
        <f t="shared" si="22"/>
        <v>WIN2AJE</v>
      </c>
      <c r="AR337" s="1">
        <f t="shared" si="23"/>
        <v>158610.96</v>
      </c>
    </row>
    <row r="338" spans="1:44" x14ac:dyDescent="0.25">
      <c r="A338" s="20">
        <v>7824</v>
      </c>
      <c r="B338" s="21">
        <v>9106044454</v>
      </c>
      <c r="C338" s="22">
        <v>45939</v>
      </c>
      <c r="D338" s="22">
        <v>45939</v>
      </c>
      <c r="E338" s="23">
        <v>45939.496298298604</v>
      </c>
      <c r="F338" s="21" t="s">
        <v>7205</v>
      </c>
      <c r="G338" s="22"/>
      <c r="H338" s="20" t="s">
        <v>4127</v>
      </c>
      <c r="I338" s="21" t="s">
        <v>4128</v>
      </c>
      <c r="J338" s="20" t="s">
        <v>4129</v>
      </c>
      <c r="K338" s="20" t="s">
        <v>4130</v>
      </c>
      <c r="L338" s="21" t="s">
        <v>5560</v>
      </c>
      <c r="M338" s="20" t="s">
        <v>5561</v>
      </c>
      <c r="N338" s="20" t="s">
        <v>5562</v>
      </c>
      <c r="O338" s="20">
        <v>10</v>
      </c>
      <c r="P338" s="21" t="s">
        <v>4176</v>
      </c>
      <c r="Q338" s="20" t="s">
        <v>4009</v>
      </c>
      <c r="R338" s="21" t="s">
        <v>4177</v>
      </c>
      <c r="S338" s="21" t="s">
        <v>4133</v>
      </c>
      <c r="T338" s="20">
        <v>41328</v>
      </c>
      <c r="U338" s="20">
        <v>1</v>
      </c>
      <c r="V338" s="20">
        <v>0</v>
      </c>
      <c r="W338" s="20" t="s">
        <v>5563</v>
      </c>
      <c r="X338" s="20" t="s">
        <v>5564</v>
      </c>
      <c r="Y338" s="22">
        <v>45939.496296759302</v>
      </c>
      <c r="AA338" s="20" t="s">
        <v>4134</v>
      </c>
      <c r="AB338" s="27">
        <v>9106044454</v>
      </c>
      <c r="AC338" s="25" t="str">
        <f>VLOOKUP(AB338,Data!AF:AG,2,0)</f>
        <v>9106044454-00015866</v>
      </c>
      <c r="AE338" s="25" t="str">
        <f>VLOOKUP(AC338,Data!A:G,7,0)</f>
        <v>00015866</v>
      </c>
      <c r="AF338" s="25" t="str">
        <f>VLOOKUP(AC338,Data!A:D,4,0)</f>
        <v>09/10/2025</v>
      </c>
      <c r="AG338" s="20" t="s">
        <v>189</v>
      </c>
      <c r="AH338" s="25" t="s">
        <v>3844</v>
      </c>
      <c r="AI338" s="25" t="str">
        <f>VLOOKUP(AG338,'mã win'!B:K,10,0)</f>
        <v>N</v>
      </c>
      <c r="AJ338" s="20" t="str">
        <f>VLOOKUP(Q338,'mã sp'!A:B,2,0)</f>
        <v>GSG250</v>
      </c>
      <c r="AK338" s="25" t="str">
        <f>VLOOKUP(AC338,Data!A:F,6,0)</f>
        <v>K25TTM</v>
      </c>
      <c r="AL338" s="20" t="str">
        <f t="shared" si="20"/>
        <v>2APJ WM+ QNM 98 DH2, KP. Triêm Trung 2</v>
      </c>
      <c r="AM338" s="20" t="str">
        <f>VLOOKUP(AC338,Data!A:M,13,0)</f>
        <v>0104918404-061</v>
      </c>
      <c r="AO338" s="20" t="str">
        <f t="shared" si="21"/>
        <v/>
      </c>
      <c r="AP338" s="20" t="str">
        <f>IF(AND(AM338="0104918404",AO338=""),"WIN"&amp;L338,IF(AO338="",VLOOKUP(AM338,'mã win'!B:J,9,0),""))</f>
        <v>WIN-061</v>
      </c>
      <c r="AQ338" s="25" t="str">
        <f t="shared" si="22"/>
        <v>WIN-061</v>
      </c>
      <c r="AR338" s="1">
        <f t="shared" si="23"/>
        <v>44634.239999999998</v>
      </c>
    </row>
    <row r="339" spans="1:44" x14ac:dyDescent="0.25">
      <c r="A339" s="20">
        <v>7825</v>
      </c>
      <c r="B339" s="21">
        <v>9106044454</v>
      </c>
      <c r="C339" s="22">
        <v>45939</v>
      </c>
      <c r="D339" s="22">
        <v>45939</v>
      </c>
      <c r="E339" s="23">
        <v>45939.496298298604</v>
      </c>
      <c r="F339" s="21" t="s">
        <v>7205</v>
      </c>
      <c r="G339" s="22"/>
      <c r="H339" s="20" t="s">
        <v>4127</v>
      </c>
      <c r="I339" s="21" t="s">
        <v>4128</v>
      </c>
      <c r="J339" s="20" t="s">
        <v>4129</v>
      </c>
      <c r="K339" s="20" t="s">
        <v>4130</v>
      </c>
      <c r="L339" s="21" t="s">
        <v>5560</v>
      </c>
      <c r="M339" s="20" t="s">
        <v>5561</v>
      </c>
      <c r="N339" s="20" t="s">
        <v>5562</v>
      </c>
      <c r="O339" s="20">
        <v>20</v>
      </c>
      <c r="P339" s="21" t="s">
        <v>4139</v>
      </c>
      <c r="Q339" s="20" t="s">
        <v>3948</v>
      </c>
      <c r="R339" s="21" t="s">
        <v>4140</v>
      </c>
      <c r="S339" s="21" t="s">
        <v>4133</v>
      </c>
      <c r="T339" s="20">
        <v>74250</v>
      </c>
      <c r="U339" s="20">
        <v>1</v>
      </c>
      <c r="V339" s="20">
        <v>0</v>
      </c>
      <c r="W339" s="20" t="s">
        <v>5563</v>
      </c>
      <c r="X339" s="20" t="s">
        <v>5564</v>
      </c>
      <c r="Y339" s="22">
        <v>45939.496296759302</v>
      </c>
      <c r="AA339" s="20" t="s">
        <v>4134</v>
      </c>
      <c r="AB339" s="27">
        <v>9106044454</v>
      </c>
      <c r="AC339" s="25" t="str">
        <f>VLOOKUP(AB339,Data!AF:AG,2,0)</f>
        <v>9106044454-00015866</v>
      </c>
      <c r="AE339" s="25" t="str">
        <f>VLOOKUP(AC339,Data!A:G,7,0)</f>
        <v>00015866</v>
      </c>
      <c r="AF339" s="25" t="str">
        <f>VLOOKUP(AC339,Data!A:D,4,0)</f>
        <v>09/10/2025</v>
      </c>
      <c r="AG339" s="20" t="s">
        <v>189</v>
      </c>
      <c r="AH339" s="25" t="s">
        <v>3844</v>
      </c>
      <c r="AI339" s="25" t="str">
        <f>VLOOKUP(AG339,'mã win'!B:K,10,0)</f>
        <v>N</v>
      </c>
      <c r="AJ339" s="20" t="str">
        <f>VLOOKUP(Q339,'mã sp'!A:B,2,0)</f>
        <v>CC300</v>
      </c>
      <c r="AK339" s="25" t="str">
        <f>VLOOKUP(AC339,Data!A:F,6,0)</f>
        <v>K25TTM</v>
      </c>
      <c r="AL339" s="20" t="str">
        <f t="shared" si="20"/>
        <v>2APJ WM+ QNM 98 DH2, KP. Triêm Trung 2</v>
      </c>
      <c r="AM339" s="20" t="str">
        <f>VLOOKUP(AC339,Data!A:M,13,0)</f>
        <v>0104918404-061</v>
      </c>
      <c r="AO339" s="20" t="str">
        <f t="shared" si="21"/>
        <v/>
      </c>
      <c r="AP339" s="20" t="str">
        <f>IF(AND(AM339="0104918404",AO339=""),"WIN"&amp;L339,IF(AO339="",VLOOKUP(AM339,'mã win'!B:J,9,0),""))</f>
        <v>WIN-061</v>
      </c>
      <c r="AQ339" s="25" t="str">
        <f t="shared" si="22"/>
        <v>WIN-061</v>
      </c>
      <c r="AR339" s="1">
        <f t="shared" si="23"/>
        <v>80190</v>
      </c>
    </row>
    <row r="340" spans="1:44" x14ac:dyDescent="0.25">
      <c r="A340" s="20">
        <v>7826</v>
      </c>
      <c r="B340" s="21">
        <v>9106044582</v>
      </c>
      <c r="C340" s="22">
        <v>45939</v>
      </c>
      <c r="D340" s="22">
        <v>45944</v>
      </c>
      <c r="E340" s="23">
        <v>45939.510267395803</v>
      </c>
      <c r="F340" s="21" t="s">
        <v>7206</v>
      </c>
      <c r="G340" s="22"/>
      <c r="H340" s="20" t="s">
        <v>4127</v>
      </c>
      <c r="I340" s="21" t="s">
        <v>4128</v>
      </c>
      <c r="J340" s="20" t="s">
        <v>4129</v>
      </c>
      <c r="K340" s="20" t="s">
        <v>4130</v>
      </c>
      <c r="L340" s="21" t="s">
        <v>5513</v>
      </c>
      <c r="M340" s="20" t="s">
        <v>5514</v>
      </c>
      <c r="N340" s="20" t="s">
        <v>5515</v>
      </c>
      <c r="O340" s="20">
        <v>10</v>
      </c>
      <c r="P340" s="21" t="s">
        <v>4137</v>
      </c>
      <c r="Q340" s="20" t="s">
        <v>4098</v>
      </c>
      <c r="R340" s="21" t="s">
        <v>4138</v>
      </c>
      <c r="S340" s="21" t="s">
        <v>4133</v>
      </c>
      <c r="T340" s="20">
        <v>111058</v>
      </c>
      <c r="U340" s="20">
        <v>1</v>
      </c>
      <c r="V340" s="20">
        <v>0</v>
      </c>
      <c r="W340" s="20" t="s">
        <v>5514</v>
      </c>
      <c r="Y340" s="22">
        <v>45939.510266006902</v>
      </c>
      <c r="AA340" s="20" t="s">
        <v>4134</v>
      </c>
      <c r="AB340" s="27">
        <v>9106044582</v>
      </c>
      <c r="AC340" s="25" t="str">
        <f>VLOOKUP(AB340,Data!AF:AG,2,0)</f>
        <v>9106044582-00014969</v>
      </c>
      <c r="AE340" s="25" t="str">
        <f>VLOOKUP(AC340,Data!A:G,7,0)</f>
        <v>00014969</v>
      </c>
      <c r="AF340" s="25" t="str">
        <f>VLOOKUP(AC340,Data!A:D,4,0)</f>
        <v>09/10/2025</v>
      </c>
      <c r="AG340" s="20" t="s">
        <v>373</v>
      </c>
      <c r="AH340" s="25" t="s">
        <v>3612</v>
      </c>
      <c r="AI340" s="25" t="str">
        <f>VLOOKUP(AG340,'mã win'!B:K,10,0)</f>
        <v>B</v>
      </c>
      <c r="AJ340" s="20" t="str">
        <f>VLOOKUP(Q340,'mã sp'!A:B,2,0)</f>
        <v>GM500</v>
      </c>
      <c r="AK340" s="25" t="str">
        <f>VLOOKUP(AC340,Data!A:F,6,0)</f>
        <v>K25TTM</v>
      </c>
      <c r="AL340" s="20" t="str">
        <f t="shared" si="20"/>
        <v>2AYE WM+ HTH Thanh Đồng, Thanh Lộc</v>
      </c>
      <c r="AM340" s="20" t="str">
        <f>VLOOKUP(AC340,Data!A:M,13,0)</f>
        <v>0104918404-004</v>
      </c>
      <c r="AO340" s="20" t="str">
        <f t="shared" si="21"/>
        <v/>
      </c>
      <c r="AP340" s="20" t="str">
        <f>IF(AND(AM340="0104918404",AO340=""),"WIN"&amp;L340,IF(AO340="",VLOOKUP(AM340,'mã win'!B:J,9,0),""))</f>
        <v>WIN-HTH-00-004</v>
      </c>
      <c r="AQ340" s="25" t="str">
        <f t="shared" si="22"/>
        <v>WIN-HTH-00-004</v>
      </c>
      <c r="AR340" s="1">
        <f t="shared" si="23"/>
        <v>119942.64</v>
      </c>
    </row>
    <row r="341" spans="1:44" x14ac:dyDescent="0.25">
      <c r="A341" s="20">
        <v>7827</v>
      </c>
      <c r="B341" s="21">
        <v>9106044590</v>
      </c>
      <c r="C341" s="22">
        <v>45939</v>
      </c>
      <c r="D341" s="22">
        <v>45944</v>
      </c>
      <c r="E341" s="23">
        <v>45939.511273379598</v>
      </c>
      <c r="F341" s="21" t="s">
        <v>7207</v>
      </c>
      <c r="G341" s="22"/>
      <c r="H341" s="20" t="s">
        <v>4127</v>
      </c>
      <c r="I341" s="21" t="s">
        <v>4128</v>
      </c>
      <c r="J341" s="20" t="s">
        <v>4129</v>
      </c>
      <c r="K341" s="20" t="s">
        <v>4130</v>
      </c>
      <c r="L341" s="21" t="s">
        <v>4904</v>
      </c>
      <c r="M341" s="20" t="s">
        <v>4905</v>
      </c>
      <c r="N341" s="20" t="s">
        <v>4906</v>
      </c>
      <c r="O341" s="20">
        <v>10</v>
      </c>
      <c r="P341" s="21" t="s">
        <v>4135</v>
      </c>
      <c r="Q341" s="20" t="s">
        <v>4086</v>
      </c>
      <c r="R341" s="21" t="s">
        <v>4136</v>
      </c>
      <c r="S341" s="21" t="s">
        <v>4133</v>
      </c>
      <c r="T341" s="20">
        <v>45588</v>
      </c>
      <c r="U341" s="20">
        <v>3</v>
      </c>
      <c r="V341" s="20">
        <v>0</v>
      </c>
      <c r="W341" s="20" t="s">
        <v>4905</v>
      </c>
      <c r="Y341" s="22">
        <v>45939.511271990697</v>
      </c>
      <c r="AA341" s="20" t="s">
        <v>4134</v>
      </c>
      <c r="AB341" s="27">
        <v>9106044590</v>
      </c>
      <c r="AC341" s="25" t="str">
        <f>VLOOKUP(AB341,Data!AF:AG,2,0)</f>
        <v>9106044590-00482300</v>
      </c>
      <c r="AE341" s="25" t="str">
        <f>VLOOKUP(AC341,Data!A:G,7,0)</f>
        <v>00482300</v>
      </c>
      <c r="AF341" s="25" t="str">
        <f>VLOOKUP(AC341,Data!A:D,4,0)</f>
        <v>09/10/2025</v>
      </c>
      <c r="AG341" s="20" t="s">
        <v>55</v>
      </c>
      <c r="AH341" s="25" t="s">
        <v>12677</v>
      </c>
      <c r="AI341" s="25" t="str">
        <f>VLOOKUP(AG341,'mã win'!B:K,10,0)</f>
        <v>B</v>
      </c>
      <c r="AJ341" s="20" t="str">
        <f>VLOOKUP(Q341,'mã sp'!A:B,2,0)</f>
        <v>TH200</v>
      </c>
      <c r="AK341" s="25" t="str">
        <f>VLOOKUP(AC341,Data!A:F,6,0)</f>
        <v>K25TTM</v>
      </c>
      <c r="AL341" s="20" t="str">
        <f t="shared" si="20"/>
        <v>5788 WM+ HNI Đông Xuân, Sóc Sơn</v>
      </c>
      <c r="AM341" s="20" t="str">
        <f>VLOOKUP(AC341,Data!A:M,13,0)</f>
        <v>0104918404-002</v>
      </c>
      <c r="AN341" s="20">
        <f>MATCH(L341,[1]Khach_hang!$O:$O,0)</f>
        <v>1617</v>
      </c>
      <c r="AO341" s="20" t="str">
        <f t="shared" si="21"/>
        <v>WIN5788</v>
      </c>
      <c r="AP341" s="20" t="str">
        <f>IF(AND(AM341="0104918404",AO341=""),"WIN"&amp;L341,IF(AO341="",VLOOKUP(AM341,'mã win'!B:J,9,0),""))</f>
        <v/>
      </c>
      <c r="AQ341" s="25" t="str">
        <f t="shared" si="22"/>
        <v>WIN5788</v>
      </c>
      <c r="AR341" s="1">
        <f t="shared" si="23"/>
        <v>147705.12</v>
      </c>
    </row>
    <row r="342" spans="1:44" x14ac:dyDescent="0.25">
      <c r="A342" s="20">
        <v>7828</v>
      </c>
      <c r="B342" s="21">
        <v>9106044590</v>
      </c>
      <c r="C342" s="22">
        <v>45939</v>
      </c>
      <c r="D342" s="22">
        <v>45944</v>
      </c>
      <c r="E342" s="23">
        <v>45939.511273379598</v>
      </c>
      <c r="F342" s="21" t="s">
        <v>7207</v>
      </c>
      <c r="G342" s="22"/>
      <c r="H342" s="20" t="s">
        <v>4127</v>
      </c>
      <c r="I342" s="21" t="s">
        <v>4128</v>
      </c>
      <c r="J342" s="20" t="s">
        <v>4129</v>
      </c>
      <c r="K342" s="20" t="s">
        <v>4130</v>
      </c>
      <c r="L342" s="21" t="s">
        <v>4904</v>
      </c>
      <c r="M342" s="20" t="s">
        <v>4905</v>
      </c>
      <c r="N342" s="20" t="s">
        <v>4906</v>
      </c>
      <c r="O342" s="20">
        <v>20</v>
      </c>
      <c r="P342" s="21" t="s">
        <v>4152</v>
      </c>
      <c r="Q342" s="20" t="s">
        <v>4012</v>
      </c>
      <c r="R342" s="21" t="s">
        <v>4153</v>
      </c>
      <c r="S342" s="21" t="s">
        <v>4133</v>
      </c>
      <c r="T342" s="20">
        <v>50182</v>
      </c>
      <c r="U342" s="20">
        <v>5</v>
      </c>
      <c r="V342" s="20">
        <v>0</v>
      </c>
      <c r="W342" s="20" t="s">
        <v>4905</v>
      </c>
      <c r="Y342" s="22">
        <v>45939.511271990697</v>
      </c>
      <c r="AA342" s="20" t="s">
        <v>4134</v>
      </c>
      <c r="AB342" s="27">
        <v>9106044590</v>
      </c>
      <c r="AC342" s="25" t="str">
        <f>VLOOKUP(AB342,Data!AF:AG,2,0)</f>
        <v>9106044590-00482300</v>
      </c>
      <c r="AE342" s="25" t="str">
        <f>VLOOKUP(AC342,Data!A:G,7,0)</f>
        <v>00482300</v>
      </c>
      <c r="AF342" s="25" t="str">
        <f>VLOOKUP(AC342,Data!A:D,4,0)</f>
        <v>09/10/2025</v>
      </c>
      <c r="AG342" s="20" t="s">
        <v>55</v>
      </c>
      <c r="AH342" s="25" t="s">
        <v>12677</v>
      </c>
      <c r="AI342" s="25" t="str">
        <f>VLOOKUP(AG342,'mã win'!B:K,10,0)</f>
        <v>B</v>
      </c>
      <c r="AJ342" s="20" t="str">
        <f>VLOOKUP(Q342,'mã sp'!A:B,2,0)</f>
        <v>GTLX250G</v>
      </c>
      <c r="AK342" s="25" t="str">
        <f>VLOOKUP(AC342,Data!A:F,6,0)</f>
        <v>K25TTM</v>
      </c>
      <c r="AL342" s="20" t="str">
        <f t="shared" si="20"/>
        <v>5788 WM+ HNI Đông Xuân, Sóc Sơn</v>
      </c>
      <c r="AM342" s="20" t="str">
        <f>VLOOKUP(AC342,Data!A:M,13,0)</f>
        <v>0104918404-002</v>
      </c>
      <c r="AN342" s="20">
        <f>MATCH(L342,[1]Khach_hang!$O:$O,0)</f>
        <v>1617</v>
      </c>
      <c r="AO342" s="20" t="str">
        <f t="shared" si="21"/>
        <v>WIN5788</v>
      </c>
      <c r="AP342" s="20" t="str">
        <f>IF(AND(AM342="0104918404",AO342=""),"WIN"&amp;L342,IF(AO342="",VLOOKUP(AM342,'mã win'!B:J,9,0),""))</f>
        <v/>
      </c>
      <c r="AQ342" s="25" t="str">
        <f t="shared" si="22"/>
        <v>WIN5788</v>
      </c>
      <c r="AR342" s="1">
        <f t="shared" si="23"/>
        <v>270982.8</v>
      </c>
    </row>
    <row r="343" spans="1:44" x14ac:dyDescent="0.25">
      <c r="A343" s="20">
        <v>7829</v>
      </c>
      <c r="B343" s="21">
        <v>9106044590</v>
      </c>
      <c r="C343" s="22">
        <v>45939</v>
      </c>
      <c r="D343" s="22">
        <v>45944</v>
      </c>
      <c r="E343" s="23">
        <v>45939.511273379598</v>
      </c>
      <c r="F343" s="21" t="s">
        <v>7207</v>
      </c>
      <c r="G343" s="22"/>
      <c r="H343" s="20" t="s">
        <v>4127</v>
      </c>
      <c r="I343" s="21" t="s">
        <v>4128</v>
      </c>
      <c r="J343" s="20" t="s">
        <v>4129</v>
      </c>
      <c r="K343" s="20" t="s">
        <v>4130</v>
      </c>
      <c r="L343" s="21" t="s">
        <v>4904</v>
      </c>
      <c r="M343" s="20" t="s">
        <v>4905</v>
      </c>
      <c r="N343" s="20" t="s">
        <v>4906</v>
      </c>
      <c r="O343" s="20">
        <v>30</v>
      </c>
      <c r="P343" s="21" t="s">
        <v>4137</v>
      </c>
      <c r="Q343" s="20" t="s">
        <v>4098</v>
      </c>
      <c r="R343" s="21" t="s">
        <v>4138</v>
      </c>
      <c r="S343" s="21" t="s">
        <v>4133</v>
      </c>
      <c r="T343" s="20">
        <v>111058</v>
      </c>
      <c r="U343" s="20">
        <v>1</v>
      </c>
      <c r="V343" s="20">
        <v>0</v>
      </c>
      <c r="W343" s="20" t="s">
        <v>4905</v>
      </c>
      <c r="Y343" s="22">
        <v>45939.511271990697</v>
      </c>
      <c r="AA343" s="20" t="s">
        <v>4134</v>
      </c>
      <c r="AB343" s="27">
        <v>9106044590</v>
      </c>
      <c r="AC343" s="25" t="str">
        <f>VLOOKUP(AB343,Data!AF:AG,2,0)</f>
        <v>9106044590-00482300</v>
      </c>
      <c r="AE343" s="25" t="str">
        <f>VLOOKUP(AC343,Data!A:G,7,0)</f>
        <v>00482300</v>
      </c>
      <c r="AF343" s="25" t="str">
        <f>VLOOKUP(AC343,Data!A:D,4,0)</f>
        <v>09/10/2025</v>
      </c>
      <c r="AG343" s="20" t="s">
        <v>55</v>
      </c>
      <c r="AH343" s="25" t="s">
        <v>12677</v>
      </c>
      <c r="AI343" s="25" t="str">
        <f>VLOOKUP(AG343,'mã win'!B:K,10,0)</f>
        <v>B</v>
      </c>
      <c r="AJ343" s="20" t="str">
        <f>VLOOKUP(Q343,'mã sp'!A:B,2,0)</f>
        <v>GM500</v>
      </c>
      <c r="AK343" s="25" t="str">
        <f>VLOOKUP(AC343,Data!A:F,6,0)</f>
        <v>K25TTM</v>
      </c>
      <c r="AL343" s="20" t="str">
        <f t="shared" si="20"/>
        <v>5788 WM+ HNI Đông Xuân, Sóc Sơn</v>
      </c>
      <c r="AM343" s="20" t="str">
        <f>VLOOKUP(AC343,Data!A:M,13,0)</f>
        <v>0104918404-002</v>
      </c>
      <c r="AN343" s="20">
        <f>MATCH(L343,[1]Khach_hang!$O:$O,0)</f>
        <v>1617</v>
      </c>
      <c r="AO343" s="20" t="str">
        <f t="shared" si="21"/>
        <v>WIN5788</v>
      </c>
      <c r="AP343" s="20" t="str">
        <f>IF(AND(AM343="0104918404",AO343=""),"WIN"&amp;L343,IF(AO343="",VLOOKUP(AM343,'mã win'!B:J,9,0),""))</f>
        <v/>
      </c>
      <c r="AQ343" s="25" t="str">
        <f t="shared" si="22"/>
        <v>WIN5788</v>
      </c>
      <c r="AR343" s="1">
        <f t="shared" si="23"/>
        <v>119942.64</v>
      </c>
    </row>
    <row r="344" spans="1:44" x14ac:dyDescent="0.25">
      <c r="A344" s="20">
        <v>7830</v>
      </c>
      <c r="B344" s="21">
        <v>9106044590</v>
      </c>
      <c r="C344" s="22">
        <v>45939</v>
      </c>
      <c r="D344" s="22">
        <v>45944</v>
      </c>
      <c r="E344" s="23">
        <v>45939.511273379598</v>
      </c>
      <c r="F344" s="21" t="s">
        <v>7207</v>
      </c>
      <c r="G344" s="22"/>
      <c r="H344" s="20" t="s">
        <v>4127</v>
      </c>
      <c r="I344" s="21" t="s">
        <v>4128</v>
      </c>
      <c r="J344" s="20" t="s">
        <v>4129</v>
      </c>
      <c r="K344" s="20" t="s">
        <v>4130</v>
      </c>
      <c r="L344" s="21" t="s">
        <v>4904</v>
      </c>
      <c r="M344" s="20" t="s">
        <v>4905</v>
      </c>
      <c r="N344" s="20" t="s">
        <v>4906</v>
      </c>
      <c r="O344" s="20">
        <v>40</v>
      </c>
      <c r="P344" s="21" t="s">
        <v>4131</v>
      </c>
      <c r="Q344" s="20" t="s">
        <v>4099</v>
      </c>
      <c r="R344" s="21" t="s">
        <v>4132</v>
      </c>
      <c r="S344" s="21" t="s">
        <v>4133</v>
      </c>
      <c r="T344" s="20">
        <v>73431</v>
      </c>
      <c r="U344" s="20">
        <v>1</v>
      </c>
      <c r="V344" s="20">
        <v>0</v>
      </c>
      <c r="W344" s="20" t="s">
        <v>4905</v>
      </c>
      <c r="Y344" s="22">
        <v>45939.511271990697</v>
      </c>
      <c r="AA344" s="20" t="s">
        <v>4134</v>
      </c>
      <c r="AB344" s="27">
        <v>9106044590</v>
      </c>
      <c r="AC344" s="25" t="str">
        <f>VLOOKUP(AB344,Data!AF:AG,2,0)</f>
        <v>9106044590-00482300</v>
      </c>
      <c r="AE344" s="25" t="str">
        <f>VLOOKUP(AC344,Data!A:G,7,0)</f>
        <v>00482300</v>
      </c>
      <c r="AF344" s="25" t="str">
        <f>VLOOKUP(AC344,Data!A:D,4,0)</f>
        <v>09/10/2025</v>
      </c>
      <c r="AG344" s="20" t="s">
        <v>55</v>
      </c>
      <c r="AH344" s="25" t="s">
        <v>12677</v>
      </c>
      <c r="AI344" s="25" t="str">
        <f>VLOOKUP(AG344,'mã win'!B:K,10,0)</f>
        <v>B</v>
      </c>
      <c r="AJ344" s="20" t="str">
        <f>VLOOKUP(Q344,'mã sp'!A:B,2,0)</f>
        <v>CGM300</v>
      </c>
      <c r="AK344" s="25" t="str">
        <f>VLOOKUP(AC344,Data!A:F,6,0)</f>
        <v>K25TTM</v>
      </c>
      <c r="AL344" s="20" t="str">
        <f t="shared" si="20"/>
        <v>5788 WM+ HNI Đông Xuân, Sóc Sơn</v>
      </c>
      <c r="AM344" s="20" t="str">
        <f>VLOOKUP(AC344,Data!A:M,13,0)</f>
        <v>0104918404-002</v>
      </c>
      <c r="AN344" s="20">
        <f>MATCH(L344,[1]Khach_hang!$O:$O,0)</f>
        <v>1617</v>
      </c>
      <c r="AO344" s="20" t="str">
        <f t="shared" si="21"/>
        <v>WIN5788</v>
      </c>
      <c r="AP344" s="20" t="str">
        <f>IF(AND(AM344="0104918404",AO344=""),"WIN"&amp;L344,IF(AO344="",VLOOKUP(AM344,'mã win'!B:J,9,0),""))</f>
        <v/>
      </c>
      <c r="AQ344" s="25" t="str">
        <f t="shared" si="22"/>
        <v>WIN5788</v>
      </c>
      <c r="AR344" s="1">
        <f t="shared" si="23"/>
        <v>79305.48</v>
      </c>
    </row>
    <row r="345" spans="1:44" x14ac:dyDescent="0.25">
      <c r="A345" s="20">
        <v>7831</v>
      </c>
      <c r="B345" s="21">
        <v>9106044598</v>
      </c>
      <c r="C345" s="22">
        <v>45939</v>
      </c>
      <c r="D345" s="22">
        <v>45939</v>
      </c>
      <c r="E345" s="23">
        <v>45939.512555555601</v>
      </c>
      <c r="F345" s="21" t="s">
        <v>7208</v>
      </c>
      <c r="G345" s="22"/>
      <c r="H345" s="20" t="s">
        <v>4127</v>
      </c>
      <c r="I345" s="21" t="s">
        <v>4128</v>
      </c>
      <c r="J345" s="20" t="s">
        <v>4129</v>
      </c>
      <c r="K345" s="20" t="s">
        <v>4130</v>
      </c>
      <c r="L345" s="21" t="s">
        <v>7209</v>
      </c>
      <c r="M345" s="20" t="s">
        <v>7210</v>
      </c>
      <c r="N345" s="20" t="s">
        <v>7211</v>
      </c>
      <c r="O345" s="20">
        <v>10</v>
      </c>
      <c r="P345" s="21" t="s">
        <v>4139</v>
      </c>
      <c r="Q345" s="20" t="s">
        <v>3948</v>
      </c>
      <c r="R345" s="21" t="s">
        <v>4140</v>
      </c>
      <c r="S345" s="21" t="s">
        <v>4133</v>
      </c>
      <c r="T345" s="20">
        <v>74250</v>
      </c>
      <c r="U345" s="20">
        <v>1</v>
      </c>
      <c r="V345" s="20">
        <v>0</v>
      </c>
      <c r="W345" s="20" t="s">
        <v>7210</v>
      </c>
      <c r="X345" s="20" t="s">
        <v>7212</v>
      </c>
      <c r="Y345" s="22">
        <v>45939.512554085602</v>
      </c>
      <c r="AA345" s="20" t="s">
        <v>4134</v>
      </c>
      <c r="AB345" s="27">
        <v>9106044598</v>
      </c>
      <c r="AC345" s="25" t="str">
        <f>VLOOKUP(AB345,Data!AF:AG,2,0)</f>
        <v>9106044598-00160190</v>
      </c>
      <c r="AE345" s="25" t="str">
        <f>VLOOKUP(AC345,Data!A:G,7,0)</f>
        <v>00160190</v>
      </c>
      <c r="AF345" s="25" t="str">
        <f>VLOOKUP(AC345,Data!A:D,4,0)</f>
        <v>09/10/2025</v>
      </c>
      <c r="AG345" s="20" t="s">
        <v>198</v>
      </c>
      <c r="AH345" s="25" t="s">
        <v>11556</v>
      </c>
      <c r="AI345" s="25" t="str">
        <f>VLOOKUP(AG345,'mã win'!B:K,10,0)</f>
        <v>N</v>
      </c>
      <c r="AJ345" s="20" t="str">
        <f>VLOOKUP(Q345,'mã sp'!A:B,2,0)</f>
        <v>CC300</v>
      </c>
      <c r="AK345" s="25" t="str">
        <f>VLOOKUP(AC345,Data!A:F,6,0)</f>
        <v>K25TTM</v>
      </c>
      <c r="AL345" s="20" t="str">
        <f t="shared" si="20"/>
        <v>4027 WIN HCM 4/1D Ấp Nam Thới</v>
      </c>
      <c r="AM345" s="20" t="str">
        <f>VLOOKUP(AC345,Data!A:M,13,0)</f>
        <v>0104918404</v>
      </c>
      <c r="AN345" s="20">
        <f>MATCH(L345,[1]Khach_hang!$O:$O,0)</f>
        <v>1054</v>
      </c>
      <c r="AO345" s="20" t="str">
        <f t="shared" si="21"/>
        <v>WIN4027</v>
      </c>
      <c r="AP345" s="20" t="str">
        <f>IF(AND(AM345="0104918404",AO345=""),"WIN"&amp;L345,IF(AO345="",VLOOKUP(AM345,'mã win'!B:J,9,0),""))</f>
        <v/>
      </c>
      <c r="AQ345" s="25" t="str">
        <f t="shared" si="22"/>
        <v>WIN4027</v>
      </c>
      <c r="AR345" s="1">
        <f t="shared" si="23"/>
        <v>80190</v>
      </c>
    </row>
    <row r="346" spans="1:44" x14ac:dyDescent="0.25">
      <c r="A346" s="20">
        <v>7832</v>
      </c>
      <c r="B346" s="21">
        <v>9106044598</v>
      </c>
      <c r="C346" s="22">
        <v>45939</v>
      </c>
      <c r="D346" s="22">
        <v>45939</v>
      </c>
      <c r="E346" s="23">
        <v>45939.512555555601</v>
      </c>
      <c r="F346" s="21" t="s">
        <v>7208</v>
      </c>
      <c r="G346" s="22"/>
      <c r="H346" s="20" t="s">
        <v>4127</v>
      </c>
      <c r="I346" s="21" t="s">
        <v>4128</v>
      </c>
      <c r="J346" s="20" t="s">
        <v>4129</v>
      </c>
      <c r="K346" s="20" t="s">
        <v>4130</v>
      </c>
      <c r="L346" s="21" t="s">
        <v>7209</v>
      </c>
      <c r="M346" s="20" t="s">
        <v>7210</v>
      </c>
      <c r="N346" s="20" t="s">
        <v>7211</v>
      </c>
      <c r="O346" s="20">
        <v>20</v>
      </c>
      <c r="P346" s="21" t="s">
        <v>4137</v>
      </c>
      <c r="Q346" s="20" t="s">
        <v>4098</v>
      </c>
      <c r="R346" s="21" t="s">
        <v>4138</v>
      </c>
      <c r="S346" s="21" t="s">
        <v>4133</v>
      </c>
      <c r="T346" s="20">
        <v>111058</v>
      </c>
      <c r="U346" s="20">
        <v>1</v>
      </c>
      <c r="V346" s="20">
        <v>0</v>
      </c>
      <c r="W346" s="20" t="s">
        <v>7210</v>
      </c>
      <c r="X346" s="20" t="s">
        <v>7212</v>
      </c>
      <c r="Y346" s="22">
        <v>45939.512554085602</v>
      </c>
      <c r="AA346" s="20" t="s">
        <v>4134</v>
      </c>
      <c r="AB346" s="27">
        <v>9106044598</v>
      </c>
      <c r="AC346" s="25" t="str">
        <f>VLOOKUP(AB346,Data!AF:AG,2,0)</f>
        <v>9106044598-00160190</v>
      </c>
      <c r="AE346" s="25" t="str">
        <f>VLOOKUP(AC346,Data!A:G,7,0)</f>
        <v>00160190</v>
      </c>
      <c r="AF346" s="25" t="str">
        <f>VLOOKUP(AC346,Data!A:D,4,0)</f>
        <v>09/10/2025</v>
      </c>
      <c r="AG346" s="20" t="s">
        <v>198</v>
      </c>
      <c r="AH346" s="25" t="s">
        <v>11556</v>
      </c>
      <c r="AI346" s="25" t="str">
        <f>VLOOKUP(AG346,'mã win'!B:K,10,0)</f>
        <v>N</v>
      </c>
      <c r="AJ346" s="20" t="str">
        <f>VLOOKUP(Q346,'mã sp'!A:B,2,0)</f>
        <v>GM500</v>
      </c>
      <c r="AK346" s="25" t="str">
        <f>VLOOKUP(AC346,Data!A:F,6,0)</f>
        <v>K25TTM</v>
      </c>
      <c r="AL346" s="20" t="str">
        <f t="shared" si="20"/>
        <v>4027 WIN HCM 4/1D Ấp Nam Thới</v>
      </c>
      <c r="AM346" s="20" t="str">
        <f>VLOOKUP(AC346,Data!A:M,13,0)</f>
        <v>0104918404</v>
      </c>
      <c r="AN346" s="20">
        <f>MATCH(L346,[1]Khach_hang!$O:$O,0)</f>
        <v>1054</v>
      </c>
      <c r="AO346" s="20" t="str">
        <f t="shared" si="21"/>
        <v>WIN4027</v>
      </c>
      <c r="AP346" s="20" t="str">
        <f>IF(AND(AM346="0104918404",AO346=""),"WIN"&amp;L346,IF(AO346="",VLOOKUP(AM346,'mã win'!B:J,9,0),""))</f>
        <v/>
      </c>
      <c r="AQ346" s="25" t="str">
        <f t="shared" si="22"/>
        <v>WIN4027</v>
      </c>
      <c r="AR346" s="1">
        <f t="shared" si="23"/>
        <v>119942.64</v>
      </c>
    </row>
    <row r="347" spans="1:44" x14ac:dyDescent="0.25">
      <c r="A347" s="20">
        <v>7833</v>
      </c>
      <c r="B347" s="21">
        <v>9106044598</v>
      </c>
      <c r="C347" s="22">
        <v>45939</v>
      </c>
      <c r="D347" s="22">
        <v>45939</v>
      </c>
      <c r="E347" s="23">
        <v>45939.512555555601</v>
      </c>
      <c r="F347" s="21" t="s">
        <v>7208</v>
      </c>
      <c r="G347" s="22"/>
      <c r="H347" s="20" t="s">
        <v>4127</v>
      </c>
      <c r="I347" s="21" t="s">
        <v>4128</v>
      </c>
      <c r="J347" s="20" t="s">
        <v>4129</v>
      </c>
      <c r="K347" s="20" t="s">
        <v>4130</v>
      </c>
      <c r="L347" s="21" t="s">
        <v>7209</v>
      </c>
      <c r="M347" s="20" t="s">
        <v>7210</v>
      </c>
      <c r="N347" s="20" t="s">
        <v>7211</v>
      </c>
      <c r="O347" s="20">
        <v>30</v>
      </c>
      <c r="P347" s="21" t="s">
        <v>4135</v>
      </c>
      <c r="Q347" s="20" t="s">
        <v>4086</v>
      </c>
      <c r="R347" s="21" t="s">
        <v>4136</v>
      </c>
      <c r="S347" s="21" t="s">
        <v>4133</v>
      </c>
      <c r="T347" s="20">
        <v>45588</v>
      </c>
      <c r="U347" s="20">
        <v>4</v>
      </c>
      <c r="V347" s="20">
        <v>0</v>
      </c>
      <c r="W347" s="20" t="s">
        <v>7210</v>
      </c>
      <c r="X347" s="20" t="s">
        <v>7212</v>
      </c>
      <c r="Y347" s="22">
        <v>45939.512554085602</v>
      </c>
      <c r="AA347" s="20" t="s">
        <v>4134</v>
      </c>
      <c r="AB347" s="27">
        <v>9106044598</v>
      </c>
      <c r="AC347" s="25" t="str">
        <f>VLOOKUP(AB347,Data!AF:AG,2,0)</f>
        <v>9106044598-00160190</v>
      </c>
      <c r="AE347" s="25" t="str">
        <f>VLOOKUP(AC347,Data!A:G,7,0)</f>
        <v>00160190</v>
      </c>
      <c r="AF347" s="25" t="str">
        <f>VLOOKUP(AC347,Data!A:D,4,0)</f>
        <v>09/10/2025</v>
      </c>
      <c r="AG347" s="20" t="s">
        <v>198</v>
      </c>
      <c r="AH347" s="25" t="s">
        <v>11556</v>
      </c>
      <c r="AI347" s="25" t="str">
        <f>VLOOKUP(AG347,'mã win'!B:K,10,0)</f>
        <v>N</v>
      </c>
      <c r="AJ347" s="20" t="str">
        <f>VLOOKUP(Q347,'mã sp'!A:B,2,0)</f>
        <v>TH200</v>
      </c>
      <c r="AK347" s="25" t="str">
        <f>VLOOKUP(AC347,Data!A:F,6,0)</f>
        <v>K25TTM</v>
      </c>
      <c r="AL347" s="20" t="str">
        <f t="shared" si="20"/>
        <v>4027 WIN HCM 4/1D Ấp Nam Thới</v>
      </c>
      <c r="AM347" s="20" t="str">
        <f>VLOOKUP(AC347,Data!A:M,13,0)</f>
        <v>0104918404</v>
      </c>
      <c r="AN347" s="20">
        <f>MATCH(L347,[1]Khach_hang!$O:$O,0)</f>
        <v>1054</v>
      </c>
      <c r="AO347" s="20" t="str">
        <f t="shared" si="21"/>
        <v>WIN4027</v>
      </c>
      <c r="AP347" s="20" t="str">
        <f>IF(AND(AM347="0104918404",AO347=""),"WIN"&amp;L347,IF(AO347="",VLOOKUP(AM347,'mã win'!B:J,9,0),""))</f>
        <v/>
      </c>
      <c r="AQ347" s="25" t="str">
        <f t="shared" si="22"/>
        <v>WIN4027</v>
      </c>
      <c r="AR347" s="1">
        <f t="shared" si="23"/>
        <v>196940.16</v>
      </c>
    </row>
    <row r="348" spans="1:44" x14ac:dyDescent="0.25">
      <c r="A348" s="20">
        <v>7834</v>
      </c>
      <c r="B348" s="21">
        <v>9106044668</v>
      </c>
      <c r="C348" s="22">
        <v>45939</v>
      </c>
      <c r="D348" s="22">
        <v>45944</v>
      </c>
      <c r="E348" s="23">
        <v>45939.523110416703</v>
      </c>
      <c r="F348" s="21" t="s">
        <v>7213</v>
      </c>
      <c r="G348" s="22"/>
      <c r="H348" s="20" t="s">
        <v>4127</v>
      </c>
      <c r="I348" s="21" t="s">
        <v>4128</v>
      </c>
      <c r="J348" s="20" t="s">
        <v>4129</v>
      </c>
      <c r="K348" s="20" t="s">
        <v>4130</v>
      </c>
      <c r="L348" s="21" t="s">
        <v>7214</v>
      </c>
      <c r="M348" s="20" t="s">
        <v>7215</v>
      </c>
      <c r="N348" s="20" t="s">
        <v>7216</v>
      </c>
      <c r="O348" s="20">
        <v>10</v>
      </c>
      <c r="P348" s="21" t="s">
        <v>4137</v>
      </c>
      <c r="Q348" s="20" t="s">
        <v>4098</v>
      </c>
      <c r="R348" s="21" t="s">
        <v>4138</v>
      </c>
      <c r="S348" s="21" t="s">
        <v>4133</v>
      </c>
      <c r="T348" s="20">
        <v>111058</v>
      </c>
      <c r="U348" s="20">
        <v>1</v>
      </c>
      <c r="V348" s="20">
        <v>0</v>
      </c>
      <c r="W348" s="20" t="s">
        <v>7215</v>
      </c>
      <c r="Y348" s="22">
        <v>45939.523108761598</v>
      </c>
      <c r="AA348" s="20" t="s">
        <v>4134</v>
      </c>
      <c r="AB348" s="27">
        <v>9106044668</v>
      </c>
      <c r="AC348" s="25" t="str">
        <f>VLOOKUP(AB348,Data!AF:AG,2,0)</f>
        <v>9106044668-00037441</v>
      </c>
      <c r="AE348" s="25" t="str">
        <f>VLOOKUP(AC348,Data!A:G,7,0)</f>
        <v>00037441</v>
      </c>
      <c r="AF348" s="25" t="str">
        <f>VLOOKUP(AC348,Data!A:D,4,0)</f>
        <v>09/10/2025</v>
      </c>
      <c r="AG348" s="20" t="s">
        <v>107</v>
      </c>
      <c r="AH348" s="25" t="s">
        <v>3829</v>
      </c>
      <c r="AI348" s="25" t="str">
        <f>VLOOKUP(AG348,'mã win'!B:K,10,0)</f>
        <v>B</v>
      </c>
      <c r="AJ348" s="20" t="str">
        <f>VLOOKUP(Q348,'mã sp'!A:B,2,0)</f>
        <v>GM500</v>
      </c>
      <c r="AK348" s="25" t="str">
        <f>VLOOKUP(AC348,Data!A:F,6,0)</f>
        <v>K25TTM</v>
      </c>
      <c r="AL348" s="20" t="str">
        <f t="shared" si="20"/>
        <v>2A28 WM+ NAN Sơn Hải, Quỳnh Lưu</v>
      </c>
      <c r="AM348" s="20" t="str">
        <f>VLOOKUP(AC348,Data!A:M,13,0)</f>
        <v>0104918404-058</v>
      </c>
      <c r="AO348" s="20" t="str">
        <f t="shared" si="21"/>
        <v/>
      </c>
      <c r="AP348" s="20" t="str">
        <f>IF(AND(AM348="0104918404",AO348=""),"WIN"&amp;L348,IF(AO348="",VLOOKUP(AM348,'mã win'!B:J,9,0),""))</f>
        <v>WIN-058</v>
      </c>
      <c r="AQ348" s="25" t="str">
        <f t="shared" si="22"/>
        <v>WIN-058</v>
      </c>
      <c r="AR348" s="1">
        <f t="shared" si="23"/>
        <v>119942.64</v>
      </c>
    </row>
    <row r="349" spans="1:44" x14ac:dyDescent="0.25">
      <c r="A349" s="20">
        <v>7835</v>
      </c>
      <c r="B349" s="21">
        <v>9106044669</v>
      </c>
      <c r="C349" s="22">
        <v>45939</v>
      </c>
      <c r="D349" s="22">
        <v>45944</v>
      </c>
      <c r="E349" s="23">
        <v>45939.5241342593</v>
      </c>
      <c r="F349" s="21" t="s">
        <v>7217</v>
      </c>
      <c r="G349" s="22"/>
      <c r="H349" s="20" t="s">
        <v>4127</v>
      </c>
      <c r="I349" s="21" t="s">
        <v>4128</v>
      </c>
      <c r="J349" s="20" t="s">
        <v>4129</v>
      </c>
      <c r="K349" s="20" t="s">
        <v>4130</v>
      </c>
      <c r="L349" s="21" t="s">
        <v>7218</v>
      </c>
      <c r="M349" s="20" t="s">
        <v>7219</v>
      </c>
      <c r="N349" s="20" t="s">
        <v>7220</v>
      </c>
      <c r="O349" s="20">
        <v>10</v>
      </c>
      <c r="P349" s="21" t="s">
        <v>4135</v>
      </c>
      <c r="Q349" s="20" t="s">
        <v>4086</v>
      </c>
      <c r="R349" s="21" t="s">
        <v>4136</v>
      </c>
      <c r="S349" s="21" t="s">
        <v>4133</v>
      </c>
      <c r="T349" s="20">
        <v>45588</v>
      </c>
      <c r="U349" s="20">
        <v>2</v>
      </c>
      <c r="V349" s="20">
        <v>0</v>
      </c>
      <c r="W349" s="20" t="s">
        <v>7219</v>
      </c>
      <c r="Y349" s="22">
        <v>45939.524132488397</v>
      </c>
      <c r="AA349" s="20" t="s">
        <v>4134</v>
      </c>
      <c r="AB349" s="27">
        <v>9106044669</v>
      </c>
      <c r="AC349" s="25" t="str">
        <f>VLOOKUP(AB349,Data!AF:AG,2,0)</f>
        <v>9106044669-00160209</v>
      </c>
      <c r="AE349" s="25" t="str">
        <f>VLOOKUP(AC349,Data!A:G,7,0)</f>
        <v>00160209</v>
      </c>
      <c r="AF349" s="25" t="str">
        <f>VLOOKUP(AC349,Data!A:D,4,0)</f>
        <v>09/10/2025</v>
      </c>
      <c r="AG349" s="20" t="s">
        <v>198</v>
      </c>
      <c r="AH349" s="25" t="s">
        <v>13052</v>
      </c>
      <c r="AI349" s="25" t="str">
        <f>VLOOKUP(AG349,'mã win'!B:K,10,0)</f>
        <v>N</v>
      </c>
      <c r="AJ349" s="20" t="str">
        <f>VLOOKUP(Q349,'mã sp'!A:B,2,0)</f>
        <v>TH200</v>
      </c>
      <c r="AK349" s="25" t="str">
        <f>VLOOKUP(AC349,Data!A:F,6,0)</f>
        <v>K25TTM</v>
      </c>
      <c r="AL349" s="20" t="str">
        <f t="shared" si="20"/>
        <v>6382 WM+ HCM 8/1A KP4</v>
      </c>
      <c r="AM349" s="20" t="str">
        <f>VLOOKUP(AC349,Data!A:M,13,0)</f>
        <v>0104918404</v>
      </c>
      <c r="AN349" s="20">
        <f>MATCH(L349,[1]Khach_hang!$O:$O,0)</f>
        <v>1806</v>
      </c>
      <c r="AO349" s="20" t="str">
        <f t="shared" si="21"/>
        <v>WIN6382</v>
      </c>
      <c r="AP349" s="20" t="str">
        <f>IF(AND(AM349="0104918404",AO349=""),"WIN"&amp;L349,IF(AO349="",VLOOKUP(AM349,'mã win'!B:J,9,0),""))</f>
        <v/>
      </c>
      <c r="AQ349" s="25" t="str">
        <f t="shared" si="22"/>
        <v>WIN6382</v>
      </c>
      <c r="AR349" s="1">
        <f t="shared" si="23"/>
        <v>98470.080000000002</v>
      </c>
    </row>
    <row r="350" spans="1:44" x14ac:dyDescent="0.25">
      <c r="A350" s="20">
        <v>7836</v>
      </c>
      <c r="B350" s="21">
        <v>9106044669</v>
      </c>
      <c r="C350" s="22">
        <v>45939</v>
      </c>
      <c r="D350" s="22">
        <v>45944</v>
      </c>
      <c r="E350" s="23">
        <v>45939.5241342593</v>
      </c>
      <c r="F350" s="21" t="s">
        <v>7217</v>
      </c>
      <c r="G350" s="22"/>
      <c r="H350" s="20" t="s">
        <v>4127</v>
      </c>
      <c r="I350" s="21" t="s">
        <v>4128</v>
      </c>
      <c r="J350" s="20" t="s">
        <v>4129</v>
      </c>
      <c r="K350" s="20" t="s">
        <v>4130</v>
      </c>
      <c r="L350" s="21" t="s">
        <v>7218</v>
      </c>
      <c r="M350" s="20" t="s">
        <v>7219</v>
      </c>
      <c r="N350" s="20" t="s">
        <v>7220</v>
      </c>
      <c r="O350" s="20">
        <v>20</v>
      </c>
      <c r="P350" s="21" t="s">
        <v>4152</v>
      </c>
      <c r="Q350" s="20" t="s">
        <v>4012</v>
      </c>
      <c r="R350" s="21" t="s">
        <v>4153</v>
      </c>
      <c r="S350" s="21" t="s">
        <v>4133</v>
      </c>
      <c r="T350" s="20">
        <v>50182</v>
      </c>
      <c r="U350" s="20">
        <v>1</v>
      </c>
      <c r="V350" s="20">
        <v>0</v>
      </c>
      <c r="W350" s="20" t="s">
        <v>7219</v>
      </c>
      <c r="Y350" s="22">
        <v>45939.524132488397</v>
      </c>
      <c r="AA350" s="20" t="s">
        <v>4134</v>
      </c>
      <c r="AB350" s="27">
        <v>9106044669</v>
      </c>
      <c r="AC350" s="25" t="str">
        <f>VLOOKUP(AB350,Data!AF:AG,2,0)</f>
        <v>9106044669-00160209</v>
      </c>
      <c r="AE350" s="25" t="str">
        <f>VLOOKUP(AC350,Data!A:G,7,0)</f>
        <v>00160209</v>
      </c>
      <c r="AF350" s="25" t="str">
        <f>VLOOKUP(AC350,Data!A:D,4,0)</f>
        <v>09/10/2025</v>
      </c>
      <c r="AG350" s="20" t="s">
        <v>198</v>
      </c>
      <c r="AH350" s="25" t="s">
        <v>13052</v>
      </c>
      <c r="AI350" s="25" t="str">
        <f>VLOOKUP(AG350,'mã win'!B:K,10,0)</f>
        <v>N</v>
      </c>
      <c r="AJ350" s="20" t="str">
        <f>VLOOKUP(Q350,'mã sp'!A:B,2,0)</f>
        <v>GTLX250G</v>
      </c>
      <c r="AK350" s="25" t="str">
        <f>VLOOKUP(AC350,Data!A:F,6,0)</f>
        <v>K25TTM</v>
      </c>
      <c r="AL350" s="20" t="str">
        <f t="shared" si="20"/>
        <v>6382 WM+ HCM 8/1A KP4</v>
      </c>
      <c r="AM350" s="20" t="str">
        <f>VLOOKUP(AC350,Data!A:M,13,0)</f>
        <v>0104918404</v>
      </c>
      <c r="AN350" s="20">
        <f>MATCH(L350,[1]Khach_hang!$O:$O,0)</f>
        <v>1806</v>
      </c>
      <c r="AO350" s="20" t="str">
        <f t="shared" si="21"/>
        <v>WIN6382</v>
      </c>
      <c r="AP350" s="20" t="str">
        <f>IF(AND(AM350="0104918404",AO350=""),"WIN"&amp;L350,IF(AO350="",VLOOKUP(AM350,'mã win'!B:J,9,0),""))</f>
        <v/>
      </c>
      <c r="AQ350" s="25" t="str">
        <f t="shared" si="22"/>
        <v>WIN6382</v>
      </c>
      <c r="AR350" s="1">
        <f t="shared" si="23"/>
        <v>54196.56</v>
      </c>
    </row>
    <row r="351" spans="1:44" x14ac:dyDescent="0.25">
      <c r="A351" s="20">
        <v>7837</v>
      </c>
      <c r="B351" s="21">
        <v>9106044635</v>
      </c>
      <c r="C351" s="22">
        <v>45939</v>
      </c>
      <c r="D351" s="22">
        <v>45946</v>
      </c>
      <c r="E351" s="23">
        <v>45939.524291169</v>
      </c>
      <c r="F351" s="21" t="s">
        <v>7221</v>
      </c>
      <c r="G351" s="22"/>
      <c r="H351" s="20" t="s">
        <v>4127</v>
      </c>
      <c r="I351" s="21" t="s">
        <v>4128</v>
      </c>
      <c r="J351" s="20" t="s">
        <v>4129</v>
      </c>
      <c r="K351" s="20" t="s">
        <v>4130</v>
      </c>
      <c r="L351" s="21" t="s">
        <v>7222</v>
      </c>
      <c r="M351" s="20" t="s">
        <v>7223</v>
      </c>
      <c r="N351" s="20" t="s">
        <v>7224</v>
      </c>
      <c r="O351" s="20">
        <v>10</v>
      </c>
      <c r="P351" s="21" t="s">
        <v>4152</v>
      </c>
      <c r="Q351" s="20" t="s">
        <v>4012</v>
      </c>
      <c r="R351" s="21" t="s">
        <v>4153</v>
      </c>
      <c r="S351" s="21" t="s">
        <v>4133</v>
      </c>
      <c r="T351" s="20">
        <v>50182</v>
      </c>
      <c r="U351" s="20">
        <v>2</v>
      </c>
      <c r="V351" s="20">
        <v>0</v>
      </c>
      <c r="W351" s="20" t="s">
        <v>7223</v>
      </c>
      <c r="X351" s="20" t="s">
        <v>7225</v>
      </c>
      <c r="Y351" s="22">
        <v>45939.524289432899</v>
      </c>
      <c r="AA351" s="20" t="s">
        <v>4134</v>
      </c>
      <c r="AB351" s="27">
        <v>9106044635</v>
      </c>
      <c r="AC351" s="25" t="str">
        <f>VLOOKUP(AB351,Data!AF:AG,2,0)</f>
        <v>9106044635-00160201</v>
      </c>
      <c r="AE351" s="25" t="str">
        <f>VLOOKUP(AC351,Data!A:G,7,0)</f>
        <v>00160201</v>
      </c>
      <c r="AF351" s="25" t="str">
        <f>VLOOKUP(AC351,Data!A:D,4,0)</f>
        <v>09/10/2025</v>
      </c>
      <c r="AG351" s="20" t="s">
        <v>198</v>
      </c>
      <c r="AH351" s="25" t="s">
        <v>11882</v>
      </c>
      <c r="AI351" s="25" t="str">
        <f>VLOOKUP(AG351,'mã win'!B:K,10,0)</f>
        <v>N</v>
      </c>
      <c r="AJ351" s="20" t="str">
        <f>VLOOKUP(Q351,'mã sp'!A:B,2,0)</f>
        <v>GTLX250G</v>
      </c>
      <c r="AK351" s="25" t="str">
        <f>VLOOKUP(AC351,Data!A:F,6,0)</f>
        <v>K25TTM</v>
      </c>
      <c r="AL351" s="20" t="str">
        <f t="shared" si="20"/>
        <v>4383 WIN HCM CC Jamona 1 - N1</v>
      </c>
      <c r="AM351" s="20" t="str">
        <f>VLOOKUP(AC351,Data!A:M,13,0)</f>
        <v>0104918404</v>
      </c>
      <c r="AN351" s="20">
        <f>MATCH(L351,[1]Khach_hang!$O:$O,0)</f>
        <v>1217</v>
      </c>
      <c r="AO351" s="20" t="str">
        <f t="shared" si="21"/>
        <v>WIN4383</v>
      </c>
      <c r="AP351" s="20" t="str">
        <f>IF(AND(AM351="0104918404",AO351=""),"WIN"&amp;L351,IF(AO351="",VLOOKUP(AM351,'mã win'!B:J,9,0),""))</f>
        <v/>
      </c>
      <c r="AQ351" s="25" t="str">
        <f t="shared" si="22"/>
        <v>WIN4383</v>
      </c>
      <c r="AR351" s="1">
        <f t="shared" si="23"/>
        <v>108393.12</v>
      </c>
    </row>
    <row r="352" spans="1:44" x14ac:dyDescent="0.25">
      <c r="A352" s="20">
        <v>7838</v>
      </c>
      <c r="B352" s="21">
        <v>9106044635</v>
      </c>
      <c r="C352" s="22">
        <v>45939</v>
      </c>
      <c r="D352" s="22">
        <v>45946</v>
      </c>
      <c r="E352" s="23">
        <v>45939.524291169</v>
      </c>
      <c r="F352" s="21" t="s">
        <v>7221</v>
      </c>
      <c r="G352" s="22"/>
      <c r="H352" s="20" t="s">
        <v>4127</v>
      </c>
      <c r="I352" s="21" t="s">
        <v>4128</v>
      </c>
      <c r="J352" s="20" t="s">
        <v>4129</v>
      </c>
      <c r="K352" s="20" t="s">
        <v>4130</v>
      </c>
      <c r="L352" s="21" t="s">
        <v>7222</v>
      </c>
      <c r="M352" s="20" t="s">
        <v>7223</v>
      </c>
      <c r="N352" s="20" t="s">
        <v>7224</v>
      </c>
      <c r="O352" s="20">
        <v>20</v>
      </c>
      <c r="P352" s="21" t="s">
        <v>4135</v>
      </c>
      <c r="Q352" s="20" t="s">
        <v>4086</v>
      </c>
      <c r="R352" s="21" t="s">
        <v>4136</v>
      </c>
      <c r="S352" s="21" t="s">
        <v>4133</v>
      </c>
      <c r="T352" s="20">
        <v>45588</v>
      </c>
      <c r="U352" s="20">
        <v>1</v>
      </c>
      <c r="V352" s="20">
        <v>0</v>
      </c>
      <c r="W352" s="20" t="s">
        <v>7223</v>
      </c>
      <c r="X352" s="20" t="s">
        <v>7225</v>
      </c>
      <c r="Y352" s="22">
        <v>45939.524289432899</v>
      </c>
      <c r="AA352" s="20" t="s">
        <v>4134</v>
      </c>
      <c r="AB352" s="27">
        <v>9106044635</v>
      </c>
      <c r="AC352" s="25" t="str">
        <f>VLOOKUP(AB352,Data!AF:AG,2,0)</f>
        <v>9106044635-00160201</v>
      </c>
      <c r="AE352" s="25" t="str">
        <f>VLOOKUP(AC352,Data!A:G,7,0)</f>
        <v>00160201</v>
      </c>
      <c r="AF352" s="25" t="str">
        <f>VLOOKUP(AC352,Data!A:D,4,0)</f>
        <v>09/10/2025</v>
      </c>
      <c r="AG352" s="20" t="s">
        <v>198</v>
      </c>
      <c r="AH352" s="25" t="s">
        <v>11882</v>
      </c>
      <c r="AI352" s="25" t="str">
        <f>VLOOKUP(AG352,'mã win'!B:K,10,0)</f>
        <v>N</v>
      </c>
      <c r="AJ352" s="20" t="str">
        <f>VLOOKUP(Q352,'mã sp'!A:B,2,0)</f>
        <v>TH200</v>
      </c>
      <c r="AK352" s="25" t="str">
        <f>VLOOKUP(AC352,Data!A:F,6,0)</f>
        <v>K25TTM</v>
      </c>
      <c r="AL352" s="20" t="str">
        <f t="shared" si="20"/>
        <v>4383 WIN HCM CC Jamona 1 - N1</v>
      </c>
      <c r="AM352" s="20" t="str">
        <f>VLOOKUP(AC352,Data!A:M,13,0)</f>
        <v>0104918404</v>
      </c>
      <c r="AN352" s="20">
        <f>MATCH(L352,[1]Khach_hang!$O:$O,0)</f>
        <v>1217</v>
      </c>
      <c r="AO352" s="20" t="str">
        <f t="shared" si="21"/>
        <v>WIN4383</v>
      </c>
      <c r="AP352" s="20" t="str">
        <f>IF(AND(AM352="0104918404",AO352=""),"WIN"&amp;L352,IF(AO352="",VLOOKUP(AM352,'mã win'!B:J,9,0),""))</f>
        <v/>
      </c>
      <c r="AQ352" s="25" t="str">
        <f t="shared" si="22"/>
        <v>WIN4383</v>
      </c>
      <c r="AR352" s="1">
        <f t="shared" si="23"/>
        <v>49235.040000000001</v>
      </c>
    </row>
    <row r="353" spans="1:44" x14ac:dyDescent="0.25">
      <c r="A353" s="20">
        <v>7839</v>
      </c>
      <c r="B353" s="21">
        <v>9106044635</v>
      </c>
      <c r="C353" s="22">
        <v>45939</v>
      </c>
      <c r="D353" s="22">
        <v>45946</v>
      </c>
      <c r="E353" s="23">
        <v>45939.524291169</v>
      </c>
      <c r="F353" s="21" t="s">
        <v>7221</v>
      </c>
      <c r="G353" s="22"/>
      <c r="H353" s="20" t="s">
        <v>4127</v>
      </c>
      <c r="I353" s="21" t="s">
        <v>4128</v>
      </c>
      <c r="J353" s="20" t="s">
        <v>4129</v>
      </c>
      <c r="K353" s="20" t="s">
        <v>4130</v>
      </c>
      <c r="L353" s="21" t="s">
        <v>7222</v>
      </c>
      <c r="M353" s="20" t="s">
        <v>7223</v>
      </c>
      <c r="N353" s="20" t="s">
        <v>7224</v>
      </c>
      <c r="O353" s="20">
        <v>30</v>
      </c>
      <c r="P353" s="21" t="s">
        <v>4141</v>
      </c>
      <c r="Q353" s="20" t="s">
        <v>4058</v>
      </c>
      <c r="R353" s="21" t="s">
        <v>4142</v>
      </c>
      <c r="S353" s="21" t="s">
        <v>4133</v>
      </c>
      <c r="T353" s="20">
        <v>37720</v>
      </c>
      <c r="U353" s="20">
        <v>1</v>
      </c>
      <c r="V353" s="20">
        <v>0</v>
      </c>
      <c r="W353" s="20" t="s">
        <v>7223</v>
      </c>
      <c r="X353" s="20" t="s">
        <v>7225</v>
      </c>
      <c r="Y353" s="22">
        <v>45939.524289432899</v>
      </c>
      <c r="AA353" s="20" t="s">
        <v>4134</v>
      </c>
      <c r="AB353" s="27">
        <v>9106044635</v>
      </c>
      <c r="AC353" s="25" t="str">
        <f>VLOOKUP(AB353,Data!AF:AG,2,0)</f>
        <v>9106044635-00160201</v>
      </c>
      <c r="AE353" s="25" t="str">
        <f>VLOOKUP(AC353,Data!A:G,7,0)</f>
        <v>00160201</v>
      </c>
      <c r="AF353" s="25" t="str">
        <f>VLOOKUP(AC353,Data!A:D,4,0)</f>
        <v>09/10/2025</v>
      </c>
      <c r="AG353" s="20" t="s">
        <v>198</v>
      </c>
      <c r="AH353" s="25" t="s">
        <v>11882</v>
      </c>
      <c r="AI353" s="25" t="str">
        <f>VLOOKUP(AG353,'mã win'!B:K,10,0)</f>
        <v>N</v>
      </c>
      <c r="AJ353" s="20" t="str">
        <f>VLOOKUP(Q353,'mã sp'!A:B,2,0)</f>
        <v>MNH250</v>
      </c>
      <c r="AK353" s="25" t="str">
        <f>VLOOKUP(AC353,Data!A:F,6,0)</f>
        <v>K25TTM</v>
      </c>
      <c r="AL353" s="20" t="str">
        <f t="shared" si="20"/>
        <v>4383 WIN HCM CC Jamona 1 - N1</v>
      </c>
      <c r="AM353" s="20" t="str">
        <f>VLOOKUP(AC353,Data!A:M,13,0)</f>
        <v>0104918404</v>
      </c>
      <c r="AN353" s="20">
        <f>MATCH(L353,[1]Khach_hang!$O:$O,0)</f>
        <v>1217</v>
      </c>
      <c r="AO353" s="20" t="str">
        <f t="shared" si="21"/>
        <v>WIN4383</v>
      </c>
      <c r="AP353" s="20" t="str">
        <f>IF(AND(AM353="0104918404",AO353=""),"WIN"&amp;L353,IF(AO353="",VLOOKUP(AM353,'mã win'!B:J,9,0),""))</f>
        <v/>
      </c>
      <c r="AQ353" s="25" t="str">
        <f t="shared" si="22"/>
        <v>WIN4383</v>
      </c>
      <c r="AR353" s="1">
        <f t="shared" si="23"/>
        <v>40737.599999999999</v>
      </c>
    </row>
    <row r="354" spans="1:44" x14ac:dyDescent="0.25">
      <c r="A354" s="20">
        <v>7840</v>
      </c>
      <c r="B354" s="21">
        <v>9106044635</v>
      </c>
      <c r="C354" s="22">
        <v>45939</v>
      </c>
      <c r="D354" s="22">
        <v>45946</v>
      </c>
      <c r="E354" s="23">
        <v>45939.524291169</v>
      </c>
      <c r="F354" s="21" t="s">
        <v>7221</v>
      </c>
      <c r="G354" s="22"/>
      <c r="H354" s="20" t="s">
        <v>4127</v>
      </c>
      <c r="I354" s="21" t="s">
        <v>4128</v>
      </c>
      <c r="J354" s="20" t="s">
        <v>4129</v>
      </c>
      <c r="K354" s="20" t="s">
        <v>4130</v>
      </c>
      <c r="L354" s="21" t="s">
        <v>7222</v>
      </c>
      <c r="M354" s="20" t="s">
        <v>7223</v>
      </c>
      <c r="N354" s="20" t="s">
        <v>7224</v>
      </c>
      <c r="O354" s="20">
        <v>40</v>
      </c>
      <c r="P354" s="21" t="s">
        <v>4168</v>
      </c>
      <c r="Q354" s="20" t="s">
        <v>3992</v>
      </c>
      <c r="R354" s="21" t="s">
        <v>4169</v>
      </c>
      <c r="S354" s="21" t="s">
        <v>4133</v>
      </c>
      <c r="T354" s="20">
        <v>111606</v>
      </c>
      <c r="U354" s="20">
        <v>1</v>
      </c>
      <c r="V354" s="20">
        <v>0</v>
      </c>
      <c r="W354" s="20" t="s">
        <v>7223</v>
      </c>
      <c r="X354" s="20" t="s">
        <v>7225</v>
      </c>
      <c r="Y354" s="22">
        <v>45939.524289432899</v>
      </c>
      <c r="AA354" s="20" t="s">
        <v>4134</v>
      </c>
      <c r="AB354" s="27">
        <v>9106044635</v>
      </c>
      <c r="AC354" s="25" t="str">
        <f>VLOOKUP(AB354,Data!AF:AG,2,0)</f>
        <v>9106044635-00160201</v>
      </c>
      <c r="AE354" s="25" t="str">
        <f>VLOOKUP(AC354,Data!A:G,7,0)</f>
        <v>00160201</v>
      </c>
      <c r="AF354" s="25" t="str">
        <f>VLOOKUP(AC354,Data!A:D,4,0)</f>
        <v>09/10/2025</v>
      </c>
      <c r="AG354" s="20" t="s">
        <v>198</v>
      </c>
      <c r="AH354" s="25" t="s">
        <v>11882</v>
      </c>
      <c r="AI354" s="25" t="str">
        <f>VLOOKUP(AG354,'mã win'!B:K,10,0)</f>
        <v>N</v>
      </c>
      <c r="AJ354" s="20" t="str">
        <f>VLOOKUP(Q354,'mã sp'!A:B,2,0)</f>
        <v>GXD500</v>
      </c>
      <c r="AK354" s="25" t="str">
        <f>VLOOKUP(AC354,Data!A:F,6,0)</f>
        <v>K25TTM</v>
      </c>
      <c r="AL354" s="20" t="str">
        <f t="shared" si="20"/>
        <v>4383 WIN HCM CC Jamona 1 - N1</v>
      </c>
      <c r="AM354" s="20" t="str">
        <f>VLOOKUP(AC354,Data!A:M,13,0)</f>
        <v>0104918404</v>
      </c>
      <c r="AN354" s="20">
        <f>MATCH(L354,[1]Khach_hang!$O:$O,0)</f>
        <v>1217</v>
      </c>
      <c r="AO354" s="20" t="str">
        <f t="shared" si="21"/>
        <v>WIN4383</v>
      </c>
      <c r="AP354" s="20" t="str">
        <f>IF(AND(AM354="0104918404",AO354=""),"WIN"&amp;L354,IF(AO354="",VLOOKUP(AM354,'mã win'!B:J,9,0),""))</f>
        <v/>
      </c>
      <c r="AQ354" s="25" t="str">
        <f t="shared" si="22"/>
        <v>WIN4383</v>
      </c>
      <c r="AR354" s="1">
        <f t="shared" si="23"/>
        <v>120534.48</v>
      </c>
    </row>
    <row r="355" spans="1:44" x14ac:dyDescent="0.25">
      <c r="A355" s="20">
        <v>7841</v>
      </c>
      <c r="B355" s="21">
        <v>9106044635</v>
      </c>
      <c r="C355" s="22">
        <v>45939</v>
      </c>
      <c r="D355" s="22">
        <v>45946</v>
      </c>
      <c r="E355" s="23">
        <v>45939.524291169</v>
      </c>
      <c r="F355" s="21" t="s">
        <v>7221</v>
      </c>
      <c r="G355" s="22"/>
      <c r="H355" s="20" t="s">
        <v>4127</v>
      </c>
      <c r="I355" s="21" t="s">
        <v>4128</v>
      </c>
      <c r="J355" s="20" t="s">
        <v>4129</v>
      </c>
      <c r="K355" s="20" t="s">
        <v>4130</v>
      </c>
      <c r="L355" s="21" t="s">
        <v>7222</v>
      </c>
      <c r="M355" s="20" t="s">
        <v>7223</v>
      </c>
      <c r="N355" s="20" t="s">
        <v>7224</v>
      </c>
      <c r="O355" s="20">
        <v>50</v>
      </c>
      <c r="P355" s="21" t="s">
        <v>4137</v>
      </c>
      <c r="Q355" s="20" t="s">
        <v>4098</v>
      </c>
      <c r="R355" s="21" t="s">
        <v>4138</v>
      </c>
      <c r="S355" s="21" t="s">
        <v>4133</v>
      </c>
      <c r="T355" s="20">
        <v>111058</v>
      </c>
      <c r="U355" s="20">
        <v>2</v>
      </c>
      <c r="V355" s="20">
        <v>0</v>
      </c>
      <c r="W355" s="20" t="s">
        <v>7223</v>
      </c>
      <c r="X355" s="20" t="s">
        <v>7225</v>
      </c>
      <c r="Y355" s="22">
        <v>45939.524289432899</v>
      </c>
      <c r="AA355" s="20" t="s">
        <v>4134</v>
      </c>
      <c r="AB355" s="27">
        <v>9106044635</v>
      </c>
      <c r="AC355" s="25" t="str">
        <f>VLOOKUP(AB355,Data!AF:AG,2,0)</f>
        <v>9106044635-00160201</v>
      </c>
      <c r="AE355" s="25" t="str">
        <f>VLOOKUP(AC355,Data!A:G,7,0)</f>
        <v>00160201</v>
      </c>
      <c r="AF355" s="25" t="str">
        <f>VLOOKUP(AC355,Data!A:D,4,0)</f>
        <v>09/10/2025</v>
      </c>
      <c r="AG355" s="20" t="s">
        <v>198</v>
      </c>
      <c r="AH355" s="25" t="s">
        <v>11882</v>
      </c>
      <c r="AI355" s="25" t="str">
        <f>VLOOKUP(AG355,'mã win'!B:K,10,0)</f>
        <v>N</v>
      </c>
      <c r="AJ355" s="20" t="str">
        <f>VLOOKUP(Q355,'mã sp'!A:B,2,0)</f>
        <v>GM500</v>
      </c>
      <c r="AK355" s="25" t="str">
        <f>VLOOKUP(AC355,Data!A:F,6,0)</f>
        <v>K25TTM</v>
      </c>
      <c r="AL355" s="20" t="str">
        <f t="shared" si="20"/>
        <v>4383 WIN HCM CC Jamona 1 - N1</v>
      </c>
      <c r="AM355" s="20" t="str">
        <f>VLOOKUP(AC355,Data!A:M,13,0)</f>
        <v>0104918404</v>
      </c>
      <c r="AN355" s="20">
        <f>MATCH(L355,[1]Khach_hang!$O:$O,0)</f>
        <v>1217</v>
      </c>
      <c r="AO355" s="20" t="str">
        <f t="shared" si="21"/>
        <v>WIN4383</v>
      </c>
      <c r="AP355" s="20" t="str">
        <f>IF(AND(AM355="0104918404",AO355=""),"WIN"&amp;L355,IF(AO355="",VLOOKUP(AM355,'mã win'!B:J,9,0),""))</f>
        <v/>
      </c>
      <c r="AQ355" s="25" t="str">
        <f t="shared" si="22"/>
        <v>WIN4383</v>
      </c>
      <c r="AR355" s="1">
        <f t="shared" si="23"/>
        <v>239885.28</v>
      </c>
    </row>
    <row r="356" spans="1:44" x14ac:dyDescent="0.25">
      <c r="A356" s="20">
        <v>7842</v>
      </c>
      <c r="B356" s="21">
        <v>9106044690</v>
      </c>
      <c r="C356" s="22">
        <v>45939</v>
      </c>
      <c r="D356" s="22">
        <v>45944</v>
      </c>
      <c r="E356" s="23">
        <v>45939.529094328696</v>
      </c>
      <c r="F356" s="21" t="s">
        <v>7226</v>
      </c>
      <c r="G356" s="22"/>
      <c r="H356" s="20" t="s">
        <v>4127</v>
      </c>
      <c r="I356" s="21" t="s">
        <v>4128</v>
      </c>
      <c r="J356" s="20" t="s">
        <v>4129</v>
      </c>
      <c r="K356" s="20" t="s">
        <v>4130</v>
      </c>
      <c r="L356" s="21" t="s">
        <v>4929</v>
      </c>
      <c r="M356" s="20" t="s">
        <v>4930</v>
      </c>
      <c r="N356" s="20" t="s">
        <v>4931</v>
      </c>
      <c r="O356" s="20">
        <v>10</v>
      </c>
      <c r="P356" s="21" t="s">
        <v>4137</v>
      </c>
      <c r="Q356" s="20" t="s">
        <v>4098</v>
      </c>
      <c r="R356" s="21" t="s">
        <v>4138</v>
      </c>
      <c r="S356" s="21" t="s">
        <v>4133</v>
      </c>
      <c r="T356" s="20">
        <v>111058</v>
      </c>
      <c r="U356" s="20">
        <v>1</v>
      </c>
      <c r="V356" s="20">
        <v>0</v>
      </c>
      <c r="W356" s="20" t="s">
        <v>4930</v>
      </c>
      <c r="X356" s="20" t="s">
        <v>4932</v>
      </c>
      <c r="Y356" s="22">
        <v>45939.529093784702</v>
      </c>
      <c r="AA356" s="20" t="s">
        <v>4134</v>
      </c>
      <c r="AB356" s="27">
        <v>9106044690</v>
      </c>
      <c r="AC356" s="25" t="str">
        <f>VLOOKUP(AB356,Data!AF:AG,2,0)</f>
        <v>9106044690-00014968</v>
      </c>
      <c r="AE356" s="25" t="str">
        <f>VLOOKUP(AC356,Data!A:G,7,0)</f>
        <v>00014968</v>
      </c>
      <c r="AF356" s="25" t="str">
        <f>VLOOKUP(AC356,Data!A:D,4,0)</f>
        <v>09/10/2025</v>
      </c>
      <c r="AG356" s="20" t="s">
        <v>247</v>
      </c>
      <c r="AH356" s="25" t="s">
        <v>3795</v>
      </c>
      <c r="AI356" s="25" t="str">
        <f>VLOOKUP(AG356,'mã win'!B:K,10,0)</f>
        <v>N</v>
      </c>
      <c r="AJ356" s="20" t="str">
        <f>VLOOKUP(Q356,'mã sp'!A:B,2,0)</f>
        <v>GM500</v>
      </c>
      <c r="AK356" s="25" t="str">
        <f>VLOOKUP(AC356,Data!A:F,6,0)</f>
        <v>K25TTM</v>
      </c>
      <c r="AL356" s="20" t="str">
        <f t="shared" si="20"/>
        <v>5126 WM+ VTU159 Lê Quang Định</v>
      </c>
      <c r="AM356" s="20" t="str">
        <f>VLOOKUP(AC356,Data!A:M,13,0)</f>
        <v>0104918404-047</v>
      </c>
      <c r="AO356" s="20" t="str">
        <f t="shared" si="21"/>
        <v/>
      </c>
      <c r="AP356" s="20" t="str">
        <f>IF(AND(AM356="0104918404",AO356=""),"WIN"&amp;L356,IF(AO356="",VLOOKUP(AM356,'mã win'!B:J,9,0),""))</f>
        <v>WIN-047</v>
      </c>
      <c r="AQ356" s="25" t="str">
        <f t="shared" si="22"/>
        <v>WIN-047</v>
      </c>
      <c r="AR356" s="1">
        <f t="shared" si="23"/>
        <v>119942.64</v>
      </c>
    </row>
    <row r="357" spans="1:44" x14ac:dyDescent="0.25">
      <c r="A357" s="20">
        <v>7843</v>
      </c>
      <c r="B357" s="21">
        <v>9106044673</v>
      </c>
      <c r="C357" s="22">
        <v>45939</v>
      </c>
      <c r="D357" s="22">
        <v>45944</v>
      </c>
      <c r="E357" s="23">
        <v>45939.531014155102</v>
      </c>
      <c r="F357" s="21" t="s">
        <v>7227</v>
      </c>
      <c r="G357" s="22"/>
      <c r="H357" s="20" t="s">
        <v>4127</v>
      </c>
      <c r="I357" s="21" t="s">
        <v>4128</v>
      </c>
      <c r="J357" s="20" t="s">
        <v>4129</v>
      </c>
      <c r="K357" s="20" t="s">
        <v>4130</v>
      </c>
      <c r="L357" s="21" t="s">
        <v>4722</v>
      </c>
      <c r="M357" s="20" t="s">
        <v>4723</v>
      </c>
      <c r="N357" s="20" t="s">
        <v>4724</v>
      </c>
      <c r="O357" s="20">
        <v>10</v>
      </c>
      <c r="P357" s="21" t="s">
        <v>4131</v>
      </c>
      <c r="Q357" s="20" t="s">
        <v>4099</v>
      </c>
      <c r="R357" s="21" t="s">
        <v>4132</v>
      </c>
      <c r="S357" s="21" t="s">
        <v>4133</v>
      </c>
      <c r="T357" s="20">
        <v>73431</v>
      </c>
      <c r="U357" s="20">
        <v>1</v>
      </c>
      <c r="V357" s="20">
        <v>0</v>
      </c>
      <c r="W357" s="20" t="s">
        <v>4723</v>
      </c>
      <c r="Y357" s="22">
        <v>45939.531012419</v>
      </c>
      <c r="AA357" s="20" t="s">
        <v>4134</v>
      </c>
      <c r="AB357" s="27">
        <v>9106044673</v>
      </c>
      <c r="AC357" s="25" t="str">
        <f>VLOOKUP(AB357,Data!AF:AG,2,0)</f>
        <v>9106044673-00008332</v>
      </c>
      <c r="AE357" s="25" t="str">
        <f>VLOOKUP(AC357,Data!A:G,7,0)</f>
        <v>00008332</v>
      </c>
      <c r="AF357" s="25" t="str">
        <f>VLOOKUP(AC357,Data!A:D,4,0)</f>
        <v>09/10/2025</v>
      </c>
      <c r="AG357" s="20" t="s">
        <v>542</v>
      </c>
      <c r="AH357" s="25" t="s">
        <v>3696</v>
      </c>
      <c r="AI357" s="25" t="str">
        <f>VLOOKUP(AG357,'mã win'!B:K,10,0)</f>
        <v>N</v>
      </c>
      <c r="AJ357" s="20" t="str">
        <f>VLOOKUP(Q357,'mã sp'!A:B,2,0)</f>
        <v>CGM300</v>
      </c>
      <c r="AK357" s="25" t="str">
        <f>VLOOKUP(AC357,Data!A:F,6,0)</f>
        <v>K25TTM</v>
      </c>
      <c r="AL357" s="20" t="str">
        <f t="shared" si="20"/>
        <v>2A96 WM+ GLI 435 Nguyễn Huệ</v>
      </c>
      <c r="AM357" s="20" t="str">
        <f>VLOOKUP(AC357,Data!A:M,13,0)</f>
        <v>0104918404-022</v>
      </c>
      <c r="AO357" s="20" t="str">
        <f t="shared" si="21"/>
        <v/>
      </c>
      <c r="AP357" s="20" t="str">
        <f>IF(AND(AM357="0104918404",AO357=""),"WIN"&amp;L357,IF(AO357="",VLOOKUP(AM357,'mã win'!B:J,9,0),""))</f>
        <v>WIN-022</v>
      </c>
      <c r="AQ357" s="25" t="str">
        <f t="shared" si="22"/>
        <v>WIN-022</v>
      </c>
      <c r="AR357" s="1">
        <f t="shared" si="23"/>
        <v>79305.48</v>
      </c>
    </row>
    <row r="358" spans="1:44" x14ac:dyDescent="0.25">
      <c r="A358" s="20">
        <v>7844</v>
      </c>
      <c r="B358" s="21">
        <v>9106044712</v>
      </c>
      <c r="C358" s="22">
        <v>45939</v>
      </c>
      <c r="D358" s="22">
        <v>45939</v>
      </c>
      <c r="E358" s="23">
        <v>45939.532445798599</v>
      </c>
      <c r="F358" s="21" t="s">
        <v>7228</v>
      </c>
      <c r="G358" s="22"/>
      <c r="H358" s="20" t="s">
        <v>4127</v>
      </c>
      <c r="I358" s="21" t="s">
        <v>4128</v>
      </c>
      <c r="J358" s="20" t="s">
        <v>4129</v>
      </c>
      <c r="K358" s="20" t="s">
        <v>4130</v>
      </c>
      <c r="L358" s="21" t="s">
        <v>7229</v>
      </c>
      <c r="M358" s="20" t="s">
        <v>7230</v>
      </c>
      <c r="N358" s="20" t="s">
        <v>7231</v>
      </c>
      <c r="O358" s="20">
        <v>10</v>
      </c>
      <c r="P358" s="21" t="s">
        <v>4150</v>
      </c>
      <c r="Q358" s="20" t="s">
        <v>3966</v>
      </c>
      <c r="R358" s="21" t="s">
        <v>4151</v>
      </c>
      <c r="S358" s="21" t="s">
        <v>4133</v>
      </c>
      <c r="T358" s="20">
        <v>70950</v>
      </c>
      <c r="U358" s="20">
        <v>1</v>
      </c>
      <c r="V358" s="20">
        <v>0</v>
      </c>
      <c r="W358" s="20" t="s">
        <v>7230</v>
      </c>
      <c r="X358" s="20" t="s">
        <v>4161</v>
      </c>
      <c r="Y358" s="22">
        <v>45939.532444641198</v>
      </c>
      <c r="AA358" s="20" t="s">
        <v>4134</v>
      </c>
      <c r="AB358" s="27">
        <v>9106044712</v>
      </c>
      <c r="AC358" s="25" t="str">
        <f>VLOOKUP(AB358,Data!AF:AG,2,0)</f>
        <v>9106044712-00482333</v>
      </c>
      <c r="AE358" s="25" t="str">
        <f>VLOOKUP(AC358,Data!A:G,7,0)</f>
        <v>00482333</v>
      </c>
      <c r="AF358" s="25" t="str">
        <f>VLOOKUP(AC358,Data!A:D,4,0)</f>
        <v>09/10/2025</v>
      </c>
      <c r="AG358" s="20" t="s">
        <v>55</v>
      </c>
      <c r="AH358" s="25" t="s">
        <v>11774</v>
      </c>
      <c r="AI358" s="25" t="str">
        <f>VLOOKUP(AG358,'mã win'!B:K,10,0)</f>
        <v>B</v>
      </c>
      <c r="AJ358" s="20" t="str">
        <f>VLOOKUP(Q358,'mã sp'!A:B,2,0)</f>
        <v>CN300</v>
      </c>
      <c r="AK358" s="25" t="str">
        <f>VLOOKUP(AC358,Data!A:F,6,0)</f>
        <v>K25TTM</v>
      </c>
      <c r="AL358" s="20" t="str">
        <f t="shared" si="20"/>
        <v>4259 WM+ HNI N2-L1-04 Gold Season</v>
      </c>
      <c r="AM358" s="20" t="str">
        <f>VLOOKUP(AC358,Data!A:M,13,0)</f>
        <v>0104918404-002</v>
      </c>
      <c r="AN358" s="20">
        <f>MATCH(L358,[1]Khach_hang!$O:$O,0)</f>
        <v>1163</v>
      </c>
      <c r="AO358" s="20" t="str">
        <f t="shared" si="21"/>
        <v>WIN4259</v>
      </c>
      <c r="AP358" s="20" t="str">
        <f>IF(AND(AM358="0104918404",AO358=""),"WIN"&amp;L358,IF(AO358="",VLOOKUP(AM358,'mã win'!B:J,9,0),""))</f>
        <v/>
      </c>
      <c r="AQ358" s="25" t="str">
        <f t="shared" si="22"/>
        <v>WIN4259</v>
      </c>
      <c r="AR358" s="1">
        <f t="shared" si="23"/>
        <v>76626</v>
      </c>
    </row>
    <row r="359" spans="1:44" x14ac:dyDescent="0.25">
      <c r="A359" s="20">
        <v>7845</v>
      </c>
      <c r="B359" s="21">
        <v>9106044712</v>
      </c>
      <c r="C359" s="22">
        <v>45939</v>
      </c>
      <c r="D359" s="22">
        <v>45939</v>
      </c>
      <c r="E359" s="23">
        <v>45939.532445798599</v>
      </c>
      <c r="F359" s="21" t="s">
        <v>7228</v>
      </c>
      <c r="G359" s="22"/>
      <c r="H359" s="20" t="s">
        <v>4127</v>
      </c>
      <c r="I359" s="21" t="s">
        <v>4128</v>
      </c>
      <c r="J359" s="20" t="s">
        <v>4129</v>
      </c>
      <c r="K359" s="20" t="s">
        <v>4130</v>
      </c>
      <c r="L359" s="21" t="s">
        <v>7229</v>
      </c>
      <c r="M359" s="20" t="s">
        <v>7230</v>
      </c>
      <c r="N359" s="20" t="s">
        <v>7231</v>
      </c>
      <c r="O359" s="20">
        <v>20</v>
      </c>
      <c r="P359" s="21" t="s">
        <v>4152</v>
      </c>
      <c r="Q359" s="20" t="s">
        <v>4012</v>
      </c>
      <c r="R359" s="21" t="s">
        <v>4153</v>
      </c>
      <c r="S359" s="21" t="s">
        <v>4133</v>
      </c>
      <c r="T359" s="20">
        <v>50182</v>
      </c>
      <c r="U359" s="20">
        <v>1</v>
      </c>
      <c r="V359" s="20">
        <v>0</v>
      </c>
      <c r="W359" s="20" t="s">
        <v>7230</v>
      </c>
      <c r="X359" s="20" t="s">
        <v>4161</v>
      </c>
      <c r="Y359" s="22">
        <v>45939.532444641198</v>
      </c>
      <c r="AA359" s="20" t="s">
        <v>4134</v>
      </c>
      <c r="AB359" s="27">
        <v>9106044712</v>
      </c>
      <c r="AC359" s="25" t="str">
        <f>VLOOKUP(AB359,Data!AF:AG,2,0)</f>
        <v>9106044712-00482333</v>
      </c>
      <c r="AE359" s="25" t="str">
        <f>VLOOKUP(AC359,Data!A:G,7,0)</f>
        <v>00482333</v>
      </c>
      <c r="AF359" s="25" t="str">
        <f>VLOOKUP(AC359,Data!A:D,4,0)</f>
        <v>09/10/2025</v>
      </c>
      <c r="AG359" s="20" t="s">
        <v>55</v>
      </c>
      <c r="AH359" s="25" t="s">
        <v>11774</v>
      </c>
      <c r="AI359" s="25" t="str">
        <f>VLOOKUP(AG359,'mã win'!B:K,10,0)</f>
        <v>B</v>
      </c>
      <c r="AJ359" s="20" t="str">
        <f>VLOOKUP(Q359,'mã sp'!A:B,2,0)</f>
        <v>GTLX250G</v>
      </c>
      <c r="AK359" s="25" t="str">
        <f>VLOOKUP(AC359,Data!A:F,6,0)</f>
        <v>K25TTM</v>
      </c>
      <c r="AL359" s="20" t="str">
        <f t="shared" si="20"/>
        <v>4259 WM+ HNI N2-L1-04 Gold Season</v>
      </c>
      <c r="AM359" s="20" t="str">
        <f>VLOOKUP(AC359,Data!A:M,13,0)</f>
        <v>0104918404-002</v>
      </c>
      <c r="AN359" s="20">
        <f>MATCH(L359,[1]Khach_hang!$O:$O,0)</f>
        <v>1163</v>
      </c>
      <c r="AO359" s="20" t="str">
        <f t="shared" si="21"/>
        <v>WIN4259</v>
      </c>
      <c r="AP359" s="20" t="str">
        <f>IF(AND(AM359="0104918404",AO359=""),"WIN"&amp;L359,IF(AO359="",VLOOKUP(AM359,'mã win'!B:J,9,0),""))</f>
        <v/>
      </c>
      <c r="AQ359" s="25" t="str">
        <f t="shared" si="22"/>
        <v>WIN4259</v>
      </c>
      <c r="AR359" s="1">
        <f t="shared" si="23"/>
        <v>54196.56</v>
      </c>
    </row>
    <row r="360" spans="1:44" x14ac:dyDescent="0.25">
      <c r="A360" s="20">
        <v>7846</v>
      </c>
      <c r="B360" s="21">
        <v>9106044712</v>
      </c>
      <c r="C360" s="22">
        <v>45939</v>
      </c>
      <c r="D360" s="22">
        <v>45939</v>
      </c>
      <c r="E360" s="23">
        <v>45939.532445798599</v>
      </c>
      <c r="F360" s="21" t="s">
        <v>7228</v>
      </c>
      <c r="G360" s="22"/>
      <c r="H360" s="20" t="s">
        <v>4127</v>
      </c>
      <c r="I360" s="21" t="s">
        <v>4128</v>
      </c>
      <c r="J360" s="20" t="s">
        <v>4129</v>
      </c>
      <c r="K360" s="20" t="s">
        <v>4130</v>
      </c>
      <c r="L360" s="21" t="s">
        <v>7229</v>
      </c>
      <c r="M360" s="20" t="s">
        <v>7230</v>
      </c>
      <c r="N360" s="20" t="s">
        <v>7231</v>
      </c>
      <c r="O360" s="20">
        <v>30</v>
      </c>
      <c r="P360" s="21" t="s">
        <v>4137</v>
      </c>
      <c r="Q360" s="20" t="s">
        <v>4098</v>
      </c>
      <c r="R360" s="21" t="s">
        <v>4138</v>
      </c>
      <c r="S360" s="21" t="s">
        <v>4133</v>
      </c>
      <c r="T360" s="20">
        <v>111058</v>
      </c>
      <c r="U360" s="20">
        <v>1</v>
      </c>
      <c r="V360" s="20">
        <v>0</v>
      </c>
      <c r="W360" s="20" t="s">
        <v>7230</v>
      </c>
      <c r="X360" s="20" t="s">
        <v>4161</v>
      </c>
      <c r="Y360" s="22">
        <v>45939.532444641198</v>
      </c>
      <c r="AA360" s="20" t="s">
        <v>4134</v>
      </c>
      <c r="AB360" s="27">
        <v>9106044712</v>
      </c>
      <c r="AC360" s="25" t="str">
        <f>VLOOKUP(AB360,Data!AF:AG,2,0)</f>
        <v>9106044712-00482333</v>
      </c>
      <c r="AE360" s="25" t="str">
        <f>VLOOKUP(AC360,Data!A:G,7,0)</f>
        <v>00482333</v>
      </c>
      <c r="AF360" s="25" t="str">
        <f>VLOOKUP(AC360,Data!A:D,4,0)</f>
        <v>09/10/2025</v>
      </c>
      <c r="AG360" s="20" t="s">
        <v>55</v>
      </c>
      <c r="AH360" s="25" t="s">
        <v>11774</v>
      </c>
      <c r="AI360" s="25" t="str">
        <f>VLOOKUP(AG360,'mã win'!B:K,10,0)</f>
        <v>B</v>
      </c>
      <c r="AJ360" s="20" t="str">
        <f>VLOOKUP(Q360,'mã sp'!A:B,2,0)</f>
        <v>GM500</v>
      </c>
      <c r="AK360" s="25" t="str">
        <f>VLOOKUP(AC360,Data!A:F,6,0)</f>
        <v>K25TTM</v>
      </c>
      <c r="AL360" s="20" t="str">
        <f t="shared" si="20"/>
        <v>4259 WM+ HNI N2-L1-04 Gold Season</v>
      </c>
      <c r="AM360" s="20" t="str">
        <f>VLOOKUP(AC360,Data!A:M,13,0)</f>
        <v>0104918404-002</v>
      </c>
      <c r="AN360" s="20">
        <f>MATCH(L360,[1]Khach_hang!$O:$O,0)</f>
        <v>1163</v>
      </c>
      <c r="AO360" s="20" t="str">
        <f t="shared" si="21"/>
        <v>WIN4259</v>
      </c>
      <c r="AP360" s="20" t="str">
        <f>IF(AND(AM360="0104918404",AO360=""),"WIN"&amp;L360,IF(AO360="",VLOOKUP(AM360,'mã win'!B:J,9,0),""))</f>
        <v/>
      </c>
      <c r="AQ360" s="25" t="str">
        <f t="shared" si="22"/>
        <v>WIN4259</v>
      </c>
      <c r="AR360" s="1">
        <f t="shared" si="23"/>
        <v>119942.64</v>
      </c>
    </row>
    <row r="361" spans="1:44" x14ac:dyDescent="0.25">
      <c r="A361" s="20">
        <v>7847</v>
      </c>
      <c r="B361" s="21">
        <v>9106044712</v>
      </c>
      <c r="C361" s="22">
        <v>45939</v>
      </c>
      <c r="D361" s="22">
        <v>45939</v>
      </c>
      <c r="E361" s="23">
        <v>45939.532445798599</v>
      </c>
      <c r="F361" s="21" t="s">
        <v>7228</v>
      </c>
      <c r="G361" s="22"/>
      <c r="H361" s="20" t="s">
        <v>4127</v>
      </c>
      <c r="I361" s="21" t="s">
        <v>4128</v>
      </c>
      <c r="J361" s="20" t="s">
        <v>4129</v>
      </c>
      <c r="K361" s="20" t="s">
        <v>4130</v>
      </c>
      <c r="L361" s="21" t="s">
        <v>7229</v>
      </c>
      <c r="M361" s="20" t="s">
        <v>7230</v>
      </c>
      <c r="N361" s="20" t="s">
        <v>7231</v>
      </c>
      <c r="O361" s="20">
        <v>40</v>
      </c>
      <c r="P361" s="21" t="s">
        <v>4135</v>
      </c>
      <c r="Q361" s="20" t="s">
        <v>4086</v>
      </c>
      <c r="R361" s="21" t="s">
        <v>4136</v>
      </c>
      <c r="S361" s="21" t="s">
        <v>4133</v>
      </c>
      <c r="T361" s="20">
        <v>45588</v>
      </c>
      <c r="U361" s="20">
        <v>1</v>
      </c>
      <c r="V361" s="20">
        <v>0</v>
      </c>
      <c r="W361" s="20" t="s">
        <v>7230</v>
      </c>
      <c r="X361" s="20" t="s">
        <v>4161</v>
      </c>
      <c r="Y361" s="22">
        <v>45939.532444641198</v>
      </c>
      <c r="AA361" s="20" t="s">
        <v>4134</v>
      </c>
      <c r="AB361" s="27">
        <v>9106044712</v>
      </c>
      <c r="AC361" s="25" t="str">
        <f>VLOOKUP(AB361,Data!AF:AG,2,0)</f>
        <v>9106044712-00482333</v>
      </c>
      <c r="AE361" s="25" t="str">
        <f>VLOOKUP(AC361,Data!A:G,7,0)</f>
        <v>00482333</v>
      </c>
      <c r="AF361" s="25" t="str">
        <f>VLOOKUP(AC361,Data!A:D,4,0)</f>
        <v>09/10/2025</v>
      </c>
      <c r="AG361" s="20" t="s">
        <v>55</v>
      </c>
      <c r="AH361" s="25" t="s">
        <v>11774</v>
      </c>
      <c r="AI361" s="25" t="str">
        <f>VLOOKUP(AG361,'mã win'!B:K,10,0)</f>
        <v>B</v>
      </c>
      <c r="AJ361" s="20" t="str">
        <f>VLOOKUP(Q361,'mã sp'!A:B,2,0)</f>
        <v>TH200</v>
      </c>
      <c r="AK361" s="25" t="str">
        <f>VLOOKUP(AC361,Data!A:F,6,0)</f>
        <v>K25TTM</v>
      </c>
      <c r="AL361" s="20" t="str">
        <f t="shared" si="20"/>
        <v>4259 WM+ HNI N2-L1-04 Gold Season</v>
      </c>
      <c r="AM361" s="20" t="str">
        <f>VLOOKUP(AC361,Data!A:M,13,0)</f>
        <v>0104918404-002</v>
      </c>
      <c r="AN361" s="20">
        <f>MATCH(L361,[1]Khach_hang!$O:$O,0)</f>
        <v>1163</v>
      </c>
      <c r="AO361" s="20" t="str">
        <f t="shared" si="21"/>
        <v>WIN4259</v>
      </c>
      <c r="AP361" s="20" t="str">
        <f>IF(AND(AM361="0104918404",AO361=""),"WIN"&amp;L361,IF(AO361="",VLOOKUP(AM361,'mã win'!B:J,9,0),""))</f>
        <v/>
      </c>
      <c r="AQ361" s="25" t="str">
        <f t="shared" si="22"/>
        <v>WIN4259</v>
      </c>
      <c r="AR361" s="1">
        <f t="shared" si="23"/>
        <v>49235.040000000001</v>
      </c>
    </row>
    <row r="362" spans="1:44" x14ac:dyDescent="0.25">
      <c r="A362" s="20">
        <v>7848</v>
      </c>
      <c r="B362" s="21">
        <v>9106044675</v>
      </c>
      <c r="C362" s="22">
        <v>45939</v>
      </c>
      <c r="D362" s="22">
        <v>45944</v>
      </c>
      <c r="E362" s="23">
        <v>45939.534144756901</v>
      </c>
      <c r="F362" s="21" t="s">
        <v>7232</v>
      </c>
      <c r="G362" s="22"/>
      <c r="H362" s="20" t="s">
        <v>4127</v>
      </c>
      <c r="I362" s="21" t="s">
        <v>4128</v>
      </c>
      <c r="J362" s="20" t="s">
        <v>4129</v>
      </c>
      <c r="K362" s="20" t="s">
        <v>4130</v>
      </c>
      <c r="L362" s="21" t="s">
        <v>4722</v>
      </c>
      <c r="M362" s="20" t="s">
        <v>4723</v>
      </c>
      <c r="N362" s="20" t="s">
        <v>4724</v>
      </c>
      <c r="O362" s="20">
        <v>10</v>
      </c>
      <c r="P362" s="21" t="s">
        <v>4137</v>
      </c>
      <c r="Q362" s="20" t="s">
        <v>4098</v>
      </c>
      <c r="R362" s="21" t="s">
        <v>4138</v>
      </c>
      <c r="S362" s="21" t="s">
        <v>4133</v>
      </c>
      <c r="T362" s="20">
        <v>111058</v>
      </c>
      <c r="U362" s="20">
        <v>2</v>
      </c>
      <c r="V362" s="20">
        <v>0</v>
      </c>
      <c r="W362" s="20" t="s">
        <v>4723</v>
      </c>
      <c r="Y362" s="22">
        <v>45939.534142824101</v>
      </c>
      <c r="AA362" s="20" t="s">
        <v>4134</v>
      </c>
      <c r="AB362" s="27">
        <v>9106044675</v>
      </c>
      <c r="AC362" s="25" t="str">
        <f>VLOOKUP(AB362,Data!AF:AG,2,0)</f>
        <v>9106044675-00008333</v>
      </c>
      <c r="AE362" s="25" t="str">
        <f>VLOOKUP(AC362,Data!A:G,7,0)</f>
        <v>00008333</v>
      </c>
      <c r="AF362" s="25" t="str">
        <f>VLOOKUP(AC362,Data!A:D,4,0)</f>
        <v>09/10/2025</v>
      </c>
      <c r="AG362" s="20" t="s">
        <v>542</v>
      </c>
      <c r="AH362" s="25" t="s">
        <v>3696</v>
      </c>
      <c r="AI362" s="25" t="str">
        <f>VLOOKUP(AG362,'mã win'!B:K,10,0)</f>
        <v>N</v>
      </c>
      <c r="AJ362" s="20" t="str">
        <f>VLOOKUP(Q362,'mã sp'!A:B,2,0)</f>
        <v>GM500</v>
      </c>
      <c r="AK362" s="25" t="str">
        <f>VLOOKUP(AC362,Data!A:F,6,0)</f>
        <v>K25TTM</v>
      </c>
      <c r="AL362" s="20" t="str">
        <f t="shared" si="20"/>
        <v>2A96 WM+ GLI 435 Nguyễn Huệ</v>
      </c>
      <c r="AM362" s="20" t="str">
        <f>VLOOKUP(AC362,Data!A:M,13,0)</f>
        <v>0104918404-022</v>
      </c>
      <c r="AO362" s="20" t="str">
        <f t="shared" si="21"/>
        <v/>
      </c>
      <c r="AP362" s="20" t="str">
        <f>IF(AND(AM362="0104918404",AO362=""),"WIN"&amp;L362,IF(AO362="",VLOOKUP(AM362,'mã win'!B:J,9,0),""))</f>
        <v>WIN-022</v>
      </c>
      <c r="AQ362" s="25" t="str">
        <f t="shared" si="22"/>
        <v>WIN-022</v>
      </c>
      <c r="AR362" s="1">
        <f t="shared" si="23"/>
        <v>239885.28</v>
      </c>
    </row>
    <row r="363" spans="1:44" x14ac:dyDescent="0.25">
      <c r="A363" s="20">
        <v>7849</v>
      </c>
      <c r="B363" s="21">
        <v>9106044675</v>
      </c>
      <c r="C363" s="22">
        <v>45939</v>
      </c>
      <c r="D363" s="22">
        <v>45944</v>
      </c>
      <c r="E363" s="23">
        <v>45939.534144756901</v>
      </c>
      <c r="F363" s="21" t="s">
        <v>7232</v>
      </c>
      <c r="G363" s="22"/>
      <c r="H363" s="20" t="s">
        <v>4127</v>
      </c>
      <c r="I363" s="21" t="s">
        <v>4128</v>
      </c>
      <c r="J363" s="20" t="s">
        <v>4129</v>
      </c>
      <c r="K363" s="20" t="s">
        <v>4130</v>
      </c>
      <c r="L363" s="21" t="s">
        <v>4722</v>
      </c>
      <c r="M363" s="20" t="s">
        <v>4723</v>
      </c>
      <c r="N363" s="20" t="s">
        <v>4724</v>
      </c>
      <c r="O363" s="20">
        <v>20</v>
      </c>
      <c r="P363" s="21" t="s">
        <v>4135</v>
      </c>
      <c r="Q363" s="20" t="s">
        <v>4086</v>
      </c>
      <c r="R363" s="21" t="s">
        <v>4136</v>
      </c>
      <c r="S363" s="21" t="s">
        <v>4133</v>
      </c>
      <c r="T363" s="20">
        <v>45588</v>
      </c>
      <c r="U363" s="20">
        <v>1</v>
      </c>
      <c r="V363" s="20">
        <v>0</v>
      </c>
      <c r="W363" s="20" t="s">
        <v>4723</v>
      </c>
      <c r="Y363" s="22">
        <v>45939.534142824101</v>
      </c>
      <c r="AA363" s="20" t="s">
        <v>4134</v>
      </c>
      <c r="AB363" s="27">
        <v>9106044675</v>
      </c>
      <c r="AC363" s="25" t="str">
        <f>VLOOKUP(AB363,Data!AF:AG,2,0)</f>
        <v>9106044675-00008333</v>
      </c>
      <c r="AE363" s="25" t="str">
        <f>VLOOKUP(AC363,Data!A:G,7,0)</f>
        <v>00008333</v>
      </c>
      <c r="AF363" s="25" t="str">
        <f>VLOOKUP(AC363,Data!A:D,4,0)</f>
        <v>09/10/2025</v>
      </c>
      <c r="AG363" s="20" t="s">
        <v>542</v>
      </c>
      <c r="AH363" s="25" t="s">
        <v>3696</v>
      </c>
      <c r="AI363" s="25" t="str">
        <f>VLOOKUP(AG363,'mã win'!B:K,10,0)</f>
        <v>N</v>
      </c>
      <c r="AJ363" s="20" t="str">
        <f>VLOOKUP(Q363,'mã sp'!A:B,2,0)</f>
        <v>TH200</v>
      </c>
      <c r="AK363" s="25" t="str">
        <f>VLOOKUP(AC363,Data!A:F,6,0)</f>
        <v>K25TTM</v>
      </c>
      <c r="AL363" s="20" t="str">
        <f t="shared" si="20"/>
        <v>2A96 WM+ GLI 435 Nguyễn Huệ</v>
      </c>
      <c r="AM363" s="20" t="str">
        <f>VLOOKUP(AC363,Data!A:M,13,0)</f>
        <v>0104918404-022</v>
      </c>
      <c r="AO363" s="20" t="str">
        <f t="shared" si="21"/>
        <v/>
      </c>
      <c r="AP363" s="20" t="str">
        <f>IF(AND(AM363="0104918404",AO363=""),"WIN"&amp;L363,IF(AO363="",VLOOKUP(AM363,'mã win'!B:J,9,0),""))</f>
        <v>WIN-022</v>
      </c>
      <c r="AQ363" s="25" t="str">
        <f t="shared" si="22"/>
        <v>WIN-022</v>
      </c>
      <c r="AR363" s="1">
        <f t="shared" si="23"/>
        <v>49235.040000000001</v>
      </c>
    </row>
    <row r="364" spans="1:44" x14ac:dyDescent="0.25">
      <c r="A364" s="20">
        <v>7850</v>
      </c>
      <c r="B364" s="21">
        <v>9106044828</v>
      </c>
      <c r="C364" s="22">
        <v>45939</v>
      </c>
      <c r="D364" s="22">
        <v>45944</v>
      </c>
      <c r="E364" s="23">
        <v>45939.547738113397</v>
      </c>
      <c r="F364" s="21" t="s">
        <v>7233</v>
      </c>
      <c r="G364" s="22"/>
      <c r="H364" s="20" t="s">
        <v>4127</v>
      </c>
      <c r="I364" s="21" t="s">
        <v>4128</v>
      </c>
      <c r="J364" s="20" t="s">
        <v>4129</v>
      </c>
      <c r="K364" s="20" t="s">
        <v>4130</v>
      </c>
      <c r="L364" s="21" t="s">
        <v>7234</v>
      </c>
      <c r="M364" s="20" t="s">
        <v>7235</v>
      </c>
      <c r="N364" s="20" t="s">
        <v>7236</v>
      </c>
      <c r="O364" s="20">
        <v>10</v>
      </c>
      <c r="P364" s="21" t="s">
        <v>4131</v>
      </c>
      <c r="Q364" s="20" t="s">
        <v>4099</v>
      </c>
      <c r="R364" s="21" t="s">
        <v>4132</v>
      </c>
      <c r="S364" s="21" t="s">
        <v>4133</v>
      </c>
      <c r="T364" s="20">
        <v>73431</v>
      </c>
      <c r="U364" s="20">
        <v>1</v>
      </c>
      <c r="V364" s="20">
        <v>0</v>
      </c>
      <c r="W364" s="20" t="s">
        <v>7237</v>
      </c>
      <c r="Y364" s="22">
        <v>45939.547736655099</v>
      </c>
      <c r="AA364" s="20" t="s">
        <v>4134</v>
      </c>
      <c r="AB364" s="27">
        <v>9106044828</v>
      </c>
      <c r="AC364" s="25" t="str">
        <f>VLOOKUP(AB364,Data!AF:AG,2,0)</f>
        <v>9106044828-00160237</v>
      </c>
      <c r="AE364" s="25" t="str">
        <f>VLOOKUP(AC364,Data!A:G,7,0)</f>
        <v>00160237</v>
      </c>
      <c r="AF364" s="25" t="str">
        <f>VLOOKUP(AC364,Data!A:D,4,0)</f>
        <v>09/10/2025</v>
      </c>
      <c r="AG364" s="20" t="s">
        <v>198</v>
      </c>
      <c r="AH364" s="25" t="s">
        <v>12967</v>
      </c>
      <c r="AI364" s="25" t="str">
        <f>VLOOKUP(AG364,'mã win'!B:K,10,0)</f>
        <v>N</v>
      </c>
      <c r="AJ364" s="20" t="str">
        <f>VLOOKUP(Q364,'mã sp'!A:B,2,0)</f>
        <v>CGM300</v>
      </c>
      <c r="AK364" s="25" t="str">
        <f>VLOOKUP(AC364,Data!A:F,6,0)</f>
        <v>K25TTM</v>
      </c>
      <c r="AL364" s="20" t="str">
        <f t="shared" si="20"/>
        <v>6228 WM+ HCM 98/5A-5B Ấp Dân Thắng 2</v>
      </c>
      <c r="AM364" s="20" t="str">
        <f>VLOOKUP(AC364,Data!A:M,13,0)</f>
        <v>0104918404</v>
      </c>
      <c r="AN364" s="20">
        <f>MATCH(L364,[1]Khach_hang!$O:$O,0)</f>
        <v>1763</v>
      </c>
      <c r="AO364" s="20" t="str">
        <f t="shared" si="21"/>
        <v>WIN6228</v>
      </c>
      <c r="AP364" s="20" t="str">
        <f>IF(AND(AM364="0104918404",AO364=""),"WIN"&amp;L364,IF(AO364="",VLOOKUP(AM364,'mã win'!B:J,9,0),""))</f>
        <v/>
      </c>
      <c r="AQ364" s="25" t="str">
        <f t="shared" si="22"/>
        <v>WIN6228</v>
      </c>
      <c r="AR364" s="1">
        <f t="shared" si="23"/>
        <v>79305.48</v>
      </c>
    </row>
    <row r="365" spans="1:44" x14ac:dyDescent="0.25">
      <c r="A365" s="20">
        <v>7851</v>
      </c>
      <c r="B365" s="21">
        <v>9106044828</v>
      </c>
      <c r="C365" s="22">
        <v>45939</v>
      </c>
      <c r="D365" s="22">
        <v>45944</v>
      </c>
      <c r="E365" s="23">
        <v>45939.547738113397</v>
      </c>
      <c r="F365" s="21" t="s">
        <v>7233</v>
      </c>
      <c r="G365" s="22"/>
      <c r="H365" s="20" t="s">
        <v>4127</v>
      </c>
      <c r="I365" s="21" t="s">
        <v>4128</v>
      </c>
      <c r="J365" s="20" t="s">
        <v>4129</v>
      </c>
      <c r="K365" s="20" t="s">
        <v>4130</v>
      </c>
      <c r="L365" s="21" t="s">
        <v>7234</v>
      </c>
      <c r="M365" s="20" t="s">
        <v>7235</v>
      </c>
      <c r="N365" s="20" t="s">
        <v>7236</v>
      </c>
      <c r="O365" s="20">
        <v>20</v>
      </c>
      <c r="P365" s="21" t="s">
        <v>4135</v>
      </c>
      <c r="Q365" s="20" t="s">
        <v>4086</v>
      </c>
      <c r="R365" s="21" t="s">
        <v>4136</v>
      </c>
      <c r="S365" s="21" t="s">
        <v>4133</v>
      </c>
      <c r="T365" s="20">
        <v>45588</v>
      </c>
      <c r="U365" s="20">
        <v>1</v>
      </c>
      <c r="V365" s="20">
        <v>0</v>
      </c>
      <c r="W365" s="20" t="s">
        <v>7237</v>
      </c>
      <c r="Y365" s="22">
        <v>45939.547736655099</v>
      </c>
      <c r="AA365" s="20" t="s">
        <v>4134</v>
      </c>
      <c r="AB365" s="27">
        <v>9106044828</v>
      </c>
      <c r="AC365" s="25" t="str">
        <f>VLOOKUP(AB365,Data!AF:AG,2,0)</f>
        <v>9106044828-00160237</v>
      </c>
      <c r="AE365" s="25" t="str">
        <f>VLOOKUP(AC365,Data!A:G,7,0)</f>
        <v>00160237</v>
      </c>
      <c r="AF365" s="25" t="str">
        <f>VLOOKUP(AC365,Data!A:D,4,0)</f>
        <v>09/10/2025</v>
      </c>
      <c r="AG365" s="20" t="s">
        <v>198</v>
      </c>
      <c r="AH365" s="25" t="s">
        <v>12967</v>
      </c>
      <c r="AI365" s="25" t="str">
        <f>VLOOKUP(AG365,'mã win'!B:K,10,0)</f>
        <v>N</v>
      </c>
      <c r="AJ365" s="20" t="str">
        <f>VLOOKUP(Q365,'mã sp'!A:B,2,0)</f>
        <v>TH200</v>
      </c>
      <c r="AK365" s="25" t="str">
        <f>VLOOKUP(AC365,Data!A:F,6,0)</f>
        <v>K25TTM</v>
      </c>
      <c r="AL365" s="20" t="str">
        <f t="shared" si="20"/>
        <v>6228 WM+ HCM 98/5A-5B Ấp Dân Thắng 2</v>
      </c>
      <c r="AM365" s="20" t="str">
        <f>VLOOKUP(AC365,Data!A:M,13,0)</f>
        <v>0104918404</v>
      </c>
      <c r="AN365" s="20">
        <f>MATCH(L365,[1]Khach_hang!$O:$O,0)</f>
        <v>1763</v>
      </c>
      <c r="AO365" s="20" t="str">
        <f t="shared" si="21"/>
        <v>WIN6228</v>
      </c>
      <c r="AP365" s="20" t="str">
        <f>IF(AND(AM365="0104918404",AO365=""),"WIN"&amp;L365,IF(AO365="",VLOOKUP(AM365,'mã win'!B:J,9,0),""))</f>
        <v/>
      </c>
      <c r="AQ365" s="25" t="str">
        <f t="shared" si="22"/>
        <v>WIN6228</v>
      </c>
      <c r="AR365" s="1">
        <f t="shared" si="23"/>
        <v>49235.040000000001</v>
      </c>
    </row>
    <row r="366" spans="1:44" x14ac:dyDescent="0.25">
      <c r="A366" s="20">
        <v>7852</v>
      </c>
      <c r="B366" s="21">
        <v>9106044828</v>
      </c>
      <c r="C366" s="22">
        <v>45939</v>
      </c>
      <c r="D366" s="22">
        <v>45944</v>
      </c>
      <c r="E366" s="23">
        <v>45939.547738113397</v>
      </c>
      <c r="F366" s="21" t="s">
        <v>7233</v>
      </c>
      <c r="G366" s="22"/>
      <c r="H366" s="20" t="s">
        <v>4127</v>
      </c>
      <c r="I366" s="21" t="s">
        <v>4128</v>
      </c>
      <c r="J366" s="20" t="s">
        <v>4129</v>
      </c>
      <c r="K366" s="20" t="s">
        <v>4130</v>
      </c>
      <c r="L366" s="21" t="s">
        <v>7234</v>
      </c>
      <c r="M366" s="20" t="s">
        <v>7235</v>
      </c>
      <c r="N366" s="20" t="s">
        <v>7236</v>
      </c>
      <c r="O366" s="20">
        <v>30</v>
      </c>
      <c r="P366" s="21" t="s">
        <v>4152</v>
      </c>
      <c r="Q366" s="20" t="s">
        <v>4012</v>
      </c>
      <c r="R366" s="21" t="s">
        <v>4153</v>
      </c>
      <c r="S366" s="21" t="s">
        <v>4133</v>
      </c>
      <c r="T366" s="20">
        <v>50182</v>
      </c>
      <c r="U366" s="20">
        <v>2</v>
      </c>
      <c r="V366" s="20">
        <v>0</v>
      </c>
      <c r="W366" s="20" t="s">
        <v>7237</v>
      </c>
      <c r="Y366" s="22">
        <v>45939.547736655099</v>
      </c>
      <c r="AA366" s="20" t="s">
        <v>4134</v>
      </c>
      <c r="AB366" s="27">
        <v>9106044828</v>
      </c>
      <c r="AC366" s="25" t="str">
        <f>VLOOKUP(AB366,Data!AF:AG,2,0)</f>
        <v>9106044828-00160237</v>
      </c>
      <c r="AE366" s="25" t="str">
        <f>VLOOKUP(AC366,Data!A:G,7,0)</f>
        <v>00160237</v>
      </c>
      <c r="AF366" s="25" t="str">
        <f>VLOOKUP(AC366,Data!A:D,4,0)</f>
        <v>09/10/2025</v>
      </c>
      <c r="AG366" s="20" t="s">
        <v>198</v>
      </c>
      <c r="AH366" s="25" t="s">
        <v>12967</v>
      </c>
      <c r="AI366" s="25" t="str">
        <f>VLOOKUP(AG366,'mã win'!B:K,10,0)</f>
        <v>N</v>
      </c>
      <c r="AJ366" s="20" t="str">
        <f>VLOOKUP(Q366,'mã sp'!A:B,2,0)</f>
        <v>GTLX250G</v>
      </c>
      <c r="AK366" s="25" t="str">
        <f>VLOOKUP(AC366,Data!A:F,6,0)</f>
        <v>K25TTM</v>
      </c>
      <c r="AL366" s="20" t="str">
        <f t="shared" si="20"/>
        <v>6228 WM+ HCM 98/5A-5B Ấp Dân Thắng 2</v>
      </c>
      <c r="AM366" s="20" t="str">
        <f>VLOOKUP(AC366,Data!A:M,13,0)</f>
        <v>0104918404</v>
      </c>
      <c r="AN366" s="20">
        <f>MATCH(L366,[1]Khach_hang!$O:$O,0)</f>
        <v>1763</v>
      </c>
      <c r="AO366" s="20" t="str">
        <f t="shared" si="21"/>
        <v>WIN6228</v>
      </c>
      <c r="AP366" s="20" t="str">
        <f>IF(AND(AM366="0104918404",AO366=""),"WIN"&amp;L366,IF(AO366="",VLOOKUP(AM366,'mã win'!B:J,9,0),""))</f>
        <v/>
      </c>
      <c r="AQ366" s="25" t="str">
        <f t="shared" si="22"/>
        <v>WIN6228</v>
      </c>
      <c r="AR366" s="1">
        <f t="shared" si="23"/>
        <v>108393.12</v>
      </c>
    </row>
    <row r="367" spans="1:44" x14ac:dyDescent="0.25">
      <c r="A367" s="20">
        <v>7853</v>
      </c>
      <c r="B367" s="21">
        <v>9106044848</v>
      </c>
      <c r="C367" s="22">
        <v>45939</v>
      </c>
      <c r="D367" s="22">
        <v>45944</v>
      </c>
      <c r="E367" s="23">
        <v>45939.551059375</v>
      </c>
      <c r="F367" s="21" t="s">
        <v>7238</v>
      </c>
      <c r="G367" s="22"/>
      <c r="H367" s="20" t="s">
        <v>4127</v>
      </c>
      <c r="I367" s="21" t="s">
        <v>4128</v>
      </c>
      <c r="J367" s="20" t="s">
        <v>4129</v>
      </c>
      <c r="K367" s="20" t="s">
        <v>4130</v>
      </c>
      <c r="L367" s="21" t="s">
        <v>7239</v>
      </c>
      <c r="M367" s="20" t="s">
        <v>7240</v>
      </c>
      <c r="N367" s="20" t="s">
        <v>7241</v>
      </c>
      <c r="O367" s="20">
        <v>10</v>
      </c>
      <c r="P367" s="21" t="s">
        <v>4137</v>
      </c>
      <c r="Q367" s="20" t="s">
        <v>4098</v>
      </c>
      <c r="R367" s="21" t="s">
        <v>4138</v>
      </c>
      <c r="S367" s="21" t="s">
        <v>4133</v>
      </c>
      <c r="T367" s="20">
        <v>111058</v>
      </c>
      <c r="U367" s="20">
        <v>2</v>
      </c>
      <c r="V367" s="20">
        <v>0</v>
      </c>
      <c r="W367" s="20" t="s">
        <v>7240</v>
      </c>
      <c r="Y367" s="22">
        <v>45939.551057523102</v>
      </c>
      <c r="AA367" s="20" t="s">
        <v>4134</v>
      </c>
      <c r="AB367" s="27">
        <v>9106044848</v>
      </c>
      <c r="AC367" s="25" t="str">
        <f>VLOOKUP(AB367,Data!AF:AG,2,0)</f>
        <v>9106044848-00160242</v>
      </c>
      <c r="AE367" s="25" t="str">
        <f>VLOOKUP(AC367,Data!A:G,7,0)</f>
        <v>00160242</v>
      </c>
      <c r="AF367" s="25" t="str">
        <f>VLOOKUP(AC367,Data!A:D,4,0)</f>
        <v>09/10/2025</v>
      </c>
      <c r="AG367" s="20" t="s">
        <v>198</v>
      </c>
      <c r="AH367" s="25" t="s">
        <v>13162</v>
      </c>
      <c r="AI367" s="25" t="str">
        <f>VLOOKUP(AG367,'mã win'!B:K,10,0)</f>
        <v>N</v>
      </c>
      <c r="AJ367" s="20" t="str">
        <f>VLOOKUP(Q367,'mã sp'!A:B,2,0)</f>
        <v>GM500</v>
      </c>
      <c r="AK367" s="25" t="str">
        <f>VLOOKUP(AC367,Data!A:F,6,0)</f>
        <v>K25TTM</v>
      </c>
      <c r="AL367" s="20" t="str">
        <f t="shared" si="20"/>
        <v>6545 WM+ HCM 70 Tây Hòa</v>
      </c>
      <c r="AM367" s="20" t="str">
        <f>VLOOKUP(AC367,Data!A:M,13,0)</f>
        <v>0104918404</v>
      </c>
      <c r="AN367" s="20">
        <f>MATCH(L367,[1]Khach_hang!$O:$O,0)</f>
        <v>1862</v>
      </c>
      <c r="AO367" s="20" t="str">
        <f t="shared" si="21"/>
        <v>WIN6545</v>
      </c>
      <c r="AP367" s="20" t="str">
        <f>IF(AND(AM367="0104918404",AO367=""),"WIN"&amp;L367,IF(AO367="",VLOOKUP(AM367,'mã win'!B:J,9,0),""))</f>
        <v/>
      </c>
      <c r="AQ367" s="25" t="str">
        <f t="shared" si="22"/>
        <v>WIN6545</v>
      </c>
      <c r="AR367" s="1">
        <f t="shared" si="23"/>
        <v>239885.28</v>
      </c>
    </row>
    <row r="368" spans="1:44" x14ac:dyDescent="0.25">
      <c r="A368" s="20">
        <v>7854</v>
      </c>
      <c r="B368" s="21">
        <v>9106044848</v>
      </c>
      <c r="C368" s="22">
        <v>45939</v>
      </c>
      <c r="D368" s="22">
        <v>45944</v>
      </c>
      <c r="E368" s="23">
        <v>45939.551059375</v>
      </c>
      <c r="F368" s="21" t="s">
        <v>7238</v>
      </c>
      <c r="G368" s="22"/>
      <c r="H368" s="20" t="s">
        <v>4127</v>
      </c>
      <c r="I368" s="21" t="s">
        <v>4128</v>
      </c>
      <c r="J368" s="20" t="s">
        <v>4129</v>
      </c>
      <c r="K368" s="20" t="s">
        <v>4130</v>
      </c>
      <c r="L368" s="21" t="s">
        <v>7239</v>
      </c>
      <c r="M368" s="20" t="s">
        <v>7240</v>
      </c>
      <c r="N368" s="20" t="s">
        <v>7241</v>
      </c>
      <c r="O368" s="20">
        <v>20</v>
      </c>
      <c r="P368" s="21" t="s">
        <v>4139</v>
      </c>
      <c r="Q368" s="20" t="s">
        <v>3948</v>
      </c>
      <c r="R368" s="21" t="s">
        <v>4140</v>
      </c>
      <c r="S368" s="21" t="s">
        <v>4133</v>
      </c>
      <c r="T368" s="20">
        <v>74250</v>
      </c>
      <c r="U368" s="20">
        <v>2</v>
      </c>
      <c r="V368" s="20">
        <v>0</v>
      </c>
      <c r="W368" s="20" t="s">
        <v>7240</v>
      </c>
      <c r="Y368" s="22">
        <v>45939.551057523102</v>
      </c>
      <c r="AA368" s="20" t="s">
        <v>4134</v>
      </c>
      <c r="AB368" s="27">
        <v>9106044848</v>
      </c>
      <c r="AC368" s="25" t="str">
        <f>VLOOKUP(AB368,Data!AF:AG,2,0)</f>
        <v>9106044848-00160242</v>
      </c>
      <c r="AE368" s="25" t="str">
        <f>VLOOKUP(AC368,Data!A:G,7,0)</f>
        <v>00160242</v>
      </c>
      <c r="AF368" s="25" t="str">
        <f>VLOOKUP(AC368,Data!A:D,4,0)</f>
        <v>09/10/2025</v>
      </c>
      <c r="AG368" s="20" t="s">
        <v>198</v>
      </c>
      <c r="AH368" s="25" t="s">
        <v>13162</v>
      </c>
      <c r="AI368" s="25" t="str">
        <f>VLOOKUP(AG368,'mã win'!B:K,10,0)</f>
        <v>N</v>
      </c>
      <c r="AJ368" s="20" t="str">
        <f>VLOOKUP(Q368,'mã sp'!A:B,2,0)</f>
        <v>CC300</v>
      </c>
      <c r="AK368" s="25" t="str">
        <f>VLOOKUP(AC368,Data!A:F,6,0)</f>
        <v>K25TTM</v>
      </c>
      <c r="AL368" s="20" t="str">
        <f t="shared" si="20"/>
        <v>6545 WM+ HCM 70 Tây Hòa</v>
      </c>
      <c r="AM368" s="20" t="str">
        <f>VLOOKUP(AC368,Data!A:M,13,0)</f>
        <v>0104918404</v>
      </c>
      <c r="AN368" s="20">
        <f>MATCH(L368,[1]Khach_hang!$O:$O,0)</f>
        <v>1862</v>
      </c>
      <c r="AO368" s="20" t="str">
        <f t="shared" si="21"/>
        <v>WIN6545</v>
      </c>
      <c r="AP368" s="20" t="str">
        <f>IF(AND(AM368="0104918404",AO368=""),"WIN"&amp;L368,IF(AO368="",VLOOKUP(AM368,'mã win'!B:J,9,0),""))</f>
        <v/>
      </c>
      <c r="AQ368" s="25" t="str">
        <f t="shared" si="22"/>
        <v>WIN6545</v>
      </c>
      <c r="AR368" s="1">
        <f t="shared" si="23"/>
        <v>160380</v>
      </c>
    </row>
    <row r="369" spans="1:44" x14ac:dyDescent="0.25">
      <c r="A369" s="20">
        <v>7855</v>
      </c>
      <c r="B369" s="21">
        <v>9106044848</v>
      </c>
      <c r="C369" s="22">
        <v>45939</v>
      </c>
      <c r="D369" s="22">
        <v>45944</v>
      </c>
      <c r="E369" s="23">
        <v>45939.551059375</v>
      </c>
      <c r="F369" s="21" t="s">
        <v>7238</v>
      </c>
      <c r="G369" s="22"/>
      <c r="H369" s="20" t="s">
        <v>4127</v>
      </c>
      <c r="I369" s="21" t="s">
        <v>4128</v>
      </c>
      <c r="J369" s="20" t="s">
        <v>4129</v>
      </c>
      <c r="K369" s="20" t="s">
        <v>4130</v>
      </c>
      <c r="L369" s="21" t="s">
        <v>7239</v>
      </c>
      <c r="M369" s="20" t="s">
        <v>7240</v>
      </c>
      <c r="N369" s="20" t="s">
        <v>7241</v>
      </c>
      <c r="O369" s="20">
        <v>30</v>
      </c>
      <c r="P369" s="21" t="s">
        <v>4135</v>
      </c>
      <c r="Q369" s="20" t="s">
        <v>4086</v>
      </c>
      <c r="R369" s="21" t="s">
        <v>4136</v>
      </c>
      <c r="S369" s="21" t="s">
        <v>4133</v>
      </c>
      <c r="T369" s="20">
        <v>45588</v>
      </c>
      <c r="U369" s="20">
        <v>2</v>
      </c>
      <c r="V369" s="20">
        <v>0</v>
      </c>
      <c r="W369" s="20" t="s">
        <v>7240</v>
      </c>
      <c r="Y369" s="22">
        <v>45939.551057523102</v>
      </c>
      <c r="AA369" s="20" t="s">
        <v>4134</v>
      </c>
      <c r="AB369" s="27">
        <v>9106044848</v>
      </c>
      <c r="AC369" s="25" t="str">
        <f>VLOOKUP(AB369,Data!AF:AG,2,0)</f>
        <v>9106044848-00160242</v>
      </c>
      <c r="AE369" s="25" t="str">
        <f>VLOOKUP(AC369,Data!A:G,7,0)</f>
        <v>00160242</v>
      </c>
      <c r="AF369" s="25" t="str">
        <f>VLOOKUP(AC369,Data!A:D,4,0)</f>
        <v>09/10/2025</v>
      </c>
      <c r="AG369" s="20" t="s">
        <v>198</v>
      </c>
      <c r="AH369" s="25" t="s">
        <v>13162</v>
      </c>
      <c r="AI369" s="25" t="str">
        <f>VLOOKUP(AG369,'mã win'!B:K,10,0)</f>
        <v>N</v>
      </c>
      <c r="AJ369" s="20" t="str">
        <f>VLOOKUP(Q369,'mã sp'!A:B,2,0)</f>
        <v>TH200</v>
      </c>
      <c r="AK369" s="25" t="str">
        <f>VLOOKUP(AC369,Data!A:F,6,0)</f>
        <v>K25TTM</v>
      </c>
      <c r="AL369" s="20" t="str">
        <f t="shared" si="20"/>
        <v>6545 WM+ HCM 70 Tây Hòa</v>
      </c>
      <c r="AM369" s="20" t="str">
        <f>VLOOKUP(AC369,Data!A:M,13,0)</f>
        <v>0104918404</v>
      </c>
      <c r="AN369" s="20">
        <f>MATCH(L369,[1]Khach_hang!$O:$O,0)</f>
        <v>1862</v>
      </c>
      <c r="AO369" s="20" t="str">
        <f t="shared" si="21"/>
        <v>WIN6545</v>
      </c>
      <c r="AP369" s="20" t="str">
        <f>IF(AND(AM369="0104918404",AO369=""),"WIN"&amp;L369,IF(AO369="",VLOOKUP(AM369,'mã win'!B:J,9,0),""))</f>
        <v/>
      </c>
      <c r="AQ369" s="25" t="str">
        <f t="shared" si="22"/>
        <v>WIN6545</v>
      </c>
      <c r="AR369" s="1">
        <f t="shared" si="23"/>
        <v>98470.080000000002</v>
      </c>
    </row>
    <row r="370" spans="1:44" x14ac:dyDescent="0.25">
      <c r="A370" s="20">
        <v>7856</v>
      </c>
      <c r="B370" s="21">
        <v>9106044848</v>
      </c>
      <c r="C370" s="22">
        <v>45939</v>
      </c>
      <c r="D370" s="22">
        <v>45944</v>
      </c>
      <c r="E370" s="23">
        <v>45939.551059375</v>
      </c>
      <c r="F370" s="21" t="s">
        <v>7238</v>
      </c>
      <c r="G370" s="22"/>
      <c r="H370" s="20" t="s">
        <v>4127</v>
      </c>
      <c r="I370" s="21" t="s">
        <v>4128</v>
      </c>
      <c r="J370" s="20" t="s">
        <v>4129</v>
      </c>
      <c r="K370" s="20" t="s">
        <v>4130</v>
      </c>
      <c r="L370" s="21" t="s">
        <v>7239</v>
      </c>
      <c r="M370" s="20" t="s">
        <v>7240</v>
      </c>
      <c r="N370" s="20" t="s">
        <v>7241</v>
      </c>
      <c r="O370" s="20">
        <v>40</v>
      </c>
      <c r="P370" s="21" t="s">
        <v>4150</v>
      </c>
      <c r="Q370" s="20" t="s">
        <v>3966</v>
      </c>
      <c r="R370" s="21" t="s">
        <v>4151</v>
      </c>
      <c r="S370" s="21" t="s">
        <v>4133</v>
      </c>
      <c r="T370" s="20">
        <v>70950</v>
      </c>
      <c r="U370" s="20">
        <v>2</v>
      </c>
      <c r="V370" s="20">
        <v>0</v>
      </c>
      <c r="W370" s="20" t="s">
        <v>7240</v>
      </c>
      <c r="Y370" s="22">
        <v>45939.551057523102</v>
      </c>
      <c r="AA370" s="20" t="s">
        <v>4134</v>
      </c>
      <c r="AB370" s="27">
        <v>9106044848</v>
      </c>
      <c r="AC370" s="25" t="str">
        <f>VLOOKUP(AB370,Data!AF:AG,2,0)</f>
        <v>9106044848-00160242</v>
      </c>
      <c r="AE370" s="25" t="str">
        <f>VLOOKUP(AC370,Data!A:G,7,0)</f>
        <v>00160242</v>
      </c>
      <c r="AF370" s="25" t="str">
        <f>VLOOKUP(AC370,Data!A:D,4,0)</f>
        <v>09/10/2025</v>
      </c>
      <c r="AG370" s="20" t="s">
        <v>198</v>
      </c>
      <c r="AH370" s="25" t="s">
        <v>13162</v>
      </c>
      <c r="AI370" s="25" t="str">
        <f>VLOOKUP(AG370,'mã win'!B:K,10,0)</f>
        <v>N</v>
      </c>
      <c r="AJ370" s="20" t="str">
        <f>VLOOKUP(Q370,'mã sp'!A:B,2,0)</f>
        <v>CN300</v>
      </c>
      <c r="AK370" s="25" t="str">
        <f>VLOOKUP(AC370,Data!A:F,6,0)</f>
        <v>K25TTM</v>
      </c>
      <c r="AL370" s="20" t="str">
        <f t="shared" si="20"/>
        <v>6545 WM+ HCM 70 Tây Hòa</v>
      </c>
      <c r="AM370" s="20" t="str">
        <f>VLOOKUP(AC370,Data!A:M,13,0)</f>
        <v>0104918404</v>
      </c>
      <c r="AN370" s="20">
        <f>MATCH(L370,[1]Khach_hang!$O:$O,0)</f>
        <v>1862</v>
      </c>
      <c r="AO370" s="20" t="str">
        <f t="shared" si="21"/>
        <v>WIN6545</v>
      </c>
      <c r="AP370" s="20" t="str">
        <f>IF(AND(AM370="0104918404",AO370=""),"WIN"&amp;L370,IF(AO370="",VLOOKUP(AM370,'mã win'!B:J,9,0),""))</f>
        <v/>
      </c>
      <c r="AQ370" s="25" t="str">
        <f t="shared" si="22"/>
        <v>WIN6545</v>
      </c>
      <c r="AR370" s="1">
        <f t="shared" si="23"/>
        <v>153252</v>
      </c>
    </row>
    <row r="371" spans="1:44" x14ac:dyDescent="0.25">
      <c r="A371" s="20">
        <v>7857</v>
      </c>
      <c r="B371" s="21">
        <v>9106044816</v>
      </c>
      <c r="C371" s="22">
        <v>45939</v>
      </c>
      <c r="D371" s="22">
        <v>45939</v>
      </c>
      <c r="E371" s="23">
        <v>45939.552056215303</v>
      </c>
      <c r="F371" s="21" t="s">
        <v>7242</v>
      </c>
      <c r="G371" s="22"/>
      <c r="H371" s="20" t="s">
        <v>4127</v>
      </c>
      <c r="I371" s="21" t="s">
        <v>4128</v>
      </c>
      <c r="J371" s="20" t="s">
        <v>4129</v>
      </c>
      <c r="K371" s="20" t="s">
        <v>4130</v>
      </c>
      <c r="L371" s="21" t="s">
        <v>5916</v>
      </c>
      <c r="M371" s="20" t="s">
        <v>5917</v>
      </c>
      <c r="N371" s="20" t="s">
        <v>5918</v>
      </c>
      <c r="O371" s="20">
        <v>10</v>
      </c>
      <c r="P371" s="21" t="s">
        <v>4141</v>
      </c>
      <c r="Q371" s="20" t="s">
        <v>4058</v>
      </c>
      <c r="R371" s="21" t="s">
        <v>4142</v>
      </c>
      <c r="S371" s="21" t="s">
        <v>4133</v>
      </c>
      <c r="T371" s="20">
        <v>37720</v>
      </c>
      <c r="U371" s="20">
        <v>2</v>
      </c>
      <c r="V371" s="20">
        <v>0</v>
      </c>
      <c r="W371" s="20" t="s">
        <v>5917</v>
      </c>
      <c r="X371" s="20" t="s">
        <v>5919</v>
      </c>
      <c r="Y371" s="22">
        <v>45939.552054317101</v>
      </c>
      <c r="AA371" s="20" t="s">
        <v>4134</v>
      </c>
      <c r="AB371" s="27">
        <v>9106044816</v>
      </c>
      <c r="AC371" s="25" t="str">
        <f>VLOOKUP(AB371,Data!AF:AG,2,0)</f>
        <v>9106044816-00081102</v>
      </c>
      <c r="AE371" s="25" t="str">
        <f>VLOOKUP(AC371,Data!A:G,7,0)</f>
        <v>00081102</v>
      </c>
      <c r="AF371" s="25" t="str">
        <f>VLOOKUP(AC371,Data!A:D,4,0)</f>
        <v>09/10/2025</v>
      </c>
      <c r="AG371" s="20" t="s">
        <v>64</v>
      </c>
      <c r="AH371" s="25" t="s">
        <v>3639</v>
      </c>
      <c r="AI371" s="25" t="str">
        <f>VLOOKUP(AG371,'mã win'!B:K,10,0)</f>
        <v>N</v>
      </c>
      <c r="AJ371" s="20" t="str">
        <f>VLOOKUP(Q371,'mã sp'!A:B,2,0)</f>
        <v>MNH250</v>
      </c>
      <c r="AK371" s="25" t="str">
        <f>VLOOKUP(AC371,Data!A:F,6,0)</f>
        <v>K25TTM</v>
      </c>
      <c r="AL371" s="20" t="str">
        <f t="shared" si="20"/>
        <v>5261 WM+ DNG 02 Tôn Thất Đạm</v>
      </c>
      <c r="AM371" s="20" t="str">
        <f>VLOOKUP(AC371,Data!A:M,13,0)</f>
        <v>0104918404-009</v>
      </c>
      <c r="AO371" s="20" t="str">
        <f t="shared" si="21"/>
        <v/>
      </c>
      <c r="AP371" s="20" t="str">
        <f>IF(AND(AM371="0104918404",AO371=""),"WIN"&amp;L371,IF(AO371="",VLOOKUP(AM371,'mã win'!B:J,9,0),""))</f>
        <v>WIN-DNG-01-009</v>
      </c>
      <c r="AQ371" s="25" t="str">
        <f t="shared" si="22"/>
        <v>WIN-DNG-01-009</v>
      </c>
      <c r="AR371" s="1">
        <f t="shared" si="23"/>
        <v>81475.199999999997</v>
      </c>
    </row>
    <row r="372" spans="1:44" x14ac:dyDescent="0.25">
      <c r="A372" s="20">
        <v>7858</v>
      </c>
      <c r="B372" s="21">
        <v>9106044969</v>
      </c>
      <c r="C372" s="22">
        <v>45939</v>
      </c>
      <c r="D372" s="22">
        <v>45939</v>
      </c>
      <c r="E372" s="23">
        <v>45939.564028240697</v>
      </c>
      <c r="F372" s="21" t="s">
        <v>7243</v>
      </c>
      <c r="G372" s="22"/>
      <c r="H372" s="20" t="s">
        <v>4127</v>
      </c>
      <c r="I372" s="21" t="s">
        <v>4128</v>
      </c>
      <c r="J372" s="20" t="s">
        <v>4129</v>
      </c>
      <c r="K372" s="20" t="s">
        <v>4130</v>
      </c>
      <c r="L372" s="21" t="s">
        <v>7244</v>
      </c>
      <c r="M372" s="20" t="s">
        <v>7245</v>
      </c>
      <c r="N372" s="20" t="s">
        <v>7246</v>
      </c>
      <c r="O372" s="20">
        <v>10</v>
      </c>
      <c r="P372" s="21" t="s">
        <v>4150</v>
      </c>
      <c r="Q372" s="20" t="s">
        <v>3966</v>
      </c>
      <c r="R372" s="21" t="s">
        <v>4151</v>
      </c>
      <c r="S372" s="21" t="s">
        <v>4133</v>
      </c>
      <c r="T372" s="20">
        <v>70950</v>
      </c>
      <c r="U372" s="20">
        <v>3</v>
      </c>
      <c r="V372" s="20">
        <v>0</v>
      </c>
      <c r="W372" s="20" t="s">
        <v>7245</v>
      </c>
      <c r="X372" s="20" t="s">
        <v>7247</v>
      </c>
      <c r="Y372" s="22">
        <v>45939.564026122702</v>
      </c>
      <c r="AA372" s="20" t="s">
        <v>4134</v>
      </c>
      <c r="AB372" s="27">
        <v>9106044969</v>
      </c>
      <c r="AC372" s="25" t="str">
        <f>VLOOKUP(AB372,Data!AF:AG,2,0)</f>
        <v>9106044969-00160249</v>
      </c>
      <c r="AE372" s="25" t="str">
        <f>VLOOKUP(AC372,Data!A:G,7,0)</f>
        <v>00160249</v>
      </c>
      <c r="AF372" s="25" t="str">
        <f>VLOOKUP(AC372,Data!A:D,4,0)</f>
        <v>09/10/2025</v>
      </c>
      <c r="AG372" s="20" t="s">
        <v>198</v>
      </c>
      <c r="AH372" s="25" t="s">
        <v>12462</v>
      </c>
      <c r="AI372" s="25" t="str">
        <f>VLOOKUP(AG372,'mã win'!B:K,10,0)</f>
        <v>N</v>
      </c>
      <c r="AJ372" s="20" t="str">
        <f>VLOOKUP(Q372,'mã sp'!A:B,2,0)</f>
        <v>CN300</v>
      </c>
      <c r="AK372" s="25" t="str">
        <f>VLOOKUP(AC372,Data!A:F,6,0)</f>
        <v>K25TTM</v>
      </c>
      <c r="AL372" s="20" t="str">
        <f t="shared" si="20"/>
        <v>5532 WIN HCM 50-52 đường 50A</v>
      </c>
      <c r="AM372" s="20" t="str">
        <f>VLOOKUP(AC372,Data!A:M,13,0)</f>
        <v>0104918404</v>
      </c>
      <c r="AN372" s="20">
        <f>MATCH(L372,[1]Khach_hang!$O:$O,0)</f>
        <v>1510</v>
      </c>
      <c r="AO372" s="20" t="str">
        <f t="shared" si="21"/>
        <v>WIN5532</v>
      </c>
      <c r="AP372" s="20" t="str">
        <f>IF(AND(AM372="0104918404",AO372=""),"WIN"&amp;L372,IF(AO372="",VLOOKUP(AM372,'mã win'!B:J,9,0),""))</f>
        <v/>
      </c>
      <c r="AQ372" s="25" t="str">
        <f t="shared" si="22"/>
        <v>WIN5532</v>
      </c>
      <c r="AR372" s="1">
        <f t="shared" si="23"/>
        <v>229878</v>
      </c>
    </row>
    <row r="373" spans="1:44" x14ac:dyDescent="0.25">
      <c r="A373" s="20">
        <v>7859</v>
      </c>
      <c r="B373" s="21">
        <v>9106044973</v>
      </c>
      <c r="C373" s="22">
        <v>45939</v>
      </c>
      <c r="D373" s="22">
        <v>45939</v>
      </c>
      <c r="E373" s="23">
        <v>45939.565178900499</v>
      </c>
      <c r="F373" s="21" t="s">
        <v>7248</v>
      </c>
      <c r="G373" s="22"/>
      <c r="H373" s="20" t="s">
        <v>4127</v>
      </c>
      <c r="I373" s="21" t="s">
        <v>4128</v>
      </c>
      <c r="J373" s="20" t="s">
        <v>4129</v>
      </c>
      <c r="K373" s="20" t="s">
        <v>4130</v>
      </c>
      <c r="L373" s="21" t="s">
        <v>5924</v>
      </c>
      <c r="M373" s="20" t="s">
        <v>5925</v>
      </c>
      <c r="N373" s="20" t="s">
        <v>5926</v>
      </c>
      <c r="O373" s="20">
        <v>10</v>
      </c>
      <c r="P373" s="21" t="s">
        <v>4137</v>
      </c>
      <c r="Q373" s="20" t="s">
        <v>4098</v>
      </c>
      <c r="R373" s="21" t="s">
        <v>4138</v>
      </c>
      <c r="S373" s="21" t="s">
        <v>4133</v>
      </c>
      <c r="T373" s="20">
        <v>111058</v>
      </c>
      <c r="U373" s="20">
        <v>1</v>
      </c>
      <c r="V373" s="20">
        <v>0</v>
      </c>
      <c r="W373" s="20" t="s">
        <v>5925</v>
      </c>
      <c r="Y373" s="22">
        <v>45939.565176655102</v>
      </c>
      <c r="AA373" s="20" t="s">
        <v>4134</v>
      </c>
      <c r="AB373" s="27">
        <v>9106044973</v>
      </c>
      <c r="AC373" s="25" t="str">
        <f>VLOOKUP(AB373,Data!AF:AG,2,0)</f>
        <v>9106044973-00008334</v>
      </c>
      <c r="AE373" s="25" t="str">
        <f>VLOOKUP(AC373,Data!A:G,7,0)</f>
        <v>00008334</v>
      </c>
      <c r="AF373" s="25" t="str">
        <f>VLOOKUP(AC373,Data!A:D,4,0)</f>
        <v>09/10/2025</v>
      </c>
      <c r="AG373" s="20" t="s">
        <v>542</v>
      </c>
      <c r="AH373" s="25" t="s">
        <v>3696</v>
      </c>
      <c r="AI373" s="25" t="str">
        <f>VLOOKUP(AG373,'mã win'!B:K,10,0)</f>
        <v>N</v>
      </c>
      <c r="AJ373" s="20" t="str">
        <f>VLOOKUP(Q373,'mã sp'!A:B,2,0)</f>
        <v>GM500</v>
      </c>
      <c r="AK373" s="25" t="str">
        <f>VLOOKUP(AC373,Data!A:F,6,0)</f>
        <v>K25TTM</v>
      </c>
      <c r="AL373" s="20" t="str">
        <f t="shared" si="20"/>
        <v>2ALS WM+ GLI 260 Phạm Văn Đồng</v>
      </c>
      <c r="AM373" s="20" t="str">
        <f>VLOOKUP(AC373,Data!A:M,13,0)</f>
        <v>0104918404-022</v>
      </c>
      <c r="AO373" s="20" t="str">
        <f t="shared" si="21"/>
        <v/>
      </c>
      <c r="AP373" s="20" t="str">
        <f>IF(AND(AM373="0104918404",AO373=""),"WIN"&amp;L373,IF(AO373="",VLOOKUP(AM373,'mã win'!B:J,9,0),""))</f>
        <v>WIN-022</v>
      </c>
      <c r="AQ373" s="25" t="str">
        <f t="shared" si="22"/>
        <v>WIN-022</v>
      </c>
      <c r="AR373" s="1">
        <f t="shared" si="23"/>
        <v>119942.64</v>
      </c>
    </row>
    <row r="374" spans="1:44" x14ac:dyDescent="0.25">
      <c r="A374" s="20">
        <v>7860</v>
      </c>
      <c r="B374" s="21">
        <v>9106044989</v>
      </c>
      <c r="C374" s="22">
        <v>45939</v>
      </c>
      <c r="D374" s="22">
        <v>45944</v>
      </c>
      <c r="E374" s="23">
        <v>45939.565824305602</v>
      </c>
      <c r="F374" s="21" t="s">
        <v>7249</v>
      </c>
      <c r="G374" s="22"/>
      <c r="H374" s="20" t="s">
        <v>4127</v>
      </c>
      <c r="I374" s="21" t="s">
        <v>4128</v>
      </c>
      <c r="J374" s="20" t="s">
        <v>4129</v>
      </c>
      <c r="K374" s="20" t="s">
        <v>4130</v>
      </c>
      <c r="L374" s="21" t="s">
        <v>5625</v>
      </c>
      <c r="M374" s="20" t="s">
        <v>5626</v>
      </c>
      <c r="N374" s="20" t="s">
        <v>5627</v>
      </c>
      <c r="O374" s="20">
        <v>10</v>
      </c>
      <c r="P374" s="21" t="s">
        <v>4137</v>
      </c>
      <c r="Q374" s="20" t="s">
        <v>4098</v>
      </c>
      <c r="R374" s="21" t="s">
        <v>4138</v>
      </c>
      <c r="S374" s="21" t="s">
        <v>4133</v>
      </c>
      <c r="T374" s="20">
        <v>111058</v>
      </c>
      <c r="U374" s="20">
        <v>2</v>
      </c>
      <c r="V374" s="20">
        <v>0</v>
      </c>
      <c r="W374" s="20" t="s">
        <v>5626</v>
      </c>
      <c r="X374" s="20" t="s">
        <v>5628</v>
      </c>
      <c r="Y374" s="22">
        <v>45939.565823761601</v>
      </c>
      <c r="Z374" s="20" t="s">
        <v>7250</v>
      </c>
      <c r="AA374" s="20" t="s">
        <v>4134</v>
      </c>
      <c r="AB374" s="27">
        <v>9106044989</v>
      </c>
      <c r="AC374" s="25" t="str">
        <f>VLOOKUP(AB374,Data!AF:AG,2,0)</f>
        <v>9106044989-00015016</v>
      </c>
      <c r="AE374" s="25" t="str">
        <f>VLOOKUP(AC374,Data!A:G,7,0)</f>
        <v>00015016</v>
      </c>
      <c r="AF374" s="25" t="str">
        <f>VLOOKUP(AC374,Data!A:D,4,0)</f>
        <v>09/10/2025</v>
      </c>
      <c r="AG374" s="20" t="s">
        <v>143</v>
      </c>
      <c r="AH374" s="25" t="s">
        <v>3621</v>
      </c>
      <c r="AI374" s="25" t="str">
        <f>VLOOKUP(AG374,'mã win'!B:K,10,0)</f>
        <v>B</v>
      </c>
      <c r="AJ374" s="20" t="str">
        <f>VLOOKUP(Q374,'mã sp'!A:B,2,0)</f>
        <v>GM500</v>
      </c>
      <c r="AK374" s="25" t="str">
        <f>VLOOKUP(AC374,Data!A:F,6,0)</f>
        <v>K25TTM</v>
      </c>
      <c r="AL374" s="20" t="str">
        <f t="shared" si="20"/>
        <v>3526 WM+ HDG 272 Điện Biên Phủ</v>
      </c>
      <c r="AM374" s="20" t="str">
        <f>VLOOKUP(AC374,Data!A:M,13,0)</f>
        <v>0104918404-006</v>
      </c>
      <c r="AO374" s="20" t="str">
        <f t="shared" si="21"/>
        <v/>
      </c>
      <c r="AP374" s="20" t="str">
        <f>IF(AND(AM374="0104918404",AO374=""),"WIN"&amp;L374,IF(AO374="",VLOOKUP(AM374,'mã win'!B:J,9,0),""))</f>
        <v>WIN-HDG-00-006</v>
      </c>
      <c r="AQ374" s="25" t="str">
        <f t="shared" si="22"/>
        <v>WIN-HDG-00-006</v>
      </c>
      <c r="AR374" s="1">
        <f t="shared" si="23"/>
        <v>239885.28</v>
      </c>
    </row>
    <row r="375" spans="1:44" x14ac:dyDescent="0.25">
      <c r="A375" s="20">
        <v>7861</v>
      </c>
      <c r="B375" s="21">
        <v>9106045048</v>
      </c>
      <c r="C375" s="22">
        <v>45939</v>
      </c>
      <c r="D375" s="22">
        <v>45944</v>
      </c>
      <c r="E375" s="23">
        <v>45939.570945567102</v>
      </c>
      <c r="F375" s="21" t="s">
        <v>7251</v>
      </c>
      <c r="G375" s="22"/>
      <c r="H375" s="20" t="s">
        <v>4127</v>
      </c>
      <c r="I375" s="21" t="s">
        <v>4128</v>
      </c>
      <c r="J375" s="20" t="s">
        <v>4129</v>
      </c>
      <c r="K375" s="20" t="s">
        <v>4130</v>
      </c>
      <c r="L375" s="21" t="s">
        <v>7252</v>
      </c>
      <c r="M375" s="20" t="s">
        <v>7253</v>
      </c>
      <c r="N375" s="20" t="s">
        <v>7254</v>
      </c>
      <c r="O375" s="20">
        <v>10</v>
      </c>
      <c r="P375" s="21" t="s">
        <v>4137</v>
      </c>
      <c r="Q375" s="20" t="s">
        <v>4098</v>
      </c>
      <c r="R375" s="21" t="s">
        <v>4138</v>
      </c>
      <c r="S375" s="21" t="s">
        <v>4133</v>
      </c>
      <c r="T375" s="20">
        <v>111058</v>
      </c>
      <c r="U375" s="20">
        <v>1</v>
      </c>
      <c r="V375" s="20">
        <v>0</v>
      </c>
      <c r="W375" s="20" t="s">
        <v>7253</v>
      </c>
      <c r="X375" s="20" t="s">
        <v>4161</v>
      </c>
      <c r="Y375" s="22">
        <v>45939.570943981496</v>
      </c>
      <c r="AA375" s="20" t="s">
        <v>4134</v>
      </c>
      <c r="AB375" s="27">
        <v>9106045048</v>
      </c>
      <c r="AC375" s="25" t="str">
        <f>VLOOKUP(AB375,Data!AF:AG,2,0)</f>
        <v>9106045048-00482459</v>
      </c>
      <c r="AE375" s="25" t="str">
        <f>VLOOKUP(AC375,Data!A:G,7,0)</f>
        <v>00482459</v>
      </c>
      <c r="AF375" s="25" t="str">
        <f>VLOOKUP(AC375,Data!A:D,4,0)</f>
        <v>09/10/2025</v>
      </c>
      <c r="AG375" s="20" t="s">
        <v>55</v>
      </c>
      <c r="AH375" s="25" t="s">
        <v>12346</v>
      </c>
      <c r="AI375" s="25" t="str">
        <f>VLOOKUP(AG375,'mã win'!B:K,10,0)</f>
        <v>B</v>
      </c>
      <c r="AJ375" s="20" t="str">
        <f>VLOOKUP(Q375,'mã sp'!A:B,2,0)</f>
        <v>GM500</v>
      </c>
      <c r="AK375" s="25" t="str">
        <f>VLOOKUP(AC375,Data!A:F,6,0)</f>
        <v>K25TTM</v>
      </c>
      <c r="AL375" s="20" t="str">
        <f t="shared" si="20"/>
        <v>5369 WM+ HNI Khu Phố, TT Liên Quan</v>
      </c>
      <c r="AM375" s="20" t="str">
        <f>VLOOKUP(AC375,Data!A:M,13,0)</f>
        <v>0104918404-002</v>
      </c>
      <c r="AN375" s="20">
        <f>MATCH(L375,[1]Khach_hang!$O:$O,0)</f>
        <v>1451</v>
      </c>
      <c r="AO375" s="20" t="str">
        <f t="shared" si="21"/>
        <v>WIN5369</v>
      </c>
      <c r="AP375" s="20" t="str">
        <f>IF(AND(AM375="0104918404",AO375=""),"WIN"&amp;L375,IF(AO375="",VLOOKUP(AM375,'mã win'!B:J,9,0),""))</f>
        <v/>
      </c>
      <c r="AQ375" s="25" t="str">
        <f t="shared" si="22"/>
        <v>WIN5369</v>
      </c>
      <c r="AR375" s="1">
        <f t="shared" si="23"/>
        <v>119942.64</v>
      </c>
    </row>
    <row r="376" spans="1:44" x14ac:dyDescent="0.25">
      <c r="A376" s="20">
        <v>7862</v>
      </c>
      <c r="B376" s="21">
        <v>9106045040</v>
      </c>
      <c r="C376" s="22">
        <v>45939</v>
      </c>
      <c r="D376" s="22">
        <v>45939</v>
      </c>
      <c r="E376" s="23">
        <v>45939.573293668996</v>
      </c>
      <c r="F376" s="21" t="s">
        <v>7255</v>
      </c>
      <c r="G376" s="22"/>
      <c r="H376" s="20" t="s">
        <v>4127</v>
      </c>
      <c r="I376" s="21" t="s">
        <v>4128</v>
      </c>
      <c r="J376" s="20" t="s">
        <v>4129</v>
      </c>
      <c r="K376" s="20" t="s">
        <v>4130</v>
      </c>
      <c r="L376" s="21" t="s">
        <v>5306</v>
      </c>
      <c r="M376" s="20" t="s">
        <v>5307</v>
      </c>
      <c r="N376" s="20" t="s">
        <v>5308</v>
      </c>
      <c r="O376" s="20">
        <v>10</v>
      </c>
      <c r="P376" s="21" t="s">
        <v>4141</v>
      </c>
      <c r="Q376" s="20" t="s">
        <v>4058</v>
      </c>
      <c r="R376" s="21" t="s">
        <v>4142</v>
      </c>
      <c r="S376" s="21" t="s">
        <v>4133</v>
      </c>
      <c r="T376" s="20">
        <v>37720</v>
      </c>
      <c r="U376" s="20">
        <v>2</v>
      </c>
      <c r="V376" s="20">
        <v>0</v>
      </c>
      <c r="W376" s="20" t="s">
        <v>5307</v>
      </c>
      <c r="Y376" s="22">
        <v>45939.573291585701</v>
      </c>
      <c r="AA376" s="20" t="s">
        <v>4134</v>
      </c>
      <c r="AB376" s="27">
        <v>9106045040</v>
      </c>
      <c r="AC376" s="25" t="str">
        <f>VLOOKUP(AB376,Data!AF:AG,2,0)</f>
        <v>9106045040-00482455</v>
      </c>
      <c r="AE376" s="25" t="str">
        <f>VLOOKUP(AC376,Data!A:G,7,0)</f>
        <v>00482455</v>
      </c>
      <c r="AF376" s="25" t="str">
        <f>VLOOKUP(AC376,Data!A:D,4,0)</f>
        <v>09/10/2025</v>
      </c>
      <c r="AG376" s="20" t="s">
        <v>55</v>
      </c>
      <c r="AH376" s="25" t="s">
        <v>14484</v>
      </c>
      <c r="AI376" s="25" t="str">
        <f>VLOOKUP(AG376,'mã win'!B:K,10,0)</f>
        <v>B</v>
      </c>
      <c r="AJ376" s="20" t="str">
        <f>VLOOKUP(Q376,'mã sp'!A:B,2,0)</f>
        <v>MNH250</v>
      </c>
      <c r="AK376" s="25" t="str">
        <f>VLOOKUP(AC376,Data!A:F,6,0)</f>
        <v>K25TTM</v>
      </c>
      <c r="AL376" s="20" t="str">
        <f t="shared" si="20"/>
        <v>2AA2 WM+ HNI Yên Bài, Mê Linh</v>
      </c>
      <c r="AM376" s="20" t="str">
        <f>VLOOKUP(AC376,Data!A:M,13,0)</f>
        <v>0104918404-002</v>
      </c>
      <c r="AN376" s="20">
        <f>MATCH(L376,[1]Khach_hang!$O:$O,0)</f>
        <v>435</v>
      </c>
      <c r="AO376" s="20" t="str">
        <f t="shared" si="21"/>
        <v>WIN2AA2</v>
      </c>
      <c r="AP376" s="20" t="str">
        <f>IF(AND(AM376="0104918404",AO376=""),"WIN"&amp;L376,IF(AO376="",VLOOKUP(AM376,'mã win'!B:J,9,0),""))</f>
        <v/>
      </c>
      <c r="AQ376" s="25" t="str">
        <f t="shared" si="22"/>
        <v>WIN2AA2</v>
      </c>
      <c r="AR376" s="1">
        <f t="shared" si="23"/>
        <v>81475.199999999997</v>
      </c>
    </row>
    <row r="377" spans="1:44" x14ac:dyDescent="0.25">
      <c r="A377" s="20">
        <v>7863</v>
      </c>
      <c r="B377" s="21">
        <v>9106045040</v>
      </c>
      <c r="C377" s="22">
        <v>45939</v>
      </c>
      <c r="D377" s="22">
        <v>45939</v>
      </c>
      <c r="E377" s="23">
        <v>45939.573293668996</v>
      </c>
      <c r="F377" s="21" t="s">
        <v>7255</v>
      </c>
      <c r="G377" s="22"/>
      <c r="H377" s="20" t="s">
        <v>4127</v>
      </c>
      <c r="I377" s="21" t="s">
        <v>4128</v>
      </c>
      <c r="J377" s="20" t="s">
        <v>4129</v>
      </c>
      <c r="K377" s="20" t="s">
        <v>4130</v>
      </c>
      <c r="L377" s="21" t="s">
        <v>5306</v>
      </c>
      <c r="M377" s="20" t="s">
        <v>5307</v>
      </c>
      <c r="N377" s="20" t="s">
        <v>5308</v>
      </c>
      <c r="O377" s="20">
        <v>20</v>
      </c>
      <c r="P377" s="21" t="s">
        <v>4137</v>
      </c>
      <c r="Q377" s="20" t="s">
        <v>4098</v>
      </c>
      <c r="R377" s="21" t="s">
        <v>4138</v>
      </c>
      <c r="S377" s="21" t="s">
        <v>4133</v>
      </c>
      <c r="T377" s="20">
        <v>111058</v>
      </c>
      <c r="U377" s="20">
        <v>2</v>
      </c>
      <c r="V377" s="20">
        <v>0</v>
      </c>
      <c r="W377" s="20" t="s">
        <v>5307</v>
      </c>
      <c r="Y377" s="22">
        <v>45939.573291585701</v>
      </c>
      <c r="AA377" s="20" t="s">
        <v>4134</v>
      </c>
      <c r="AB377" s="27">
        <v>9106045040</v>
      </c>
      <c r="AC377" s="25" t="str">
        <f>VLOOKUP(AB377,Data!AF:AG,2,0)</f>
        <v>9106045040-00482455</v>
      </c>
      <c r="AE377" s="25" t="str">
        <f>VLOOKUP(AC377,Data!A:G,7,0)</f>
        <v>00482455</v>
      </c>
      <c r="AF377" s="25" t="str">
        <f>VLOOKUP(AC377,Data!A:D,4,0)</f>
        <v>09/10/2025</v>
      </c>
      <c r="AG377" s="20" t="s">
        <v>55</v>
      </c>
      <c r="AH377" s="25" t="s">
        <v>14484</v>
      </c>
      <c r="AI377" s="25" t="str">
        <f>VLOOKUP(AG377,'mã win'!B:K,10,0)</f>
        <v>B</v>
      </c>
      <c r="AJ377" s="20" t="str">
        <f>VLOOKUP(Q377,'mã sp'!A:B,2,0)</f>
        <v>GM500</v>
      </c>
      <c r="AK377" s="25" t="str">
        <f>VLOOKUP(AC377,Data!A:F,6,0)</f>
        <v>K25TTM</v>
      </c>
      <c r="AL377" s="20" t="str">
        <f t="shared" si="20"/>
        <v>2AA2 WM+ HNI Yên Bài, Mê Linh</v>
      </c>
      <c r="AM377" s="20" t="str">
        <f>VLOOKUP(AC377,Data!A:M,13,0)</f>
        <v>0104918404-002</v>
      </c>
      <c r="AN377" s="20">
        <f>MATCH(L377,[1]Khach_hang!$O:$O,0)</f>
        <v>435</v>
      </c>
      <c r="AO377" s="20" t="str">
        <f t="shared" si="21"/>
        <v>WIN2AA2</v>
      </c>
      <c r="AP377" s="20" t="str">
        <f>IF(AND(AM377="0104918404",AO377=""),"WIN"&amp;L377,IF(AO377="",VLOOKUP(AM377,'mã win'!B:J,9,0),""))</f>
        <v/>
      </c>
      <c r="AQ377" s="25" t="str">
        <f t="shared" si="22"/>
        <v>WIN2AA2</v>
      </c>
      <c r="AR377" s="1">
        <f t="shared" si="23"/>
        <v>239885.28</v>
      </c>
    </row>
    <row r="378" spans="1:44" x14ac:dyDescent="0.25">
      <c r="A378" s="20">
        <v>7864</v>
      </c>
      <c r="B378" s="21">
        <v>9106045069</v>
      </c>
      <c r="C378" s="22">
        <v>45939</v>
      </c>
      <c r="D378" s="22">
        <v>45944</v>
      </c>
      <c r="E378" s="23">
        <v>45939.5737177431</v>
      </c>
      <c r="F378" s="21" t="s">
        <v>7256</v>
      </c>
      <c r="G378" s="22"/>
      <c r="H378" s="20" t="s">
        <v>4127</v>
      </c>
      <c r="I378" s="21" t="s">
        <v>4128</v>
      </c>
      <c r="J378" s="20" t="s">
        <v>4129</v>
      </c>
      <c r="K378" s="20" t="s">
        <v>4130</v>
      </c>
      <c r="L378" s="21" t="s">
        <v>5744</v>
      </c>
      <c r="M378" s="20" t="s">
        <v>5745</v>
      </c>
      <c r="N378" s="20" t="s">
        <v>5746</v>
      </c>
      <c r="O378" s="20">
        <v>10</v>
      </c>
      <c r="P378" s="21" t="s">
        <v>4137</v>
      </c>
      <c r="Q378" s="20" t="s">
        <v>4098</v>
      </c>
      <c r="R378" s="21" t="s">
        <v>4138</v>
      </c>
      <c r="S378" s="21" t="s">
        <v>4133</v>
      </c>
      <c r="T378" s="20">
        <v>111058</v>
      </c>
      <c r="U378" s="20">
        <v>2</v>
      </c>
      <c r="V378" s="20">
        <v>0</v>
      </c>
      <c r="W378" s="20" t="s">
        <v>5745</v>
      </c>
      <c r="Y378" s="22">
        <v>45939.573715821803</v>
      </c>
      <c r="AA378" s="20" t="s">
        <v>4134</v>
      </c>
      <c r="AB378" s="27">
        <v>9106045069</v>
      </c>
      <c r="AC378" s="25" t="str">
        <f>VLOOKUP(AB378,Data!AF:AG,2,0)</f>
        <v>9106045069-00018239</v>
      </c>
      <c r="AE378" s="25" t="str">
        <f>VLOOKUP(AC378,Data!A:G,7,0)</f>
        <v>00018239</v>
      </c>
      <c r="AF378" s="25" t="str">
        <f>VLOOKUP(AC378,Data!A:D,4,0)</f>
        <v>09/10/2025</v>
      </c>
      <c r="AG378" s="20" t="s">
        <v>125</v>
      </c>
      <c r="AH378" s="25" t="s">
        <v>3606</v>
      </c>
      <c r="AI378" s="25" t="str">
        <f>VLOOKUP(AG378,'mã win'!B:K,10,0)</f>
        <v>B</v>
      </c>
      <c r="AJ378" s="20" t="str">
        <f>VLOOKUP(Q378,'mã sp'!A:B,2,0)</f>
        <v>GM500</v>
      </c>
      <c r="AK378" s="25" t="str">
        <f>VLOOKUP(AC378,Data!A:F,6,0)</f>
        <v>K25TTM</v>
      </c>
      <c r="AL378" s="20" t="str">
        <f t="shared" si="20"/>
        <v>2APX WM+ PTO Khu Phố, TT Thanh Thủy</v>
      </c>
      <c r="AM378" s="20" t="str">
        <f>VLOOKUP(AC378,Data!A:M,13,0)</f>
        <v>0104918404-003</v>
      </c>
      <c r="AO378" s="20" t="str">
        <f t="shared" si="21"/>
        <v/>
      </c>
      <c r="AP378" s="20" t="str">
        <f>IF(AND(AM378="0104918404",AO378=""),"WIN"&amp;L378,IF(AO378="",VLOOKUP(AM378,'mã win'!B:J,9,0),""))</f>
        <v>WIN-PTO-00-003</v>
      </c>
      <c r="AQ378" s="25" t="str">
        <f t="shared" si="22"/>
        <v>WIN-PTO-00-003</v>
      </c>
      <c r="AR378" s="1">
        <f t="shared" si="23"/>
        <v>239885.28</v>
      </c>
    </row>
    <row r="379" spans="1:44" x14ac:dyDescent="0.25">
      <c r="A379" s="20">
        <v>7865</v>
      </c>
      <c r="B379" s="21">
        <v>9106045088</v>
      </c>
      <c r="C379" s="22">
        <v>45939</v>
      </c>
      <c r="D379" s="22">
        <v>45944</v>
      </c>
      <c r="E379" s="23">
        <v>45939.577402349503</v>
      </c>
      <c r="F379" s="21" t="s">
        <v>7257</v>
      </c>
      <c r="G379" s="22"/>
      <c r="H379" s="20" t="s">
        <v>4127</v>
      </c>
      <c r="I379" s="21" t="s">
        <v>4128</v>
      </c>
      <c r="J379" s="20" t="s">
        <v>4129</v>
      </c>
      <c r="K379" s="20" t="s">
        <v>4130</v>
      </c>
      <c r="L379" s="21" t="s">
        <v>7258</v>
      </c>
      <c r="M379" s="20" t="s">
        <v>7259</v>
      </c>
      <c r="N379" s="20" t="s">
        <v>7260</v>
      </c>
      <c r="O379" s="20">
        <v>10</v>
      </c>
      <c r="P379" s="21" t="s">
        <v>4137</v>
      </c>
      <c r="Q379" s="20" t="s">
        <v>4098</v>
      </c>
      <c r="R379" s="21" t="s">
        <v>4138</v>
      </c>
      <c r="S379" s="21" t="s">
        <v>4133</v>
      </c>
      <c r="T379" s="20">
        <v>111058</v>
      </c>
      <c r="U379" s="20">
        <v>1</v>
      </c>
      <c r="V379" s="20">
        <v>0</v>
      </c>
      <c r="W379" s="20" t="s">
        <v>7261</v>
      </c>
      <c r="X379" s="20" t="s">
        <v>4161</v>
      </c>
      <c r="Y379" s="22">
        <v>45939.577399965303</v>
      </c>
      <c r="AA379" s="20" t="s">
        <v>4134</v>
      </c>
      <c r="AB379" s="27">
        <v>9106045088</v>
      </c>
      <c r="AC379" s="25" t="str">
        <f>VLOOKUP(AB379,Data!AF:AG,2,0)</f>
        <v>9106045088-00482474</v>
      </c>
      <c r="AE379" s="25" t="str">
        <f>VLOOKUP(AC379,Data!A:G,7,0)</f>
        <v>00482474</v>
      </c>
      <c r="AF379" s="25" t="str">
        <f>VLOOKUP(AC379,Data!A:D,4,0)</f>
        <v>09/10/2025</v>
      </c>
      <c r="AG379" s="20" t="s">
        <v>55</v>
      </c>
      <c r="AH379" s="25" t="s">
        <v>11596</v>
      </c>
      <c r="AI379" s="25" t="str">
        <f>VLOOKUP(AG379,'mã win'!B:K,10,0)</f>
        <v>B</v>
      </c>
      <c r="AJ379" s="20" t="str">
        <f>VLOOKUP(Q379,'mã sp'!A:B,2,0)</f>
        <v>GM500</v>
      </c>
      <c r="AK379" s="25" t="str">
        <f>VLOOKUP(AC379,Data!A:F,6,0)</f>
        <v>K25TTM</v>
      </c>
      <c r="AL379" s="20" t="str">
        <f t="shared" si="20"/>
        <v>4067 WM+ HNI LK04 Lô TT02 622 Minh Khai</v>
      </c>
      <c r="AM379" s="20" t="str">
        <f>VLOOKUP(AC379,Data!A:M,13,0)</f>
        <v>0104918404-002</v>
      </c>
      <c r="AN379" s="20">
        <f>MATCH(L379,[1]Khach_hang!$O:$O,0)</f>
        <v>1074</v>
      </c>
      <c r="AO379" s="20" t="str">
        <f t="shared" si="21"/>
        <v>WIN4067</v>
      </c>
      <c r="AP379" s="20" t="str">
        <f>IF(AND(AM379="0104918404",AO379=""),"WIN"&amp;L379,IF(AO379="",VLOOKUP(AM379,'mã win'!B:J,9,0),""))</f>
        <v/>
      </c>
      <c r="AQ379" s="25" t="str">
        <f t="shared" si="22"/>
        <v>WIN4067</v>
      </c>
      <c r="AR379" s="1">
        <f t="shared" si="23"/>
        <v>119942.64</v>
      </c>
    </row>
    <row r="380" spans="1:44" x14ac:dyDescent="0.25">
      <c r="A380" s="20">
        <v>7866</v>
      </c>
      <c r="B380" s="21">
        <v>9106045088</v>
      </c>
      <c r="C380" s="22">
        <v>45939</v>
      </c>
      <c r="D380" s="22">
        <v>45944</v>
      </c>
      <c r="E380" s="23">
        <v>45939.577402349503</v>
      </c>
      <c r="F380" s="21" t="s">
        <v>7257</v>
      </c>
      <c r="G380" s="22"/>
      <c r="H380" s="20" t="s">
        <v>4127</v>
      </c>
      <c r="I380" s="21" t="s">
        <v>4128</v>
      </c>
      <c r="J380" s="20" t="s">
        <v>4129</v>
      </c>
      <c r="K380" s="20" t="s">
        <v>4130</v>
      </c>
      <c r="L380" s="21" t="s">
        <v>7258</v>
      </c>
      <c r="M380" s="20" t="s">
        <v>7259</v>
      </c>
      <c r="N380" s="20" t="s">
        <v>7260</v>
      </c>
      <c r="O380" s="20">
        <v>20</v>
      </c>
      <c r="P380" s="21" t="s">
        <v>4139</v>
      </c>
      <c r="Q380" s="20" t="s">
        <v>3948</v>
      </c>
      <c r="R380" s="21" t="s">
        <v>4140</v>
      </c>
      <c r="S380" s="21" t="s">
        <v>4133</v>
      </c>
      <c r="T380" s="20">
        <v>74250</v>
      </c>
      <c r="U380" s="20">
        <v>3</v>
      </c>
      <c r="V380" s="20">
        <v>0</v>
      </c>
      <c r="W380" s="20" t="s">
        <v>7261</v>
      </c>
      <c r="X380" s="20" t="s">
        <v>4161</v>
      </c>
      <c r="Y380" s="22">
        <v>45939.577399965303</v>
      </c>
      <c r="AA380" s="20" t="s">
        <v>4134</v>
      </c>
      <c r="AB380" s="27">
        <v>9106045088</v>
      </c>
      <c r="AC380" s="25" t="str">
        <f>VLOOKUP(AB380,Data!AF:AG,2,0)</f>
        <v>9106045088-00482474</v>
      </c>
      <c r="AE380" s="25" t="str">
        <f>VLOOKUP(AC380,Data!A:G,7,0)</f>
        <v>00482474</v>
      </c>
      <c r="AF380" s="25" t="str">
        <f>VLOOKUP(AC380,Data!A:D,4,0)</f>
        <v>09/10/2025</v>
      </c>
      <c r="AG380" s="20" t="s">
        <v>55</v>
      </c>
      <c r="AH380" s="25" t="s">
        <v>11596</v>
      </c>
      <c r="AI380" s="25" t="str">
        <f>VLOOKUP(AG380,'mã win'!B:K,10,0)</f>
        <v>B</v>
      </c>
      <c r="AJ380" s="20" t="str">
        <f>VLOOKUP(Q380,'mã sp'!A:B,2,0)</f>
        <v>CC300</v>
      </c>
      <c r="AK380" s="25" t="str">
        <f>VLOOKUP(AC380,Data!A:F,6,0)</f>
        <v>K25TTM</v>
      </c>
      <c r="AL380" s="20" t="str">
        <f t="shared" si="20"/>
        <v>4067 WM+ HNI LK04 Lô TT02 622 Minh Khai</v>
      </c>
      <c r="AM380" s="20" t="str">
        <f>VLOOKUP(AC380,Data!A:M,13,0)</f>
        <v>0104918404-002</v>
      </c>
      <c r="AN380" s="20">
        <f>MATCH(L380,[1]Khach_hang!$O:$O,0)</f>
        <v>1074</v>
      </c>
      <c r="AO380" s="20" t="str">
        <f t="shared" si="21"/>
        <v>WIN4067</v>
      </c>
      <c r="AP380" s="20" t="str">
        <f>IF(AND(AM380="0104918404",AO380=""),"WIN"&amp;L380,IF(AO380="",VLOOKUP(AM380,'mã win'!B:J,9,0),""))</f>
        <v/>
      </c>
      <c r="AQ380" s="25" t="str">
        <f t="shared" si="22"/>
        <v>WIN4067</v>
      </c>
      <c r="AR380" s="1">
        <f t="shared" si="23"/>
        <v>240570</v>
      </c>
    </row>
    <row r="381" spans="1:44" x14ac:dyDescent="0.25">
      <c r="A381" s="20">
        <v>7867</v>
      </c>
      <c r="B381" s="21">
        <v>9106045036</v>
      </c>
      <c r="C381" s="22">
        <v>45939</v>
      </c>
      <c r="D381" s="22">
        <v>45939</v>
      </c>
      <c r="E381" s="23">
        <v>45939.577672071799</v>
      </c>
      <c r="F381" s="21" t="s">
        <v>7262</v>
      </c>
      <c r="G381" s="22"/>
      <c r="H381" s="20" t="s">
        <v>4127</v>
      </c>
      <c r="I381" s="21" t="s">
        <v>4128</v>
      </c>
      <c r="J381" s="20" t="s">
        <v>4129</v>
      </c>
      <c r="K381" s="20" t="s">
        <v>4130</v>
      </c>
      <c r="L381" s="21" t="s">
        <v>7263</v>
      </c>
      <c r="M381" s="20" t="s">
        <v>7264</v>
      </c>
      <c r="N381" s="20" t="s">
        <v>7265</v>
      </c>
      <c r="O381" s="20">
        <v>10</v>
      </c>
      <c r="P381" s="21" t="s">
        <v>4150</v>
      </c>
      <c r="Q381" s="20" t="s">
        <v>3966</v>
      </c>
      <c r="R381" s="21" t="s">
        <v>4151</v>
      </c>
      <c r="S381" s="21" t="s">
        <v>4133</v>
      </c>
      <c r="T381" s="20">
        <v>70950</v>
      </c>
      <c r="U381" s="20">
        <v>1</v>
      </c>
      <c r="V381" s="20">
        <v>0</v>
      </c>
      <c r="W381" s="20" t="s">
        <v>7264</v>
      </c>
      <c r="Y381" s="22">
        <v>45939.577669826402</v>
      </c>
      <c r="AA381" s="20" t="s">
        <v>4134</v>
      </c>
      <c r="AB381" s="27">
        <v>9106045036</v>
      </c>
      <c r="AC381" s="25" t="str">
        <f>VLOOKUP(AB381,Data!AF:AG,2,0)</f>
        <v>9106045036-00018238</v>
      </c>
      <c r="AE381" s="25" t="str">
        <f>VLOOKUP(AC381,Data!A:G,7,0)</f>
        <v>00018238</v>
      </c>
      <c r="AF381" s="25" t="str">
        <f>VLOOKUP(AC381,Data!A:D,4,0)</f>
        <v>09/10/2025</v>
      </c>
      <c r="AG381" s="20" t="s">
        <v>125</v>
      </c>
      <c r="AH381" s="25" t="s">
        <v>3606</v>
      </c>
      <c r="AI381" s="25" t="str">
        <f>VLOOKUP(AG381,'mã win'!B:K,10,0)</f>
        <v>B</v>
      </c>
      <c r="AJ381" s="20" t="str">
        <f>VLOOKUP(Q381,'mã sp'!A:B,2,0)</f>
        <v>CN300</v>
      </c>
      <c r="AK381" s="25" t="str">
        <f>VLOOKUP(AC381,Data!A:F,6,0)</f>
        <v>K25TTM</v>
      </c>
      <c r="AL381" s="20" t="str">
        <f t="shared" si="20"/>
        <v>6432 WM+ PTO Vũ Duệ, Việt Trì</v>
      </c>
      <c r="AM381" s="20" t="str">
        <f>VLOOKUP(AC381,Data!A:M,13,0)</f>
        <v>0104918404-003</v>
      </c>
      <c r="AO381" s="20" t="str">
        <f t="shared" si="21"/>
        <v/>
      </c>
      <c r="AP381" s="20" t="str">
        <f>IF(AND(AM381="0104918404",AO381=""),"WIN"&amp;L381,IF(AO381="",VLOOKUP(AM381,'mã win'!B:J,9,0),""))</f>
        <v>WIN-PTO-00-003</v>
      </c>
      <c r="AQ381" s="25" t="str">
        <f t="shared" si="22"/>
        <v>WIN-PTO-00-003</v>
      </c>
      <c r="AR381" s="1">
        <f t="shared" si="23"/>
        <v>76626</v>
      </c>
    </row>
    <row r="382" spans="1:44" x14ac:dyDescent="0.25">
      <c r="A382" s="20">
        <v>7868</v>
      </c>
      <c r="B382" s="21">
        <v>9106045036</v>
      </c>
      <c r="C382" s="22">
        <v>45939</v>
      </c>
      <c r="D382" s="22">
        <v>45939</v>
      </c>
      <c r="E382" s="23">
        <v>45939.577672071799</v>
      </c>
      <c r="F382" s="21" t="s">
        <v>7262</v>
      </c>
      <c r="G382" s="22"/>
      <c r="H382" s="20" t="s">
        <v>4127</v>
      </c>
      <c r="I382" s="21" t="s">
        <v>4128</v>
      </c>
      <c r="J382" s="20" t="s">
        <v>4129</v>
      </c>
      <c r="K382" s="20" t="s">
        <v>4130</v>
      </c>
      <c r="L382" s="21" t="s">
        <v>7263</v>
      </c>
      <c r="M382" s="20" t="s">
        <v>7264</v>
      </c>
      <c r="N382" s="20" t="s">
        <v>7265</v>
      </c>
      <c r="O382" s="20">
        <v>20</v>
      </c>
      <c r="P382" s="21" t="s">
        <v>4152</v>
      </c>
      <c r="Q382" s="20" t="s">
        <v>4012</v>
      </c>
      <c r="R382" s="21" t="s">
        <v>4153</v>
      </c>
      <c r="S382" s="21" t="s">
        <v>4133</v>
      </c>
      <c r="T382" s="20">
        <v>50182</v>
      </c>
      <c r="U382" s="20">
        <v>1</v>
      </c>
      <c r="V382" s="20">
        <v>0</v>
      </c>
      <c r="W382" s="20" t="s">
        <v>7264</v>
      </c>
      <c r="Y382" s="22">
        <v>45939.577669826402</v>
      </c>
      <c r="AA382" s="20" t="s">
        <v>4134</v>
      </c>
      <c r="AB382" s="27">
        <v>9106045036</v>
      </c>
      <c r="AC382" s="25" t="str">
        <f>VLOOKUP(AB382,Data!AF:AG,2,0)</f>
        <v>9106045036-00018238</v>
      </c>
      <c r="AE382" s="25" t="str">
        <f>VLOOKUP(AC382,Data!A:G,7,0)</f>
        <v>00018238</v>
      </c>
      <c r="AF382" s="25" t="str">
        <f>VLOOKUP(AC382,Data!A:D,4,0)</f>
        <v>09/10/2025</v>
      </c>
      <c r="AG382" s="20" t="s">
        <v>125</v>
      </c>
      <c r="AH382" s="25" t="s">
        <v>3606</v>
      </c>
      <c r="AI382" s="25" t="str">
        <f>VLOOKUP(AG382,'mã win'!B:K,10,0)</f>
        <v>B</v>
      </c>
      <c r="AJ382" s="20" t="str">
        <f>VLOOKUP(Q382,'mã sp'!A:B,2,0)</f>
        <v>GTLX250G</v>
      </c>
      <c r="AK382" s="25" t="str">
        <f>VLOOKUP(AC382,Data!A:F,6,0)</f>
        <v>K25TTM</v>
      </c>
      <c r="AL382" s="20" t="str">
        <f t="shared" si="20"/>
        <v>6432 WM+ PTO Vũ Duệ, Việt Trì</v>
      </c>
      <c r="AM382" s="20" t="str">
        <f>VLOOKUP(AC382,Data!A:M,13,0)</f>
        <v>0104918404-003</v>
      </c>
      <c r="AO382" s="20" t="str">
        <f t="shared" si="21"/>
        <v/>
      </c>
      <c r="AP382" s="20" t="str">
        <f>IF(AND(AM382="0104918404",AO382=""),"WIN"&amp;L382,IF(AO382="",VLOOKUP(AM382,'mã win'!B:J,9,0),""))</f>
        <v>WIN-PTO-00-003</v>
      </c>
      <c r="AQ382" s="25" t="str">
        <f t="shared" si="22"/>
        <v>WIN-PTO-00-003</v>
      </c>
      <c r="AR382" s="1">
        <f t="shared" si="23"/>
        <v>54196.56</v>
      </c>
    </row>
    <row r="383" spans="1:44" x14ac:dyDescent="0.25">
      <c r="A383" s="20">
        <v>7869</v>
      </c>
      <c r="B383" s="21">
        <v>9106045117</v>
      </c>
      <c r="C383" s="22">
        <v>45939</v>
      </c>
      <c r="D383" s="22">
        <v>45939</v>
      </c>
      <c r="E383" s="23">
        <v>45939.578018749999</v>
      </c>
      <c r="F383" s="21" t="s">
        <v>7266</v>
      </c>
      <c r="G383" s="22"/>
      <c r="H383" s="20" t="s">
        <v>4127</v>
      </c>
      <c r="I383" s="21" t="s">
        <v>4128</v>
      </c>
      <c r="J383" s="20" t="s">
        <v>4129</v>
      </c>
      <c r="K383" s="20" t="s">
        <v>4130</v>
      </c>
      <c r="L383" s="21" t="s">
        <v>7267</v>
      </c>
      <c r="M383" s="20" t="s">
        <v>7268</v>
      </c>
      <c r="N383" s="20" t="s">
        <v>7269</v>
      </c>
      <c r="O383" s="20">
        <v>10</v>
      </c>
      <c r="P383" s="21" t="s">
        <v>4150</v>
      </c>
      <c r="Q383" s="20" t="s">
        <v>3966</v>
      </c>
      <c r="R383" s="21" t="s">
        <v>4151</v>
      </c>
      <c r="S383" s="21" t="s">
        <v>4133</v>
      </c>
      <c r="T383" s="20">
        <v>70950</v>
      </c>
      <c r="U383" s="20">
        <v>1</v>
      </c>
      <c r="V383" s="20">
        <v>0</v>
      </c>
      <c r="W383" s="20" t="s">
        <v>7270</v>
      </c>
      <c r="Y383" s="22">
        <v>45939.578016631902</v>
      </c>
      <c r="AA383" s="20" t="s">
        <v>4134</v>
      </c>
      <c r="AB383" s="27">
        <v>9106045117</v>
      </c>
      <c r="AC383" s="25" t="str">
        <f>VLOOKUP(AB383,Data!AF:AG,2,0)</f>
        <v>9106045117-00482483</v>
      </c>
      <c r="AE383" s="25" t="str">
        <f>VLOOKUP(AC383,Data!A:G,7,0)</f>
        <v>00482483</v>
      </c>
      <c r="AF383" s="25" t="str">
        <f>VLOOKUP(AC383,Data!A:D,4,0)</f>
        <v>09/10/2025</v>
      </c>
      <c r="AG383" s="20" t="s">
        <v>55</v>
      </c>
      <c r="AH383" s="25" t="s">
        <v>10667</v>
      </c>
      <c r="AI383" s="25" t="str">
        <f>VLOOKUP(AG383,'mã win'!B:K,10,0)</f>
        <v>B</v>
      </c>
      <c r="AJ383" s="20" t="str">
        <f>VLOOKUP(Q383,'mã sp'!A:B,2,0)</f>
        <v>CN300</v>
      </c>
      <c r="AK383" s="25" t="str">
        <f>VLOOKUP(AC383,Data!A:F,6,0)</f>
        <v>K25TTM</v>
      </c>
      <c r="AL383" s="20" t="str">
        <f t="shared" si="20"/>
        <v>2B22 WM+ HNI 200-202 Định Công Thượng</v>
      </c>
      <c r="AM383" s="20" t="str">
        <f>VLOOKUP(AC383,Data!A:M,13,0)</f>
        <v>0104918404-002</v>
      </c>
      <c r="AN383" s="20">
        <f>MATCH(L383,[1]Khach_hang!$O:$O,0)</f>
        <v>622</v>
      </c>
      <c r="AO383" s="20" t="str">
        <f t="shared" si="21"/>
        <v>WIN2B22</v>
      </c>
      <c r="AP383" s="20" t="str">
        <f>IF(AND(AM383="0104918404",AO383=""),"WIN"&amp;L383,IF(AO383="",VLOOKUP(AM383,'mã win'!B:J,9,0),""))</f>
        <v/>
      </c>
      <c r="AQ383" s="25" t="str">
        <f t="shared" si="22"/>
        <v>WIN2B22</v>
      </c>
      <c r="AR383" s="1">
        <f t="shared" si="23"/>
        <v>76626</v>
      </c>
    </row>
    <row r="384" spans="1:44" x14ac:dyDescent="0.25">
      <c r="A384" s="20">
        <v>7870</v>
      </c>
      <c r="B384" s="21">
        <v>9106045065</v>
      </c>
      <c r="C384" s="22">
        <v>45939</v>
      </c>
      <c r="D384" s="22">
        <v>45944</v>
      </c>
      <c r="E384" s="23">
        <v>45939.578716747703</v>
      </c>
      <c r="F384" s="21" t="s">
        <v>7271</v>
      </c>
      <c r="G384" s="22"/>
      <c r="H384" s="20" t="s">
        <v>4127</v>
      </c>
      <c r="I384" s="21" t="s">
        <v>4128</v>
      </c>
      <c r="J384" s="20" t="s">
        <v>4129</v>
      </c>
      <c r="K384" s="20" t="s">
        <v>4130</v>
      </c>
      <c r="L384" s="21" t="s">
        <v>5958</v>
      </c>
      <c r="M384" s="20" t="s">
        <v>5959</v>
      </c>
      <c r="N384" s="20" t="s">
        <v>5960</v>
      </c>
      <c r="O384" s="20">
        <v>10</v>
      </c>
      <c r="P384" s="21" t="s">
        <v>4137</v>
      </c>
      <c r="Q384" s="20" t="s">
        <v>4098</v>
      </c>
      <c r="R384" s="21" t="s">
        <v>4138</v>
      </c>
      <c r="S384" s="21" t="s">
        <v>4133</v>
      </c>
      <c r="T384" s="20">
        <v>111058</v>
      </c>
      <c r="U384" s="20">
        <v>1</v>
      </c>
      <c r="V384" s="20">
        <v>0</v>
      </c>
      <c r="W384" s="20" t="s">
        <v>5959</v>
      </c>
      <c r="Y384" s="22">
        <v>45939.5787144676</v>
      </c>
      <c r="AA384" s="20" t="s">
        <v>4134</v>
      </c>
      <c r="AB384" s="27">
        <v>9106045065</v>
      </c>
      <c r="AC384" s="25" t="str">
        <f>VLOOKUP(AB384,Data!AF:AG,2,0)</f>
        <v>9106045065-00160258</v>
      </c>
      <c r="AE384" s="25" t="str">
        <f>VLOOKUP(AC384,Data!A:G,7,0)</f>
        <v>00160258</v>
      </c>
      <c r="AF384" s="25" t="str">
        <f>VLOOKUP(AC384,Data!A:D,4,0)</f>
        <v>09/10/2025</v>
      </c>
      <c r="AG384" s="20" t="s">
        <v>198</v>
      </c>
      <c r="AH384" s="25" t="s">
        <v>10186</v>
      </c>
      <c r="AI384" s="25" t="str">
        <f>VLOOKUP(AG384,'mã win'!B:K,10,0)</f>
        <v>N</v>
      </c>
      <c r="AJ384" s="20" t="str">
        <f>VLOOKUP(Q384,'mã sp'!A:B,2,0)</f>
        <v>GM500</v>
      </c>
      <c r="AK384" s="25" t="str">
        <f>VLOOKUP(AC384,Data!A:F,6,0)</f>
        <v>K25TTM</v>
      </c>
      <c r="AL384" s="20" t="str">
        <f t="shared" si="20"/>
        <v>2A88 WM+ HCM 60 Đường số 40</v>
      </c>
      <c r="AM384" s="20" t="str">
        <f>VLOOKUP(AC384,Data!A:M,13,0)</f>
        <v>0104918404</v>
      </c>
      <c r="AN384" s="20">
        <f>MATCH(L384,[1]Khach_hang!$O:$O,0)</f>
        <v>433</v>
      </c>
      <c r="AO384" s="20" t="str">
        <f t="shared" si="21"/>
        <v>WIN2A88</v>
      </c>
      <c r="AP384" s="20" t="str">
        <f>IF(AND(AM384="0104918404",AO384=""),"WIN"&amp;L384,IF(AO384="",VLOOKUP(AM384,'mã win'!B:J,9,0),""))</f>
        <v/>
      </c>
      <c r="AQ384" s="25" t="str">
        <f t="shared" si="22"/>
        <v>WIN2A88</v>
      </c>
      <c r="AR384" s="1">
        <f t="shared" si="23"/>
        <v>119942.64</v>
      </c>
    </row>
    <row r="385" spans="1:44" x14ac:dyDescent="0.25">
      <c r="A385" s="20">
        <v>7871</v>
      </c>
      <c r="B385" s="21">
        <v>9106045065</v>
      </c>
      <c r="C385" s="22">
        <v>45939</v>
      </c>
      <c r="D385" s="22">
        <v>45944</v>
      </c>
      <c r="E385" s="23">
        <v>45939.578716747703</v>
      </c>
      <c r="F385" s="21" t="s">
        <v>7271</v>
      </c>
      <c r="G385" s="22"/>
      <c r="H385" s="20" t="s">
        <v>4127</v>
      </c>
      <c r="I385" s="21" t="s">
        <v>4128</v>
      </c>
      <c r="J385" s="20" t="s">
        <v>4129</v>
      </c>
      <c r="K385" s="20" t="s">
        <v>4130</v>
      </c>
      <c r="L385" s="21" t="s">
        <v>5958</v>
      </c>
      <c r="M385" s="20" t="s">
        <v>5959</v>
      </c>
      <c r="N385" s="20" t="s">
        <v>5960</v>
      </c>
      <c r="O385" s="20">
        <v>20</v>
      </c>
      <c r="P385" s="21" t="s">
        <v>4171</v>
      </c>
      <c r="Q385" s="20" t="s">
        <v>3998</v>
      </c>
      <c r="R385" s="21" t="s">
        <v>4172</v>
      </c>
      <c r="S385" s="21" t="s">
        <v>4133</v>
      </c>
      <c r="T385" s="20">
        <v>49500</v>
      </c>
      <c r="U385" s="20">
        <v>1</v>
      </c>
      <c r="V385" s="20">
        <v>0</v>
      </c>
      <c r="W385" s="20" t="s">
        <v>5959</v>
      </c>
      <c r="Y385" s="22">
        <v>45939.5787144676</v>
      </c>
      <c r="AA385" s="20" t="s">
        <v>4134</v>
      </c>
      <c r="AB385" s="27">
        <v>9106045065</v>
      </c>
      <c r="AC385" s="25" t="str">
        <f>VLOOKUP(AB385,Data!AF:AG,2,0)</f>
        <v>9106045065-00160258</v>
      </c>
      <c r="AE385" s="25" t="str">
        <f>VLOOKUP(AC385,Data!A:G,7,0)</f>
        <v>00160258</v>
      </c>
      <c r="AF385" s="25" t="str">
        <f>VLOOKUP(AC385,Data!A:D,4,0)</f>
        <v>09/10/2025</v>
      </c>
      <c r="AG385" s="20" t="s">
        <v>198</v>
      </c>
      <c r="AH385" s="25" t="s">
        <v>10186</v>
      </c>
      <c r="AI385" s="25" t="str">
        <f>VLOOKUP(AG385,'mã win'!B:K,10,0)</f>
        <v>N</v>
      </c>
      <c r="AJ385" s="20" t="str">
        <f>VLOOKUP(Q385,'mã sp'!A:B,2,0)</f>
        <v>GL250</v>
      </c>
      <c r="AK385" s="25" t="str">
        <f>VLOOKUP(AC385,Data!A:F,6,0)</f>
        <v>K25TTM</v>
      </c>
      <c r="AL385" s="20" t="str">
        <f t="shared" si="20"/>
        <v>2A88 WM+ HCM 60 Đường số 40</v>
      </c>
      <c r="AM385" s="20" t="str">
        <f>VLOOKUP(AC385,Data!A:M,13,0)</f>
        <v>0104918404</v>
      </c>
      <c r="AN385" s="20">
        <f>MATCH(L385,[1]Khach_hang!$O:$O,0)</f>
        <v>433</v>
      </c>
      <c r="AO385" s="20" t="str">
        <f t="shared" si="21"/>
        <v>WIN2A88</v>
      </c>
      <c r="AP385" s="20" t="str">
        <f>IF(AND(AM385="0104918404",AO385=""),"WIN"&amp;L385,IF(AO385="",VLOOKUP(AM385,'mã win'!B:J,9,0),""))</f>
        <v/>
      </c>
      <c r="AQ385" s="25" t="str">
        <f t="shared" si="22"/>
        <v>WIN2A88</v>
      </c>
      <c r="AR385" s="1">
        <f t="shared" si="23"/>
        <v>53460</v>
      </c>
    </row>
    <row r="386" spans="1:44" x14ac:dyDescent="0.25">
      <c r="A386" s="20">
        <v>7872</v>
      </c>
      <c r="B386" s="21">
        <v>9106045065</v>
      </c>
      <c r="C386" s="22">
        <v>45939</v>
      </c>
      <c r="D386" s="22">
        <v>45944</v>
      </c>
      <c r="E386" s="23">
        <v>45939.578716747703</v>
      </c>
      <c r="F386" s="21" t="s">
        <v>7271</v>
      </c>
      <c r="G386" s="22"/>
      <c r="H386" s="20" t="s">
        <v>4127</v>
      </c>
      <c r="I386" s="21" t="s">
        <v>4128</v>
      </c>
      <c r="J386" s="20" t="s">
        <v>4129</v>
      </c>
      <c r="K386" s="20" t="s">
        <v>4130</v>
      </c>
      <c r="L386" s="21" t="s">
        <v>5958</v>
      </c>
      <c r="M386" s="20" t="s">
        <v>5959</v>
      </c>
      <c r="N386" s="20" t="s">
        <v>5960</v>
      </c>
      <c r="O386" s="20">
        <v>30</v>
      </c>
      <c r="P386" s="21" t="s">
        <v>4141</v>
      </c>
      <c r="Q386" s="20" t="s">
        <v>4058</v>
      </c>
      <c r="R386" s="21" t="s">
        <v>4142</v>
      </c>
      <c r="S386" s="21" t="s">
        <v>4133</v>
      </c>
      <c r="T386" s="20">
        <v>37720</v>
      </c>
      <c r="U386" s="20">
        <v>2</v>
      </c>
      <c r="V386" s="20">
        <v>0</v>
      </c>
      <c r="W386" s="20" t="s">
        <v>5959</v>
      </c>
      <c r="Y386" s="22">
        <v>45939.5787144676</v>
      </c>
      <c r="AA386" s="20" t="s">
        <v>4134</v>
      </c>
      <c r="AB386" s="27">
        <v>9106045065</v>
      </c>
      <c r="AC386" s="25" t="str">
        <f>VLOOKUP(AB386,Data!AF:AG,2,0)</f>
        <v>9106045065-00160258</v>
      </c>
      <c r="AE386" s="25" t="str">
        <f>VLOOKUP(AC386,Data!A:G,7,0)</f>
        <v>00160258</v>
      </c>
      <c r="AF386" s="25" t="str">
        <f>VLOOKUP(AC386,Data!A:D,4,0)</f>
        <v>09/10/2025</v>
      </c>
      <c r="AG386" s="20" t="s">
        <v>198</v>
      </c>
      <c r="AH386" s="25" t="s">
        <v>10186</v>
      </c>
      <c r="AI386" s="25" t="str">
        <f>VLOOKUP(AG386,'mã win'!B:K,10,0)</f>
        <v>N</v>
      </c>
      <c r="AJ386" s="20" t="str">
        <f>VLOOKUP(Q386,'mã sp'!A:B,2,0)</f>
        <v>MNH250</v>
      </c>
      <c r="AK386" s="25" t="str">
        <f>VLOOKUP(AC386,Data!A:F,6,0)</f>
        <v>K25TTM</v>
      </c>
      <c r="AL386" s="20" t="str">
        <f t="shared" ref="AL386:AL449" si="24">L386&amp;" "&amp;M386</f>
        <v>2A88 WM+ HCM 60 Đường số 40</v>
      </c>
      <c r="AM386" s="20" t="str">
        <f>VLOOKUP(AC386,Data!A:M,13,0)</f>
        <v>0104918404</v>
      </c>
      <c r="AN386" s="20">
        <f>MATCH(L386,[1]Khach_hang!$O:$O,0)</f>
        <v>433</v>
      </c>
      <c r="AO386" s="20" t="str">
        <f t="shared" ref="AO386:AO449" si="25">IF(AN386="","","WIN"&amp;L386)</f>
        <v>WIN2A88</v>
      </c>
      <c r="AP386" s="20" t="str">
        <f>IF(AND(AM386="0104918404",AO386=""),"WIN"&amp;L386,IF(AO386="",VLOOKUP(AM386,'mã win'!B:J,9,0),""))</f>
        <v/>
      </c>
      <c r="AQ386" s="25" t="str">
        <f t="shared" si="22"/>
        <v>WIN2A88</v>
      </c>
      <c r="AR386" s="1">
        <f t="shared" si="23"/>
        <v>81475.199999999997</v>
      </c>
    </row>
    <row r="387" spans="1:44" x14ac:dyDescent="0.25">
      <c r="A387" s="20">
        <v>7873</v>
      </c>
      <c r="B387" s="21">
        <v>9106045137</v>
      </c>
      <c r="C387" s="22">
        <v>45939</v>
      </c>
      <c r="D387" s="22">
        <v>45944</v>
      </c>
      <c r="E387" s="23">
        <v>45939.580971296302</v>
      </c>
      <c r="F387" s="21" t="s">
        <v>7272</v>
      </c>
      <c r="G387" s="22"/>
      <c r="H387" s="20" t="s">
        <v>4127</v>
      </c>
      <c r="I387" s="21" t="s">
        <v>4128</v>
      </c>
      <c r="J387" s="20" t="s">
        <v>4129</v>
      </c>
      <c r="K387" s="20" t="s">
        <v>4130</v>
      </c>
      <c r="L387" s="21" t="s">
        <v>5577</v>
      </c>
      <c r="M387" s="20" t="s">
        <v>5578</v>
      </c>
      <c r="N387" s="20" t="s">
        <v>5579</v>
      </c>
      <c r="O387" s="20">
        <v>10</v>
      </c>
      <c r="P387" s="21" t="s">
        <v>4135</v>
      </c>
      <c r="Q387" s="20" t="s">
        <v>4086</v>
      </c>
      <c r="R387" s="21" t="s">
        <v>4136</v>
      </c>
      <c r="S387" s="21" t="s">
        <v>4133</v>
      </c>
      <c r="T387" s="20">
        <v>45588</v>
      </c>
      <c r="U387" s="20">
        <v>2</v>
      </c>
      <c r="V387" s="20">
        <v>0</v>
      </c>
      <c r="W387" s="20" t="s">
        <v>5578</v>
      </c>
      <c r="Y387" s="22">
        <v>45939.580968900496</v>
      </c>
      <c r="AA387" s="20" t="s">
        <v>4134</v>
      </c>
      <c r="AB387" s="27">
        <v>9106045137</v>
      </c>
      <c r="AC387" s="25" t="str">
        <f>VLOOKUP(AB387,Data!AF:AG,2,0)</f>
        <v>9106045137-00008191</v>
      </c>
      <c r="AE387" s="25" t="str">
        <f>VLOOKUP(AC387,Data!A:G,7,0)</f>
        <v>00008191</v>
      </c>
      <c r="AF387" s="25" t="str">
        <f>VLOOKUP(AC387,Data!A:D,4,0)</f>
        <v>09/10/2025</v>
      </c>
      <c r="AG387" s="20" t="s">
        <v>46</v>
      </c>
      <c r="AH387" s="25" t="s">
        <v>3859</v>
      </c>
      <c r="AI387" s="25" t="str">
        <f>VLOOKUP(AG387,'mã win'!B:K,10,0)</f>
        <v>B</v>
      </c>
      <c r="AJ387" s="20" t="str">
        <f>VLOOKUP(Q387,'mã sp'!A:B,2,0)</f>
        <v>TH200</v>
      </c>
      <c r="AK387" s="25" t="str">
        <f>VLOOKUP(AC387,Data!A:F,6,0)</f>
        <v>K25TTM</v>
      </c>
      <c r="AL387" s="20" t="str">
        <f t="shared" si="24"/>
        <v>2B10 WM+ NDH Xóm 4, Trung Lao</v>
      </c>
      <c r="AM387" s="20" t="str">
        <f>VLOOKUP(AC387,Data!A:M,13,0)</f>
        <v>0104918404-064</v>
      </c>
      <c r="AO387" s="20" t="str">
        <f t="shared" si="25"/>
        <v/>
      </c>
      <c r="AP387" s="20" t="str">
        <f>IF(AND(AM387="0104918404",AO387=""),"WIN"&amp;L387,IF(AO387="",VLOOKUP(AM387,'mã win'!B:J,9,0),""))</f>
        <v>WIN-064</v>
      </c>
      <c r="AQ387" s="25" t="str">
        <f t="shared" ref="AQ387:AQ450" si="26">IF(AP387="",AO387,AP387)</f>
        <v>WIN-064</v>
      </c>
      <c r="AR387" s="1">
        <f t="shared" ref="AR387:AR450" si="27">((U387*T387)*8%)+(U387*T387)</f>
        <v>98470.080000000002</v>
      </c>
    </row>
    <row r="388" spans="1:44" x14ac:dyDescent="0.25">
      <c r="A388" s="20">
        <v>7874</v>
      </c>
      <c r="B388" s="21">
        <v>9106045137</v>
      </c>
      <c r="C388" s="22">
        <v>45939</v>
      </c>
      <c r="D388" s="22">
        <v>45944</v>
      </c>
      <c r="E388" s="23">
        <v>45939.580971296302</v>
      </c>
      <c r="F388" s="21" t="s">
        <v>7272</v>
      </c>
      <c r="G388" s="22"/>
      <c r="H388" s="20" t="s">
        <v>4127</v>
      </c>
      <c r="I388" s="21" t="s">
        <v>4128</v>
      </c>
      <c r="J388" s="20" t="s">
        <v>4129</v>
      </c>
      <c r="K388" s="20" t="s">
        <v>4130</v>
      </c>
      <c r="L388" s="21" t="s">
        <v>5577</v>
      </c>
      <c r="M388" s="20" t="s">
        <v>5578</v>
      </c>
      <c r="N388" s="20" t="s">
        <v>5579</v>
      </c>
      <c r="O388" s="20">
        <v>20</v>
      </c>
      <c r="P388" s="21" t="s">
        <v>4139</v>
      </c>
      <c r="Q388" s="20" t="s">
        <v>3948</v>
      </c>
      <c r="R388" s="21" t="s">
        <v>4140</v>
      </c>
      <c r="S388" s="21" t="s">
        <v>4133</v>
      </c>
      <c r="T388" s="20">
        <v>74250</v>
      </c>
      <c r="U388" s="20">
        <v>4</v>
      </c>
      <c r="V388" s="20">
        <v>0</v>
      </c>
      <c r="W388" s="20" t="s">
        <v>5578</v>
      </c>
      <c r="Y388" s="22">
        <v>45939.580968900496</v>
      </c>
      <c r="AA388" s="20" t="s">
        <v>4134</v>
      </c>
      <c r="AB388" s="27">
        <v>9106045137</v>
      </c>
      <c r="AC388" s="25" t="str">
        <f>VLOOKUP(AB388,Data!AF:AG,2,0)</f>
        <v>9106045137-00008191</v>
      </c>
      <c r="AE388" s="25" t="str">
        <f>VLOOKUP(AC388,Data!A:G,7,0)</f>
        <v>00008191</v>
      </c>
      <c r="AF388" s="25" t="str">
        <f>VLOOKUP(AC388,Data!A:D,4,0)</f>
        <v>09/10/2025</v>
      </c>
      <c r="AG388" s="20" t="s">
        <v>46</v>
      </c>
      <c r="AH388" s="25" t="s">
        <v>3859</v>
      </c>
      <c r="AI388" s="25" t="str">
        <f>VLOOKUP(AG388,'mã win'!B:K,10,0)</f>
        <v>B</v>
      </c>
      <c r="AJ388" s="20" t="str">
        <f>VLOOKUP(Q388,'mã sp'!A:B,2,0)</f>
        <v>CC300</v>
      </c>
      <c r="AK388" s="25" t="str">
        <f>VLOOKUP(AC388,Data!A:F,6,0)</f>
        <v>K25TTM</v>
      </c>
      <c r="AL388" s="20" t="str">
        <f t="shared" si="24"/>
        <v>2B10 WM+ NDH Xóm 4, Trung Lao</v>
      </c>
      <c r="AM388" s="20" t="str">
        <f>VLOOKUP(AC388,Data!A:M,13,0)</f>
        <v>0104918404-064</v>
      </c>
      <c r="AO388" s="20" t="str">
        <f t="shared" si="25"/>
        <v/>
      </c>
      <c r="AP388" s="20" t="str">
        <f>IF(AND(AM388="0104918404",AO388=""),"WIN"&amp;L388,IF(AO388="",VLOOKUP(AM388,'mã win'!B:J,9,0),""))</f>
        <v>WIN-064</v>
      </c>
      <c r="AQ388" s="25" t="str">
        <f t="shared" si="26"/>
        <v>WIN-064</v>
      </c>
      <c r="AR388" s="1">
        <f t="shared" si="27"/>
        <v>320760</v>
      </c>
    </row>
    <row r="389" spans="1:44" x14ac:dyDescent="0.25">
      <c r="A389" s="20">
        <v>7875</v>
      </c>
      <c r="B389" s="21">
        <v>9106045152</v>
      </c>
      <c r="C389" s="22">
        <v>45939</v>
      </c>
      <c r="D389" s="22">
        <v>45939</v>
      </c>
      <c r="E389" s="23">
        <v>45939.581682407399</v>
      </c>
      <c r="F389" s="21" t="s">
        <v>7273</v>
      </c>
      <c r="G389" s="22"/>
      <c r="H389" s="20" t="s">
        <v>4127</v>
      </c>
      <c r="I389" s="21" t="s">
        <v>4128</v>
      </c>
      <c r="J389" s="20" t="s">
        <v>4129</v>
      </c>
      <c r="K389" s="20" t="s">
        <v>4130</v>
      </c>
      <c r="L389" s="21" t="s">
        <v>6495</v>
      </c>
      <c r="M389" s="20" t="s">
        <v>6496</v>
      </c>
      <c r="N389" s="20" t="s">
        <v>6497</v>
      </c>
      <c r="O389" s="20">
        <v>10</v>
      </c>
      <c r="P389" s="21" t="s">
        <v>4176</v>
      </c>
      <c r="Q389" s="20" t="s">
        <v>4009</v>
      </c>
      <c r="R389" s="21" t="s">
        <v>4177</v>
      </c>
      <c r="S389" s="21" t="s">
        <v>4133</v>
      </c>
      <c r="T389" s="20">
        <v>41328</v>
      </c>
      <c r="U389" s="20">
        <v>7</v>
      </c>
      <c r="V389" s="20">
        <v>0</v>
      </c>
      <c r="W389" s="20" t="s">
        <v>6496</v>
      </c>
      <c r="Y389" s="22">
        <v>45939.5816801736</v>
      </c>
      <c r="AA389" s="20" t="s">
        <v>4134</v>
      </c>
      <c r="AB389" s="27">
        <v>9106045152</v>
      </c>
      <c r="AC389" s="25" t="str">
        <f>VLOOKUP(AB389,Data!AF:AG,2,0)</f>
        <v>9106045152-00033615</v>
      </c>
      <c r="AE389" s="25" t="str">
        <f>VLOOKUP(AC389,Data!A:G,7,0)</f>
        <v>00033615</v>
      </c>
      <c r="AF389" s="25" t="str">
        <f>VLOOKUP(AC389,Data!A:D,4,0)</f>
        <v>09/10/2025</v>
      </c>
      <c r="AG389" s="20" t="s">
        <v>164</v>
      </c>
      <c r="AH389" s="25" t="s">
        <v>3686</v>
      </c>
      <c r="AI389" s="25" t="str">
        <f>VLOOKUP(AG389,'mã win'!B:K,10,0)</f>
        <v>B</v>
      </c>
      <c r="AJ389" s="20" t="str">
        <f>VLOOKUP(Q389,'mã sp'!A:B,2,0)</f>
        <v>GSG250</v>
      </c>
      <c r="AK389" s="25" t="str">
        <f>VLOOKUP(AC389,Data!A:F,6,0)</f>
        <v>K25TTM</v>
      </c>
      <c r="AL389" s="20" t="str">
        <f t="shared" si="24"/>
        <v>2AIG WM+ THA Khu 2, TT Hồi Xuân</v>
      </c>
      <c r="AM389" s="20" t="str">
        <f>VLOOKUP(AC389,Data!A:M,13,0)</f>
        <v>0104918404-020</v>
      </c>
      <c r="AO389" s="20" t="str">
        <f t="shared" si="25"/>
        <v/>
      </c>
      <c r="AP389" s="20" t="str">
        <f>IF(AND(AM389="0104918404",AO389=""),"WIN"&amp;L389,IF(AO389="",VLOOKUP(AM389,'mã win'!B:J,9,0),""))</f>
        <v>WIN-020</v>
      </c>
      <c r="AQ389" s="25" t="str">
        <f t="shared" si="26"/>
        <v>WIN-020</v>
      </c>
      <c r="AR389" s="1">
        <f t="shared" si="27"/>
        <v>312439.67999999999</v>
      </c>
    </row>
    <row r="390" spans="1:44" x14ac:dyDescent="0.25">
      <c r="A390" s="20">
        <v>7876</v>
      </c>
      <c r="B390" s="21">
        <v>9106045158</v>
      </c>
      <c r="C390" s="22">
        <v>45939</v>
      </c>
      <c r="D390" s="22">
        <v>45944</v>
      </c>
      <c r="E390" s="23">
        <v>45939.5845660532</v>
      </c>
      <c r="F390" s="21" t="s">
        <v>7274</v>
      </c>
      <c r="G390" s="22"/>
      <c r="H390" s="20" t="s">
        <v>4127</v>
      </c>
      <c r="I390" s="21" t="s">
        <v>4128</v>
      </c>
      <c r="J390" s="20" t="s">
        <v>4129</v>
      </c>
      <c r="K390" s="20" t="s">
        <v>4130</v>
      </c>
      <c r="L390" s="21" t="s">
        <v>7275</v>
      </c>
      <c r="M390" s="20" t="s">
        <v>7276</v>
      </c>
      <c r="N390" s="20" t="s">
        <v>7277</v>
      </c>
      <c r="O390" s="20">
        <v>10</v>
      </c>
      <c r="P390" s="21" t="s">
        <v>4137</v>
      </c>
      <c r="Q390" s="20" t="s">
        <v>4098</v>
      </c>
      <c r="R390" s="21" t="s">
        <v>4138</v>
      </c>
      <c r="S390" s="21" t="s">
        <v>4133</v>
      </c>
      <c r="T390" s="20">
        <v>111058</v>
      </c>
      <c r="U390" s="20">
        <v>1</v>
      </c>
      <c r="V390" s="20">
        <v>0</v>
      </c>
      <c r="W390" s="20" t="s">
        <v>7276</v>
      </c>
      <c r="X390" s="20" t="s">
        <v>7278</v>
      </c>
      <c r="Y390" s="22">
        <v>45939.584563576398</v>
      </c>
      <c r="AA390" s="20" t="s">
        <v>4134</v>
      </c>
      <c r="AB390" s="27">
        <v>9106045158</v>
      </c>
      <c r="AC390" s="25" t="str">
        <f>VLOOKUP(AB390,Data!AF:AG,2,0)</f>
        <v>9106045158-00160273</v>
      </c>
      <c r="AE390" s="25" t="str">
        <f>VLOOKUP(AC390,Data!A:G,7,0)</f>
        <v>00160273</v>
      </c>
      <c r="AF390" s="25" t="str">
        <f>VLOOKUP(AC390,Data!A:D,4,0)</f>
        <v>09/10/2025</v>
      </c>
      <c r="AG390" s="20" t="s">
        <v>198</v>
      </c>
      <c r="AH390" s="25" t="s">
        <v>11077</v>
      </c>
      <c r="AI390" s="25" t="str">
        <f>VLOOKUP(AG390,'mã win'!B:K,10,0)</f>
        <v>N</v>
      </c>
      <c r="AJ390" s="20" t="str">
        <f>VLOOKUP(Q390,'mã sp'!A:B,2,0)</f>
        <v>GM500</v>
      </c>
      <c r="AK390" s="25" t="str">
        <f>VLOOKUP(AC390,Data!A:F,6,0)</f>
        <v>K25TTM</v>
      </c>
      <c r="AL390" s="20" t="str">
        <f t="shared" si="24"/>
        <v>3355 WM+ HCM 102 Khu phố 2</v>
      </c>
      <c r="AM390" s="20" t="str">
        <f>VLOOKUP(AC390,Data!A:M,13,0)</f>
        <v>0104918404</v>
      </c>
      <c r="AN390" s="20">
        <f>MATCH(L390,[1]Khach_hang!$O:$O,0)</f>
        <v>814</v>
      </c>
      <c r="AO390" s="20" t="str">
        <f t="shared" si="25"/>
        <v>WIN3355</v>
      </c>
      <c r="AP390" s="20" t="str">
        <f>IF(AND(AM390="0104918404",AO390=""),"WIN"&amp;L390,IF(AO390="",VLOOKUP(AM390,'mã win'!B:J,9,0),""))</f>
        <v/>
      </c>
      <c r="AQ390" s="25" t="str">
        <f t="shared" si="26"/>
        <v>WIN3355</v>
      </c>
      <c r="AR390" s="1">
        <f t="shared" si="27"/>
        <v>119942.64</v>
      </c>
    </row>
    <row r="391" spans="1:44" x14ac:dyDescent="0.25">
      <c r="A391" s="20">
        <v>7877</v>
      </c>
      <c r="B391" s="21">
        <v>9106045134</v>
      </c>
      <c r="C391" s="22">
        <v>45939</v>
      </c>
      <c r="D391" s="22">
        <v>45944</v>
      </c>
      <c r="E391" s="23">
        <v>45939.584960381901</v>
      </c>
      <c r="F391" s="21" t="s">
        <v>7279</v>
      </c>
      <c r="G391" s="22"/>
      <c r="H391" s="20" t="s">
        <v>4127</v>
      </c>
      <c r="I391" s="21" t="s">
        <v>4128</v>
      </c>
      <c r="J391" s="20" t="s">
        <v>4129</v>
      </c>
      <c r="K391" s="20" t="s">
        <v>4130</v>
      </c>
      <c r="L391" s="21" t="s">
        <v>4384</v>
      </c>
      <c r="M391" s="20" t="s">
        <v>4385</v>
      </c>
      <c r="N391" s="20" t="s">
        <v>4386</v>
      </c>
      <c r="O391" s="20">
        <v>10</v>
      </c>
      <c r="P391" s="21" t="s">
        <v>4137</v>
      </c>
      <c r="Q391" s="20" t="s">
        <v>4098</v>
      </c>
      <c r="R391" s="21" t="s">
        <v>4138</v>
      </c>
      <c r="S391" s="21" t="s">
        <v>4133</v>
      </c>
      <c r="T391" s="20">
        <v>111058</v>
      </c>
      <c r="U391" s="20">
        <v>1</v>
      </c>
      <c r="V391" s="20">
        <v>0</v>
      </c>
      <c r="W391" s="20" t="s">
        <v>4385</v>
      </c>
      <c r="Y391" s="22">
        <v>45939.584958530097</v>
      </c>
      <c r="AA391" s="20" t="s">
        <v>4134</v>
      </c>
      <c r="AB391" s="27">
        <v>9106045134</v>
      </c>
      <c r="AC391" s="25" t="str">
        <f>VLOOKUP(AB391,Data!AF:AG,2,0)</f>
        <v>9106045134-00010879</v>
      </c>
      <c r="AE391" s="25" t="str">
        <f>VLOOKUP(AC391,Data!A:G,7,0)</f>
        <v>00010879</v>
      </c>
      <c r="AF391" s="25" t="str">
        <f>VLOOKUP(AC391,Data!A:D,4,0)</f>
        <v>09/10/2025</v>
      </c>
      <c r="AG391" s="20" t="s">
        <v>1296</v>
      </c>
      <c r="AH391" s="25" t="s">
        <v>3834</v>
      </c>
      <c r="AI391" s="25" t="str">
        <f>VLOOKUP(AG391,'mã win'!B:K,10,0)</f>
        <v>B</v>
      </c>
      <c r="AJ391" s="20" t="str">
        <f>VLOOKUP(Q391,'mã sp'!A:B,2,0)</f>
        <v>GM500</v>
      </c>
      <c r="AK391" s="25" t="str">
        <f>VLOOKUP(AC391,Data!A:F,6,0)</f>
        <v>K25TTM</v>
      </c>
      <c r="AL391" s="20" t="str">
        <f t="shared" si="24"/>
        <v>2AOP WM+ TNN 29 Lý Nam Đế</v>
      </c>
      <c r="AM391" s="20" t="str">
        <f>VLOOKUP(AC391,Data!A:M,13,0)</f>
        <v>0104918404-059</v>
      </c>
      <c r="AO391" s="20" t="str">
        <f t="shared" si="25"/>
        <v/>
      </c>
      <c r="AP391" s="20" t="str">
        <f>IF(AND(AM391="0104918404",AO391=""),"WIN"&amp;L391,IF(AO391="",VLOOKUP(AM391,'mã win'!B:J,9,0),""))</f>
        <v>WIN-059</v>
      </c>
      <c r="AQ391" s="25" t="str">
        <f t="shared" si="26"/>
        <v>WIN-059</v>
      </c>
      <c r="AR391" s="1">
        <f t="shared" si="27"/>
        <v>119942.64</v>
      </c>
    </row>
    <row r="392" spans="1:44" x14ac:dyDescent="0.25">
      <c r="A392" s="20">
        <v>7878</v>
      </c>
      <c r="B392" s="21">
        <v>9106045192</v>
      </c>
      <c r="C392" s="22">
        <v>45939</v>
      </c>
      <c r="D392" s="22">
        <v>45939</v>
      </c>
      <c r="E392" s="23">
        <v>45939.589618634302</v>
      </c>
      <c r="F392" s="21" t="s">
        <v>7280</v>
      </c>
      <c r="G392" s="22"/>
      <c r="H392" s="20" t="s">
        <v>4127</v>
      </c>
      <c r="I392" s="21" t="s">
        <v>4128</v>
      </c>
      <c r="J392" s="20" t="s">
        <v>4129</v>
      </c>
      <c r="K392" s="20" t="s">
        <v>4130</v>
      </c>
      <c r="L392" s="21" t="s">
        <v>7281</v>
      </c>
      <c r="M392" s="20" t="s">
        <v>7282</v>
      </c>
      <c r="N392" s="20" t="s">
        <v>7283</v>
      </c>
      <c r="O392" s="20">
        <v>10</v>
      </c>
      <c r="P392" s="21" t="s">
        <v>4152</v>
      </c>
      <c r="Q392" s="20" t="s">
        <v>4012</v>
      </c>
      <c r="R392" s="21" t="s">
        <v>4153</v>
      </c>
      <c r="S392" s="21" t="s">
        <v>4133</v>
      </c>
      <c r="T392" s="20">
        <v>50182</v>
      </c>
      <c r="U392" s="20">
        <v>2</v>
      </c>
      <c r="V392" s="20">
        <v>0</v>
      </c>
      <c r="W392" s="20" t="s">
        <v>7282</v>
      </c>
      <c r="Y392" s="22">
        <v>45939.589616203702</v>
      </c>
      <c r="AA392" s="20" t="s">
        <v>4134</v>
      </c>
      <c r="AB392" s="27">
        <v>9106045192</v>
      </c>
      <c r="AC392" s="25" t="str">
        <f>VLOOKUP(AB392,Data!AF:AG,2,0)</f>
        <v>9106045192-00482510</v>
      </c>
      <c r="AE392" s="25" t="str">
        <f>VLOOKUP(AC392,Data!A:G,7,0)</f>
        <v>00482510</v>
      </c>
      <c r="AF392" s="25" t="str">
        <f>VLOOKUP(AC392,Data!A:D,4,0)</f>
        <v>09/10/2025</v>
      </c>
      <c r="AG392" s="20" t="s">
        <v>55</v>
      </c>
      <c r="AH392" s="25" t="s">
        <v>14485</v>
      </c>
      <c r="AI392" s="25" t="str">
        <f>VLOOKUP(AG392,'mã win'!B:K,10,0)</f>
        <v>B</v>
      </c>
      <c r="AJ392" s="20" t="str">
        <f>VLOOKUP(Q392,'mã sp'!A:B,2,0)</f>
        <v>GTLX250G</v>
      </c>
      <c r="AK392" s="25" t="str">
        <f>VLOOKUP(AC392,Data!A:F,6,0)</f>
        <v>K25TTM</v>
      </c>
      <c r="AL392" s="20" t="str">
        <f t="shared" si="24"/>
        <v>6939 WM+ HNI 69 Ngô Xuân Quảng</v>
      </c>
      <c r="AM392" s="20" t="str">
        <f>VLOOKUP(AC392,Data!A:M,13,0)</f>
        <v>0104918404-002</v>
      </c>
      <c r="AN392" s="20">
        <f>MATCH(L392,[1]Khach_hang!$O:$O,0)</f>
        <v>1975</v>
      </c>
      <c r="AO392" s="20" t="str">
        <f t="shared" si="25"/>
        <v>WIN6939</v>
      </c>
      <c r="AP392" s="20" t="str">
        <f>IF(AND(AM392="0104918404",AO392=""),"WIN"&amp;L392,IF(AO392="",VLOOKUP(AM392,'mã win'!B:J,9,0),""))</f>
        <v/>
      </c>
      <c r="AQ392" s="25" t="str">
        <f t="shared" si="26"/>
        <v>WIN6939</v>
      </c>
      <c r="AR392" s="1">
        <f t="shared" si="27"/>
        <v>108393.12</v>
      </c>
    </row>
    <row r="393" spans="1:44" x14ac:dyDescent="0.25">
      <c r="A393" s="20">
        <v>7879</v>
      </c>
      <c r="B393" s="21">
        <v>9106045193</v>
      </c>
      <c r="C393" s="22">
        <v>45939</v>
      </c>
      <c r="D393" s="22">
        <v>45939</v>
      </c>
      <c r="E393" s="23">
        <v>45939.589855405102</v>
      </c>
      <c r="F393" s="21" t="s">
        <v>7284</v>
      </c>
      <c r="G393" s="22"/>
      <c r="H393" s="20" t="s">
        <v>4127</v>
      </c>
      <c r="I393" s="21" t="s">
        <v>4128</v>
      </c>
      <c r="J393" s="20" t="s">
        <v>4129</v>
      </c>
      <c r="K393" s="20" t="s">
        <v>4130</v>
      </c>
      <c r="L393" s="21" t="s">
        <v>4331</v>
      </c>
      <c r="M393" s="20" t="s">
        <v>4332</v>
      </c>
      <c r="N393" s="20" t="s">
        <v>4333</v>
      </c>
      <c r="O393" s="20">
        <v>10</v>
      </c>
      <c r="P393" s="21" t="s">
        <v>4141</v>
      </c>
      <c r="Q393" s="20" t="s">
        <v>4058</v>
      </c>
      <c r="R393" s="21" t="s">
        <v>4142</v>
      </c>
      <c r="S393" s="21" t="s">
        <v>4133</v>
      </c>
      <c r="T393" s="20">
        <v>37720</v>
      </c>
      <c r="U393" s="20">
        <v>1</v>
      </c>
      <c r="V393" s="20">
        <v>0</v>
      </c>
      <c r="W393" s="20" t="s">
        <v>4332</v>
      </c>
      <c r="Y393" s="22">
        <v>45939.589853009304</v>
      </c>
      <c r="AA393" s="20" t="s">
        <v>4134</v>
      </c>
      <c r="AB393" s="27">
        <v>9106045193</v>
      </c>
      <c r="AC393" s="25" t="str">
        <f>VLOOKUP(AB393,Data!AF:AG,2,0)</f>
        <v>9106045193-00011366</v>
      </c>
      <c r="AE393" s="25" t="str">
        <f>VLOOKUP(AC393,Data!A:G,7,0)</f>
        <v>00011366</v>
      </c>
      <c r="AF393" s="25" t="str">
        <f>VLOOKUP(AC393,Data!A:D,4,0)</f>
        <v>09/10/2025</v>
      </c>
      <c r="AG393" s="20" t="s">
        <v>222</v>
      </c>
      <c r="AH393" s="25" t="s">
        <v>3727</v>
      </c>
      <c r="AI393" s="25" t="str">
        <f>VLOOKUP(AG393,'mã win'!B:K,10,0)</f>
        <v>B</v>
      </c>
      <c r="AJ393" s="20" t="str">
        <f>VLOOKUP(Q393,'mã sp'!A:B,2,0)</f>
        <v>MNH250</v>
      </c>
      <c r="AK393" s="25" t="str">
        <f>VLOOKUP(AC393,Data!A:F,6,0)</f>
        <v>K25TTM</v>
      </c>
      <c r="AL393" s="20" t="str">
        <f t="shared" si="24"/>
        <v>2AFQ WM+ VPC Khu Chợ Đầm, Thái Hòa</v>
      </c>
      <c r="AM393" s="20" t="str">
        <f>VLOOKUP(AC393,Data!A:M,13,0)</f>
        <v>0104918404-029</v>
      </c>
      <c r="AO393" s="20" t="str">
        <f t="shared" si="25"/>
        <v/>
      </c>
      <c r="AP393" s="20" t="str">
        <f>IF(AND(AM393="0104918404",AO393=""),"WIN"&amp;L393,IF(AO393="",VLOOKUP(AM393,'mã win'!B:J,9,0),""))</f>
        <v>WIN-029</v>
      </c>
      <c r="AQ393" s="25" t="str">
        <f t="shared" si="26"/>
        <v>WIN-029</v>
      </c>
      <c r="AR393" s="1">
        <f t="shared" si="27"/>
        <v>40737.599999999999</v>
      </c>
    </row>
    <row r="394" spans="1:44" x14ac:dyDescent="0.25">
      <c r="A394" s="20">
        <v>7880</v>
      </c>
      <c r="B394" s="21">
        <v>9106045202</v>
      </c>
      <c r="C394" s="22">
        <v>45939</v>
      </c>
      <c r="D394" s="22">
        <v>45939</v>
      </c>
      <c r="E394" s="23">
        <v>45939.591113078699</v>
      </c>
      <c r="F394" s="21" t="s">
        <v>7285</v>
      </c>
      <c r="G394" s="22"/>
      <c r="H394" s="20" t="s">
        <v>4127</v>
      </c>
      <c r="I394" s="21" t="s">
        <v>4128</v>
      </c>
      <c r="J394" s="20" t="s">
        <v>4129</v>
      </c>
      <c r="K394" s="20" t="s">
        <v>4130</v>
      </c>
      <c r="L394" s="21" t="s">
        <v>7286</v>
      </c>
      <c r="M394" s="20" t="s">
        <v>7287</v>
      </c>
      <c r="N394" s="20" t="s">
        <v>7288</v>
      </c>
      <c r="O394" s="20">
        <v>10</v>
      </c>
      <c r="P394" s="21" t="s">
        <v>4139</v>
      </c>
      <c r="Q394" s="20" t="s">
        <v>3948</v>
      </c>
      <c r="R394" s="21" t="s">
        <v>4140</v>
      </c>
      <c r="S394" s="21" t="s">
        <v>4133</v>
      </c>
      <c r="T394" s="20">
        <v>74250</v>
      </c>
      <c r="U394" s="20">
        <v>1</v>
      </c>
      <c r="V394" s="20">
        <v>0</v>
      </c>
      <c r="W394" s="20" t="s">
        <v>7287</v>
      </c>
      <c r="X394" s="20" t="s">
        <v>4161</v>
      </c>
      <c r="Y394" s="22">
        <v>45939.591110914298</v>
      </c>
      <c r="AA394" s="20" t="s">
        <v>4134</v>
      </c>
      <c r="AB394" s="27">
        <v>9106045202</v>
      </c>
      <c r="AC394" s="25" t="str">
        <f>VLOOKUP(AB394,Data!AF:AG,2,0)</f>
        <v>9106045202-00482514</v>
      </c>
      <c r="AE394" s="25" t="str">
        <f>VLOOKUP(AC394,Data!A:G,7,0)</f>
        <v>00482514</v>
      </c>
      <c r="AF394" s="25" t="str">
        <f>VLOOKUP(AC394,Data!A:D,4,0)</f>
        <v>09/10/2025</v>
      </c>
      <c r="AG394" s="20" t="s">
        <v>55</v>
      </c>
      <c r="AH394" s="25" t="s">
        <v>9549</v>
      </c>
      <c r="AI394" s="25" t="str">
        <f>VLOOKUP(AG394,'mã win'!B:K,10,0)</f>
        <v>B</v>
      </c>
      <c r="AJ394" s="20" t="str">
        <f>VLOOKUP(Q394,'mã sp'!A:B,2,0)</f>
        <v>CC300</v>
      </c>
      <c r="AK394" s="25" t="str">
        <f>VLOOKUP(AC394,Data!A:F,6,0)</f>
        <v>K25TTM</v>
      </c>
      <c r="AL394" s="20" t="str">
        <f t="shared" si="24"/>
        <v>2018 WM+ HNI T4-L1-07A TC</v>
      </c>
      <c r="AM394" s="20" t="str">
        <f>VLOOKUP(AC394,Data!A:M,13,0)</f>
        <v>0104918404-002</v>
      </c>
      <c r="AN394" s="20">
        <f>MATCH(L394,[1]Khach_hang!$O:$O,0)</f>
        <v>124</v>
      </c>
      <c r="AO394" s="20" t="str">
        <f t="shared" si="25"/>
        <v>WIN2018</v>
      </c>
      <c r="AP394" s="20" t="str">
        <f>IF(AND(AM394="0104918404",AO394=""),"WIN"&amp;L394,IF(AO394="",VLOOKUP(AM394,'mã win'!B:J,9,0),""))</f>
        <v/>
      </c>
      <c r="AQ394" s="25" t="str">
        <f t="shared" si="26"/>
        <v>WIN2018</v>
      </c>
      <c r="AR394" s="1">
        <f t="shared" si="27"/>
        <v>80190</v>
      </c>
    </row>
    <row r="395" spans="1:44" x14ac:dyDescent="0.25">
      <c r="A395" s="20">
        <v>7881</v>
      </c>
      <c r="B395" s="21">
        <v>9106045202</v>
      </c>
      <c r="C395" s="22">
        <v>45939</v>
      </c>
      <c r="D395" s="22">
        <v>45939</v>
      </c>
      <c r="E395" s="23">
        <v>45939.591113078699</v>
      </c>
      <c r="F395" s="21" t="s">
        <v>7285</v>
      </c>
      <c r="G395" s="22"/>
      <c r="H395" s="20" t="s">
        <v>4127</v>
      </c>
      <c r="I395" s="21" t="s">
        <v>4128</v>
      </c>
      <c r="J395" s="20" t="s">
        <v>4129</v>
      </c>
      <c r="K395" s="20" t="s">
        <v>4130</v>
      </c>
      <c r="L395" s="21" t="s">
        <v>7286</v>
      </c>
      <c r="M395" s="20" t="s">
        <v>7287</v>
      </c>
      <c r="N395" s="20" t="s">
        <v>7288</v>
      </c>
      <c r="O395" s="20">
        <v>20</v>
      </c>
      <c r="P395" s="21" t="s">
        <v>4152</v>
      </c>
      <c r="Q395" s="20" t="s">
        <v>4012</v>
      </c>
      <c r="R395" s="21" t="s">
        <v>4153</v>
      </c>
      <c r="S395" s="21" t="s">
        <v>4133</v>
      </c>
      <c r="T395" s="20">
        <v>50182</v>
      </c>
      <c r="U395" s="20">
        <v>3</v>
      </c>
      <c r="V395" s="20">
        <v>0</v>
      </c>
      <c r="W395" s="20" t="s">
        <v>7287</v>
      </c>
      <c r="X395" s="20" t="s">
        <v>4161</v>
      </c>
      <c r="Y395" s="22">
        <v>45939.591110914298</v>
      </c>
      <c r="AA395" s="20" t="s">
        <v>4134</v>
      </c>
      <c r="AB395" s="27">
        <v>9106045202</v>
      </c>
      <c r="AC395" s="25" t="str">
        <f>VLOOKUP(AB395,Data!AF:AG,2,0)</f>
        <v>9106045202-00482514</v>
      </c>
      <c r="AE395" s="25" t="str">
        <f>VLOOKUP(AC395,Data!A:G,7,0)</f>
        <v>00482514</v>
      </c>
      <c r="AF395" s="25" t="str">
        <f>VLOOKUP(AC395,Data!A:D,4,0)</f>
        <v>09/10/2025</v>
      </c>
      <c r="AG395" s="20" t="s">
        <v>55</v>
      </c>
      <c r="AH395" s="25" t="s">
        <v>9549</v>
      </c>
      <c r="AI395" s="25" t="str">
        <f>VLOOKUP(AG395,'mã win'!B:K,10,0)</f>
        <v>B</v>
      </c>
      <c r="AJ395" s="20" t="str">
        <f>VLOOKUP(Q395,'mã sp'!A:B,2,0)</f>
        <v>GTLX250G</v>
      </c>
      <c r="AK395" s="25" t="str">
        <f>VLOOKUP(AC395,Data!A:F,6,0)</f>
        <v>K25TTM</v>
      </c>
      <c r="AL395" s="20" t="str">
        <f t="shared" si="24"/>
        <v>2018 WM+ HNI T4-L1-07A TC</v>
      </c>
      <c r="AM395" s="20" t="str">
        <f>VLOOKUP(AC395,Data!A:M,13,0)</f>
        <v>0104918404-002</v>
      </c>
      <c r="AN395" s="20">
        <f>MATCH(L395,[1]Khach_hang!$O:$O,0)</f>
        <v>124</v>
      </c>
      <c r="AO395" s="20" t="str">
        <f t="shared" si="25"/>
        <v>WIN2018</v>
      </c>
      <c r="AP395" s="20" t="str">
        <f>IF(AND(AM395="0104918404",AO395=""),"WIN"&amp;L395,IF(AO395="",VLOOKUP(AM395,'mã win'!B:J,9,0),""))</f>
        <v/>
      </c>
      <c r="AQ395" s="25" t="str">
        <f t="shared" si="26"/>
        <v>WIN2018</v>
      </c>
      <c r="AR395" s="1">
        <f t="shared" si="27"/>
        <v>162589.68</v>
      </c>
    </row>
    <row r="396" spans="1:44" x14ac:dyDescent="0.25">
      <c r="A396" s="20">
        <v>7882</v>
      </c>
      <c r="B396" s="21">
        <v>9106045202</v>
      </c>
      <c r="C396" s="22">
        <v>45939</v>
      </c>
      <c r="D396" s="22">
        <v>45939</v>
      </c>
      <c r="E396" s="23">
        <v>45939.591113078699</v>
      </c>
      <c r="F396" s="21" t="s">
        <v>7285</v>
      </c>
      <c r="G396" s="22"/>
      <c r="H396" s="20" t="s">
        <v>4127</v>
      </c>
      <c r="I396" s="21" t="s">
        <v>4128</v>
      </c>
      <c r="J396" s="20" t="s">
        <v>4129</v>
      </c>
      <c r="K396" s="20" t="s">
        <v>4130</v>
      </c>
      <c r="L396" s="21" t="s">
        <v>7286</v>
      </c>
      <c r="M396" s="20" t="s">
        <v>7287</v>
      </c>
      <c r="N396" s="20" t="s">
        <v>7288</v>
      </c>
      <c r="O396" s="20">
        <v>30</v>
      </c>
      <c r="P396" s="21" t="s">
        <v>4141</v>
      </c>
      <c r="Q396" s="20" t="s">
        <v>4058</v>
      </c>
      <c r="R396" s="21" t="s">
        <v>4142</v>
      </c>
      <c r="S396" s="21" t="s">
        <v>4133</v>
      </c>
      <c r="T396" s="20">
        <v>37720</v>
      </c>
      <c r="U396" s="20">
        <v>2</v>
      </c>
      <c r="V396" s="20">
        <v>0</v>
      </c>
      <c r="W396" s="20" t="s">
        <v>7287</v>
      </c>
      <c r="X396" s="20" t="s">
        <v>4161</v>
      </c>
      <c r="Y396" s="22">
        <v>45939.591110914298</v>
      </c>
      <c r="AA396" s="20" t="s">
        <v>4134</v>
      </c>
      <c r="AB396" s="27">
        <v>9106045202</v>
      </c>
      <c r="AC396" s="25" t="str">
        <f>VLOOKUP(AB396,Data!AF:AG,2,0)</f>
        <v>9106045202-00482514</v>
      </c>
      <c r="AE396" s="25" t="str">
        <f>VLOOKUP(AC396,Data!A:G,7,0)</f>
        <v>00482514</v>
      </c>
      <c r="AF396" s="25" t="str">
        <f>VLOOKUP(AC396,Data!A:D,4,0)</f>
        <v>09/10/2025</v>
      </c>
      <c r="AG396" s="20" t="s">
        <v>55</v>
      </c>
      <c r="AH396" s="25" t="s">
        <v>9549</v>
      </c>
      <c r="AI396" s="25" t="str">
        <f>VLOOKUP(AG396,'mã win'!B:K,10,0)</f>
        <v>B</v>
      </c>
      <c r="AJ396" s="20" t="str">
        <f>VLOOKUP(Q396,'mã sp'!A:B,2,0)</f>
        <v>MNH250</v>
      </c>
      <c r="AK396" s="25" t="str">
        <f>VLOOKUP(AC396,Data!A:F,6,0)</f>
        <v>K25TTM</v>
      </c>
      <c r="AL396" s="20" t="str">
        <f t="shared" si="24"/>
        <v>2018 WM+ HNI T4-L1-07A TC</v>
      </c>
      <c r="AM396" s="20" t="str">
        <f>VLOOKUP(AC396,Data!A:M,13,0)</f>
        <v>0104918404-002</v>
      </c>
      <c r="AN396" s="20">
        <f>MATCH(L396,[1]Khach_hang!$O:$O,0)</f>
        <v>124</v>
      </c>
      <c r="AO396" s="20" t="str">
        <f t="shared" si="25"/>
        <v>WIN2018</v>
      </c>
      <c r="AP396" s="20" t="str">
        <f>IF(AND(AM396="0104918404",AO396=""),"WIN"&amp;L396,IF(AO396="",VLOOKUP(AM396,'mã win'!B:J,9,0),""))</f>
        <v/>
      </c>
      <c r="AQ396" s="25" t="str">
        <f t="shared" si="26"/>
        <v>WIN2018</v>
      </c>
      <c r="AR396" s="1">
        <f t="shared" si="27"/>
        <v>81475.199999999997</v>
      </c>
    </row>
    <row r="397" spans="1:44" x14ac:dyDescent="0.25">
      <c r="A397" s="20">
        <v>7883</v>
      </c>
      <c r="B397" s="21">
        <v>9106045203</v>
      </c>
      <c r="C397" s="22">
        <v>45939</v>
      </c>
      <c r="D397" s="22">
        <v>45944</v>
      </c>
      <c r="E397" s="23">
        <v>45939.591564780101</v>
      </c>
      <c r="F397" s="21" t="s">
        <v>7289</v>
      </c>
      <c r="G397" s="22"/>
      <c r="H397" s="20" t="s">
        <v>4127</v>
      </c>
      <c r="I397" s="21" t="s">
        <v>4128</v>
      </c>
      <c r="J397" s="20" t="s">
        <v>4129</v>
      </c>
      <c r="K397" s="20" t="s">
        <v>4130</v>
      </c>
      <c r="L397" s="21" t="s">
        <v>7290</v>
      </c>
      <c r="M397" s="20" t="s">
        <v>7291</v>
      </c>
      <c r="N397" s="20" t="s">
        <v>7292</v>
      </c>
      <c r="O397" s="20">
        <v>10</v>
      </c>
      <c r="P397" s="21" t="s">
        <v>4137</v>
      </c>
      <c r="Q397" s="20" t="s">
        <v>4098</v>
      </c>
      <c r="R397" s="21" t="s">
        <v>4138</v>
      </c>
      <c r="S397" s="21" t="s">
        <v>4133</v>
      </c>
      <c r="T397" s="20">
        <v>111058</v>
      </c>
      <c r="U397" s="20">
        <v>1</v>
      </c>
      <c r="V397" s="20">
        <v>0</v>
      </c>
      <c r="W397" s="20" t="s">
        <v>7291</v>
      </c>
      <c r="Y397" s="22">
        <v>45939.5915626157</v>
      </c>
      <c r="AA397" s="20" t="s">
        <v>4134</v>
      </c>
      <c r="AB397" s="27">
        <v>9106045203</v>
      </c>
      <c r="AC397" s="25" t="str">
        <f>VLOOKUP(AB397,Data!AF:AG,2,0)</f>
        <v>9106045203-00160277</v>
      </c>
      <c r="AE397" s="25" t="str">
        <f>VLOOKUP(AC397,Data!A:G,7,0)</f>
        <v>00160277</v>
      </c>
      <c r="AF397" s="25" t="str">
        <f>VLOOKUP(AC397,Data!A:D,4,0)</f>
        <v>09/10/2025</v>
      </c>
      <c r="AG397" s="20" t="s">
        <v>198</v>
      </c>
      <c r="AH397" s="25" t="s">
        <v>14486</v>
      </c>
      <c r="AI397" s="25" t="str">
        <f>VLOOKUP(AG397,'mã win'!B:K,10,0)</f>
        <v>N</v>
      </c>
      <c r="AJ397" s="20" t="str">
        <f>VLOOKUP(Q397,'mã sp'!A:B,2,0)</f>
        <v>GM500</v>
      </c>
      <c r="AK397" s="25" t="str">
        <f>VLOOKUP(AC397,Data!A:F,6,0)</f>
        <v>K25TTM</v>
      </c>
      <c r="AL397" s="20" t="str">
        <f t="shared" si="24"/>
        <v>6757 WM+ HCM 662 Tên Lửa</v>
      </c>
      <c r="AM397" s="20" t="str">
        <f>VLOOKUP(AC397,Data!A:M,13,0)</f>
        <v>0104918404</v>
      </c>
      <c r="AN397" s="20">
        <f>MATCH(L397,[1]Khach_hang!$O:$O,0)</f>
        <v>1918</v>
      </c>
      <c r="AO397" s="20" t="str">
        <f t="shared" si="25"/>
        <v>WIN6757</v>
      </c>
      <c r="AP397" s="20" t="str">
        <f>IF(AND(AM397="0104918404",AO397=""),"WIN"&amp;L397,IF(AO397="",VLOOKUP(AM397,'mã win'!B:J,9,0),""))</f>
        <v/>
      </c>
      <c r="AQ397" s="25" t="str">
        <f t="shared" si="26"/>
        <v>WIN6757</v>
      </c>
      <c r="AR397" s="1">
        <f t="shared" si="27"/>
        <v>119942.64</v>
      </c>
    </row>
    <row r="398" spans="1:44" x14ac:dyDescent="0.25">
      <c r="A398" s="20">
        <v>7884</v>
      </c>
      <c r="B398" s="21">
        <v>9106045203</v>
      </c>
      <c r="C398" s="22">
        <v>45939</v>
      </c>
      <c r="D398" s="22">
        <v>45944</v>
      </c>
      <c r="E398" s="23">
        <v>45939.591564780101</v>
      </c>
      <c r="F398" s="21" t="s">
        <v>7289</v>
      </c>
      <c r="G398" s="22"/>
      <c r="H398" s="20" t="s">
        <v>4127</v>
      </c>
      <c r="I398" s="21" t="s">
        <v>4128</v>
      </c>
      <c r="J398" s="20" t="s">
        <v>4129</v>
      </c>
      <c r="K398" s="20" t="s">
        <v>4130</v>
      </c>
      <c r="L398" s="21" t="s">
        <v>7290</v>
      </c>
      <c r="M398" s="20" t="s">
        <v>7291</v>
      </c>
      <c r="N398" s="20" t="s">
        <v>7292</v>
      </c>
      <c r="O398" s="20">
        <v>20</v>
      </c>
      <c r="P398" s="21" t="s">
        <v>4168</v>
      </c>
      <c r="Q398" s="20" t="s">
        <v>3992</v>
      </c>
      <c r="R398" s="21" t="s">
        <v>4169</v>
      </c>
      <c r="S398" s="21" t="s">
        <v>4133</v>
      </c>
      <c r="T398" s="20">
        <v>111606</v>
      </c>
      <c r="U398" s="20">
        <v>1</v>
      </c>
      <c r="V398" s="20">
        <v>0</v>
      </c>
      <c r="W398" s="20" t="s">
        <v>7291</v>
      </c>
      <c r="Y398" s="22">
        <v>45939.5915626157</v>
      </c>
      <c r="AA398" s="20" t="s">
        <v>4134</v>
      </c>
      <c r="AB398" s="27">
        <v>9106045203</v>
      </c>
      <c r="AC398" s="25" t="str">
        <f>VLOOKUP(AB398,Data!AF:AG,2,0)</f>
        <v>9106045203-00160277</v>
      </c>
      <c r="AE398" s="25" t="str">
        <f>VLOOKUP(AC398,Data!A:G,7,0)</f>
        <v>00160277</v>
      </c>
      <c r="AF398" s="25" t="str">
        <f>VLOOKUP(AC398,Data!A:D,4,0)</f>
        <v>09/10/2025</v>
      </c>
      <c r="AG398" s="20" t="s">
        <v>198</v>
      </c>
      <c r="AH398" s="25" t="s">
        <v>14486</v>
      </c>
      <c r="AI398" s="25" t="str">
        <f>VLOOKUP(AG398,'mã win'!B:K,10,0)</f>
        <v>N</v>
      </c>
      <c r="AJ398" s="20" t="str">
        <f>VLOOKUP(Q398,'mã sp'!A:B,2,0)</f>
        <v>GXD500</v>
      </c>
      <c r="AK398" s="25" t="str">
        <f>VLOOKUP(AC398,Data!A:F,6,0)</f>
        <v>K25TTM</v>
      </c>
      <c r="AL398" s="20" t="str">
        <f t="shared" si="24"/>
        <v>6757 WM+ HCM 662 Tên Lửa</v>
      </c>
      <c r="AM398" s="20" t="str">
        <f>VLOOKUP(AC398,Data!A:M,13,0)</f>
        <v>0104918404</v>
      </c>
      <c r="AN398" s="20">
        <f>MATCH(L398,[1]Khach_hang!$O:$O,0)</f>
        <v>1918</v>
      </c>
      <c r="AO398" s="20" t="str">
        <f t="shared" si="25"/>
        <v>WIN6757</v>
      </c>
      <c r="AP398" s="20" t="str">
        <f>IF(AND(AM398="0104918404",AO398=""),"WIN"&amp;L398,IF(AO398="",VLOOKUP(AM398,'mã win'!B:J,9,0),""))</f>
        <v/>
      </c>
      <c r="AQ398" s="25" t="str">
        <f t="shared" si="26"/>
        <v>WIN6757</v>
      </c>
      <c r="AR398" s="1">
        <f t="shared" si="27"/>
        <v>120534.48</v>
      </c>
    </row>
    <row r="399" spans="1:44" x14ac:dyDescent="0.25">
      <c r="A399" s="20">
        <v>7885</v>
      </c>
      <c r="B399" s="21">
        <v>9106045203</v>
      </c>
      <c r="C399" s="22">
        <v>45939</v>
      </c>
      <c r="D399" s="22">
        <v>45944</v>
      </c>
      <c r="E399" s="23">
        <v>45939.591564780101</v>
      </c>
      <c r="F399" s="21" t="s">
        <v>7289</v>
      </c>
      <c r="G399" s="22"/>
      <c r="H399" s="20" t="s">
        <v>4127</v>
      </c>
      <c r="I399" s="21" t="s">
        <v>4128</v>
      </c>
      <c r="J399" s="20" t="s">
        <v>4129</v>
      </c>
      <c r="K399" s="20" t="s">
        <v>4130</v>
      </c>
      <c r="L399" s="21" t="s">
        <v>7290</v>
      </c>
      <c r="M399" s="20" t="s">
        <v>7291</v>
      </c>
      <c r="N399" s="20" t="s">
        <v>7292</v>
      </c>
      <c r="O399" s="20">
        <v>30</v>
      </c>
      <c r="P399" s="21" t="s">
        <v>4135</v>
      </c>
      <c r="Q399" s="20" t="s">
        <v>4086</v>
      </c>
      <c r="R399" s="21" t="s">
        <v>4136</v>
      </c>
      <c r="S399" s="21" t="s">
        <v>4133</v>
      </c>
      <c r="T399" s="20">
        <v>45588</v>
      </c>
      <c r="U399" s="20">
        <v>1</v>
      </c>
      <c r="V399" s="20">
        <v>0</v>
      </c>
      <c r="W399" s="20" t="s">
        <v>7291</v>
      </c>
      <c r="Y399" s="22">
        <v>45939.5915626157</v>
      </c>
      <c r="AA399" s="20" t="s">
        <v>4134</v>
      </c>
      <c r="AB399" s="27">
        <v>9106045203</v>
      </c>
      <c r="AC399" s="25" t="str">
        <f>VLOOKUP(AB399,Data!AF:AG,2,0)</f>
        <v>9106045203-00160277</v>
      </c>
      <c r="AE399" s="25" t="str">
        <f>VLOOKUP(AC399,Data!A:G,7,0)</f>
        <v>00160277</v>
      </c>
      <c r="AF399" s="25" t="str">
        <f>VLOOKUP(AC399,Data!A:D,4,0)</f>
        <v>09/10/2025</v>
      </c>
      <c r="AG399" s="20" t="s">
        <v>198</v>
      </c>
      <c r="AH399" s="25" t="s">
        <v>14486</v>
      </c>
      <c r="AI399" s="25" t="str">
        <f>VLOOKUP(AG399,'mã win'!B:K,10,0)</f>
        <v>N</v>
      </c>
      <c r="AJ399" s="20" t="str">
        <f>VLOOKUP(Q399,'mã sp'!A:B,2,0)</f>
        <v>TH200</v>
      </c>
      <c r="AK399" s="25" t="str">
        <f>VLOOKUP(AC399,Data!A:F,6,0)</f>
        <v>K25TTM</v>
      </c>
      <c r="AL399" s="20" t="str">
        <f t="shared" si="24"/>
        <v>6757 WM+ HCM 662 Tên Lửa</v>
      </c>
      <c r="AM399" s="20" t="str">
        <f>VLOOKUP(AC399,Data!A:M,13,0)</f>
        <v>0104918404</v>
      </c>
      <c r="AN399" s="20">
        <f>MATCH(L399,[1]Khach_hang!$O:$O,0)</f>
        <v>1918</v>
      </c>
      <c r="AO399" s="20" t="str">
        <f t="shared" si="25"/>
        <v>WIN6757</v>
      </c>
      <c r="AP399" s="20" t="str">
        <f>IF(AND(AM399="0104918404",AO399=""),"WIN"&amp;L399,IF(AO399="",VLOOKUP(AM399,'mã win'!B:J,9,0),""))</f>
        <v/>
      </c>
      <c r="AQ399" s="25" t="str">
        <f t="shared" si="26"/>
        <v>WIN6757</v>
      </c>
      <c r="AR399" s="1">
        <f t="shared" si="27"/>
        <v>49235.040000000001</v>
      </c>
    </row>
    <row r="400" spans="1:44" x14ac:dyDescent="0.25">
      <c r="A400" s="20">
        <v>7886</v>
      </c>
      <c r="B400" s="21">
        <v>9106045203</v>
      </c>
      <c r="C400" s="22">
        <v>45939</v>
      </c>
      <c r="D400" s="22">
        <v>45944</v>
      </c>
      <c r="E400" s="23">
        <v>45939.591564780101</v>
      </c>
      <c r="F400" s="21" t="s">
        <v>7289</v>
      </c>
      <c r="G400" s="22"/>
      <c r="H400" s="20" t="s">
        <v>4127</v>
      </c>
      <c r="I400" s="21" t="s">
        <v>4128</v>
      </c>
      <c r="J400" s="20" t="s">
        <v>4129</v>
      </c>
      <c r="K400" s="20" t="s">
        <v>4130</v>
      </c>
      <c r="L400" s="21" t="s">
        <v>7290</v>
      </c>
      <c r="M400" s="20" t="s">
        <v>7291</v>
      </c>
      <c r="N400" s="20" t="s">
        <v>7292</v>
      </c>
      <c r="O400" s="20">
        <v>40</v>
      </c>
      <c r="P400" s="21" t="s">
        <v>4152</v>
      </c>
      <c r="Q400" s="20" t="s">
        <v>4012</v>
      </c>
      <c r="R400" s="21" t="s">
        <v>4153</v>
      </c>
      <c r="S400" s="21" t="s">
        <v>4133</v>
      </c>
      <c r="T400" s="20">
        <v>50182</v>
      </c>
      <c r="U400" s="20">
        <v>1</v>
      </c>
      <c r="V400" s="20">
        <v>0</v>
      </c>
      <c r="W400" s="20" t="s">
        <v>7291</v>
      </c>
      <c r="Y400" s="22">
        <v>45939.5915626157</v>
      </c>
      <c r="AA400" s="20" t="s">
        <v>4134</v>
      </c>
      <c r="AB400" s="27">
        <v>9106045203</v>
      </c>
      <c r="AC400" s="25" t="str">
        <f>VLOOKUP(AB400,Data!AF:AG,2,0)</f>
        <v>9106045203-00160277</v>
      </c>
      <c r="AE400" s="25" t="str">
        <f>VLOOKUP(AC400,Data!A:G,7,0)</f>
        <v>00160277</v>
      </c>
      <c r="AF400" s="25" t="str">
        <f>VLOOKUP(AC400,Data!A:D,4,0)</f>
        <v>09/10/2025</v>
      </c>
      <c r="AG400" s="20" t="s">
        <v>198</v>
      </c>
      <c r="AH400" s="25" t="s">
        <v>14486</v>
      </c>
      <c r="AI400" s="25" t="str">
        <f>VLOOKUP(AG400,'mã win'!B:K,10,0)</f>
        <v>N</v>
      </c>
      <c r="AJ400" s="20" t="str">
        <f>VLOOKUP(Q400,'mã sp'!A:B,2,0)</f>
        <v>GTLX250G</v>
      </c>
      <c r="AK400" s="25" t="str">
        <f>VLOOKUP(AC400,Data!A:F,6,0)</f>
        <v>K25TTM</v>
      </c>
      <c r="AL400" s="20" t="str">
        <f t="shared" si="24"/>
        <v>6757 WM+ HCM 662 Tên Lửa</v>
      </c>
      <c r="AM400" s="20" t="str">
        <f>VLOOKUP(AC400,Data!A:M,13,0)</f>
        <v>0104918404</v>
      </c>
      <c r="AN400" s="20">
        <f>MATCH(L400,[1]Khach_hang!$O:$O,0)</f>
        <v>1918</v>
      </c>
      <c r="AO400" s="20" t="str">
        <f t="shared" si="25"/>
        <v>WIN6757</v>
      </c>
      <c r="AP400" s="20" t="str">
        <f>IF(AND(AM400="0104918404",AO400=""),"WIN"&amp;L400,IF(AO400="",VLOOKUP(AM400,'mã win'!B:J,9,0),""))</f>
        <v/>
      </c>
      <c r="AQ400" s="25" t="str">
        <f t="shared" si="26"/>
        <v>WIN6757</v>
      </c>
      <c r="AR400" s="1">
        <f t="shared" si="27"/>
        <v>54196.56</v>
      </c>
    </row>
    <row r="401" spans="1:44" x14ac:dyDescent="0.25">
      <c r="A401" s="20">
        <v>7887</v>
      </c>
      <c r="B401" s="21">
        <v>9106045203</v>
      </c>
      <c r="C401" s="22">
        <v>45939</v>
      </c>
      <c r="D401" s="22">
        <v>45944</v>
      </c>
      <c r="E401" s="23">
        <v>45939.591564780101</v>
      </c>
      <c r="F401" s="21" t="s">
        <v>7289</v>
      </c>
      <c r="G401" s="22"/>
      <c r="H401" s="20" t="s">
        <v>4127</v>
      </c>
      <c r="I401" s="21" t="s">
        <v>4128</v>
      </c>
      <c r="J401" s="20" t="s">
        <v>4129</v>
      </c>
      <c r="K401" s="20" t="s">
        <v>4130</v>
      </c>
      <c r="L401" s="21" t="s">
        <v>7290</v>
      </c>
      <c r="M401" s="20" t="s">
        <v>7291</v>
      </c>
      <c r="N401" s="20" t="s">
        <v>7292</v>
      </c>
      <c r="O401" s="20">
        <v>50</v>
      </c>
      <c r="P401" s="21" t="s">
        <v>4139</v>
      </c>
      <c r="Q401" s="20" t="s">
        <v>3948</v>
      </c>
      <c r="R401" s="21" t="s">
        <v>4140</v>
      </c>
      <c r="S401" s="21" t="s">
        <v>4133</v>
      </c>
      <c r="T401" s="20">
        <v>74250</v>
      </c>
      <c r="U401" s="20">
        <v>1</v>
      </c>
      <c r="V401" s="20">
        <v>0</v>
      </c>
      <c r="W401" s="20" t="s">
        <v>7291</v>
      </c>
      <c r="Y401" s="22">
        <v>45939.5915626157</v>
      </c>
      <c r="AA401" s="20" t="s">
        <v>4134</v>
      </c>
      <c r="AB401" s="27">
        <v>9106045203</v>
      </c>
      <c r="AC401" s="25" t="str">
        <f>VLOOKUP(AB401,Data!AF:AG,2,0)</f>
        <v>9106045203-00160277</v>
      </c>
      <c r="AE401" s="25" t="str">
        <f>VLOOKUP(AC401,Data!A:G,7,0)</f>
        <v>00160277</v>
      </c>
      <c r="AF401" s="25" t="str">
        <f>VLOOKUP(AC401,Data!A:D,4,0)</f>
        <v>09/10/2025</v>
      </c>
      <c r="AG401" s="20" t="s">
        <v>198</v>
      </c>
      <c r="AH401" s="25" t="s">
        <v>14486</v>
      </c>
      <c r="AI401" s="25" t="str">
        <f>VLOOKUP(AG401,'mã win'!B:K,10,0)</f>
        <v>N</v>
      </c>
      <c r="AJ401" s="20" t="str">
        <f>VLOOKUP(Q401,'mã sp'!A:B,2,0)</f>
        <v>CC300</v>
      </c>
      <c r="AK401" s="25" t="str">
        <f>VLOOKUP(AC401,Data!A:F,6,0)</f>
        <v>K25TTM</v>
      </c>
      <c r="AL401" s="20" t="str">
        <f t="shared" si="24"/>
        <v>6757 WM+ HCM 662 Tên Lửa</v>
      </c>
      <c r="AM401" s="20" t="str">
        <f>VLOOKUP(AC401,Data!A:M,13,0)</f>
        <v>0104918404</v>
      </c>
      <c r="AN401" s="20">
        <f>MATCH(L401,[1]Khach_hang!$O:$O,0)</f>
        <v>1918</v>
      </c>
      <c r="AO401" s="20" t="str">
        <f t="shared" si="25"/>
        <v>WIN6757</v>
      </c>
      <c r="AP401" s="20" t="str">
        <f>IF(AND(AM401="0104918404",AO401=""),"WIN"&amp;L401,IF(AO401="",VLOOKUP(AM401,'mã win'!B:J,9,0),""))</f>
        <v/>
      </c>
      <c r="AQ401" s="25" t="str">
        <f t="shared" si="26"/>
        <v>WIN6757</v>
      </c>
      <c r="AR401" s="1">
        <f t="shared" si="27"/>
        <v>80190</v>
      </c>
    </row>
    <row r="402" spans="1:44" x14ac:dyDescent="0.25">
      <c r="A402" s="20">
        <v>7888</v>
      </c>
      <c r="B402" s="21">
        <v>9106045203</v>
      </c>
      <c r="C402" s="22">
        <v>45939</v>
      </c>
      <c r="D402" s="22">
        <v>45944</v>
      </c>
      <c r="E402" s="23">
        <v>45939.591564780101</v>
      </c>
      <c r="F402" s="21" t="s">
        <v>7289</v>
      </c>
      <c r="G402" s="22"/>
      <c r="H402" s="20" t="s">
        <v>4127</v>
      </c>
      <c r="I402" s="21" t="s">
        <v>4128</v>
      </c>
      <c r="J402" s="20" t="s">
        <v>4129</v>
      </c>
      <c r="K402" s="20" t="s">
        <v>4130</v>
      </c>
      <c r="L402" s="21" t="s">
        <v>7290</v>
      </c>
      <c r="M402" s="20" t="s">
        <v>7291</v>
      </c>
      <c r="N402" s="20" t="s">
        <v>7292</v>
      </c>
      <c r="O402" s="20">
        <v>60</v>
      </c>
      <c r="P402" s="21" t="s">
        <v>4150</v>
      </c>
      <c r="Q402" s="20" t="s">
        <v>3966</v>
      </c>
      <c r="R402" s="21" t="s">
        <v>4151</v>
      </c>
      <c r="S402" s="21" t="s">
        <v>4133</v>
      </c>
      <c r="T402" s="20">
        <v>70950</v>
      </c>
      <c r="U402" s="20">
        <v>1</v>
      </c>
      <c r="V402" s="20">
        <v>0</v>
      </c>
      <c r="W402" s="20" t="s">
        <v>7291</v>
      </c>
      <c r="Y402" s="22">
        <v>45939.5915626157</v>
      </c>
      <c r="AA402" s="20" t="s">
        <v>4134</v>
      </c>
      <c r="AB402" s="27">
        <v>9106045203</v>
      </c>
      <c r="AC402" s="25" t="str">
        <f>VLOOKUP(AB402,Data!AF:AG,2,0)</f>
        <v>9106045203-00160277</v>
      </c>
      <c r="AE402" s="25" t="str">
        <f>VLOOKUP(AC402,Data!A:G,7,0)</f>
        <v>00160277</v>
      </c>
      <c r="AF402" s="25" t="str">
        <f>VLOOKUP(AC402,Data!A:D,4,0)</f>
        <v>09/10/2025</v>
      </c>
      <c r="AG402" s="20" t="s">
        <v>198</v>
      </c>
      <c r="AH402" s="25" t="s">
        <v>14486</v>
      </c>
      <c r="AI402" s="25" t="str">
        <f>VLOOKUP(AG402,'mã win'!B:K,10,0)</f>
        <v>N</v>
      </c>
      <c r="AJ402" s="20" t="str">
        <f>VLOOKUP(Q402,'mã sp'!A:B,2,0)</f>
        <v>CN300</v>
      </c>
      <c r="AK402" s="25" t="str">
        <f>VLOOKUP(AC402,Data!A:F,6,0)</f>
        <v>K25TTM</v>
      </c>
      <c r="AL402" s="20" t="str">
        <f t="shared" si="24"/>
        <v>6757 WM+ HCM 662 Tên Lửa</v>
      </c>
      <c r="AM402" s="20" t="str">
        <f>VLOOKUP(AC402,Data!A:M,13,0)</f>
        <v>0104918404</v>
      </c>
      <c r="AN402" s="20">
        <f>MATCH(L402,[1]Khach_hang!$O:$O,0)</f>
        <v>1918</v>
      </c>
      <c r="AO402" s="20" t="str">
        <f t="shared" si="25"/>
        <v>WIN6757</v>
      </c>
      <c r="AP402" s="20" t="str">
        <f>IF(AND(AM402="0104918404",AO402=""),"WIN"&amp;L402,IF(AO402="",VLOOKUP(AM402,'mã win'!B:J,9,0),""))</f>
        <v/>
      </c>
      <c r="AQ402" s="25" t="str">
        <f t="shared" si="26"/>
        <v>WIN6757</v>
      </c>
      <c r="AR402" s="1">
        <f t="shared" si="27"/>
        <v>76626</v>
      </c>
    </row>
    <row r="403" spans="1:44" x14ac:dyDescent="0.25">
      <c r="A403" s="20">
        <v>7889</v>
      </c>
      <c r="B403" s="21">
        <v>9106045245</v>
      </c>
      <c r="C403" s="22">
        <v>45939</v>
      </c>
      <c r="D403" s="22">
        <v>45939</v>
      </c>
      <c r="E403" s="23">
        <v>45940.9466074421</v>
      </c>
      <c r="F403" s="21" t="s">
        <v>7293</v>
      </c>
      <c r="G403" s="22"/>
      <c r="H403" s="20" t="s">
        <v>4127</v>
      </c>
      <c r="I403" s="21" t="s">
        <v>4128</v>
      </c>
      <c r="J403" s="20" t="s">
        <v>4129</v>
      </c>
      <c r="K403" s="20" t="s">
        <v>4130</v>
      </c>
      <c r="L403" s="21" t="s">
        <v>5587</v>
      </c>
      <c r="M403" s="20" t="s">
        <v>5588</v>
      </c>
      <c r="N403" s="20" t="s">
        <v>5589</v>
      </c>
      <c r="O403" s="20">
        <v>10</v>
      </c>
      <c r="P403" s="21" t="s">
        <v>4141</v>
      </c>
      <c r="Q403" s="20" t="s">
        <v>4058</v>
      </c>
      <c r="R403" s="21" t="s">
        <v>4142</v>
      </c>
      <c r="S403" s="21" t="s">
        <v>4133</v>
      </c>
      <c r="T403" s="20">
        <v>37720</v>
      </c>
      <c r="U403" s="20">
        <v>1</v>
      </c>
      <c r="V403" s="20">
        <v>0</v>
      </c>
      <c r="W403" s="20" t="s">
        <v>5590</v>
      </c>
      <c r="X403" s="20" t="s">
        <v>5591</v>
      </c>
      <c r="Y403" s="22">
        <v>45940.946606481499</v>
      </c>
      <c r="AA403" s="20" t="s">
        <v>4134</v>
      </c>
      <c r="AB403" s="27">
        <v>9106045245</v>
      </c>
      <c r="AC403" s="25" t="str">
        <f>VLOOKUP(AB403,Data!AF:AG,2,0)</f>
        <v>9106045245-00482527</v>
      </c>
      <c r="AE403" s="25" t="str">
        <f>VLOOKUP(AC403,Data!A:G,7,0)</f>
        <v>00482527</v>
      </c>
      <c r="AF403" s="25" t="str">
        <f>VLOOKUP(AC403,Data!A:D,4,0)</f>
        <v>09/10/2025</v>
      </c>
      <c r="AG403" s="20" t="s">
        <v>55</v>
      </c>
      <c r="AH403" s="25" t="s">
        <v>9424</v>
      </c>
      <c r="AI403" s="25" t="str">
        <f>VLOOKUP(AG403,'mã win'!B:K,10,0)</f>
        <v>B</v>
      </c>
      <c r="AJ403" s="20" t="str">
        <f>VLOOKUP(Q403,'mã sp'!A:B,2,0)</f>
        <v>MNH250</v>
      </c>
      <c r="AK403" s="25" t="str">
        <f>VLOOKUP(AC403,Data!A:F,6,0)</f>
        <v>K25TTM</v>
      </c>
      <c r="AL403" s="20" t="str">
        <f t="shared" si="24"/>
        <v>1553 WM VCC HNI Nguyễn Chí Thanh</v>
      </c>
      <c r="AM403" s="20" t="str">
        <f>VLOOKUP(AC403,Data!A:M,13,0)</f>
        <v>0104918404-002</v>
      </c>
      <c r="AN403" s="20">
        <f>MATCH(L403,[1]Khach_hang!$O:$O,0)</f>
        <v>70</v>
      </c>
      <c r="AO403" s="20" t="str">
        <f t="shared" si="25"/>
        <v>WIN1553</v>
      </c>
      <c r="AP403" s="20" t="str">
        <f>IF(AND(AM403="0104918404",AO403=""),"WIN"&amp;L403,IF(AO403="",VLOOKUP(AM403,'mã win'!B:J,9,0),""))</f>
        <v/>
      </c>
      <c r="AQ403" s="25" t="str">
        <f t="shared" si="26"/>
        <v>WIN1553</v>
      </c>
      <c r="AR403" s="1">
        <f t="shared" si="27"/>
        <v>40737.599999999999</v>
      </c>
    </row>
    <row r="404" spans="1:44" x14ac:dyDescent="0.25">
      <c r="A404" s="20">
        <v>7890</v>
      </c>
      <c r="B404" s="21">
        <v>9106045245</v>
      </c>
      <c r="C404" s="22">
        <v>45939</v>
      </c>
      <c r="D404" s="22">
        <v>45939</v>
      </c>
      <c r="E404" s="23">
        <v>45940.9466074421</v>
      </c>
      <c r="F404" s="21" t="s">
        <v>7293</v>
      </c>
      <c r="G404" s="22"/>
      <c r="H404" s="20" t="s">
        <v>4127</v>
      </c>
      <c r="I404" s="21" t="s">
        <v>4128</v>
      </c>
      <c r="J404" s="20" t="s">
        <v>4129</v>
      </c>
      <c r="K404" s="20" t="s">
        <v>4130</v>
      </c>
      <c r="L404" s="21" t="s">
        <v>5587</v>
      </c>
      <c r="M404" s="20" t="s">
        <v>5588</v>
      </c>
      <c r="N404" s="20" t="s">
        <v>5589</v>
      </c>
      <c r="O404" s="20">
        <v>20</v>
      </c>
      <c r="P404" s="21" t="s">
        <v>4150</v>
      </c>
      <c r="Q404" s="20" t="s">
        <v>3966</v>
      </c>
      <c r="R404" s="21" t="s">
        <v>4151</v>
      </c>
      <c r="S404" s="21" t="s">
        <v>4133</v>
      </c>
      <c r="T404" s="20">
        <v>70950</v>
      </c>
      <c r="U404" s="20">
        <v>100</v>
      </c>
      <c r="V404" s="20">
        <v>0</v>
      </c>
      <c r="W404" s="20" t="s">
        <v>5590</v>
      </c>
      <c r="X404" s="20" t="s">
        <v>5591</v>
      </c>
      <c r="Y404" s="22">
        <v>45940.946606481499</v>
      </c>
      <c r="AA404" s="20" t="s">
        <v>4134</v>
      </c>
      <c r="AB404" s="27">
        <v>9106045245</v>
      </c>
      <c r="AC404" s="25" t="str">
        <f>VLOOKUP(AB404,Data!AF:AG,2,0)</f>
        <v>9106045245-00482527</v>
      </c>
      <c r="AE404" s="25" t="str">
        <f>VLOOKUP(AC404,Data!A:G,7,0)</f>
        <v>00482527</v>
      </c>
      <c r="AF404" s="25" t="str">
        <f>VLOOKUP(AC404,Data!A:D,4,0)</f>
        <v>09/10/2025</v>
      </c>
      <c r="AG404" s="20" t="s">
        <v>55</v>
      </c>
      <c r="AH404" s="25" t="s">
        <v>9424</v>
      </c>
      <c r="AI404" s="25" t="str">
        <f>VLOOKUP(AG404,'mã win'!B:K,10,0)</f>
        <v>B</v>
      </c>
      <c r="AJ404" s="20" t="str">
        <f>VLOOKUP(Q404,'mã sp'!A:B,2,0)</f>
        <v>CN300</v>
      </c>
      <c r="AK404" s="25" t="str">
        <f>VLOOKUP(AC404,Data!A:F,6,0)</f>
        <v>K25TTM</v>
      </c>
      <c r="AL404" s="20" t="str">
        <f t="shared" si="24"/>
        <v>1553 WM VCC HNI Nguyễn Chí Thanh</v>
      </c>
      <c r="AM404" s="20" t="str">
        <f>VLOOKUP(AC404,Data!A:M,13,0)</f>
        <v>0104918404-002</v>
      </c>
      <c r="AN404" s="20">
        <f>MATCH(L404,[1]Khach_hang!$O:$O,0)</f>
        <v>70</v>
      </c>
      <c r="AO404" s="20" t="str">
        <f t="shared" si="25"/>
        <v>WIN1553</v>
      </c>
      <c r="AP404" s="20" t="str">
        <f>IF(AND(AM404="0104918404",AO404=""),"WIN"&amp;L404,IF(AO404="",VLOOKUP(AM404,'mã win'!B:J,9,0),""))</f>
        <v/>
      </c>
      <c r="AQ404" s="25" t="str">
        <f t="shared" si="26"/>
        <v>WIN1553</v>
      </c>
      <c r="AR404" s="1">
        <f t="shared" si="27"/>
        <v>7662600</v>
      </c>
    </row>
    <row r="405" spans="1:44" x14ac:dyDescent="0.25">
      <c r="A405" s="20">
        <v>7891</v>
      </c>
      <c r="B405" s="21">
        <v>9106045245</v>
      </c>
      <c r="C405" s="22">
        <v>45939</v>
      </c>
      <c r="D405" s="22">
        <v>45939</v>
      </c>
      <c r="E405" s="23">
        <v>45940.9466074421</v>
      </c>
      <c r="F405" s="21" t="s">
        <v>7293</v>
      </c>
      <c r="G405" s="22"/>
      <c r="H405" s="20" t="s">
        <v>4127</v>
      </c>
      <c r="I405" s="21" t="s">
        <v>4128</v>
      </c>
      <c r="J405" s="20" t="s">
        <v>4129</v>
      </c>
      <c r="K405" s="20" t="s">
        <v>4130</v>
      </c>
      <c r="L405" s="21" t="s">
        <v>5587</v>
      </c>
      <c r="M405" s="20" t="s">
        <v>5588</v>
      </c>
      <c r="N405" s="20" t="s">
        <v>5589</v>
      </c>
      <c r="O405" s="20">
        <v>30</v>
      </c>
      <c r="P405" s="21" t="s">
        <v>4168</v>
      </c>
      <c r="Q405" s="20" t="s">
        <v>3992</v>
      </c>
      <c r="R405" s="21" t="s">
        <v>4169</v>
      </c>
      <c r="S405" s="21" t="s">
        <v>4133</v>
      </c>
      <c r="T405" s="20">
        <v>111606</v>
      </c>
      <c r="U405" s="20">
        <v>3</v>
      </c>
      <c r="V405" s="20">
        <v>0</v>
      </c>
      <c r="W405" s="20" t="s">
        <v>5590</v>
      </c>
      <c r="X405" s="20" t="s">
        <v>5591</v>
      </c>
      <c r="Y405" s="22">
        <v>45940.946606481499</v>
      </c>
      <c r="AA405" s="20" t="s">
        <v>4134</v>
      </c>
      <c r="AB405" s="27">
        <v>9106045245</v>
      </c>
      <c r="AC405" s="25" t="str">
        <f>VLOOKUP(AB405,Data!AF:AG,2,0)</f>
        <v>9106045245-00482527</v>
      </c>
      <c r="AE405" s="25" t="str">
        <f>VLOOKUP(AC405,Data!A:G,7,0)</f>
        <v>00482527</v>
      </c>
      <c r="AF405" s="25" t="str">
        <f>VLOOKUP(AC405,Data!A:D,4,0)</f>
        <v>09/10/2025</v>
      </c>
      <c r="AG405" s="20" t="s">
        <v>55</v>
      </c>
      <c r="AH405" s="25" t="s">
        <v>9424</v>
      </c>
      <c r="AI405" s="25" t="str">
        <f>VLOOKUP(AG405,'mã win'!B:K,10,0)</f>
        <v>B</v>
      </c>
      <c r="AJ405" s="20" t="str">
        <f>VLOOKUP(Q405,'mã sp'!A:B,2,0)</f>
        <v>GXD500</v>
      </c>
      <c r="AK405" s="25" t="str">
        <f>VLOOKUP(AC405,Data!A:F,6,0)</f>
        <v>K25TTM</v>
      </c>
      <c r="AL405" s="20" t="str">
        <f t="shared" si="24"/>
        <v>1553 WM VCC HNI Nguyễn Chí Thanh</v>
      </c>
      <c r="AM405" s="20" t="str">
        <f>VLOOKUP(AC405,Data!A:M,13,0)</f>
        <v>0104918404-002</v>
      </c>
      <c r="AN405" s="20">
        <f>MATCH(L405,[1]Khach_hang!$O:$O,0)</f>
        <v>70</v>
      </c>
      <c r="AO405" s="20" t="str">
        <f t="shared" si="25"/>
        <v>WIN1553</v>
      </c>
      <c r="AP405" s="20" t="str">
        <f>IF(AND(AM405="0104918404",AO405=""),"WIN"&amp;L405,IF(AO405="",VLOOKUP(AM405,'mã win'!B:J,9,0),""))</f>
        <v/>
      </c>
      <c r="AQ405" s="25" t="str">
        <f t="shared" si="26"/>
        <v>WIN1553</v>
      </c>
      <c r="AR405" s="1">
        <f t="shared" si="27"/>
        <v>361603.44</v>
      </c>
    </row>
    <row r="406" spans="1:44" x14ac:dyDescent="0.25">
      <c r="A406" s="20">
        <v>7892</v>
      </c>
      <c r="B406" s="21">
        <v>9106045205</v>
      </c>
      <c r="C406" s="22">
        <v>45939</v>
      </c>
      <c r="D406" s="22">
        <v>45944</v>
      </c>
      <c r="E406" s="23">
        <v>45939.594635381902</v>
      </c>
      <c r="F406" s="21" t="s">
        <v>7294</v>
      </c>
      <c r="G406" s="22"/>
      <c r="H406" s="20" t="s">
        <v>4127</v>
      </c>
      <c r="I406" s="21" t="s">
        <v>4128</v>
      </c>
      <c r="J406" s="20" t="s">
        <v>4129</v>
      </c>
      <c r="K406" s="20" t="s">
        <v>4130</v>
      </c>
      <c r="L406" s="21" t="s">
        <v>7290</v>
      </c>
      <c r="M406" s="20" t="s">
        <v>7291</v>
      </c>
      <c r="N406" s="20" t="s">
        <v>7292</v>
      </c>
      <c r="O406" s="20">
        <v>10</v>
      </c>
      <c r="P406" s="21" t="s">
        <v>4137</v>
      </c>
      <c r="Q406" s="20" t="s">
        <v>4098</v>
      </c>
      <c r="R406" s="21" t="s">
        <v>4138</v>
      </c>
      <c r="S406" s="21" t="s">
        <v>4133</v>
      </c>
      <c r="T406" s="20">
        <v>111058</v>
      </c>
      <c r="U406" s="20">
        <v>2</v>
      </c>
      <c r="V406" s="20">
        <v>0</v>
      </c>
      <c r="W406" s="20" t="s">
        <v>7291</v>
      </c>
      <c r="Y406" s="22">
        <v>45939.5946329051</v>
      </c>
      <c r="AA406" s="20" t="s">
        <v>4134</v>
      </c>
      <c r="AB406" s="27">
        <v>9106045205</v>
      </c>
      <c r="AC406" s="25" t="str">
        <f>VLOOKUP(AB406,Data!AF:AG,2,0)</f>
        <v>9106045205-00160278</v>
      </c>
      <c r="AE406" s="25" t="str">
        <f>VLOOKUP(AC406,Data!A:G,7,0)</f>
        <v>00160278</v>
      </c>
      <c r="AF406" s="25" t="str">
        <f>VLOOKUP(AC406,Data!A:D,4,0)</f>
        <v>09/10/2025</v>
      </c>
      <c r="AG406" s="20" t="s">
        <v>198</v>
      </c>
      <c r="AH406" s="25" t="s">
        <v>14486</v>
      </c>
      <c r="AI406" s="25" t="str">
        <f>VLOOKUP(AG406,'mã win'!B:K,10,0)</f>
        <v>N</v>
      </c>
      <c r="AJ406" s="20" t="str">
        <f>VLOOKUP(Q406,'mã sp'!A:B,2,0)</f>
        <v>GM500</v>
      </c>
      <c r="AK406" s="25" t="str">
        <f>VLOOKUP(AC406,Data!A:F,6,0)</f>
        <v>K25TTM</v>
      </c>
      <c r="AL406" s="20" t="str">
        <f t="shared" si="24"/>
        <v>6757 WM+ HCM 662 Tên Lửa</v>
      </c>
      <c r="AM406" s="20" t="str">
        <f>VLOOKUP(AC406,Data!A:M,13,0)</f>
        <v>0104918404</v>
      </c>
      <c r="AN406" s="20">
        <f>MATCH(L406,[1]Khach_hang!$O:$O,0)</f>
        <v>1918</v>
      </c>
      <c r="AO406" s="20" t="str">
        <f t="shared" si="25"/>
        <v>WIN6757</v>
      </c>
      <c r="AP406" s="20" t="str">
        <f>IF(AND(AM406="0104918404",AO406=""),"WIN"&amp;L406,IF(AO406="",VLOOKUP(AM406,'mã win'!B:J,9,0),""))</f>
        <v/>
      </c>
      <c r="AQ406" s="25" t="str">
        <f t="shared" si="26"/>
        <v>WIN6757</v>
      </c>
      <c r="AR406" s="1">
        <f t="shared" si="27"/>
        <v>239885.28</v>
      </c>
    </row>
    <row r="407" spans="1:44" x14ac:dyDescent="0.25">
      <c r="A407" s="20">
        <v>7893</v>
      </c>
      <c r="B407" s="21">
        <v>9106045205</v>
      </c>
      <c r="C407" s="22">
        <v>45939</v>
      </c>
      <c r="D407" s="22">
        <v>45944</v>
      </c>
      <c r="E407" s="23">
        <v>45939.594635381902</v>
      </c>
      <c r="F407" s="21" t="s">
        <v>7294</v>
      </c>
      <c r="G407" s="22"/>
      <c r="H407" s="20" t="s">
        <v>4127</v>
      </c>
      <c r="I407" s="21" t="s">
        <v>4128</v>
      </c>
      <c r="J407" s="20" t="s">
        <v>4129</v>
      </c>
      <c r="K407" s="20" t="s">
        <v>4130</v>
      </c>
      <c r="L407" s="21" t="s">
        <v>7290</v>
      </c>
      <c r="M407" s="20" t="s">
        <v>7291</v>
      </c>
      <c r="N407" s="20" t="s">
        <v>7292</v>
      </c>
      <c r="O407" s="20">
        <v>20</v>
      </c>
      <c r="P407" s="21" t="s">
        <v>4168</v>
      </c>
      <c r="Q407" s="20" t="s">
        <v>3992</v>
      </c>
      <c r="R407" s="21" t="s">
        <v>4169</v>
      </c>
      <c r="S407" s="21" t="s">
        <v>4133</v>
      </c>
      <c r="T407" s="20">
        <v>111606</v>
      </c>
      <c r="U407" s="20">
        <v>2</v>
      </c>
      <c r="V407" s="20">
        <v>0</v>
      </c>
      <c r="W407" s="20" t="s">
        <v>7291</v>
      </c>
      <c r="Y407" s="22">
        <v>45939.5946329051</v>
      </c>
      <c r="AA407" s="20" t="s">
        <v>4134</v>
      </c>
      <c r="AB407" s="27">
        <v>9106045205</v>
      </c>
      <c r="AC407" s="25" t="str">
        <f>VLOOKUP(AB407,Data!AF:AG,2,0)</f>
        <v>9106045205-00160278</v>
      </c>
      <c r="AE407" s="25" t="str">
        <f>VLOOKUP(AC407,Data!A:G,7,0)</f>
        <v>00160278</v>
      </c>
      <c r="AF407" s="25" t="str">
        <f>VLOOKUP(AC407,Data!A:D,4,0)</f>
        <v>09/10/2025</v>
      </c>
      <c r="AG407" s="20" t="s">
        <v>198</v>
      </c>
      <c r="AH407" s="25" t="s">
        <v>14486</v>
      </c>
      <c r="AI407" s="25" t="str">
        <f>VLOOKUP(AG407,'mã win'!B:K,10,0)</f>
        <v>N</v>
      </c>
      <c r="AJ407" s="20" t="str">
        <f>VLOOKUP(Q407,'mã sp'!A:B,2,0)</f>
        <v>GXD500</v>
      </c>
      <c r="AK407" s="25" t="str">
        <f>VLOOKUP(AC407,Data!A:F,6,0)</f>
        <v>K25TTM</v>
      </c>
      <c r="AL407" s="20" t="str">
        <f t="shared" si="24"/>
        <v>6757 WM+ HCM 662 Tên Lửa</v>
      </c>
      <c r="AM407" s="20" t="str">
        <f>VLOOKUP(AC407,Data!A:M,13,0)</f>
        <v>0104918404</v>
      </c>
      <c r="AN407" s="20">
        <f>MATCH(L407,[1]Khach_hang!$O:$O,0)</f>
        <v>1918</v>
      </c>
      <c r="AO407" s="20" t="str">
        <f t="shared" si="25"/>
        <v>WIN6757</v>
      </c>
      <c r="AP407" s="20" t="str">
        <f>IF(AND(AM407="0104918404",AO407=""),"WIN"&amp;L407,IF(AO407="",VLOOKUP(AM407,'mã win'!B:J,9,0),""))</f>
        <v/>
      </c>
      <c r="AQ407" s="25" t="str">
        <f t="shared" si="26"/>
        <v>WIN6757</v>
      </c>
      <c r="AR407" s="1">
        <f t="shared" si="27"/>
        <v>241068.96</v>
      </c>
    </row>
    <row r="408" spans="1:44" x14ac:dyDescent="0.25">
      <c r="A408" s="20">
        <v>7894</v>
      </c>
      <c r="B408" s="21">
        <v>9106045205</v>
      </c>
      <c r="C408" s="22">
        <v>45939</v>
      </c>
      <c r="D408" s="22">
        <v>45944</v>
      </c>
      <c r="E408" s="23">
        <v>45939.594635381902</v>
      </c>
      <c r="F408" s="21" t="s">
        <v>7294</v>
      </c>
      <c r="G408" s="22"/>
      <c r="H408" s="20" t="s">
        <v>4127</v>
      </c>
      <c r="I408" s="21" t="s">
        <v>4128</v>
      </c>
      <c r="J408" s="20" t="s">
        <v>4129</v>
      </c>
      <c r="K408" s="20" t="s">
        <v>4130</v>
      </c>
      <c r="L408" s="21" t="s">
        <v>7290</v>
      </c>
      <c r="M408" s="20" t="s">
        <v>7291</v>
      </c>
      <c r="N408" s="20" t="s">
        <v>7292</v>
      </c>
      <c r="O408" s="20">
        <v>30</v>
      </c>
      <c r="P408" s="21" t="s">
        <v>4135</v>
      </c>
      <c r="Q408" s="20" t="s">
        <v>4086</v>
      </c>
      <c r="R408" s="21" t="s">
        <v>4136</v>
      </c>
      <c r="S408" s="21" t="s">
        <v>4133</v>
      </c>
      <c r="T408" s="20">
        <v>45588</v>
      </c>
      <c r="U408" s="20">
        <v>4</v>
      </c>
      <c r="V408" s="20">
        <v>0</v>
      </c>
      <c r="W408" s="20" t="s">
        <v>7291</v>
      </c>
      <c r="Y408" s="22">
        <v>45939.5946329051</v>
      </c>
      <c r="AA408" s="20" t="s">
        <v>4134</v>
      </c>
      <c r="AB408" s="27">
        <v>9106045205</v>
      </c>
      <c r="AC408" s="25" t="str">
        <f>VLOOKUP(AB408,Data!AF:AG,2,0)</f>
        <v>9106045205-00160278</v>
      </c>
      <c r="AE408" s="25" t="str">
        <f>VLOOKUP(AC408,Data!A:G,7,0)</f>
        <v>00160278</v>
      </c>
      <c r="AF408" s="25" t="str">
        <f>VLOOKUP(AC408,Data!A:D,4,0)</f>
        <v>09/10/2025</v>
      </c>
      <c r="AG408" s="20" t="s">
        <v>198</v>
      </c>
      <c r="AH408" s="25" t="s">
        <v>14486</v>
      </c>
      <c r="AI408" s="25" t="str">
        <f>VLOOKUP(AG408,'mã win'!B:K,10,0)</f>
        <v>N</v>
      </c>
      <c r="AJ408" s="20" t="str">
        <f>VLOOKUP(Q408,'mã sp'!A:B,2,0)</f>
        <v>TH200</v>
      </c>
      <c r="AK408" s="25" t="str">
        <f>VLOOKUP(AC408,Data!A:F,6,0)</f>
        <v>K25TTM</v>
      </c>
      <c r="AL408" s="20" t="str">
        <f t="shared" si="24"/>
        <v>6757 WM+ HCM 662 Tên Lửa</v>
      </c>
      <c r="AM408" s="20" t="str">
        <f>VLOOKUP(AC408,Data!A:M,13,0)</f>
        <v>0104918404</v>
      </c>
      <c r="AN408" s="20">
        <f>MATCH(L408,[1]Khach_hang!$O:$O,0)</f>
        <v>1918</v>
      </c>
      <c r="AO408" s="20" t="str">
        <f t="shared" si="25"/>
        <v>WIN6757</v>
      </c>
      <c r="AP408" s="20" t="str">
        <f>IF(AND(AM408="0104918404",AO408=""),"WIN"&amp;L408,IF(AO408="",VLOOKUP(AM408,'mã win'!B:J,9,0),""))</f>
        <v/>
      </c>
      <c r="AQ408" s="25" t="str">
        <f t="shared" si="26"/>
        <v>WIN6757</v>
      </c>
      <c r="AR408" s="1">
        <f t="shared" si="27"/>
        <v>196940.16</v>
      </c>
    </row>
    <row r="409" spans="1:44" x14ac:dyDescent="0.25">
      <c r="A409" s="20">
        <v>7895</v>
      </c>
      <c r="B409" s="21">
        <v>9106045205</v>
      </c>
      <c r="C409" s="22">
        <v>45939</v>
      </c>
      <c r="D409" s="22">
        <v>45944</v>
      </c>
      <c r="E409" s="23">
        <v>45939.594635381902</v>
      </c>
      <c r="F409" s="21" t="s">
        <v>7294</v>
      </c>
      <c r="G409" s="22"/>
      <c r="H409" s="20" t="s">
        <v>4127</v>
      </c>
      <c r="I409" s="21" t="s">
        <v>4128</v>
      </c>
      <c r="J409" s="20" t="s">
        <v>4129</v>
      </c>
      <c r="K409" s="20" t="s">
        <v>4130</v>
      </c>
      <c r="L409" s="21" t="s">
        <v>7290</v>
      </c>
      <c r="M409" s="20" t="s">
        <v>7291</v>
      </c>
      <c r="N409" s="20" t="s">
        <v>7292</v>
      </c>
      <c r="O409" s="20">
        <v>40</v>
      </c>
      <c r="P409" s="21" t="s">
        <v>4152</v>
      </c>
      <c r="Q409" s="20" t="s">
        <v>4012</v>
      </c>
      <c r="R409" s="21" t="s">
        <v>4153</v>
      </c>
      <c r="S409" s="21" t="s">
        <v>4133</v>
      </c>
      <c r="T409" s="20">
        <v>50182</v>
      </c>
      <c r="U409" s="20">
        <v>1</v>
      </c>
      <c r="V409" s="20">
        <v>0</v>
      </c>
      <c r="W409" s="20" t="s">
        <v>7291</v>
      </c>
      <c r="Y409" s="22">
        <v>45939.5946329051</v>
      </c>
      <c r="AA409" s="20" t="s">
        <v>4134</v>
      </c>
      <c r="AB409" s="27">
        <v>9106045205</v>
      </c>
      <c r="AC409" s="25" t="str">
        <f>VLOOKUP(AB409,Data!AF:AG,2,0)</f>
        <v>9106045205-00160278</v>
      </c>
      <c r="AE409" s="25" t="str">
        <f>VLOOKUP(AC409,Data!A:G,7,0)</f>
        <v>00160278</v>
      </c>
      <c r="AF409" s="25" t="str">
        <f>VLOOKUP(AC409,Data!A:D,4,0)</f>
        <v>09/10/2025</v>
      </c>
      <c r="AG409" s="20" t="s">
        <v>198</v>
      </c>
      <c r="AH409" s="25" t="s">
        <v>14486</v>
      </c>
      <c r="AI409" s="25" t="str">
        <f>VLOOKUP(AG409,'mã win'!B:K,10,0)</f>
        <v>N</v>
      </c>
      <c r="AJ409" s="20" t="str">
        <f>VLOOKUP(Q409,'mã sp'!A:B,2,0)</f>
        <v>GTLX250G</v>
      </c>
      <c r="AK409" s="25" t="str">
        <f>VLOOKUP(AC409,Data!A:F,6,0)</f>
        <v>K25TTM</v>
      </c>
      <c r="AL409" s="20" t="str">
        <f t="shared" si="24"/>
        <v>6757 WM+ HCM 662 Tên Lửa</v>
      </c>
      <c r="AM409" s="20" t="str">
        <f>VLOOKUP(AC409,Data!A:M,13,0)</f>
        <v>0104918404</v>
      </c>
      <c r="AN409" s="20">
        <f>MATCH(L409,[1]Khach_hang!$O:$O,0)</f>
        <v>1918</v>
      </c>
      <c r="AO409" s="20" t="str">
        <f t="shared" si="25"/>
        <v>WIN6757</v>
      </c>
      <c r="AP409" s="20" t="str">
        <f>IF(AND(AM409="0104918404",AO409=""),"WIN"&amp;L409,IF(AO409="",VLOOKUP(AM409,'mã win'!B:J,9,0),""))</f>
        <v/>
      </c>
      <c r="AQ409" s="25" t="str">
        <f t="shared" si="26"/>
        <v>WIN6757</v>
      </c>
      <c r="AR409" s="1">
        <f t="shared" si="27"/>
        <v>54196.56</v>
      </c>
    </row>
    <row r="410" spans="1:44" x14ac:dyDescent="0.25">
      <c r="A410" s="20">
        <v>7896</v>
      </c>
      <c r="B410" s="21">
        <v>9106045205</v>
      </c>
      <c r="C410" s="22">
        <v>45939</v>
      </c>
      <c r="D410" s="22">
        <v>45944</v>
      </c>
      <c r="E410" s="23">
        <v>45939.594635381902</v>
      </c>
      <c r="F410" s="21" t="s">
        <v>7294</v>
      </c>
      <c r="G410" s="22"/>
      <c r="H410" s="20" t="s">
        <v>4127</v>
      </c>
      <c r="I410" s="21" t="s">
        <v>4128</v>
      </c>
      <c r="J410" s="20" t="s">
        <v>4129</v>
      </c>
      <c r="K410" s="20" t="s">
        <v>4130</v>
      </c>
      <c r="L410" s="21" t="s">
        <v>7290</v>
      </c>
      <c r="M410" s="20" t="s">
        <v>7291</v>
      </c>
      <c r="N410" s="20" t="s">
        <v>7292</v>
      </c>
      <c r="O410" s="20">
        <v>50</v>
      </c>
      <c r="P410" s="21" t="s">
        <v>4139</v>
      </c>
      <c r="Q410" s="20" t="s">
        <v>3948</v>
      </c>
      <c r="R410" s="21" t="s">
        <v>4140</v>
      </c>
      <c r="S410" s="21" t="s">
        <v>4133</v>
      </c>
      <c r="T410" s="20">
        <v>74250</v>
      </c>
      <c r="U410" s="20">
        <v>2</v>
      </c>
      <c r="V410" s="20">
        <v>0</v>
      </c>
      <c r="W410" s="20" t="s">
        <v>7291</v>
      </c>
      <c r="Y410" s="22">
        <v>45939.5946329051</v>
      </c>
      <c r="AA410" s="20" t="s">
        <v>4134</v>
      </c>
      <c r="AB410" s="27">
        <v>9106045205</v>
      </c>
      <c r="AC410" s="25" t="str">
        <f>VLOOKUP(AB410,Data!AF:AG,2,0)</f>
        <v>9106045205-00160278</v>
      </c>
      <c r="AE410" s="25" t="str">
        <f>VLOOKUP(AC410,Data!A:G,7,0)</f>
        <v>00160278</v>
      </c>
      <c r="AF410" s="25" t="str">
        <f>VLOOKUP(AC410,Data!A:D,4,0)</f>
        <v>09/10/2025</v>
      </c>
      <c r="AG410" s="20" t="s">
        <v>198</v>
      </c>
      <c r="AH410" s="25" t="s">
        <v>14486</v>
      </c>
      <c r="AI410" s="25" t="str">
        <f>VLOOKUP(AG410,'mã win'!B:K,10,0)</f>
        <v>N</v>
      </c>
      <c r="AJ410" s="20" t="str">
        <f>VLOOKUP(Q410,'mã sp'!A:B,2,0)</f>
        <v>CC300</v>
      </c>
      <c r="AK410" s="25" t="str">
        <f>VLOOKUP(AC410,Data!A:F,6,0)</f>
        <v>K25TTM</v>
      </c>
      <c r="AL410" s="20" t="str">
        <f t="shared" si="24"/>
        <v>6757 WM+ HCM 662 Tên Lửa</v>
      </c>
      <c r="AM410" s="20" t="str">
        <f>VLOOKUP(AC410,Data!A:M,13,0)</f>
        <v>0104918404</v>
      </c>
      <c r="AN410" s="20">
        <f>MATCH(L410,[1]Khach_hang!$O:$O,0)</f>
        <v>1918</v>
      </c>
      <c r="AO410" s="20" t="str">
        <f t="shared" si="25"/>
        <v>WIN6757</v>
      </c>
      <c r="AP410" s="20" t="str">
        <f>IF(AND(AM410="0104918404",AO410=""),"WIN"&amp;L410,IF(AO410="",VLOOKUP(AM410,'mã win'!B:J,9,0),""))</f>
        <v/>
      </c>
      <c r="AQ410" s="25" t="str">
        <f t="shared" si="26"/>
        <v>WIN6757</v>
      </c>
      <c r="AR410" s="1">
        <f t="shared" si="27"/>
        <v>160380</v>
      </c>
    </row>
    <row r="411" spans="1:44" x14ac:dyDescent="0.25">
      <c r="A411" s="20">
        <v>7897</v>
      </c>
      <c r="B411" s="21">
        <v>9106045205</v>
      </c>
      <c r="C411" s="22">
        <v>45939</v>
      </c>
      <c r="D411" s="22">
        <v>45944</v>
      </c>
      <c r="E411" s="23">
        <v>45939.594635381902</v>
      </c>
      <c r="F411" s="21" t="s">
        <v>7294</v>
      </c>
      <c r="G411" s="22"/>
      <c r="H411" s="20" t="s">
        <v>4127</v>
      </c>
      <c r="I411" s="21" t="s">
        <v>4128</v>
      </c>
      <c r="J411" s="20" t="s">
        <v>4129</v>
      </c>
      <c r="K411" s="20" t="s">
        <v>4130</v>
      </c>
      <c r="L411" s="21" t="s">
        <v>7290</v>
      </c>
      <c r="M411" s="20" t="s">
        <v>7291</v>
      </c>
      <c r="N411" s="20" t="s">
        <v>7292</v>
      </c>
      <c r="O411" s="20">
        <v>60</v>
      </c>
      <c r="P411" s="21" t="s">
        <v>4150</v>
      </c>
      <c r="Q411" s="20" t="s">
        <v>3966</v>
      </c>
      <c r="R411" s="21" t="s">
        <v>4151</v>
      </c>
      <c r="S411" s="21" t="s">
        <v>4133</v>
      </c>
      <c r="T411" s="20">
        <v>70950</v>
      </c>
      <c r="U411" s="20">
        <v>1</v>
      </c>
      <c r="V411" s="20">
        <v>0</v>
      </c>
      <c r="W411" s="20" t="s">
        <v>7291</v>
      </c>
      <c r="Y411" s="22">
        <v>45939.5946329051</v>
      </c>
      <c r="AA411" s="20" t="s">
        <v>4134</v>
      </c>
      <c r="AB411" s="27">
        <v>9106045205</v>
      </c>
      <c r="AC411" s="25" t="str">
        <f>VLOOKUP(AB411,Data!AF:AG,2,0)</f>
        <v>9106045205-00160278</v>
      </c>
      <c r="AE411" s="25" t="str">
        <f>VLOOKUP(AC411,Data!A:G,7,0)</f>
        <v>00160278</v>
      </c>
      <c r="AF411" s="25" t="str">
        <f>VLOOKUP(AC411,Data!A:D,4,0)</f>
        <v>09/10/2025</v>
      </c>
      <c r="AG411" s="20" t="s">
        <v>198</v>
      </c>
      <c r="AH411" s="25" t="s">
        <v>14486</v>
      </c>
      <c r="AI411" s="25" t="str">
        <f>VLOOKUP(AG411,'mã win'!B:K,10,0)</f>
        <v>N</v>
      </c>
      <c r="AJ411" s="20" t="str">
        <f>VLOOKUP(Q411,'mã sp'!A:B,2,0)</f>
        <v>CN300</v>
      </c>
      <c r="AK411" s="25" t="str">
        <f>VLOOKUP(AC411,Data!A:F,6,0)</f>
        <v>K25TTM</v>
      </c>
      <c r="AL411" s="20" t="str">
        <f t="shared" si="24"/>
        <v>6757 WM+ HCM 662 Tên Lửa</v>
      </c>
      <c r="AM411" s="20" t="str">
        <f>VLOOKUP(AC411,Data!A:M,13,0)</f>
        <v>0104918404</v>
      </c>
      <c r="AN411" s="20">
        <f>MATCH(L411,[1]Khach_hang!$O:$O,0)</f>
        <v>1918</v>
      </c>
      <c r="AO411" s="20" t="str">
        <f t="shared" si="25"/>
        <v>WIN6757</v>
      </c>
      <c r="AP411" s="20" t="str">
        <f>IF(AND(AM411="0104918404",AO411=""),"WIN"&amp;L411,IF(AO411="",VLOOKUP(AM411,'mã win'!B:J,9,0),""))</f>
        <v/>
      </c>
      <c r="AQ411" s="25" t="str">
        <f t="shared" si="26"/>
        <v>WIN6757</v>
      </c>
      <c r="AR411" s="1">
        <f t="shared" si="27"/>
        <v>76626</v>
      </c>
    </row>
    <row r="412" spans="1:44" x14ac:dyDescent="0.25">
      <c r="A412" s="20">
        <v>7898</v>
      </c>
      <c r="B412" s="21">
        <v>9106045205</v>
      </c>
      <c r="C412" s="22">
        <v>45939</v>
      </c>
      <c r="D412" s="22">
        <v>45944</v>
      </c>
      <c r="E412" s="23">
        <v>45939.594635381902</v>
      </c>
      <c r="F412" s="21" t="s">
        <v>7294</v>
      </c>
      <c r="G412" s="22"/>
      <c r="H412" s="20" t="s">
        <v>4127</v>
      </c>
      <c r="I412" s="21" t="s">
        <v>4128</v>
      </c>
      <c r="J412" s="20" t="s">
        <v>4129</v>
      </c>
      <c r="K412" s="20" t="s">
        <v>4130</v>
      </c>
      <c r="L412" s="21" t="s">
        <v>7290</v>
      </c>
      <c r="M412" s="20" t="s">
        <v>7291</v>
      </c>
      <c r="N412" s="20" t="s">
        <v>7292</v>
      </c>
      <c r="O412" s="20">
        <v>70</v>
      </c>
      <c r="P412" s="21" t="s">
        <v>4171</v>
      </c>
      <c r="Q412" s="20" t="s">
        <v>3998</v>
      </c>
      <c r="R412" s="21" t="s">
        <v>4172</v>
      </c>
      <c r="S412" s="21" t="s">
        <v>4133</v>
      </c>
      <c r="T412" s="20">
        <v>49500</v>
      </c>
      <c r="U412" s="20">
        <v>1</v>
      </c>
      <c r="V412" s="20">
        <v>0</v>
      </c>
      <c r="W412" s="20" t="s">
        <v>7291</v>
      </c>
      <c r="Y412" s="22">
        <v>45939.5946329051</v>
      </c>
      <c r="AA412" s="20" t="s">
        <v>4134</v>
      </c>
      <c r="AB412" s="27">
        <v>9106045205</v>
      </c>
      <c r="AC412" s="25" t="str">
        <f>VLOOKUP(AB412,Data!AF:AG,2,0)</f>
        <v>9106045205-00160278</v>
      </c>
      <c r="AE412" s="25" t="str">
        <f>VLOOKUP(AC412,Data!A:G,7,0)</f>
        <v>00160278</v>
      </c>
      <c r="AF412" s="25" t="str">
        <f>VLOOKUP(AC412,Data!A:D,4,0)</f>
        <v>09/10/2025</v>
      </c>
      <c r="AG412" s="20" t="s">
        <v>198</v>
      </c>
      <c r="AH412" s="25" t="s">
        <v>14486</v>
      </c>
      <c r="AI412" s="25" t="str">
        <f>VLOOKUP(AG412,'mã win'!B:K,10,0)</f>
        <v>N</v>
      </c>
      <c r="AJ412" s="20" t="str">
        <f>VLOOKUP(Q412,'mã sp'!A:B,2,0)</f>
        <v>GL250</v>
      </c>
      <c r="AK412" s="25" t="str">
        <f>VLOOKUP(AC412,Data!A:F,6,0)</f>
        <v>K25TTM</v>
      </c>
      <c r="AL412" s="20" t="str">
        <f t="shared" si="24"/>
        <v>6757 WM+ HCM 662 Tên Lửa</v>
      </c>
      <c r="AM412" s="20" t="str">
        <f>VLOOKUP(AC412,Data!A:M,13,0)</f>
        <v>0104918404</v>
      </c>
      <c r="AN412" s="20">
        <f>MATCH(L412,[1]Khach_hang!$O:$O,0)</f>
        <v>1918</v>
      </c>
      <c r="AO412" s="20" t="str">
        <f t="shared" si="25"/>
        <v>WIN6757</v>
      </c>
      <c r="AP412" s="20" t="str">
        <f>IF(AND(AM412="0104918404",AO412=""),"WIN"&amp;L412,IF(AO412="",VLOOKUP(AM412,'mã win'!B:J,9,0),""))</f>
        <v/>
      </c>
      <c r="AQ412" s="25" t="str">
        <f t="shared" si="26"/>
        <v>WIN6757</v>
      </c>
      <c r="AR412" s="1">
        <f t="shared" si="27"/>
        <v>53460</v>
      </c>
    </row>
    <row r="413" spans="1:44" x14ac:dyDescent="0.25">
      <c r="A413" s="20">
        <v>7899</v>
      </c>
      <c r="B413" s="21">
        <v>9106045290</v>
      </c>
      <c r="C413" s="22">
        <v>45939</v>
      </c>
      <c r="D413" s="22">
        <v>45944</v>
      </c>
      <c r="E413" s="23">
        <v>45939.596501423599</v>
      </c>
      <c r="F413" s="21" t="s">
        <v>7295</v>
      </c>
      <c r="G413" s="22"/>
      <c r="H413" s="20" t="s">
        <v>4127</v>
      </c>
      <c r="I413" s="21" t="s">
        <v>4128</v>
      </c>
      <c r="J413" s="20" t="s">
        <v>4129</v>
      </c>
      <c r="K413" s="20" t="s">
        <v>4130</v>
      </c>
      <c r="L413" s="21" t="s">
        <v>7290</v>
      </c>
      <c r="M413" s="20" t="s">
        <v>7291</v>
      </c>
      <c r="N413" s="20" t="s">
        <v>7292</v>
      </c>
      <c r="O413" s="20">
        <v>10</v>
      </c>
      <c r="P413" s="21" t="s">
        <v>4135</v>
      </c>
      <c r="Q413" s="20" t="s">
        <v>4086</v>
      </c>
      <c r="R413" s="21" t="s">
        <v>4136</v>
      </c>
      <c r="S413" s="21" t="s">
        <v>4133</v>
      </c>
      <c r="T413" s="20">
        <v>45588</v>
      </c>
      <c r="U413" s="20">
        <v>3</v>
      </c>
      <c r="V413" s="20">
        <v>0</v>
      </c>
      <c r="W413" s="20" t="s">
        <v>7291</v>
      </c>
      <c r="Y413" s="22">
        <v>45939.596499502302</v>
      </c>
      <c r="AA413" s="20" t="s">
        <v>4134</v>
      </c>
      <c r="AB413" s="27">
        <v>9106045290</v>
      </c>
      <c r="AC413" s="25" t="str">
        <f>VLOOKUP(AB413,Data!AF:AG,2,0)</f>
        <v>9106045290-00160286</v>
      </c>
      <c r="AE413" s="25" t="str">
        <f>VLOOKUP(AC413,Data!A:G,7,0)</f>
        <v>00160286</v>
      </c>
      <c r="AF413" s="25" t="str">
        <f>VLOOKUP(AC413,Data!A:D,4,0)</f>
        <v>09/10/2025</v>
      </c>
      <c r="AG413" s="20" t="s">
        <v>198</v>
      </c>
      <c r="AH413" s="25" t="s">
        <v>14486</v>
      </c>
      <c r="AI413" s="25" t="str">
        <f>VLOOKUP(AG413,'mã win'!B:K,10,0)</f>
        <v>N</v>
      </c>
      <c r="AJ413" s="20" t="str">
        <f>VLOOKUP(Q413,'mã sp'!A:B,2,0)</f>
        <v>TH200</v>
      </c>
      <c r="AK413" s="25" t="str">
        <f>VLOOKUP(AC413,Data!A:F,6,0)</f>
        <v>K25TTM</v>
      </c>
      <c r="AL413" s="20" t="str">
        <f t="shared" si="24"/>
        <v>6757 WM+ HCM 662 Tên Lửa</v>
      </c>
      <c r="AM413" s="20" t="str">
        <f>VLOOKUP(AC413,Data!A:M,13,0)</f>
        <v>0104918404</v>
      </c>
      <c r="AN413" s="20">
        <f>MATCH(L413,[1]Khach_hang!$O:$O,0)</f>
        <v>1918</v>
      </c>
      <c r="AO413" s="20" t="str">
        <f t="shared" si="25"/>
        <v>WIN6757</v>
      </c>
      <c r="AP413" s="20" t="str">
        <f>IF(AND(AM413="0104918404",AO413=""),"WIN"&amp;L413,IF(AO413="",VLOOKUP(AM413,'mã win'!B:J,9,0),""))</f>
        <v/>
      </c>
      <c r="AQ413" s="25" t="str">
        <f t="shared" si="26"/>
        <v>WIN6757</v>
      </c>
      <c r="AR413" s="1">
        <f t="shared" si="27"/>
        <v>147705.12</v>
      </c>
    </row>
    <row r="414" spans="1:44" x14ac:dyDescent="0.25">
      <c r="A414" s="20">
        <v>7900</v>
      </c>
      <c r="B414" s="21">
        <v>9106045290</v>
      </c>
      <c r="C414" s="22">
        <v>45939</v>
      </c>
      <c r="D414" s="22">
        <v>45944</v>
      </c>
      <c r="E414" s="23">
        <v>45939.596501423599</v>
      </c>
      <c r="F414" s="21" t="s">
        <v>7295</v>
      </c>
      <c r="G414" s="22"/>
      <c r="H414" s="20" t="s">
        <v>4127</v>
      </c>
      <c r="I414" s="21" t="s">
        <v>4128</v>
      </c>
      <c r="J414" s="20" t="s">
        <v>4129</v>
      </c>
      <c r="K414" s="20" t="s">
        <v>4130</v>
      </c>
      <c r="L414" s="21" t="s">
        <v>7290</v>
      </c>
      <c r="M414" s="20" t="s">
        <v>7291</v>
      </c>
      <c r="N414" s="20" t="s">
        <v>7292</v>
      </c>
      <c r="O414" s="20">
        <v>20</v>
      </c>
      <c r="P414" s="21" t="s">
        <v>4168</v>
      </c>
      <c r="Q414" s="20" t="s">
        <v>3992</v>
      </c>
      <c r="R414" s="21" t="s">
        <v>4169</v>
      </c>
      <c r="S414" s="21" t="s">
        <v>4133</v>
      </c>
      <c r="T414" s="20">
        <v>111606</v>
      </c>
      <c r="U414" s="20">
        <v>2</v>
      </c>
      <c r="V414" s="20">
        <v>0</v>
      </c>
      <c r="W414" s="20" t="s">
        <v>7291</v>
      </c>
      <c r="Y414" s="22">
        <v>45939.596499502302</v>
      </c>
      <c r="AA414" s="20" t="s">
        <v>4134</v>
      </c>
      <c r="AB414" s="27">
        <v>9106045290</v>
      </c>
      <c r="AC414" s="25" t="str">
        <f>VLOOKUP(AB414,Data!AF:AG,2,0)</f>
        <v>9106045290-00160286</v>
      </c>
      <c r="AE414" s="25" t="str">
        <f>VLOOKUP(AC414,Data!A:G,7,0)</f>
        <v>00160286</v>
      </c>
      <c r="AF414" s="25" t="str">
        <f>VLOOKUP(AC414,Data!A:D,4,0)</f>
        <v>09/10/2025</v>
      </c>
      <c r="AG414" s="20" t="s">
        <v>198</v>
      </c>
      <c r="AH414" s="25" t="s">
        <v>14486</v>
      </c>
      <c r="AI414" s="25" t="str">
        <f>VLOOKUP(AG414,'mã win'!B:K,10,0)</f>
        <v>N</v>
      </c>
      <c r="AJ414" s="20" t="str">
        <f>VLOOKUP(Q414,'mã sp'!A:B,2,0)</f>
        <v>GXD500</v>
      </c>
      <c r="AK414" s="25" t="str">
        <f>VLOOKUP(AC414,Data!A:F,6,0)</f>
        <v>K25TTM</v>
      </c>
      <c r="AL414" s="20" t="str">
        <f t="shared" si="24"/>
        <v>6757 WM+ HCM 662 Tên Lửa</v>
      </c>
      <c r="AM414" s="20" t="str">
        <f>VLOOKUP(AC414,Data!A:M,13,0)</f>
        <v>0104918404</v>
      </c>
      <c r="AN414" s="20">
        <f>MATCH(L414,[1]Khach_hang!$O:$O,0)</f>
        <v>1918</v>
      </c>
      <c r="AO414" s="20" t="str">
        <f t="shared" si="25"/>
        <v>WIN6757</v>
      </c>
      <c r="AP414" s="20" t="str">
        <f>IF(AND(AM414="0104918404",AO414=""),"WIN"&amp;L414,IF(AO414="",VLOOKUP(AM414,'mã win'!B:J,9,0),""))</f>
        <v/>
      </c>
      <c r="AQ414" s="25" t="str">
        <f t="shared" si="26"/>
        <v>WIN6757</v>
      </c>
      <c r="AR414" s="1">
        <f t="shared" si="27"/>
        <v>241068.96</v>
      </c>
    </row>
    <row r="415" spans="1:44" x14ac:dyDescent="0.25">
      <c r="A415" s="20">
        <v>7901</v>
      </c>
      <c r="B415" s="21">
        <v>9106045290</v>
      </c>
      <c r="C415" s="22">
        <v>45939</v>
      </c>
      <c r="D415" s="22">
        <v>45944</v>
      </c>
      <c r="E415" s="23">
        <v>45939.596501423599</v>
      </c>
      <c r="F415" s="21" t="s">
        <v>7295</v>
      </c>
      <c r="G415" s="22"/>
      <c r="H415" s="20" t="s">
        <v>4127</v>
      </c>
      <c r="I415" s="21" t="s">
        <v>4128</v>
      </c>
      <c r="J415" s="20" t="s">
        <v>4129</v>
      </c>
      <c r="K415" s="20" t="s">
        <v>4130</v>
      </c>
      <c r="L415" s="21" t="s">
        <v>7290</v>
      </c>
      <c r="M415" s="20" t="s">
        <v>7291</v>
      </c>
      <c r="N415" s="20" t="s">
        <v>7292</v>
      </c>
      <c r="O415" s="20">
        <v>30</v>
      </c>
      <c r="P415" s="21" t="s">
        <v>4137</v>
      </c>
      <c r="Q415" s="20" t="s">
        <v>4098</v>
      </c>
      <c r="R415" s="21" t="s">
        <v>4138</v>
      </c>
      <c r="S415" s="21" t="s">
        <v>4133</v>
      </c>
      <c r="T415" s="20">
        <v>111058</v>
      </c>
      <c r="U415" s="20">
        <v>1</v>
      </c>
      <c r="V415" s="20">
        <v>0</v>
      </c>
      <c r="W415" s="20" t="s">
        <v>7291</v>
      </c>
      <c r="Y415" s="22">
        <v>45939.596499502302</v>
      </c>
      <c r="AA415" s="20" t="s">
        <v>4134</v>
      </c>
      <c r="AB415" s="27">
        <v>9106045290</v>
      </c>
      <c r="AC415" s="25" t="str">
        <f>VLOOKUP(AB415,Data!AF:AG,2,0)</f>
        <v>9106045290-00160286</v>
      </c>
      <c r="AE415" s="25" t="str">
        <f>VLOOKUP(AC415,Data!A:G,7,0)</f>
        <v>00160286</v>
      </c>
      <c r="AF415" s="25" t="str">
        <f>VLOOKUP(AC415,Data!A:D,4,0)</f>
        <v>09/10/2025</v>
      </c>
      <c r="AG415" s="20" t="s">
        <v>198</v>
      </c>
      <c r="AH415" s="25" t="s">
        <v>14486</v>
      </c>
      <c r="AI415" s="25" t="str">
        <f>VLOOKUP(AG415,'mã win'!B:K,10,0)</f>
        <v>N</v>
      </c>
      <c r="AJ415" s="20" t="str">
        <f>VLOOKUP(Q415,'mã sp'!A:B,2,0)</f>
        <v>GM500</v>
      </c>
      <c r="AK415" s="25" t="str">
        <f>VLOOKUP(AC415,Data!A:F,6,0)</f>
        <v>K25TTM</v>
      </c>
      <c r="AL415" s="20" t="str">
        <f t="shared" si="24"/>
        <v>6757 WM+ HCM 662 Tên Lửa</v>
      </c>
      <c r="AM415" s="20" t="str">
        <f>VLOOKUP(AC415,Data!A:M,13,0)</f>
        <v>0104918404</v>
      </c>
      <c r="AN415" s="20">
        <f>MATCH(L415,[1]Khach_hang!$O:$O,0)</f>
        <v>1918</v>
      </c>
      <c r="AO415" s="20" t="str">
        <f t="shared" si="25"/>
        <v>WIN6757</v>
      </c>
      <c r="AP415" s="20" t="str">
        <f>IF(AND(AM415="0104918404",AO415=""),"WIN"&amp;L415,IF(AO415="",VLOOKUP(AM415,'mã win'!B:J,9,0),""))</f>
        <v/>
      </c>
      <c r="AQ415" s="25" t="str">
        <f t="shared" si="26"/>
        <v>WIN6757</v>
      </c>
      <c r="AR415" s="1">
        <f t="shared" si="27"/>
        <v>119942.64</v>
      </c>
    </row>
    <row r="416" spans="1:44" x14ac:dyDescent="0.25">
      <c r="A416" s="20">
        <v>7902</v>
      </c>
      <c r="B416" s="21">
        <v>9106045290</v>
      </c>
      <c r="C416" s="22">
        <v>45939</v>
      </c>
      <c r="D416" s="22">
        <v>45944</v>
      </c>
      <c r="E416" s="23">
        <v>45939.596501423599</v>
      </c>
      <c r="F416" s="21" t="s">
        <v>7295</v>
      </c>
      <c r="G416" s="22"/>
      <c r="H416" s="20" t="s">
        <v>4127</v>
      </c>
      <c r="I416" s="21" t="s">
        <v>4128</v>
      </c>
      <c r="J416" s="20" t="s">
        <v>4129</v>
      </c>
      <c r="K416" s="20" t="s">
        <v>4130</v>
      </c>
      <c r="L416" s="21" t="s">
        <v>7290</v>
      </c>
      <c r="M416" s="20" t="s">
        <v>7291</v>
      </c>
      <c r="N416" s="20" t="s">
        <v>7292</v>
      </c>
      <c r="O416" s="20">
        <v>40</v>
      </c>
      <c r="P416" s="21" t="s">
        <v>4152</v>
      </c>
      <c r="Q416" s="20" t="s">
        <v>4012</v>
      </c>
      <c r="R416" s="21" t="s">
        <v>4153</v>
      </c>
      <c r="S416" s="21" t="s">
        <v>4133</v>
      </c>
      <c r="T416" s="20">
        <v>50182</v>
      </c>
      <c r="U416" s="20">
        <v>1</v>
      </c>
      <c r="V416" s="20">
        <v>0</v>
      </c>
      <c r="W416" s="20" t="s">
        <v>7291</v>
      </c>
      <c r="Y416" s="22">
        <v>45939.596499502302</v>
      </c>
      <c r="AA416" s="20" t="s">
        <v>4134</v>
      </c>
      <c r="AB416" s="27">
        <v>9106045290</v>
      </c>
      <c r="AC416" s="25" t="str">
        <f>VLOOKUP(AB416,Data!AF:AG,2,0)</f>
        <v>9106045290-00160286</v>
      </c>
      <c r="AE416" s="25" t="str">
        <f>VLOOKUP(AC416,Data!A:G,7,0)</f>
        <v>00160286</v>
      </c>
      <c r="AF416" s="25" t="str">
        <f>VLOOKUP(AC416,Data!A:D,4,0)</f>
        <v>09/10/2025</v>
      </c>
      <c r="AG416" s="20" t="s">
        <v>198</v>
      </c>
      <c r="AH416" s="25" t="s">
        <v>14486</v>
      </c>
      <c r="AI416" s="25" t="str">
        <f>VLOOKUP(AG416,'mã win'!B:K,10,0)</f>
        <v>N</v>
      </c>
      <c r="AJ416" s="20" t="str">
        <f>VLOOKUP(Q416,'mã sp'!A:B,2,0)</f>
        <v>GTLX250G</v>
      </c>
      <c r="AK416" s="25" t="str">
        <f>VLOOKUP(AC416,Data!A:F,6,0)</f>
        <v>K25TTM</v>
      </c>
      <c r="AL416" s="20" t="str">
        <f t="shared" si="24"/>
        <v>6757 WM+ HCM 662 Tên Lửa</v>
      </c>
      <c r="AM416" s="20" t="str">
        <f>VLOOKUP(AC416,Data!A:M,13,0)</f>
        <v>0104918404</v>
      </c>
      <c r="AN416" s="20">
        <f>MATCH(L416,[1]Khach_hang!$O:$O,0)</f>
        <v>1918</v>
      </c>
      <c r="AO416" s="20" t="str">
        <f t="shared" si="25"/>
        <v>WIN6757</v>
      </c>
      <c r="AP416" s="20" t="str">
        <f>IF(AND(AM416="0104918404",AO416=""),"WIN"&amp;L416,IF(AO416="",VLOOKUP(AM416,'mã win'!B:J,9,0),""))</f>
        <v/>
      </c>
      <c r="AQ416" s="25" t="str">
        <f t="shared" si="26"/>
        <v>WIN6757</v>
      </c>
      <c r="AR416" s="1">
        <f t="shared" si="27"/>
        <v>54196.56</v>
      </c>
    </row>
    <row r="417" spans="1:44" x14ac:dyDescent="0.25">
      <c r="A417" s="20">
        <v>7903</v>
      </c>
      <c r="B417" s="21">
        <v>9106045290</v>
      </c>
      <c r="C417" s="22">
        <v>45939</v>
      </c>
      <c r="D417" s="22">
        <v>45944</v>
      </c>
      <c r="E417" s="23">
        <v>45939.596501423599</v>
      </c>
      <c r="F417" s="21" t="s">
        <v>7295</v>
      </c>
      <c r="G417" s="22"/>
      <c r="H417" s="20" t="s">
        <v>4127</v>
      </c>
      <c r="I417" s="21" t="s">
        <v>4128</v>
      </c>
      <c r="J417" s="20" t="s">
        <v>4129</v>
      </c>
      <c r="K417" s="20" t="s">
        <v>4130</v>
      </c>
      <c r="L417" s="21" t="s">
        <v>7290</v>
      </c>
      <c r="M417" s="20" t="s">
        <v>7291</v>
      </c>
      <c r="N417" s="20" t="s">
        <v>7292</v>
      </c>
      <c r="O417" s="20">
        <v>50</v>
      </c>
      <c r="P417" s="21" t="s">
        <v>4150</v>
      </c>
      <c r="Q417" s="20" t="s">
        <v>3966</v>
      </c>
      <c r="R417" s="21" t="s">
        <v>4151</v>
      </c>
      <c r="S417" s="21" t="s">
        <v>4133</v>
      </c>
      <c r="T417" s="20">
        <v>70950</v>
      </c>
      <c r="U417" s="20">
        <v>1</v>
      </c>
      <c r="V417" s="20">
        <v>0</v>
      </c>
      <c r="W417" s="20" t="s">
        <v>7291</v>
      </c>
      <c r="Y417" s="22">
        <v>45939.596499502302</v>
      </c>
      <c r="AA417" s="20" t="s">
        <v>4134</v>
      </c>
      <c r="AB417" s="27">
        <v>9106045290</v>
      </c>
      <c r="AC417" s="25" t="str">
        <f>VLOOKUP(AB417,Data!AF:AG,2,0)</f>
        <v>9106045290-00160286</v>
      </c>
      <c r="AE417" s="25" t="str">
        <f>VLOOKUP(AC417,Data!A:G,7,0)</f>
        <v>00160286</v>
      </c>
      <c r="AF417" s="25" t="str">
        <f>VLOOKUP(AC417,Data!A:D,4,0)</f>
        <v>09/10/2025</v>
      </c>
      <c r="AG417" s="20" t="s">
        <v>198</v>
      </c>
      <c r="AH417" s="25" t="s">
        <v>14486</v>
      </c>
      <c r="AI417" s="25" t="str">
        <f>VLOOKUP(AG417,'mã win'!B:K,10,0)</f>
        <v>N</v>
      </c>
      <c r="AJ417" s="20" t="str">
        <f>VLOOKUP(Q417,'mã sp'!A:B,2,0)</f>
        <v>CN300</v>
      </c>
      <c r="AK417" s="25" t="str">
        <f>VLOOKUP(AC417,Data!A:F,6,0)</f>
        <v>K25TTM</v>
      </c>
      <c r="AL417" s="20" t="str">
        <f t="shared" si="24"/>
        <v>6757 WM+ HCM 662 Tên Lửa</v>
      </c>
      <c r="AM417" s="20" t="str">
        <f>VLOOKUP(AC417,Data!A:M,13,0)</f>
        <v>0104918404</v>
      </c>
      <c r="AN417" s="20">
        <f>MATCH(L417,[1]Khach_hang!$O:$O,0)</f>
        <v>1918</v>
      </c>
      <c r="AO417" s="20" t="str">
        <f t="shared" si="25"/>
        <v>WIN6757</v>
      </c>
      <c r="AP417" s="20" t="str">
        <f>IF(AND(AM417="0104918404",AO417=""),"WIN"&amp;L417,IF(AO417="",VLOOKUP(AM417,'mã win'!B:J,9,0),""))</f>
        <v/>
      </c>
      <c r="AQ417" s="25" t="str">
        <f t="shared" si="26"/>
        <v>WIN6757</v>
      </c>
      <c r="AR417" s="1">
        <f t="shared" si="27"/>
        <v>76626</v>
      </c>
    </row>
    <row r="418" spans="1:44" x14ac:dyDescent="0.25">
      <c r="A418" s="20">
        <v>7904</v>
      </c>
      <c r="B418" s="21">
        <v>9106045290</v>
      </c>
      <c r="C418" s="22">
        <v>45939</v>
      </c>
      <c r="D418" s="22">
        <v>45944</v>
      </c>
      <c r="E418" s="23">
        <v>45939.596501423599</v>
      </c>
      <c r="F418" s="21" t="s">
        <v>7295</v>
      </c>
      <c r="G418" s="22"/>
      <c r="H418" s="20" t="s">
        <v>4127</v>
      </c>
      <c r="I418" s="21" t="s">
        <v>4128</v>
      </c>
      <c r="J418" s="20" t="s">
        <v>4129</v>
      </c>
      <c r="K418" s="20" t="s">
        <v>4130</v>
      </c>
      <c r="L418" s="21" t="s">
        <v>7290</v>
      </c>
      <c r="M418" s="20" t="s">
        <v>7291</v>
      </c>
      <c r="N418" s="20" t="s">
        <v>7292</v>
      </c>
      <c r="O418" s="20">
        <v>60</v>
      </c>
      <c r="P418" s="21" t="s">
        <v>4171</v>
      </c>
      <c r="Q418" s="20" t="s">
        <v>3998</v>
      </c>
      <c r="R418" s="21" t="s">
        <v>4172</v>
      </c>
      <c r="S418" s="21" t="s">
        <v>4133</v>
      </c>
      <c r="T418" s="20">
        <v>49500</v>
      </c>
      <c r="U418" s="20">
        <v>1</v>
      </c>
      <c r="V418" s="20">
        <v>0</v>
      </c>
      <c r="W418" s="20" t="s">
        <v>7291</v>
      </c>
      <c r="Y418" s="22">
        <v>45939.596499502302</v>
      </c>
      <c r="AA418" s="20" t="s">
        <v>4134</v>
      </c>
      <c r="AB418" s="27">
        <v>9106045290</v>
      </c>
      <c r="AC418" s="25" t="str">
        <f>VLOOKUP(AB418,Data!AF:AG,2,0)</f>
        <v>9106045290-00160286</v>
      </c>
      <c r="AE418" s="25" t="str">
        <f>VLOOKUP(AC418,Data!A:G,7,0)</f>
        <v>00160286</v>
      </c>
      <c r="AF418" s="25" t="str">
        <f>VLOOKUP(AC418,Data!A:D,4,0)</f>
        <v>09/10/2025</v>
      </c>
      <c r="AG418" s="20" t="s">
        <v>198</v>
      </c>
      <c r="AH418" s="25" t="s">
        <v>14486</v>
      </c>
      <c r="AI418" s="25" t="str">
        <f>VLOOKUP(AG418,'mã win'!B:K,10,0)</f>
        <v>N</v>
      </c>
      <c r="AJ418" s="20" t="str">
        <f>VLOOKUP(Q418,'mã sp'!A:B,2,0)</f>
        <v>GL250</v>
      </c>
      <c r="AK418" s="25" t="str">
        <f>VLOOKUP(AC418,Data!A:F,6,0)</f>
        <v>K25TTM</v>
      </c>
      <c r="AL418" s="20" t="str">
        <f t="shared" si="24"/>
        <v>6757 WM+ HCM 662 Tên Lửa</v>
      </c>
      <c r="AM418" s="20" t="str">
        <f>VLOOKUP(AC418,Data!A:M,13,0)</f>
        <v>0104918404</v>
      </c>
      <c r="AN418" s="20">
        <f>MATCH(L418,[1]Khach_hang!$O:$O,0)</f>
        <v>1918</v>
      </c>
      <c r="AO418" s="20" t="str">
        <f t="shared" si="25"/>
        <v>WIN6757</v>
      </c>
      <c r="AP418" s="20" t="str">
        <f>IF(AND(AM418="0104918404",AO418=""),"WIN"&amp;L418,IF(AO418="",VLOOKUP(AM418,'mã win'!B:J,9,0),""))</f>
        <v/>
      </c>
      <c r="AQ418" s="25" t="str">
        <f t="shared" si="26"/>
        <v>WIN6757</v>
      </c>
      <c r="AR418" s="1">
        <f t="shared" si="27"/>
        <v>53460</v>
      </c>
    </row>
    <row r="419" spans="1:44" x14ac:dyDescent="0.25">
      <c r="A419" s="20">
        <v>7905</v>
      </c>
      <c r="B419" s="21">
        <v>9106045290</v>
      </c>
      <c r="C419" s="22">
        <v>45939</v>
      </c>
      <c r="D419" s="22">
        <v>45944</v>
      </c>
      <c r="E419" s="23">
        <v>45939.596501423599</v>
      </c>
      <c r="F419" s="21" t="s">
        <v>7295</v>
      </c>
      <c r="G419" s="22"/>
      <c r="H419" s="20" t="s">
        <v>4127</v>
      </c>
      <c r="I419" s="21" t="s">
        <v>4128</v>
      </c>
      <c r="J419" s="20" t="s">
        <v>4129</v>
      </c>
      <c r="K419" s="20" t="s">
        <v>4130</v>
      </c>
      <c r="L419" s="21" t="s">
        <v>7290</v>
      </c>
      <c r="M419" s="20" t="s">
        <v>7291</v>
      </c>
      <c r="N419" s="20" t="s">
        <v>7292</v>
      </c>
      <c r="O419" s="20">
        <v>70</v>
      </c>
      <c r="P419" s="21" t="s">
        <v>4141</v>
      </c>
      <c r="Q419" s="20" t="s">
        <v>4058</v>
      </c>
      <c r="R419" s="21" t="s">
        <v>4142</v>
      </c>
      <c r="S419" s="21" t="s">
        <v>4133</v>
      </c>
      <c r="T419" s="20">
        <v>37720</v>
      </c>
      <c r="U419" s="20">
        <v>1</v>
      </c>
      <c r="V419" s="20">
        <v>0</v>
      </c>
      <c r="W419" s="20" t="s">
        <v>7291</v>
      </c>
      <c r="Y419" s="22">
        <v>45939.596499502302</v>
      </c>
      <c r="AA419" s="20" t="s">
        <v>4134</v>
      </c>
      <c r="AB419" s="27">
        <v>9106045290</v>
      </c>
      <c r="AC419" s="25" t="str">
        <f>VLOOKUP(AB419,Data!AF:AG,2,0)</f>
        <v>9106045290-00160286</v>
      </c>
      <c r="AE419" s="25" t="str">
        <f>VLOOKUP(AC419,Data!A:G,7,0)</f>
        <v>00160286</v>
      </c>
      <c r="AF419" s="25" t="str">
        <f>VLOOKUP(AC419,Data!A:D,4,0)</f>
        <v>09/10/2025</v>
      </c>
      <c r="AG419" s="20" t="s">
        <v>198</v>
      </c>
      <c r="AH419" s="25" t="s">
        <v>14486</v>
      </c>
      <c r="AI419" s="25" t="str">
        <f>VLOOKUP(AG419,'mã win'!B:K,10,0)</f>
        <v>N</v>
      </c>
      <c r="AJ419" s="20" t="str">
        <f>VLOOKUP(Q419,'mã sp'!A:B,2,0)</f>
        <v>MNH250</v>
      </c>
      <c r="AK419" s="25" t="str">
        <f>VLOOKUP(AC419,Data!A:F,6,0)</f>
        <v>K25TTM</v>
      </c>
      <c r="AL419" s="20" t="str">
        <f t="shared" si="24"/>
        <v>6757 WM+ HCM 662 Tên Lửa</v>
      </c>
      <c r="AM419" s="20" t="str">
        <f>VLOOKUP(AC419,Data!A:M,13,0)</f>
        <v>0104918404</v>
      </c>
      <c r="AN419" s="20">
        <f>MATCH(L419,[1]Khach_hang!$O:$O,0)</f>
        <v>1918</v>
      </c>
      <c r="AO419" s="20" t="str">
        <f t="shared" si="25"/>
        <v>WIN6757</v>
      </c>
      <c r="AP419" s="20" t="str">
        <f>IF(AND(AM419="0104918404",AO419=""),"WIN"&amp;L419,IF(AO419="",VLOOKUP(AM419,'mã win'!B:J,9,0),""))</f>
        <v/>
      </c>
      <c r="AQ419" s="25" t="str">
        <f t="shared" si="26"/>
        <v>WIN6757</v>
      </c>
      <c r="AR419" s="1">
        <f t="shared" si="27"/>
        <v>40737.599999999999</v>
      </c>
    </row>
    <row r="420" spans="1:44" x14ac:dyDescent="0.25">
      <c r="A420" s="20">
        <v>7906</v>
      </c>
      <c r="B420" s="21">
        <v>9106045265</v>
      </c>
      <c r="C420" s="22">
        <v>45939</v>
      </c>
      <c r="D420" s="22">
        <v>45944</v>
      </c>
      <c r="E420" s="23">
        <v>45939.598239699102</v>
      </c>
      <c r="F420" s="21" t="s">
        <v>7296</v>
      </c>
      <c r="G420" s="22"/>
      <c r="H420" s="20" t="s">
        <v>4127</v>
      </c>
      <c r="I420" s="21" t="s">
        <v>4128</v>
      </c>
      <c r="J420" s="20" t="s">
        <v>4129</v>
      </c>
      <c r="K420" s="20" t="s">
        <v>4130</v>
      </c>
      <c r="L420" s="21" t="s">
        <v>7189</v>
      </c>
      <c r="M420" s="20" t="s">
        <v>7190</v>
      </c>
      <c r="N420" s="20" t="s">
        <v>7191</v>
      </c>
      <c r="O420" s="20">
        <v>10</v>
      </c>
      <c r="P420" s="21" t="s">
        <v>4137</v>
      </c>
      <c r="Q420" s="20" t="s">
        <v>4098</v>
      </c>
      <c r="R420" s="21" t="s">
        <v>4138</v>
      </c>
      <c r="S420" s="21" t="s">
        <v>4133</v>
      </c>
      <c r="T420" s="20">
        <v>111058</v>
      </c>
      <c r="U420" s="20">
        <v>1</v>
      </c>
      <c r="V420" s="20">
        <v>0</v>
      </c>
      <c r="W420" s="20" t="s">
        <v>7190</v>
      </c>
      <c r="Y420" s="22">
        <v>45939.598237500002</v>
      </c>
      <c r="AA420" s="20" t="s">
        <v>4134</v>
      </c>
      <c r="AB420" s="27">
        <v>9106045265</v>
      </c>
      <c r="AC420" s="25" t="str">
        <f>VLOOKUP(AB420,Data!AF:AG,2,0)</f>
        <v>9106045265-00010789</v>
      </c>
      <c r="AE420" s="25" t="str">
        <f>VLOOKUP(AC420,Data!A:G,7,0)</f>
        <v>00010789</v>
      </c>
      <c r="AF420" s="25" t="str">
        <f>VLOOKUP(AC420,Data!A:D,4,0)</f>
        <v>09/10/2025</v>
      </c>
      <c r="AG420" s="20" t="s">
        <v>839</v>
      </c>
      <c r="AH420" s="25" t="s">
        <v>3880</v>
      </c>
      <c r="AI420" s="25" t="str">
        <f>VLOOKUP(AG420,'mã win'!B:K,10,0)</f>
        <v>N</v>
      </c>
      <c r="AJ420" s="20" t="str">
        <f>VLOOKUP(Q420,'mã sp'!A:B,2,0)</f>
        <v>GM500</v>
      </c>
      <c r="AK420" s="25" t="str">
        <f>VLOOKUP(AC420,Data!A:F,6,0)</f>
        <v>K25TTM</v>
      </c>
      <c r="AL420" s="20" t="str">
        <f t="shared" si="24"/>
        <v>2BD5 WM+ QTI TDP 2, Lệ Ninh</v>
      </c>
      <c r="AM420" s="20" t="str">
        <f>VLOOKUP(AC420,Data!A:M,13,0)</f>
        <v>0104918404-070</v>
      </c>
      <c r="AO420" s="20" t="str">
        <f t="shared" si="25"/>
        <v/>
      </c>
      <c r="AP420" s="20" t="str">
        <f>IF(AND(AM420="0104918404",AO420=""),"WIN"&amp;L420,IF(AO420="",VLOOKUP(AM420,'mã win'!B:J,9,0),""))</f>
        <v>WIN-070</v>
      </c>
      <c r="AQ420" s="25" t="str">
        <f t="shared" si="26"/>
        <v>WIN-070</v>
      </c>
      <c r="AR420" s="1">
        <f t="shared" si="27"/>
        <v>119942.64</v>
      </c>
    </row>
    <row r="421" spans="1:44" x14ac:dyDescent="0.25">
      <c r="A421" s="20">
        <v>7907</v>
      </c>
      <c r="B421" s="21">
        <v>9106045294</v>
      </c>
      <c r="C421" s="22">
        <v>45939</v>
      </c>
      <c r="D421" s="22">
        <v>45939</v>
      </c>
      <c r="E421" s="23">
        <v>45939.598792824101</v>
      </c>
      <c r="F421" s="21" t="s">
        <v>7297</v>
      </c>
      <c r="G421" s="22"/>
      <c r="H421" s="20" t="s">
        <v>4127</v>
      </c>
      <c r="I421" s="21" t="s">
        <v>4128</v>
      </c>
      <c r="J421" s="20" t="s">
        <v>4129</v>
      </c>
      <c r="K421" s="20" t="s">
        <v>4130</v>
      </c>
      <c r="L421" s="21" t="s">
        <v>7298</v>
      </c>
      <c r="M421" s="20" t="s">
        <v>7299</v>
      </c>
      <c r="N421" s="20" t="s">
        <v>7300</v>
      </c>
      <c r="O421" s="20">
        <v>10</v>
      </c>
      <c r="P421" s="21" t="s">
        <v>4150</v>
      </c>
      <c r="Q421" s="20" t="s">
        <v>3966</v>
      </c>
      <c r="R421" s="21" t="s">
        <v>4151</v>
      </c>
      <c r="S421" s="21" t="s">
        <v>4133</v>
      </c>
      <c r="T421" s="20">
        <v>70950</v>
      </c>
      <c r="U421" s="20">
        <v>1</v>
      </c>
      <c r="V421" s="20">
        <v>0</v>
      </c>
      <c r="W421" s="20" t="s">
        <v>7299</v>
      </c>
      <c r="X421" s="20" t="s">
        <v>7301</v>
      </c>
      <c r="Y421" s="22">
        <v>45939.598790393502</v>
      </c>
      <c r="AA421" s="20" t="s">
        <v>4134</v>
      </c>
      <c r="AB421" s="27">
        <v>9106045294</v>
      </c>
      <c r="AC421" s="25" t="str">
        <f>VLOOKUP(AB421,Data!AF:AG,2,0)</f>
        <v>9106045294-00482538</v>
      </c>
      <c r="AE421" s="25" t="str">
        <f>VLOOKUP(AC421,Data!A:G,7,0)</f>
        <v>00482538</v>
      </c>
      <c r="AF421" s="25" t="str">
        <f>VLOOKUP(AC421,Data!A:D,4,0)</f>
        <v>09/10/2025</v>
      </c>
      <c r="AG421" s="20" t="s">
        <v>55</v>
      </c>
      <c r="AH421" s="25" t="s">
        <v>12004</v>
      </c>
      <c r="AI421" s="25" t="str">
        <f>VLOOKUP(AG421,'mã win'!B:K,10,0)</f>
        <v>B</v>
      </c>
      <c r="AJ421" s="20" t="str">
        <f>VLOOKUP(Q421,'mã sp'!A:B,2,0)</f>
        <v>CN300</v>
      </c>
      <c r="AK421" s="25" t="str">
        <f>VLOOKUP(AC421,Data!A:F,6,0)</f>
        <v>K25TTM</v>
      </c>
      <c r="AL421" s="20" t="str">
        <f t="shared" si="24"/>
        <v>4566 WM+ HNI Số 7 Hoa Viên</v>
      </c>
      <c r="AM421" s="20" t="str">
        <f>VLOOKUP(AC421,Data!A:M,13,0)</f>
        <v>0104918404-002</v>
      </c>
      <c r="AN421" s="20">
        <f>MATCH(L421,[1]Khach_hang!$O:$O,0)</f>
        <v>1278</v>
      </c>
      <c r="AO421" s="20" t="str">
        <f t="shared" si="25"/>
        <v>WIN4566</v>
      </c>
      <c r="AP421" s="20" t="str">
        <f>IF(AND(AM421="0104918404",AO421=""),"WIN"&amp;L421,IF(AO421="",VLOOKUP(AM421,'mã win'!B:J,9,0),""))</f>
        <v/>
      </c>
      <c r="AQ421" s="25" t="str">
        <f t="shared" si="26"/>
        <v>WIN4566</v>
      </c>
      <c r="AR421" s="1">
        <f t="shared" si="27"/>
        <v>76626</v>
      </c>
    </row>
    <row r="422" spans="1:44" x14ac:dyDescent="0.25">
      <c r="A422" s="20">
        <v>7908</v>
      </c>
      <c r="B422" s="21">
        <v>9106045305</v>
      </c>
      <c r="C422" s="22">
        <v>45939</v>
      </c>
      <c r="D422" s="22">
        <v>45944</v>
      </c>
      <c r="E422" s="23">
        <v>45939.6005399653</v>
      </c>
      <c r="F422" s="21" t="s">
        <v>7302</v>
      </c>
      <c r="G422" s="22"/>
      <c r="H422" s="20" t="s">
        <v>4127</v>
      </c>
      <c r="I422" s="21" t="s">
        <v>4128</v>
      </c>
      <c r="J422" s="20" t="s">
        <v>4129</v>
      </c>
      <c r="K422" s="20" t="s">
        <v>4130</v>
      </c>
      <c r="L422" s="21" t="s">
        <v>6007</v>
      </c>
      <c r="M422" s="20" t="s">
        <v>6008</v>
      </c>
      <c r="N422" s="20" t="s">
        <v>6009</v>
      </c>
      <c r="O422" s="20">
        <v>10</v>
      </c>
      <c r="P422" s="21" t="s">
        <v>4137</v>
      </c>
      <c r="Q422" s="20" t="s">
        <v>4098</v>
      </c>
      <c r="R422" s="21" t="s">
        <v>4138</v>
      </c>
      <c r="S422" s="21" t="s">
        <v>4133</v>
      </c>
      <c r="T422" s="20">
        <v>111058</v>
      </c>
      <c r="U422" s="20">
        <v>2</v>
      </c>
      <c r="V422" s="20">
        <v>0</v>
      </c>
      <c r="W422" s="20" t="s">
        <v>6008</v>
      </c>
      <c r="Y422" s="22">
        <v>45939.600537696802</v>
      </c>
      <c r="AA422" s="20" t="s">
        <v>4134</v>
      </c>
      <c r="AB422" s="27">
        <v>9106045305</v>
      </c>
      <c r="AC422" s="25" t="str">
        <f>VLOOKUP(AB422,Data!AF:AG,2,0)</f>
        <v>9106045305-00482544</v>
      </c>
      <c r="AE422" s="25" t="str">
        <f>VLOOKUP(AC422,Data!A:G,7,0)</f>
        <v>00482544</v>
      </c>
      <c r="AF422" s="25" t="str">
        <f>VLOOKUP(AC422,Data!A:D,4,0)</f>
        <v>09/10/2025</v>
      </c>
      <c r="AG422" s="20" t="s">
        <v>55</v>
      </c>
      <c r="AH422" s="25" t="s">
        <v>14487</v>
      </c>
      <c r="AI422" s="25" t="str">
        <f>VLOOKUP(AG422,'mã win'!B:K,10,0)</f>
        <v>B</v>
      </c>
      <c r="AJ422" s="20" t="str">
        <f>VLOOKUP(Q422,'mã sp'!A:B,2,0)</f>
        <v>GM500</v>
      </c>
      <c r="AK422" s="25" t="str">
        <f>VLOOKUP(AC422,Data!A:F,6,0)</f>
        <v>K25TTM</v>
      </c>
      <c r="AL422" s="20" t="str">
        <f t="shared" si="24"/>
        <v>6888 WM+ HNI Vị Thuỷ, Sơn Tây</v>
      </c>
      <c r="AM422" s="20" t="str">
        <f>VLOOKUP(AC422,Data!A:M,13,0)</f>
        <v>0104918404-002</v>
      </c>
      <c r="AN422" s="20">
        <f>MATCH(L422,[1]Khach_hang!$O:$O,0)</f>
        <v>1962</v>
      </c>
      <c r="AO422" s="20" t="str">
        <f t="shared" si="25"/>
        <v>WIN6888</v>
      </c>
      <c r="AP422" s="20" t="str">
        <f>IF(AND(AM422="0104918404",AO422=""),"WIN"&amp;L422,IF(AO422="",VLOOKUP(AM422,'mã win'!B:J,9,0),""))</f>
        <v/>
      </c>
      <c r="AQ422" s="25" t="str">
        <f t="shared" si="26"/>
        <v>WIN6888</v>
      </c>
      <c r="AR422" s="1">
        <f t="shared" si="27"/>
        <v>239885.28</v>
      </c>
    </row>
    <row r="423" spans="1:44" x14ac:dyDescent="0.25">
      <c r="A423" s="20">
        <v>7909</v>
      </c>
      <c r="B423" s="21">
        <v>9106045324</v>
      </c>
      <c r="C423" s="22">
        <v>45939</v>
      </c>
      <c r="D423" s="22">
        <v>45944</v>
      </c>
      <c r="E423" s="23">
        <v>45939.601140856503</v>
      </c>
      <c r="F423" s="21" t="s">
        <v>7303</v>
      </c>
      <c r="G423" s="22"/>
      <c r="H423" s="20" t="s">
        <v>4127</v>
      </c>
      <c r="I423" s="21" t="s">
        <v>4128</v>
      </c>
      <c r="J423" s="20" t="s">
        <v>4129</v>
      </c>
      <c r="K423" s="20" t="s">
        <v>4130</v>
      </c>
      <c r="L423" s="21" t="s">
        <v>4202</v>
      </c>
      <c r="M423" s="20" t="s">
        <v>4203</v>
      </c>
      <c r="N423" s="20" t="s">
        <v>4204</v>
      </c>
      <c r="O423" s="20">
        <v>10</v>
      </c>
      <c r="P423" s="21" t="s">
        <v>4137</v>
      </c>
      <c r="Q423" s="20" t="s">
        <v>4098</v>
      </c>
      <c r="R423" s="21" t="s">
        <v>4138</v>
      </c>
      <c r="S423" s="21" t="s">
        <v>4133</v>
      </c>
      <c r="T423" s="20">
        <v>111058</v>
      </c>
      <c r="U423" s="20">
        <v>1</v>
      </c>
      <c r="V423" s="20">
        <v>0</v>
      </c>
      <c r="W423" s="20" t="s">
        <v>4203</v>
      </c>
      <c r="X423" s="20" t="s">
        <v>4205</v>
      </c>
      <c r="Y423" s="22">
        <v>45939.601138622696</v>
      </c>
      <c r="AA423" s="20" t="s">
        <v>4134</v>
      </c>
      <c r="AB423" s="27">
        <v>9106045324</v>
      </c>
      <c r="AC423" s="25" t="str">
        <f>VLOOKUP(AB423,Data!AF:AG,2,0)</f>
        <v>9106045324-00010196</v>
      </c>
      <c r="AE423" s="25" t="str">
        <f>VLOOKUP(AC423,Data!A:G,7,0)</f>
        <v>00010196</v>
      </c>
      <c r="AF423" s="25" t="str">
        <f>VLOOKUP(AC423,Data!A:D,4,0)</f>
        <v>09/10/2025</v>
      </c>
      <c r="AG423" s="20" t="s">
        <v>704</v>
      </c>
      <c r="AH423" s="25" t="s">
        <v>3722</v>
      </c>
      <c r="AI423" s="25" t="str">
        <f>VLOOKUP(AG423,'mã win'!B:K,10,0)</f>
        <v>N</v>
      </c>
      <c r="AJ423" s="20" t="str">
        <f>VLOOKUP(Q423,'mã sp'!A:B,2,0)</f>
        <v>GM500</v>
      </c>
      <c r="AK423" s="25" t="str">
        <f>VLOOKUP(AC423,Data!A:F,6,0)</f>
        <v>K25TTM</v>
      </c>
      <c r="AL423" s="20" t="str">
        <f t="shared" si="24"/>
        <v>2952 WM+ KHA 8B Dã Tượng</v>
      </c>
      <c r="AM423" s="20" t="str">
        <f>VLOOKUP(AC423,Data!A:M,13,0)</f>
        <v>0104918404-028</v>
      </c>
      <c r="AO423" s="20" t="str">
        <f t="shared" si="25"/>
        <v/>
      </c>
      <c r="AP423" s="20" t="str">
        <f>IF(AND(AM423="0104918404",AO423=""),"WIN"&amp;L423,IF(AO423="",VLOOKUP(AM423,'mã win'!B:J,9,0),""))</f>
        <v>WIN-028</v>
      </c>
      <c r="AQ423" s="25" t="str">
        <f t="shared" si="26"/>
        <v>WIN-028</v>
      </c>
      <c r="AR423" s="1">
        <f t="shared" si="27"/>
        <v>119942.64</v>
      </c>
    </row>
    <row r="424" spans="1:44" x14ac:dyDescent="0.25">
      <c r="A424" s="20">
        <v>7910</v>
      </c>
      <c r="B424" s="21">
        <v>9106045412</v>
      </c>
      <c r="C424" s="22">
        <v>45939</v>
      </c>
      <c r="D424" s="22">
        <v>45939</v>
      </c>
      <c r="E424" s="23">
        <v>45939.605827199099</v>
      </c>
      <c r="F424" s="21" t="s">
        <v>7304</v>
      </c>
      <c r="G424" s="22"/>
      <c r="H424" s="20" t="s">
        <v>4127</v>
      </c>
      <c r="I424" s="21" t="s">
        <v>4128</v>
      </c>
      <c r="J424" s="20" t="s">
        <v>4129</v>
      </c>
      <c r="K424" s="20" t="s">
        <v>4130</v>
      </c>
      <c r="L424" s="21" t="s">
        <v>4143</v>
      </c>
      <c r="M424" s="20" t="s">
        <v>4144</v>
      </c>
      <c r="N424" s="20" t="s">
        <v>4145</v>
      </c>
      <c r="O424" s="20">
        <v>10</v>
      </c>
      <c r="P424" s="21" t="s">
        <v>4141</v>
      </c>
      <c r="Q424" s="20" t="s">
        <v>4058</v>
      </c>
      <c r="R424" s="21" t="s">
        <v>4142</v>
      </c>
      <c r="S424" s="21" t="s">
        <v>4133</v>
      </c>
      <c r="T424" s="20">
        <v>37720</v>
      </c>
      <c r="U424" s="20">
        <v>1</v>
      </c>
      <c r="V424" s="20">
        <v>0</v>
      </c>
      <c r="W424" s="20" t="s">
        <v>4146</v>
      </c>
      <c r="Y424" s="22">
        <v>45939.605824687504</v>
      </c>
      <c r="AA424" s="20" t="s">
        <v>4134</v>
      </c>
      <c r="AB424" s="27">
        <v>9106045412</v>
      </c>
      <c r="AC424" s="25" t="str">
        <f>VLOOKUP(AB424,Data!AF:AG,2,0)</f>
        <v>9106045412-00018253</v>
      </c>
      <c r="AE424" s="25" t="str">
        <f>VLOOKUP(AC424,Data!A:G,7,0)</f>
        <v>00018253</v>
      </c>
      <c r="AF424" s="25" t="str">
        <f>VLOOKUP(AC424,Data!A:D,4,0)</f>
        <v>09/10/2025</v>
      </c>
      <c r="AG424" s="20" t="s">
        <v>125</v>
      </c>
      <c r="AH424" s="25" t="s">
        <v>3606</v>
      </c>
      <c r="AI424" s="25" t="str">
        <f>VLOOKUP(AG424,'mã win'!B:K,10,0)</f>
        <v>B</v>
      </c>
      <c r="AJ424" s="20" t="str">
        <f>VLOOKUP(Q424,'mã sp'!A:B,2,0)</f>
        <v>MNH250</v>
      </c>
      <c r="AK424" s="25" t="str">
        <f>VLOOKUP(AC424,Data!A:F,6,0)</f>
        <v>K25TTM</v>
      </c>
      <c r="AL424" s="20" t="str">
        <f t="shared" si="24"/>
        <v>2BC5 WM+ PTO Quế Trạo, Tam Sơn</v>
      </c>
      <c r="AM424" s="20" t="str">
        <f>VLOOKUP(AC424,Data!A:M,13,0)</f>
        <v>0104918404-003</v>
      </c>
      <c r="AO424" s="20" t="str">
        <f t="shared" si="25"/>
        <v/>
      </c>
      <c r="AP424" s="20" t="str">
        <f>IF(AND(AM424="0104918404",AO424=""),"WIN"&amp;L424,IF(AO424="",VLOOKUP(AM424,'mã win'!B:J,9,0),""))</f>
        <v>WIN-PTO-00-003</v>
      </c>
      <c r="AQ424" s="25" t="str">
        <f t="shared" si="26"/>
        <v>WIN-PTO-00-003</v>
      </c>
      <c r="AR424" s="1">
        <f t="shared" si="27"/>
        <v>40737.599999999999</v>
      </c>
    </row>
    <row r="425" spans="1:44" x14ac:dyDescent="0.25">
      <c r="A425" s="20">
        <v>7911</v>
      </c>
      <c r="B425" s="21">
        <v>9106045448</v>
      </c>
      <c r="C425" s="22">
        <v>45939</v>
      </c>
      <c r="D425" s="22">
        <v>45939</v>
      </c>
      <c r="E425" s="23">
        <v>45939.610719409699</v>
      </c>
      <c r="F425" s="21" t="s">
        <v>7305</v>
      </c>
      <c r="G425" s="22"/>
      <c r="H425" s="20" t="s">
        <v>4127</v>
      </c>
      <c r="I425" s="21" t="s">
        <v>4128</v>
      </c>
      <c r="J425" s="20" t="s">
        <v>4129</v>
      </c>
      <c r="K425" s="20" t="s">
        <v>4130</v>
      </c>
      <c r="L425" s="21" t="s">
        <v>6834</v>
      </c>
      <c r="M425" s="20" t="s">
        <v>6835</v>
      </c>
      <c r="N425" s="20" t="s">
        <v>6836</v>
      </c>
      <c r="O425" s="20">
        <v>10</v>
      </c>
      <c r="P425" s="21" t="s">
        <v>4150</v>
      </c>
      <c r="Q425" s="20" t="s">
        <v>3966</v>
      </c>
      <c r="R425" s="21" t="s">
        <v>4151</v>
      </c>
      <c r="S425" s="21" t="s">
        <v>4133</v>
      </c>
      <c r="T425" s="20">
        <v>70950</v>
      </c>
      <c r="U425" s="20">
        <v>7</v>
      </c>
      <c r="V425" s="20">
        <v>0</v>
      </c>
      <c r="W425" s="20" t="s">
        <v>6837</v>
      </c>
      <c r="Y425" s="22">
        <v>45939.610716666699</v>
      </c>
      <c r="AA425" s="20" t="s">
        <v>4134</v>
      </c>
      <c r="AB425" s="27">
        <v>9106045448</v>
      </c>
      <c r="AC425" s="25" t="str">
        <f>VLOOKUP(AB425,Data!AF:AG,2,0)</f>
        <v>9106045448-00005811</v>
      </c>
      <c r="AE425" s="25" t="str">
        <f>VLOOKUP(AC425,Data!A:G,7,0)</f>
        <v>00005811</v>
      </c>
      <c r="AF425" s="25" t="str">
        <f>VLOOKUP(AC425,Data!A:D,4,0)</f>
        <v>09/10/2025</v>
      </c>
      <c r="AG425" s="20" t="s">
        <v>455</v>
      </c>
      <c r="AH425" s="25" t="s">
        <v>3593</v>
      </c>
      <c r="AI425" s="25" t="str">
        <f>VLOOKUP(AG425,'mã win'!B:K,10,0)</f>
        <v>B</v>
      </c>
      <c r="AJ425" s="20" t="str">
        <f>VLOOKUP(Q425,'mã sp'!A:B,2,0)</f>
        <v>CN300</v>
      </c>
      <c r="AK425" s="25" t="str">
        <f>VLOOKUP(AC425,Data!A:F,6,0)</f>
        <v>K25TTM</v>
      </c>
      <c r="AL425" s="20" t="str">
        <f t="shared" si="24"/>
        <v>2ADY WM+ NBH Xóm 5, Cồn Thoi</v>
      </c>
      <c r="AM425" s="20" t="str">
        <f>VLOOKUP(AC425,Data!A:M,13,0)</f>
        <v>0104918404-001</v>
      </c>
      <c r="AO425" s="20" t="str">
        <f t="shared" si="25"/>
        <v/>
      </c>
      <c r="AP425" s="20" t="str">
        <f>IF(AND(AM425="0104918404",AO425=""),"WIN"&amp;L425,IF(AO425="",VLOOKUP(AM425,'mã win'!B:J,9,0),""))</f>
        <v>WIN-NBH-00-001</v>
      </c>
      <c r="AQ425" s="25" t="str">
        <f t="shared" si="26"/>
        <v>WIN-NBH-00-001</v>
      </c>
      <c r="AR425" s="1">
        <f t="shared" si="27"/>
        <v>536382</v>
      </c>
    </row>
    <row r="426" spans="1:44" x14ac:dyDescent="0.25">
      <c r="A426" s="20">
        <v>7912</v>
      </c>
      <c r="B426" s="21">
        <v>9106045470</v>
      </c>
      <c r="C426" s="22">
        <v>45939</v>
      </c>
      <c r="D426" s="22">
        <v>45939</v>
      </c>
      <c r="E426" s="23">
        <v>45939.610955127297</v>
      </c>
      <c r="F426" s="21" t="s">
        <v>7306</v>
      </c>
      <c r="G426" s="22"/>
      <c r="H426" s="20" t="s">
        <v>4127</v>
      </c>
      <c r="I426" s="21" t="s">
        <v>4128</v>
      </c>
      <c r="J426" s="20" t="s">
        <v>4129</v>
      </c>
      <c r="K426" s="20" t="s">
        <v>4130</v>
      </c>
      <c r="L426" s="21" t="s">
        <v>4346</v>
      </c>
      <c r="M426" s="20" t="s">
        <v>4347</v>
      </c>
      <c r="N426" s="20" t="s">
        <v>4348</v>
      </c>
      <c r="O426" s="20">
        <v>10</v>
      </c>
      <c r="P426" s="21" t="s">
        <v>4139</v>
      </c>
      <c r="Q426" s="20" t="s">
        <v>3948</v>
      </c>
      <c r="R426" s="21" t="s">
        <v>4140</v>
      </c>
      <c r="S426" s="21" t="s">
        <v>4133</v>
      </c>
      <c r="T426" s="20">
        <v>74250</v>
      </c>
      <c r="U426" s="20">
        <v>2</v>
      </c>
      <c r="V426" s="20">
        <v>0</v>
      </c>
      <c r="W426" s="20" t="s">
        <v>4347</v>
      </c>
      <c r="X426" s="20" t="s">
        <v>4161</v>
      </c>
      <c r="Y426" s="22">
        <v>45939.610952661998</v>
      </c>
      <c r="Z426" s="20" t="s">
        <v>7307</v>
      </c>
      <c r="AA426" s="20" t="s">
        <v>4134</v>
      </c>
      <c r="AB426" s="27">
        <v>9106045470</v>
      </c>
      <c r="AC426" s="25" t="str">
        <f>VLOOKUP(AB426,Data!AF:AG,2,0)</f>
        <v>9106045470-00018254</v>
      </c>
      <c r="AE426" s="25" t="str">
        <f>VLOOKUP(AC426,Data!A:G,7,0)</f>
        <v>00018254</v>
      </c>
      <c r="AF426" s="25" t="str">
        <f>VLOOKUP(AC426,Data!A:D,4,0)</f>
        <v>09/10/2025</v>
      </c>
      <c r="AG426" s="20" t="s">
        <v>125</v>
      </c>
      <c r="AH426" s="25" t="s">
        <v>3606</v>
      </c>
      <c r="AI426" s="25" t="str">
        <f>VLOOKUP(AG426,'mã win'!B:K,10,0)</f>
        <v>B</v>
      </c>
      <c r="AJ426" s="20" t="str">
        <f>VLOOKUP(Q426,'mã sp'!A:B,2,0)</f>
        <v>CC300</v>
      </c>
      <c r="AK426" s="25" t="str">
        <f>VLOOKUP(AC426,Data!A:F,6,0)</f>
        <v>K25TTM</v>
      </c>
      <c r="AL426" s="20" t="str">
        <f t="shared" si="24"/>
        <v>3313 WM+ PTO 62 Phan Châu Trinh</v>
      </c>
      <c r="AM426" s="20" t="str">
        <f>VLOOKUP(AC426,Data!A:M,13,0)</f>
        <v>0104918404-003</v>
      </c>
      <c r="AO426" s="20" t="str">
        <f t="shared" si="25"/>
        <v/>
      </c>
      <c r="AP426" s="20" t="str">
        <f>IF(AND(AM426="0104918404",AO426=""),"WIN"&amp;L426,IF(AO426="",VLOOKUP(AM426,'mã win'!B:J,9,0),""))</f>
        <v>WIN-PTO-00-003</v>
      </c>
      <c r="AQ426" s="25" t="str">
        <f t="shared" si="26"/>
        <v>WIN-PTO-00-003</v>
      </c>
      <c r="AR426" s="1">
        <f t="shared" si="27"/>
        <v>160380</v>
      </c>
    </row>
    <row r="427" spans="1:44" x14ac:dyDescent="0.25">
      <c r="A427" s="20">
        <v>7913</v>
      </c>
      <c r="B427" s="21">
        <v>9106045475</v>
      </c>
      <c r="C427" s="22">
        <v>45939</v>
      </c>
      <c r="D427" s="22">
        <v>45942</v>
      </c>
      <c r="E427" s="23">
        <v>45942.615718865702</v>
      </c>
      <c r="F427" s="21" t="s">
        <v>7308</v>
      </c>
      <c r="G427" s="22"/>
      <c r="H427" s="20" t="s">
        <v>4127</v>
      </c>
      <c r="I427" s="21" t="s">
        <v>4128</v>
      </c>
      <c r="J427" s="20" t="s">
        <v>4129</v>
      </c>
      <c r="K427" s="20" t="s">
        <v>4130</v>
      </c>
      <c r="L427" s="21" t="s">
        <v>6147</v>
      </c>
      <c r="M427" s="20" t="s">
        <v>6148</v>
      </c>
      <c r="N427" s="20" t="s">
        <v>6149</v>
      </c>
      <c r="O427" s="20">
        <v>10</v>
      </c>
      <c r="P427" s="21" t="s">
        <v>4141</v>
      </c>
      <c r="Q427" s="20" t="s">
        <v>4058</v>
      </c>
      <c r="R427" s="21" t="s">
        <v>4142</v>
      </c>
      <c r="S427" s="21" t="s">
        <v>4133</v>
      </c>
      <c r="T427" s="20">
        <v>37720</v>
      </c>
      <c r="U427" s="20">
        <v>3</v>
      </c>
      <c r="V427" s="20">
        <v>0</v>
      </c>
      <c r="W427" s="20" t="s">
        <v>6150</v>
      </c>
      <c r="X427" s="20" t="s">
        <v>6151</v>
      </c>
      <c r="Y427" s="22">
        <v>45942.615716435197</v>
      </c>
      <c r="AA427" s="20" t="s">
        <v>4134</v>
      </c>
      <c r="AB427" s="27">
        <v>9106045475</v>
      </c>
      <c r="AC427" s="25" t="str">
        <f>VLOOKUP(AB427,Data!AF:AG,2,0)</f>
        <v>9106045475-00006428</v>
      </c>
      <c r="AE427" s="25" t="str">
        <f>VLOOKUP(AC427,Data!A:G,7,0)</f>
        <v>00006428</v>
      </c>
      <c r="AF427" s="25" t="str">
        <f>VLOOKUP(AC427,Data!A:D,4,0)</f>
        <v>09/10/2025</v>
      </c>
      <c r="AG427" s="20" t="s">
        <v>1428</v>
      </c>
      <c r="AH427" s="25" t="s">
        <v>3824</v>
      </c>
      <c r="AI427" s="25" t="str">
        <f>VLOOKUP(AG427,'mã win'!B:K,10,0)</f>
        <v>N</v>
      </c>
      <c r="AJ427" s="20" t="str">
        <f>VLOOKUP(Q427,'mã sp'!A:B,2,0)</f>
        <v>MNH250</v>
      </c>
      <c r="AK427" s="25" t="str">
        <f>VLOOKUP(AC427,Data!A:F,6,0)</f>
        <v>K25TTM</v>
      </c>
      <c r="AL427" s="20" t="str">
        <f t="shared" si="24"/>
        <v>1599 WM VCP KGG Rạch Giá</v>
      </c>
      <c r="AM427" s="20" t="str">
        <f>VLOOKUP(AC427,Data!A:M,13,0)</f>
        <v>0104918404-057</v>
      </c>
      <c r="AO427" s="20" t="str">
        <f t="shared" si="25"/>
        <v/>
      </c>
      <c r="AP427" s="20" t="str">
        <f>IF(AND(AM427="0104918404",AO427=""),"WIN"&amp;L427,IF(AO427="",VLOOKUP(AM427,'mã win'!B:J,9,0),""))</f>
        <v>WIN-057</v>
      </c>
      <c r="AQ427" s="25" t="str">
        <f t="shared" si="26"/>
        <v>WIN-057</v>
      </c>
      <c r="AR427" s="1">
        <f t="shared" si="27"/>
        <v>122212.8</v>
      </c>
    </row>
    <row r="428" spans="1:44" x14ac:dyDescent="0.25">
      <c r="A428" s="20">
        <v>7914</v>
      </c>
      <c r="B428" s="21">
        <v>9106045538</v>
      </c>
      <c r="C428" s="22">
        <v>45939</v>
      </c>
      <c r="D428" s="22">
        <v>45944</v>
      </c>
      <c r="E428" s="23">
        <v>45939.614451851798</v>
      </c>
      <c r="F428" s="21" t="s">
        <v>7309</v>
      </c>
      <c r="G428" s="22"/>
      <c r="H428" s="20" t="s">
        <v>4127</v>
      </c>
      <c r="I428" s="21" t="s">
        <v>4128</v>
      </c>
      <c r="J428" s="20" t="s">
        <v>4129</v>
      </c>
      <c r="K428" s="20" t="s">
        <v>4130</v>
      </c>
      <c r="L428" s="21" t="s">
        <v>7310</v>
      </c>
      <c r="M428" s="20" t="s">
        <v>7311</v>
      </c>
      <c r="N428" s="20" t="s">
        <v>7312</v>
      </c>
      <c r="O428" s="20">
        <v>10</v>
      </c>
      <c r="P428" s="21" t="s">
        <v>4137</v>
      </c>
      <c r="Q428" s="20" t="s">
        <v>4098</v>
      </c>
      <c r="R428" s="21" t="s">
        <v>4138</v>
      </c>
      <c r="S428" s="21" t="s">
        <v>4133</v>
      </c>
      <c r="T428" s="20">
        <v>111058</v>
      </c>
      <c r="U428" s="20">
        <v>2</v>
      </c>
      <c r="V428" s="20">
        <v>0</v>
      </c>
      <c r="W428" s="20" t="s">
        <v>7311</v>
      </c>
      <c r="Y428" s="22">
        <v>45939.6144494213</v>
      </c>
      <c r="AA428" s="20" t="s">
        <v>4134</v>
      </c>
      <c r="AB428" s="27">
        <v>9106045538</v>
      </c>
      <c r="AC428" s="25" t="str">
        <f>VLOOKUP(AB428,Data!AF:AG,2,0)</f>
        <v>9106045538-00008192</v>
      </c>
      <c r="AE428" s="25" t="str">
        <f>VLOOKUP(AC428,Data!A:G,7,0)</f>
        <v>00008192</v>
      </c>
      <c r="AF428" s="25" t="str">
        <f>VLOOKUP(AC428,Data!A:D,4,0)</f>
        <v>09/10/2025</v>
      </c>
      <c r="AG428" s="20" t="s">
        <v>46</v>
      </c>
      <c r="AH428" s="25" t="s">
        <v>3859</v>
      </c>
      <c r="AI428" s="25" t="str">
        <f>VLOOKUP(AG428,'mã win'!B:K,10,0)</f>
        <v>B</v>
      </c>
      <c r="AJ428" s="20" t="str">
        <f>VLOOKUP(Q428,'mã sp'!A:B,2,0)</f>
        <v>GM500</v>
      </c>
      <c r="AK428" s="25" t="str">
        <f>VLOOKUP(AC428,Data!A:F,6,0)</f>
        <v>K25TTM</v>
      </c>
      <c r="AL428" s="20" t="str">
        <f t="shared" si="24"/>
        <v>5917 WM+ NDH 109 Phố Đoài</v>
      </c>
      <c r="AM428" s="20" t="str">
        <f>VLOOKUP(AC428,Data!A:M,13,0)</f>
        <v>0104918404-064</v>
      </c>
      <c r="AO428" s="20" t="str">
        <f t="shared" si="25"/>
        <v/>
      </c>
      <c r="AP428" s="20" t="str">
        <f>IF(AND(AM428="0104918404",AO428=""),"WIN"&amp;L428,IF(AO428="",VLOOKUP(AM428,'mã win'!B:J,9,0),""))</f>
        <v>WIN-064</v>
      </c>
      <c r="AQ428" s="25" t="str">
        <f t="shared" si="26"/>
        <v>WIN-064</v>
      </c>
      <c r="AR428" s="1">
        <f t="shared" si="27"/>
        <v>239885.28</v>
      </c>
    </row>
    <row r="429" spans="1:44" x14ac:dyDescent="0.25">
      <c r="A429" s="20">
        <v>7915</v>
      </c>
      <c r="B429" s="21">
        <v>9106045515</v>
      </c>
      <c r="C429" s="22">
        <v>45939</v>
      </c>
      <c r="D429" s="22">
        <v>45939</v>
      </c>
      <c r="E429" s="23">
        <v>45939.620132835596</v>
      </c>
      <c r="F429" s="21" t="s">
        <v>7313</v>
      </c>
      <c r="G429" s="22"/>
      <c r="H429" s="20" t="s">
        <v>4127</v>
      </c>
      <c r="I429" s="21" t="s">
        <v>4128</v>
      </c>
      <c r="J429" s="20" t="s">
        <v>4129</v>
      </c>
      <c r="K429" s="20" t="s">
        <v>4130</v>
      </c>
      <c r="L429" s="21" t="s">
        <v>7314</v>
      </c>
      <c r="M429" s="20" t="s">
        <v>7315</v>
      </c>
      <c r="N429" s="20" t="s">
        <v>7316</v>
      </c>
      <c r="O429" s="20">
        <v>10</v>
      </c>
      <c r="P429" s="21" t="s">
        <v>4137</v>
      </c>
      <c r="Q429" s="20" t="s">
        <v>4098</v>
      </c>
      <c r="R429" s="21" t="s">
        <v>4138</v>
      </c>
      <c r="S429" s="21" t="s">
        <v>4133</v>
      </c>
      <c r="T429" s="20">
        <v>111058</v>
      </c>
      <c r="U429" s="20">
        <v>1</v>
      </c>
      <c r="V429" s="20">
        <v>0</v>
      </c>
      <c r="W429" s="20" t="s">
        <v>7315</v>
      </c>
      <c r="Y429" s="22">
        <v>45939.620130358802</v>
      </c>
      <c r="AA429" s="20" t="s">
        <v>4134</v>
      </c>
      <c r="AB429" s="27">
        <v>9106045515</v>
      </c>
      <c r="AC429" s="25" t="str">
        <f>VLOOKUP(AB429,Data!AF:AG,2,0)</f>
        <v>9106045515-00008341</v>
      </c>
      <c r="AE429" s="25" t="str">
        <f>VLOOKUP(AC429,Data!A:G,7,0)</f>
        <v>00008341</v>
      </c>
      <c r="AF429" s="25" t="str">
        <f>VLOOKUP(AC429,Data!A:D,4,0)</f>
        <v>09/10/2025</v>
      </c>
      <c r="AG429" s="20" t="s">
        <v>542</v>
      </c>
      <c r="AH429" s="25" t="s">
        <v>3696</v>
      </c>
      <c r="AI429" s="25" t="str">
        <f>VLOOKUP(AG429,'mã win'!B:K,10,0)</f>
        <v>N</v>
      </c>
      <c r="AJ429" s="20" t="str">
        <f>VLOOKUP(Q429,'mã sp'!A:B,2,0)</f>
        <v>GM500</v>
      </c>
      <c r="AK429" s="25" t="str">
        <f>VLOOKUP(AC429,Data!A:F,6,0)</f>
        <v>K25TTM</v>
      </c>
      <c r="AL429" s="20" t="str">
        <f t="shared" si="24"/>
        <v>2BL2 WM+ GLI CC Phú Tài Residence</v>
      </c>
      <c r="AM429" s="20" t="str">
        <f>VLOOKUP(AC429,Data!A:M,13,0)</f>
        <v>0104918404-022</v>
      </c>
      <c r="AO429" s="20" t="str">
        <f t="shared" si="25"/>
        <v/>
      </c>
      <c r="AP429" s="20" t="str">
        <f>IF(AND(AM429="0104918404",AO429=""),"WIN"&amp;L429,IF(AO429="",VLOOKUP(AM429,'mã win'!B:J,9,0),""))</f>
        <v>WIN-022</v>
      </c>
      <c r="AQ429" s="25" t="str">
        <f t="shared" si="26"/>
        <v>WIN-022</v>
      </c>
      <c r="AR429" s="1">
        <f t="shared" si="27"/>
        <v>119942.64</v>
      </c>
    </row>
    <row r="430" spans="1:44" x14ac:dyDescent="0.25">
      <c r="A430" s="20">
        <v>7916</v>
      </c>
      <c r="B430" s="21">
        <v>9106045572</v>
      </c>
      <c r="C430" s="22">
        <v>45939</v>
      </c>
      <c r="D430" s="22">
        <v>45939</v>
      </c>
      <c r="E430" s="23">
        <v>45939.621432407403</v>
      </c>
      <c r="F430" s="21" t="s">
        <v>7317</v>
      </c>
      <c r="G430" s="22"/>
      <c r="H430" s="20" t="s">
        <v>4127</v>
      </c>
      <c r="I430" s="21" t="s">
        <v>4128</v>
      </c>
      <c r="J430" s="20" t="s">
        <v>4129</v>
      </c>
      <c r="K430" s="20" t="s">
        <v>4130</v>
      </c>
      <c r="L430" s="21" t="s">
        <v>7318</v>
      </c>
      <c r="M430" s="20" t="s">
        <v>7319</v>
      </c>
      <c r="N430" s="20" t="s">
        <v>7320</v>
      </c>
      <c r="O430" s="20">
        <v>10</v>
      </c>
      <c r="P430" s="21" t="s">
        <v>4176</v>
      </c>
      <c r="Q430" s="20" t="s">
        <v>4009</v>
      </c>
      <c r="R430" s="21" t="s">
        <v>4177</v>
      </c>
      <c r="S430" s="21" t="s">
        <v>4133</v>
      </c>
      <c r="T430" s="20">
        <v>41328</v>
      </c>
      <c r="U430" s="20">
        <v>1</v>
      </c>
      <c r="V430" s="20">
        <v>0</v>
      </c>
      <c r="W430" s="20" t="s">
        <v>7319</v>
      </c>
      <c r="X430" s="20" t="s">
        <v>7321</v>
      </c>
      <c r="Y430" s="22">
        <v>45939.621430555599</v>
      </c>
      <c r="AA430" s="20" t="s">
        <v>4134</v>
      </c>
      <c r="AB430" s="27">
        <v>9106045572</v>
      </c>
      <c r="AC430" s="25" t="str">
        <f>VLOOKUP(AB430,Data!AF:AG,2,0)</f>
        <v>9106045572-00482629</v>
      </c>
      <c r="AE430" s="25" t="str">
        <f>VLOOKUP(AC430,Data!A:G,7,0)</f>
        <v>00482629</v>
      </c>
      <c r="AF430" s="25" t="str">
        <f>VLOOKUP(AC430,Data!A:D,4,0)</f>
        <v>09/10/2025</v>
      </c>
      <c r="AG430" s="20" t="s">
        <v>55</v>
      </c>
      <c r="AH430" s="25" t="s">
        <v>11942</v>
      </c>
      <c r="AI430" s="25" t="str">
        <f>VLOOKUP(AG430,'mã win'!B:K,10,0)</f>
        <v>B</v>
      </c>
      <c r="AJ430" s="20" t="str">
        <f>VLOOKUP(Q430,'mã sp'!A:B,2,0)</f>
        <v>GSG250</v>
      </c>
      <c r="AK430" s="25" t="str">
        <f>VLOOKUP(AC430,Data!A:F,6,0)</f>
        <v>K25TTM</v>
      </c>
      <c r="AL430" s="20" t="str">
        <f t="shared" si="24"/>
        <v>4444 WM+ HNI 78 QL3 Phù Lỗ</v>
      </c>
      <c r="AM430" s="20" t="str">
        <f>VLOOKUP(AC430,Data!A:M,13,0)</f>
        <v>0104918404-002</v>
      </c>
      <c r="AN430" s="20">
        <f>MATCH(L430,[1]Khach_hang!$O:$O,0)</f>
        <v>1247</v>
      </c>
      <c r="AO430" s="20" t="str">
        <f t="shared" si="25"/>
        <v>WIN4444</v>
      </c>
      <c r="AP430" s="20" t="str">
        <f>IF(AND(AM430="0104918404",AO430=""),"WIN"&amp;L430,IF(AO430="",VLOOKUP(AM430,'mã win'!B:J,9,0),""))</f>
        <v/>
      </c>
      <c r="AQ430" s="25" t="str">
        <f t="shared" si="26"/>
        <v>WIN4444</v>
      </c>
      <c r="AR430" s="1">
        <f t="shared" si="27"/>
        <v>44634.239999999998</v>
      </c>
    </row>
    <row r="431" spans="1:44" x14ac:dyDescent="0.25">
      <c r="A431" s="20">
        <v>7917</v>
      </c>
      <c r="B431" s="21">
        <v>9106045572</v>
      </c>
      <c r="C431" s="22">
        <v>45939</v>
      </c>
      <c r="D431" s="22">
        <v>45939</v>
      </c>
      <c r="E431" s="23">
        <v>45939.621432407403</v>
      </c>
      <c r="F431" s="21" t="s">
        <v>7317</v>
      </c>
      <c r="G431" s="22"/>
      <c r="H431" s="20" t="s">
        <v>4127</v>
      </c>
      <c r="I431" s="21" t="s">
        <v>4128</v>
      </c>
      <c r="J431" s="20" t="s">
        <v>4129</v>
      </c>
      <c r="K431" s="20" t="s">
        <v>4130</v>
      </c>
      <c r="L431" s="21" t="s">
        <v>7318</v>
      </c>
      <c r="M431" s="20" t="s">
        <v>7319</v>
      </c>
      <c r="N431" s="20" t="s">
        <v>7320</v>
      </c>
      <c r="O431" s="20">
        <v>20</v>
      </c>
      <c r="P431" s="21" t="s">
        <v>4152</v>
      </c>
      <c r="Q431" s="20" t="s">
        <v>4012</v>
      </c>
      <c r="R431" s="21" t="s">
        <v>4153</v>
      </c>
      <c r="S431" s="21" t="s">
        <v>4133</v>
      </c>
      <c r="T431" s="20">
        <v>50182</v>
      </c>
      <c r="U431" s="20">
        <v>1</v>
      </c>
      <c r="V431" s="20">
        <v>0</v>
      </c>
      <c r="W431" s="20" t="s">
        <v>7319</v>
      </c>
      <c r="X431" s="20" t="s">
        <v>7321</v>
      </c>
      <c r="Y431" s="22">
        <v>45939.621430555599</v>
      </c>
      <c r="AA431" s="20" t="s">
        <v>4134</v>
      </c>
      <c r="AB431" s="27">
        <v>9106045572</v>
      </c>
      <c r="AC431" s="25" t="str">
        <f>VLOOKUP(AB431,Data!AF:AG,2,0)</f>
        <v>9106045572-00482629</v>
      </c>
      <c r="AE431" s="25" t="str">
        <f>VLOOKUP(AC431,Data!A:G,7,0)</f>
        <v>00482629</v>
      </c>
      <c r="AF431" s="25" t="str">
        <f>VLOOKUP(AC431,Data!A:D,4,0)</f>
        <v>09/10/2025</v>
      </c>
      <c r="AG431" s="20" t="s">
        <v>55</v>
      </c>
      <c r="AH431" s="25" t="s">
        <v>11942</v>
      </c>
      <c r="AI431" s="25" t="str">
        <f>VLOOKUP(AG431,'mã win'!B:K,10,0)</f>
        <v>B</v>
      </c>
      <c r="AJ431" s="20" t="str">
        <f>VLOOKUP(Q431,'mã sp'!A:B,2,0)</f>
        <v>GTLX250G</v>
      </c>
      <c r="AK431" s="25" t="str">
        <f>VLOOKUP(AC431,Data!A:F,6,0)</f>
        <v>K25TTM</v>
      </c>
      <c r="AL431" s="20" t="str">
        <f t="shared" si="24"/>
        <v>4444 WM+ HNI 78 QL3 Phù Lỗ</v>
      </c>
      <c r="AM431" s="20" t="str">
        <f>VLOOKUP(AC431,Data!A:M,13,0)</f>
        <v>0104918404-002</v>
      </c>
      <c r="AN431" s="20">
        <f>MATCH(L431,[1]Khach_hang!$O:$O,0)</f>
        <v>1247</v>
      </c>
      <c r="AO431" s="20" t="str">
        <f t="shared" si="25"/>
        <v>WIN4444</v>
      </c>
      <c r="AP431" s="20" t="str">
        <f>IF(AND(AM431="0104918404",AO431=""),"WIN"&amp;L431,IF(AO431="",VLOOKUP(AM431,'mã win'!B:J,9,0),""))</f>
        <v/>
      </c>
      <c r="AQ431" s="25" t="str">
        <f t="shared" si="26"/>
        <v>WIN4444</v>
      </c>
      <c r="AR431" s="1">
        <f t="shared" si="27"/>
        <v>54196.56</v>
      </c>
    </row>
    <row r="432" spans="1:44" x14ac:dyDescent="0.25">
      <c r="A432" s="20">
        <v>7918</v>
      </c>
      <c r="B432" s="21">
        <v>9106045587</v>
      </c>
      <c r="C432" s="22">
        <v>45939</v>
      </c>
      <c r="D432" s="22">
        <v>45939</v>
      </c>
      <c r="E432" s="23">
        <v>45939.621610844901</v>
      </c>
      <c r="F432" s="21" t="s">
        <v>7322</v>
      </c>
      <c r="G432" s="22"/>
      <c r="H432" s="20" t="s">
        <v>4127</v>
      </c>
      <c r="I432" s="21" t="s">
        <v>4128</v>
      </c>
      <c r="J432" s="20" t="s">
        <v>4129</v>
      </c>
      <c r="K432" s="20" t="s">
        <v>4130</v>
      </c>
      <c r="L432" s="21" t="s">
        <v>5580</v>
      </c>
      <c r="M432" s="20" t="s">
        <v>5581</v>
      </c>
      <c r="N432" s="20" t="s">
        <v>5582</v>
      </c>
      <c r="O432" s="20">
        <v>10</v>
      </c>
      <c r="P432" s="21" t="s">
        <v>4139</v>
      </c>
      <c r="Q432" s="20" t="s">
        <v>3948</v>
      </c>
      <c r="R432" s="21" t="s">
        <v>4140</v>
      </c>
      <c r="S432" s="21" t="s">
        <v>4133</v>
      </c>
      <c r="T432" s="20">
        <v>74250</v>
      </c>
      <c r="U432" s="20">
        <v>1</v>
      </c>
      <c r="V432" s="20">
        <v>0</v>
      </c>
      <c r="W432" s="20" t="s">
        <v>5581</v>
      </c>
      <c r="Y432" s="22">
        <v>45939.621608333298</v>
      </c>
      <c r="Z432" s="20" t="s">
        <v>7323</v>
      </c>
      <c r="AA432" s="20" t="s">
        <v>4134</v>
      </c>
      <c r="AB432" s="27">
        <v>9106045587</v>
      </c>
      <c r="AC432" s="25" t="str">
        <f>VLOOKUP(AB432,Data!AF:AG,2,0)</f>
        <v>9106045587-00047632</v>
      </c>
      <c r="AE432" s="25" t="str">
        <f>VLOOKUP(AC432,Data!A:G,7,0)</f>
        <v>00047632</v>
      </c>
      <c r="AF432" s="25" t="str">
        <f>VLOOKUP(AC432,Data!A:D,4,0)</f>
        <v>09/10/2025</v>
      </c>
      <c r="AG432" s="20" t="s">
        <v>407</v>
      </c>
      <c r="AH432" s="25" t="s">
        <v>3627</v>
      </c>
      <c r="AI432" s="25" t="str">
        <f>VLOOKUP(AG432,'mã win'!B:K,10,0)</f>
        <v>B</v>
      </c>
      <c r="AJ432" s="20" t="str">
        <f>VLOOKUP(Q432,'mã sp'!A:B,2,0)</f>
        <v>CC300</v>
      </c>
      <c r="AK432" s="25" t="str">
        <f>VLOOKUP(AC432,Data!A:F,6,0)</f>
        <v>K25TTM</v>
      </c>
      <c r="AL432" s="20" t="str">
        <f t="shared" si="24"/>
        <v>5933 WM+ QNH Phố II</v>
      </c>
      <c r="AM432" s="20" t="str">
        <f>VLOOKUP(AC432,Data!A:M,13,0)</f>
        <v>0104918404-007</v>
      </c>
      <c r="AO432" s="20" t="str">
        <f t="shared" si="25"/>
        <v/>
      </c>
      <c r="AP432" s="20" t="str">
        <f>IF(AND(AM432="0104918404",AO432=""),"WIN"&amp;L432,IF(AO432="",VLOOKUP(AM432,'mã win'!B:J,9,0),""))</f>
        <v>WIN-QNH-00-007</v>
      </c>
      <c r="AQ432" s="25" t="str">
        <f t="shared" si="26"/>
        <v>WIN-QNH-00-007</v>
      </c>
      <c r="AR432" s="1">
        <f t="shared" si="27"/>
        <v>80190</v>
      </c>
    </row>
    <row r="433" spans="1:44" x14ac:dyDescent="0.25">
      <c r="A433" s="20">
        <v>7919</v>
      </c>
      <c r="B433" s="21">
        <v>9106045588</v>
      </c>
      <c r="C433" s="22">
        <v>45939</v>
      </c>
      <c r="D433" s="22">
        <v>45939</v>
      </c>
      <c r="E433" s="23">
        <v>45939.621931828697</v>
      </c>
      <c r="F433" s="21" t="s">
        <v>7324</v>
      </c>
      <c r="G433" s="22"/>
      <c r="H433" s="20" t="s">
        <v>4127</v>
      </c>
      <c r="I433" s="21" t="s">
        <v>4128</v>
      </c>
      <c r="J433" s="20" t="s">
        <v>4129</v>
      </c>
      <c r="K433" s="20" t="s">
        <v>4130</v>
      </c>
      <c r="L433" s="21" t="s">
        <v>7325</v>
      </c>
      <c r="M433" s="20" t="s">
        <v>7326</v>
      </c>
      <c r="N433" s="20" t="s">
        <v>7327</v>
      </c>
      <c r="O433" s="20">
        <v>10</v>
      </c>
      <c r="P433" s="21" t="s">
        <v>4171</v>
      </c>
      <c r="Q433" s="20" t="s">
        <v>3998</v>
      </c>
      <c r="R433" s="21" t="s">
        <v>4172</v>
      </c>
      <c r="S433" s="21" t="s">
        <v>4133</v>
      </c>
      <c r="T433" s="20">
        <v>49500</v>
      </c>
      <c r="U433" s="20">
        <v>5</v>
      </c>
      <c r="V433" s="20">
        <v>0</v>
      </c>
      <c r="W433" s="20" t="s">
        <v>7326</v>
      </c>
      <c r="Y433" s="22">
        <v>45939.621929629597</v>
      </c>
      <c r="AA433" s="20" t="s">
        <v>4134</v>
      </c>
      <c r="AB433" s="27">
        <v>9106045588</v>
      </c>
      <c r="AC433" s="25" t="str">
        <f>VLOOKUP(AB433,Data!AF:AG,2,0)</f>
        <v>9106045588-00010881</v>
      </c>
      <c r="AE433" s="25" t="str">
        <f>VLOOKUP(AC433,Data!A:G,7,0)</f>
        <v>00010881</v>
      </c>
      <c r="AF433" s="25" t="str">
        <f>VLOOKUP(AC433,Data!A:D,4,0)</f>
        <v>09/10/2025</v>
      </c>
      <c r="AG433" s="20" t="s">
        <v>1296</v>
      </c>
      <c r="AH433" s="25" t="s">
        <v>3834</v>
      </c>
      <c r="AI433" s="25" t="str">
        <f>VLOOKUP(AG433,'mã win'!B:K,10,0)</f>
        <v>B</v>
      </c>
      <c r="AJ433" s="20" t="str">
        <f>VLOOKUP(Q433,'mã sp'!A:B,2,0)</f>
        <v>GL250</v>
      </c>
      <c r="AK433" s="25" t="str">
        <f>VLOOKUP(AC433,Data!A:F,6,0)</f>
        <v>K25TTM</v>
      </c>
      <c r="AL433" s="20" t="str">
        <f t="shared" si="24"/>
        <v>2BE2 WM+ TNN Ngã 3 Cầu Mây</v>
      </c>
      <c r="AM433" s="20" t="str">
        <f>VLOOKUP(AC433,Data!A:M,13,0)</f>
        <v>0104918404-059</v>
      </c>
      <c r="AO433" s="20" t="str">
        <f t="shared" si="25"/>
        <v/>
      </c>
      <c r="AP433" s="20" t="str">
        <f>IF(AND(AM433="0104918404",AO433=""),"WIN"&amp;L433,IF(AO433="",VLOOKUP(AM433,'mã win'!B:J,9,0),""))</f>
        <v>WIN-059</v>
      </c>
      <c r="AQ433" s="25" t="str">
        <f t="shared" si="26"/>
        <v>WIN-059</v>
      </c>
      <c r="AR433" s="1">
        <f t="shared" si="27"/>
        <v>267300</v>
      </c>
    </row>
    <row r="434" spans="1:44" x14ac:dyDescent="0.25">
      <c r="A434" s="20">
        <v>7920</v>
      </c>
      <c r="B434" s="21">
        <v>9106045546</v>
      </c>
      <c r="C434" s="22">
        <v>45939</v>
      </c>
      <c r="D434" s="22">
        <v>45939</v>
      </c>
      <c r="E434" s="23">
        <v>45939.623984872698</v>
      </c>
      <c r="F434" s="21" t="s">
        <v>7328</v>
      </c>
      <c r="G434" s="22"/>
      <c r="H434" s="20" t="s">
        <v>4127</v>
      </c>
      <c r="I434" s="21" t="s">
        <v>4128</v>
      </c>
      <c r="J434" s="20" t="s">
        <v>4129</v>
      </c>
      <c r="K434" s="20" t="s">
        <v>4130</v>
      </c>
      <c r="L434" s="21" t="s">
        <v>7329</v>
      </c>
      <c r="M434" s="20" t="s">
        <v>7330</v>
      </c>
      <c r="N434" s="20" t="s">
        <v>7331</v>
      </c>
      <c r="O434" s="20">
        <v>10</v>
      </c>
      <c r="P434" s="21" t="s">
        <v>4135</v>
      </c>
      <c r="Q434" s="20" t="s">
        <v>4086</v>
      </c>
      <c r="R434" s="21" t="s">
        <v>4136</v>
      </c>
      <c r="S434" s="21" t="s">
        <v>4133</v>
      </c>
      <c r="T434" s="20">
        <v>45588</v>
      </c>
      <c r="U434" s="20">
        <v>1</v>
      </c>
      <c r="V434" s="20">
        <v>0</v>
      </c>
      <c r="W434" s="20" t="s">
        <v>7332</v>
      </c>
      <c r="X434" s="20" t="s">
        <v>7333</v>
      </c>
      <c r="Y434" s="22">
        <v>45939.623982060199</v>
      </c>
      <c r="AA434" s="20" t="s">
        <v>4134</v>
      </c>
      <c r="AB434" s="27">
        <v>9106045546</v>
      </c>
      <c r="AC434" s="25" t="str">
        <f>VLOOKUP(AB434,Data!AF:AG,2,0)</f>
        <v>9106045546-00482621</v>
      </c>
      <c r="AE434" s="25" t="str">
        <f>VLOOKUP(AC434,Data!A:G,7,0)</f>
        <v>00482621</v>
      </c>
      <c r="AF434" s="25" t="str">
        <f>VLOOKUP(AC434,Data!A:D,4,0)</f>
        <v>09/10/2025</v>
      </c>
      <c r="AG434" s="20" t="s">
        <v>55</v>
      </c>
      <c r="AH434" s="25" t="s">
        <v>12385</v>
      </c>
      <c r="AI434" s="25" t="str">
        <f>VLOOKUP(AG434,'mã win'!B:K,10,0)</f>
        <v>B</v>
      </c>
      <c r="AJ434" s="20" t="str">
        <f>VLOOKUP(Q434,'mã sp'!A:B,2,0)</f>
        <v>TH200</v>
      </c>
      <c r="AK434" s="25" t="str">
        <f>VLOOKUP(AC434,Data!A:F,6,0)</f>
        <v>K25TTM</v>
      </c>
      <c r="AL434" s="20" t="str">
        <f t="shared" si="24"/>
        <v>5434 WM+ HNI 18 ngách 1 ngõ 119 Hồ Đắc D</v>
      </c>
      <c r="AM434" s="20" t="str">
        <f>VLOOKUP(AC434,Data!A:M,13,0)</f>
        <v>0104918404-002</v>
      </c>
      <c r="AN434" s="20">
        <f>MATCH(L434,[1]Khach_hang!$O:$O,0)</f>
        <v>1471</v>
      </c>
      <c r="AO434" s="20" t="str">
        <f t="shared" si="25"/>
        <v>WIN5434</v>
      </c>
      <c r="AP434" s="20" t="str">
        <f>IF(AND(AM434="0104918404",AO434=""),"WIN"&amp;L434,IF(AO434="",VLOOKUP(AM434,'mã win'!B:J,9,0),""))</f>
        <v/>
      </c>
      <c r="AQ434" s="25" t="str">
        <f t="shared" si="26"/>
        <v>WIN5434</v>
      </c>
      <c r="AR434" s="1">
        <f t="shared" si="27"/>
        <v>49235.040000000001</v>
      </c>
    </row>
    <row r="435" spans="1:44" x14ac:dyDescent="0.25">
      <c r="A435" s="20">
        <v>7921</v>
      </c>
      <c r="B435" s="21">
        <v>9106045592</v>
      </c>
      <c r="C435" s="22">
        <v>45939</v>
      </c>
      <c r="D435" s="22">
        <v>45944</v>
      </c>
      <c r="E435" s="23">
        <v>45939.624250000001</v>
      </c>
      <c r="F435" s="21" t="s">
        <v>7334</v>
      </c>
      <c r="G435" s="22"/>
      <c r="H435" s="20" t="s">
        <v>4127</v>
      </c>
      <c r="I435" s="21" t="s">
        <v>4128</v>
      </c>
      <c r="J435" s="20" t="s">
        <v>4129</v>
      </c>
      <c r="K435" s="20" t="s">
        <v>4130</v>
      </c>
      <c r="L435" s="21" t="s">
        <v>6186</v>
      </c>
      <c r="M435" s="20" t="s">
        <v>6187</v>
      </c>
      <c r="N435" s="20" t="s">
        <v>6188</v>
      </c>
      <c r="O435" s="20">
        <v>10</v>
      </c>
      <c r="P435" s="21" t="s">
        <v>4137</v>
      </c>
      <c r="Q435" s="20" t="s">
        <v>4098</v>
      </c>
      <c r="R435" s="21" t="s">
        <v>4138</v>
      </c>
      <c r="S435" s="21" t="s">
        <v>4133</v>
      </c>
      <c r="T435" s="20">
        <v>111058</v>
      </c>
      <c r="U435" s="20">
        <v>2</v>
      </c>
      <c r="V435" s="20">
        <v>0</v>
      </c>
      <c r="W435" s="20" t="s">
        <v>6189</v>
      </c>
      <c r="X435" s="20" t="s">
        <v>6190</v>
      </c>
      <c r="Y435" s="22">
        <v>45939.624247187501</v>
      </c>
      <c r="AA435" s="20" t="s">
        <v>4134</v>
      </c>
      <c r="AB435" s="27">
        <v>9106045592</v>
      </c>
      <c r="AC435" s="25" t="str">
        <f>VLOOKUP(AB435,Data!AF:AG,2,0)</f>
        <v>9106045592-00482637</v>
      </c>
      <c r="AE435" s="25" t="str">
        <f>VLOOKUP(AC435,Data!A:G,7,0)</f>
        <v>00482637</v>
      </c>
      <c r="AF435" s="25" t="str">
        <f>VLOOKUP(AC435,Data!A:D,4,0)</f>
        <v>09/10/2025</v>
      </c>
      <c r="AG435" s="20" t="s">
        <v>55</v>
      </c>
      <c r="AH435" s="25" t="s">
        <v>14488</v>
      </c>
      <c r="AI435" s="25" t="str">
        <f>VLOOKUP(AG435,'mã win'!B:K,10,0)</f>
        <v>B</v>
      </c>
      <c r="AJ435" s="20" t="str">
        <f>VLOOKUP(Q435,'mã sp'!A:B,2,0)</f>
        <v>GM500</v>
      </c>
      <c r="AK435" s="25" t="str">
        <f>VLOOKUP(AC435,Data!A:F,6,0)</f>
        <v>K25TTM</v>
      </c>
      <c r="AL435" s="20" t="str">
        <f t="shared" si="24"/>
        <v>3601 WM+ HNI Tòa nhà Sông Đà, 110 Trần P</v>
      </c>
      <c r="AM435" s="20" t="str">
        <f>VLOOKUP(AC435,Data!A:M,13,0)</f>
        <v>0104918404-002</v>
      </c>
      <c r="AN435" s="20">
        <f>MATCH(L435,[1]Khach_hang!$O:$O,0)</f>
        <v>890</v>
      </c>
      <c r="AO435" s="20" t="str">
        <f t="shared" si="25"/>
        <v>WIN3601</v>
      </c>
      <c r="AP435" s="20" t="str">
        <f>IF(AND(AM435="0104918404",AO435=""),"WIN"&amp;L435,IF(AO435="",VLOOKUP(AM435,'mã win'!B:J,9,0),""))</f>
        <v/>
      </c>
      <c r="AQ435" s="25" t="str">
        <f t="shared" si="26"/>
        <v>WIN3601</v>
      </c>
      <c r="AR435" s="1">
        <f t="shared" si="27"/>
        <v>239885.28</v>
      </c>
    </row>
    <row r="436" spans="1:44" x14ac:dyDescent="0.25">
      <c r="A436" s="20">
        <v>7922</v>
      </c>
      <c r="B436" s="21">
        <v>9106045592</v>
      </c>
      <c r="C436" s="22">
        <v>45939</v>
      </c>
      <c r="D436" s="22">
        <v>45944</v>
      </c>
      <c r="E436" s="23">
        <v>45939.624250000001</v>
      </c>
      <c r="F436" s="21" t="s">
        <v>7334</v>
      </c>
      <c r="G436" s="22"/>
      <c r="H436" s="20" t="s">
        <v>4127</v>
      </c>
      <c r="I436" s="21" t="s">
        <v>4128</v>
      </c>
      <c r="J436" s="20" t="s">
        <v>4129</v>
      </c>
      <c r="K436" s="20" t="s">
        <v>4130</v>
      </c>
      <c r="L436" s="21" t="s">
        <v>6186</v>
      </c>
      <c r="M436" s="20" t="s">
        <v>6187</v>
      </c>
      <c r="N436" s="20" t="s">
        <v>6188</v>
      </c>
      <c r="O436" s="20">
        <v>20</v>
      </c>
      <c r="P436" s="21" t="s">
        <v>4141</v>
      </c>
      <c r="Q436" s="20" t="s">
        <v>4058</v>
      </c>
      <c r="R436" s="21" t="s">
        <v>4142</v>
      </c>
      <c r="S436" s="21" t="s">
        <v>4133</v>
      </c>
      <c r="T436" s="20">
        <v>37720</v>
      </c>
      <c r="U436" s="20">
        <v>1</v>
      </c>
      <c r="V436" s="20">
        <v>0</v>
      </c>
      <c r="W436" s="20" t="s">
        <v>6189</v>
      </c>
      <c r="X436" s="20" t="s">
        <v>6190</v>
      </c>
      <c r="Y436" s="22">
        <v>45939.624247187501</v>
      </c>
      <c r="AA436" s="20" t="s">
        <v>4134</v>
      </c>
      <c r="AB436" s="27">
        <v>9106045592</v>
      </c>
      <c r="AC436" s="25" t="str">
        <f>VLOOKUP(AB436,Data!AF:AG,2,0)</f>
        <v>9106045592-00482637</v>
      </c>
      <c r="AE436" s="25" t="str">
        <f>VLOOKUP(AC436,Data!A:G,7,0)</f>
        <v>00482637</v>
      </c>
      <c r="AF436" s="25" t="str">
        <f>VLOOKUP(AC436,Data!A:D,4,0)</f>
        <v>09/10/2025</v>
      </c>
      <c r="AG436" s="20" t="s">
        <v>55</v>
      </c>
      <c r="AH436" s="25" t="s">
        <v>14488</v>
      </c>
      <c r="AI436" s="25" t="str">
        <f>VLOOKUP(AG436,'mã win'!B:K,10,0)</f>
        <v>B</v>
      </c>
      <c r="AJ436" s="20" t="str">
        <f>VLOOKUP(Q436,'mã sp'!A:B,2,0)</f>
        <v>MNH250</v>
      </c>
      <c r="AK436" s="25" t="str">
        <f>VLOOKUP(AC436,Data!A:F,6,0)</f>
        <v>K25TTM</v>
      </c>
      <c r="AL436" s="20" t="str">
        <f t="shared" si="24"/>
        <v>3601 WM+ HNI Tòa nhà Sông Đà, 110 Trần P</v>
      </c>
      <c r="AM436" s="20" t="str">
        <f>VLOOKUP(AC436,Data!A:M,13,0)</f>
        <v>0104918404-002</v>
      </c>
      <c r="AN436" s="20">
        <f>MATCH(L436,[1]Khach_hang!$O:$O,0)</f>
        <v>890</v>
      </c>
      <c r="AO436" s="20" t="str">
        <f t="shared" si="25"/>
        <v>WIN3601</v>
      </c>
      <c r="AP436" s="20" t="str">
        <f>IF(AND(AM436="0104918404",AO436=""),"WIN"&amp;L436,IF(AO436="",VLOOKUP(AM436,'mã win'!B:J,9,0),""))</f>
        <v/>
      </c>
      <c r="AQ436" s="25" t="str">
        <f t="shared" si="26"/>
        <v>WIN3601</v>
      </c>
      <c r="AR436" s="1">
        <f t="shared" si="27"/>
        <v>40737.599999999999</v>
      </c>
    </row>
    <row r="437" spans="1:44" x14ac:dyDescent="0.25">
      <c r="A437" s="20">
        <v>7923</v>
      </c>
      <c r="B437" s="21">
        <v>9106045595</v>
      </c>
      <c r="C437" s="22">
        <v>45939</v>
      </c>
      <c r="D437" s="22">
        <v>45939</v>
      </c>
      <c r="E437" s="23">
        <v>45939.626534340299</v>
      </c>
      <c r="F437" s="21" t="s">
        <v>7335</v>
      </c>
      <c r="G437" s="22"/>
      <c r="H437" s="20" t="s">
        <v>4127</v>
      </c>
      <c r="I437" s="21" t="s">
        <v>4128</v>
      </c>
      <c r="J437" s="20" t="s">
        <v>4129</v>
      </c>
      <c r="K437" s="20" t="s">
        <v>4130</v>
      </c>
      <c r="L437" s="21" t="s">
        <v>7325</v>
      </c>
      <c r="M437" s="20" t="s">
        <v>7326</v>
      </c>
      <c r="N437" s="20" t="s">
        <v>7327</v>
      </c>
      <c r="O437" s="20">
        <v>10</v>
      </c>
      <c r="P437" s="21" t="s">
        <v>4139</v>
      </c>
      <c r="Q437" s="20" t="s">
        <v>3948</v>
      </c>
      <c r="R437" s="21" t="s">
        <v>4140</v>
      </c>
      <c r="S437" s="21" t="s">
        <v>4133</v>
      </c>
      <c r="T437" s="20">
        <v>74250</v>
      </c>
      <c r="U437" s="20">
        <v>2</v>
      </c>
      <c r="V437" s="20">
        <v>0</v>
      </c>
      <c r="W437" s="20" t="s">
        <v>7326</v>
      </c>
      <c r="Y437" s="22">
        <v>45939.6265314005</v>
      </c>
      <c r="AA437" s="20" t="s">
        <v>4134</v>
      </c>
      <c r="AB437" s="27">
        <v>9106045595</v>
      </c>
      <c r="AC437" s="25" t="str">
        <f>VLOOKUP(AB437,Data!AF:AG,2,0)</f>
        <v>9106045595-00010882</v>
      </c>
      <c r="AE437" s="25" t="str">
        <f>VLOOKUP(AC437,Data!A:G,7,0)</f>
        <v>00010882</v>
      </c>
      <c r="AF437" s="25" t="str">
        <f>VLOOKUP(AC437,Data!A:D,4,0)</f>
        <v>09/10/2025</v>
      </c>
      <c r="AG437" s="20" t="s">
        <v>1296</v>
      </c>
      <c r="AH437" s="25" t="s">
        <v>3834</v>
      </c>
      <c r="AI437" s="25" t="str">
        <f>VLOOKUP(AG437,'mã win'!B:K,10,0)</f>
        <v>B</v>
      </c>
      <c r="AJ437" s="20" t="str">
        <f>VLOOKUP(Q437,'mã sp'!A:B,2,0)</f>
        <v>CC300</v>
      </c>
      <c r="AK437" s="25" t="str">
        <f>VLOOKUP(AC437,Data!A:F,6,0)</f>
        <v>K25TTM</v>
      </c>
      <c r="AL437" s="20" t="str">
        <f t="shared" si="24"/>
        <v>2BE2 WM+ TNN Ngã 3 Cầu Mây</v>
      </c>
      <c r="AM437" s="20" t="str">
        <f>VLOOKUP(AC437,Data!A:M,13,0)</f>
        <v>0104918404-059</v>
      </c>
      <c r="AO437" s="20" t="str">
        <f t="shared" si="25"/>
        <v/>
      </c>
      <c r="AP437" s="20" t="str">
        <f>IF(AND(AM437="0104918404",AO437=""),"WIN"&amp;L437,IF(AO437="",VLOOKUP(AM437,'mã win'!B:J,9,0),""))</f>
        <v>WIN-059</v>
      </c>
      <c r="AQ437" s="25" t="str">
        <f t="shared" si="26"/>
        <v>WIN-059</v>
      </c>
      <c r="AR437" s="1">
        <f t="shared" si="27"/>
        <v>160380</v>
      </c>
    </row>
    <row r="438" spans="1:44" x14ac:dyDescent="0.25">
      <c r="A438" s="20">
        <v>7924</v>
      </c>
      <c r="B438" s="21">
        <v>9106045621</v>
      </c>
      <c r="C438" s="22">
        <v>45939</v>
      </c>
      <c r="D438" s="22">
        <v>45944</v>
      </c>
      <c r="E438" s="23">
        <v>45939.627585416703</v>
      </c>
      <c r="F438" s="21" t="s">
        <v>7336</v>
      </c>
      <c r="G438" s="22"/>
      <c r="H438" s="20" t="s">
        <v>4127</v>
      </c>
      <c r="I438" s="21" t="s">
        <v>4128</v>
      </c>
      <c r="J438" s="20" t="s">
        <v>4129</v>
      </c>
      <c r="K438" s="20" t="s">
        <v>4130</v>
      </c>
      <c r="L438" s="21" t="s">
        <v>7337</v>
      </c>
      <c r="M438" s="20" t="s">
        <v>7338</v>
      </c>
      <c r="N438" s="20" t="s">
        <v>7339</v>
      </c>
      <c r="O438" s="20">
        <v>10</v>
      </c>
      <c r="P438" s="21" t="s">
        <v>4137</v>
      </c>
      <c r="Q438" s="20" t="s">
        <v>4098</v>
      </c>
      <c r="R438" s="21" t="s">
        <v>4138</v>
      </c>
      <c r="S438" s="21" t="s">
        <v>4133</v>
      </c>
      <c r="T438" s="20">
        <v>111058</v>
      </c>
      <c r="U438" s="20">
        <v>1</v>
      </c>
      <c r="V438" s="20">
        <v>0</v>
      </c>
      <c r="W438" s="20" t="s">
        <v>7340</v>
      </c>
      <c r="Y438" s="22">
        <v>45939.627582638903</v>
      </c>
      <c r="AA438" s="20" t="s">
        <v>4134</v>
      </c>
      <c r="AB438" s="27">
        <v>9106045621</v>
      </c>
      <c r="AC438" s="25" t="str">
        <f>VLOOKUP(AB438,Data!AF:AG,2,0)</f>
        <v>9106045621-00482646</v>
      </c>
      <c r="AE438" s="25" t="str">
        <f>VLOOKUP(AC438,Data!A:G,7,0)</f>
        <v>00482646</v>
      </c>
      <c r="AF438" s="25" t="str">
        <f>VLOOKUP(AC438,Data!A:D,4,0)</f>
        <v>09/10/2025</v>
      </c>
      <c r="AG438" s="20" t="s">
        <v>55</v>
      </c>
      <c r="AH438" s="25" t="s">
        <v>14489</v>
      </c>
      <c r="AI438" s="25" t="str">
        <f>VLOOKUP(AG438,'mã win'!B:K,10,0)</f>
        <v>B</v>
      </c>
      <c r="AJ438" s="20" t="str">
        <f>VLOOKUP(Q438,'mã sp'!A:B,2,0)</f>
        <v>GM500</v>
      </c>
      <c r="AK438" s="25" t="str">
        <f>VLOOKUP(AC438,Data!A:F,6,0)</f>
        <v>K25TTM</v>
      </c>
      <c r="AL438" s="20" t="str">
        <f t="shared" si="24"/>
        <v>2B77 WM+ HNI Mục Uyên 1, Hạ Bằng</v>
      </c>
      <c r="AM438" s="20" t="str">
        <f>VLOOKUP(AC438,Data!A:M,13,0)</f>
        <v>0104918404-002</v>
      </c>
      <c r="AN438" s="20">
        <f>MATCH(L438,[1]Khach_hang!$O:$O,0)</f>
        <v>2011</v>
      </c>
      <c r="AO438" s="7" t="s">
        <v>13458</v>
      </c>
      <c r="AP438" s="20" t="str">
        <f>IF(AND(AM438="0104918404",AO438=""),"WIN"&amp;L438,IF(AO438="",VLOOKUP(AM438,'mã win'!B:J,9,0),""))</f>
        <v/>
      </c>
      <c r="AQ438" s="25" t="str">
        <f t="shared" si="26"/>
        <v>WIN-HNI-TT-2b77</v>
      </c>
      <c r="AR438" s="1">
        <f t="shared" si="27"/>
        <v>119942.64</v>
      </c>
    </row>
    <row r="439" spans="1:44" x14ac:dyDescent="0.25">
      <c r="A439" s="20">
        <v>7925</v>
      </c>
      <c r="B439" s="21">
        <v>9106045632</v>
      </c>
      <c r="C439" s="22">
        <v>45939</v>
      </c>
      <c r="D439" s="22">
        <v>45939</v>
      </c>
      <c r="E439" s="23">
        <v>45939.628418634296</v>
      </c>
      <c r="F439" s="21" t="s">
        <v>7341</v>
      </c>
      <c r="G439" s="22"/>
      <c r="H439" s="20" t="s">
        <v>4127</v>
      </c>
      <c r="I439" s="21" t="s">
        <v>4128</v>
      </c>
      <c r="J439" s="20" t="s">
        <v>4129</v>
      </c>
      <c r="K439" s="20" t="s">
        <v>4130</v>
      </c>
      <c r="L439" s="21" t="s">
        <v>7342</v>
      </c>
      <c r="M439" s="20" t="s">
        <v>7343</v>
      </c>
      <c r="N439" s="20" t="s">
        <v>7344</v>
      </c>
      <c r="O439" s="20">
        <v>10</v>
      </c>
      <c r="P439" s="21" t="s">
        <v>4139</v>
      </c>
      <c r="Q439" s="20" t="s">
        <v>3948</v>
      </c>
      <c r="R439" s="21" t="s">
        <v>4140</v>
      </c>
      <c r="S439" s="21" t="s">
        <v>4133</v>
      </c>
      <c r="T439" s="20">
        <v>74250</v>
      </c>
      <c r="U439" s="20">
        <v>3</v>
      </c>
      <c r="V439" s="20">
        <v>0</v>
      </c>
      <c r="W439" s="20" t="s">
        <v>7343</v>
      </c>
      <c r="X439" s="20" t="s">
        <v>7345</v>
      </c>
      <c r="Y439" s="22">
        <v>45939.628418252301</v>
      </c>
      <c r="AA439" s="20" t="s">
        <v>4134</v>
      </c>
      <c r="AB439" s="27">
        <v>9106045632</v>
      </c>
      <c r="AC439" s="25" t="str">
        <f>VLOOKUP(AB439,Data!AF:AG,2,0)</f>
        <v>9106045632-00482648</v>
      </c>
      <c r="AE439" s="25" t="str">
        <f>VLOOKUP(AC439,Data!A:G,7,0)</f>
        <v>00482648</v>
      </c>
      <c r="AF439" s="25" t="str">
        <f>VLOOKUP(AC439,Data!A:D,4,0)</f>
        <v>09/10/2025</v>
      </c>
      <c r="AG439" s="20" t="s">
        <v>55</v>
      </c>
      <c r="AH439" s="25" t="s">
        <v>10820</v>
      </c>
      <c r="AI439" s="25" t="str">
        <f>VLOOKUP(AG439,'mã win'!B:K,10,0)</f>
        <v>B</v>
      </c>
      <c r="AJ439" s="20" t="str">
        <f>VLOOKUP(Q439,'mã sp'!A:B,2,0)</f>
        <v>CC300</v>
      </c>
      <c r="AK439" s="25" t="str">
        <f>VLOOKUP(AC439,Data!A:F,6,0)</f>
        <v>K25TTM</v>
      </c>
      <c r="AL439" s="20" t="str">
        <f t="shared" si="24"/>
        <v>3105 WM+ HNI T06-SO05A Times City</v>
      </c>
      <c r="AM439" s="20" t="str">
        <f>VLOOKUP(AC439,Data!A:M,13,0)</f>
        <v>0104918404-002</v>
      </c>
      <c r="AN439" s="20">
        <f>MATCH(L439,[1]Khach_hang!$O:$O,0)</f>
        <v>685</v>
      </c>
      <c r="AO439" s="20" t="str">
        <f t="shared" si="25"/>
        <v>WIN3105</v>
      </c>
      <c r="AP439" s="20" t="str">
        <f>IF(AND(AM439="0104918404",AO439=""),"WIN"&amp;L439,IF(AO439="",VLOOKUP(AM439,'mã win'!B:J,9,0),""))</f>
        <v/>
      </c>
      <c r="AQ439" s="25" t="str">
        <f t="shared" si="26"/>
        <v>WIN3105</v>
      </c>
      <c r="AR439" s="1">
        <f t="shared" si="27"/>
        <v>240570</v>
      </c>
    </row>
    <row r="440" spans="1:44" x14ac:dyDescent="0.25">
      <c r="A440" s="20">
        <v>7926</v>
      </c>
      <c r="B440" s="21">
        <v>9106045632</v>
      </c>
      <c r="C440" s="22">
        <v>45939</v>
      </c>
      <c r="D440" s="22">
        <v>45939</v>
      </c>
      <c r="E440" s="23">
        <v>45939.628418634296</v>
      </c>
      <c r="F440" s="21" t="s">
        <v>7341</v>
      </c>
      <c r="G440" s="22"/>
      <c r="H440" s="20" t="s">
        <v>4127</v>
      </c>
      <c r="I440" s="21" t="s">
        <v>4128</v>
      </c>
      <c r="J440" s="20" t="s">
        <v>4129</v>
      </c>
      <c r="K440" s="20" t="s">
        <v>4130</v>
      </c>
      <c r="L440" s="21" t="s">
        <v>7342</v>
      </c>
      <c r="M440" s="20" t="s">
        <v>7343</v>
      </c>
      <c r="N440" s="20" t="s">
        <v>7344</v>
      </c>
      <c r="O440" s="20">
        <v>20</v>
      </c>
      <c r="P440" s="21" t="s">
        <v>4150</v>
      </c>
      <c r="Q440" s="20" t="s">
        <v>3966</v>
      </c>
      <c r="R440" s="21" t="s">
        <v>4151</v>
      </c>
      <c r="S440" s="21" t="s">
        <v>4133</v>
      </c>
      <c r="T440" s="20">
        <v>70950</v>
      </c>
      <c r="U440" s="20">
        <v>2</v>
      </c>
      <c r="V440" s="20">
        <v>0</v>
      </c>
      <c r="W440" s="20" t="s">
        <v>7343</v>
      </c>
      <c r="X440" s="20" t="s">
        <v>7345</v>
      </c>
      <c r="Y440" s="22">
        <v>45939.628418252301</v>
      </c>
      <c r="AA440" s="20" t="s">
        <v>4134</v>
      </c>
      <c r="AB440" s="27">
        <v>9106045632</v>
      </c>
      <c r="AC440" s="25" t="str">
        <f>VLOOKUP(AB440,Data!AF:AG,2,0)</f>
        <v>9106045632-00482648</v>
      </c>
      <c r="AE440" s="25" t="str">
        <f>VLOOKUP(AC440,Data!A:G,7,0)</f>
        <v>00482648</v>
      </c>
      <c r="AF440" s="25" t="str">
        <f>VLOOKUP(AC440,Data!A:D,4,0)</f>
        <v>09/10/2025</v>
      </c>
      <c r="AG440" s="20" t="s">
        <v>55</v>
      </c>
      <c r="AH440" s="25" t="s">
        <v>10820</v>
      </c>
      <c r="AI440" s="25" t="str">
        <f>VLOOKUP(AG440,'mã win'!B:K,10,0)</f>
        <v>B</v>
      </c>
      <c r="AJ440" s="20" t="str">
        <f>VLOOKUP(Q440,'mã sp'!A:B,2,0)</f>
        <v>CN300</v>
      </c>
      <c r="AK440" s="25" t="str">
        <f>VLOOKUP(AC440,Data!A:F,6,0)</f>
        <v>K25TTM</v>
      </c>
      <c r="AL440" s="20" t="str">
        <f t="shared" si="24"/>
        <v>3105 WM+ HNI T06-SO05A Times City</v>
      </c>
      <c r="AM440" s="20" t="str">
        <f>VLOOKUP(AC440,Data!A:M,13,0)</f>
        <v>0104918404-002</v>
      </c>
      <c r="AN440" s="20">
        <f>MATCH(L440,[1]Khach_hang!$O:$O,0)</f>
        <v>685</v>
      </c>
      <c r="AO440" s="20" t="str">
        <f t="shared" si="25"/>
        <v>WIN3105</v>
      </c>
      <c r="AP440" s="20" t="str">
        <f>IF(AND(AM440="0104918404",AO440=""),"WIN"&amp;L440,IF(AO440="",VLOOKUP(AM440,'mã win'!B:J,9,0),""))</f>
        <v/>
      </c>
      <c r="AQ440" s="25" t="str">
        <f t="shared" si="26"/>
        <v>WIN3105</v>
      </c>
      <c r="AR440" s="1">
        <f t="shared" si="27"/>
        <v>153252</v>
      </c>
    </row>
    <row r="441" spans="1:44" x14ac:dyDescent="0.25">
      <c r="A441" s="20">
        <v>7927</v>
      </c>
      <c r="B441" s="21">
        <v>9106045632</v>
      </c>
      <c r="C441" s="22">
        <v>45939</v>
      </c>
      <c r="D441" s="22">
        <v>45939</v>
      </c>
      <c r="E441" s="23">
        <v>45939.628418634296</v>
      </c>
      <c r="F441" s="21" t="s">
        <v>7341</v>
      </c>
      <c r="G441" s="22"/>
      <c r="H441" s="20" t="s">
        <v>4127</v>
      </c>
      <c r="I441" s="21" t="s">
        <v>4128</v>
      </c>
      <c r="J441" s="20" t="s">
        <v>4129</v>
      </c>
      <c r="K441" s="20" t="s">
        <v>4130</v>
      </c>
      <c r="L441" s="21" t="s">
        <v>7342</v>
      </c>
      <c r="M441" s="20" t="s">
        <v>7343</v>
      </c>
      <c r="N441" s="20" t="s">
        <v>7344</v>
      </c>
      <c r="O441" s="20">
        <v>30</v>
      </c>
      <c r="P441" s="21" t="s">
        <v>4141</v>
      </c>
      <c r="Q441" s="20" t="s">
        <v>4058</v>
      </c>
      <c r="R441" s="21" t="s">
        <v>4142</v>
      </c>
      <c r="S441" s="21" t="s">
        <v>4133</v>
      </c>
      <c r="T441" s="20">
        <v>37720</v>
      </c>
      <c r="U441" s="20">
        <v>1</v>
      </c>
      <c r="V441" s="20">
        <v>0</v>
      </c>
      <c r="W441" s="20" t="s">
        <v>7343</v>
      </c>
      <c r="X441" s="20" t="s">
        <v>7345</v>
      </c>
      <c r="Y441" s="22">
        <v>45939.628418252301</v>
      </c>
      <c r="AA441" s="20" t="s">
        <v>4134</v>
      </c>
      <c r="AB441" s="27">
        <v>9106045632</v>
      </c>
      <c r="AC441" s="25" t="str">
        <f>VLOOKUP(AB441,Data!AF:AG,2,0)</f>
        <v>9106045632-00482648</v>
      </c>
      <c r="AE441" s="25" t="str">
        <f>VLOOKUP(AC441,Data!A:G,7,0)</f>
        <v>00482648</v>
      </c>
      <c r="AF441" s="25" t="str">
        <f>VLOOKUP(AC441,Data!A:D,4,0)</f>
        <v>09/10/2025</v>
      </c>
      <c r="AG441" s="20" t="s">
        <v>55</v>
      </c>
      <c r="AH441" s="25" t="s">
        <v>10820</v>
      </c>
      <c r="AI441" s="25" t="str">
        <f>VLOOKUP(AG441,'mã win'!B:K,10,0)</f>
        <v>B</v>
      </c>
      <c r="AJ441" s="20" t="str">
        <f>VLOOKUP(Q441,'mã sp'!A:B,2,0)</f>
        <v>MNH250</v>
      </c>
      <c r="AK441" s="25" t="str">
        <f>VLOOKUP(AC441,Data!A:F,6,0)</f>
        <v>K25TTM</v>
      </c>
      <c r="AL441" s="20" t="str">
        <f t="shared" si="24"/>
        <v>3105 WM+ HNI T06-SO05A Times City</v>
      </c>
      <c r="AM441" s="20" t="str">
        <f>VLOOKUP(AC441,Data!A:M,13,0)</f>
        <v>0104918404-002</v>
      </c>
      <c r="AN441" s="20">
        <f>MATCH(L441,[1]Khach_hang!$O:$O,0)</f>
        <v>685</v>
      </c>
      <c r="AO441" s="20" t="str">
        <f t="shared" si="25"/>
        <v>WIN3105</v>
      </c>
      <c r="AP441" s="20" t="str">
        <f>IF(AND(AM441="0104918404",AO441=""),"WIN"&amp;L441,IF(AO441="",VLOOKUP(AM441,'mã win'!B:J,9,0),""))</f>
        <v/>
      </c>
      <c r="AQ441" s="25" t="str">
        <f t="shared" si="26"/>
        <v>WIN3105</v>
      </c>
      <c r="AR441" s="1">
        <f t="shared" si="27"/>
        <v>40737.599999999999</v>
      </c>
    </row>
    <row r="442" spans="1:44" x14ac:dyDescent="0.25">
      <c r="A442" s="20">
        <v>7928</v>
      </c>
      <c r="B442" s="21">
        <v>9106045640</v>
      </c>
      <c r="C442" s="22">
        <v>45939</v>
      </c>
      <c r="D442" s="22">
        <v>45939</v>
      </c>
      <c r="E442" s="23">
        <v>45939.628442164401</v>
      </c>
      <c r="F442" s="21" t="s">
        <v>7346</v>
      </c>
      <c r="G442" s="22"/>
      <c r="H442" s="20" t="s">
        <v>4127</v>
      </c>
      <c r="I442" s="21" t="s">
        <v>4128</v>
      </c>
      <c r="J442" s="20" t="s">
        <v>4129</v>
      </c>
      <c r="K442" s="20" t="s">
        <v>4130</v>
      </c>
      <c r="L442" s="21" t="s">
        <v>7325</v>
      </c>
      <c r="M442" s="20" t="s">
        <v>7326</v>
      </c>
      <c r="N442" s="20" t="s">
        <v>7327</v>
      </c>
      <c r="O442" s="20">
        <v>10</v>
      </c>
      <c r="P442" s="21" t="s">
        <v>4141</v>
      </c>
      <c r="Q442" s="20" t="s">
        <v>4058</v>
      </c>
      <c r="R442" s="21" t="s">
        <v>4142</v>
      </c>
      <c r="S442" s="21" t="s">
        <v>4133</v>
      </c>
      <c r="T442" s="20">
        <v>37720</v>
      </c>
      <c r="U442" s="20">
        <v>1</v>
      </c>
      <c r="V442" s="20">
        <v>0</v>
      </c>
      <c r="W442" s="20" t="s">
        <v>7326</v>
      </c>
      <c r="Y442" s="22">
        <v>45939.628439236098</v>
      </c>
      <c r="AA442" s="20" t="s">
        <v>4134</v>
      </c>
      <c r="AB442" s="27">
        <v>9106045640</v>
      </c>
      <c r="AC442" s="25" t="str">
        <f>VLOOKUP(AB442,Data!AF:AG,2,0)</f>
        <v>9106045640-00010883</v>
      </c>
      <c r="AE442" s="25" t="str">
        <f>VLOOKUP(AC442,Data!A:G,7,0)</f>
        <v>00010883</v>
      </c>
      <c r="AF442" s="25" t="str">
        <f>VLOOKUP(AC442,Data!A:D,4,0)</f>
        <v>09/10/2025</v>
      </c>
      <c r="AG442" s="20" t="s">
        <v>1296</v>
      </c>
      <c r="AH442" s="25" t="s">
        <v>3834</v>
      </c>
      <c r="AI442" s="25" t="str">
        <f>VLOOKUP(AG442,'mã win'!B:K,10,0)</f>
        <v>B</v>
      </c>
      <c r="AJ442" s="20" t="str">
        <f>VLOOKUP(Q442,'mã sp'!A:B,2,0)</f>
        <v>MNH250</v>
      </c>
      <c r="AK442" s="25" t="str">
        <f>VLOOKUP(AC442,Data!A:F,6,0)</f>
        <v>K25TTM</v>
      </c>
      <c r="AL442" s="20" t="str">
        <f t="shared" si="24"/>
        <v>2BE2 WM+ TNN Ngã 3 Cầu Mây</v>
      </c>
      <c r="AM442" s="20" t="str">
        <f>VLOOKUP(AC442,Data!A:M,13,0)</f>
        <v>0104918404-059</v>
      </c>
      <c r="AO442" s="20" t="str">
        <f t="shared" si="25"/>
        <v/>
      </c>
      <c r="AP442" s="20" t="str">
        <f>IF(AND(AM442="0104918404",AO442=""),"WIN"&amp;L442,IF(AO442="",VLOOKUP(AM442,'mã win'!B:J,9,0),""))</f>
        <v>WIN-059</v>
      </c>
      <c r="AQ442" s="25" t="str">
        <f t="shared" si="26"/>
        <v>WIN-059</v>
      </c>
      <c r="AR442" s="1">
        <f t="shared" si="27"/>
        <v>40737.599999999999</v>
      </c>
    </row>
    <row r="443" spans="1:44" x14ac:dyDescent="0.25">
      <c r="A443" s="20">
        <v>7929</v>
      </c>
      <c r="B443" s="21">
        <v>9106045624</v>
      </c>
      <c r="C443" s="22">
        <v>45939</v>
      </c>
      <c r="D443" s="22">
        <v>45939</v>
      </c>
      <c r="E443" s="23">
        <v>45939.630584919003</v>
      </c>
      <c r="F443" s="21" t="s">
        <v>7347</v>
      </c>
      <c r="G443" s="22"/>
      <c r="H443" s="20" t="s">
        <v>4127</v>
      </c>
      <c r="I443" s="21" t="s">
        <v>4128</v>
      </c>
      <c r="J443" s="20" t="s">
        <v>4129</v>
      </c>
      <c r="K443" s="20" t="s">
        <v>4130</v>
      </c>
      <c r="L443" s="21" t="s">
        <v>7348</v>
      </c>
      <c r="M443" s="20" t="s">
        <v>7349</v>
      </c>
      <c r="N443" s="20" t="s">
        <v>7350</v>
      </c>
      <c r="O443" s="20">
        <v>10</v>
      </c>
      <c r="P443" s="21" t="s">
        <v>4150</v>
      </c>
      <c r="Q443" s="20" t="s">
        <v>3966</v>
      </c>
      <c r="R443" s="21" t="s">
        <v>4151</v>
      </c>
      <c r="S443" s="21" t="s">
        <v>4133</v>
      </c>
      <c r="T443" s="20">
        <v>70950</v>
      </c>
      <c r="U443" s="20">
        <v>2</v>
      </c>
      <c r="V443" s="20">
        <v>0</v>
      </c>
      <c r="W443" s="20" t="s">
        <v>7351</v>
      </c>
      <c r="X443" s="20" t="s">
        <v>4161</v>
      </c>
      <c r="Y443" s="22">
        <v>45939.630582407401</v>
      </c>
      <c r="AA443" s="20" t="s">
        <v>4134</v>
      </c>
      <c r="AB443" s="27">
        <v>9106045624</v>
      </c>
      <c r="AC443" s="25" t="str">
        <f>VLOOKUP(AB443,Data!AF:AG,2,0)</f>
        <v>9106045624-00482647</v>
      </c>
      <c r="AE443" s="25" t="str">
        <f>VLOOKUP(AC443,Data!A:G,7,0)</f>
        <v>00482647</v>
      </c>
      <c r="AF443" s="25" t="str">
        <f>VLOOKUP(AC443,Data!A:D,4,0)</f>
        <v>09/10/2025</v>
      </c>
      <c r="AG443" s="20" t="s">
        <v>55</v>
      </c>
      <c r="AH443" s="25" t="s">
        <v>11509</v>
      </c>
      <c r="AI443" s="25" t="str">
        <f>VLOOKUP(AG443,'mã win'!B:K,10,0)</f>
        <v>B</v>
      </c>
      <c r="AJ443" s="20" t="str">
        <f>VLOOKUP(Q443,'mã sp'!A:B,2,0)</f>
        <v>CN300</v>
      </c>
      <c r="AK443" s="25" t="str">
        <f>VLOOKUP(AC443,Data!A:F,6,0)</f>
        <v>K25TTM</v>
      </c>
      <c r="AL443" s="20" t="str">
        <f t="shared" si="24"/>
        <v>3973 WM+ HNI CC @Home, 987 Tam Trinh</v>
      </c>
      <c r="AM443" s="20" t="str">
        <f>VLOOKUP(AC443,Data!A:M,13,0)</f>
        <v>0104918404-002</v>
      </c>
      <c r="AN443" s="20">
        <f>MATCH(L443,[1]Khach_hang!$O:$O,0)</f>
        <v>1030</v>
      </c>
      <c r="AO443" s="20" t="str">
        <f t="shared" si="25"/>
        <v>WIN3973</v>
      </c>
      <c r="AP443" s="20" t="str">
        <f>IF(AND(AM443="0104918404",AO443=""),"WIN"&amp;L443,IF(AO443="",VLOOKUP(AM443,'mã win'!B:J,9,0),""))</f>
        <v/>
      </c>
      <c r="AQ443" s="25" t="str">
        <f t="shared" si="26"/>
        <v>WIN3973</v>
      </c>
      <c r="AR443" s="1">
        <f t="shared" si="27"/>
        <v>153252</v>
      </c>
    </row>
    <row r="444" spans="1:44" x14ac:dyDescent="0.25">
      <c r="A444" s="20">
        <v>7930</v>
      </c>
      <c r="B444" s="21">
        <v>9106045643</v>
      </c>
      <c r="C444" s="22">
        <v>45939</v>
      </c>
      <c r="D444" s="22">
        <v>45956</v>
      </c>
      <c r="E444" s="23">
        <v>45939.6318272801</v>
      </c>
      <c r="F444" s="21" t="s">
        <v>7352</v>
      </c>
      <c r="G444" s="22"/>
      <c r="H444" s="20" t="s">
        <v>4127</v>
      </c>
      <c r="I444" s="21" t="s">
        <v>4128</v>
      </c>
      <c r="J444" s="20" t="s">
        <v>4129</v>
      </c>
      <c r="K444" s="20" t="s">
        <v>4130</v>
      </c>
      <c r="L444" s="21" t="s">
        <v>5384</v>
      </c>
      <c r="M444" s="20" t="s">
        <v>5385</v>
      </c>
      <c r="N444" s="20" t="s">
        <v>5386</v>
      </c>
      <c r="O444" s="20">
        <v>10</v>
      </c>
      <c r="P444" s="21" t="s">
        <v>4139</v>
      </c>
      <c r="Q444" s="20" t="s">
        <v>3948</v>
      </c>
      <c r="R444" s="21" t="s">
        <v>4140</v>
      </c>
      <c r="S444" s="21" t="s">
        <v>4133</v>
      </c>
      <c r="T444" s="20">
        <v>74250</v>
      </c>
      <c r="U444" s="20">
        <v>3</v>
      </c>
      <c r="V444" s="20">
        <v>0</v>
      </c>
      <c r="W444" s="20" t="s">
        <v>5387</v>
      </c>
      <c r="X444" s="20" t="s">
        <v>4161</v>
      </c>
      <c r="Y444" s="22">
        <v>45939.6318256944</v>
      </c>
      <c r="Z444" s="20" t="s">
        <v>7353</v>
      </c>
      <c r="AA444" s="20" t="s">
        <v>4134</v>
      </c>
      <c r="AB444" s="27">
        <v>9106045643</v>
      </c>
      <c r="AC444" s="25" t="str">
        <f>VLOOKUP(AB444,Data!AF:AG,2,0)</f>
        <v>9106045643-00063925</v>
      </c>
      <c r="AE444" s="25" t="str">
        <f>VLOOKUP(AC444,Data!A:G,7,0)</f>
        <v>00063925</v>
      </c>
      <c r="AF444" s="25" t="str">
        <f>VLOOKUP(AC444,Data!A:D,4,0)</f>
        <v>09/10/2025</v>
      </c>
      <c r="AG444" s="20" t="s">
        <v>116</v>
      </c>
      <c r="AH444" s="25" t="s">
        <v>3706</v>
      </c>
      <c r="AI444" s="25" t="str">
        <f>VLOOKUP(AG444,'mã win'!B:K,10,0)</f>
        <v>N</v>
      </c>
      <c r="AJ444" s="20" t="str">
        <f>VLOOKUP(Q444,'mã sp'!A:B,2,0)</f>
        <v>CC300</v>
      </c>
      <c r="AK444" s="25" t="str">
        <f>VLOOKUP(AC444,Data!A:F,6,0)</f>
        <v>K25TTM</v>
      </c>
      <c r="AL444" s="20" t="str">
        <f t="shared" si="24"/>
        <v>1518 WM BDG Mỹ Phước 1</v>
      </c>
      <c r="AM444" s="20" t="str">
        <f>VLOOKUP(AC444,Data!A:M,13,0)</f>
        <v>0104918404-024</v>
      </c>
      <c r="AO444" s="20" t="str">
        <f t="shared" si="25"/>
        <v/>
      </c>
      <c r="AP444" s="20" t="str">
        <f>IF(AND(AM444="0104918404",AO444=""),"WIN"&amp;L444,IF(AO444="",VLOOKUP(AM444,'mã win'!B:J,9,0),""))</f>
        <v>WIN-024</v>
      </c>
      <c r="AQ444" s="25" t="str">
        <f t="shared" si="26"/>
        <v>WIN-024</v>
      </c>
      <c r="AR444" s="1">
        <f t="shared" si="27"/>
        <v>240570</v>
      </c>
    </row>
    <row r="445" spans="1:44" x14ac:dyDescent="0.25">
      <c r="A445" s="20">
        <v>7931</v>
      </c>
      <c r="B445" s="21">
        <v>9106045643</v>
      </c>
      <c r="C445" s="22">
        <v>45939</v>
      </c>
      <c r="D445" s="22">
        <v>45956</v>
      </c>
      <c r="E445" s="23">
        <v>45939.6318272801</v>
      </c>
      <c r="F445" s="21" t="s">
        <v>7352</v>
      </c>
      <c r="G445" s="22"/>
      <c r="H445" s="20" t="s">
        <v>4127</v>
      </c>
      <c r="I445" s="21" t="s">
        <v>4128</v>
      </c>
      <c r="J445" s="20" t="s">
        <v>4129</v>
      </c>
      <c r="K445" s="20" t="s">
        <v>4130</v>
      </c>
      <c r="L445" s="21" t="s">
        <v>5384</v>
      </c>
      <c r="M445" s="20" t="s">
        <v>5385</v>
      </c>
      <c r="N445" s="20" t="s">
        <v>5386</v>
      </c>
      <c r="O445" s="20">
        <v>20</v>
      </c>
      <c r="P445" s="21" t="s">
        <v>4168</v>
      </c>
      <c r="Q445" s="20" t="s">
        <v>3992</v>
      </c>
      <c r="R445" s="21" t="s">
        <v>4169</v>
      </c>
      <c r="S445" s="21" t="s">
        <v>4133</v>
      </c>
      <c r="T445" s="20">
        <v>111606</v>
      </c>
      <c r="U445" s="20">
        <v>2</v>
      </c>
      <c r="V445" s="20">
        <v>0</v>
      </c>
      <c r="W445" s="20" t="s">
        <v>5387</v>
      </c>
      <c r="X445" s="20" t="s">
        <v>4161</v>
      </c>
      <c r="Y445" s="22">
        <v>45939.6318256944</v>
      </c>
      <c r="Z445" s="20" t="s">
        <v>7353</v>
      </c>
      <c r="AA445" s="20" t="s">
        <v>4134</v>
      </c>
      <c r="AB445" s="27">
        <v>9106045643</v>
      </c>
      <c r="AC445" s="25" t="str">
        <f>VLOOKUP(AB445,Data!AF:AG,2,0)</f>
        <v>9106045643-00063925</v>
      </c>
      <c r="AE445" s="25" t="str">
        <f>VLOOKUP(AC445,Data!A:G,7,0)</f>
        <v>00063925</v>
      </c>
      <c r="AF445" s="25" t="str">
        <f>VLOOKUP(AC445,Data!A:D,4,0)</f>
        <v>09/10/2025</v>
      </c>
      <c r="AG445" s="20" t="s">
        <v>116</v>
      </c>
      <c r="AH445" s="25" t="s">
        <v>3706</v>
      </c>
      <c r="AI445" s="25" t="str">
        <f>VLOOKUP(AG445,'mã win'!B:K,10,0)</f>
        <v>N</v>
      </c>
      <c r="AJ445" s="20" t="str">
        <f>VLOOKUP(Q445,'mã sp'!A:B,2,0)</f>
        <v>GXD500</v>
      </c>
      <c r="AK445" s="25" t="str">
        <f>VLOOKUP(AC445,Data!A:F,6,0)</f>
        <v>K25TTM</v>
      </c>
      <c r="AL445" s="20" t="str">
        <f t="shared" si="24"/>
        <v>1518 WM BDG Mỹ Phước 1</v>
      </c>
      <c r="AM445" s="20" t="str">
        <f>VLOOKUP(AC445,Data!A:M,13,0)</f>
        <v>0104918404-024</v>
      </c>
      <c r="AO445" s="20" t="str">
        <f t="shared" si="25"/>
        <v/>
      </c>
      <c r="AP445" s="20" t="str">
        <f>IF(AND(AM445="0104918404",AO445=""),"WIN"&amp;L445,IF(AO445="",VLOOKUP(AM445,'mã win'!B:J,9,0),""))</f>
        <v>WIN-024</v>
      </c>
      <c r="AQ445" s="25" t="str">
        <f t="shared" si="26"/>
        <v>WIN-024</v>
      </c>
      <c r="AR445" s="1">
        <f t="shared" si="27"/>
        <v>241068.96</v>
      </c>
    </row>
    <row r="446" spans="1:44" x14ac:dyDescent="0.25">
      <c r="A446" s="20">
        <v>7932</v>
      </c>
      <c r="B446" s="21">
        <v>9106045643</v>
      </c>
      <c r="C446" s="22">
        <v>45939</v>
      </c>
      <c r="D446" s="22">
        <v>45956</v>
      </c>
      <c r="E446" s="23">
        <v>45939.6318272801</v>
      </c>
      <c r="F446" s="21" t="s">
        <v>7352</v>
      </c>
      <c r="G446" s="22"/>
      <c r="H446" s="20" t="s">
        <v>4127</v>
      </c>
      <c r="I446" s="21" t="s">
        <v>4128</v>
      </c>
      <c r="J446" s="20" t="s">
        <v>4129</v>
      </c>
      <c r="K446" s="20" t="s">
        <v>4130</v>
      </c>
      <c r="L446" s="21" t="s">
        <v>5384</v>
      </c>
      <c r="M446" s="20" t="s">
        <v>5385</v>
      </c>
      <c r="N446" s="20" t="s">
        <v>5386</v>
      </c>
      <c r="O446" s="20">
        <v>30</v>
      </c>
      <c r="P446" s="21" t="s">
        <v>4176</v>
      </c>
      <c r="Q446" s="20" t="s">
        <v>4009</v>
      </c>
      <c r="R446" s="21" t="s">
        <v>4177</v>
      </c>
      <c r="S446" s="21" t="s">
        <v>4133</v>
      </c>
      <c r="T446" s="20">
        <v>41328</v>
      </c>
      <c r="U446" s="20">
        <v>1</v>
      </c>
      <c r="V446" s="20">
        <v>0</v>
      </c>
      <c r="W446" s="20" t="s">
        <v>5387</v>
      </c>
      <c r="X446" s="20" t="s">
        <v>4161</v>
      </c>
      <c r="Y446" s="22">
        <v>45939.6318256944</v>
      </c>
      <c r="Z446" s="20" t="s">
        <v>7353</v>
      </c>
      <c r="AA446" s="20" t="s">
        <v>4134</v>
      </c>
      <c r="AB446" s="27">
        <v>9106045643</v>
      </c>
      <c r="AC446" s="25" t="str">
        <f>VLOOKUP(AB446,Data!AF:AG,2,0)</f>
        <v>9106045643-00063925</v>
      </c>
      <c r="AE446" s="25" t="str">
        <f>VLOOKUP(AC446,Data!A:G,7,0)</f>
        <v>00063925</v>
      </c>
      <c r="AF446" s="25" t="str">
        <f>VLOOKUP(AC446,Data!A:D,4,0)</f>
        <v>09/10/2025</v>
      </c>
      <c r="AG446" s="20" t="s">
        <v>116</v>
      </c>
      <c r="AH446" s="25" t="s">
        <v>3706</v>
      </c>
      <c r="AI446" s="25" t="str">
        <f>VLOOKUP(AG446,'mã win'!B:K,10,0)</f>
        <v>N</v>
      </c>
      <c r="AJ446" s="20" t="str">
        <f>VLOOKUP(Q446,'mã sp'!A:B,2,0)</f>
        <v>GSG250</v>
      </c>
      <c r="AK446" s="25" t="str">
        <f>VLOOKUP(AC446,Data!A:F,6,0)</f>
        <v>K25TTM</v>
      </c>
      <c r="AL446" s="20" t="str">
        <f t="shared" si="24"/>
        <v>1518 WM BDG Mỹ Phước 1</v>
      </c>
      <c r="AM446" s="20" t="str">
        <f>VLOOKUP(AC446,Data!A:M,13,0)</f>
        <v>0104918404-024</v>
      </c>
      <c r="AO446" s="20" t="str">
        <f t="shared" si="25"/>
        <v/>
      </c>
      <c r="AP446" s="20" t="str">
        <f>IF(AND(AM446="0104918404",AO446=""),"WIN"&amp;L446,IF(AO446="",VLOOKUP(AM446,'mã win'!B:J,9,0),""))</f>
        <v>WIN-024</v>
      </c>
      <c r="AQ446" s="25" t="str">
        <f t="shared" si="26"/>
        <v>WIN-024</v>
      </c>
      <c r="AR446" s="1">
        <f t="shared" si="27"/>
        <v>44634.239999999998</v>
      </c>
    </row>
    <row r="447" spans="1:44" x14ac:dyDescent="0.25">
      <c r="A447" s="20">
        <v>7933</v>
      </c>
      <c r="B447" s="21">
        <v>9106045643</v>
      </c>
      <c r="C447" s="22">
        <v>45939</v>
      </c>
      <c r="D447" s="22">
        <v>45956</v>
      </c>
      <c r="E447" s="23">
        <v>45939.6318272801</v>
      </c>
      <c r="F447" s="21" t="s">
        <v>7352</v>
      </c>
      <c r="G447" s="22"/>
      <c r="H447" s="20" t="s">
        <v>4127</v>
      </c>
      <c r="I447" s="21" t="s">
        <v>4128</v>
      </c>
      <c r="J447" s="20" t="s">
        <v>4129</v>
      </c>
      <c r="K447" s="20" t="s">
        <v>4130</v>
      </c>
      <c r="L447" s="21" t="s">
        <v>5384</v>
      </c>
      <c r="M447" s="20" t="s">
        <v>5385</v>
      </c>
      <c r="N447" s="20" t="s">
        <v>5386</v>
      </c>
      <c r="O447" s="20">
        <v>40</v>
      </c>
      <c r="P447" s="21" t="s">
        <v>4141</v>
      </c>
      <c r="Q447" s="20" t="s">
        <v>4058</v>
      </c>
      <c r="R447" s="21" t="s">
        <v>4142</v>
      </c>
      <c r="S447" s="21" t="s">
        <v>4133</v>
      </c>
      <c r="T447" s="20">
        <v>37720</v>
      </c>
      <c r="U447" s="20">
        <v>1</v>
      </c>
      <c r="V447" s="20">
        <v>0</v>
      </c>
      <c r="W447" s="20" t="s">
        <v>5387</v>
      </c>
      <c r="X447" s="20" t="s">
        <v>4161</v>
      </c>
      <c r="Y447" s="22">
        <v>45939.6318256944</v>
      </c>
      <c r="Z447" s="20" t="s">
        <v>7353</v>
      </c>
      <c r="AA447" s="20" t="s">
        <v>4134</v>
      </c>
      <c r="AB447" s="27">
        <v>9106045643</v>
      </c>
      <c r="AC447" s="25" t="str">
        <f>VLOOKUP(AB447,Data!AF:AG,2,0)</f>
        <v>9106045643-00063925</v>
      </c>
      <c r="AE447" s="25" t="str">
        <f>VLOOKUP(AC447,Data!A:G,7,0)</f>
        <v>00063925</v>
      </c>
      <c r="AF447" s="25" t="str">
        <f>VLOOKUP(AC447,Data!A:D,4,0)</f>
        <v>09/10/2025</v>
      </c>
      <c r="AG447" s="20" t="s">
        <v>116</v>
      </c>
      <c r="AH447" s="25" t="s">
        <v>3706</v>
      </c>
      <c r="AI447" s="25" t="str">
        <f>VLOOKUP(AG447,'mã win'!B:K,10,0)</f>
        <v>N</v>
      </c>
      <c r="AJ447" s="20" t="str">
        <f>VLOOKUP(Q447,'mã sp'!A:B,2,0)</f>
        <v>MNH250</v>
      </c>
      <c r="AK447" s="25" t="str">
        <f>VLOOKUP(AC447,Data!A:F,6,0)</f>
        <v>K25TTM</v>
      </c>
      <c r="AL447" s="20" t="str">
        <f t="shared" si="24"/>
        <v>1518 WM BDG Mỹ Phước 1</v>
      </c>
      <c r="AM447" s="20" t="str">
        <f>VLOOKUP(AC447,Data!A:M,13,0)</f>
        <v>0104918404-024</v>
      </c>
      <c r="AO447" s="20" t="str">
        <f t="shared" si="25"/>
        <v/>
      </c>
      <c r="AP447" s="20" t="str">
        <f>IF(AND(AM447="0104918404",AO447=""),"WIN"&amp;L447,IF(AO447="",VLOOKUP(AM447,'mã win'!B:J,9,0),""))</f>
        <v>WIN-024</v>
      </c>
      <c r="AQ447" s="25" t="str">
        <f t="shared" si="26"/>
        <v>WIN-024</v>
      </c>
      <c r="AR447" s="1">
        <f t="shared" si="27"/>
        <v>40737.599999999999</v>
      </c>
    </row>
    <row r="448" spans="1:44" x14ac:dyDescent="0.25">
      <c r="A448" s="20">
        <v>7934</v>
      </c>
      <c r="B448" s="21">
        <v>9106045643</v>
      </c>
      <c r="C448" s="22">
        <v>45939</v>
      </c>
      <c r="D448" s="22">
        <v>45956</v>
      </c>
      <c r="E448" s="23">
        <v>45939.6318272801</v>
      </c>
      <c r="F448" s="21" t="s">
        <v>7352</v>
      </c>
      <c r="G448" s="22"/>
      <c r="H448" s="20" t="s">
        <v>4127</v>
      </c>
      <c r="I448" s="21" t="s">
        <v>4128</v>
      </c>
      <c r="J448" s="20" t="s">
        <v>4129</v>
      </c>
      <c r="K448" s="20" t="s">
        <v>4130</v>
      </c>
      <c r="L448" s="21" t="s">
        <v>5384</v>
      </c>
      <c r="M448" s="20" t="s">
        <v>5385</v>
      </c>
      <c r="N448" s="20" t="s">
        <v>5386</v>
      </c>
      <c r="O448" s="20">
        <v>50</v>
      </c>
      <c r="P448" s="21" t="s">
        <v>4150</v>
      </c>
      <c r="Q448" s="20" t="s">
        <v>3966</v>
      </c>
      <c r="R448" s="21" t="s">
        <v>4151</v>
      </c>
      <c r="S448" s="21" t="s">
        <v>4133</v>
      </c>
      <c r="T448" s="20">
        <v>70950</v>
      </c>
      <c r="U448" s="20">
        <v>2</v>
      </c>
      <c r="V448" s="20">
        <v>0</v>
      </c>
      <c r="W448" s="20" t="s">
        <v>5387</v>
      </c>
      <c r="X448" s="20" t="s">
        <v>4161</v>
      </c>
      <c r="Y448" s="22">
        <v>45939.6318256944</v>
      </c>
      <c r="Z448" s="20" t="s">
        <v>7353</v>
      </c>
      <c r="AA448" s="20" t="s">
        <v>4134</v>
      </c>
      <c r="AB448" s="27">
        <v>9106045643</v>
      </c>
      <c r="AC448" s="25" t="str">
        <f>VLOOKUP(AB448,Data!AF:AG,2,0)</f>
        <v>9106045643-00063925</v>
      </c>
      <c r="AE448" s="25" t="str">
        <f>VLOOKUP(AC448,Data!A:G,7,0)</f>
        <v>00063925</v>
      </c>
      <c r="AF448" s="25" t="str">
        <f>VLOOKUP(AC448,Data!A:D,4,0)</f>
        <v>09/10/2025</v>
      </c>
      <c r="AG448" s="20" t="s">
        <v>116</v>
      </c>
      <c r="AH448" s="25" t="s">
        <v>3706</v>
      </c>
      <c r="AI448" s="25" t="str">
        <f>VLOOKUP(AG448,'mã win'!B:K,10,0)</f>
        <v>N</v>
      </c>
      <c r="AJ448" s="20" t="str">
        <f>VLOOKUP(Q448,'mã sp'!A:B,2,0)</f>
        <v>CN300</v>
      </c>
      <c r="AK448" s="25" t="str">
        <f>VLOOKUP(AC448,Data!A:F,6,0)</f>
        <v>K25TTM</v>
      </c>
      <c r="AL448" s="20" t="str">
        <f t="shared" si="24"/>
        <v>1518 WM BDG Mỹ Phước 1</v>
      </c>
      <c r="AM448" s="20" t="str">
        <f>VLOOKUP(AC448,Data!A:M,13,0)</f>
        <v>0104918404-024</v>
      </c>
      <c r="AO448" s="20" t="str">
        <f t="shared" si="25"/>
        <v/>
      </c>
      <c r="AP448" s="20" t="str">
        <f>IF(AND(AM448="0104918404",AO448=""),"WIN"&amp;L448,IF(AO448="",VLOOKUP(AM448,'mã win'!B:J,9,0),""))</f>
        <v>WIN-024</v>
      </c>
      <c r="AQ448" s="25" t="str">
        <f t="shared" si="26"/>
        <v>WIN-024</v>
      </c>
      <c r="AR448" s="1">
        <f t="shared" si="27"/>
        <v>153252</v>
      </c>
    </row>
    <row r="449" spans="1:44" x14ac:dyDescent="0.25">
      <c r="A449" s="20">
        <v>7935</v>
      </c>
      <c r="B449" s="21">
        <v>9106045739</v>
      </c>
      <c r="C449" s="22">
        <v>45939</v>
      </c>
      <c r="D449" s="22">
        <v>45944</v>
      </c>
      <c r="E449" s="23">
        <v>45939.634395451401</v>
      </c>
      <c r="F449" s="21" t="s">
        <v>7354</v>
      </c>
      <c r="G449" s="22"/>
      <c r="H449" s="20" t="s">
        <v>4127</v>
      </c>
      <c r="I449" s="21" t="s">
        <v>4128</v>
      </c>
      <c r="J449" s="20" t="s">
        <v>4129</v>
      </c>
      <c r="K449" s="20" t="s">
        <v>4130</v>
      </c>
      <c r="L449" s="21" t="s">
        <v>7355</v>
      </c>
      <c r="M449" s="20" t="s">
        <v>7356</v>
      </c>
      <c r="N449" s="20" t="s">
        <v>7357</v>
      </c>
      <c r="O449" s="20">
        <v>10</v>
      </c>
      <c r="P449" s="21" t="s">
        <v>4137</v>
      </c>
      <c r="Q449" s="20" t="s">
        <v>4098</v>
      </c>
      <c r="R449" s="21" t="s">
        <v>4138</v>
      </c>
      <c r="S449" s="21" t="s">
        <v>4133</v>
      </c>
      <c r="T449" s="20">
        <v>111058</v>
      </c>
      <c r="U449" s="20">
        <v>4</v>
      </c>
      <c r="V449" s="20">
        <v>0</v>
      </c>
      <c r="W449" s="20" t="s">
        <v>7356</v>
      </c>
      <c r="X449" s="20" t="s">
        <v>7358</v>
      </c>
      <c r="Y449" s="22">
        <v>45939.634392476903</v>
      </c>
      <c r="AA449" s="20" t="s">
        <v>4134</v>
      </c>
      <c r="AB449" s="27">
        <v>9106045739</v>
      </c>
      <c r="AC449" s="25" t="str">
        <f>VLOOKUP(AB449,Data!AF:AG,2,0)</f>
        <v>9106045739-00160322</v>
      </c>
      <c r="AE449" s="25" t="str">
        <f>VLOOKUP(AC449,Data!A:G,7,0)</f>
        <v>00160322</v>
      </c>
      <c r="AF449" s="25" t="str">
        <f>VLOOKUP(AC449,Data!A:D,4,0)</f>
        <v>09/10/2025</v>
      </c>
      <c r="AG449" s="20" t="s">
        <v>198</v>
      </c>
      <c r="AH449" s="25" t="s">
        <v>14490</v>
      </c>
      <c r="AI449" s="25" t="str">
        <f>VLOOKUP(AG449,'mã win'!B:K,10,0)</f>
        <v>N</v>
      </c>
      <c r="AJ449" s="20" t="str">
        <f>VLOOKUP(Q449,'mã sp'!A:B,2,0)</f>
        <v>GM500</v>
      </c>
      <c r="AK449" s="25" t="str">
        <f>VLOOKUP(AC449,Data!A:F,6,0)</f>
        <v>K25TTM</v>
      </c>
      <c r="AL449" s="20" t="str">
        <f t="shared" si="24"/>
        <v>3243 WM+ HCM 53 Vườn Lài</v>
      </c>
      <c r="AM449" s="20" t="str">
        <f>VLOOKUP(AC449,Data!A:M,13,0)</f>
        <v>0104918404</v>
      </c>
      <c r="AN449" s="20">
        <f>MATCH(L449,[1]Khach_hang!$O:$O,0)</f>
        <v>759</v>
      </c>
      <c r="AO449" s="20" t="str">
        <f t="shared" si="25"/>
        <v>WIN3243</v>
      </c>
      <c r="AP449" s="20" t="str">
        <f>IF(AND(AM449="0104918404",AO449=""),"WIN"&amp;L449,IF(AO449="",VLOOKUP(AM449,'mã win'!B:J,9,0),""))</f>
        <v/>
      </c>
      <c r="AQ449" s="25" t="str">
        <f t="shared" si="26"/>
        <v>WIN3243</v>
      </c>
      <c r="AR449" s="1">
        <f t="shared" si="27"/>
        <v>479770.56</v>
      </c>
    </row>
    <row r="450" spans="1:44" x14ac:dyDescent="0.25">
      <c r="A450" s="20">
        <v>7936</v>
      </c>
      <c r="B450" s="21">
        <v>9106045676</v>
      </c>
      <c r="C450" s="22">
        <v>45939</v>
      </c>
      <c r="D450" s="22">
        <v>45939</v>
      </c>
      <c r="E450" s="23">
        <v>45939.635094641199</v>
      </c>
      <c r="F450" s="21" t="s">
        <v>7359</v>
      </c>
      <c r="G450" s="22"/>
      <c r="H450" s="20" t="s">
        <v>4127</v>
      </c>
      <c r="I450" s="21" t="s">
        <v>4128</v>
      </c>
      <c r="J450" s="20" t="s">
        <v>4129</v>
      </c>
      <c r="K450" s="20" t="s">
        <v>4130</v>
      </c>
      <c r="L450" s="21" t="s">
        <v>5958</v>
      </c>
      <c r="M450" s="20" t="s">
        <v>5959</v>
      </c>
      <c r="N450" s="20" t="s">
        <v>5960</v>
      </c>
      <c r="O450" s="20">
        <v>10</v>
      </c>
      <c r="P450" s="21" t="s">
        <v>4141</v>
      </c>
      <c r="Q450" s="20" t="s">
        <v>4058</v>
      </c>
      <c r="R450" s="21" t="s">
        <v>4142</v>
      </c>
      <c r="S450" s="21" t="s">
        <v>4133</v>
      </c>
      <c r="T450" s="20">
        <v>37720</v>
      </c>
      <c r="U450" s="20">
        <v>1</v>
      </c>
      <c r="V450" s="20">
        <v>0</v>
      </c>
      <c r="W450" s="20" t="s">
        <v>5959</v>
      </c>
      <c r="Y450" s="22">
        <v>45939.6350934375</v>
      </c>
      <c r="AA450" s="20" t="s">
        <v>4134</v>
      </c>
      <c r="AB450" s="27">
        <v>9106045676</v>
      </c>
      <c r="AC450" s="25" t="str">
        <f>VLOOKUP(AB450,Data!AF:AG,2,0)</f>
        <v>9106045676-00160315</v>
      </c>
      <c r="AE450" s="25" t="str">
        <f>VLOOKUP(AC450,Data!A:G,7,0)</f>
        <v>00160315</v>
      </c>
      <c r="AF450" s="25" t="str">
        <f>VLOOKUP(AC450,Data!A:D,4,0)</f>
        <v>09/10/2025</v>
      </c>
      <c r="AG450" s="20" t="s">
        <v>198</v>
      </c>
      <c r="AH450" s="25" t="s">
        <v>10186</v>
      </c>
      <c r="AI450" s="25" t="str">
        <f>VLOOKUP(AG450,'mã win'!B:K,10,0)</f>
        <v>N</v>
      </c>
      <c r="AJ450" s="20" t="str">
        <f>VLOOKUP(Q450,'mã sp'!A:B,2,0)</f>
        <v>MNH250</v>
      </c>
      <c r="AK450" s="25" t="str">
        <f>VLOOKUP(AC450,Data!A:F,6,0)</f>
        <v>K25TTM</v>
      </c>
      <c r="AL450" s="20" t="str">
        <f t="shared" ref="AL450:AL513" si="28">L450&amp;" "&amp;M450</f>
        <v>2A88 WM+ HCM 60 Đường số 40</v>
      </c>
      <c r="AM450" s="20" t="str">
        <f>VLOOKUP(AC450,Data!A:M,13,0)</f>
        <v>0104918404</v>
      </c>
      <c r="AN450" s="20">
        <f>MATCH(L450,[1]Khach_hang!$O:$O,0)</f>
        <v>433</v>
      </c>
      <c r="AO450" s="20" t="str">
        <f t="shared" ref="AO450:AO513" si="29">IF(AN450="","","WIN"&amp;L450)</f>
        <v>WIN2A88</v>
      </c>
      <c r="AP450" s="20" t="str">
        <f>IF(AND(AM450="0104918404",AO450=""),"WIN"&amp;L450,IF(AO450="",VLOOKUP(AM450,'mã win'!B:J,9,0),""))</f>
        <v/>
      </c>
      <c r="AQ450" s="25" t="str">
        <f t="shared" si="26"/>
        <v>WIN2A88</v>
      </c>
      <c r="AR450" s="1">
        <f t="shared" si="27"/>
        <v>40737.599999999999</v>
      </c>
    </row>
    <row r="451" spans="1:44" x14ac:dyDescent="0.25">
      <c r="A451" s="20">
        <v>7937</v>
      </c>
      <c r="B451" s="21">
        <v>9106045676</v>
      </c>
      <c r="C451" s="22">
        <v>45939</v>
      </c>
      <c r="D451" s="22">
        <v>45939</v>
      </c>
      <c r="E451" s="23">
        <v>45939.635094641199</v>
      </c>
      <c r="F451" s="21" t="s">
        <v>7359</v>
      </c>
      <c r="G451" s="22"/>
      <c r="H451" s="20" t="s">
        <v>4127</v>
      </c>
      <c r="I451" s="21" t="s">
        <v>4128</v>
      </c>
      <c r="J451" s="20" t="s">
        <v>4129</v>
      </c>
      <c r="K451" s="20" t="s">
        <v>4130</v>
      </c>
      <c r="L451" s="21" t="s">
        <v>5958</v>
      </c>
      <c r="M451" s="20" t="s">
        <v>5959</v>
      </c>
      <c r="N451" s="20" t="s">
        <v>5960</v>
      </c>
      <c r="O451" s="20">
        <v>20</v>
      </c>
      <c r="P451" s="21" t="s">
        <v>4137</v>
      </c>
      <c r="Q451" s="20" t="s">
        <v>4098</v>
      </c>
      <c r="R451" s="21" t="s">
        <v>4138</v>
      </c>
      <c r="S451" s="21" t="s">
        <v>4133</v>
      </c>
      <c r="T451" s="20">
        <v>111058</v>
      </c>
      <c r="U451" s="20">
        <v>1</v>
      </c>
      <c r="V451" s="20">
        <v>0</v>
      </c>
      <c r="W451" s="20" t="s">
        <v>5959</v>
      </c>
      <c r="Y451" s="22">
        <v>45939.6350934375</v>
      </c>
      <c r="AA451" s="20" t="s">
        <v>4134</v>
      </c>
      <c r="AB451" s="27">
        <v>9106045676</v>
      </c>
      <c r="AC451" s="25" t="str">
        <f>VLOOKUP(AB451,Data!AF:AG,2,0)</f>
        <v>9106045676-00160315</v>
      </c>
      <c r="AE451" s="25" t="str">
        <f>VLOOKUP(AC451,Data!A:G,7,0)</f>
        <v>00160315</v>
      </c>
      <c r="AF451" s="25" t="str">
        <f>VLOOKUP(AC451,Data!A:D,4,0)</f>
        <v>09/10/2025</v>
      </c>
      <c r="AG451" s="20" t="s">
        <v>198</v>
      </c>
      <c r="AH451" s="25" t="s">
        <v>10186</v>
      </c>
      <c r="AI451" s="25" t="str">
        <f>VLOOKUP(AG451,'mã win'!B:K,10,0)</f>
        <v>N</v>
      </c>
      <c r="AJ451" s="20" t="str">
        <f>VLOOKUP(Q451,'mã sp'!A:B,2,0)</f>
        <v>GM500</v>
      </c>
      <c r="AK451" s="25" t="str">
        <f>VLOOKUP(AC451,Data!A:F,6,0)</f>
        <v>K25TTM</v>
      </c>
      <c r="AL451" s="20" t="str">
        <f t="shared" si="28"/>
        <v>2A88 WM+ HCM 60 Đường số 40</v>
      </c>
      <c r="AM451" s="20" t="str">
        <f>VLOOKUP(AC451,Data!A:M,13,0)</f>
        <v>0104918404</v>
      </c>
      <c r="AN451" s="20">
        <f>MATCH(L451,[1]Khach_hang!$O:$O,0)</f>
        <v>433</v>
      </c>
      <c r="AO451" s="20" t="str">
        <f t="shared" si="29"/>
        <v>WIN2A88</v>
      </c>
      <c r="AP451" s="20" t="str">
        <f>IF(AND(AM451="0104918404",AO451=""),"WIN"&amp;L451,IF(AO451="",VLOOKUP(AM451,'mã win'!B:J,9,0),""))</f>
        <v/>
      </c>
      <c r="AQ451" s="25" t="str">
        <f t="shared" ref="AQ451:AQ514" si="30">IF(AP451="",AO451,AP451)</f>
        <v>WIN2A88</v>
      </c>
      <c r="AR451" s="1">
        <f t="shared" ref="AR451:AR514" si="31">((U451*T451)*8%)+(U451*T451)</f>
        <v>119942.64</v>
      </c>
    </row>
    <row r="452" spans="1:44" x14ac:dyDescent="0.25">
      <c r="A452" s="20">
        <v>7938</v>
      </c>
      <c r="B452" s="21">
        <v>9106045676</v>
      </c>
      <c r="C452" s="22">
        <v>45939</v>
      </c>
      <c r="D452" s="22">
        <v>45939</v>
      </c>
      <c r="E452" s="23">
        <v>45939.635094641199</v>
      </c>
      <c r="F452" s="21" t="s">
        <v>7359</v>
      </c>
      <c r="G452" s="22"/>
      <c r="H452" s="20" t="s">
        <v>4127</v>
      </c>
      <c r="I452" s="21" t="s">
        <v>4128</v>
      </c>
      <c r="J452" s="20" t="s">
        <v>4129</v>
      </c>
      <c r="K452" s="20" t="s">
        <v>4130</v>
      </c>
      <c r="L452" s="21" t="s">
        <v>5958</v>
      </c>
      <c r="M452" s="20" t="s">
        <v>5959</v>
      </c>
      <c r="N452" s="20" t="s">
        <v>5960</v>
      </c>
      <c r="O452" s="20">
        <v>30</v>
      </c>
      <c r="P452" s="21" t="s">
        <v>4171</v>
      </c>
      <c r="Q452" s="20" t="s">
        <v>3998</v>
      </c>
      <c r="R452" s="21" t="s">
        <v>4172</v>
      </c>
      <c r="S452" s="21" t="s">
        <v>4133</v>
      </c>
      <c r="T452" s="20">
        <v>49500</v>
      </c>
      <c r="U452" s="20">
        <v>1</v>
      </c>
      <c r="V452" s="20">
        <v>0</v>
      </c>
      <c r="W452" s="20" t="s">
        <v>5959</v>
      </c>
      <c r="Y452" s="22">
        <v>45939.6350934375</v>
      </c>
      <c r="AA452" s="20" t="s">
        <v>4134</v>
      </c>
      <c r="AB452" s="27">
        <v>9106045676</v>
      </c>
      <c r="AC452" s="25" t="str">
        <f>VLOOKUP(AB452,Data!AF:AG,2,0)</f>
        <v>9106045676-00160315</v>
      </c>
      <c r="AE452" s="25" t="str">
        <f>VLOOKUP(AC452,Data!A:G,7,0)</f>
        <v>00160315</v>
      </c>
      <c r="AF452" s="25" t="str">
        <f>VLOOKUP(AC452,Data!A:D,4,0)</f>
        <v>09/10/2025</v>
      </c>
      <c r="AG452" s="20" t="s">
        <v>198</v>
      </c>
      <c r="AH452" s="25" t="s">
        <v>10186</v>
      </c>
      <c r="AI452" s="25" t="str">
        <f>VLOOKUP(AG452,'mã win'!B:K,10,0)</f>
        <v>N</v>
      </c>
      <c r="AJ452" s="20" t="str">
        <f>VLOOKUP(Q452,'mã sp'!A:B,2,0)</f>
        <v>GL250</v>
      </c>
      <c r="AK452" s="25" t="str">
        <f>VLOOKUP(AC452,Data!A:F,6,0)</f>
        <v>K25TTM</v>
      </c>
      <c r="AL452" s="20" t="str">
        <f t="shared" si="28"/>
        <v>2A88 WM+ HCM 60 Đường số 40</v>
      </c>
      <c r="AM452" s="20" t="str">
        <f>VLOOKUP(AC452,Data!A:M,13,0)</f>
        <v>0104918404</v>
      </c>
      <c r="AN452" s="20">
        <f>MATCH(L452,[1]Khach_hang!$O:$O,0)</f>
        <v>433</v>
      </c>
      <c r="AO452" s="20" t="str">
        <f t="shared" si="29"/>
        <v>WIN2A88</v>
      </c>
      <c r="AP452" s="20" t="str">
        <f>IF(AND(AM452="0104918404",AO452=""),"WIN"&amp;L452,IF(AO452="",VLOOKUP(AM452,'mã win'!B:J,9,0),""))</f>
        <v/>
      </c>
      <c r="AQ452" s="25" t="str">
        <f t="shared" si="30"/>
        <v>WIN2A88</v>
      </c>
      <c r="AR452" s="1">
        <f t="shared" si="31"/>
        <v>53460</v>
      </c>
    </row>
    <row r="453" spans="1:44" x14ac:dyDescent="0.25">
      <c r="A453" s="20">
        <v>7939</v>
      </c>
      <c r="B453" s="21">
        <v>9106045676</v>
      </c>
      <c r="C453" s="22">
        <v>45939</v>
      </c>
      <c r="D453" s="22">
        <v>45939</v>
      </c>
      <c r="E453" s="23">
        <v>45939.635094641199</v>
      </c>
      <c r="F453" s="21" t="s">
        <v>7359</v>
      </c>
      <c r="G453" s="22"/>
      <c r="H453" s="20" t="s">
        <v>4127</v>
      </c>
      <c r="I453" s="21" t="s">
        <v>4128</v>
      </c>
      <c r="J453" s="20" t="s">
        <v>4129</v>
      </c>
      <c r="K453" s="20" t="s">
        <v>4130</v>
      </c>
      <c r="L453" s="21" t="s">
        <v>5958</v>
      </c>
      <c r="M453" s="20" t="s">
        <v>5959</v>
      </c>
      <c r="N453" s="20" t="s">
        <v>5960</v>
      </c>
      <c r="O453" s="20">
        <v>40</v>
      </c>
      <c r="P453" s="21" t="s">
        <v>4152</v>
      </c>
      <c r="Q453" s="20" t="s">
        <v>4012</v>
      </c>
      <c r="R453" s="21" t="s">
        <v>4153</v>
      </c>
      <c r="S453" s="21" t="s">
        <v>4133</v>
      </c>
      <c r="T453" s="20">
        <v>50182</v>
      </c>
      <c r="U453" s="20">
        <v>2</v>
      </c>
      <c r="V453" s="20">
        <v>0</v>
      </c>
      <c r="W453" s="20" t="s">
        <v>5959</v>
      </c>
      <c r="Y453" s="22">
        <v>45939.6350934375</v>
      </c>
      <c r="AA453" s="20" t="s">
        <v>4134</v>
      </c>
      <c r="AB453" s="27">
        <v>9106045676</v>
      </c>
      <c r="AC453" s="25" t="str">
        <f>VLOOKUP(AB453,Data!AF:AG,2,0)</f>
        <v>9106045676-00160315</v>
      </c>
      <c r="AE453" s="25" t="str">
        <f>VLOOKUP(AC453,Data!A:G,7,0)</f>
        <v>00160315</v>
      </c>
      <c r="AF453" s="25" t="str">
        <f>VLOOKUP(AC453,Data!A:D,4,0)</f>
        <v>09/10/2025</v>
      </c>
      <c r="AG453" s="20" t="s">
        <v>198</v>
      </c>
      <c r="AH453" s="25" t="s">
        <v>10186</v>
      </c>
      <c r="AI453" s="25" t="str">
        <f>VLOOKUP(AG453,'mã win'!B:K,10,0)</f>
        <v>N</v>
      </c>
      <c r="AJ453" s="20" t="str">
        <f>VLOOKUP(Q453,'mã sp'!A:B,2,0)</f>
        <v>GTLX250G</v>
      </c>
      <c r="AK453" s="25" t="str">
        <f>VLOOKUP(AC453,Data!A:F,6,0)</f>
        <v>K25TTM</v>
      </c>
      <c r="AL453" s="20" t="str">
        <f t="shared" si="28"/>
        <v>2A88 WM+ HCM 60 Đường số 40</v>
      </c>
      <c r="AM453" s="20" t="str">
        <f>VLOOKUP(AC453,Data!A:M,13,0)</f>
        <v>0104918404</v>
      </c>
      <c r="AN453" s="20">
        <f>MATCH(L453,[1]Khach_hang!$O:$O,0)</f>
        <v>433</v>
      </c>
      <c r="AO453" s="20" t="str">
        <f t="shared" si="29"/>
        <v>WIN2A88</v>
      </c>
      <c r="AP453" s="20" t="str">
        <f>IF(AND(AM453="0104918404",AO453=""),"WIN"&amp;L453,IF(AO453="",VLOOKUP(AM453,'mã win'!B:J,9,0),""))</f>
        <v/>
      </c>
      <c r="AQ453" s="25" t="str">
        <f t="shared" si="30"/>
        <v>WIN2A88</v>
      </c>
      <c r="AR453" s="1">
        <f t="shared" si="31"/>
        <v>108393.12</v>
      </c>
    </row>
    <row r="454" spans="1:44" x14ac:dyDescent="0.25">
      <c r="A454" s="20">
        <v>7940</v>
      </c>
      <c r="B454" s="21">
        <v>9106045676</v>
      </c>
      <c r="C454" s="22">
        <v>45939</v>
      </c>
      <c r="D454" s="22">
        <v>45939</v>
      </c>
      <c r="E454" s="23">
        <v>45939.635094641199</v>
      </c>
      <c r="F454" s="21" t="s">
        <v>7359</v>
      </c>
      <c r="G454" s="22"/>
      <c r="H454" s="20" t="s">
        <v>4127</v>
      </c>
      <c r="I454" s="21" t="s">
        <v>4128</v>
      </c>
      <c r="J454" s="20" t="s">
        <v>4129</v>
      </c>
      <c r="K454" s="20" t="s">
        <v>4130</v>
      </c>
      <c r="L454" s="21" t="s">
        <v>5958</v>
      </c>
      <c r="M454" s="20" t="s">
        <v>5959</v>
      </c>
      <c r="N454" s="20" t="s">
        <v>5960</v>
      </c>
      <c r="O454" s="20">
        <v>50</v>
      </c>
      <c r="P454" s="21" t="s">
        <v>4139</v>
      </c>
      <c r="Q454" s="20" t="s">
        <v>3948</v>
      </c>
      <c r="R454" s="21" t="s">
        <v>4140</v>
      </c>
      <c r="S454" s="21" t="s">
        <v>4133</v>
      </c>
      <c r="T454" s="20">
        <v>74250</v>
      </c>
      <c r="U454" s="20">
        <v>1</v>
      </c>
      <c r="V454" s="20">
        <v>0</v>
      </c>
      <c r="W454" s="20" t="s">
        <v>5959</v>
      </c>
      <c r="Y454" s="22">
        <v>45939.6350934375</v>
      </c>
      <c r="AA454" s="20" t="s">
        <v>4134</v>
      </c>
      <c r="AB454" s="27">
        <v>9106045676</v>
      </c>
      <c r="AC454" s="25" t="str">
        <f>VLOOKUP(AB454,Data!AF:AG,2,0)</f>
        <v>9106045676-00160315</v>
      </c>
      <c r="AE454" s="25" t="str">
        <f>VLOOKUP(AC454,Data!A:G,7,0)</f>
        <v>00160315</v>
      </c>
      <c r="AF454" s="25" t="str">
        <f>VLOOKUP(AC454,Data!A:D,4,0)</f>
        <v>09/10/2025</v>
      </c>
      <c r="AG454" s="20" t="s">
        <v>198</v>
      </c>
      <c r="AH454" s="25" t="s">
        <v>10186</v>
      </c>
      <c r="AI454" s="25" t="str">
        <f>VLOOKUP(AG454,'mã win'!B:K,10,0)</f>
        <v>N</v>
      </c>
      <c r="AJ454" s="20" t="str">
        <f>VLOOKUP(Q454,'mã sp'!A:B,2,0)</f>
        <v>CC300</v>
      </c>
      <c r="AK454" s="25" t="str">
        <f>VLOOKUP(AC454,Data!A:F,6,0)</f>
        <v>K25TTM</v>
      </c>
      <c r="AL454" s="20" t="str">
        <f t="shared" si="28"/>
        <v>2A88 WM+ HCM 60 Đường số 40</v>
      </c>
      <c r="AM454" s="20" t="str">
        <f>VLOOKUP(AC454,Data!A:M,13,0)</f>
        <v>0104918404</v>
      </c>
      <c r="AN454" s="20">
        <f>MATCH(L454,[1]Khach_hang!$O:$O,0)</f>
        <v>433</v>
      </c>
      <c r="AO454" s="20" t="str">
        <f t="shared" si="29"/>
        <v>WIN2A88</v>
      </c>
      <c r="AP454" s="20" t="str">
        <f>IF(AND(AM454="0104918404",AO454=""),"WIN"&amp;L454,IF(AO454="",VLOOKUP(AM454,'mã win'!B:J,9,0),""))</f>
        <v/>
      </c>
      <c r="AQ454" s="25" t="str">
        <f t="shared" si="30"/>
        <v>WIN2A88</v>
      </c>
      <c r="AR454" s="1">
        <f t="shared" si="31"/>
        <v>80190</v>
      </c>
    </row>
    <row r="455" spans="1:44" x14ac:dyDescent="0.25">
      <c r="A455" s="20">
        <v>7941</v>
      </c>
      <c r="B455" s="21">
        <v>9106045752</v>
      </c>
      <c r="C455" s="22">
        <v>45939</v>
      </c>
      <c r="D455" s="22">
        <v>45939</v>
      </c>
      <c r="E455" s="23">
        <v>45939.635352118101</v>
      </c>
      <c r="F455" s="21" t="s">
        <v>7360</v>
      </c>
      <c r="G455" s="22"/>
      <c r="H455" s="20" t="s">
        <v>4127</v>
      </c>
      <c r="I455" s="21" t="s">
        <v>4128</v>
      </c>
      <c r="J455" s="20" t="s">
        <v>4129</v>
      </c>
      <c r="K455" s="20" t="s">
        <v>4130</v>
      </c>
      <c r="L455" s="21" t="s">
        <v>4886</v>
      </c>
      <c r="M455" s="20" t="s">
        <v>4887</v>
      </c>
      <c r="N455" s="20" t="s">
        <v>4888</v>
      </c>
      <c r="O455" s="20">
        <v>10</v>
      </c>
      <c r="P455" s="21" t="s">
        <v>4176</v>
      </c>
      <c r="Q455" s="20" t="s">
        <v>4009</v>
      </c>
      <c r="R455" s="21" t="s">
        <v>4177</v>
      </c>
      <c r="S455" s="21" t="s">
        <v>4133</v>
      </c>
      <c r="T455" s="20">
        <v>41328</v>
      </c>
      <c r="U455" s="20">
        <v>1</v>
      </c>
      <c r="V455" s="20">
        <v>0</v>
      </c>
      <c r="W455" s="20" t="s">
        <v>4889</v>
      </c>
      <c r="Y455" s="22">
        <v>45939.635349155098</v>
      </c>
      <c r="AA455" s="20" t="s">
        <v>4134</v>
      </c>
      <c r="AB455" s="27">
        <v>9106045752</v>
      </c>
      <c r="AC455" s="25" t="str">
        <f>VLOOKUP(AB455,Data!AF:AG,2,0)</f>
        <v>9106045752-00037480</v>
      </c>
      <c r="AE455" s="25" t="str">
        <f>VLOOKUP(AC455,Data!A:G,7,0)</f>
        <v>00037480</v>
      </c>
      <c r="AF455" s="25" t="str">
        <f>VLOOKUP(AC455,Data!A:D,4,0)</f>
        <v>09/10/2025</v>
      </c>
      <c r="AG455" s="20" t="s">
        <v>107</v>
      </c>
      <c r="AH455" s="25" t="s">
        <v>3829</v>
      </c>
      <c r="AI455" s="25" t="str">
        <f>VLOOKUP(AG455,'mã win'!B:K,10,0)</f>
        <v>B</v>
      </c>
      <c r="AJ455" s="20" t="str">
        <f>VLOOKUP(Q455,'mã sp'!A:B,2,0)</f>
        <v>GSG250</v>
      </c>
      <c r="AK455" s="25" t="str">
        <f>VLOOKUP(AC455,Data!A:F,6,0)</f>
        <v>K25TTM</v>
      </c>
      <c r="AL455" s="20" t="str">
        <f t="shared" si="28"/>
        <v>2AMV WM+ NAN Quỳnh Tân, Quỳnh Lưu.</v>
      </c>
      <c r="AM455" s="20" t="str">
        <f>VLOOKUP(AC455,Data!A:M,13,0)</f>
        <v>0104918404-058</v>
      </c>
      <c r="AO455" s="20" t="str">
        <f t="shared" si="29"/>
        <v/>
      </c>
      <c r="AP455" s="20" t="str">
        <f>IF(AND(AM455="0104918404",AO455=""),"WIN"&amp;L455,IF(AO455="",VLOOKUP(AM455,'mã win'!B:J,9,0),""))</f>
        <v>WIN-058</v>
      </c>
      <c r="AQ455" s="25" t="str">
        <f t="shared" si="30"/>
        <v>WIN-058</v>
      </c>
      <c r="AR455" s="1">
        <f t="shared" si="31"/>
        <v>44634.239999999998</v>
      </c>
    </row>
    <row r="456" spans="1:44" x14ac:dyDescent="0.25">
      <c r="A456" s="20">
        <v>7942</v>
      </c>
      <c r="B456" s="21">
        <v>9106045765</v>
      </c>
      <c r="C456" s="22">
        <v>45939</v>
      </c>
      <c r="D456" s="22">
        <v>45939</v>
      </c>
      <c r="E456" s="23">
        <v>45939.636531747703</v>
      </c>
      <c r="F456" s="21" t="s">
        <v>7361</v>
      </c>
      <c r="G456" s="22"/>
      <c r="H456" s="20" t="s">
        <v>4127</v>
      </c>
      <c r="I456" s="21" t="s">
        <v>4128</v>
      </c>
      <c r="J456" s="20" t="s">
        <v>4129</v>
      </c>
      <c r="K456" s="20" t="s">
        <v>4130</v>
      </c>
      <c r="L456" s="21" t="s">
        <v>5077</v>
      </c>
      <c r="M456" s="20" t="s">
        <v>5078</v>
      </c>
      <c r="N456" s="20" t="s">
        <v>5079</v>
      </c>
      <c r="O456" s="20">
        <v>10</v>
      </c>
      <c r="P456" s="21" t="s">
        <v>4152</v>
      </c>
      <c r="Q456" s="20" t="s">
        <v>4012</v>
      </c>
      <c r="R456" s="21" t="s">
        <v>4153</v>
      </c>
      <c r="S456" s="21" t="s">
        <v>4133</v>
      </c>
      <c r="T456" s="20">
        <v>50182</v>
      </c>
      <c r="U456" s="20">
        <v>1</v>
      </c>
      <c r="V456" s="20">
        <v>0</v>
      </c>
      <c r="W456" s="20" t="s">
        <v>5078</v>
      </c>
      <c r="X456" s="20" t="s">
        <v>4161</v>
      </c>
      <c r="Y456" s="22">
        <v>45939.636529166703</v>
      </c>
      <c r="AA456" s="20" t="s">
        <v>4134</v>
      </c>
      <c r="AB456" s="27">
        <v>9106045765</v>
      </c>
      <c r="AC456" s="25" t="str">
        <f>VLOOKUP(AB456,Data!AF:AG,2,0)</f>
        <v>9106045765-00482685</v>
      </c>
      <c r="AE456" s="25" t="str">
        <f>VLOOKUP(AC456,Data!A:G,7,0)</f>
        <v>00482685</v>
      </c>
      <c r="AF456" s="25" t="str">
        <f>VLOOKUP(AC456,Data!A:D,4,0)</f>
        <v>09/10/2025</v>
      </c>
      <c r="AG456" s="20" t="s">
        <v>55</v>
      </c>
      <c r="AH456" s="25" t="s">
        <v>14491</v>
      </c>
      <c r="AI456" s="25" t="str">
        <f>VLOOKUP(AG456,'mã win'!B:K,10,0)</f>
        <v>B</v>
      </c>
      <c r="AJ456" s="20" t="str">
        <f>VLOOKUP(Q456,'mã sp'!A:B,2,0)</f>
        <v>GTLX250G</v>
      </c>
      <c r="AK456" s="25" t="str">
        <f>VLOOKUP(AC456,Data!A:F,6,0)</f>
        <v>K25TTM</v>
      </c>
      <c r="AL456" s="20" t="str">
        <f t="shared" si="28"/>
        <v>4222 WM+ HNI 429 Chùa Thông</v>
      </c>
      <c r="AM456" s="20" t="str">
        <f>VLOOKUP(AC456,Data!A:M,13,0)</f>
        <v>0104918404-002</v>
      </c>
      <c r="AN456" s="20">
        <f>MATCH(L456,[1]Khach_hang!$O:$O,0)</f>
        <v>1146</v>
      </c>
      <c r="AO456" s="20" t="str">
        <f t="shared" si="29"/>
        <v>WIN4222</v>
      </c>
      <c r="AP456" s="20" t="str">
        <f>IF(AND(AM456="0104918404",AO456=""),"WIN"&amp;L456,IF(AO456="",VLOOKUP(AM456,'mã win'!B:J,9,0),""))</f>
        <v/>
      </c>
      <c r="AQ456" s="25" t="str">
        <f t="shared" si="30"/>
        <v>WIN4222</v>
      </c>
      <c r="AR456" s="1">
        <f t="shared" si="31"/>
        <v>54196.56</v>
      </c>
    </row>
    <row r="457" spans="1:44" x14ac:dyDescent="0.25">
      <c r="A457" s="20">
        <v>7943</v>
      </c>
      <c r="B457" s="21">
        <v>9106045776</v>
      </c>
      <c r="C457" s="22">
        <v>45939</v>
      </c>
      <c r="D457" s="22">
        <v>45946</v>
      </c>
      <c r="E457" s="23">
        <v>45939.636731365703</v>
      </c>
      <c r="F457" s="21" t="s">
        <v>7362</v>
      </c>
      <c r="G457" s="22"/>
      <c r="H457" s="20" t="s">
        <v>4127</v>
      </c>
      <c r="I457" s="21" t="s">
        <v>4128</v>
      </c>
      <c r="J457" s="20" t="s">
        <v>4129</v>
      </c>
      <c r="K457" s="20" t="s">
        <v>4130</v>
      </c>
      <c r="L457" s="21" t="s">
        <v>4179</v>
      </c>
      <c r="M457" s="20" t="s">
        <v>4180</v>
      </c>
      <c r="N457" s="20" t="s">
        <v>4181</v>
      </c>
      <c r="O457" s="20">
        <v>10</v>
      </c>
      <c r="P457" s="21" t="s">
        <v>4135</v>
      </c>
      <c r="Q457" s="20" t="s">
        <v>4086</v>
      </c>
      <c r="R457" s="21" t="s">
        <v>4136</v>
      </c>
      <c r="S457" s="21" t="s">
        <v>4133</v>
      </c>
      <c r="T457" s="20">
        <v>45588</v>
      </c>
      <c r="U457" s="20">
        <v>2</v>
      </c>
      <c r="V457" s="20">
        <v>0</v>
      </c>
      <c r="W457" s="20" t="s">
        <v>4180</v>
      </c>
      <c r="Y457" s="22">
        <v>45939.636728587997</v>
      </c>
      <c r="AA457" s="20" t="s">
        <v>4134</v>
      </c>
      <c r="AB457" s="27">
        <v>9106045776</v>
      </c>
      <c r="AC457" s="25" t="str">
        <f>VLOOKUP(AB457,Data!AF:AG,2,0)</f>
        <v>9106045776-00010976</v>
      </c>
      <c r="AE457" s="25" t="str">
        <f>VLOOKUP(AC457,Data!A:G,7,0)</f>
        <v>00010976</v>
      </c>
      <c r="AF457" s="25" t="str">
        <f>VLOOKUP(AC457,Data!A:D,4,0)</f>
        <v>09/10/2025</v>
      </c>
      <c r="AG457" s="20" t="s">
        <v>497</v>
      </c>
      <c r="AH457" s="25" t="s">
        <v>3645</v>
      </c>
      <c r="AI457" s="25" t="str">
        <f>VLOOKUP(AG457,'mã win'!B:K,10,0)</f>
        <v>N</v>
      </c>
      <c r="AJ457" s="20" t="str">
        <f>VLOOKUP(Q457,'mã sp'!A:B,2,0)</f>
        <v>TH200</v>
      </c>
      <c r="AK457" s="25" t="str">
        <f>VLOOKUP(AC457,Data!A:F,6,0)</f>
        <v>K25TTM</v>
      </c>
      <c r="AL457" s="20" t="str">
        <f t="shared" si="28"/>
        <v>6150 WM+ AGG 1 Nguyễn Trường Tộ</v>
      </c>
      <c r="AM457" s="20" t="str">
        <f>VLOOKUP(AC457,Data!A:M,13,0)</f>
        <v>0104918404-010</v>
      </c>
      <c r="AO457" s="20" t="str">
        <f t="shared" si="29"/>
        <v/>
      </c>
      <c r="AP457" s="20" t="str">
        <f>IF(AND(AM457="0104918404",AO457=""),"WIN"&amp;L457,IF(AO457="",VLOOKUP(AM457,'mã win'!B:J,9,0),""))</f>
        <v>WIN-AGG-01-010</v>
      </c>
      <c r="AQ457" s="25" t="str">
        <f t="shared" si="30"/>
        <v>WIN-AGG-01-010</v>
      </c>
      <c r="AR457" s="1">
        <f t="shared" si="31"/>
        <v>98470.080000000002</v>
      </c>
    </row>
    <row r="458" spans="1:44" x14ac:dyDescent="0.25">
      <c r="A458" s="20">
        <v>7944</v>
      </c>
      <c r="B458" s="21">
        <v>9106045794</v>
      </c>
      <c r="C458" s="22">
        <v>45939</v>
      </c>
      <c r="D458" s="22">
        <v>45944</v>
      </c>
      <c r="E458" s="23">
        <v>45939.637790393499</v>
      </c>
      <c r="F458" s="21" t="s">
        <v>7363</v>
      </c>
      <c r="G458" s="22"/>
      <c r="H458" s="20" t="s">
        <v>4127</v>
      </c>
      <c r="I458" s="21" t="s">
        <v>4128</v>
      </c>
      <c r="J458" s="20" t="s">
        <v>4129</v>
      </c>
      <c r="K458" s="20" t="s">
        <v>4130</v>
      </c>
      <c r="L458" s="21" t="s">
        <v>5420</v>
      </c>
      <c r="M458" s="20" t="s">
        <v>5421</v>
      </c>
      <c r="N458" s="20" t="s">
        <v>5422</v>
      </c>
      <c r="O458" s="20">
        <v>10</v>
      </c>
      <c r="P458" s="21" t="s">
        <v>4135</v>
      </c>
      <c r="Q458" s="20" t="s">
        <v>4086</v>
      </c>
      <c r="R458" s="21" t="s">
        <v>4136</v>
      </c>
      <c r="S458" s="21" t="s">
        <v>4133</v>
      </c>
      <c r="T458" s="20">
        <v>45588</v>
      </c>
      <c r="U458" s="20">
        <v>2</v>
      </c>
      <c r="V458" s="20">
        <v>0</v>
      </c>
      <c r="W458" s="20" t="s">
        <v>5421</v>
      </c>
      <c r="Y458" s="22">
        <v>45939.637788078697</v>
      </c>
      <c r="Z458" s="20" t="s">
        <v>7364</v>
      </c>
      <c r="AA458" s="20" t="s">
        <v>4134</v>
      </c>
      <c r="AB458" s="27">
        <v>9106045794</v>
      </c>
      <c r="AC458" s="25" t="str">
        <f>VLOOKUP(AB458,Data!AF:AG,2,0)</f>
        <v>9106045794-00014984</v>
      </c>
      <c r="AE458" s="25" t="str">
        <f>VLOOKUP(AC458,Data!A:G,7,0)</f>
        <v>00014984</v>
      </c>
      <c r="AF458" s="25" t="str">
        <f>VLOOKUP(AC458,Data!A:D,4,0)</f>
        <v>09/10/2025</v>
      </c>
      <c r="AG458" s="20" t="s">
        <v>373</v>
      </c>
      <c r="AH458" s="25" t="s">
        <v>3612</v>
      </c>
      <c r="AI458" s="25" t="str">
        <f>VLOOKUP(AG458,'mã win'!B:K,10,0)</f>
        <v>B</v>
      </c>
      <c r="AJ458" s="20" t="str">
        <f>VLOOKUP(Q458,'mã sp'!A:B,2,0)</f>
        <v>TH200</v>
      </c>
      <c r="AK458" s="25" t="str">
        <f>VLOOKUP(AC458,Data!A:F,6,0)</f>
        <v>K25TTM</v>
      </c>
      <c r="AL458" s="20" t="str">
        <f t="shared" si="28"/>
        <v>6983 WM+ HTH Song Hồng, Nghi Xuân</v>
      </c>
      <c r="AM458" s="20" t="str">
        <f>VLOOKUP(AC458,Data!A:M,13,0)</f>
        <v>0104918404-004</v>
      </c>
      <c r="AO458" s="20" t="str">
        <f t="shared" si="29"/>
        <v/>
      </c>
      <c r="AP458" s="20" t="str">
        <f>IF(AND(AM458="0104918404",AO458=""),"WIN"&amp;L458,IF(AO458="",VLOOKUP(AM458,'mã win'!B:J,9,0),""))</f>
        <v>WIN-HTH-00-004</v>
      </c>
      <c r="AQ458" s="25" t="str">
        <f t="shared" si="30"/>
        <v>WIN-HTH-00-004</v>
      </c>
      <c r="AR458" s="1">
        <f t="shared" si="31"/>
        <v>98470.080000000002</v>
      </c>
    </row>
    <row r="459" spans="1:44" x14ac:dyDescent="0.25">
      <c r="A459" s="20">
        <v>7945</v>
      </c>
      <c r="B459" s="21">
        <v>9106045832</v>
      </c>
      <c r="C459" s="22">
        <v>45939</v>
      </c>
      <c r="D459" s="22">
        <v>45939</v>
      </c>
      <c r="E459" s="23">
        <v>45939.639014236098</v>
      </c>
      <c r="F459" s="21" t="s">
        <v>7365</v>
      </c>
      <c r="G459" s="22"/>
      <c r="H459" s="20" t="s">
        <v>4127</v>
      </c>
      <c r="I459" s="21" t="s">
        <v>4128</v>
      </c>
      <c r="J459" s="20" t="s">
        <v>4129</v>
      </c>
      <c r="K459" s="20" t="s">
        <v>4130</v>
      </c>
      <c r="L459" s="21" t="s">
        <v>5339</v>
      </c>
      <c r="M459" s="20" t="s">
        <v>5340</v>
      </c>
      <c r="N459" s="20" t="s">
        <v>5341</v>
      </c>
      <c r="O459" s="20">
        <v>10</v>
      </c>
      <c r="P459" s="21" t="s">
        <v>4139</v>
      </c>
      <c r="Q459" s="20" t="s">
        <v>3948</v>
      </c>
      <c r="R459" s="21" t="s">
        <v>4140</v>
      </c>
      <c r="S459" s="21" t="s">
        <v>4133</v>
      </c>
      <c r="T459" s="20">
        <v>74250</v>
      </c>
      <c r="U459" s="20">
        <v>1</v>
      </c>
      <c r="V459" s="20">
        <v>0</v>
      </c>
      <c r="W459" s="20" t="s">
        <v>5340</v>
      </c>
      <c r="Y459" s="22">
        <v>45939.639011111103</v>
      </c>
      <c r="AA459" s="20" t="s">
        <v>4134</v>
      </c>
      <c r="AB459" s="27">
        <v>9106045832</v>
      </c>
      <c r="AC459" s="25" t="str">
        <f>VLOOKUP(AB459,Data!AF:AG,2,0)</f>
        <v>9106045832-00008193</v>
      </c>
      <c r="AE459" s="25" t="str">
        <f>VLOOKUP(AC459,Data!A:G,7,0)</f>
        <v>00008193</v>
      </c>
      <c r="AF459" s="25" t="str">
        <f>VLOOKUP(AC459,Data!A:D,4,0)</f>
        <v>09/10/2025</v>
      </c>
      <c r="AG459" s="20" t="s">
        <v>46</v>
      </c>
      <c r="AH459" s="25" t="s">
        <v>3859</v>
      </c>
      <c r="AI459" s="25" t="str">
        <f>VLOOKUP(AG459,'mã win'!B:K,10,0)</f>
        <v>B</v>
      </c>
      <c r="AJ459" s="20" t="str">
        <f>VLOOKUP(Q459,'mã sp'!A:B,2,0)</f>
        <v>CC300</v>
      </c>
      <c r="AK459" s="25" t="str">
        <f>VLOOKUP(AC459,Data!A:F,6,0)</f>
        <v>K25TTM</v>
      </c>
      <c r="AL459" s="20" t="str">
        <f t="shared" si="28"/>
        <v>6438 WM+ NDH Giao Yến, Giao Thủy</v>
      </c>
      <c r="AM459" s="20" t="str">
        <f>VLOOKUP(AC459,Data!A:M,13,0)</f>
        <v>0104918404-064</v>
      </c>
      <c r="AO459" s="20" t="str">
        <f t="shared" si="29"/>
        <v/>
      </c>
      <c r="AP459" s="20" t="str">
        <f>IF(AND(AM459="0104918404",AO459=""),"WIN"&amp;L459,IF(AO459="",VLOOKUP(AM459,'mã win'!B:J,9,0),""))</f>
        <v>WIN-064</v>
      </c>
      <c r="AQ459" s="25" t="str">
        <f t="shared" si="30"/>
        <v>WIN-064</v>
      </c>
      <c r="AR459" s="1">
        <f t="shared" si="31"/>
        <v>80190</v>
      </c>
    </row>
    <row r="460" spans="1:44" x14ac:dyDescent="0.25">
      <c r="A460" s="20">
        <v>7946</v>
      </c>
      <c r="B460" s="21">
        <v>9106045844</v>
      </c>
      <c r="C460" s="22">
        <v>45939</v>
      </c>
      <c r="D460" s="22">
        <v>45939</v>
      </c>
      <c r="E460" s="23">
        <v>45939.6410992245</v>
      </c>
      <c r="F460" s="21" t="s">
        <v>7366</v>
      </c>
      <c r="G460" s="22"/>
      <c r="H460" s="20" t="s">
        <v>4127</v>
      </c>
      <c r="I460" s="21" t="s">
        <v>4128</v>
      </c>
      <c r="J460" s="20" t="s">
        <v>4129</v>
      </c>
      <c r="K460" s="20" t="s">
        <v>4130</v>
      </c>
      <c r="L460" s="21" t="s">
        <v>7367</v>
      </c>
      <c r="M460" s="20" t="s">
        <v>7368</v>
      </c>
      <c r="N460" s="20" t="s">
        <v>7369</v>
      </c>
      <c r="O460" s="20">
        <v>10</v>
      </c>
      <c r="P460" s="21" t="s">
        <v>4139</v>
      </c>
      <c r="Q460" s="20" t="s">
        <v>3948</v>
      </c>
      <c r="R460" s="21" t="s">
        <v>4140</v>
      </c>
      <c r="S460" s="21" t="s">
        <v>4133</v>
      </c>
      <c r="T460" s="20">
        <v>74250</v>
      </c>
      <c r="U460" s="20">
        <v>2</v>
      </c>
      <c r="V460" s="20">
        <v>0</v>
      </c>
      <c r="W460" s="20" t="s">
        <v>7368</v>
      </c>
      <c r="X460" s="20" t="s">
        <v>4161</v>
      </c>
      <c r="Y460" s="22">
        <v>45939.641096412</v>
      </c>
      <c r="AA460" s="20" t="s">
        <v>4134</v>
      </c>
      <c r="AB460" s="27">
        <v>9106045844</v>
      </c>
      <c r="AC460" s="25" t="str">
        <f>VLOOKUP(AB460,Data!AF:AG,2,0)</f>
        <v>9106045844-00482708</v>
      </c>
      <c r="AE460" s="25" t="str">
        <f>VLOOKUP(AC460,Data!A:G,7,0)</f>
        <v>00482708</v>
      </c>
      <c r="AF460" s="25" t="str">
        <f>VLOOKUP(AC460,Data!A:D,4,0)</f>
        <v>09/10/2025</v>
      </c>
      <c r="AG460" s="20" t="s">
        <v>55</v>
      </c>
      <c r="AH460" s="25" t="s">
        <v>10788</v>
      </c>
      <c r="AI460" s="25" t="str">
        <f>VLOOKUP(AG460,'mã win'!B:K,10,0)</f>
        <v>B</v>
      </c>
      <c r="AJ460" s="20" t="str">
        <f>VLOOKUP(Q460,'mã sp'!A:B,2,0)</f>
        <v>CC300</v>
      </c>
      <c r="AK460" s="25" t="str">
        <f>VLOOKUP(AC460,Data!A:F,6,0)</f>
        <v>K25TTM</v>
      </c>
      <c r="AL460" s="20" t="str">
        <f t="shared" si="28"/>
        <v>3057 WM+ HNI P05 Park Hill</v>
      </c>
      <c r="AM460" s="20" t="str">
        <f>VLOOKUP(AC460,Data!A:M,13,0)</f>
        <v>0104918404-002</v>
      </c>
      <c r="AN460" s="20">
        <f>MATCH(L460,[1]Khach_hang!$O:$O,0)</f>
        <v>669</v>
      </c>
      <c r="AO460" s="20" t="str">
        <f t="shared" si="29"/>
        <v>WIN3057</v>
      </c>
      <c r="AP460" s="20" t="str">
        <f>IF(AND(AM460="0104918404",AO460=""),"WIN"&amp;L460,IF(AO460="",VLOOKUP(AM460,'mã win'!B:J,9,0),""))</f>
        <v/>
      </c>
      <c r="AQ460" s="25" t="str">
        <f t="shared" si="30"/>
        <v>WIN3057</v>
      </c>
      <c r="AR460" s="1">
        <f t="shared" si="31"/>
        <v>160380</v>
      </c>
    </row>
    <row r="461" spans="1:44" x14ac:dyDescent="0.25">
      <c r="A461" s="20">
        <v>7947</v>
      </c>
      <c r="B461" s="21">
        <v>9106045844</v>
      </c>
      <c r="C461" s="22">
        <v>45939</v>
      </c>
      <c r="D461" s="22">
        <v>45939</v>
      </c>
      <c r="E461" s="23">
        <v>45939.6410992245</v>
      </c>
      <c r="F461" s="21" t="s">
        <v>7366</v>
      </c>
      <c r="G461" s="22"/>
      <c r="H461" s="20" t="s">
        <v>4127</v>
      </c>
      <c r="I461" s="21" t="s">
        <v>4128</v>
      </c>
      <c r="J461" s="20" t="s">
        <v>4129</v>
      </c>
      <c r="K461" s="20" t="s">
        <v>4130</v>
      </c>
      <c r="L461" s="21" t="s">
        <v>7367</v>
      </c>
      <c r="M461" s="20" t="s">
        <v>7368</v>
      </c>
      <c r="N461" s="20" t="s">
        <v>7369</v>
      </c>
      <c r="O461" s="20">
        <v>20</v>
      </c>
      <c r="P461" s="21" t="s">
        <v>4135</v>
      </c>
      <c r="Q461" s="20" t="s">
        <v>4086</v>
      </c>
      <c r="R461" s="21" t="s">
        <v>4136</v>
      </c>
      <c r="S461" s="21" t="s">
        <v>4133</v>
      </c>
      <c r="T461" s="20">
        <v>45588</v>
      </c>
      <c r="U461" s="20">
        <v>1</v>
      </c>
      <c r="V461" s="20">
        <v>0</v>
      </c>
      <c r="W461" s="20" t="s">
        <v>7368</v>
      </c>
      <c r="X461" s="20" t="s">
        <v>4161</v>
      </c>
      <c r="Y461" s="22">
        <v>45939.641096412</v>
      </c>
      <c r="AA461" s="20" t="s">
        <v>4134</v>
      </c>
      <c r="AB461" s="27">
        <v>9106045844</v>
      </c>
      <c r="AC461" s="25" t="str">
        <f>VLOOKUP(AB461,Data!AF:AG,2,0)</f>
        <v>9106045844-00482708</v>
      </c>
      <c r="AE461" s="25" t="str">
        <f>VLOOKUP(AC461,Data!A:G,7,0)</f>
        <v>00482708</v>
      </c>
      <c r="AF461" s="25" t="str">
        <f>VLOOKUP(AC461,Data!A:D,4,0)</f>
        <v>09/10/2025</v>
      </c>
      <c r="AG461" s="20" t="s">
        <v>55</v>
      </c>
      <c r="AH461" s="25" t="s">
        <v>10788</v>
      </c>
      <c r="AI461" s="25" t="str">
        <f>VLOOKUP(AG461,'mã win'!B:K,10,0)</f>
        <v>B</v>
      </c>
      <c r="AJ461" s="20" t="str">
        <f>VLOOKUP(Q461,'mã sp'!A:B,2,0)</f>
        <v>TH200</v>
      </c>
      <c r="AK461" s="25" t="str">
        <f>VLOOKUP(AC461,Data!A:F,6,0)</f>
        <v>K25TTM</v>
      </c>
      <c r="AL461" s="20" t="str">
        <f t="shared" si="28"/>
        <v>3057 WM+ HNI P05 Park Hill</v>
      </c>
      <c r="AM461" s="20" t="str">
        <f>VLOOKUP(AC461,Data!A:M,13,0)</f>
        <v>0104918404-002</v>
      </c>
      <c r="AN461" s="20">
        <f>MATCH(L461,[1]Khach_hang!$O:$O,0)</f>
        <v>669</v>
      </c>
      <c r="AO461" s="20" t="str">
        <f t="shared" si="29"/>
        <v>WIN3057</v>
      </c>
      <c r="AP461" s="20" t="str">
        <f>IF(AND(AM461="0104918404",AO461=""),"WIN"&amp;L461,IF(AO461="",VLOOKUP(AM461,'mã win'!B:J,9,0),""))</f>
        <v/>
      </c>
      <c r="AQ461" s="25" t="str">
        <f t="shared" si="30"/>
        <v>WIN3057</v>
      </c>
      <c r="AR461" s="1">
        <f t="shared" si="31"/>
        <v>49235.040000000001</v>
      </c>
    </row>
    <row r="462" spans="1:44" x14ac:dyDescent="0.25">
      <c r="A462" s="20">
        <v>7948</v>
      </c>
      <c r="B462" s="21">
        <v>9106045903</v>
      </c>
      <c r="C462" s="22">
        <v>45939</v>
      </c>
      <c r="D462" s="22">
        <v>45939</v>
      </c>
      <c r="E462" s="23">
        <v>45939.642864895803</v>
      </c>
      <c r="F462" s="21" t="s">
        <v>7370</v>
      </c>
      <c r="G462" s="22"/>
      <c r="H462" s="20" t="s">
        <v>4127</v>
      </c>
      <c r="I462" s="21" t="s">
        <v>4128</v>
      </c>
      <c r="J462" s="20" t="s">
        <v>4129</v>
      </c>
      <c r="K462" s="20" t="s">
        <v>4130</v>
      </c>
      <c r="L462" s="21" t="s">
        <v>7371</v>
      </c>
      <c r="M462" s="20" t="s">
        <v>7372</v>
      </c>
      <c r="N462" s="20" t="s">
        <v>7373</v>
      </c>
      <c r="O462" s="20">
        <v>10</v>
      </c>
      <c r="P462" s="21" t="s">
        <v>4168</v>
      </c>
      <c r="Q462" s="20" t="s">
        <v>3992</v>
      </c>
      <c r="R462" s="21" t="s">
        <v>4169</v>
      </c>
      <c r="S462" s="21" t="s">
        <v>4133</v>
      </c>
      <c r="T462" s="20">
        <v>111606</v>
      </c>
      <c r="U462" s="20">
        <v>3</v>
      </c>
      <c r="V462" s="20">
        <v>0</v>
      </c>
      <c r="W462" s="20" t="s">
        <v>7372</v>
      </c>
      <c r="Y462" s="22">
        <v>45939.642861956003</v>
      </c>
      <c r="Z462" s="20" t="s">
        <v>7374</v>
      </c>
      <c r="AA462" s="20" t="s">
        <v>4134</v>
      </c>
      <c r="AB462" s="27">
        <v>9106045903</v>
      </c>
      <c r="AC462" s="25" t="str">
        <f>VLOOKUP(AB462,Data!AF:AG,2,0)</f>
        <v>9106045903-00160339</v>
      </c>
      <c r="AE462" s="25" t="str">
        <f>VLOOKUP(AC462,Data!A:G,7,0)</f>
        <v>00160339</v>
      </c>
      <c r="AF462" s="25" t="str">
        <f>VLOOKUP(AC462,Data!A:D,4,0)</f>
        <v>09/10/2025</v>
      </c>
      <c r="AG462" s="20" t="s">
        <v>198</v>
      </c>
      <c r="AH462" s="25" t="s">
        <v>11828</v>
      </c>
      <c r="AI462" s="25" t="str">
        <f>VLOOKUP(AG462,'mã win'!B:K,10,0)</f>
        <v>N</v>
      </c>
      <c r="AJ462" s="20" t="str">
        <f>VLOOKUP(Q462,'mã sp'!A:B,2,0)</f>
        <v>GXD500</v>
      </c>
      <c r="AK462" s="25" t="str">
        <f>VLOOKUP(AC462,Data!A:F,6,0)</f>
        <v>K25TTM</v>
      </c>
      <c r="AL462" s="20" t="str">
        <f t="shared" si="28"/>
        <v>4319 WM+ HCM 492-494 đường số 7</v>
      </c>
      <c r="AM462" s="20" t="str">
        <f>VLOOKUP(AC462,Data!A:M,13,0)</f>
        <v>0104918404</v>
      </c>
      <c r="AN462" s="20">
        <f>MATCH(L462,[1]Khach_hang!$O:$O,0)</f>
        <v>1190</v>
      </c>
      <c r="AO462" s="20" t="str">
        <f t="shared" si="29"/>
        <v>WIN4319</v>
      </c>
      <c r="AP462" s="20" t="str">
        <f>IF(AND(AM462="0104918404",AO462=""),"WIN"&amp;L462,IF(AO462="",VLOOKUP(AM462,'mã win'!B:J,9,0),""))</f>
        <v/>
      </c>
      <c r="AQ462" s="25" t="str">
        <f t="shared" si="30"/>
        <v>WIN4319</v>
      </c>
      <c r="AR462" s="1">
        <f t="shared" si="31"/>
        <v>361603.44</v>
      </c>
    </row>
    <row r="463" spans="1:44" x14ac:dyDescent="0.25">
      <c r="A463" s="20">
        <v>7949</v>
      </c>
      <c r="B463" s="21">
        <v>9106045903</v>
      </c>
      <c r="C463" s="22">
        <v>45939</v>
      </c>
      <c r="D463" s="22">
        <v>45939</v>
      </c>
      <c r="E463" s="23">
        <v>45939.642864895803</v>
      </c>
      <c r="F463" s="21" t="s">
        <v>7370</v>
      </c>
      <c r="G463" s="22"/>
      <c r="H463" s="20" t="s">
        <v>4127</v>
      </c>
      <c r="I463" s="21" t="s">
        <v>4128</v>
      </c>
      <c r="J463" s="20" t="s">
        <v>4129</v>
      </c>
      <c r="K463" s="20" t="s">
        <v>4130</v>
      </c>
      <c r="L463" s="21" t="s">
        <v>7371</v>
      </c>
      <c r="M463" s="20" t="s">
        <v>7372</v>
      </c>
      <c r="N463" s="20" t="s">
        <v>7373</v>
      </c>
      <c r="O463" s="20">
        <v>20</v>
      </c>
      <c r="P463" s="21" t="s">
        <v>4141</v>
      </c>
      <c r="Q463" s="20" t="s">
        <v>4058</v>
      </c>
      <c r="R463" s="21" t="s">
        <v>4142</v>
      </c>
      <c r="S463" s="21" t="s">
        <v>4133</v>
      </c>
      <c r="T463" s="20">
        <v>37720</v>
      </c>
      <c r="U463" s="20">
        <v>1</v>
      </c>
      <c r="V463" s="20">
        <v>0</v>
      </c>
      <c r="W463" s="20" t="s">
        <v>7372</v>
      </c>
      <c r="Y463" s="22">
        <v>45939.642861956003</v>
      </c>
      <c r="Z463" s="20" t="s">
        <v>7374</v>
      </c>
      <c r="AA463" s="20" t="s">
        <v>4134</v>
      </c>
      <c r="AB463" s="27">
        <v>9106045903</v>
      </c>
      <c r="AC463" s="25" t="str">
        <f>VLOOKUP(AB463,Data!AF:AG,2,0)</f>
        <v>9106045903-00160339</v>
      </c>
      <c r="AE463" s="25" t="str">
        <f>VLOOKUP(AC463,Data!A:G,7,0)</f>
        <v>00160339</v>
      </c>
      <c r="AF463" s="25" t="str">
        <f>VLOOKUP(AC463,Data!A:D,4,0)</f>
        <v>09/10/2025</v>
      </c>
      <c r="AG463" s="20" t="s">
        <v>198</v>
      </c>
      <c r="AH463" s="25" t="s">
        <v>11828</v>
      </c>
      <c r="AI463" s="25" t="str">
        <f>VLOOKUP(AG463,'mã win'!B:K,10,0)</f>
        <v>N</v>
      </c>
      <c r="AJ463" s="20" t="str">
        <f>VLOOKUP(Q463,'mã sp'!A:B,2,0)</f>
        <v>MNH250</v>
      </c>
      <c r="AK463" s="25" t="str">
        <f>VLOOKUP(AC463,Data!A:F,6,0)</f>
        <v>K25TTM</v>
      </c>
      <c r="AL463" s="20" t="str">
        <f t="shared" si="28"/>
        <v>4319 WM+ HCM 492-494 đường số 7</v>
      </c>
      <c r="AM463" s="20" t="str">
        <f>VLOOKUP(AC463,Data!A:M,13,0)</f>
        <v>0104918404</v>
      </c>
      <c r="AN463" s="20">
        <f>MATCH(L463,[1]Khach_hang!$O:$O,0)</f>
        <v>1190</v>
      </c>
      <c r="AO463" s="20" t="str">
        <f t="shared" si="29"/>
        <v>WIN4319</v>
      </c>
      <c r="AP463" s="20" t="str">
        <f>IF(AND(AM463="0104918404",AO463=""),"WIN"&amp;L463,IF(AO463="",VLOOKUP(AM463,'mã win'!B:J,9,0),""))</f>
        <v/>
      </c>
      <c r="AQ463" s="25" t="str">
        <f t="shared" si="30"/>
        <v>WIN4319</v>
      </c>
      <c r="AR463" s="1">
        <f t="shared" si="31"/>
        <v>40737.599999999999</v>
      </c>
    </row>
    <row r="464" spans="1:44" x14ac:dyDescent="0.25">
      <c r="A464" s="20">
        <v>7950</v>
      </c>
      <c r="B464" s="21">
        <v>9106045903</v>
      </c>
      <c r="C464" s="22">
        <v>45939</v>
      </c>
      <c r="D464" s="22">
        <v>45939</v>
      </c>
      <c r="E464" s="23">
        <v>45939.642864895803</v>
      </c>
      <c r="F464" s="21" t="s">
        <v>7370</v>
      </c>
      <c r="G464" s="22"/>
      <c r="H464" s="20" t="s">
        <v>4127</v>
      </c>
      <c r="I464" s="21" t="s">
        <v>4128</v>
      </c>
      <c r="J464" s="20" t="s">
        <v>4129</v>
      </c>
      <c r="K464" s="20" t="s">
        <v>4130</v>
      </c>
      <c r="L464" s="21" t="s">
        <v>7371</v>
      </c>
      <c r="M464" s="20" t="s">
        <v>7372</v>
      </c>
      <c r="N464" s="20" t="s">
        <v>7373</v>
      </c>
      <c r="O464" s="20">
        <v>30</v>
      </c>
      <c r="P464" s="21" t="s">
        <v>4135</v>
      </c>
      <c r="Q464" s="20" t="s">
        <v>4086</v>
      </c>
      <c r="R464" s="21" t="s">
        <v>4136</v>
      </c>
      <c r="S464" s="21" t="s">
        <v>4133</v>
      </c>
      <c r="T464" s="20">
        <v>45588</v>
      </c>
      <c r="U464" s="20">
        <v>5</v>
      </c>
      <c r="V464" s="20">
        <v>0</v>
      </c>
      <c r="W464" s="20" t="s">
        <v>7372</v>
      </c>
      <c r="Y464" s="22">
        <v>45939.642861956003</v>
      </c>
      <c r="Z464" s="20" t="s">
        <v>7374</v>
      </c>
      <c r="AA464" s="20" t="s">
        <v>4134</v>
      </c>
      <c r="AB464" s="27">
        <v>9106045903</v>
      </c>
      <c r="AC464" s="25" t="str">
        <f>VLOOKUP(AB464,Data!AF:AG,2,0)</f>
        <v>9106045903-00160339</v>
      </c>
      <c r="AE464" s="25" t="str">
        <f>VLOOKUP(AC464,Data!A:G,7,0)</f>
        <v>00160339</v>
      </c>
      <c r="AF464" s="25" t="str">
        <f>VLOOKUP(AC464,Data!A:D,4,0)</f>
        <v>09/10/2025</v>
      </c>
      <c r="AG464" s="20" t="s">
        <v>198</v>
      </c>
      <c r="AH464" s="25" t="s">
        <v>11828</v>
      </c>
      <c r="AI464" s="25" t="str">
        <f>VLOOKUP(AG464,'mã win'!B:K,10,0)</f>
        <v>N</v>
      </c>
      <c r="AJ464" s="20" t="str">
        <f>VLOOKUP(Q464,'mã sp'!A:B,2,0)</f>
        <v>TH200</v>
      </c>
      <c r="AK464" s="25" t="str">
        <f>VLOOKUP(AC464,Data!A:F,6,0)</f>
        <v>K25TTM</v>
      </c>
      <c r="AL464" s="20" t="str">
        <f t="shared" si="28"/>
        <v>4319 WM+ HCM 492-494 đường số 7</v>
      </c>
      <c r="AM464" s="20" t="str">
        <f>VLOOKUP(AC464,Data!A:M,13,0)</f>
        <v>0104918404</v>
      </c>
      <c r="AN464" s="20">
        <f>MATCH(L464,[1]Khach_hang!$O:$O,0)</f>
        <v>1190</v>
      </c>
      <c r="AO464" s="20" t="str">
        <f t="shared" si="29"/>
        <v>WIN4319</v>
      </c>
      <c r="AP464" s="20" t="str">
        <f>IF(AND(AM464="0104918404",AO464=""),"WIN"&amp;L464,IF(AO464="",VLOOKUP(AM464,'mã win'!B:J,9,0),""))</f>
        <v/>
      </c>
      <c r="AQ464" s="25" t="str">
        <f t="shared" si="30"/>
        <v>WIN4319</v>
      </c>
      <c r="AR464" s="1">
        <f t="shared" si="31"/>
        <v>246175.2</v>
      </c>
    </row>
    <row r="465" spans="1:44" x14ac:dyDescent="0.25">
      <c r="A465" s="20">
        <v>7951</v>
      </c>
      <c r="B465" s="21">
        <v>9106045903</v>
      </c>
      <c r="C465" s="22">
        <v>45939</v>
      </c>
      <c r="D465" s="22">
        <v>45939</v>
      </c>
      <c r="E465" s="23">
        <v>45939.642864895803</v>
      </c>
      <c r="F465" s="21" t="s">
        <v>7370</v>
      </c>
      <c r="G465" s="22"/>
      <c r="H465" s="20" t="s">
        <v>4127</v>
      </c>
      <c r="I465" s="21" t="s">
        <v>4128</v>
      </c>
      <c r="J465" s="20" t="s">
        <v>4129</v>
      </c>
      <c r="K465" s="20" t="s">
        <v>4130</v>
      </c>
      <c r="L465" s="21" t="s">
        <v>7371</v>
      </c>
      <c r="M465" s="20" t="s">
        <v>7372</v>
      </c>
      <c r="N465" s="20" t="s">
        <v>7373</v>
      </c>
      <c r="O465" s="20">
        <v>40</v>
      </c>
      <c r="P465" s="21" t="s">
        <v>4150</v>
      </c>
      <c r="Q465" s="20" t="s">
        <v>3966</v>
      </c>
      <c r="R465" s="21" t="s">
        <v>4151</v>
      </c>
      <c r="S465" s="21" t="s">
        <v>4133</v>
      </c>
      <c r="T465" s="20">
        <v>70950</v>
      </c>
      <c r="U465" s="20">
        <v>2</v>
      </c>
      <c r="V465" s="20">
        <v>0</v>
      </c>
      <c r="W465" s="20" t="s">
        <v>7372</v>
      </c>
      <c r="Y465" s="22">
        <v>45939.642861956003</v>
      </c>
      <c r="Z465" s="20" t="s">
        <v>7374</v>
      </c>
      <c r="AA465" s="20" t="s">
        <v>4134</v>
      </c>
      <c r="AB465" s="27">
        <v>9106045903</v>
      </c>
      <c r="AC465" s="25" t="str">
        <f>VLOOKUP(AB465,Data!AF:AG,2,0)</f>
        <v>9106045903-00160339</v>
      </c>
      <c r="AE465" s="25" t="str">
        <f>VLOOKUP(AC465,Data!A:G,7,0)</f>
        <v>00160339</v>
      </c>
      <c r="AF465" s="25" t="str">
        <f>VLOOKUP(AC465,Data!A:D,4,0)</f>
        <v>09/10/2025</v>
      </c>
      <c r="AG465" s="20" t="s">
        <v>198</v>
      </c>
      <c r="AH465" s="25" t="s">
        <v>11828</v>
      </c>
      <c r="AI465" s="25" t="str">
        <f>VLOOKUP(AG465,'mã win'!B:K,10,0)</f>
        <v>N</v>
      </c>
      <c r="AJ465" s="20" t="str">
        <f>VLOOKUP(Q465,'mã sp'!A:B,2,0)</f>
        <v>CN300</v>
      </c>
      <c r="AK465" s="25" t="str">
        <f>VLOOKUP(AC465,Data!A:F,6,0)</f>
        <v>K25TTM</v>
      </c>
      <c r="AL465" s="20" t="str">
        <f t="shared" si="28"/>
        <v>4319 WM+ HCM 492-494 đường số 7</v>
      </c>
      <c r="AM465" s="20" t="str">
        <f>VLOOKUP(AC465,Data!A:M,13,0)</f>
        <v>0104918404</v>
      </c>
      <c r="AN465" s="20">
        <f>MATCH(L465,[1]Khach_hang!$O:$O,0)</f>
        <v>1190</v>
      </c>
      <c r="AO465" s="20" t="str">
        <f t="shared" si="29"/>
        <v>WIN4319</v>
      </c>
      <c r="AP465" s="20" t="str">
        <f>IF(AND(AM465="0104918404",AO465=""),"WIN"&amp;L465,IF(AO465="",VLOOKUP(AM465,'mã win'!B:J,9,0),""))</f>
        <v/>
      </c>
      <c r="AQ465" s="25" t="str">
        <f t="shared" si="30"/>
        <v>WIN4319</v>
      </c>
      <c r="AR465" s="1">
        <f t="shared" si="31"/>
        <v>153252</v>
      </c>
    </row>
    <row r="466" spans="1:44" x14ac:dyDescent="0.25">
      <c r="A466" s="20">
        <v>7952</v>
      </c>
      <c r="B466" s="21">
        <v>9106045903</v>
      </c>
      <c r="C466" s="22">
        <v>45939</v>
      </c>
      <c r="D466" s="22">
        <v>45939</v>
      </c>
      <c r="E466" s="23">
        <v>45939.642864895803</v>
      </c>
      <c r="F466" s="21" t="s">
        <v>7370</v>
      </c>
      <c r="G466" s="22"/>
      <c r="H466" s="20" t="s">
        <v>4127</v>
      </c>
      <c r="I466" s="21" t="s">
        <v>4128</v>
      </c>
      <c r="J466" s="20" t="s">
        <v>4129</v>
      </c>
      <c r="K466" s="20" t="s">
        <v>4130</v>
      </c>
      <c r="L466" s="21" t="s">
        <v>7371</v>
      </c>
      <c r="M466" s="20" t="s">
        <v>7372</v>
      </c>
      <c r="N466" s="20" t="s">
        <v>7373</v>
      </c>
      <c r="O466" s="20">
        <v>50</v>
      </c>
      <c r="P466" s="21" t="s">
        <v>4139</v>
      </c>
      <c r="Q466" s="20" t="s">
        <v>3948</v>
      </c>
      <c r="R466" s="21" t="s">
        <v>4140</v>
      </c>
      <c r="S466" s="21" t="s">
        <v>4133</v>
      </c>
      <c r="T466" s="20">
        <v>74250</v>
      </c>
      <c r="U466" s="20">
        <v>1</v>
      </c>
      <c r="V466" s="20">
        <v>0</v>
      </c>
      <c r="W466" s="20" t="s">
        <v>7372</v>
      </c>
      <c r="Y466" s="22">
        <v>45939.642861956003</v>
      </c>
      <c r="Z466" s="20" t="s">
        <v>7374</v>
      </c>
      <c r="AA466" s="20" t="s">
        <v>4134</v>
      </c>
      <c r="AB466" s="27">
        <v>9106045903</v>
      </c>
      <c r="AC466" s="25" t="str">
        <f>VLOOKUP(AB466,Data!AF:AG,2,0)</f>
        <v>9106045903-00160339</v>
      </c>
      <c r="AE466" s="25" t="str">
        <f>VLOOKUP(AC466,Data!A:G,7,0)</f>
        <v>00160339</v>
      </c>
      <c r="AF466" s="25" t="str">
        <f>VLOOKUP(AC466,Data!A:D,4,0)</f>
        <v>09/10/2025</v>
      </c>
      <c r="AG466" s="20" t="s">
        <v>198</v>
      </c>
      <c r="AH466" s="25" t="s">
        <v>11828</v>
      </c>
      <c r="AI466" s="25" t="str">
        <f>VLOOKUP(AG466,'mã win'!B:K,10,0)</f>
        <v>N</v>
      </c>
      <c r="AJ466" s="20" t="str">
        <f>VLOOKUP(Q466,'mã sp'!A:B,2,0)</f>
        <v>CC300</v>
      </c>
      <c r="AK466" s="25" t="str">
        <f>VLOOKUP(AC466,Data!A:F,6,0)</f>
        <v>K25TTM</v>
      </c>
      <c r="AL466" s="20" t="str">
        <f t="shared" si="28"/>
        <v>4319 WM+ HCM 492-494 đường số 7</v>
      </c>
      <c r="AM466" s="20" t="str">
        <f>VLOOKUP(AC466,Data!A:M,13,0)</f>
        <v>0104918404</v>
      </c>
      <c r="AN466" s="20">
        <f>MATCH(L466,[1]Khach_hang!$O:$O,0)</f>
        <v>1190</v>
      </c>
      <c r="AO466" s="20" t="str">
        <f t="shared" si="29"/>
        <v>WIN4319</v>
      </c>
      <c r="AP466" s="20" t="str">
        <f>IF(AND(AM466="0104918404",AO466=""),"WIN"&amp;L466,IF(AO466="",VLOOKUP(AM466,'mã win'!B:J,9,0),""))</f>
        <v/>
      </c>
      <c r="AQ466" s="25" t="str">
        <f t="shared" si="30"/>
        <v>WIN4319</v>
      </c>
      <c r="AR466" s="1">
        <f t="shared" si="31"/>
        <v>80190</v>
      </c>
    </row>
    <row r="467" spans="1:44" x14ac:dyDescent="0.25">
      <c r="A467" s="20">
        <v>7953</v>
      </c>
      <c r="B467" s="21">
        <v>9106045939</v>
      </c>
      <c r="C467" s="22">
        <v>45939</v>
      </c>
      <c r="D467" s="22">
        <v>45944</v>
      </c>
      <c r="E467" s="23">
        <v>45939.643274502298</v>
      </c>
      <c r="F467" s="21" t="s">
        <v>7375</v>
      </c>
      <c r="G467" s="22"/>
      <c r="H467" s="20" t="s">
        <v>4127</v>
      </c>
      <c r="I467" s="21" t="s">
        <v>4128</v>
      </c>
      <c r="J467" s="20" t="s">
        <v>4129</v>
      </c>
      <c r="K467" s="20" t="s">
        <v>4130</v>
      </c>
      <c r="L467" s="21" t="s">
        <v>4377</v>
      </c>
      <c r="M467" s="20" t="s">
        <v>4378</v>
      </c>
      <c r="N467" s="20" t="s">
        <v>4379</v>
      </c>
      <c r="O467" s="20">
        <v>10</v>
      </c>
      <c r="P467" s="21" t="s">
        <v>4137</v>
      </c>
      <c r="Q467" s="20" t="s">
        <v>4098</v>
      </c>
      <c r="R467" s="21" t="s">
        <v>4138</v>
      </c>
      <c r="S467" s="21" t="s">
        <v>4133</v>
      </c>
      <c r="T467" s="20">
        <v>111058</v>
      </c>
      <c r="U467" s="20">
        <v>1</v>
      </c>
      <c r="V467" s="20">
        <v>0</v>
      </c>
      <c r="W467" s="20" t="s">
        <v>4378</v>
      </c>
      <c r="X467" s="20" t="s">
        <v>4161</v>
      </c>
      <c r="Y467" s="22">
        <v>45939.643271608802</v>
      </c>
      <c r="AA467" s="20" t="s">
        <v>4134</v>
      </c>
      <c r="AB467" s="27">
        <v>9106045939</v>
      </c>
      <c r="AC467" s="25" t="str">
        <f>VLOOKUP(AB467,Data!AF:AG,2,0)</f>
        <v>9106045939-00081150</v>
      </c>
      <c r="AE467" s="25" t="str">
        <f>VLOOKUP(AC467,Data!A:G,7,0)</f>
        <v>00081150</v>
      </c>
      <c r="AF467" s="25" t="str">
        <f>VLOOKUP(AC467,Data!A:D,4,0)</f>
        <v>09/10/2025</v>
      </c>
      <c r="AG467" s="20" t="s">
        <v>64</v>
      </c>
      <c r="AH467" s="25" t="s">
        <v>3639</v>
      </c>
      <c r="AI467" s="25" t="str">
        <f>VLOOKUP(AG467,'mã win'!B:K,10,0)</f>
        <v>N</v>
      </c>
      <c r="AJ467" s="20" t="str">
        <f>VLOOKUP(Q467,'mã sp'!A:B,2,0)</f>
        <v>GM500</v>
      </c>
      <c r="AK467" s="25" t="str">
        <f>VLOOKUP(AC467,Data!A:F,6,0)</f>
        <v>K25TTM</v>
      </c>
      <c r="AL467" s="20" t="str">
        <f t="shared" si="28"/>
        <v>4157 WM+ DNG 119 Phạm Như Xương</v>
      </c>
      <c r="AM467" s="20" t="str">
        <f>VLOOKUP(AC467,Data!A:M,13,0)</f>
        <v>0104918404-009</v>
      </c>
      <c r="AO467" s="20" t="str">
        <f t="shared" si="29"/>
        <v/>
      </c>
      <c r="AP467" s="20" t="str">
        <f>IF(AND(AM467="0104918404",AO467=""),"WIN"&amp;L467,IF(AO467="",VLOOKUP(AM467,'mã win'!B:J,9,0),""))</f>
        <v>WIN-DNG-01-009</v>
      </c>
      <c r="AQ467" s="25" t="str">
        <f t="shared" si="30"/>
        <v>WIN-DNG-01-009</v>
      </c>
      <c r="AR467" s="1">
        <f t="shared" si="31"/>
        <v>119942.64</v>
      </c>
    </row>
    <row r="468" spans="1:44" x14ac:dyDescent="0.25">
      <c r="A468" s="20">
        <v>7954</v>
      </c>
      <c r="B468" s="21">
        <v>9106045922</v>
      </c>
      <c r="C468" s="22">
        <v>45939</v>
      </c>
      <c r="D468" s="22">
        <v>45939</v>
      </c>
      <c r="E468" s="23">
        <v>45939.643337152796</v>
      </c>
      <c r="F468" s="21" t="s">
        <v>7376</v>
      </c>
      <c r="G468" s="22"/>
      <c r="H468" s="20" t="s">
        <v>4127</v>
      </c>
      <c r="I468" s="21" t="s">
        <v>4128</v>
      </c>
      <c r="J468" s="20" t="s">
        <v>4129</v>
      </c>
      <c r="K468" s="20" t="s">
        <v>4130</v>
      </c>
      <c r="L468" s="21" t="s">
        <v>5120</v>
      </c>
      <c r="M468" s="20" t="s">
        <v>5121</v>
      </c>
      <c r="N468" s="20" t="s">
        <v>5122</v>
      </c>
      <c r="O468" s="20">
        <v>10</v>
      </c>
      <c r="P468" s="21" t="s">
        <v>4139</v>
      </c>
      <c r="Q468" s="20" t="s">
        <v>3948</v>
      </c>
      <c r="R468" s="21" t="s">
        <v>4140</v>
      </c>
      <c r="S468" s="21" t="s">
        <v>4133</v>
      </c>
      <c r="T468" s="20">
        <v>74250</v>
      </c>
      <c r="U468" s="20">
        <v>1</v>
      </c>
      <c r="V468" s="20">
        <v>0</v>
      </c>
      <c r="W468" s="20" t="s">
        <v>5123</v>
      </c>
      <c r="Y468" s="22">
        <v>45939.6433342245</v>
      </c>
      <c r="AA468" s="20" t="s">
        <v>4134</v>
      </c>
      <c r="AB468" s="27">
        <v>9106045922</v>
      </c>
      <c r="AC468" s="25" t="str">
        <f>VLOOKUP(AB468,Data!AF:AG,2,0)</f>
        <v>9106045922-00015886</v>
      </c>
      <c r="AE468" s="25" t="str">
        <f>VLOOKUP(AC468,Data!A:G,7,0)</f>
        <v>00015886</v>
      </c>
      <c r="AF468" s="25" t="str">
        <f>VLOOKUP(AC468,Data!A:D,4,0)</f>
        <v>09/10/2025</v>
      </c>
      <c r="AG468" s="20" t="s">
        <v>189</v>
      </c>
      <c r="AH468" s="25" t="s">
        <v>3844</v>
      </c>
      <c r="AI468" s="25" t="str">
        <f>VLOOKUP(AG468,'mã win'!B:K,10,0)</f>
        <v>N</v>
      </c>
      <c r="AJ468" s="20" t="str">
        <f>VLOOKUP(Q468,'mã sp'!A:B,2,0)</f>
        <v>CC300</v>
      </c>
      <c r="AK468" s="25" t="str">
        <f>VLOOKUP(AC468,Data!A:F,6,0)</f>
        <v>K25TTM</v>
      </c>
      <c r="AL468" s="20" t="str">
        <f t="shared" si="28"/>
        <v>2ATJ WM+ QNM Phong Lục Tây, Điện Thắng N</v>
      </c>
      <c r="AM468" s="20" t="str">
        <f>VLOOKUP(AC468,Data!A:M,13,0)</f>
        <v>0104918404-061</v>
      </c>
      <c r="AO468" s="20" t="str">
        <f t="shared" si="29"/>
        <v/>
      </c>
      <c r="AP468" s="20" t="str">
        <f>IF(AND(AM468="0104918404",AO468=""),"WIN"&amp;L468,IF(AO468="",VLOOKUP(AM468,'mã win'!B:J,9,0),""))</f>
        <v>WIN-061</v>
      </c>
      <c r="AQ468" s="25" t="str">
        <f t="shared" si="30"/>
        <v>WIN-061</v>
      </c>
      <c r="AR468" s="1">
        <f t="shared" si="31"/>
        <v>80190</v>
      </c>
    </row>
    <row r="469" spans="1:44" x14ac:dyDescent="0.25">
      <c r="A469" s="20">
        <v>7955</v>
      </c>
      <c r="B469" s="21">
        <v>9106045992</v>
      </c>
      <c r="C469" s="22">
        <v>45939</v>
      </c>
      <c r="D469" s="22">
        <v>45944</v>
      </c>
      <c r="E469" s="23">
        <v>45939.646855011597</v>
      </c>
      <c r="F469" s="21" t="s">
        <v>7377</v>
      </c>
      <c r="G469" s="22"/>
      <c r="H469" s="20" t="s">
        <v>4127</v>
      </c>
      <c r="I469" s="21" t="s">
        <v>4128</v>
      </c>
      <c r="J469" s="20" t="s">
        <v>4129</v>
      </c>
      <c r="K469" s="20" t="s">
        <v>4130</v>
      </c>
      <c r="L469" s="21" t="s">
        <v>5697</v>
      </c>
      <c r="M469" s="20" t="s">
        <v>5698</v>
      </c>
      <c r="N469" s="20" t="s">
        <v>5699</v>
      </c>
      <c r="O469" s="20">
        <v>10</v>
      </c>
      <c r="P469" s="21" t="s">
        <v>4135</v>
      </c>
      <c r="Q469" s="20" t="s">
        <v>4086</v>
      </c>
      <c r="R469" s="21" t="s">
        <v>4136</v>
      </c>
      <c r="S469" s="21" t="s">
        <v>4133</v>
      </c>
      <c r="T469" s="20">
        <v>45588</v>
      </c>
      <c r="U469" s="20">
        <v>1</v>
      </c>
      <c r="V469" s="20">
        <v>0</v>
      </c>
      <c r="W469" s="20" t="s">
        <v>5698</v>
      </c>
      <c r="Y469" s="22">
        <v>45939.646851817102</v>
      </c>
      <c r="AA469" s="20" t="s">
        <v>4134</v>
      </c>
      <c r="AB469" s="27">
        <v>9106045992</v>
      </c>
      <c r="AC469" s="25" t="str">
        <f>VLOOKUP(AB469,Data!AF:AG,2,0)</f>
        <v>9106045992-00035508</v>
      </c>
      <c r="AE469" s="25" t="str">
        <f>VLOOKUP(AC469,Data!A:G,7,0)</f>
        <v>00035508</v>
      </c>
      <c r="AF469" s="25" t="str">
        <f>VLOOKUP(AC469,Data!A:D,4,0)</f>
        <v>09/10/2025</v>
      </c>
      <c r="AG469" s="20" t="s">
        <v>605</v>
      </c>
      <c r="AH469" s="25" t="s">
        <v>3711</v>
      </c>
      <c r="AI469" s="25" t="str">
        <f>VLOOKUP(AG469,'mã win'!B:K,10,0)</f>
        <v>B</v>
      </c>
      <c r="AJ469" s="20" t="str">
        <f>VLOOKUP(Q469,'mã sp'!A:B,2,0)</f>
        <v>TH200</v>
      </c>
      <c r="AK469" s="25" t="str">
        <f>VLOOKUP(AC469,Data!A:F,6,0)</f>
        <v>K25TTM</v>
      </c>
      <c r="AL469" s="20" t="str">
        <f t="shared" si="28"/>
        <v>2AK5 WM+ HPG Cao Nhân, Thủy Nguyên</v>
      </c>
      <c r="AM469" s="20" t="str">
        <f>VLOOKUP(AC469,Data!A:M,13,0)</f>
        <v>0104918404-025</v>
      </c>
      <c r="AO469" s="20" t="str">
        <f t="shared" si="29"/>
        <v/>
      </c>
      <c r="AP469" s="20" t="str">
        <f>IF(AND(AM469="0104918404",AO469=""),"WIN"&amp;L469,IF(AO469="",VLOOKUP(AM469,'mã win'!B:J,9,0),""))</f>
        <v>WIN-025</v>
      </c>
      <c r="AQ469" s="25" t="str">
        <f t="shared" si="30"/>
        <v>WIN-025</v>
      </c>
      <c r="AR469" s="1">
        <f t="shared" si="31"/>
        <v>49235.040000000001</v>
      </c>
    </row>
    <row r="470" spans="1:44" x14ac:dyDescent="0.25">
      <c r="A470" s="20">
        <v>7956</v>
      </c>
      <c r="B470" s="21">
        <v>9106045992</v>
      </c>
      <c r="C470" s="22">
        <v>45939</v>
      </c>
      <c r="D470" s="22">
        <v>45944</v>
      </c>
      <c r="E470" s="23">
        <v>45939.646855011597</v>
      </c>
      <c r="F470" s="21" t="s">
        <v>7377</v>
      </c>
      <c r="G470" s="22"/>
      <c r="H470" s="20" t="s">
        <v>4127</v>
      </c>
      <c r="I470" s="21" t="s">
        <v>4128</v>
      </c>
      <c r="J470" s="20" t="s">
        <v>4129</v>
      </c>
      <c r="K470" s="20" t="s">
        <v>4130</v>
      </c>
      <c r="L470" s="21" t="s">
        <v>5697</v>
      </c>
      <c r="M470" s="20" t="s">
        <v>5698</v>
      </c>
      <c r="N470" s="20" t="s">
        <v>5699</v>
      </c>
      <c r="O470" s="20">
        <v>20</v>
      </c>
      <c r="P470" s="21" t="s">
        <v>4171</v>
      </c>
      <c r="Q470" s="20" t="s">
        <v>3998</v>
      </c>
      <c r="R470" s="21" t="s">
        <v>4172</v>
      </c>
      <c r="S470" s="21" t="s">
        <v>4133</v>
      </c>
      <c r="T470" s="20">
        <v>49500</v>
      </c>
      <c r="U470" s="20">
        <v>2</v>
      </c>
      <c r="V470" s="20">
        <v>0</v>
      </c>
      <c r="W470" s="20" t="s">
        <v>5698</v>
      </c>
      <c r="Y470" s="22">
        <v>45939.646851817102</v>
      </c>
      <c r="AA470" s="20" t="s">
        <v>4134</v>
      </c>
      <c r="AB470" s="27">
        <v>9106045992</v>
      </c>
      <c r="AC470" s="25" t="str">
        <f>VLOOKUP(AB470,Data!AF:AG,2,0)</f>
        <v>9106045992-00035508</v>
      </c>
      <c r="AE470" s="25" t="str">
        <f>VLOOKUP(AC470,Data!A:G,7,0)</f>
        <v>00035508</v>
      </c>
      <c r="AF470" s="25" t="str">
        <f>VLOOKUP(AC470,Data!A:D,4,0)</f>
        <v>09/10/2025</v>
      </c>
      <c r="AG470" s="20" t="s">
        <v>605</v>
      </c>
      <c r="AH470" s="25" t="s">
        <v>3711</v>
      </c>
      <c r="AI470" s="25" t="str">
        <f>VLOOKUP(AG470,'mã win'!B:K,10,0)</f>
        <v>B</v>
      </c>
      <c r="AJ470" s="20" t="str">
        <f>VLOOKUP(Q470,'mã sp'!A:B,2,0)</f>
        <v>GL250</v>
      </c>
      <c r="AK470" s="25" t="str">
        <f>VLOOKUP(AC470,Data!A:F,6,0)</f>
        <v>K25TTM</v>
      </c>
      <c r="AL470" s="20" t="str">
        <f t="shared" si="28"/>
        <v>2AK5 WM+ HPG Cao Nhân, Thủy Nguyên</v>
      </c>
      <c r="AM470" s="20" t="str">
        <f>VLOOKUP(AC470,Data!A:M,13,0)</f>
        <v>0104918404-025</v>
      </c>
      <c r="AO470" s="20" t="str">
        <f t="shared" si="29"/>
        <v/>
      </c>
      <c r="AP470" s="20" t="str">
        <f>IF(AND(AM470="0104918404",AO470=""),"WIN"&amp;L470,IF(AO470="",VLOOKUP(AM470,'mã win'!B:J,9,0),""))</f>
        <v>WIN-025</v>
      </c>
      <c r="AQ470" s="25" t="str">
        <f t="shared" si="30"/>
        <v>WIN-025</v>
      </c>
      <c r="AR470" s="1">
        <f t="shared" si="31"/>
        <v>106920</v>
      </c>
    </row>
    <row r="471" spans="1:44" x14ac:dyDescent="0.25">
      <c r="A471" s="20">
        <v>7957</v>
      </c>
      <c r="B471" s="21">
        <v>9106045992</v>
      </c>
      <c r="C471" s="22">
        <v>45939</v>
      </c>
      <c r="D471" s="22">
        <v>45944</v>
      </c>
      <c r="E471" s="23">
        <v>45939.646855011597</v>
      </c>
      <c r="F471" s="21" t="s">
        <v>7377</v>
      </c>
      <c r="G471" s="22"/>
      <c r="H471" s="20" t="s">
        <v>4127</v>
      </c>
      <c r="I471" s="21" t="s">
        <v>4128</v>
      </c>
      <c r="J471" s="20" t="s">
        <v>4129</v>
      </c>
      <c r="K471" s="20" t="s">
        <v>4130</v>
      </c>
      <c r="L471" s="21" t="s">
        <v>5697</v>
      </c>
      <c r="M471" s="20" t="s">
        <v>5698</v>
      </c>
      <c r="N471" s="20" t="s">
        <v>5699</v>
      </c>
      <c r="O471" s="20">
        <v>30</v>
      </c>
      <c r="P471" s="21" t="s">
        <v>4176</v>
      </c>
      <c r="Q471" s="20" t="s">
        <v>4009</v>
      </c>
      <c r="R471" s="21" t="s">
        <v>4177</v>
      </c>
      <c r="S471" s="21" t="s">
        <v>4133</v>
      </c>
      <c r="T471" s="20">
        <v>41328</v>
      </c>
      <c r="U471" s="20">
        <v>3</v>
      </c>
      <c r="V471" s="20">
        <v>0</v>
      </c>
      <c r="W471" s="20" t="s">
        <v>5698</v>
      </c>
      <c r="Y471" s="22">
        <v>45939.646851817102</v>
      </c>
      <c r="AA471" s="20" t="s">
        <v>4134</v>
      </c>
      <c r="AB471" s="27">
        <v>9106045992</v>
      </c>
      <c r="AC471" s="25" t="str">
        <f>VLOOKUP(AB471,Data!AF:AG,2,0)</f>
        <v>9106045992-00035508</v>
      </c>
      <c r="AE471" s="25" t="str">
        <f>VLOOKUP(AC471,Data!A:G,7,0)</f>
        <v>00035508</v>
      </c>
      <c r="AF471" s="25" t="str">
        <f>VLOOKUP(AC471,Data!A:D,4,0)</f>
        <v>09/10/2025</v>
      </c>
      <c r="AG471" s="20" t="s">
        <v>605</v>
      </c>
      <c r="AH471" s="25" t="s">
        <v>3711</v>
      </c>
      <c r="AI471" s="25" t="str">
        <f>VLOOKUP(AG471,'mã win'!B:K,10,0)</f>
        <v>B</v>
      </c>
      <c r="AJ471" s="20" t="str">
        <f>VLOOKUP(Q471,'mã sp'!A:B,2,0)</f>
        <v>GSG250</v>
      </c>
      <c r="AK471" s="25" t="str">
        <f>VLOOKUP(AC471,Data!A:F,6,0)</f>
        <v>K25TTM</v>
      </c>
      <c r="AL471" s="20" t="str">
        <f t="shared" si="28"/>
        <v>2AK5 WM+ HPG Cao Nhân, Thủy Nguyên</v>
      </c>
      <c r="AM471" s="20" t="str">
        <f>VLOOKUP(AC471,Data!A:M,13,0)</f>
        <v>0104918404-025</v>
      </c>
      <c r="AO471" s="20" t="str">
        <f t="shared" si="29"/>
        <v/>
      </c>
      <c r="AP471" s="20" t="str">
        <f>IF(AND(AM471="0104918404",AO471=""),"WIN"&amp;L471,IF(AO471="",VLOOKUP(AM471,'mã win'!B:J,9,0),""))</f>
        <v>WIN-025</v>
      </c>
      <c r="AQ471" s="25" t="str">
        <f t="shared" si="30"/>
        <v>WIN-025</v>
      </c>
      <c r="AR471" s="1">
        <f t="shared" si="31"/>
        <v>133902.72</v>
      </c>
    </row>
    <row r="472" spans="1:44" x14ac:dyDescent="0.25">
      <c r="A472" s="20">
        <v>7958</v>
      </c>
      <c r="B472" s="21">
        <v>9106045992</v>
      </c>
      <c r="C472" s="22">
        <v>45939</v>
      </c>
      <c r="D472" s="22">
        <v>45944</v>
      </c>
      <c r="E472" s="23">
        <v>45939.646855011597</v>
      </c>
      <c r="F472" s="21" t="s">
        <v>7377</v>
      </c>
      <c r="G472" s="22"/>
      <c r="H472" s="20" t="s">
        <v>4127</v>
      </c>
      <c r="I472" s="21" t="s">
        <v>4128</v>
      </c>
      <c r="J472" s="20" t="s">
        <v>4129</v>
      </c>
      <c r="K472" s="20" t="s">
        <v>4130</v>
      </c>
      <c r="L472" s="21" t="s">
        <v>5697</v>
      </c>
      <c r="M472" s="20" t="s">
        <v>5698</v>
      </c>
      <c r="N472" s="20" t="s">
        <v>5699</v>
      </c>
      <c r="O472" s="20">
        <v>40</v>
      </c>
      <c r="P472" s="21" t="s">
        <v>4139</v>
      </c>
      <c r="Q472" s="20" t="s">
        <v>3948</v>
      </c>
      <c r="R472" s="21" t="s">
        <v>4140</v>
      </c>
      <c r="S472" s="21" t="s">
        <v>4133</v>
      </c>
      <c r="T472" s="20">
        <v>74250</v>
      </c>
      <c r="U472" s="20">
        <v>8</v>
      </c>
      <c r="V472" s="20">
        <v>0</v>
      </c>
      <c r="W472" s="20" t="s">
        <v>5698</v>
      </c>
      <c r="Y472" s="22">
        <v>45939.646851817102</v>
      </c>
      <c r="AA472" s="20" t="s">
        <v>4134</v>
      </c>
      <c r="AB472" s="27">
        <v>9106045992</v>
      </c>
      <c r="AC472" s="25" t="str">
        <f>VLOOKUP(AB472,Data!AF:AG,2,0)</f>
        <v>9106045992-00035508</v>
      </c>
      <c r="AE472" s="25" t="str">
        <f>VLOOKUP(AC472,Data!A:G,7,0)</f>
        <v>00035508</v>
      </c>
      <c r="AF472" s="25" t="str">
        <f>VLOOKUP(AC472,Data!A:D,4,0)</f>
        <v>09/10/2025</v>
      </c>
      <c r="AG472" s="20" t="s">
        <v>605</v>
      </c>
      <c r="AH472" s="25" t="s">
        <v>3711</v>
      </c>
      <c r="AI472" s="25" t="str">
        <f>VLOOKUP(AG472,'mã win'!B:K,10,0)</f>
        <v>B</v>
      </c>
      <c r="AJ472" s="20" t="str">
        <f>VLOOKUP(Q472,'mã sp'!A:B,2,0)</f>
        <v>CC300</v>
      </c>
      <c r="AK472" s="25" t="str">
        <f>VLOOKUP(AC472,Data!A:F,6,0)</f>
        <v>K25TTM</v>
      </c>
      <c r="AL472" s="20" t="str">
        <f t="shared" si="28"/>
        <v>2AK5 WM+ HPG Cao Nhân, Thủy Nguyên</v>
      </c>
      <c r="AM472" s="20" t="str">
        <f>VLOOKUP(AC472,Data!A:M,13,0)</f>
        <v>0104918404-025</v>
      </c>
      <c r="AO472" s="20" t="str">
        <f t="shared" si="29"/>
        <v/>
      </c>
      <c r="AP472" s="20" t="str">
        <f>IF(AND(AM472="0104918404",AO472=""),"WIN"&amp;L472,IF(AO472="",VLOOKUP(AM472,'mã win'!B:J,9,0),""))</f>
        <v>WIN-025</v>
      </c>
      <c r="AQ472" s="25" t="str">
        <f t="shared" si="30"/>
        <v>WIN-025</v>
      </c>
      <c r="AR472" s="1">
        <f t="shared" si="31"/>
        <v>641520</v>
      </c>
    </row>
    <row r="473" spans="1:44" x14ac:dyDescent="0.25">
      <c r="A473" s="20">
        <v>7959</v>
      </c>
      <c r="B473" s="21">
        <v>9106046017</v>
      </c>
      <c r="C473" s="22">
        <v>45939</v>
      </c>
      <c r="D473" s="22">
        <v>45944</v>
      </c>
      <c r="E473" s="23">
        <v>45939.6480179051</v>
      </c>
      <c r="F473" s="21" t="s">
        <v>7378</v>
      </c>
      <c r="G473" s="22"/>
      <c r="H473" s="20" t="s">
        <v>4127</v>
      </c>
      <c r="I473" s="21" t="s">
        <v>4128</v>
      </c>
      <c r="J473" s="20" t="s">
        <v>4129</v>
      </c>
      <c r="K473" s="20" t="s">
        <v>4130</v>
      </c>
      <c r="L473" s="21" t="s">
        <v>7379</v>
      </c>
      <c r="M473" s="20" t="s">
        <v>7380</v>
      </c>
      <c r="N473" s="20" t="s">
        <v>7381</v>
      </c>
      <c r="O473" s="20">
        <v>10</v>
      </c>
      <c r="P473" s="21" t="s">
        <v>4131</v>
      </c>
      <c r="Q473" s="20" t="s">
        <v>4099</v>
      </c>
      <c r="R473" s="21" t="s">
        <v>4132</v>
      </c>
      <c r="S473" s="21" t="s">
        <v>4133</v>
      </c>
      <c r="T473" s="20">
        <v>73431</v>
      </c>
      <c r="U473" s="20">
        <v>1</v>
      </c>
      <c r="V473" s="20">
        <v>0</v>
      </c>
      <c r="W473" s="20" t="s">
        <v>7380</v>
      </c>
      <c r="Y473" s="22">
        <v>45939.648015277802</v>
      </c>
      <c r="Z473" s="20" t="s">
        <v>7382</v>
      </c>
      <c r="AA473" s="20" t="s">
        <v>4134</v>
      </c>
      <c r="AB473" s="27">
        <v>9106046017</v>
      </c>
      <c r="AC473" s="25" t="str">
        <f>VLOOKUP(AB473,Data!AF:AG,2,0)</f>
        <v>9106046017-00063937</v>
      </c>
      <c r="AE473" s="25" t="str">
        <f>VLOOKUP(AC473,Data!A:G,7,0)</f>
        <v>00063937</v>
      </c>
      <c r="AF473" s="25" t="str">
        <f>VLOOKUP(AC473,Data!A:D,4,0)</f>
        <v>09/10/2025</v>
      </c>
      <c r="AG473" s="20" t="s">
        <v>116</v>
      </c>
      <c r="AH473" s="25" t="s">
        <v>3706</v>
      </c>
      <c r="AI473" s="25" t="str">
        <f>VLOOKUP(AG473,'mã win'!B:K,10,0)</f>
        <v>N</v>
      </c>
      <c r="AJ473" s="20" t="str">
        <f>VLOOKUP(Q473,'mã sp'!A:B,2,0)</f>
        <v>CGM300</v>
      </c>
      <c r="AK473" s="25" t="str">
        <f>VLOOKUP(AC473,Data!A:F,6,0)</f>
        <v>K25TTM</v>
      </c>
      <c r="AL473" s="20" t="str">
        <f t="shared" si="28"/>
        <v>6842 WM+ BDG 343 Quốc Lộ 1K</v>
      </c>
      <c r="AM473" s="20" t="str">
        <f>VLOOKUP(AC473,Data!A:M,13,0)</f>
        <v>0104918404-024</v>
      </c>
      <c r="AO473" s="20" t="str">
        <f t="shared" si="29"/>
        <v/>
      </c>
      <c r="AP473" s="20" t="str">
        <f>IF(AND(AM473="0104918404",AO473=""),"WIN"&amp;L473,IF(AO473="",VLOOKUP(AM473,'mã win'!B:J,9,0),""))</f>
        <v>WIN-024</v>
      </c>
      <c r="AQ473" s="25" t="str">
        <f t="shared" si="30"/>
        <v>WIN-024</v>
      </c>
      <c r="AR473" s="1">
        <f t="shared" si="31"/>
        <v>79305.48</v>
      </c>
    </row>
    <row r="474" spans="1:44" x14ac:dyDescent="0.25">
      <c r="A474" s="20">
        <v>7960</v>
      </c>
      <c r="B474" s="21">
        <v>9106046017</v>
      </c>
      <c r="C474" s="22">
        <v>45939</v>
      </c>
      <c r="D474" s="22">
        <v>45944</v>
      </c>
      <c r="E474" s="23">
        <v>45939.6480179051</v>
      </c>
      <c r="F474" s="21" t="s">
        <v>7378</v>
      </c>
      <c r="G474" s="22"/>
      <c r="H474" s="20" t="s">
        <v>4127</v>
      </c>
      <c r="I474" s="21" t="s">
        <v>4128</v>
      </c>
      <c r="J474" s="20" t="s">
        <v>4129</v>
      </c>
      <c r="K474" s="20" t="s">
        <v>4130</v>
      </c>
      <c r="L474" s="21" t="s">
        <v>7379</v>
      </c>
      <c r="M474" s="20" t="s">
        <v>7380</v>
      </c>
      <c r="N474" s="20" t="s">
        <v>7381</v>
      </c>
      <c r="O474" s="20">
        <v>20</v>
      </c>
      <c r="P474" s="21" t="s">
        <v>4137</v>
      </c>
      <c r="Q474" s="20" t="s">
        <v>4098</v>
      </c>
      <c r="R474" s="21" t="s">
        <v>4138</v>
      </c>
      <c r="S474" s="21" t="s">
        <v>4133</v>
      </c>
      <c r="T474" s="20">
        <v>111058</v>
      </c>
      <c r="U474" s="20">
        <v>1</v>
      </c>
      <c r="V474" s="20">
        <v>0</v>
      </c>
      <c r="W474" s="20" t="s">
        <v>7380</v>
      </c>
      <c r="Y474" s="22">
        <v>45939.648015277802</v>
      </c>
      <c r="Z474" s="20" t="s">
        <v>7382</v>
      </c>
      <c r="AA474" s="20" t="s">
        <v>4134</v>
      </c>
      <c r="AB474" s="27">
        <v>9106046017</v>
      </c>
      <c r="AC474" s="25" t="str">
        <f>VLOOKUP(AB474,Data!AF:AG,2,0)</f>
        <v>9106046017-00063937</v>
      </c>
      <c r="AE474" s="25" t="str">
        <f>VLOOKUP(AC474,Data!A:G,7,0)</f>
        <v>00063937</v>
      </c>
      <c r="AF474" s="25" t="str">
        <f>VLOOKUP(AC474,Data!A:D,4,0)</f>
        <v>09/10/2025</v>
      </c>
      <c r="AG474" s="20" t="s">
        <v>116</v>
      </c>
      <c r="AH474" s="25" t="s">
        <v>3706</v>
      </c>
      <c r="AI474" s="25" t="str">
        <f>VLOOKUP(AG474,'mã win'!B:K,10,0)</f>
        <v>N</v>
      </c>
      <c r="AJ474" s="20" t="str">
        <f>VLOOKUP(Q474,'mã sp'!A:B,2,0)</f>
        <v>GM500</v>
      </c>
      <c r="AK474" s="25" t="str">
        <f>VLOOKUP(AC474,Data!A:F,6,0)</f>
        <v>K25TTM</v>
      </c>
      <c r="AL474" s="20" t="str">
        <f t="shared" si="28"/>
        <v>6842 WM+ BDG 343 Quốc Lộ 1K</v>
      </c>
      <c r="AM474" s="20" t="str">
        <f>VLOOKUP(AC474,Data!A:M,13,0)</f>
        <v>0104918404-024</v>
      </c>
      <c r="AO474" s="20" t="str">
        <f t="shared" si="29"/>
        <v/>
      </c>
      <c r="AP474" s="20" t="str">
        <f>IF(AND(AM474="0104918404",AO474=""),"WIN"&amp;L474,IF(AO474="",VLOOKUP(AM474,'mã win'!B:J,9,0),""))</f>
        <v>WIN-024</v>
      </c>
      <c r="AQ474" s="25" t="str">
        <f t="shared" si="30"/>
        <v>WIN-024</v>
      </c>
      <c r="AR474" s="1">
        <f t="shared" si="31"/>
        <v>119942.64</v>
      </c>
    </row>
    <row r="475" spans="1:44" x14ac:dyDescent="0.25">
      <c r="A475" s="20">
        <v>7961</v>
      </c>
      <c r="B475" s="21">
        <v>9106046017</v>
      </c>
      <c r="C475" s="22">
        <v>45939</v>
      </c>
      <c r="D475" s="22">
        <v>45944</v>
      </c>
      <c r="E475" s="23">
        <v>45939.6480179051</v>
      </c>
      <c r="F475" s="21" t="s">
        <v>7378</v>
      </c>
      <c r="G475" s="22"/>
      <c r="H475" s="20" t="s">
        <v>4127</v>
      </c>
      <c r="I475" s="21" t="s">
        <v>4128</v>
      </c>
      <c r="J475" s="20" t="s">
        <v>4129</v>
      </c>
      <c r="K475" s="20" t="s">
        <v>4130</v>
      </c>
      <c r="L475" s="21" t="s">
        <v>7379</v>
      </c>
      <c r="M475" s="20" t="s">
        <v>7380</v>
      </c>
      <c r="N475" s="20" t="s">
        <v>7381</v>
      </c>
      <c r="O475" s="20">
        <v>30</v>
      </c>
      <c r="P475" s="21" t="s">
        <v>4135</v>
      </c>
      <c r="Q475" s="20" t="s">
        <v>4086</v>
      </c>
      <c r="R475" s="21" t="s">
        <v>4136</v>
      </c>
      <c r="S475" s="21" t="s">
        <v>4133</v>
      </c>
      <c r="T475" s="20">
        <v>45588</v>
      </c>
      <c r="U475" s="20">
        <v>2</v>
      </c>
      <c r="V475" s="20">
        <v>0</v>
      </c>
      <c r="W475" s="20" t="s">
        <v>7380</v>
      </c>
      <c r="Y475" s="22">
        <v>45939.648015277802</v>
      </c>
      <c r="Z475" s="20" t="s">
        <v>7382</v>
      </c>
      <c r="AA475" s="20" t="s">
        <v>4134</v>
      </c>
      <c r="AB475" s="27">
        <v>9106046017</v>
      </c>
      <c r="AC475" s="25" t="str">
        <f>VLOOKUP(AB475,Data!AF:AG,2,0)</f>
        <v>9106046017-00063937</v>
      </c>
      <c r="AE475" s="25" t="str">
        <f>VLOOKUP(AC475,Data!A:G,7,0)</f>
        <v>00063937</v>
      </c>
      <c r="AF475" s="25" t="str">
        <f>VLOOKUP(AC475,Data!A:D,4,0)</f>
        <v>09/10/2025</v>
      </c>
      <c r="AG475" s="20" t="s">
        <v>116</v>
      </c>
      <c r="AH475" s="25" t="s">
        <v>3706</v>
      </c>
      <c r="AI475" s="25" t="str">
        <f>VLOOKUP(AG475,'mã win'!B:K,10,0)</f>
        <v>N</v>
      </c>
      <c r="AJ475" s="20" t="str">
        <f>VLOOKUP(Q475,'mã sp'!A:B,2,0)</f>
        <v>TH200</v>
      </c>
      <c r="AK475" s="25" t="str">
        <f>VLOOKUP(AC475,Data!A:F,6,0)</f>
        <v>K25TTM</v>
      </c>
      <c r="AL475" s="20" t="str">
        <f t="shared" si="28"/>
        <v>6842 WM+ BDG 343 Quốc Lộ 1K</v>
      </c>
      <c r="AM475" s="20" t="str">
        <f>VLOOKUP(AC475,Data!A:M,13,0)</f>
        <v>0104918404-024</v>
      </c>
      <c r="AO475" s="20" t="str">
        <f t="shared" si="29"/>
        <v/>
      </c>
      <c r="AP475" s="20" t="str">
        <f>IF(AND(AM475="0104918404",AO475=""),"WIN"&amp;L475,IF(AO475="",VLOOKUP(AM475,'mã win'!B:J,9,0),""))</f>
        <v>WIN-024</v>
      </c>
      <c r="AQ475" s="25" t="str">
        <f t="shared" si="30"/>
        <v>WIN-024</v>
      </c>
      <c r="AR475" s="1">
        <f t="shared" si="31"/>
        <v>98470.080000000002</v>
      </c>
    </row>
    <row r="476" spans="1:44" x14ac:dyDescent="0.25">
      <c r="A476" s="20">
        <v>7962</v>
      </c>
      <c r="B476" s="21">
        <v>9106046017</v>
      </c>
      <c r="C476" s="22">
        <v>45939</v>
      </c>
      <c r="D476" s="22">
        <v>45944</v>
      </c>
      <c r="E476" s="23">
        <v>45939.6480179051</v>
      </c>
      <c r="F476" s="21" t="s">
        <v>7378</v>
      </c>
      <c r="G476" s="22"/>
      <c r="H476" s="20" t="s">
        <v>4127</v>
      </c>
      <c r="I476" s="21" t="s">
        <v>4128</v>
      </c>
      <c r="J476" s="20" t="s">
        <v>4129</v>
      </c>
      <c r="K476" s="20" t="s">
        <v>4130</v>
      </c>
      <c r="L476" s="21" t="s">
        <v>7379</v>
      </c>
      <c r="M476" s="20" t="s">
        <v>7380</v>
      </c>
      <c r="N476" s="20" t="s">
        <v>7381</v>
      </c>
      <c r="O476" s="20">
        <v>40</v>
      </c>
      <c r="P476" s="21" t="s">
        <v>4139</v>
      </c>
      <c r="Q476" s="20" t="s">
        <v>3948</v>
      </c>
      <c r="R476" s="21" t="s">
        <v>4140</v>
      </c>
      <c r="S476" s="21" t="s">
        <v>4133</v>
      </c>
      <c r="T476" s="20">
        <v>74250</v>
      </c>
      <c r="U476" s="20">
        <v>1</v>
      </c>
      <c r="V476" s="20">
        <v>0</v>
      </c>
      <c r="W476" s="20" t="s">
        <v>7380</v>
      </c>
      <c r="Y476" s="22">
        <v>45939.648015277802</v>
      </c>
      <c r="Z476" s="20" t="s">
        <v>7382</v>
      </c>
      <c r="AA476" s="20" t="s">
        <v>4134</v>
      </c>
      <c r="AB476" s="27">
        <v>9106046017</v>
      </c>
      <c r="AC476" s="25" t="str">
        <f>VLOOKUP(AB476,Data!AF:AG,2,0)</f>
        <v>9106046017-00063937</v>
      </c>
      <c r="AE476" s="25" t="str">
        <f>VLOOKUP(AC476,Data!A:G,7,0)</f>
        <v>00063937</v>
      </c>
      <c r="AF476" s="25" t="str">
        <f>VLOOKUP(AC476,Data!A:D,4,0)</f>
        <v>09/10/2025</v>
      </c>
      <c r="AG476" s="20" t="s">
        <v>116</v>
      </c>
      <c r="AH476" s="25" t="s">
        <v>3706</v>
      </c>
      <c r="AI476" s="25" t="str">
        <f>VLOOKUP(AG476,'mã win'!B:K,10,0)</f>
        <v>N</v>
      </c>
      <c r="AJ476" s="20" t="str">
        <f>VLOOKUP(Q476,'mã sp'!A:B,2,0)</f>
        <v>CC300</v>
      </c>
      <c r="AK476" s="25" t="str">
        <f>VLOOKUP(AC476,Data!A:F,6,0)</f>
        <v>K25TTM</v>
      </c>
      <c r="AL476" s="20" t="str">
        <f t="shared" si="28"/>
        <v>6842 WM+ BDG 343 Quốc Lộ 1K</v>
      </c>
      <c r="AM476" s="20" t="str">
        <f>VLOOKUP(AC476,Data!A:M,13,0)</f>
        <v>0104918404-024</v>
      </c>
      <c r="AO476" s="20" t="str">
        <f t="shared" si="29"/>
        <v/>
      </c>
      <c r="AP476" s="20" t="str">
        <f>IF(AND(AM476="0104918404",AO476=""),"WIN"&amp;L476,IF(AO476="",VLOOKUP(AM476,'mã win'!B:J,9,0),""))</f>
        <v>WIN-024</v>
      </c>
      <c r="AQ476" s="25" t="str">
        <f t="shared" si="30"/>
        <v>WIN-024</v>
      </c>
      <c r="AR476" s="1">
        <f t="shared" si="31"/>
        <v>80190</v>
      </c>
    </row>
    <row r="477" spans="1:44" x14ac:dyDescent="0.25">
      <c r="A477" s="20">
        <v>7963</v>
      </c>
      <c r="B477" s="21">
        <v>9106046017</v>
      </c>
      <c r="C477" s="22">
        <v>45939</v>
      </c>
      <c r="D477" s="22">
        <v>45944</v>
      </c>
      <c r="E477" s="23">
        <v>45939.6480179051</v>
      </c>
      <c r="F477" s="21" t="s">
        <v>7378</v>
      </c>
      <c r="G477" s="22"/>
      <c r="H477" s="20" t="s">
        <v>4127</v>
      </c>
      <c r="I477" s="21" t="s">
        <v>4128</v>
      </c>
      <c r="J477" s="20" t="s">
        <v>4129</v>
      </c>
      <c r="K477" s="20" t="s">
        <v>4130</v>
      </c>
      <c r="L477" s="21" t="s">
        <v>7379</v>
      </c>
      <c r="M477" s="20" t="s">
        <v>7380</v>
      </c>
      <c r="N477" s="20" t="s">
        <v>7381</v>
      </c>
      <c r="O477" s="20">
        <v>50</v>
      </c>
      <c r="P477" s="21" t="s">
        <v>4141</v>
      </c>
      <c r="Q477" s="20" t="s">
        <v>4058</v>
      </c>
      <c r="R477" s="21" t="s">
        <v>4142</v>
      </c>
      <c r="S477" s="21" t="s">
        <v>4133</v>
      </c>
      <c r="T477" s="20">
        <v>37720</v>
      </c>
      <c r="U477" s="20">
        <v>1</v>
      </c>
      <c r="V477" s="20">
        <v>0</v>
      </c>
      <c r="W477" s="20" t="s">
        <v>7380</v>
      </c>
      <c r="Y477" s="22">
        <v>45939.648015277802</v>
      </c>
      <c r="Z477" s="20" t="s">
        <v>7382</v>
      </c>
      <c r="AA477" s="20" t="s">
        <v>4134</v>
      </c>
      <c r="AB477" s="27">
        <v>9106046017</v>
      </c>
      <c r="AC477" s="25" t="str">
        <f>VLOOKUP(AB477,Data!AF:AG,2,0)</f>
        <v>9106046017-00063937</v>
      </c>
      <c r="AE477" s="25" t="str">
        <f>VLOOKUP(AC477,Data!A:G,7,0)</f>
        <v>00063937</v>
      </c>
      <c r="AF477" s="25" t="str">
        <f>VLOOKUP(AC477,Data!A:D,4,0)</f>
        <v>09/10/2025</v>
      </c>
      <c r="AG477" s="20" t="s">
        <v>116</v>
      </c>
      <c r="AH477" s="25" t="s">
        <v>3706</v>
      </c>
      <c r="AI477" s="25" t="str">
        <f>VLOOKUP(AG477,'mã win'!B:K,10,0)</f>
        <v>N</v>
      </c>
      <c r="AJ477" s="20" t="str">
        <f>VLOOKUP(Q477,'mã sp'!A:B,2,0)</f>
        <v>MNH250</v>
      </c>
      <c r="AK477" s="25" t="str">
        <f>VLOOKUP(AC477,Data!A:F,6,0)</f>
        <v>K25TTM</v>
      </c>
      <c r="AL477" s="20" t="str">
        <f t="shared" si="28"/>
        <v>6842 WM+ BDG 343 Quốc Lộ 1K</v>
      </c>
      <c r="AM477" s="20" t="str">
        <f>VLOOKUP(AC477,Data!A:M,13,0)</f>
        <v>0104918404-024</v>
      </c>
      <c r="AO477" s="20" t="str">
        <f t="shared" si="29"/>
        <v/>
      </c>
      <c r="AP477" s="20" t="str">
        <f>IF(AND(AM477="0104918404",AO477=""),"WIN"&amp;L477,IF(AO477="",VLOOKUP(AM477,'mã win'!B:J,9,0),""))</f>
        <v>WIN-024</v>
      </c>
      <c r="AQ477" s="25" t="str">
        <f t="shared" si="30"/>
        <v>WIN-024</v>
      </c>
      <c r="AR477" s="1">
        <f t="shared" si="31"/>
        <v>40737.599999999999</v>
      </c>
    </row>
    <row r="478" spans="1:44" x14ac:dyDescent="0.25">
      <c r="A478" s="20">
        <v>7964</v>
      </c>
      <c r="B478" s="21">
        <v>9106046017</v>
      </c>
      <c r="C478" s="22">
        <v>45939</v>
      </c>
      <c r="D478" s="22">
        <v>45944</v>
      </c>
      <c r="E478" s="23">
        <v>45939.6480179051</v>
      </c>
      <c r="F478" s="21" t="s">
        <v>7378</v>
      </c>
      <c r="G478" s="22"/>
      <c r="H478" s="20" t="s">
        <v>4127</v>
      </c>
      <c r="I478" s="21" t="s">
        <v>4128</v>
      </c>
      <c r="J478" s="20" t="s">
        <v>4129</v>
      </c>
      <c r="K478" s="20" t="s">
        <v>4130</v>
      </c>
      <c r="L478" s="21" t="s">
        <v>7379</v>
      </c>
      <c r="M478" s="20" t="s">
        <v>7380</v>
      </c>
      <c r="N478" s="20" t="s">
        <v>7381</v>
      </c>
      <c r="O478" s="20">
        <v>60</v>
      </c>
      <c r="P478" s="21" t="s">
        <v>4152</v>
      </c>
      <c r="Q478" s="20" t="s">
        <v>4012</v>
      </c>
      <c r="R478" s="21" t="s">
        <v>4153</v>
      </c>
      <c r="S478" s="21" t="s">
        <v>4133</v>
      </c>
      <c r="T478" s="20">
        <v>50182</v>
      </c>
      <c r="U478" s="20">
        <v>1</v>
      </c>
      <c r="V478" s="20">
        <v>0</v>
      </c>
      <c r="W478" s="20" t="s">
        <v>7380</v>
      </c>
      <c r="Y478" s="22">
        <v>45939.648015277802</v>
      </c>
      <c r="Z478" s="20" t="s">
        <v>7382</v>
      </c>
      <c r="AA478" s="20" t="s">
        <v>4134</v>
      </c>
      <c r="AB478" s="27">
        <v>9106046017</v>
      </c>
      <c r="AC478" s="25" t="str">
        <f>VLOOKUP(AB478,Data!AF:AG,2,0)</f>
        <v>9106046017-00063937</v>
      </c>
      <c r="AE478" s="25" t="str">
        <f>VLOOKUP(AC478,Data!A:G,7,0)</f>
        <v>00063937</v>
      </c>
      <c r="AF478" s="25" t="str">
        <f>VLOOKUP(AC478,Data!A:D,4,0)</f>
        <v>09/10/2025</v>
      </c>
      <c r="AG478" s="20" t="s">
        <v>116</v>
      </c>
      <c r="AH478" s="25" t="s">
        <v>3706</v>
      </c>
      <c r="AI478" s="25" t="str">
        <f>VLOOKUP(AG478,'mã win'!B:K,10,0)</f>
        <v>N</v>
      </c>
      <c r="AJ478" s="20" t="str">
        <f>VLOOKUP(Q478,'mã sp'!A:B,2,0)</f>
        <v>GTLX250G</v>
      </c>
      <c r="AK478" s="25" t="str">
        <f>VLOOKUP(AC478,Data!A:F,6,0)</f>
        <v>K25TTM</v>
      </c>
      <c r="AL478" s="20" t="str">
        <f t="shared" si="28"/>
        <v>6842 WM+ BDG 343 Quốc Lộ 1K</v>
      </c>
      <c r="AM478" s="20" t="str">
        <f>VLOOKUP(AC478,Data!A:M,13,0)</f>
        <v>0104918404-024</v>
      </c>
      <c r="AO478" s="20" t="str">
        <f t="shared" si="29"/>
        <v/>
      </c>
      <c r="AP478" s="20" t="str">
        <f>IF(AND(AM478="0104918404",AO478=""),"WIN"&amp;L478,IF(AO478="",VLOOKUP(AM478,'mã win'!B:J,9,0),""))</f>
        <v>WIN-024</v>
      </c>
      <c r="AQ478" s="25" t="str">
        <f t="shared" si="30"/>
        <v>WIN-024</v>
      </c>
      <c r="AR478" s="1">
        <f t="shared" si="31"/>
        <v>54196.56</v>
      </c>
    </row>
    <row r="479" spans="1:44" x14ac:dyDescent="0.25">
      <c r="A479" s="20">
        <v>7965</v>
      </c>
      <c r="B479" s="21">
        <v>9106046008</v>
      </c>
      <c r="C479" s="22">
        <v>45939</v>
      </c>
      <c r="D479" s="22">
        <v>45944</v>
      </c>
      <c r="E479" s="23">
        <v>45939.648093750002</v>
      </c>
      <c r="F479" s="21" t="s">
        <v>7383</v>
      </c>
      <c r="G479" s="22"/>
      <c r="H479" s="20" t="s">
        <v>4127</v>
      </c>
      <c r="I479" s="21" t="s">
        <v>4128</v>
      </c>
      <c r="J479" s="20" t="s">
        <v>4129</v>
      </c>
      <c r="K479" s="20" t="s">
        <v>4130</v>
      </c>
      <c r="L479" s="21" t="s">
        <v>6581</v>
      </c>
      <c r="M479" s="20" t="s">
        <v>6582</v>
      </c>
      <c r="N479" s="20" t="s">
        <v>6583</v>
      </c>
      <c r="O479" s="20">
        <v>10</v>
      </c>
      <c r="P479" s="21" t="s">
        <v>4131</v>
      </c>
      <c r="Q479" s="20" t="s">
        <v>4099</v>
      </c>
      <c r="R479" s="21" t="s">
        <v>4132</v>
      </c>
      <c r="S479" s="21" t="s">
        <v>4133</v>
      </c>
      <c r="T479" s="20">
        <v>73431</v>
      </c>
      <c r="U479" s="20">
        <v>2</v>
      </c>
      <c r="V479" s="20">
        <v>0</v>
      </c>
      <c r="W479" s="20" t="s">
        <v>6582</v>
      </c>
      <c r="Y479" s="22">
        <v>45939.648090509298</v>
      </c>
      <c r="AA479" s="20" t="s">
        <v>4134</v>
      </c>
      <c r="AB479" s="27">
        <v>9106046008</v>
      </c>
      <c r="AC479" s="25" t="str">
        <f>VLOOKUP(AB479,Data!AF:AG,2,0)</f>
        <v>9106046008-00033647</v>
      </c>
      <c r="AE479" s="25" t="str">
        <f>VLOOKUP(AC479,Data!A:G,7,0)</f>
        <v>00033647</v>
      </c>
      <c r="AF479" s="25" t="str">
        <f>VLOOKUP(AC479,Data!A:D,4,0)</f>
        <v>09/10/2025</v>
      </c>
      <c r="AG479" s="20" t="s">
        <v>164</v>
      </c>
      <c r="AH479" s="25" t="s">
        <v>3686</v>
      </c>
      <c r="AI479" s="25" t="str">
        <f>VLOOKUP(AG479,'mã win'!B:K,10,0)</f>
        <v>B</v>
      </c>
      <c r="AJ479" s="20" t="str">
        <f>VLOOKUP(Q479,'mã sp'!A:B,2,0)</f>
        <v>CGM300</v>
      </c>
      <c r="AK479" s="25" t="str">
        <f>VLOOKUP(AC479,Data!A:F,6,0)</f>
        <v>K25TTM</v>
      </c>
      <c r="AL479" s="20" t="str">
        <f t="shared" si="28"/>
        <v>2BE5 WM+ THA Quốc lộ 47C, Thọ Phú</v>
      </c>
      <c r="AM479" s="20" t="str">
        <f>VLOOKUP(AC479,Data!A:M,13,0)</f>
        <v>0104918404-020</v>
      </c>
      <c r="AO479" s="20" t="str">
        <f t="shared" si="29"/>
        <v/>
      </c>
      <c r="AP479" s="20" t="str">
        <f>IF(AND(AM479="0104918404",AO479=""),"WIN"&amp;L479,IF(AO479="",VLOOKUP(AM479,'mã win'!B:J,9,0),""))</f>
        <v>WIN-020</v>
      </c>
      <c r="AQ479" s="25" t="str">
        <f t="shared" si="30"/>
        <v>WIN-020</v>
      </c>
      <c r="AR479" s="1">
        <f t="shared" si="31"/>
        <v>158610.96</v>
      </c>
    </row>
    <row r="480" spans="1:44" x14ac:dyDescent="0.25">
      <c r="A480" s="20">
        <v>7966</v>
      </c>
      <c r="B480" s="21">
        <v>9106046029</v>
      </c>
      <c r="C480" s="22">
        <v>45939</v>
      </c>
      <c r="D480" s="22">
        <v>45939</v>
      </c>
      <c r="E480" s="23">
        <v>45939.648447951397</v>
      </c>
      <c r="F480" s="21" t="s">
        <v>7384</v>
      </c>
      <c r="G480" s="22"/>
      <c r="H480" s="20" t="s">
        <v>4127</v>
      </c>
      <c r="I480" s="21" t="s">
        <v>4128</v>
      </c>
      <c r="J480" s="20" t="s">
        <v>4129</v>
      </c>
      <c r="K480" s="20" t="s">
        <v>4130</v>
      </c>
      <c r="L480" s="21" t="s">
        <v>5639</v>
      </c>
      <c r="M480" s="20" t="s">
        <v>5640</v>
      </c>
      <c r="N480" s="20" t="s">
        <v>5641</v>
      </c>
      <c r="O480" s="20">
        <v>10</v>
      </c>
      <c r="P480" s="21" t="s">
        <v>4152</v>
      </c>
      <c r="Q480" s="20" t="s">
        <v>4012</v>
      </c>
      <c r="R480" s="21" t="s">
        <v>4153</v>
      </c>
      <c r="S480" s="21" t="s">
        <v>4133</v>
      </c>
      <c r="T480" s="20">
        <v>50182</v>
      </c>
      <c r="U480" s="20">
        <v>2</v>
      </c>
      <c r="V480" s="20">
        <v>0</v>
      </c>
      <c r="W480" s="20" t="s">
        <v>5640</v>
      </c>
      <c r="Y480" s="22">
        <v>45939.648444826402</v>
      </c>
      <c r="AA480" s="20" t="s">
        <v>4134</v>
      </c>
      <c r="AB480" s="27">
        <v>9106046029</v>
      </c>
      <c r="AC480" s="25" t="str">
        <f>VLOOKUP(AB480,Data!AF:AG,2,0)</f>
        <v>9106046029-00037484</v>
      </c>
      <c r="AE480" s="25" t="str">
        <f>VLOOKUP(AC480,Data!A:G,7,0)</f>
        <v>00037484</v>
      </c>
      <c r="AF480" s="25" t="str">
        <f>VLOOKUP(AC480,Data!A:D,4,0)</f>
        <v>09/10/2025</v>
      </c>
      <c r="AG480" s="20" t="s">
        <v>107</v>
      </c>
      <c r="AH480" s="25" t="s">
        <v>3829</v>
      </c>
      <c r="AI480" s="25" t="str">
        <f>VLOOKUP(AG480,'mã win'!B:K,10,0)</f>
        <v>B</v>
      </c>
      <c r="AJ480" s="20" t="str">
        <f>VLOOKUP(Q480,'mã sp'!A:B,2,0)</f>
        <v>GTLX250G</v>
      </c>
      <c r="AK480" s="25" t="str">
        <f>VLOOKUP(AC480,Data!A:F,6,0)</f>
        <v>K25TTM</v>
      </c>
      <c r="AL480" s="20" t="str">
        <f t="shared" si="28"/>
        <v>2ATE WM+ NAN Thị Tứ, Tân Thành</v>
      </c>
      <c r="AM480" s="20" t="str">
        <f>VLOOKUP(AC480,Data!A:M,13,0)</f>
        <v>0104918404-058</v>
      </c>
      <c r="AO480" s="20" t="str">
        <f t="shared" si="29"/>
        <v/>
      </c>
      <c r="AP480" s="20" t="str">
        <f>IF(AND(AM480="0104918404",AO480=""),"WIN"&amp;L480,IF(AO480="",VLOOKUP(AM480,'mã win'!B:J,9,0),""))</f>
        <v>WIN-058</v>
      </c>
      <c r="AQ480" s="25" t="str">
        <f t="shared" si="30"/>
        <v>WIN-058</v>
      </c>
      <c r="AR480" s="1">
        <f t="shared" si="31"/>
        <v>108393.12</v>
      </c>
    </row>
    <row r="481" spans="1:44" x14ac:dyDescent="0.25">
      <c r="A481" s="20">
        <v>7967</v>
      </c>
      <c r="B481" s="21">
        <v>9106046088</v>
      </c>
      <c r="C481" s="22">
        <v>45939</v>
      </c>
      <c r="D481" s="22">
        <v>45940</v>
      </c>
      <c r="E481" s="23">
        <v>45939.654418368104</v>
      </c>
      <c r="F481" s="21" t="s">
        <v>7385</v>
      </c>
      <c r="G481" s="22"/>
      <c r="H481" s="20" t="s">
        <v>4127</v>
      </c>
      <c r="I481" s="21" t="s">
        <v>4128</v>
      </c>
      <c r="J481" s="20" t="s">
        <v>4129</v>
      </c>
      <c r="K481" s="20" t="s">
        <v>4130</v>
      </c>
      <c r="L481" s="21" t="s">
        <v>7386</v>
      </c>
      <c r="M481" s="20" t="s">
        <v>7387</v>
      </c>
      <c r="N481" s="20" t="s">
        <v>7388</v>
      </c>
      <c r="O481" s="20">
        <v>10</v>
      </c>
      <c r="P481" s="21" t="s">
        <v>4141</v>
      </c>
      <c r="Q481" s="20" t="s">
        <v>4058</v>
      </c>
      <c r="R481" s="21" t="s">
        <v>4142</v>
      </c>
      <c r="S481" s="21" t="s">
        <v>4133</v>
      </c>
      <c r="T481" s="20">
        <v>37720</v>
      </c>
      <c r="U481" s="20">
        <v>2</v>
      </c>
      <c r="V481" s="20">
        <v>0</v>
      </c>
      <c r="W481" s="20" t="s">
        <v>7387</v>
      </c>
      <c r="X481" s="20" t="s">
        <v>4161</v>
      </c>
      <c r="Y481" s="22">
        <v>45939.654415474499</v>
      </c>
      <c r="Z481" s="20" t="s">
        <v>7389</v>
      </c>
      <c r="AA481" s="20" t="s">
        <v>4134</v>
      </c>
      <c r="AB481" s="27">
        <v>9106046088</v>
      </c>
      <c r="AC481" s="25" t="str">
        <f>VLOOKUP(AB481,Data!AF:AG,2,0)</f>
        <v>9106046088-00160359</v>
      </c>
      <c r="AE481" s="25" t="str">
        <f>VLOOKUP(AC481,Data!A:G,7,0)</f>
        <v>00160359</v>
      </c>
      <c r="AF481" s="25" t="str">
        <f>VLOOKUP(AC481,Data!A:D,4,0)</f>
        <v>09/10/2025</v>
      </c>
      <c r="AG481" s="20" t="s">
        <v>198</v>
      </c>
      <c r="AH481" s="25" t="s">
        <v>12193</v>
      </c>
      <c r="AI481" s="25" t="str">
        <f>VLOOKUP(AG481,'mã win'!B:K,10,0)</f>
        <v>N</v>
      </c>
      <c r="AJ481" s="20" t="str">
        <f>VLOOKUP(Q481,'mã sp'!A:B,2,0)</f>
        <v>MNH250</v>
      </c>
      <c r="AK481" s="25" t="str">
        <f>VLOOKUP(AC481,Data!A:F,6,0)</f>
        <v>K25TTM</v>
      </c>
      <c r="AL481" s="20" t="str">
        <f t="shared" si="28"/>
        <v>5077 WM+ HCM 254/63 âu Cơ</v>
      </c>
      <c r="AM481" s="20" t="str">
        <f>VLOOKUP(AC481,Data!A:M,13,0)</f>
        <v>0104918404</v>
      </c>
      <c r="AN481" s="20">
        <f>MATCH(L481,[1]Khach_hang!$O:$O,0)</f>
        <v>1375</v>
      </c>
      <c r="AO481" s="20" t="str">
        <f t="shared" si="29"/>
        <v>WIN5077</v>
      </c>
      <c r="AP481" s="20" t="str">
        <f>IF(AND(AM481="0104918404",AO481=""),"WIN"&amp;L481,IF(AO481="",VLOOKUP(AM481,'mã win'!B:J,9,0),""))</f>
        <v/>
      </c>
      <c r="AQ481" s="25" t="str">
        <f t="shared" si="30"/>
        <v>WIN5077</v>
      </c>
      <c r="AR481" s="1">
        <f t="shared" si="31"/>
        <v>81475.199999999997</v>
      </c>
    </row>
    <row r="482" spans="1:44" x14ac:dyDescent="0.25">
      <c r="A482" s="20">
        <v>7968</v>
      </c>
      <c r="B482" s="21">
        <v>9106046088</v>
      </c>
      <c r="C482" s="22">
        <v>45939</v>
      </c>
      <c r="D482" s="22">
        <v>45940</v>
      </c>
      <c r="E482" s="23">
        <v>45939.654418368104</v>
      </c>
      <c r="F482" s="21" t="s">
        <v>7385</v>
      </c>
      <c r="G482" s="22"/>
      <c r="H482" s="20" t="s">
        <v>4127</v>
      </c>
      <c r="I482" s="21" t="s">
        <v>4128</v>
      </c>
      <c r="J482" s="20" t="s">
        <v>4129</v>
      </c>
      <c r="K482" s="20" t="s">
        <v>4130</v>
      </c>
      <c r="L482" s="21" t="s">
        <v>7386</v>
      </c>
      <c r="M482" s="20" t="s">
        <v>7387</v>
      </c>
      <c r="N482" s="20" t="s">
        <v>7388</v>
      </c>
      <c r="O482" s="20">
        <v>20</v>
      </c>
      <c r="P482" s="21" t="s">
        <v>4135</v>
      </c>
      <c r="Q482" s="20" t="s">
        <v>4086</v>
      </c>
      <c r="R482" s="21" t="s">
        <v>4136</v>
      </c>
      <c r="S482" s="21" t="s">
        <v>4133</v>
      </c>
      <c r="T482" s="20">
        <v>45588</v>
      </c>
      <c r="U482" s="20">
        <v>2</v>
      </c>
      <c r="V482" s="20">
        <v>0</v>
      </c>
      <c r="W482" s="20" t="s">
        <v>7387</v>
      </c>
      <c r="X482" s="20" t="s">
        <v>4161</v>
      </c>
      <c r="Y482" s="22">
        <v>45939.654415474499</v>
      </c>
      <c r="Z482" s="20" t="s">
        <v>7389</v>
      </c>
      <c r="AA482" s="20" t="s">
        <v>4134</v>
      </c>
      <c r="AB482" s="27">
        <v>9106046088</v>
      </c>
      <c r="AC482" s="25" t="str">
        <f>VLOOKUP(AB482,Data!AF:AG,2,0)</f>
        <v>9106046088-00160359</v>
      </c>
      <c r="AE482" s="25" t="str">
        <f>VLOOKUP(AC482,Data!A:G,7,0)</f>
        <v>00160359</v>
      </c>
      <c r="AF482" s="25" t="str">
        <f>VLOOKUP(AC482,Data!A:D,4,0)</f>
        <v>09/10/2025</v>
      </c>
      <c r="AG482" s="20" t="s">
        <v>198</v>
      </c>
      <c r="AH482" s="25" t="s">
        <v>12193</v>
      </c>
      <c r="AI482" s="25" t="str">
        <f>VLOOKUP(AG482,'mã win'!B:K,10,0)</f>
        <v>N</v>
      </c>
      <c r="AJ482" s="20" t="str">
        <f>VLOOKUP(Q482,'mã sp'!A:B,2,0)</f>
        <v>TH200</v>
      </c>
      <c r="AK482" s="25" t="str">
        <f>VLOOKUP(AC482,Data!A:F,6,0)</f>
        <v>K25TTM</v>
      </c>
      <c r="AL482" s="20" t="str">
        <f t="shared" si="28"/>
        <v>5077 WM+ HCM 254/63 âu Cơ</v>
      </c>
      <c r="AM482" s="20" t="str">
        <f>VLOOKUP(AC482,Data!A:M,13,0)</f>
        <v>0104918404</v>
      </c>
      <c r="AN482" s="20">
        <f>MATCH(L482,[1]Khach_hang!$O:$O,0)</f>
        <v>1375</v>
      </c>
      <c r="AO482" s="20" t="str">
        <f t="shared" si="29"/>
        <v>WIN5077</v>
      </c>
      <c r="AP482" s="20" t="str">
        <f>IF(AND(AM482="0104918404",AO482=""),"WIN"&amp;L482,IF(AO482="",VLOOKUP(AM482,'mã win'!B:J,9,0),""))</f>
        <v/>
      </c>
      <c r="AQ482" s="25" t="str">
        <f t="shared" si="30"/>
        <v>WIN5077</v>
      </c>
      <c r="AR482" s="1">
        <f t="shared" si="31"/>
        <v>98470.080000000002</v>
      </c>
    </row>
    <row r="483" spans="1:44" x14ac:dyDescent="0.25">
      <c r="A483" s="20">
        <v>7969</v>
      </c>
      <c r="B483" s="21">
        <v>9106046088</v>
      </c>
      <c r="C483" s="22">
        <v>45939</v>
      </c>
      <c r="D483" s="22">
        <v>45940</v>
      </c>
      <c r="E483" s="23">
        <v>45939.654418368104</v>
      </c>
      <c r="F483" s="21" t="s">
        <v>7385</v>
      </c>
      <c r="G483" s="22"/>
      <c r="H483" s="20" t="s">
        <v>4127</v>
      </c>
      <c r="I483" s="21" t="s">
        <v>4128</v>
      </c>
      <c r="J483" s="20" t="s">
        <v>4129</v>
      </c>
      <c r="K483" s="20" t="s">
        <v>4130</v>
      </c>
      <c r="L483" s="21" t="s">
        <v>7386</v>
      </c>
      <c r="M483" s="20" t="s">
        <v>7387</v>
      </c>
      <c r="N483" s="20" t="s">
        <v>7388</v>
      </c>
      <c r="O483" s="20">
        <v>30</v>
      </c>
      <c r="P483" s="21" t="s">
        <v>4139</v>
      </c>
      <c r="Q483" s="20" t="s">
        <v>3948</v>
      </c>
      <c r="R483" s="21" t="s">
        <v>4140</v>
      </c>
      <c r="S483" s="21" t="s">
        <v>4133</v>
      </c>
      <c r="T483" s="20">
        <v>74250</v>
      </c>
      <c r="U483" s="20">
        <v>2</v>
      </c>
      <c r="V483" s="20">
        <v>0</v>
      </c>
      <c r="W483" s="20" t="s">
        <v>7387</v>
      </c>
      <c r="X483" s="20" t="s">
        <v>4161</v>
      </c>
      <c r="Y483" s="22">
        <v>45939.654415474499</v>
      </c>
      <c r="Z483" s="20" t="s">
        <v>7389</v>
      </c>
      <c r="AA483" s="20" t="s">
        <v>4134</v>
      </c>
      <c r="AB483" s="27">
        <v>9106046088</v>
      </c>
      <c r="AC483" s="25" t="str">
        <f>VLOOKUP(AB483,Data!AF:AG,2,0)</f>
        <v>9106046088-00160359</v>
      </c>
      <c r="AE483" s="25" t="str">
        <f>VLOOKUP(AC483,Data!A:G,7,0)</f>
        <v>00160359</v>
      </c>
      <c r="AF483" s="25" t="str">
        <f>VLOOKUP(AC483,Data!A:D,4,0)</f>
        <v>09/10/2025</v>
      </c>
      <c r="AG483" s="20" t="s">
        <v>198</v>
      </c>
      <c r="AH483" s="25" t="s">
        <v>12193</v>
      </c>
      <c r="AI483" s="25" t="str">
        <f>VLOOKUP(AG483,'mã win'!B:K,10,0)</f>
        <v>N</v>
      </c>
      <c r="AJ483" s="20" t="str">
        <f>VLOOKUP(Q483,'mã sp'!A:B,2,0)</f>
        <v>CC300</v>
      </c>
      <c r="AK483" s="25" t="str">
        <f>VLOOKUP(AC483,Data!A:F,6,0)</f>
        <v>K25TTM</v>
      </c>
      <c r="AL483" s="20" t="str">
        <f t="shared" si="28"/>
        <v>5077 WM+ HCM 254/63 âu Cơ</v>
      </c>
      <c r="AM483" s="20" t="str">
        <f>VLOOKUP(AC483,Data!A:M,13,0)</f>
        <v>0104918404</v>
      </c>
      <c r="AN483" s="20">
        <f>MATCH(L483,[1]Khach_hang!$O:$O,0)</f>
        <v>1375</v>
      </c>
      <c r="AO483" s="20" t="str">
        <f t="shared" si="29"/>
        <v>WIN5077</v>
      </c>
      <c r="AP483" s="20" t="str">
        <f>IF(AND(AM483="0104918404",AO483=""),"WIN"&amp;L483,IF(AO483="",VLOOKUP(AM483,'mã win'!B:J,9,0),""))</f>
        <v/>
      </c>
      <c r="AQ483" s="25" t="str">
        <f t="shared" si="30"/>
        <v>WIN5077</v>
      </c>
      <c r="AR483" s="1">
        <f t="shared" si="31"/>
        <v>160380</v>
      </c>
    </row>
    <row r="484" spans="1:44" x14ac:dyDescent="0.25">
      <c r="A484" s="20">
        <v>7970</v>
      </c>
      <c r="B484" s="21">
        <v>9106046088</v>
      </c>
      <c r="C484" s="22">
        <v>45939</v>
      </c>
      <c r="D484" s="22">
        <v>45940</v>
      </c>
      <c r="E484" s="23">
        <v>45939.654418368104</v>
      </c>
      <c r="F484" s="21" t="s">
        <v>7385</v>
      </c>
      <c r="G484" s="22"/>
      <c r="H484" s="20" t="s">
        <v>4127</v>
      </c>
      <c r="I484" s="21" t="s">
        <v>4128</v>
      </c>
      <c r="J484" s="20" t="s">
        <v>4129</v>
      </c>
      <c r="K484" s="20" t="s">
        <v>4130</v>
      </c>
      <c r="L484" s="21" t="s">
        <v>7386</v>
      </c>
      <c r="M484" s="20" t="s">
        <v>7387</v>
      </c>
      <c r="N484" s="20" t="s">
        <v>7388</v>
      </c>
      <c r="O484" s="20">
        <v>40</v>
      </c>
      <c r="P484" s="21" t="s">
        <v>4150</v>
      </c>
      <c r="Q484" s="20" t="s">
        <v>3966</v>
      </c>
      <c r="R484" s="21" t="s">
        <v>4151</v>
      </c>
      <c r="S484" s="21" t="s">
        <v>4133</v>
      </c>
      <c r="T484" s="20">
        <v>70950</v>
      </c>
      <c r="U484" s="20">
        <v>1</v>
      </c>
      <c r="V484" s="20">
        <v>0</v>
      </c>
      <c r="W484" s="20" t="s">
        <v>7387</v>
      </c>
      <c r="X484" s="20" t="s">
        <v>4161</v>
      </c>
      <c r="Y484" s="22">
        <v>45939.654415474499</v>
      </c>
      <c r="Z484" s="20" t="s">
        <v>7389</v>
      </c>
      <c r="AA484" s="20" t="s">
        <v>4134</v>
      </c>
      <c r="AB484" s="27">
        <v>9106046088</v>
      </c>
      <c r="AC484" s="25" t="str">
        <f>VLOOKUP(AB484,Data!AF:AG,2,0)</f>
        <v>9106046088-00160359</v>
      </c>
      <c r="AE484" s="25" t="str">
        <f>VLOOKUP(AC484,Data!A:G,7,0)</f>
        <v>00160359</v>
      </c>
      <c r="AF484" s="25" t="str">
        <f>VLOOKUP(AC484,Data!A:D,4,0)</f>
        <v>09/10/2025</v>
      </c>
      <c r="AG484" s="20" t="s">
        <v>198</v>
      </c>
      <c r="AH484" s="25" t="s">
        <v>12193</v>
      </c>
      <c r="AI484" s="25" t="str">
        <f>VLOOKUP(AG484,'mã win'!B:K,10,0)</f>
        <v>N</v>
      </c>
      <c r="AJ484" s="20" t="str">
        <f>VLOOKUP(Q484,'mã sp'!A:B,2,0)</f>
        <v>CN300</v>
      </c>
      <c r="AK484" s="25" t="str">
        <f>VLOOKUP(AC484,Data!A:F,6,0)</f>
        <v>K25TTM</v>
      </c>
      <c r="AL484" s="20" t="str">
        <f t="shared" si="28"/>
        <v>5077 WM+ HCM 254/63 âu Cơ</v>
      </c>
      <c r="AM484" s="20" t="str">
        <f>VLOOKUP(AC484,Data!A:M,13,0)</f>
        <v>0104918404</v>
      </c>
      <c r="AN484" s="20">
        <f>MATCH(L484,[1]Khach_hang!$O:$O,0)</f>
        <v>1375</v>
      </c>
      <c r="AO484" s="20" t="str">
        <f t="shared" si="29"/>
        <v>WIN5077</v>
      </c>
      <c r="AP484" s="20" t="str">
        <f>IF(AND(AM484="0104918404",AO484=""),"WIN"&amp;L484,IF(AO484="",VLOOKUP(AM484,'mã win'!B:J,9,0),""))</f>
        <v/>
      </c>
      <c r="AQ484" s="25" t="str">
        <f t="shared" si="30"/>
        <v>WIN5077</v>
      </c>
      <c r="AR484" s="1">
        <f t="shared" si="31"/>
        <v>76626</v>
      </c>
    </row>
    <row r="485" spans="1:44" x14ac:dyDescent="0.25">
      <c r="A485" s="20">
        <v>7971</v>
      </c>
      <c r="B485" s="21">
        <v>9106046088</v>
      </c>
      <c r="C485" s="22">
        <v>45939</v>
      </c>
      <c r="D485" s="22">
        <v>45940</v>
      </c>
      <c r="E485" s="23">
        <v>45939.654418368104</v>
      </c>
      <c r="F485" s="21" t="s">
        <v>7385</v>
      </c>
      <c r="G485" s="22"/>
      <c r="H485" s="20" t="s">
        <v>4127</v>
      </c>
      <c r="I485" s="21" t="s">
        <v>4128</v>
      </c>
      <c r="J485" s="20" t="s">
        <v>4129</v>
      </c>
      <c r="K485" s="20" t="s">
        <v>4130</v>
      </c>
      <c r="L485" s="21" t="s">
        <v>7386</v>
      </c>
      <c r="M485" s="20" t="s">
        <v>7387</v>
      </c>
      <c r="N485" s="20" t="s">
        <v>7388</v>
      </c>
      <c r="O485" s="20">
        <v>50</v>
      </c>
      <c r="P485" s="21" t="s">
        <v>4131</v>
      </c>
      <c r="Q485" s="20" t="s">
        <v>4099</v>
      </c>
      <c r="R485" s="21" t="s">
        <v>4132</v>
      </c>
      <c r="S485" s="21" t="s">
        <v>4133</v>
      </c>
      <c r="T485" s="20">
        <v>73431</v>
      </c>
      <c r="U485" s="20">
        <v>1</v>
      </c>
      <c r="V485" s="20">
        <v>0</v>
      </c>
      <c r="W485" s="20" t="s">
        <v>7387</v>
      </c>
      <c r="X485" s="20" t="s">
        <v>4161</v>
      </c>
      <c r="Y485" s="22">
        <v>45939.654415474499</v>
      </c>
      <c r="Z485" s="20" t="s">
        <v>7389</v>
      </c>
      <c r="AA485" s="20" t="s">
        <v>4134</v>
      </c>
      <c r="AB485" s="27">
        <v>9106046088</v>
      </c>
      <c r="AC485" s="25" t="str">
        <f>VLOOKUP(AB485,Data!AF:AG,2,0)</f>
        <v>9106046088-00160359</v>
      </c>
      <c r="AE485" s="25" t="str">
        <f>VLOOKUP(AC485,Data!A:G,7,0)</f>
        <v>00160359</v>
      </c>
      <c r="AF485" s="25" t="str">
        <f>VLOOKUP(AC485,Data!A:D,4,0)</f>
        <v>09/10/2025</v>
      </c>
      <c r="AG485" s="20" t="s">
        <v>198</v>
      </c>
      <c r="AH485" s="25" t="s">
        <v>12193</v>
      </c>
      <c r="AI485" s="25" t="str">
        <f>VLOOKUP(AG485,'mã win'!B:K,10,0)</f>
        <v>N</v>
      </c>
      <c r="AJ485" s="20" t="str">
        <f>VLOOKUP(Q485,'mã sp'!A:B,2,0)</f>
        <v>CGM300</v>
      </c>
      <c r="AK485" s="25" t="str">
        <f>VLOOKUP(AC485,Data!A:F,6,0)</f>
        <v>K25TTM</v>
      </c>
      <c r="AL485" s="20" t="str">
        <f t="shared" si="28"/>
        <v>5077 WM+ HCM 254/63 âu Cơ</v>
      </c>
      <c r="AM485" s="20" t="str">
        <f>VLOOKUP(AC485,Data!A:M,13,0)</f>
        <v>0104918404</v>
      </c>
      <c r="AN485" s="20">
        <f>MATCH(L485,[1]Khach_hang!$O:$O,0)</f>
        <v>1375</v>
      </c>
      <c r="AO485" s="20" t="str">
        <f t="shared" si="29"/>
        <v>WIN5077</v>
      </c>
      <c r="AP485" s="20" t="str">
        <f>IF(AND(AM485="0104918404",AO485=""),"WIN"&amp;L485,IF(AO485="",VLOOKUP(AM485,'mã win'!B:J,9,0),""))</f>
        <v/>
      </c>
      <c r="AQ485" s="25" t="str">
        <f t="shared" si="30"/>
        <v>WIN5077</v>
      </c>
      <c r="AR485" s="1">
        <f t="shared" si="31"/>
        <v>79305.48</v>
      </c>
    </row>
    <row r="486" spans="1:44" x14ac:dyDescent="0.25">
      <c r="A486" s="20">
        <v>7972</v>
      </c>
      <c r="B486" s="21">
        <v>9106046084</v>
      </c>
      <c r="C486" s="22">
        <v>45939</v>
      </c>
      <c r="D486" s="22">
        <v>45939</v>
      </c>
      <c r="E486" s="23">
        <v>45939.655749884303</v>
      </c>
      <c r="F486" s="21" t="s">
        <v>7390</v>
      </c>
      <c r="G486" s="22"/>
      <c r="H486" s="20" t="s">
        <v>4127</v>
      </c>
      <c r="I486" s="21" t="s">
        <v>4128</v>
      </c>
      <c r="J486" s="20" t="s">
        <v>4129</v>
      </c>
      <c r="K486" s="20" t="s">
        <v>4130</v>
      </c>
      <c r="L486" s="21" t="s">
        <v>5296</v>
      </c>
      <c r="M486" s="20" t="s">
        <v>5297</v>
      </c>
      <c r="N486" s="20" t="s">
        <v>5298</v>
      </c>
      <c r="O486" s="20">
        <v>10</v>
      </c>
      <c r="P486" s="21" t="s">
        <v>4171</v>
      </c>
      <c r="Q486" s="20" t="s">
        <v>3998</v>
      </c>
      <c r="R486" s="21" t="s">
        <v>4172</v>
      </c>
      <c r="S486" s="21" t="s">
        <v>4133</v>
      </c>
      <c r="T486" s="20">
        <v>49500</v>
      </c>
      <c r="U486" s="20">
        <v>5</v>
      </c>
      <c r="V486" s="20">
        <v>0</v>
      </c>
      <c r="W486" s="20" t="s">
        <v>5299</v>
      </c>
      <c r="Y486" s="22">
        <v>45939.655746759301</v>
      </c>
      <c r="AA486" s="20" t="s">
        <v>4134</v>
      </c>
      <c r="AB486" s="27">
        <v>9106046084</v>
      </c>
      <c r="AC486" s="25" t="str">
        <f>VLOOKUP(AB486,Data!AF:AG,2,0)</f>
        <v>9106046084-00037485</v>
      </c>
      <c r="AE486" s="25" t="str">
        <f>VLOOKUP(AC486,Data!A:G,7,0)</f>
        <v>00037485</v>
      </c>
      <c r="AF486" s="25" t="str">
        <f>VLOOKUP(AC486,Data!A:D,4,0)</f>
        <v>09/10/2025</v>
      </c>
      <c r="AG486" s="20" t="s">
        <v>107</v>
      </c>
      <c r="AH486" s="25" t="s">
        <v>3829</v>
      </c>
      <c r="AI486" s="25" t="str">
        <f>VLOOKUP(AG486,'mã win'!B:K,10,0)</f>
        <v>B</v>
      </c>
      <c r="AJ486" s="20" t="str">
        <f>VLOOKUP(Q486,'mã sp'!A:B,2,0)</f>
        <v>GL250</v>
      </c>
      <c r="AK486" s="25" t="str">
        <f>VLOOKUP(AC486,Data!A:F,6,0)</f>
        <v>K25TTM</v>
      </c>
      <c r="AL486" s="20" t="str">
        <f t="shared" si="28"/>
        <v>2B75 WM+ NAN Xóm 4, Hùng Châu</v>
      </c>
      <c r="AM486" s="20" t="str">
        <f>VLOOKUP(AC486,Data!A:M,13,0)</f>
        <v>0104918404-058</v>
      </c>
      <c r="AO486" s="20" t="str">
        <f t="shared" si="29"/>
        <v/>
      </c>
      <c r="AP486" s="20" t="str">
        <f>IF(AND(AM486="0104918404",AO486=""),"WIN"&amp;L486,IF(AO486="",VLOOKUP(AM486,'mã win'!B:J,9,0),""))</f>
        <v>WIN-058</v>
      </c>
      <c r="AQ486" s="25" t="str">
        <f t="shared" si="30"/>
        <v>WIN-058</v>
      </c>
      <c r="AR486" s="1">
        <f t="shared" si="31"/>
        <v>267300</v>
      </c>
    </row>
    <row r="487" spans="1:44" x14ac:dyDescent="0.25">
      <c r="A487" s="20">
        <v>7973</v>
      </c>
      <c r="B487" s="21">
        <v>9106046075</v>
      </c>
      <c r="C487" s="22">
        <v>45939</v>
      </c>
      <c r="D487" s="22">
        <v>45944</v>
      </c>
      <c r="E487" s="23">
        <v>45939.655765312498</v>
      </c>
      <c r="F487" s="21" t="s">
        <v>7391</v>
      </c>
      <c r="G487" s="22"/>
      <c r="H487" s="20" t="s">
        <v>4127</v>
      </c>
      <c r="I487" s="21" t="s">
        <v>4128</v>
      </c>
      <c r="J487" s="20" t="s">
        <v>4129</v>
      </c>
      <c r="K487" s="20" t="s">
        <v>4130</v>
      </c>
      <c r="L487" s="21" t="s">
        <v>4556</v>
      </c>
      <c r="M487" s="20" t="s">
        <v>4557</v>
      </c>
      <c r="N487" s="20" t="s">
        <v>4558</v>
      </c>
      <c r="O487" s="20">
        <v>10</v>
      </c>
      <c r="P487" s="21" t="s">
        <v>4137</v>
      </c>
      <c r="Q487" s="20" t="s">
        <v>4098</v>
      </c>
      <c r="R487" s="21" t="s">
        <v>4138</v>
      </c>
      <c r="S487" s="21" t="s">
        <v>4133</v>
      </c>
      <c r="T487" s="20">
        <v>111058</v>
      </c>
      <c r="U487" s="20">
        <v>10</v>
      </c>
      <c r="V487" s="20">
        <v>0</v>
      </c>
      <c r="W487" s="20" t="s">
        <v>4557</v>
      </c>
      <c r="Y487" s="22">
        <v>45939.655762349503</v>
      </c>
      <c r="AA487" s="20" t="s">
        <v>4134</v>
      </c>
      <c r="AB487" s="27">
        <v>9106046075</v>
      </c>
      <c r="AC487" s="25" t="str">
        <f>VLOOKUP(AB487,Data!AF:AG,2,0)</f>
        <v>9106046075-00047638</v>
      </c>
      <c r="AE487" s="25" t="str">
        <f>VLOOKUP(AC487,Data!A:G,7,0)</f>
        <v>00047638</v>
      </c>
      <c r="AF487" s="25" t="str">
        <f>VLOOKUP(AC487,Data!A:D,4,0)</f>
        <v>09/10/2025</v>
      </c>
      <c r="AG487" s="20" t="s">
        <v>407</v>
      </c>
      <c r="AH487" s="25" t="s">
        <v>3627</v>
      </c>
      <c r="AI487" s="25" t="str">
        <f>VLOOKUP(AG487,'mã win'!B:K,10,0)</f>
        <v>B</v>
      </c>
      <c r="AJ487" s="20" t="str">
        <f>VLOOKUP(Q487,'mã sp'!A:B,2,0)</f>
        <v>GM500</v>
      </c>
      <c r="AK487" s="25" t="str">
        <f>VLOOKUP(AC487,Data!A:F,6,0)</f>
        <v>K25TTM</v>
      </c>
      <c r="AL487" s="20" t="str">
        <f t="shared" si="28"/>
        <v>5774 WM+ QNH 715 Khu Vĩnh Hòa</v>
      </c>
      <c r="AM487" s="20" t="str">
        <f>VLOOKUP(AC487,Data!A:M,13,0)</f>
        <v>0104918404-007</v>
      </c>
      <c r="AO487" s="20" t="str">
        <f t="shared" si="29"/>
        <v/>
      </c>
      <c r="AP487" s="20" t="str">
        <f>IF(AND(AM487="0104918404",AO487=""),"WIN"&amp;L487,IF(AO487="",VLOOKUP(AM487,'mã win'!B:J,9,0),""))</f>
        <v>WIN-QNH-00-007</v>
      </c>
      <c r="AQ487" s="25" t="str">
        <f t="shared" si="30"/>
        <v>WIN-QNH-00-007</v>
      </c>
      <c r="AR487" s="1">
        <f t="shared" si="31"/>
        <v>1199426.3999999999</v>
      </c>
    </row>
    <row r="488" spans="1:44" x14ac:dyDescent="0.25">
      <c r="A488" s="20">
        <v>7974</v>
      </c>
      <c r="B488" s="21">
        <v>9106046114</v>
      </c>
      <c r="C488" s="22">
        <v>45939</v>
      </c>
      <c r="D488" s="22">
        <v>45939</v>
      </c>
      <c r="E488" s="23">
        <v>45939.658868946797</v>
      </c>
      <c r="F488" s="21" t="s">
        <v>7392</v>
      </c>
      <c r="G488" s="22"/>
      <c r="H488" s="20" t="s">
        <v>4127</v>
      </c>
      <c r="I488" s="21" t="s">
        <v>4128</v>
      </c>
      <c r="J488" s="20" t="s">
        <v>4129</v>
      </c>
      <c r="K488" s="20" t="s">
        <v>4130</v>
      </c>
      <c r="L488" s="21" t="s">
        <v>6308</v>
      </c>
      <c r="M488" s="20" t="s">
        <v>6309</v>
      </c>
      <c r="N488" s="20" t="s">
        <v>6310</v>
      </c>
      <c r="O488" s="20">
        <v>10</v>
      </c>
      <c r="P488" s="21" t="s">
        <v>4141</v>
      </c>
      <c r="Q488" s="20" t="s">
        <v>4058</v>
      </c>
      <c r="R488" s="21" t="s">
        <v>4142</v>
      </c>
      <c r="S488" s="21" t="s">
        <v>4133</v>
      </c>
      <c r="T488" s="20">
        <v>37720</v>
      </c>
      <c r="U488" s="20">
        <v>2</v>
      </c>
      <c r="V488" s="20">
        <v>0</v>
      </c>
      <c r="W488" s="20" t="s">
        <v>6309</v>
      </c>
      <c r="Y488" s="22">
        <v>45939.658865590303</v>
      </c>
      <c r="AA488" s="20" t="s">
        <v>4134</v>
      </c>
      <c r="AB488" s="27">
        <v>9106046114</v>
      </c>
      <c r="AC488" s="25" t="str">
        <f>VLOOKUP(AB488,Data!AF:AG,2,0)</f>
        <v>9106046114-00081160</v>
      </c>
      <c r="AE488" s="25" t="str">
        <f>VLOOKUP(AC488,Data!A:G,7,0)</f>
        <v>00081160</v>
      </c>
      <c r="AF488" s="25" t="str">
        <f>VLOOKUP(AC488,Data!A:D,4,0)</f>
        <v>09/10/2025</v>
      </c>
      <c r="AG488" s="20" t="s">
        <v>64</v>
      </c>
      <c r="AH488" s="25" t="s">
        <v>3639</v>
      </c>
      <c r="AI488" s="25" t="str">
        <f>VLOOKUP(AG488,'mã win'!B:K,10,0)</f>
        <v>N</v>
      </c>
      <c r="AJ488" s="20" t="str">
        <f>VLOOKUP(Q488,'mã sp'!A:B,2,0)</f>
        <v>MNH250</v>
      </c>
      <c r="AK488" s="25" t="str">
        <f>VLOOKUP(AC488,Data!A:F,6,0)</f>
        <v>K25TTM</v>
      </c>
      <c r="AL488" s="20" t="str">
        <f t="shared" si="28"/>
        <v>2B01 WM+ DNG 5 Lê Trọng Tấn</v>
      </c>
      <c r="AM488" s="20" t="str">
        <f>VLOOKUP(AC488,Data!A:M,13,0)</f>
        <v>0104918404-009</v>
      </c>
      <c r="AO488" s="20" t="str">
        <f t="shared" si="29"/>
        <v/>
      </c>
      <c r="AP488" s="20" t="str">
        <f>IF(AND(AM488="0104918404",AO488=""),"WIN"&amp;L488,IF(AO488="",VLOOKUP(AM488,'mã win'!B:J,9,0),""))</f>
        <v>WIN-DNG-01-009</v>
      </c>
      <c r="AQ488" s="25" t="str">
        <f t="shared" si="30"/>
        <v>WIN-DNG-01-009</v>
      </c>
      <c r="AR488" s="1">
        <f t="shared" si="31"/>
        <v>81475.199999999997</v>
      </c>
    </row>
    <row r="489" spans="1:44" x14ac:dyDescent="0.25">
      <c r="A489" s="20">
        <v>7975</v>
      </c>
      <c r="B489" s="21">
        <v>9106046114</v>
      </c>
      <c r="C489" s="22">
        <v>45939</v>
      </c>
      <c r="D489" s="22">
        <v>45939</v>
      </c>
      <c r="E489" s="23">
        <v>45939.658868946797</v>
      </c>
      <c r="F489" s="21" t="s">
        <v>7392</v>
      </c>
      <c r="G489" s="22"/>
      <c r="H489" s="20" t="s">
        <v>4127</v>
      </c>
      <c r="I489" s="21" t="s">
        <v>4128</v>
      </c>
      <c r="J489" s="20" t="s">
        <v>4129</v>
      </c>
      <c r="K489" s="20" t="s">
        <v>4130</v>
      </c>
      <c r="L489" s="21" t="s">
        <v>6308</v>
      </c>
      <c r="M489" s="20" t="s">
        <v>6309</v>
      </c>
      <c r="N489" s="20" t="s">
        <v>6310</v>
      </c>
      <c r="O489" s="20">
        <v>20</v>
      </c>
      <c r="P489" s="21" t="s">
        <v>4152</v>
      </c>
      <c r="Q489" s="20" t="s">
        <v>4012</v>
      </c>
      <c r="R489" s="21" t="s">
        <v>4153</v>
      </c>
      <c r="S489" s="21" t="s">
        <v>4133</v>
      </c>
      <c r="T489" s="20">
        <v>50182</v>
      </c>
      <c r="U489" s="20">
        <v>2</v>
      </c>
      <c r="V489" s="20">
        <v>0</v>
      </c>
      <c r="W489" s="20" t="s">
        <v>6309</v>
      </c>
      <c r="Y489" s="22">
        <v>45939.658865590303</v>
      </c>
      <c r="AA489" s="20" t="s">
        <v>4134</v>
      </c>
      <c r="AB489" s="27">
        <v>9106046114</v>
      </c>
      <c r="AC489" s="25" t="str">
        <f>VLOOKUP(AB489,Data!AF:AG,2,0)</f>
        <v>9106046114-00081160</v>
      </c>
      <c r="AE489" s="25" t="str">
        <f>VLOOKUP(AC489,Data!A:G,7,0)</f>
        <v>00081160</v>
      </c>
      <c r="AF489" s="25" t="str">
        <f>VLOOKUP(AC489,Data!A:D,4,0)</f>
        <v>09/10/2025</v>
      </c>
      <c r="AG489" s="20" t="s">
        <v>64</v>
      </c>
      <c r="AH489" s="25" t="s">
        <v>3639</v>
      </c>
      <c r="AI489" s="25" t="str">
        <f>VLOOKUP(AG489,'mã win'!B:K,10,0)</f>
        <v>N</v>
      </c>
      <c r="AJ489" s="20" t="str">
        <f>VLOOKUP(Q489,'mã sp'!A:B,2,0)</f>
        <v>GTLX250G</v>
      </c>
      <c r="AK489" s="25" t="str">
        <f>VLOOKUP(AC489,Data!A:F,6,0)</f>
        <v>K25TTM</v>
      </c>
      <c r="AL489" s="20" t="str">
        <f t="shared" si="28"/>
        <v>2B01 WM+ DNG 5 Lê Trọng Tấn</v>
      </c>
      <c r="AM489" s="20" t="str">
        <f>VLOOKUP(AC489,Data!A:M,13,0)</f>
        <v>0104918404-009</v>
      </c>
      <c r="AO489" s="20" t="str">
        <f t="shared" si="29"/>
        <v/>
      </c>
      <c r="AP489" s="20" t="str">
        <f>IF(AND(AM489="0104918404",AO489=""),"WIN"&amp;L489,IF(AO489="",VLOOKUP(AM489,'mã win'!B:J,9,0),""))</f>
        <v>WIN-DNG-01-009</v>
      </c>
      <c r="AQ489" s="25" t="str">
        <f t="shared" si="30"/>
        <v>WIN-DNG-01-009</v>
      </c>
      <c r="AR489" s="1">
        <f t="shared" si="31"/>
        <v>108393.12</v>
      </c>
    </row>
    <row r="490" spans="1:44" x14ac:dyDescent="0.25">
      <c r="A490" s="20">
        <v>7976</v>
      </c>
      <c r="B490" s="21">
        <v>9106046124</v>
      </c>
      <c r="C490" s="22">
        <v>45939</v>
      </c>
      <c r="D490" s="22">
        <v>45946</v>
      </c>
      <c r="E490" s="23">
        <v>45939.659431747699</v>
      </c>
      <c r="F490" s="21" t="s">
        <v>7393</v>
      </c>
      <c r="G490" s="22"/>
      <c r="H490" s="20" t="s">
        <v>4127</v>
      </c>
      <c r="I490" s="21" t="s">
        <v>4128</v>
      </c>
      <c r="J490" s="20" t="s">
        <v>4129</v>
      </c>
      <c r="K490" s="20" t="s">
        <v>4130</v>
      </c>
      <c r="L490" s="21" t="s">
        <v>5714</v>
      </c>
      <c r="M490" s="20" t="s">
        <v>5715</v>
      </c>
      <c r="N490" s="20" t="s">
        <v>5716</v>
      </c>
      <c r="O490" s="20">
        <v>10</v>
      </c>
      <c r="P490" s="21" t="s">
        <v>4135</v>
      </c>
      <c r="Q490" s="20" t="s">
        <v>4086</v>
      </c>
      <c r="R490" s="21" t="s">
        <v>4136</v>
      </c>
      <c r="S490" s="21" t="s">
        <v>4133</v>
      </c>
      <c r="T490" s="20">
        <v>45588</v>
      </c>
      <c r="U490" s="20">
        <v>5</v>
      </c>
      <c r="V490" s="20">
        <v>0</v>
      </c>
      <c r="W490" s="20" t="s">
        <v>5717</v>
      </c>
      <c r="X490" s="20" t="s">
        <v>4161</v>
      </c>
      <c r="Y490" s="22">
        <v>45939.659428969899</v>
      </c>
      <c r="AA490" s="20" t="s">
        <v>4134</v>
      </c>
      <c r="AB490" s="27">
        <v>9106046124</v>
      </c>
      <c r="AC490" s="25" t="str">
        <f>VLOOKUP(AB490,Data!AF:AG,2,0)</f>
        <v>9106046124-00160363</v>
      </c>
      <c r="AE490" s="25" t="str">
        <f>VLOOKUP(AC490,Data!A:G,7,0)</f>
        <v>00160363</v>
      </c>
      <c r="AF490" s="25" t="str">
        <f>VLOOKUP(AC490,Data!A:D,4,0)</f>
        <v>09/10/2025</v>
      </c>
      <c r="AG490" s="20" t="s">
        <v>198</v>
      </c>
      <c r="AH490" s="25" t="s">
        <v>14492</v>
      </c>
      <c r="AI490" s="25" t="str">
        <f>VLOOKUP(AG490,'mã win'!B:K,10,0)</f>
        <v>N</v>
      </c>
      <c r="AJ490" s="20" t="str">
        <f>VLOOKUP(Q490,'mã sp'!A:B,2,0)</f>
        <v>TH200</v>
      </c>
      <c r="AK490" s="25" t="str">
        <f>VLOOKUP(AC490,Data!A:F,6,0)</f>
        <v>K25TTM</v>
      </c>
      <c r="AL490" s="20" t="str">
        <f t="shared" si="28"/>
        <v>2615 WIN HCM Chung Cư Thái Sơn</v>
      </c>
      <c r="AM490" s="20" t="str">
        <f>VLOOKUP(AC490,Data!A:M,13,0)</f>
        <v>0104918404</v>
      </c>
      <c r="AN490" s="20">
        <f>MATCH(L490,[1]Khach_hang!$O:$O,0)</f>
        <v>324</v>
      </c>
      <c r="AO490" s="20" t="str">
        <f t="shared" si="29"/>
        <v>WIN2615</v>
      </c>
      <c r="AP490" s="20" t="str">
        <f>IF(AND(AM490="0104918404",AO490=""),"WIN"&amp;L490,IF(AO490="",VLOOKUP(AM490,'mã win'!B:J,9,0),""))</f>
        <v/>
      </c>
      <c r="AQ490" s="25" t="str">
        <f t="shared" si="30"/>
        <v>WIN2615</v>
      </c>
      <c r="AR490" s="1">
        <f t="shared" si="31"/>
        <v>246175.2</v>
      </c>
    </row>
    <row r="491" spans="1:44" x14ac:dyDescent="0.25">
      <c r="A491" s="20">
        <v>7977</v>
      </c>
      <c r="B491" s="21">
        <v>9106046124</v>
      </c>
      <c r="C491" s="22">
        <v>45939</v>
      </c>
      <c r="D491" s="22">
        <v>45946</v>
      </c>
      <c r="E491" s="23">
        <v>45939.659431747699</v>
      </c>
      <c r="F491" s="21" t="s">
        <v>7393</v>
      </c>
      <c r="G491" s="22"/>
      <c r="H491" s="20" t="s">
        <v>4127</v>
      </c>
      <c r="I491" s="21" t="s">
        <v>4128</v>
      </c>
      <c r="J491" s="20" t="s">
        <v>4129</v>
      </c>
      <c r="K491" s="20" t="s">
        <v>4130</v>
      </c>
      <c r="L491" s="21" t="s">
        <v>5714</v>
      </c>
      <c r="M491" s="20" t="s">
        <v>5715</v>
      </c>
      <c r="N491" s="20" t="s">
        <v>5716</v>
      </c>
      <c r="O491" s="20">
        <v>20</v>
      </c>
      <c r="P491" s="21" t="s">
        <v>4137</v>
      </c>
      <c r="Q491" s="20" t="s">
        <v>4098</v>
      </c>
      <c r="R491" s="21" t="s">
        <v>4138</v>
      </c>
      <c r="S491" s="21" t="s">
        <v>4133</v>
      </c>
      <c r="T491" s="20">
        <v>111058</v>
      </c>
      <c r="U491" s="20">
        <v>1</v>
      </c>
      <c r="V491" s="20">
        <v>0</v>
      </c>
      <c r="W491" s="20" t="s">
        <v>5717</v>
      </c>
      <c r="X491" s="20" t="s">
        <v>4161</v>
      </c>
      <c r="Y491" s="22">
        <v>45939.659428969899</v>
      </c>
      <c r="AA491" s="20" t="s">
        <v>4134</v>
      </c>
      <c r="AB491" s="27">
        <v>9106046124</v>
      </c>
      <c r="AC491" s="25" t="str">
        <f>VLOOKUP(AB491,Data!AF:AG,2,0)</f>
        <v>9106046124-00160363</v>
      </c>
      <c r="AE491" s="25" t="str">
        <f>VLOOKUP(AC491,Data!A:G,7,0)</f>
        <v>00160363</v>
      </c>
      <c r="AF491" s="25" t="str">
        <f>VLOOKUP(AC491,Data!A:D,4,0)</f>
        <v>09/10/2025</v>
      </c>
      <c r="AG491" s="20" t="s">
        <v>198</v>
      </c>
      <c r="AH491" s="25" t="s">
        <v>14492</v>
      </c>
      <c r="AI491" s="25" t="str">
        <f>VLOOKUP(AG491,'mã win'!B:K,10,0)</f>
        <v>N</v>
      </c>
      <c r="AJ491" s="20" t="str">
        <f>VLOOKUP(Q491,'mã sp'!A:B,2,0)</f>
        <v>GM500</v>
      </c>
      <c r="AK491" s="25" t="str">
        <f>VLOOKUP(AC491,Data!A:F,6,0)</f>
        <v>K25TTM</v>
      </c>
      <c r="AL491" s="20" t="str">
        <f t="shared" si="28"/>
        <v>2615 WIN HCM Chung Cư Thái Sơn</v>
      </c>
      <c r="AM491" s="20" t="str">
        <f>VLOOKUP(AC491,Data!A:M,13,0)</f>
        <v>0104918404</v>
      </c>
      <c r="AN491" s="20">
        <f>MATCH(L491,[1]Khach_hang!$O:$O,0)</f>
        <v>324</v>
      </c>
      <c r="AO491" s="20" t="str">
        <f t="shared" si="29"/>
        <v>WIN2615</v>
      </c>
      <c r="AP491" s="20" t="str">
        <f>IF(AND(AM491="0104918404",AO491=""),"WIN"&amp;L491,IF(AO491="",VLOOKUP(AM491,'mã win'!B:J,9,0),""))</f>
        <v/>
      </c>
      <c r="AQ491" s="25" t="str">
        <f t="shared" si="30"/>
        <v>WIN2615</v>
      </c>
      <c r="AR491" s="1">
        <f t="shared" si="31"/>
        <v>119942.64</v>
      </c>
    </row>
    <row r="492" spans="1:44" x14ac:dyDescent="0.25">
      <c r="A492" s="20">
        <v>7978</v>
      </c>
      <c r="B492" s="21">
        <v>9106046124</v>
      </c>
      <c r="C492" s="22">
        <v>45939</v>
      </c>
      <c r="D492" s="22">
        <v>45946</v>
      </c>
      <c r="E492" s="23">
        <v>45939.659431747699</v>
      </c>
      <c r="F492" s="21" t="s">
        <v>7393</v>
      </c>
      <c r="G492" s="22"/>
      <c r="H492" s="20" t="s">
        <v>4127</v>
      </c>
      <c r="I492" s="21" t="s">
        <v>4128</v>
      </c>
      <c r="J492" s="20" t="s">
        <v>4129</v>
      </c>
      <c r="K492" s="20" t="s">
        <v>4130</v>
      </c>
      <c r="L492" s="21" t="s">
        <v>5714</v>
      </c>
      <c r="M492" s="20" t="s">
        <v>5715</v>
      </c>
      <c r="N492" s="20" t="s">
        <v>5716</v>
      </c>
      <c r="O492" s="20">
        <v>30</v>
      </c>
      <c r="P492" s="21" t="s">
        <v>4150</v>
      </c>
      <c r="Q492" s="20" t="s">
        <v>3966</v>
      </c>
      <c r="R492" s="21" t="s">
        <v>4151</v>
      </c>
      <c r="S492" s="21" t="s">
        <v>4133</v>
      </c>
      <c r="T492" s="20">
        <v>70950</v>
      </c>
      <c r="U492" s="20">
        <v>1</v>
      </c>
      <c r="V492" s="20">
        <v>0</v>
      </c>
      <c r="W492" s="20" t="s">
        <v>5717</v>
      </c>
      <c r="X492" s="20" t="s">
        <v>4161</v>
      </c>
      <c r="Y492" s="22">
        <v>45939.659428969899</v>
      </c>
      <c r="AA492" s="20" t="s">
        <v>4134</v>
      </c>
      <c r="AB492" s="27">
        <v>9106046124</v>
      </c>
      <c r="AC492" s="25" t="str">
        <f>VLOOKUP(AB492,Data!AF:AG,2,0)</f>
        <v>9106046124-00160363</v>
      </c>
      <c r="AE492" s="25" t="str">
        <f>VLOOKUP(AC492,Data!A:G,7,0)</f>
        <v>00160363</v>
      </c>
      <c r="AF492" s="25" t="str">
        <f>VLOOKUP(AC492,Data!A:D,4,0)</f>
        <v>09/10/2025</v>
      </c>
      <c r="AG492" s="20" t="s">
        <v>198</v>
      </c>
      <c r="AH492" s="25" t="s">
        <v>14492</v>
      </c>
      <c r="AI492" s="25" t="str">
        <f>VLOOKUP(AG492,'mã win'!B:K,10,0)</f>
        <v>N</v>
      </c>
      <c r="AJ492" s="20" t="str">
        <f>VLOOKUP(Q492,'mã sp'!A:B,2,0)</f>
        <v>CN300</v>
      </c>
      <c r="AK492" s="25" t="str">
        <f>VLOOKUP(AC492,Data!A:F,6,0)</f>
        <v>K25TTM</v>
      </c>
      <c r="AL492" s="20" t="str">
        <f t="shared" si="28"/>
        <v>2615 WIN HCM Chung Cư Thái Sơn</v>
      </c>
      <c r="AM492" s="20" t="str">
        <f>VLOOKUP(AC492,Data!A:M,13,0)</f>
        <v>0104918404</v>
      </c>
      <c r="AN492" s="20">
        <f>MATCH(L492,[1]Khach_hang!$O:$O,0)</f>
        <v>324</v>
      </c>
      <c r="AO492" s="20" t="str">
        <f t="shared" si="29"/>
        <v>WIN2615</v>
      </c>
      <c r="AP492" s="20" t="str">
        <f>IF(AND(AM492="0104918404",AO492=""),"WIN"&amp;L492,IF(AO492="",VLOOKUP(AM492,'mã win'!B:J,9,0),""))</f>
        <v/>
      </c>
      <c r="AQ492" s="25" t="str">
        <f t="shared" si="30"/>
        <v>WIN2615</v>
      </c>
      <c r="AR492" s="1">
        <f t="shared" si="31"/>
        <v>76626</v>
      </c>
    </row>
    <row r="493" spans="1:44" x14ac:dyDescent="0.25">
      <c r="A493" s="20">
        <v>7979</v>
      </c>
      <c r="B493" s="21">
        <v>9106046124</v>
      </c>
      <c r="C493" s="22">
        <v>45939</v>
      </c>
      <c r="D493" s="22">
        <v>45946</v>
      </c>
      <c r="E493" s="23">
        <v>45939.659431747699</v>
      </c>
      <c r="F493" s="21" t="s">
        <v>7393</v>
      </c>
      <c r="G493" s="22"/>
      <c r="H493" s="20" t="s">
        <v>4127</v>
      </c>
      <c r="I493" s="21" t="s">
        <v>4128</v>
      </c>
      <c r="J493" s="20" t="s">
        <v>4129</v>
      </c>
      <c r="K493" s="20" t="s">
        <v>4130</v>
      </c>
      <c r="L493" s="21" t="s">
        <v>5714</v>
      </c>
      <c r="M493" s="20" t="s">
        <v>5715</v>
      </c>
      <c r="N493" s="20" t="s">
        <v>5716</v>
      </c>
      <c r="O493" s="20">
        <v>40</v>
      </c>
      <c r="P493" s="21" t="s">
        <v>4152</v>
      </c>
      <c r="Q493" s="20" t="s">
        <v>4012</v>
      </c>
      <c r="R493" s="21" t="s">
        <v>4153</v>
      </c>
      <c r="S493" s="21" t="s">
        <v>4133</v>
      </c>
      <c r="T493" s="20">
        <v>50182</v>
      </c>
      <c r="U493" s="20">
        <v>1</v>
      </c>
      <c r="V493" s="20">
        <v>0</v>
      </c>
      <c r="W493" s="20" t="s">
        <v>5717</v>
      </c>
      <c r="X493" s="20" t="s">
        <v>4161</v>
      </c>
      <c r="Y493" s="22">
        <v>45939.659428969899</v>
      </c>
      <c r="AA493" s="20" t="s">
        <v>4134</v>
      </c>
      <c r="AB493" s="27">
        <v>9106046124</v>
      </c>
      <c r="AC493" s="25" t="str">
        <f>VLOOKUP(AB493,Data!AF:AG,2,0)</f>
        <v>9106046124-00160363</v>
      </c>
      <c r="AE493" s="25" t="str">
        <f>VLOOKUP(AC493,Data!A:G,7,0)</f>
        <v>00160363</v>
      </c>
      <c r="AF493" s="25" t="str">
        <f>VLOOKUP(AC493,Data!A:D,4,0)</f>
        <v>09/10/2025</v>
      </c>
      <c r="AG493" s="20" t="s">
        <v>198</v>
      </c>
      <c r="AH493" s="25" t="s">
        <v>14492</v>
      </c>
      <c r="AI493" s="25" t="str">
        <f>VLOOKUP(AG493,'mã win'!B:K,10,0)</f>
        <v>N</v>
      </c>
      <c r="AJ493" s="20" t="str">
        <f>VLOOKUP(Q493,'mã sp'!A:B,2,0)</f>
        <v>GTLX250G</v>
      </c>
      <c r="AK493" s="25" t="str">
        <f>VLOOKUP(AC493,Data!A:F,6,0)</f>
        <v>K25TTM</v>
      </c>
      <c r="AL493" s="20" t="str">
        <f t="shared" si="28"/>
        <v>2615 WIN HCM Chung Cư Thái Sơn</v>
      </c>
      <c r="AM493" s="20" t="str">
        <f>VLOOKUP(AC493,Data!A:M,13,0)</f>
        <v>0104918404</v>
      </c>
      <c r="AN493" s="20">
        <f>MATCH(L493,[1]Khach_hang!$O:$O,0)</f>
        <v>324</v>
      </c>
      <c r="AO493" s="20" t="str">
        <f t="shared" si="29"/>
        <v>WIN2615</v>
      </c>
      <c r="AP493" s="20" t="str">
        <f>IF(AND(AM493="0104918404",AO493=""),"WIN"&amp;L493,IF(AO493="",VLOOKUP(AM493,'mã win'!B:J,9,0),""))</f>
        <v/>
      </c>
      <c r="AQ493" s="25" t="str">
        <f t="shared" si="30"/>
        <v>WIN2615</v>
      </c>
      <c r="AR493" s="1">
        <f t="shared" si="31"/>
        <v>54196.56</v>
      </c>
    </row>
    <row r="494" spans="1:44" x14ac:dyDescent="0.25">
      <c r="A494" s="20">
        <v>7980</v>
      </c>
      <c r="B494" s="21">
        <v>9106046124</v>
      </c>
      <c r="C494" s="22">
        <v>45939</v>
      </c>
      <c r="D494" s="22">
        <v>45946</v>
      </c>
      <c r="E494" s="23">
        <v>45939.659431747699</v>
      </c>
      <c r="F494" s="21" t="s">
        <v>7393</v>
      </c>
      <c r="G494" s="22"/>
      <c r="H494" s="20" t="s">
        <v>4127</v>
      </c>
      <c r="I494" s="21" t="s">
        <v>4128</v>
      </c>
      <c r="J494" s="20" t="s">
        <v>4129</v>
      </c>
      <c r="K494" s="20" t="s">
        <v>4130</v>
      </c>
      <c r="L494" s="21" t="s">
        <v>5714</v>
      </c>
      <c r="M494" s="20" t="s">
        <v>5715</v>
      </c>
      <c r="N494" s="20" t="s">
        <v>5716</v>
      </c>
      <c r="O494" s="20">
        <v>50</v>
      </c>
      <c r="P494" s="21" t="s">
        <v>4131</v>
      </c>
      <c r="Q494" s="20" t="s">
        <v>4099</v>
      </c>
      <c r="R494" s="21" t="s">
        <v>4132</v>
      </c>
      <c r="S494" s="21" t="s">
        <v>4133</v>
      </c>
      <c r="T494" s="20">
        <v>73431</v>
      </c>
      <c r="U494" s="20">
        <v>1</v>
      </c>
      <c r="V494" s="20">
        <v>0</v>
      </c>
      <c r="W494" s="20" t="s">
        <v>5717</v>
      </c>
      <c r="X494" s="20" t="s">
        <v>4161</v>
      </c>
      <c r="Y494" s="22">
        <v>45939.659428969899</v>
      </c>
      <c r="AA494" s="20" t="s">
        <v>4134</v>
      </c>
      <c r="AB494" s="27">
        <v>9106046124</v>
      </c>
      <c r="AC494" s="25" t="str">
        <f>VLOOKUP(AB494,Data!AF:AG,2,0)</f>
        <v>9106046124-00160363</v>
      </c>
      <c r="AE494" s="25" t="str">
        <f>VLOOKUP(AC494,Data!A:G,7,0)</f>
        <v>00160363</v>
      </c>
      <c r="AF494" s="25" t="str">
        <f>VLOOKUP(AC494,Data!A:D,4,0)</f>
        <v>09/10/2025</v>
      </c>
      <c r="AG494" s="20" t="s">
        <v>198</v>
      </c>
      <c r="AH494" s="25" t="s">
        <v>14492</v>
      </c>
      <c r="AI494" s="25" t="str">
        <f>VLOOKUP(AG494,'mã win'!B:K,10,0)</f>
        <v>N</v>
      </c>
      <c r="AJ494" s="20" t="str">
        <f>VLOOKUP(Q494,'mã sp'!A:B,2,0)</f>
        <v>CGM300</v>
      </c>
      <c r="AK494" s="25" t="str">
        <f>VLOOKUP(AC494,Data!A:F,6,0)</f>
        <v>K25TTM</v>
      </c>
      <c r="AL494" s="20" t="str">
        <f t="shared" si="28"/>
        <v>2615 WIN HCM Chung Cư Thái Sơn</v>
      </c>
      <c r="AM494" s="20" t="str">
        <f>VLOOKUP(AC494,Data!A:M,13,0)</f>
        <v>0104918404</v>
      </c>
      <c r="AN494" s="20">
        <f>MATCH(L494,[1]Khach_hang!$O:$O,0)</f>
        <v>324</v>
      </c>
      <c r="AO494" s="20" t="str">
        <f t="shared" si="29"/>
        <v>WIN2615</v>
      </c>
      <c r="AP494" s="20" t="str">
        <f>IF(AND(AM494="0104918404",AO494=""),"WIN"&amp;L494,IF(AO494="",VLOOKUP(AM494,'mã win'!B:J,9,0),""))</f>
        <v/>
      </c>
      <c r="AQ494" s="25" t="str">
        <f t="shared" si="30"/>
        <v>WIN2615</v>
      </c>
      <c r="AR494" s="1">
        <f t="shared" si="31"/>
        <v>79305.48</v>
      </c>
    </row>
    <row r="495" spans="1:44" x14ac:dyDescent="0.25">
      <c r="A495" s="20">
        <v>7981</v>
      </c>
      <c r="B495" s="21">
        <v>9106046124</v>
      </c>
      <c r="C495" s="22">
        <v>45939</v>
      </c>
      <c r="D495" s="22">
        <v>45946</v>
      </c>
      <c r="E495" s="23">
        <v>45939.659431747699</v>
      </c>
      <c r="F495" s="21" t="s">
        <v>7393</v>
      </c>
      <c r="G495" s="22"/>
      <c r="H495" s="20" t="s">
        <v>4127</v>
      </c>
      <c r="I495" s="21" t="s">
        <v>4128</v>
      </c>
      <c r="J495" s="20" t="s">
        <v>4129</v>
      </c>
      <c r="K495" s="20" t="s">
        <v>4130</v>
      </c>
      <c r="L495" s="21" t="s">
        <v>5714</v>
      </c>
      <c r="M495" s="20" t="s">
        <v>5715</v>
      </c>
      <c r="N495" s="20" t="s">
        <v>5716</v>
      </c>
      <c r="O495" s="20">
        <v>60</v>
      </c>
      <c r="P495" s="21" t="s">
        <v>4141</v>
      </c>
      <c r="Q495" s="20" t="s">
        <v>4058</v>
      </c>
      <c r="R495" s="21" t="s">
        <v>4142</v>
      </c>
      <c r="S495" s="21" t="s">
        <v>4133</v>
      </c>
      <c r="T495" s="20">
        <v>37720</v>
      </c>
      <c r="U495" s="20">
        <v>1</v>
      </c>
      <c r="V495" s="20">
        <v>0</v>
      </c>
      <c r="W495" s="20" t="s">
        <v>5717</v>
      </c>
      <c r="X495" s="20" t="s">
        <v>4161</v>
      </c>
      <c r="Y495" s="22">
        <v>45939.659428969899</v>
      </c>
      <c r="AA495" s="20" t="s">
        <v>4134</v>
      </c>
      <c r="AB495" s="27">
        <v>9106046124</v>
      </c>
      <c r="AC495" s="25" t="str">
        <f>VLOOKUP(AB495,Data!AF:AG,2,0)</f>
        <v>9106046124-00160363</v>
      </c>
      <c r="AE495" s="25" t="str">
        <f>VLOOKUP(AC495,Data!A:G,7,0)</f>
        <v>00160363</v>
      </c>
      <c r="AF495" s="25" t="str">
        <f>VLOOKUP(AC495,Data!A:D,4,0)</f>
        <v>09/10/2025</v>
      </c>
      <c r="AG495" s="20" t="s">
        <v>198</v>
      </c>
      <c r="AH495" s="25" t="s">
        <v>14492</v>
      </c>
      <c r="AI495" s="25" t="str">
        <f>VLOOKUP(AG495,'mã win'!B:K,10,0)</f>
        <v>N</v>
      </c>
      <c r="AJ495" s="20" t="str">
        <f>VLOOKUP(Q495,'mã sp'!A:B,2,0)</f>
        <v>MNH250</v>
      </c>
      <c r="AK495" s="25" t="str">
        <f>VLOOKUP(AC495,Data!A:F,6,0)</f>
        <v>K25TTM</v>
      </c>
      <c r="AL495" s="20" t="str">
        <f t="shared" si="28"/>
        <v>2615 WIN HCM Chung Cư Thái Sơn</v>
      </c>
      <c r="AM495" s="20" t="str">
        <f>VLOOKUP(AC495,Data!A:M,13,0)</f>
        <v>0104918404</v>
      </c>
      <c r="AN495" s="20">
        <f>MATCH(L495,[1]Khach_hang!$O:$O,0)</f>
        <v>324</v>
      </c>
      <c r="AO495" s="20" t="str">
        <f t="shared" si="29"/>
        <v>WIN2615</v>
      </c>
      <c r="AP495" s="20" t="str">
        <f>IF(AND(AM495="0104918404",AO495=""),"WIN"&amp;L495,IF(AO495="",VLOOKUP(AM495,'mã win'!B:J,9,0),""))</f>
        <v/>
      </c>
      <c r="AQ495" s="25" t="str">
        <f t="shared" si="30"/>
        <v>WIN2615</v>
      </c>
      <c r="AR495" s="1">
        <f t="shared" si="31"/>
        <v>40737.599999999999</v>
      </c>
    </row>
    <row r="496" spans="1:44" x14ac:dyDescent="0.25">
      <c r="A496" s="20">
        <v>7982</v>
      </c>
      <c r="B496" s="21">
        <v>9106046204</v>
      </c>
      <c r="C496" s="22">
        <v>45939</v>
      </c>
      <c r="D496" s="22">
        <v>45944</v>
      </c>
      <c r="E496" s="23">
        <v>45939.668698993097</v>
      </c>
      <c r="F496" s="21" t="s">
        <v>7394</v>
      </c>
      <c r="G496" s="22"/>
      <c r="H496" s="20" t="s">
        <v>4127</v>
      </c>
      <c r="I496" s="21" t="s">
        <v>4128</v>
      </c>
      <c r="J496" s="20" t="s">
        <v>4129</v>
      </c>
      <c r="K496" s="20" t="s">
        <v>4130</v>
      </c>
      <c r="L496" s="21" t="s">
        <v>7395</v>
      </c>
      <c r="M496" s="20" t="s">
        <v>7396</v>
      </c>
      <c r="N496" s="20" t="s">
        <v>7397</v>
      </c>
      <c r="O496" s="20">
        <v>10</v>
      </c>
      <c r="P496" s="21" t="s">
        <v>4137</v>
      </c>
      <c r="Q496" s="20" t="s">
        <v>4098</v>
      </c>
      <c r="R496" s="21" t="s">
        <v>4138</v>
      </c>
      <c r="S496" s="21" t="s">
        <v>4133</v>
      </c>
      <c r="T496" s="20">
        <v>111058</v>
      </c>
      <c r="U496" s="20">
        <v>1</v>
      </c>
      <c r="V496" s="20">
        <v>0</v>
      </c>
      <c r="W496" s="20" t="s">
        <v>7396</v>
      </c>
      <c r="X496" s="20" t="s">
        <v>7398</v>
      </c>
      <c r="Y496" s="22">
        <v>45939.668695949098</v>
      </c>
      <c r="AA496" s="20" t="s">
        <v>4134</v>
      </c>
      <c r="AB496" s="27">
        <v>9106046204</v>
      </c>
      <c r="AC496" s="25" t="str">
        <f>VLOOKUP(AB496,Data!AF:AG,2,0)</f>
        <v>9106046204-00037489</v>
      </c>
      <c r="AE496" s="25" t="str">
        <f>VLOOKUP(AC496,Data!A:G,7,0)</f>
        <v>00037489</v>
      </c>
      <c r="AF496" s="25" t="str">
        <f>VLOOKUP(AC496,Data!A:D,4,0)</f>
        <v>09/10/2025</v>
      </c>
      <c r="AG496" s="20" t="s">
        <v>107</v>
      </c>
      <c r="AH496" s="25" t="s">
        <v>3829</v>
      </c>
      <c r="AI496" s="25" t="str">
        <f>VLOOKUP(AG496,'mã win'!B:K,10,0)</f>
        <v>B</v>
      </c>
      <c r="AJ496" s="20" t="str">
        <f>VLOOKUP(Q496,'mã sp'!A:B,2,0)</f>
        <v>GM500</v>
      </c>
      <c r="AK496" s="25" t="str">
        <f>VLOOKUP(AC496,Data!A:F,6,0)</f>
        <v>K25TTM</v>
      </c>
      <c r="AL496" s="20" t="str">
        <f t="shared" si="28"/>
        <v>5072 WM+ NAN 46 Hải Thượng Lãn Ông</v>
      </c>
      <c r="AM496" s="20" t="str">
        <f>VLOOKUP(AC496,Data!A:M,13,0)</f>
        <v>0104918404-058</v>
      </c>
      <c r="AO496" s="20" t="str">
        <f t="shared" si="29"/>
        <v/>
      </c>
      <c r="AP496" s="20" t="str">
        <f>IF(AND(AM496="0104918404",AO496=""),"WIN"&amp;L496,IF(AO496="",VLOOKUP(AM496,'mã win'!B:J,9,0),""))</f>
        <v>WIN-058</v>
      </c>
      <c r="AQ496" s="25" t="str">
        <f t="shared" si="30"/>
        <v>WIN-058</v>
      </c>
      <c r="AR496" s="1">
        <f t="shared" si="31"/>
        <v>119942.64</v>
      </c>
    </row>
    <row r="497" spans="1:44" x14ac:dyDescent="0.25">
      <c r="A497" s="20">
        <v>7983</v>
      </c>
      <c r="B497" s="21">
        <v>9106046205</v>
      </c>
      <c r="C497" s="22">
        <v>45939</v>
      </c>
      <c r="D497" s="22">
        <v>45944</v>
      </c>
      <c r="E497" s="23">
        <v>45939.668877314798</v>
      </c>
      <c r="F497" s="21" t="s">
        <v>7399</v>
      </c>
      <c r="G497" s="22"/>
      <c r="H497" s="20" t="s">
        <v>4127</v>
      </c>
      <c r="I497" s="21" t="s">
        <v>4128</v>
      </c>
      <c r="J497" s="20" t="s">
        <v>4129</v>
      </c>
      <c r="K497" s="20" t="s">
        <v>4130</v>
      </c>
      <c r="L497" s="21" t="s">
        <v>7400</v>
      </c>
      <c r="M497" s="20" t="s">
        <v>7401</v>
      </c>
      <c r="N497" s="20" t="s">
        <v>7402</v>
      </c>
      <c r="O497" s="20">
        <v>10</v>
      </c>
      <c r="P497" s="21" t="s">
        <v>4137</v>
      </c>
      <c r="Q497" s="20" t="s">
        <v>4098</v>
      </c>
      <c r="R497" s="21" t="s">
        <v>4138</v>
      </c>
      <c r="S497" s="21" t="s">
        <v>4133</v>
      </c>
      <c r="T497" s="20">
        <v>111058</v>
      </c>
      <c r="U497" s="20">
        <v>2</v>
      </c>
      <c r="V497" s="20">
        <v>0</v>
      </c>
      <c r="W497" s="20" t="s">
        <v>7401</v>
      </c>
      <c r="X497" s="20" t="s">
        <v>7403</v>
      </c>
      <c r="Y497" s="22">
        <v>45939.668873923598</v>
      </c>
      <c r="AA497" s="20" t="s">
        <v>4134</v>
      </c>
      <c r="AB497" s="27">
        <v>9106046205</v>
      </c>
      <c r="AC497" s="25" t="str">
        <f>VLOOKUP(AB497,Data!AF:AG,2,0)</f>
        <v>9106046205-00482828</v>
      </c>
      <c r="AE497" s="25" t="str">
        <f>VLOOKUP(AC497,Data!A:G,7,0)</f>
        <v>00482828</v>
      </c>
      <c r="AF497" s="25" t="str">
        <f>VLOOKUP(AC497,Data!A:D,4,0)</f>
        <v>09/10/2025</v>
      </c>
      <c r="AG497" s="20" t="s">
        <v>55</v>
      </c>
      <c r="AH497" s="25" t="s">
        <v>9551</v>
      </c>
      <c r="AI497" s="25" t="str">
        <f>VLOOKUP(AG497,'mã win'!B:K,10,0)</f>
        <v>B</v>
      </c>
      <c r="AJ497" s="20" t="str">
        <f>VLOOKUP(Q497,'mã sp'!A:B,2,0)</f>
        <v>GM500</v>
      </c>
      <c r="AK497" s="25" t="str">
        <f>VLOOKUP(AC497,Data!A:F,6,0)</f>
        <v>K25TTM</v>
      </c>
      <c r="AL497" s="20" t="str">
        <f t="shared" si="28"/>
        <v>2020 WM+ HNI CT6 Định Công</v>
      </c>
      <c r="AM497" s="20" t="str">
        <f>VLOOKUP(AC497,Data!A:M,13,0)</f>
        <v>0104918404-002</v>
      </c>
      <c r="AN497" s="20">
        <f>MATCH(L497,[1]Khach_hang!$O:$O,0)</f>
        <v>125</v>
      </c>
      <c r="AO497" s="20" t="str">
        <f t="shared" si="29"/>
        <v>WIN2020</v>
      </c>
      <c r="AP497" s="20" t="str">
        <f>IF(AND(AM497="0104918404",AO497=""),"WIN"&amp;L497,IF(AO497="",VLOOKUP(AM497,'mã win'!B:J,9,0),""))</f>
        <v/>
      </c>
      <c r="AQ497" s="25" t="str">
        <f t="shared" si="30"/>
        <v>WIN2020</v>
      </c>
      <c r="AR497" s="1">
        <f t="shared" si="31"/>
        <v>239885.28</v>
      </c>
    </row>
    <row r="498" spans="1:44" x14ac:dyDescent="0.25">
      <c r="A498" s="20">
        <v>7984</v>
      </c>
      <c r="B498" s="21">
        <v>9106046278</v>
      </c>
      <c r="C498" s="22">
        <v>45939</v>
      </c>
      <c r="D498" s="22">
        <v>45944</v>
      </c>
      <c r="E498" s="23">
        <v>45939.670822419001</v>
      </c>
      <c r="F498" s="21" t="s">
        <v>7404</v>
      </c>
      <c r="G498" s="22"/>
      <c r="H498" s="20" t="s">
        <v>4127</v>
      </c>
      <c r="I498" s="21" t="s">
        <v>4128</v>
      </c>
      <c r="J498" s="20" t="s">
        <v>4129</v>
      </c>
      <c r="K498" s="20" t="s">
        <v>4130</v>
      </c>
      <c r="L498" s="21" t="s">
        <v>5600</v>
      </c>
      <c r="M498" s="20" t="s">
        <v>5601</v>
      </c>
      <c r="N498" s="20" t="s">
        <v>5602</v>
      </c>
      <c r="O498" s="20">
        <v>10</v>
      </c>
      <c r="P498" s="21" t="s">
        <v>4135</v>
      </c>
      <c r="Q498" s="20" t="s">
        <v>4086</v>
      </c>
      <c r="R498" s="21" t="s">
        <v>4136</v>
      </c>
      <c r="S498" s="21" t="s">
        <v>4133</v>
      </c>
      <c r="T498" s="20">
        <v>45588</v>
      </c>
      <c r="U498" s="20">
        <v>3</v>
      </c>
      <c r="V498" s="20">
        <v>0</v>
      </c>
      <c r="W498" s="20" t="s">
        <v>5601</v>
      </c>
      <c r="X498" s="20" t="s">
        <v>5603</v>
      </c>
      <c r="Y498" s="22">
        <v>45939.670819293999</v>
      </c>
      <c r="AA498" s="20" t="s">
        <v>4134</v>
      </c>
      <c r="AB498" s="27">
        <v>9106046278</v>
      </c>
      <c r="AC498" s="25" t="str">
        <f>VLOOKUP(AB498,Data!AF:AG,2,0)</f>
        <v>9106046278-00160370</v>
      </c>
      <c r="AE498" s="25" t="str">
        <f>VLOOKUP(AC498,Data!A:G,7,0)</f>
        <v>00160370</v>
      </c>
      <c r="AF498" s="25" t="str">
        <f>VLOOKUP(AC498,Data!A:D,4,0)</f>
        <v>09/10/2025</v>
      </c>
      <c r="AG498" s="20" t="s">
        <v>198</v>
      </c>
      <c r="AH498" s="25" t="s">
        <v>11474</v>
      </c>
      <c r="AI498" s="25" t="str">
        <f>VLOOKUP(AG498,'mã win'!B:K,10,0)</f>
        <v>N</v>
      </c>
      <c r="AJ498" s="20" t="str">
        <f>VLOOKUP(Q498,'mã sp'!A:B,2,0)</f>
        <v>TH200</v>
      </c>
      <c r="AK498" s="25" t="str">
        <f>VLOOKUP(AC498,Data!A:F,6,0)</f>
        <v>K25TTM</v>
      </c>
      <c r="AL498" s="20" t="str">
        <f t="shared" si="28"/>
        <v>3926 WM+ HCM 179 Trần Thanh Mại</v>
      </c>
      <c r="AM498" s="20" t="str">
        <f>VLOOKUP(AC498,Data!A:M,13,0)</f>
        <v>0104918404</v>
      </c>
      <c r="AN498" s="20">
        <f>MATCH(L498,[1]Khach_hang!$O:$O,0)</f>
        <v>1012</v>
      </c>
      <c r="AO498" s="20" t="str">
        <f t="shared" si="29"/>
        <v>WIN3926</v>
      </c>
      <c r="AP498" s="20" t="str">
        <f>IF(AND(AM498="0104918404",AO498=""),"WIN"&amp;L498,IF(AO498="",VLOOKUP(AM498,'mã win'!B:J,9,0),""))</f>
        <v/>
      </c>
      <c r="AQ498" s="25" t="str">
        <f t="shared" si="30"/>
        <v>WIN3926</v>
      </c>
      <c r="AR498" s="1">
        <f t="shared" si="31"/>
        <v>147705.12</v>
      </c>
    </row>
    <row r="499" spans="1:44" x14ac:dyDescent="0.25">
      <c r="A499" s="20">
        <v>7985</v>
      </c>
      <c r="B499" s="21">
        <v>9106046278</v>
      </c>
      <c r="C499" s="22">
        <v>45939</v>
      </c>
      <c r="D499" s="22">
        <v>45944</v>
      </c>
      <c r="E499" s="23">
        <v>45939.670822419001</v>
      </c>
      <c r="F499" s="21" t="s">
        <v>7404</v>
      </c>
      <c r="G499" s="22"/>
      <c r="H499" s="20" t="s">
        <v>4127</v>
      </c>
      <c r="I499" s="21" t="s">
        <v>4128</v>
      </c>
      <c r="J499" s="20" t="s">
        <v>4129</v>
      </c>
      <c r="K499" s="20" t="s">
        <v>4130</v>
      </c>
      <c r="L499" s="21" t="s">
        <v>5600</v>
      </c>
      <c r="M499" s="20" t="s">
        <v>5601</v>
      </c>
      <c r="N499" s="20" t="s">
        <v>5602</v>
      </c>
      <c r="O499" s="20">
        <v>20</v>
      </c>
      <c r="P499" s="21" t="s">
        <v>4168</v>
      </c>
      <c r="Q499" s="20" t="s">
        <v>3992</v>
      </c>
      <c r="R499" s="21" t="s">
        <v>4169</v>
      </c>
      <c r="S499" s="21" t="s">
        <v>4133</v>
      </c>
      <c r="T499" s="20">
        <v>111606</v>
      </c>
      <c r="U499" s="20">
        <v>2</v>
      </c>
      <c r="V499" s="20">
        <v>0</v>
      </c>
      <c r="W499" s="20" t="s">
        <v>5601</v>
      </c>
      <c r="X499" s="20" t="s">
        <v>5603</v>
      </c>
      <c r="Y499" s="22">
        <v>45939.670819293999</v>
      </c>
      <c r="AA499" s="20" t="s">
        <v>4134</v>
      </c>
      <c r="AB499" s="27">
        <v>9106046278</v>
      </c>
      <c r="AC499" s="25" t="str">
        <f>VLOOKUP(AB499,Data!AF:AG,2,0)</f>
        <v>9106046278-00160370</v>
      </c>
      <c r="AE499" s="25" t="str">
        <f>VLOOKUP(AC499,Data!A:G,7,0)</f>
        <v>00160370</v>
      </c>
      <c r="AF499" s="25" t="str">
        <f>VLOOKUP(AC499,Data!A:D,4,0)</f>
        <v>09/10/2025</v>
      </c>
      <c r="AG499" s="20" t="s">
        <v>198</v>
      </c>
      <c r="AH499" s="25" t="s">
        <v>11474</v>
      </c>
      <c r="AI499" s="25" t="str">
        <f>VLOOKUP(AG499,'mã win'!B:K,10,0)</f>
        <v>N</v>
      </c>
      <c r="AJ499" s="20" t="str">
        <f>VLOOKUP(Q499,'mã sp'!A:B,2,0)</f>
        <v>GXD500</v>
      </c>
      <c r="AK499" s="25" t="str">
        <f>VLOOKUP(AC499,Data!A:F,6,0)</f>
        <v>K25TTM</v>
      </c>
      <c r="AL499" s="20" t="str">
        <f t="shared" si="28"/>
        <v>3926 WM+ HCM 179 Trần Thanh Mại</v>
      </c>
      <c r="AM499" s="20" t="str">
        <f>VLOOKUP(AC499,Data!A:M,13,0)</f>
        <v>0104918404</v>
      </c>
      <c r="AN499" s="20">
        <f>MATCH(L499,[1]Khach_hang!$O:$O,0)</f>
        <v>1012</v>
      </c>
      <c r="AO499" s="20" t="str">
        <f t="shared" si="29"/>
        <v>WIN3926</v>
      </c>
      <c r="AP499" s="20" t="str">
        <f>IF(AND(AM499="0104918404",AO499=""),"WIN"&amp;L499,IF(AO499="",VLOOKUP(AM499,'mã win'!B:J,9,0),""))</f>
        <v/>
      </c>
      <c r="AQ499" s="25" t="str">
        <f t="shared" si="30"/>
        <v>WIN3926</v>
      </c>
      <c r="AR499" s="1">
        <f t="shared" si="31"/>
        <v>241068.96</v>
      </c>
    </row>
    <row r="500" spans="1:44" x14ac:dyDescent="0.25">
      <c r="A500" s="20">
        <v>7986</v>
      </c>
      <c r="B500" s="21">
        <v>9106046278</v>
      </c>
      <c r="C500" s="22">
        <v>45939</v>
      </c>
      <c r="D500" s="22">
        <v>45944</v>
      </c>
      <c r="E500" s="23">
        <v>45939.670822419001</v>
      </c>
      <c r="F500" s="21" t="s">
        <v>7404</v>
      </c>
      <c r="G500" s="22"/>
      <c r="H500" s="20" t="s">
        <v>4127</v>
      </c>
      <c r="I500" s="21" t="s">
        <v>4128</v>
      </c>
      <c r="J500" s="20" t="s">
        <v>4129</v>
      </c>
      <c r="K500" s="20" t="s">
        <v>4130</v>
      </c>
      <c r="L500" s="21" t="s">
        <v>5600</v>
      </c>
      <c r="M500" s="20" t="s">
        <v>5601</v>
      </c>
      <c r="N500" s="20" t="s">
        <v>5602</v>
      </c>
      <c r="O500" s="20">
        <v>30</v>
      </c>
      <c r="P500" s="21" t="s">
        <v>4141</v>
      </c>
      <c r="Q500" s="20" t="s">
        <v>4058</v>
      </c>
      <c r="R500" s="21" t="s">
        <v>4142</v>
      </c>
      <c r="S500" s="21" t="s">
        <v>4133</v>
      </c>
      <c r="T500" s="20">
        <v>37720</v>
      </c>
      <c r="U500" s="20">
        <v>2</v>
      </c>
      <c r="V500" s="20">
        <v>0</v>
      </c>
      <c r="W500" s="20" t="s">
        <v>5601</v>
      </c>
      <c r="X500" s="20" t="s">
        <v>5603</v>
      </c>
      <c r="Y500" s="22">
        <v>45939.670819293999</v>
      </c>
      <c r="AA500" s="20" t="s">
        <v>4134</v>
      </c>
      <c r="AB500" s="27">
        <v>9106046278</v>
      </c>
      <c r="AC500" s="25" t="str">
        <f>VLOOKUP(AB500,Data!AF:AG,2,0)</f>
        <v>9106046278-00160370</v>
      </c>
      <c r="AE500" s="25" t="str">
        <f>VLOOKUP(AC500,Data!A:G,7,0)</f>
        <v>00160370</v>
      </c>
      <c r="AF500" s="25" t="str">
        <f>VLOOKUP(AC500,Data!A:D,4,0)</f>
        <v>09/10/2025</v>
      </c>
      <c r="AG500" s="20" t="s">
        <v>198</v>
      </c>
      <c r="AH500" s="25" t="s">
        <v>11474</v>
      </c>
      <c r="AI500" s="25" t="str">
        <f>VLOOKUP(AG500,'mã win'!B:K,10,0)</f>
        <v>N</v>
      </c>
      <c r="AJ500" s="20" t="str">
        <f>VLOOKUP(Q500,'mã sp'!A:B,2,0)</f>
        <v>MNH250</v>
      </c>
      <c r="AK500" s="25" t="str">
        <f>VLOOKUP(AC500,Data!A:F,6,0)</f>
        <v>K25TTM</v>
      </c>
      <c r="AL500" s="20" t="str">
        <f t="shared" si="28"/>
        <v>3926 WM+ HCM 179 Trần Thanh Mại</v>
      </c>
      <c r="AM500" s="20" t="str">
        <f>VLOOKUP(AC500,Data!A:M,13,0)</f>
        <v>0104918404</v>
      </c>
      <c r="AN500" s="20">
        <f>MATCH(L500,[1]Khach_hang!$O:$O,0)</f>
        <v>1012</v>
      </c>
      <c r="AO500" s="20" t="str">
        <f t="shared" si="29"/>
        <v>WIN3926</v>
      </c>
      <c r="AP500" s="20" t="str">
        <f>IF(AND(AM500="0104918404",AO500=""),"WIN"&amp;L500,IF(AO500="",VLOOKUP(AM500,'mã win'!B:J,9,0),""))</f>
        <v/>
      </c>
      <c r="AQ500" s="25" t="str">
        <f t="shared" si="30"/>
        <v>WIN3926</v>
      </c>
      <c r="AR500" s="1">
        <f t="shared" si="31"/>
        <v>81475.199999999997</v>
      </c>
    </row>
    <row r="501" spans="1:44" x14ac:dyDescent="0.25">
      <c r="A501" s="20">
        <v>7987</v>
      </c>
      <c r="B501" s="21">
        <v>9106046349</v>
      </c>
      <c r="C501" s="22">
        <v>45939</v>
      </c>
      <c r="D501" s="22">
        <v>45944</v>
      </c>
      <c r="E501" s="23">
        <v>45939.6760585995</v>
      </c>
      <c r="F501" s="21" t="s">
        <v>7405</v>
      </c>
      <c r="G501" s="22"/>
      <c r="H501" s="20" t="s">
        <v>4127</v>
      </c>
      <c r="I501" s="21" t="s">
        <v>4128</v>
      </c>
      <c r="J501" s="20" t="s">
        <v>4129</v>
      </c>
      <c r="K501" s="20" t="s">
        <v>4130</v>
      </c>
      <c r="L501" s="21" t="s">
        <v>7406</v>
      </c>
      <c r="M501" s="20" t="s">
        <v>7407</v>
      </c>
      <c r="N501" s="20" t="s">
        <v>7408</v>
      </c>
      <c r="O501" s="20">
        <v>10</v>
      </c>
      <c r="P501" s="21" t="s">
        <v>4137</v>
      </c>
      <c r="Q501" s="20" t="s">
        <v>4098</v>
      </c>
      <c r="R501" s="21" t="s">
        <v>4138</v>
      </c>
      <c r="S501" s="21" t="s">
        <v>4133</v>
      </c>
      <c r="T501" s="20">
        <v>111058</v>
      </c>
      <c r="U501" s="20">
        <v>2</v>
      </c>
      <c r="V501" s="20">
        <v>0</v>
      </c>
      <c r="W501" s="20" t="s">
        <v>7407</v>
      </c>
      <c r="X501" s="20" t="s">
        <v>7409</v>
      </c>
      <c r="Y501" s="22">
        <v>45939.676055243101</v>
      </c>
      <c r="AA501" s="20" t="s">
        <v>4134</v>
      </c>
      <c r="AB501" s="27">
        <v>9106046349</v>
      </c>
      <c r="AC501" s="25" t="str">
        <f>VLOOKUP(AB501,Data!AF:AG,2,0)</f>
        <v>9106046349-00008197</v>
      </c>
      <c r="AE501" s="25" t="str">
        <f>VLOOKUP(AC501,Data!A:G,7,0)</f>
        <v>00008197</v>
      </c>
      <c r="AF501" s="25" t="str">
        <f>VLOOKUP(AC501,Data!A:D,4,0)</f>
        <v>09/10/2025</v>
      </c>
      <c r="AG501" s="20" t="s">
        <v>46</v>
      </c>
      <c r="AH501" s="25" t="s">
        <v>3859</v>
      </c>
      <c r="AI501" s="25" t="str">
        <f>VLOOKUP(AG501,'mã win'!B:K,10,0)</f>
        <v>B</v>
      </c>
      <c r="AJ501" s="20" t="str">
        <f>VLOOKUP(Q501,'mã sp'!A:B,2,0)</f>
        <v>GM500</v>
      </c>
      <c r="AK501" s="25" t="str">
        <f>VLOOKUP(AC501,Data!A:F,6,0)</f>
        <v>K25TTM</v>
      </c>
      <c r="AL501" s="20" t="str">
        <f t="shared" si="28"/>
        <v>4978 WM+ NDH 182 Song Hào</v>
      </c>
      <c r="AM501" s="20" t="str">
        <f>VLOOKUP(AC501,Data!A:M,13,0)</f>
        <v>0104918404-064</v>
      </c>
      <c r="AO501" s="20" t="str">
        <f t="shared" si="29"/>
        <v/>
      </c>
      <c r="AP501" s="20" t="str">
        <f>IF(AND(AM501="0104918404",AO501=""),"WIN"&amp;L501,IF(AO501="",VLOOKUP(AM501,'mã win'!B:J,9,0),""))</f>
        <v>WIN-064</v>
      </c>
      <c r="AQ501" s="25" t="str">
        <f t="shared" si="30"/>
        <v>WIN-064</v>
      </c>
      <c r="AR501" s="1">
        <f t="shared" si="31"/>
        <v>239885.28</v>
      </c>
    </row>
    <row r="502" spans="1:44" x14ac:dyDescent="0.25">
      <c r="A502" s="20">
        <v>7988</v>
      </c>
      <c r="B502" s="21">
        <v>9106046350</v>
      </c>
      <c r="C502" s="22">
        <v>45939</v>
      </c>
      <c r="D502" s="22">
        <v>45939</v>
      </c>
      <c r="E502" s="23">
        <v>45939.676294560202</v>
      </c>
      <c r="F502" s="21" t="s">
        <v>7410</v>
      </c>
      <c r="G502" s="22"/>
      <c r="H502" s="20" t="s">
        <v>4127</v>
      </c>
      <c r="I502" s="21" t="s">
        <v>4128</v>
      </c>
      <c r="J502" s="20" t="s">
        <v>4129</v>
      </c>
      <c r="K502" s="20" t="s">
        <v>4130</v>
      </c>
      <c r="L502" s="21" t="s">
        <v>6010</v>
      </c>
      <c r="M502" s="20" t="s">
        <v>6011</v>
      </c>
      <c r="N502" s="20" t="s">
        <v>6012</v>
      </c>
      <c r="O502" s="20">
        <v>10</v>
      </c>
      <c r="P502" s="21" t="s">
        <v>4150</v>
      </c>
      <c r="Q502" s="20" t="s">
        <v>3966</v>
      </c>
      <c r="R502" s="21" t="s">
        <v>4151</v>
      </c>
      <c r="S502" s="21" t="s">
        <v>4133</v>
      </c>
      <c r="T502" s="20">
        <v>70950</v>
      </c>
      <c r="U502" s="20">
        <v>1</v>
      </c>
      <c r="V502" s="20">
        <v>0</v>
      </c>
      <c r="W502" s="20" t="s">
        <v>6011</v>
      </c>
      <c r="Y502" s="22">
        <v>45939.676291006901</v>
      </c>
      <c r="AA502" s="20" t="s">
        <v>4134</v>
      </c>
      <c r="AB502" s="27">
        <v>9106046350</v>
      </c>
      <c r="AC502" s="25" t="str">
        <f>VLOOKUP(AB502,Data!AF:AG,2,0)</f>
        <v>9106046350-00482872</v>
      </c>
      <c r="AE502" s="25" t="str">
        <f>VLOOKUP(AC502,Data!A:G,7,0)</f>
        <v>00482872</v>
      </c>
      <c r="AF502" s="25" t="str">
        <f>VLOOKUP(AC502,Data!A:D,4,0)</f>
        <v>09/10/2025</v>
      </c>
      <c r="AG502" s="20" t="s">
        <v>55</v>
      </c>
      <c r="AH502" s="25" t="s">
        <v>14493</v>
      </c>
      <c r="AI502" s="25" t="str">
        <f>VLOOKUP(AG502,'mã win'!B:K,10,0)</f>
        <v>B</v>
      </c>
      <c r="AJ502" s="20" t="str">
        <f>VLOOKUP(Q502,'mã sp'!A:B,2,0)</f>
        <v>CN300</v>
      </c>
      <c r="AK502" s="25" t="str">
        <f>VLOOKUP(AC502,Data!A:F,6,0)</f>
        <v>K25TTM</v>
      </c>
      <c r="AL502" s="20" t="str">
        <f t="shared" si="28"/>
        <v>6883 WM+ HNI 161 Phú Nhi, Sơn Tây</v>
      </c>
      <c r="AM502" s="20" t="str">
        <f>VLOOKUP(AC502,Data!A:M,13,0)</f>
        <v>0104918404-002</v>
      </c>
      <c r="AN502" s="20">
        <f>MATCH(L502,[1]Khach_hang!$O:$O,0)</f>
        <v>1960</v>
      </c>
      <c r="AO502" s="20" t="str">
        <f t="shared" si="29"/>
        <v>WIN6883</v>
      </c>
      <c r="AP502" s="20" t="str">
        <f>IF(AND(AM502="0104918404",AO502=""),"WIN"&amp;L502,IF(AO502="",VLOOKUP(AM502,'mã win'!B:J,9,0),""))</f>
        <v/>
      </c>
      <c r="AQ502" s="25" t="str">
        <f t="shared" si="30"/>
        <v>WIN6883</v>
      </c>
      <c r="AR502" s="1">
        <f t="shared" si="31"/>
        <v>76626</v>
      </c>
    </row>
    <row r="503" spans="1:44" x14ac:dyDescent="0.25">
      <c r="A503" s="20">
        <v>7989</v>
      </c>
      <c r="B503" s="21">
        <v>9106046352</v>
      </c>
      <c r="C503" s="22">
        <v>45939</v>
      </c>
      <c r="D503" s="22">
        <v>45945</v>
      </c>
      <c r="E503" s="23">
        <v>45939.677352395804</v>
      </c>
      <c r="F503" s="21" t="s">
        <v>7411</v>
      </c>
      <c r="G503" s="22"/>
      <c r="H503" s="20" t="s">
        <v>4127</v>
      </c>
      <c r="I503" s="21" t="s">
        <v>4128</v>
      </c>
      <c r="J503" s="20" t="s">
        <v>4129</v>
      </c>
      <c r="K503" s="20" t="s">
        <v>4130</v>
      </c>
      <c r="L503" s="21" t="s">
        <v>4423</v>
      </c>
      <c r="M503" s="20" t="s">
        <v>4424</v>
      </c>
      <c r="N503" s="20" t="s">
        <v>4425</v>
      </c>
      <c r="O503" s="20">
        <v>10</v>
      </c>
      <c r="P503" s="21" t="s">
        <v>4168</v>
      </c>
      <c r="Q503" s="20" t="s">
        <v>3992</v>
      </c>
      <c r="R503" s="21" t="s">
        <v>4169</v>
      </c>
      <c r="S503" s="21" t="s">
        <v>4133</v>
      </c>
      <c r="T503" s="20">
        <v>111606</v>
      </c>
      <c r="U503" s="20">
        <v>1</v>
      </c>
      <c r="V503" s="20">
        <v>0</v>
      </c>
      <c r="W503" s="20" t="s">
        <v>4426</v>
      </c>
      <c r="Y503" s="22">
        <v>45939.677349155099</v>
      </c>
      <c r="AA503" s="20" t="s">
        <v>4134</v>
      </c>
      <c r="AB503" s="27">
        <v>9106046352</v>
      </c>
      <c r="AC503" s="25" t="str">
        <f>VLOOKUP(AB503,Data!AF:AG,2,0)</f>
        <v>9106046352-00483315</v>
      </c>
      <c r="AE503" s="25" t="str">
        <f>VLOOKUP(AC503,Data!A:G,7,0)</f>
        <v>00483315</v>
      </c>
      <c r="AF503" s="25" t="str">
        <f>VLOOKUP(AC503,Data!A:D,4,0)</f>
        <v>10/10/2025</v>
      </c>
      <c r="AG503" s="20" t="s">
        <v>55</v>
      </c>
      <c r="AH503" s="25" t="s">
        <v>9474</v>
      </c>
      <c r="AI503" s="25" t="str">
        <f>VLOOKUP(AG503,'mã win'!B:K,10,0)</f>
        <v>B</v>
      </c>
      <c r="AJ503" s="20" t="str">
        <f>VLOOKUP(Q503,'mã sp'!A:B,2,0)</f>
        <v>GXD500</v>
      </c>
      <c r="AK503" s="25" t="str">
        <f>VLOOKUP(AC503,Data!A:F,6,0)</f>
        <v>K25TTM</v>
      </c>
      <c r="AL503" s="20" t="str">
        <f t="shared" si="28"/>
        <v>1650 WM HNI Trúc Khê</v>
      </c>
      <c r="AM503" s="20" t="str">
        <f>VLOOKUP(AC503,Data!A:M,13,0)</f>
        <v>0104918404-002</v>
      </c>
      <c r="AN503" s="20">
        <f>MATCH(L503,[1]Khach_hang!$O:$O,0)</f>
        <v>89</v>
      </c>
      <c r="AO503" s="20" t="str">
        <f t="shared" si="29"/>
        <v>WIN1650</v>
      </c>
      <c r="AP503" s="20" t="str">
        <f>IF(AND(AM503="0104918404",AO503=""),"WIN"&amp;L503,IF(AO503="",VLOOKUP(AM503,'mã win'!B:J,9,0),""))</f>
        <v/>
      </c>
      <c r="AQ503" s="25" t="str">
        <f t="shared" si="30"/>
        <v>WIN1650</v>
      </c>
      <c r="AR503" s="1">
        <f t="shared" si="31"/>
        <v>120534.48</v>
      </c>
    </row>
    <row r="504" spans="1:44" x14ac:dyDescent="0.25">
      <c r="A504" s="20">
        <v>7990</v>
      </c>
      <c r="B504" s="21">
        <v>9106046352</v>
      </c>
      <c r="C504" s="22">
        <v>45939</v>
      </c>
      <c r="D504" s="22">
        <v>45945</v>
      </c>
      <c r="E504" s="23">
        <v>45939.677352395804</v>
      </c>
      <c r="F504" s="21" t="s">
        <v>7411</v>
      </c>
      <c r="G504" s="22"/>
      <c r="H504" s="20" t="s">
        <v>4127</v>
      </c>
      <c r="I504" s="21" t="s">
        <v>4128</v>
      </c>
      <c r="J504" s="20" t="s">
        <v>4129</v>
      </c>
      <c r="K504" s="20" t="s">
        <v>4130</v>
      </c>
      <c r="L504" s="21" t="s">
        <v>4423</v>
      </c>
      <c r="M504" s="20" t="s">
        <v>4424</v>
      </c>
      <c r="N504" s="20" t="s">
        <v>4425</v>
      </c>
      <c r="O504" s="20">
        <v>20</v>
      </c>
      <c r="P504" s="21" t="s">
        <v>4137</v>
      </c>
      <c r="Q504" s="20" t="s">
        <v>4098</v>
      </c>
      <c r="R504" s="21" t="s">
        <v>4138</v>
      </c>
      <c r="S504" s="21" t="s">
        <v>4133</v>
      </c>
      <c r="T504" s="20">
        <v>111058</v>
      </c>
      <c r="U504" s="20">
        <v>1</v>
      </c>
      <c r="V504" s="20">
        <v>0</v>
      </c>
      <c r="W504" s="20" t="s">
        <v>4426</v>
      </c>
      <c r="Y504" s="22">
        <v>45939.677349155099</v>
      </c>
      <c r="AA504" s="20" t="s">
        <v>4134</v>
      </c>
      <c r="AB504" s="27">
        <v>9106046352</v>
      </c>
      <c r="AC504" s="25" t="str">
        <f>VLOOKUP(AB504,Data!AF:AG,2,0)</f>
        <v>9106046352-00483315</v>
      </c>
      <c r="AE504" s="25" t="str">
        <f>VLOOKUP(AC504,Data!A:G,7,0)</f>
        <v>00483315</v>
      </c>
      <c r="AF504" s="25" t="str">
        <f>VLOOKUP(AC504,Data!A:D,4,0)</f>
        <v>10/10/2025</v>
      </c>
      <c r="AG504" s="20" t="s">
        <v>55</v>
      </c>
      <c r="AH504" s="25" t="s">
        <v>9474</v>
      </c>
      <c r="AI504" s="25" t="str">
        <f>VLOOKUP(AG504,'mã win'!B:K,10,0)</f>
        <v>B</v>
      </c>
      <c r="AJ504" s="20" t="str">
        <f>VLOOKUP(Q504,'mã sp'!A:B,2,0)</f>
        <v>GM500</v>
      </c>
      <c r="AK504" s="25" t="str">
        <f>VLOOKUP(AC504,Data!A:F,6,0)</f>
        <v>K25TTM</v>
      </c>
      <c r="AL504" s="20" t="str">
        <f t="shared" si="28"/>
        <v>1650 WM HNI Trúc Khê</v>
      </c>
      <c r="AM504" s="20" t="str">
        <f>VLOOKUP(AC504,Data!A:M,13,0)</f>
        <v>0104918404-002</v>
      </c>
      <c r="AN504" s="20">
        <f>MATCH(L504,[1]Khach_hang!$O:$O,0)</f>
        <v>89</v>
      </c>
      <c r="AO504" s="20" t="str">
        <f t="shared" si="29"/>
        <v>WIN1650</v>
      </c>
      <c r="AP504" s="20" t="str">
        <f>IF(AND(AM504="0104918404",AO504=""),"WIN"&amp;L504,IF(AO504="",VLOOKUP(AM504,'mã win'!B:J,9,0),""))</f>
        <v/>
      </c>
      <c r="AQ504" s="25" t="str">
        <f t="shared" si="30"/>
        <v>WIN1650</v>
      </c>
      <c r="AR504" s="1">
        <f t="shared" si="31"/>
        <v>119942.64</v>
      </c>
    </row>
    <row r="505" spans="1:44" x14ac:dyDescent="0.25">
      <c r="A505" s="20">
        <v>7991</v>
      </c>
      <c r="B505" s="21">
        <v>9106046352</v>
      </c>
      <c r="C505" s="22">
        <v>45939</v>
      </c>
      <c r="D505" s="22">
        <v>45945</v>
      </c>
      <c r="E505" s="23">
        <v>45939.677352395804</v>
      </c>
      <c r="F505" s="21" t="s">
        <v>7411</v>
      </c>
      <c r="G505" s="22"/>
      <c r="H505" s="20" t="s">
        <v>4127</v>
      </c>
      <c r="I505" s="21" t="s">
        <v>4128</v>
      </c>
      <c r="J505" s="20" t="s">
        <v>4129</v>
      </c>
      <c r="K505" s="20" t="s">
        <v>4130</v>
      </c>
      <c r="L505" s="21" t="s">
        <v>4423</v>
      </c>
      <c r="M505" s="20" t="s">
        <v>4424</v>
      </c>
      <c r="N505" s="20" t="s">
        <v>4425</v>
      </c>
      <c r="O505" s="20">
        <v>30</v>
      </c>
      <c r="P505" s="21" t="s">
        <v>4141</v>
      </c>
      <c r="Q505" s="20" t="s">
        <v>4058</v>
      </c>
      <c r="R505" s="21" t="s">
        <v>4142</v>
      </c>
      <c r="S505" s="21" t="s">
        <v>4133</v>
      </c>
      <c r="T505" s="20">
        <v>37720</v>
      </c>
      <c r="U505" s="20">
        <v>2</v>
      </c>
      <c r="V505" s="20">
        <v>0</v>
      </c>
      <c r="W505" s="20" t="s">
        <v>4426</v>
      </c>
      <c r="Y505" s="22">
        <v>45939.677349155099</v>
      </c>
      <c r="AA505" s="20" t="s">
        <v>4134</v>
      </c>
      <c r="AB505" s="27">
        <v>9106046352</v>
      </c>
      <c r="AC505" s="25" t="str">
        <f>VLOOKUP(AB505,Data!AF:AG,2,0)</f>
        <v>9106046352-00483315</v>
      </c>
      <c r="AE505" s="25" t="str">
        <f>VLOOKUP(AC505,Data!A:G,7,0)</f>
        <v>00483315</v>
      </c>
      <c r="AF505" s="25" t="str">
        <f>VLOOKUP(AC505,Data!A:D,4,0)</f>
        <v>10/10/2025</v>
      </c>
      <c r="AG505" s="20" t="s">
        <v>55</v>
      </c>
      <c r="AH505" s="25" t="s">
        <v>9474</v>
      </c>
      <c r="AI505" s="25" t="str">
        <f>VLOOKUP(AG505,'mã win'!B:K,10,0)</f>
        <v>B</v>
      </c>
      <c r="AJ505" s="20" t="str">
        <f>VLOOKUP(Q505,'mã sp'!A:B,2,0)</f>
        <v>MNH250</v>
      </c>
      <c r="AK505" s="25" t="str">
        <f>VLOOKUP(AC505,Data!A:F,6,0)</f>
        <v>K25TTM</v>
      </c>
      <c r="AL505" s="20" t="str">
        <f t="shared" si="28"/>
        <v>1650 WM HNI Trúc Khê</v>
      </c>
      <c r="AM505" s="20" t="str">
        <f>VLOOKUP(AC505,Data!A:M,13,0)</f>
        <v>0104918404-002</v>
      </c>
      <c r="AN505" s="20">
        <f>MATCH(L505,[1]Khach_hang!$O:$O,0)</f>
        <v>89</v>
      </c>
      <c r="AO505" s="20" t="str">
        <f t="shared" si="29"/>
        <v>WIN1650</v>
      </c>
      <c r="AP505" s="20" t="str">
        <f>IF(AND(AM505="0104918404",AO505=""),"WIN"&amp;L505,IF(AO505="",VLOOKUP(AM505,'mã win'!B:J,9,0),""))</f>
        <v/>
      </c>
      <c r="AQ505" s="25" t="str">
        <f t="shared" si="30"/>
        <v>WIN1650</v>
      </c>
      <c r="AR505" s="1">
        <f t="shared" si="31"/>
        <v>81475.199999999997</v>
      </c>
    </row>
    <row r="506" spans="1:44" x14ac:dyDescent="0.25">
      <c r="A506" s="20">
        <v>7992</v>
      </c>
      <c r="B506" s="21">
        <v>9106046352</v>
      </c>
      <c r="C506" s="22">
        <v>45939</v>
      </c>
      <c r="D506" s="22">
        <v>45945</v>
      </c>
      <c r="E506" s="23">
        <v>45939.677352395804</v>
      </c>
      <c r="F506" s="21" t="s">
        <v>7411</v>
      </c>
      <c r="G506" s="22"/>
      <c r="H506" s="20" t="s">
        <v>4127</v>
      </c>
      <c r="I506" s="21" t="s">
        <v>4128</v>
      </c>
      <c r="J506" s="20" t="s">
        <v>4129</v>
      </c>
      <c r="K506" s="20" t="s">
        <v>4130</v>
      </c>
      <c r="L506" s="21" t="s">
        <v>4423</v>
      </c>
      <c r="M506" s="20" t="s">
        <v>4424</v>
      </c>
      <c r="N506" s="20" t="s">
        <v>4425</v>
      </c>
      <c r="O506" s="20">
        <v>40</v>
      </c>
      <c r="P506" s="21" t="s">
        <v>4139</v>
      </c>
      <c r="Q506" s="20" t="s">
        <v>3948</v>
      </c>
      <c r="R506" s="21" t="s">
        <v>4140</v>
      </c>
      <c r="S506" s="21" t="s">
        <v>4133</v>
      </c>
      <c r="T506" s="20">
        <v>74250</v>
      </c>
      <c r="U506" s="20">
        <v>1</v>
      </c>
      <c r="V506" s="20">
        <v>0</v>
      </c>
      <c r="W506" s="20" t="s">
        <v>4426</v>
      </c>
      <c r="Y506" s="22">
        <v>45939.677349155099</v>
      </c>
      <c r="AA506" s="20" t="s">
        <v>4134</v>
      </c>
      <c r="AB506" s="27">
        <v>9106046352</v>
      </c>
      <c r="AC506" s="25" t="str">
        <f>VLOOKUP(AB506,Data!AF:AG,2,0)</f>
        <v>9106046352-00483315</v>
      </c>
      <c r="AE506" s="25" t="str">
        <f>VLOOKUP(AC506,Data!A:G,7,0)</f>
        <v>00483315</v>
      </c>
      <c r="AF506" s="25" t="str">
        <f>VLOOKUP(AC506,Data!A:D,4,0)</f>
        <v>10/10/2025</v>
      </c>
      <c r="AG506" s="20" t="s">
        <v>55</v>
      </c>
      <c r="AH506" s="25" t="s">
        <v>9474</v>
      </c>
      <c r="AI506" s="25" t="str">
        <f>VLOOKUP(AG506,'mã win'!B:K,10,0)</f>
        <v>B</v>
      </c>
      <c r="AJ506" s="20" t="str">
        <f>VLOOKUP(Q506,'mã sp'!A:B,2,0)</f>
        <v>CC300</v>
      </c>
      <c r="AK506" s="25" t="str">
        <f>VLOOKUP(AC506,Data!A:F,6,0)</f>
        <v>K25TTM</v>
      </c>
      <c r="AL506" s="20" t="str">
        <f t="shared" si="28"/>
        <v>1650 WM HNI Trúc Khê</v>
      </c>
      <c r="AM506" s="20" t="str">
        <f>VLOOKUP(AC506,Data!A:M,13,0)</f>
        <v>0104918404-002</v>
      </c>
      <c r="AN506" s="20">
        <f>MATCH(L506,[1]Khach_hang!$O:$O,0)</f>
        <v>89</v>
      </c>
      <c r="AO506" s="20" t="str">
        <f t="shared" si="29"/>
        <v>WIN1650</v>
      </c>
      <c r="AP506" s="20" t="str">
        <f>IF(AND(AM506="0104918404",AO506=""),"WIN"&amp;L506,IF(AO506="",VLOOKUP(AM506,'mã win'!B:J,9,0),""))</f>
        <v/>
      </c>
      <c r="AQ506" s="25" t="str">
        <f t="shared" si="30"/>
        <v>WIN1650</v>
      </c>
      <c r="AR506" s="1">
        <f t="shared" si="31"/>
        <v>80190</v>
      </c>
    </row>
    <row r="507" spans="1:44" x14ac:dyDescent="0.25">
      <c r="A507" s="20">
        <v>7993</v>
      </c>
      <c r="B507" s="21">
        <v>9106046352</v>
      </c>
      <c r="C507" s="22">
        <v>45939</v>
      </c>
      <c r="D507" s="22">
        <v>45945</v>
      </c>
      <c r="E507" s="23">
        <v>45939.677352395804</v>
      </c>
      <c r="F507" s="21" t="s">
        <v>7411</v>
      </c>
      <c r="G507" s="22"/>
      <c r="H507" s="20" t="s">
        <v>4127</v>
      </c>
      <c r="I507" s="21" t="s">
        <v>4128</v>
      </c>
      <c r="J507" s="20" t="s">
        <v>4129</v>
      </c>
      <c r="K507" s="20" t="s">
        <v>4130</v>
      </c>
      <c r="L507" s="21" t="s">
        <v>4423</v>
      </c>
      <c r="M507" s="20" t="s">
        <v>4424</v>
      </c>
      <c r="N507" s="20" t="s">
        <v>4425</v>
      </c>
      <c r="O507" s="20">
        <v>50</v>
      </c>
      <c r="P507" s="21" t="s">
        <v>4150</v>
      </c>
      <c r="Q507" s="20" t="s">
        <v>3966</v>
      </c>
      <c r="R507" s="21" t="s">
        <v>4151</v>
      </c>
      <c r="S507" s="21" t="s">
        <v>4133</v>
      </c>
      <c r="T507" s="20">
        <v>70950</v>
      </c>
      <c r="U507" s="20">
        <v>1</v>
      </c>
      <c r="V507" s="20">
        <v>0</v>
      </c>
      <c r="W507" s="20" t="s">
        <v>4426</v>
      </c>
      <c r="Y507" s="22">
        <v>45939.677349155099</v>
      </c>
      <c r="AA507" s="20" t="s">
        <v>4134</v>
      </c>
      <c r="AB507" s="27">
        <v>9106046352</v>
      </c>
      <c r="AC507" s="25" t="str">
        <f>VLOOKUP(AB507,Data!AF:AG,2,0)</f>
        <v>9106046352-00483315</v>
      </c>
      <c r="AE507" s="25" t="str">
        <f>VLOOKUP(AC507,Data!A:G,7,0)</f>
        <v>00483315</v>
      </c>
      <c r="AF507" s="25" t="str">
        <f>VLOOKUP(AC507,Data!A:D,4,0)</f>
        <v>10/10/2025</v>
      </c>
      <c r="AG507" s="20" t="s">
        <v>55</v>
      </c>
      <c r="AH507" s="25" t="s">
        <v>9474</v>
      </c>
      <c r="AI507" s="25" t="str">
        <f>VLOOKUP(AG507,'mã win'!B:K,10,0)</f>
        <v>B</v>
      </c>
      <c r="AJ507" s="20" t="str">
        <f>VLOOKUP(Q507,'mã sp'!A:B,2,0)</f>
        <v>CN300</v>
      </c>
      <c r="AK507" s="25" t="str">
        <f>VLOOKUP(AC507,Data!A:F,6,0)</f>
        <v>K25TTM</v>
      </c>
      <c r="AL507" s="20" t="str">
        <f t="shared" si="28"/>
        <v>1650 WM HNI Trúc Khê</v>
      </c>
      <c r="AM507" s="20" t="str">
        <f>VLOOKUP(AC507,Data!A:M,13,0)</f>
        <v>0104918404-002</v>
      </c>
      <c r="AN507" s="20">
        <f>MATCH(L507,[1]Khach_hang!$O:$O,0)</f>
        <v>89</v>
      </c>
      <c r="AO507" s="20" t="str">
        <f t="shared" si="29"/>
        <v>WIN1650</v>
      </c>
      <c r="AP507" s="20" t="str">
        <f>IF(AND(AM507="0104918404",AO507=""),"WIN"&amp;L507,IF(AO507="",VLOOKUP(AM507,'mã win'!B:J,9,0),""))</f>
        <v/>
      </c>
      <c r="AQ507" s="25" t="str">
        <f t="shared" si="30"/>
        <v>WIN1650</v>
      </c>
      <c r="AR507" s="1">
        <f t="shared" si="31"/>
        <v>76626</v>
      </c>
    </row>
    <row r="508" spans="1:44" x14ac:dyDescent="0.25">
      <c r="A508" s="20">
        <v>7994</v>
      </c>
      <c r="B508" s="21">
        <v>9106046352</v>
      </c>
      <c r="C508" s="22">
        <v>45939</v>
      </c>
      <c r="D508" s="22">
        <v>45945</v>
      </c>
      <c r="E508" s="23">
        <v>45939.677352395804</v>
      </c>
      <c r="F508" s="21" t="s">
        <v>7411</v>
      </c>
      <c r="G508" s="22"/>
      <c r="H508" s="20" t="s">
        <v>4127</v>
      </c>
      <c r="I508" s="21" t="s">
        <v>4128</v>
      </c>
      <c r="J508" s="20" t="s">
        <v>4129</v>
      </c>
      <c r="K508" s="20" t="s">
        <v>4130</v>
      </c>
      <c r="L508" s="21" t="s">
        <v>4423</v>
      </c>
      <c r="M508" s="20" t="s">
        <v>4424</v>
      </c>
      <c r="N508" s="20" t="s">
        <v>4425</v>
      </c>
      <c r="O508" s="20">
        <v>60</v>
      </c>
      <c r="P508" s="21" t="s">
        <v>4176</v>
      </c>
      <c r="Q508" s="20" t="s">
        <v>4009</v>
      </c>
      <c r="R508" s="21" t="s">
        <v>4177</v>
      </c>
      <c r="S508" s="21" t="s">
        <v>4133</v>
      </c>
      <c r="T508" s="20">
        <v>41328</v>
      </c>
      <c r="U508" s="20">
        <v>1</v>
      </c>
      <c r="V508" s="20">
        <v>0</v>
      </c>
      <c r="W508" s="20" t="s">
        <v>4426</v>
      </c>
      <c r="Y508" s="22">
        <v>45939.677349155099</v>
      </c>
      <c r="AA508" s="20" t="s">
        <v>4134</v>
      </c>
      <c r="AB508" s="27">
        <v>9106046352</v>
      </c>
      <c r="AC508" s="25" t="str">
        <f>VLOOKUP(AB508,Data!AF:AG,2,0)</f>
        <v>9106046352-00483315</v>
      </c>
      <c r="AE508" s="25" t="str">
        <f>VLOOKUP(AC508,Data!A:G,7,0)</f>
        <v>00483315</v>
      </c>
      <c r="AF508" s="25" t="str">
        <f>VLOOKUP(AC508,Data!A:D,4,0)</f>
        <v>10/10/2025</v>
      </c>
      <c r="AG508" s="20" t="s">
        <v>55</v>
      </c>
      <c r="AH508" s="25" t="s">
        <v>9474</v>
      </c>
      <c r="AI508" s="25" t="str">
        <f>VLOOKUP(AG508,'mã win'!B:K,10,0)</f>
        <v>B</v>
      </c>
      <c r="AJ508" s="20" t="str">
        <f>VLOOKUP(Q508,'mã sp'!A:B,2,0)</f>
        <v>GSG250</v>
      </c>
      <c r="AK508" s="25" t="str">
        <f>VLOOKUP(AC508,Data!A:F,6,0)</f>
        <v>K25TTM</v>
      </c>
      <c r="AL508" s="20" t="str">
        <f t="shared" si="28"/>
        <v>1650 WM HNI Trúc Khê</v>
      </c>
      <c r="AM508" s="20" t="str">
        <f>VLOOKUP(AC508,Data!A:M,13,0)</f>
        <v>0104918404-002</v>
      </c>
      <c r="AN508" s="20">
        <f>MATCH(L508,[1]Khach_hang!$O:$O,0)</f>
        <v>89</v>
      </c>
      <c r="AO508" s="20" t="str">
        <f t="shared" si="29"/>
        <v>WIN1650</v>
      </c>
      <c r="AP508" s="20" t="str">
        <f>IF(AND(AM508="0104918404",AO508=""),"WIN"&amp;L508,IF(AO508="",VLOOKUP(AM508,'mã win'!B:J,9,0),""))</f>
        <v/>
      </c>
      <c r="AQ508" s="25" t="str">
        <f t="shared" si="30"/>
        <v>WIN1650</v>
      </c>
      <c r="AR508" s="1">
        <f t="shared" si="31"/>
        <v>44634.239999999998</v>
      </c>
    </row>
    <row r="509" spans="1:44" x14ac:dyDescent="0.25">
      <c r="A509" s="20">
        <v>7995</v>
      </c>
      <c r="B509" s="21">
        <v>9106046336</v>
      </c>
      <c r="C509" s="22">
        <v>45939</v>
      </c>
      <c r="D509" s="22">
        <v>45944</v>
      </c>
      <c r="E509" s="23">
        <v>45939.680068368099</v>
      </c>
      <c r="F509" s="21" t="s">
        <v>7412</v>
      </c>
      <c r="G509" s="22"/>
      <c r="H509" s="20" t="s">
        <v>4127</v>
      </c>
      <c r="I509" s="21" t="s">
        <v>4128</v>
      </c>
      <c r="J509" s="20" t="s">
        <v>4129</v>
      </c>
      <c r="K509" s="20" t="s">
        <v>4130</v>
      </c>
      <c r="L509" s="21" t="s">
        <v>7413</v>
      </c>
      <c r="M509" s="20" t="s">
        <v>7414</v>
      </c>
      <c r="N509" s="20" t="s">
        <v>7415</v>
      </c>
      <c r="O509" s="20">
        <v>10</v>
      </c>
      <c r="P509" s="21" t="s">
        <v>4137</v>
      </c>
      <c r="Q509" s="20" t="s">
        <v>4098</v>
      </c>
      <c r="R509" s="21" t="s">
        <v>4138</v>
      </c>
      <c r="S509" s="21" t="s">
        <v>4133</v>
      </c>
      <c r="T509" s="20">
        <v>111058</v>
      </c>
      <c r="U509" s="20">
        <v>1</v>
      </c>
      <c r="V509" s="20">
        <v>0</v>
      </c>
      <c r="W509" s="20" t="s">
        <v>7414</v>
      </c>
      <c r="Y509" s="22">
        <v>45939.680064930602</v>
      </c>
      <c r="AA509" s="20" t="s">
        <v>4134</v>
      </c>
      <c r="AB509" s="27">
        <v>9106046336</v>
      </c>
      <c r="AC509" s="25" t="str">
        <f>VLOOKUP(AB509,Data!AF:AG,2,0)</f>
        <v>9106046336-00005814</v>
      </c>
      <c r="AE509" s="25" t="str">
        <f>VLOOKUP(AC509,Data!A:G,7,0)</f>
        <v>00005814</v>
      </c>
      <c r="AF509" s="25" t="str">
        <f>VLOOKUP(AC509,Data!A:D,4,0)</f>
        <v>09/10/2025</v>
      </c>
      <c r="AG509" s="20" t="s">
        <v>455</v>
      </c>
      <c r="AH509" s="25" t="s">
        <v>3593</v>
      </c>
      <c r="AI509" s="25" t="str">
        <f>VLOOKUP(AG509,'mã win'!B:K,10,0)</f>
        <v>B</v>
      </c>
      <c r="AJ509" s="20" t="str">
        <f>VLOOKUP(Q509,'mã sp'!A:B,2,0)</f>
        <v>GM500</v>
      </c>
      <c r="AK509" s="25" t="str">
        <f>VLOOKUP(AC509,Data!A:F,6,0)</f>
        <v>K25TTM</v>
      </c>
      <c r="AL509" s="20" t="str">
        <f t="shared" si="28"/>
        <v>5709 WM+ NBH 518 Nguyễn Công Trứ</v>
      </c>
      <c r="AM509" s="20" t="str">
        <f>VLOOKUP(AC509,Data!A:M,13,0)</f>
        <v>0104918404-001</v>
      </c>
      <c r="AO509" s="20" t="str">
        <f t="shared" si="29"/>
        <v/>
      </c>
      <c r="AP509" s="20" t="str">
        <f>IF(AND(AM509="0104918404",AO509=""),"WIN"&amp;L509,IF(AO509="",VLOOKUP(AM509,'mã win'!B:J,9,0),""))</f>
        <v>WIN-NBH-00-001</v>
      </c>
      <c r="AQ509" s="25" t="str">
        <f t="shared" si="30"/>
        <v>WIN-NBH-00-001</v>
      </c>
      <c r="AR509" s="1">
        <f t="shared" si="31"/>
        <v>119942.64</v>
      </c>
    </row>
    <row r="510" spans="1:44" x14ac:dyDescent="0.25">
      <c r="A510" s="20">
        <v>7996</v>
      </c>
      <c r="B510" s="21">
        <v>9106046336</v>
      </c>
      <c r="C510" s="22">
        <v>45939</v>
      </c>
      <c r="D510" s="22">
        <v>45944</v>
      </c>
      <c r="E510" s="23">
        <v>45939.680068368099</v>
      </c>
      <c r="F510" s="21" t="s">
        <v>7412</v>
      </c>
      <c r="G510" s="22"/>
      <c r="H510" s="20" t="s">
        <v>4127</v>
      </c>
      <c r="I510" s="21" t="s">
        <v>4128</v>
      </c>
      <c r="J510" s="20" t="s">
        <v>4129</v>
      </c>
      <c r="K510" s="20" t="s">
        <v>4130</v>
      </c>
      <c r="L510" s="21" t="s">
        <v>7413</v>
      </c>
      <c r="M510" s="20" t="s">
        <v>7414</v>
      </c>
      <c r="N510" s="20" t="s">
        <v>7415</v>
      </c>
      <c r="O510" s="20">
        <v>20</v>
      </c>
      <c r="P510" s="21" t="s">
        <v>4150</v>
      </c>
      <c r="Q510" s="20" t="s">
        <v>3966</v>
      </c>
      <c r="R510" s="21" t="s">
        <v>4151</v>
      </c>
      <c r="S510" s="21" t="s">
        <v>4133</v>
      </c>
      <c r="T510" s="20">
        <v>70950</v>
      </c>
      <c r="U510" s="20">
        <v>3</v>
      </c>
      <c r="V510" s="20">
        <v>0</v>
      </c>
      <c r="W510" s="20" t="s">
        <v>7414</v>
      </c>
      <c r="Y510" s="22">
        <v>45939.680064930602</v>
      </c>
      <c r="AA510" s="20" t="s">
        <v>4134</v>
      </c>
      <c r="AB510" s="27">
        <v>9106046336</v>
      </c>
      <c r="AC510" s="25" t="str">
        <f>VLOOKUP(AB510,Data!AF:AG,2,0)</f>
        <v>9106046336-00005814</v>
      </c>
      <c r="AE510" s="25" t="str">
        <f>VLOOKUP(AC510,Data!A:G,7,0)</f>
        <v>00005814</v>
      </c>
      <c r="AF510" s="25" t="str">
        <f>VLOOKUP(AC510,Data!A:D,4,0)</f>
        <v>09/10/2025</v>
      </c>
      <c r="AG510" s="20" t="s">
        <v>455</v>
      </c>
      <c r="AH510" s="25" t="s">
        <v>3593</v>
      </c>
      <c r="AI510" s="25" t="str">
        <f>VLOOKUP(AG510,'mã win'!B:K,10,0)</f>
        <v>B</v>
      </c>
      <c r="AJ510" s="20" t="str">
        <f>VLOOKUP(Q510,'mã sp'!A:B,2,0)</f>
        <v>CN300</v>
      </c>
      <c r="AK510" s="25" t="str">
        <f>VLOOKUP(AC510,Data!A:F,6,0)</f>
        <v>K25TTM</v>
      </c>
      <c r="AL510" s="20" t="str">
        <f t="shared" si="28"/>
        <v>5709 WM+ NBH 518 Nguyễn Công Trứ</v>
      </c>
      <c r="AM510" s="20" t="str">
        <f>VLOOKUP(AC510,Data!A:M,13,0)</f>
        <v>0104918404-001</v>
      </c>
      <c r="AO510" s="20" t="str">
        <f t="shared" si="29"/>
        <v/>
      </c>
      <c r="AP510" s="20" t="str">
        <f>IF(AND(AM510="0104918404",AO510=""),"WIN"&amp;L510,IF(AO510="",VLOOKUP(AM510,'mã win'!B:J,9,0),""))</f>
        <v>WIN-NBH-00-001</v>
      </c>
      <c r="AQ510" s="25" t="str">
        <f t="shared" si="30"/>
        <v>WIN-NBH-00-001</v>
      </c>
      <c r="AR510" s="1">
        <f t="shared" si="31"/>
        <v>229878</v>
      </c>
    </row>
    <row r="511" spans="1:44" x14ac:dyDescent="0.25">
      <c r="A511" s="20">
        <v>7997</v>
      </c>
      <c r="B511" s="21">
        <v>9106046336</v>
      </c>
      <c r="C511" s="22">
        <v>45939</v>
      </c>
      <c r="D511" s="22">
        <v>45944</v>
      </c>
      <c r="E511" s="23">
        <v>45939.680068368099</v>
      </c>
      <c r="F511" s="21" t="s">
        <v>7412</v>
      </c>
      <c r="G511" s="22"/>
      <c r="H511" s="20" t="s">
        <v>4127</v>
      </c>
      <c r="I511" s="21" t="s">
        <v>4128</v>
      </c>
      <c r="J511" s="20" t="s">
        <v>4129</v>
      </c>
      <c r="K511" s="20" t="s">
        <v>4130</v>
      </c>
      <c r="L511" s="21" t="s">
        <v>7413</v>
      </c>
      <c r="M511" s="20" t="s">
        <v>7414</v>
      </c>
      <c r="N511" s="20" t="s">
        <v>7415</v>
      </c>
      <c r="O511" s="20">
        <v>30</v>
      </c>
      <c r="P511" s="21" t="s">
        <v>4139</v>
      </c>
      <c r="Q511" s="20" t="s">
        <v>3948</v>
      </c>
      <c r="R511" s="21" t="s">
        <v>4140</v>
      </c>
      <c r="S511" s="21" t="s">
        <v>4133</v>
      </c>
      <c r="T511" s="20">
        <v>74250</v>
      </c>
      <c r="U511" s="20">
        <v>2</v>
      </c>
      <c r="V511" s="20">
        <v>0</v>
      </c>
      <c r="W511" s="20" t="s">
        <v>7414</v>
      </c>
      <c r="Y511" s="22">
        <v>45939.680064930602</v>
      </c>
      <c r="AA511" s="20" t="s">
        <v>4134</v>
      </c>
      <c r="AB511" s="27">
        <v>9106046336</v>
      </c>
      <c r="AC511" s="25" t="str">
        <f>VLOOKUP(AB511,Data!AF:AG,2,0)</f>
        <v>9106046336-00005814</v>
      </c>
      <c r="AE511" s="25" t="str">
        <f>VLOOKUP(AC511,Data!A:G,7,0)</f>
        <v>00005814</v>
      </c>
      <c r="AF511" s="25" t="str">
        <f>VLOOKUP(AC511,Data!A:D,4,0)</f>
        <v>09/10/2025</v>
      </c>
      <c r="AG511" s="20" t="s">
        <v>455</v>
      </c>
      <c r="AH511" s="25" t="s">
        <v>3593</v>
      </c>
      <c r="AI511" s="25" t="str">
        <f>VLOOKUP(AG511,'mã win'!B:K,10,0)</f>
        <v>B</v>
      </c>
      <c r="AJ511" s="20" t="str">
        <f>VLOOKUP(Q511,'mã sp'!A:B,2,0)</f>
        <v>CC300</v>
      </c>
      <c r="AK511" s="25" t="str">
        <f>VLOOKUP(AC511,Data!A:F,6,0)</f>
        <v>K25TTM</v>
      </c>
      <c r="AL511" s="20" t="str">
        <f t="shared" si="28"/>
        <v>5709 WM+ NBH 518 Nguyễn Công Trứ</v>
      </c>
      <c r="AM511" s="20" t="str">
        <f>VLOOKUP(AC511,Data!A:M,13,0)</f>
        <v>0104918404-001</v>
      </c>
      <c r="AO511" s="20" t="str">
        <f t="shared" si="29"/>
        <v/>
      </c>
      <c r="AP511" s="20" t="str">
        <f>IF(AND(AM511="0104918404",AO511=""),"WIN"&amp;L511,IF(AO511="",VLOOKUP(AM511,'mã win'!B:J,9,0),""))</f>
        <v>WIN-NBH-00-001</v>
      </c>
      <c r="AQ511" s="25" t="str">
        <f t="shared" si="30"/>
        <v>WIN-NBH-00-001</v>
      </c>
      <c r="AR511" s="1">
        <f t="shared" si="31"/>
        <v>160380</v>
      </c>
    </row>
    <row r="512" spans="1:44" x14ac:dyDescent="0.25">
      <c r="A512" s="20">
        <v>7998</v>
      </c>
      <c r="B512" s="21">
        <v>9106046336</v>
      </c>
      <c r="C512" s="22">
        <v>45939</v>
      </c>
      <c r="D512" s="22">
        <v>45944</v>
      </c>
      <c r="E512" s="23">
        <v>45939.680068368099</v>
      </c>
      <c r="F512" s="21" t="s">
        <v>7412</v>
      </c>
      <c r="G512" s="22"/>
      <c r="H512" s="20" t="s">
        <v>4127</v>
      </c>
      <c r="I512" s="21" t="s">
        <v>4128</v>
      </c>
      <c r="J512" s="20" t="s">
        <v>4129</v>
      </c>
      <c r="K512" s="20" t="s">
        <v>4130</v>
      </c>
      <c r="L512" s="21" t="s">
        <v>7413</v>
      </c>
      <c r="M512" s="20" t="s">
        <v>7414</v>
      </c>
      <c r="N512" s="20" t="s">
        <v>7415</v>
      </c>
      <c r="O512" s="20">
        <v>40</v>
      </c>
      <c r="P512" s="21" t="s">
        <v>4141</v>
      </c>
      <c r="Q512" s="20" t="s">
        <v>4058</v>
      </c>
      <c r="R512" s="21" t="s">
        <v>4142</v>
      </c>
      <c r="S512" s="21" t="s">
        <v>4133</v>
      </c>
      <c r="T512" s="20">
        <v>37720</v>
      </c>
      <c r="U512" s="20">
        <v>2</v>
      </c>
      <c r="V512" s="20">
        <v>0</v>
      </c>
      <c r="W512" s="20" t="s">
        <v>7414</v>
      </c>
      <c r="Y512" s="22">
        <v>45939.680064930602</v>
      </c>
      <c r="AA512" s="20" t="s">
        <v>4134</v>
      </c>
      <c r="AB512" s="27">
        <v>9106046336</v>
      </c>
      <c r="AC512" s="25" t="str">
        <f>VLOOKUP(AB512,Data!AF:AG,2,0)</f>
        <v>9106046336-00005814</v>
      </c>
      <c r="AE512" s="25" t="str">
        <f>VLOOKUP(AC512,Data!A:G,7,0)</f>
        <v>00005814</v>
      </c>
      <c r="AF512" s="25" t="str">
        <f>VLOOKUP(AC512,Data!A:D,4,0)</f>
        <v>09/10/2025</v>
      </c>
      <c r="AG512" s="20" t="s">
        <v>455</v>
      </c>
      <c r="AH512" s="25" t="s">
        <v>3593</v>
      </c>
      <c r="AI512" s="25" t="str">
        <f>VLOOKUP(AG512,'mã win'!B:K,10,0)</f>
        <v>B</v>
      </c>
      <c r="AJ512" s="20" t="str">
        <f>VLOOKUP(Q512,'mã sp'!A:B,2,0)</f>
        <v>MNH250</v>
      </c>
      <c r="AK512" s="25" t="str">
        <f>VLOOKUP(AC512,Data!A:F,6,0)</f>
        <v>K25TTM</v>
      </c>
      <c r="AL512" s="20" t="str">
        <f t="shared" si="28"/>
        <v>5709 WM+ NBH 518 Nguyễn Công Trứ</v>
      </c>
      <c r="AM512" s="20" t="str">
        <f>VLOOKUP(AC512,Data!A:M,13,0)</f>
        <v>0104918404-001</v>
      </c>
      <c r="AO512" s="20" t="str">
        <f t="shared" si="29"/>
        <v/>
      </c>
      <c r="AP512" s="20" t="str">
        <f>IF(AND(AM512="0104918404",AO512=""),"WIN"&amp;L512,IF(AO512="",VLOOKUP(AM512,'mã win'!B:J,9,0),""))</f>
        <v>WIN-NBH-00-001</v>
      </c>
      <c r="AQ512" s="25" t="str">
        <f t="shared" si="30"/>
        <v>WIN-NBH-00-001</v>
      </c>
      <c r="AR512" s="1">
        <f t="shared" si="31"/>
        <v>81475.199999999997</v>
      </c>
    </row>
    <row r="513" spans="1:44" x14ac:dyDescent="0.25">
      <c r="A513" s="20">
        <v>7999</v>
      </c>
      <c r="B513" s="21">
        <v>9106046414</v>
      </c>
      <c r="C513" s="22">
        <v>45939</v>
      </c>
      <c r="D513" s="22">
        <v>45944</v>
      </c>
      <c r="E513" s="23">
        <v>45939.684407905101</v>
      </c>
      <c r="F513" s="21" t="s">
        <v>7416</v>
      </c>
      <c r="G513" s="22"/>
      <c r="H513" s="20" t="s">
        <v>4127</v>
      </c>
      <c r="I513" s="21" t="s">
        <v>4128</v>
      </c>
      <c r="J513" s="20" t="s">
        <v>4129</v>
      </c>
      <c r="K513" s="20" t="s">
        <v>4130</v>
      </c>
      <c r="L513" s="21" t="s">
        <v>7417</v>
      </c>
      <c r="M513" s="20" t="s">
        <v>7418</v>
      </c>
      <c r="N513" s="20" t="s">
        <v>7419</v>
      </c>
      <c r="O513" s="20">
        <v>10</v>
      </c>
      <c r="P513" s="21" t="s">
        <v>4135</v>
      </c>
      <c r="Q513" s="20" t="s">
        <v>4086</v>
      </c>
      <c r="R513" s="21" t="s">
        <v>4136</v>
      </c>
      <c r="S513" s="21" t="s">
        <v>4133</v>
      </c>
      <c r="T513" s="20">
        <v>45588</v>
      </c>
      <c r="U513" s="20">
        <v>1</v>
      </c>
      <c r="V513" s="20">
        <v>0</v>
      </c>
      <c r="W513" s="20" t="s">
        <v>7418</v>
      </c>
      <c r="X513" s="20" t="s">
        <v>4161</v>
      </c>
      <c r="Y513" s="22">
        <v>45939.684404479201</v>
      </c>
      <c r="AA513" s="20" t="s">
        <v>4134</v>
      </c>
      <c r="AB513" s="27">
        <v>9106046414</v>
      </c>
      <c r="AC513" s="25" t="str">
        <f>VLOOKUP(AB513,Data!AF:AG,2,0)</f>
        <v>9106046414-00482892</v>
      </c>
      <c r="AE513" s="25" t="str">
        <f>VLOOKUP(AC513,Data!A:G,7,0)</f>
        <v>00482892</v>
      </c>
      <c r="AF513" s="25" t="str">
        <f>VLOOKUP(AC513,Data!A:D,4,0)</f>
        <v>09/10/2025</v>
      </c>
      <c r="AG513" s="20" t="s">
        <v>55</v>
      </c>
      <c r="AH513" s="25" t="s">
        <v>10034</v>
      </c>
      <c r="AI513" s="25" t="str">
        <f>VLOOKUP(AG513,'mã win'!B:K,10,0)</f>
        <v>B</v>
      </c>
      <c r="AJ513" s="20" t="str">
        <f>VLOOKUP(Q513,'mã sp'!A:B,2,0)</f>
        <v>TH200</v>
      </c>
      <c r="AK513" s="25" t="str">
        <f>VLOOKUP(AC513,Data!A:F,6,0)</f>
        <v>K25TTM</v>
      </c>
      <c r="AL513" s="20" t="str">
        <f t="shared" si="28"/>
        <v>2796 WM+ HNI 8/1B Sài Đồng</v>
      </c>
      <c r="AM513" s="20" t="str">
        <f>VLOOKUP(AC513,Data!A:M,13,0)</f>
        <v>0104918404-002</v>
      </c>
      <c r="AN513" s="20">
        <f>MATCH(L513,[1]Khach_hang!$O:$O,0)</f>
        <v>363</v>
      </c>
      <c r="AO513" s="20" t="str">
        <f t="shared" si="29"/>
        <v>WIN2796</v>
      </c>
      <c r="AP513" s="20" t="str">
        <f>IF(AND(AM513="0104918404",AO513=""),"WIN"&amp;L513,IF(AO513="",VLOOKUP(AM513,'mã win'!B:J,9,0),""))</f>
        <v/>
      </c>
      <c r="AQ513" s="25" t="str">
        <f t="shared" si="30"/>
        <v>WIN2796</v>
      </c>
      <c r="AR513" s="1">
        <f t="shared" si="31"/>
        <v>49235.040000000001</v>
      </c>
    </row>
    <row r="514" spans="1:44" x14ac:dyDescent="0.25">
      <c r="A514" s="20">
        <v>8000</v>
      </c>
      <c r="B514" s="21">
        <v>9106046458</v>
      </c>
      <c r="C514" s="22">
        <v>45939</v>
      </c>
      <c r="D514" s="22">
        <v>45944</v>
      </c>
      <c r="E514" s="23">
        <v>45939.6854403588</v>
      </c>
      <c r="F514" s="21" t="s">
        <v>7420</v>
      </c>
      <c r="G514" s="22"/>
      <c r="H514" s="20" t="s">
        <v>4127</v>
      </c>
      <c r="I514" s="21" t="s">
        <v>4128</v>
      </c>
      <c r="J514" s="20" t="s">
        <v>4129</v>
      </c>
      <c r="K514" s="20" t="s">
        <v>4130</v>
      </c>
      <c r="L514" s="21" t="s">
        <v>4429</v>
      </c>
      <c r="M514" s="20" t="s">
        <v>4430</v>
      </c>
      <c r="N514" s="20" t="s">
        <v>4431</v>
      </c>
      <c r="O514" s="20">
        <v>10</v>
      </c>
      <c r="P514" s="21" t="s">
        <v>4137</v>
      </c>
      <c r="Q514" s="20" t="s">
        <v>4098</v>
      </c>
      <c r="R514" s="21" t="s">
        <v>4138</v>
      </c>
      <c r="S514" s="21" t="s">
        <v>4133</v>
      </c>
      <c r="T514" s="20">
        <v>111058</v>
      </c>
      <c r="U514" s="20">
        <v>2</v>
      </c>
      <c r="V514" s="20">
        <v>0</v>
      </c>
      <c r="W514" s="20" t="s">
        <v>4430</v>
      </c>
      <c r="X514" s="20" t="s">
        <v>4161</v>
      </c>
      <c r="Y514" s="22">
        <v>45939.685437349501</v>
      </c>
      <c r="AA514" s="20" t="s">
        <v>4134</v>
      </c>
      <c r="AB514" s="27">
        <v>9106046458</v>
      </c>
      <c r="AC514" s="25" t="str">
        <f>VLOOKUP(AB514,Data!AF:AG,2,0)</f>
        <v>9106046458-00028979</v>
      </c>
      <c r="AE514" s="25" t="str">
        <f>VLOOKUP(AC514,Data!A:G,7,0)</f>
        <v>00028979</v>
      </c>
      <c r="AF514" s="25" t="str">
        <f>VLOOKUP(AC514,Data!A:D,4,0)</f>
        <v>09/10/2025</v>
      </c>
      <c r="AG514" s="20" t="s">
        <v>310</v>
      </c>
      <c r="AH514" s="25" t="s">
        <v>3819</v>
      </c>
      <c r="AI514" s="25" t="str">
        <f>VLOOKUP(AG514,'mã win'!B:K,10,0)</f>
        <v>B</v>
      </c>
      <c r="AJ514" s="20" t="str">
        <f>VLOOKUP(Q514,'mã sp'!A:B,2,0)</f>
        <v>GM500</v>
      </c>
      <c r="AK514" s="25" t="str">
        <f>VLOOKUP(AC514,Data!A:F,6,0)</f>
        <v>K25TTM</v>
      </c>
      <c r="AL514" s="20" t="str">
        <f t="shared" ref="AL514:AL577" si="32">L514&amp;" "&amp;M514</f>
        <v>5146 WM+ HYN Thôn Trương Xá</v>
      </c>
      <c r="AM514" s="20" t="str">
        <f>VLOOKUP(AC514,Data!A:M,13,0)</f>
        <v>0104918404-056</v>
      </c>
      <c r="AO514" s="20" t="str">
        <f t="shared" ref="AO514:AO577" si="33">IF(AN514="","","WIN"&amp;L514)</f>
        <v/>
      </c>
      <c r="AP514" s="20" t="str">
        <f>IF(AND(AM514="0104918404",AO514=""),"WIN"&amp;L514,IF(AO514="",VLOOKUP(AM514,'mã win'!B:J,9,0),""))</f>
        <v>WIN-056</v>
      </c>
      <c r="AQ514" s="25" t="str">
        <f t="shared" si="30"/>
        <v>WIN-056</v>
      </c>
      <c r="AR514" s="1">
        <f t="shared" si="31"/>
        <v>239885.28</v>
      </c>
    </row>
    <row r="515" spans="1:44" x14ac:dyDescent="0.25">
      <c r="A515" s="20">
        <v>8001</v>
      </c>
      <c r="B515" s="21">
        <v>9106046443</v>
      </c>
      <c r="C515" s="22">
        <v>45939</v>
      </c>
      <c r="D515" s="22">
        <v>45944</v>
      </c>
      <c r="E515" s="23">
        <v>45939.686927048599</v>
      </c>
      <c r="F515" s="21" t="s">
        <v>7421</v>
      </c>
      <c r="G515" s="22"/>
      <c r="H515" s="20" t="s">
        <v>4127</v>
      </c>
      <c r="I515" s="21" t="s">
        <v>4128</v>
      </c>
      <c r="J515" s="20" t="s">
        <v>4129</v>
      </c>
      <c r="K515" s="20" t="s">
        <v>4130</v>
      </c>
      <c r="L515" s="21" t="s">
        <v>5074</v>
      </c>
      <c r="M515" s="20" t="s">
        <v>5075</v>
      </c>
      <c r="N515" s="20" t="s">
        <v>5076</v>
      </c>
      <c r="O515" s="20">
        <v>10</v>
      </c>
      <c r="P515" s="21" t="s">
        <v>4137</v>
      </c>
      <c r="Q515" s="20" t="s">
        <v>4098</v>
      </c>
      <c r="R515" s="21" t="s">
        <v>4138</v>
      </c>
      <c r="S515" s="21" t="s">
        <v>4133</v>
      </c>
      <c r="T515" s="20">
        <v>111058</v>
      </c>
      <c r="U515" s="20">
        <v>1</v>
      </c>
      <c r="V515" s="20">
        <v>0</v>
      </c>
      <c r="W515" s="20" t="s">
        <v>5075</v>
      </c>
      <c r="X515" s="20" t="s">
        <v>4161</v>
      </c>
      <c r="Y515" s="22">
        <v>45939.686923726898</v>
      </c>
      <c r="AA515" s="20" t="s">
        <v>4134</v>
      </c>
      <c r="AB515" s="27">
        <v>9106046443</v>
      </c>
      <c r="AC515" s="25" t="str">
        <f>VLOOKUP(AB515,Data!AF:AG,2,0)</f>
        <v>9106046443-00482903</v>
      </c>
      <c r="AE515" s="25" t="str">
        <f>VLOOKUP(AC515,Data!A:G,7,0)</f>
        <v>00482903</v>
      </c>
      <c r="AF515" s="25" t="str">
        <f>VLOOKUP(AC515,Data!A:D,4,0)</f>
        <v>09/10/2025</v>
      </c>
      <c r="AG515" s="20" t="s">
        <v>55</v>
      </c>
      <c r="AH515" s="25" t="s">
        <v>14494</v>
      </c>
      <c r="AI515" s="25" t="str">
        <f>VLOOKUP(AG515,'mã win'!B:K,10,0)</f>
        <v>B</v>
      </c>
      <c r="AJ515" s="20" t="str">
        <f>VLOOKUP(Q515,'mã sp'!A:B,2,0)</f>
        <v>GM500</v>
      </c>
      <c r="AK515" s="25" t="str">
        <f>VLOOKUP(AC515,Data!A:F,6,0)</f>
        <v>K25TTM</v>
      </c>
      <c r="AL515" s="20" t="str">
        <f t="shared" si="32"/>
        <v>4144 WM+ HNI SH 43 The K-Park</v>
      </c>
      <c r="AM515" s="20" t="str">
        <f>VLOOKUP(AC515,Data!A:M,13,0)</f>
        <v>0104918404-002</v>
      </c>
      <c r="AN515" s="20">
        <f>MATCH(L515,[1]Khach_hang!$O:$O,0)</f>
        <v>1107</v>
      </c>
      <c r="AO515" s="20" t="str">
        <f t="shared" si="33"/>
        <v>WIN4144</v>
      </c>
      <c r="AP515" s="20" t="str">
        <f>IF(AND(AM515="0104918404",AO515=""),"WIN"&amp;L515,IF(AO515="",VLOOKUP(AM515,'mã win'!B:J,9,0),""))</f>
        <v/>
      </c>
      <c r="AQ515" s="25" t="str">
        <f t="shared" ref="AQ515:AQ578" si="34">IF(AP515="",AO515,AP515)</f>
        <v>WIN4144</v>
      </c>
      <c r="AR515" s="1">
        <f t="shared" ref="AR515:AR578" si="35">((U515*T515)*8%)+(U515*T515)</f>
        <v>119942.64</v>
      </c>
    </row>
    <row r="516" spans="1:44" x14ac:dyDescent="0.25">
      <c r="A516" s="20">
        <v>8002</v>
      </c>
      <c r="B516" s="21">
        <v>9106046443</v>
      </c>
      <c r="C516" s="22">
        <v>45939</v>
      </c>
      <c r="D516" s="22">
        <v>45944</v>
      </c>
      <c r="E516" s="23">
        <v>45939.686927048599</v>
      </c>
      <c r="F516" s="21" t="s">
        <v>7421</v>
      </c>
      <c r="G516" s="22"/>
      <c r="H516" s="20" t="s">
        <v>4127</v>
      </c>
      <c r="I516" s="21" t="s">
        <v>4128</v>
      </c>
      <c r="J516" s="20" t="s">
        <v>4129</v>
      </c>
      <c r="K516" s="20" t="s">
        <v>4130</v>
      </c>
      <c r="L516" s="21" t="s">
        <v>5074</v>
      </c>
      <c r="M516" s="20" t="s">
        <v>5075</v>
      </c>
      <c r="N516" s="20" t="s">
        <v>5076</v>
      </c>
      <c r="O516" s="20">
        <v>20</v>
      </c>
      <c r="P516" s="21" t="s">
        <v>4135</v>
      </c>
      <c r="Q516" s="20" t="s">
        <v>4086</v>
      </c>
      <c r="R516" s="21" t="s">
        <v>4136</v>
      </c>
      <c r="S516" s="21" t="s">
        <v>4133</v>
      </c>
      <c r="T516" s="20">
        <v>45588</v>
      </c>
      <c r="U516" s="20">
        <v>1</v>
      </c>
      <c r="V516" s="20">
        <v>0</v>
      </c>
      <c r="W516" s="20" t="s">
        <v>5075</v>
      </c>
      <c r="X516" s="20" t="s">
        <v>4161</v>
      </c>
      <c r="Y516" s="22">
        <v>45939.686923726898</v>
      </c>
      <c r="AA516" s="20" t="s">
        <v>4134</v>
      </c>
      <c r="AB516" s="27">
        <v>9106046443</v>
      </c>
      <c r="AC516" s="25" t="str">
        <f>VLOOKUP(AB516,Data!AF:AG,2,0)</f>
        <v>9106046443-00482903</v>
      </c>
      <c r="AE516" s="25" t="str">
        <f>VLOOKUP(AC516,Data!A:G,7,0)</f>
        <v>00482903</v>
      </c>
      <c r="AF516" s="25" t="str">
        <f>VLOOKUP(AC516,Data!A:D,4,0)</f>
        <v>09/10/2025</v>
      </c>
      <c r="AG516" s="20" t="s">
        <v>55</v>
      </c>
      <c r="AH516" s="25" t="s">
        <v>14494</v>
      </c>
      <c r="AI516" s="25" t="str">
        <f>VLOOKUP(AG516,'mã win'!B:K,10,0)</f>
        <v>B</v>
      </c>
      <c r="AJ516" s="20" t="str">
        <f>VLOOKUP(Q516,'mã sp'!A:B,2,0)</f>
        <v>TH200</v>
      </c>
      <c r="AK516" s="25" t="str">
        <f>VLOOKUP(AC516,Data!A:F,6,0)</f>
        <v>K25TTM</v>
      </c>
      <c r="AL516" s="20" t="str">
        <f t="shared" si="32"/>
        <v>4144 WM+ HNI SH 43 The K-Park</v>
      </c>
      <c r="AM516" s="20" t="str">
        <f>VLOOKUP(AC516,Data!A:M,13,0)</f>
        <v>0104918404-002</v>
      </c>
      <c r="AN516" s="20">
        <f>MATCH(L516,[1]Khach_hang!$O:$O,0)</f>
        <v>1107</v>
      </c>
      <c r="AO516" s="20" t="str">
        <f t="shared" si="33"/>
        <v>WIN4144</v>
      </c>
      <c r="AP516" s="20" t="str">
        <f>IF(AND(AM516="0104918404",AO516=""),"WIN"&amp;L516,IF(AO516="",VLOOKUP(AM516,'mã win'!B:J,9,0),""))</f>
        <v/>
      </c>
      <c r="AQ516" s="25" t="str">
        <f t="shared" si="34"/>
        <v>WIN4144</v>
      </c>
      <c r="AR516" s="1">
        <f t="shared" si="35"/>
        <v>49235.040000000001</v>
      </c>
    </row>
    <row r="517" spans="1:44" x14ac:dyDescent="0.25">
      <c r="A517" s="20">
        <v>8003</v>
      </c>
      <c r="B517" s="21">
        <v>9106046499</v>
      </c>
      <c r="C517" s="22">
        <v>45939</v>
      </c>
      <c r="D517" s="22">
        <v>45939</v>
      </c>
      <c r="E517" s="23">
        <v>45939.691623923602</v>
      </c>
      <c r="F517" s="21" t="s">
        <v>7422</v>
      </c>
      <c r="G517" s="22"/>
      <c r="H517" s="20" t="s">
        <v>4127</v>
      </c>
      <c r="I517" s="21" t="s">
        <v>4128</v>
      </c>
      <c r="J517" s="20" t="s">
        <v>4129</v>
      </c>
      <c r="K517" s="20" t="s">
        <v>4130</v>
      </c>
      <c r="L517" s="21" t="s">
        <v>7423</v>
      </c>
      <c r="M517" s="20" t="s">
        <v>7424</v>
      </c>
      <c r="N517" s="20" t="s">
        <v>7425</v>
      </c>
      <c r="O517" s="20">
        <v>10</v>
      </c>
      <c r="P517" s="21" t="s">
        <v>4152</v>
      </c>
      <c r="Q517" s="20" t="s">
        <v>4012</v>
      </c>
      <c r="R517" s="21" t="s">
        <v>4153</v>
      </c>
      <c r="S517" s="21" t="s">
        <v>4133</v>
      </c>
      <c r="T517" s="20">
        <v>50182</v>
      </c>
      <c r="U517" s="20">
        <v>5</v>
      </c>
      <c r="V517" s="20">
        <v>0</v>
      </c>
      <c r="W517" s="20" t="s">
        <v>7426</v>
      </c>
      <c r="Y517" s="22">
        <v>45939.691620486097</v>
      </c>
      <c r="AA517" s="20" t="s">
        <v>4134</v>
      </c>
      <c r="AB517" s="27">
        <v>9106046499</v>
      </c>
      <c r="AC517" s="25" t="str">
        <f>VLOOKUP(AB517,Data!AF:AG,2,0)</f>
        <v>9106046499-00018280</v>
      </c>
      <c r="AE517" s="25" t="str">
        <f>VLOOKUP(AC517,Data!A:G,7,0)</f>
        <v>00018280</v>
      </c>
      <c r="AF517" s="25" t="str">
        <f>VLOOKUP(AC517,Data!A:D,4,0)</f>
        <v>09/10/2025</v>
      </c>
      <c r="AG517" s="20" t="s">
        <v>125</v>
      </c>
      <c r="AH517" s="25" t="s">
        <v>3606</v>
      </c>
      <c r="AI517" s="25" t="str">
        <f>VLOOKUP(AG517,'mã win'!B:K,10,0)</f>
        <v>B</v>
      </c>
      <c r="AJ517" s="20" t="str">
        <f>VLOOKUP(Q517,'mã sp'!A:B,2,0)</f>
        <v>GTLX250G</v>
      </c>
      <c r="AK517" s="25" t="str">
        <f>VLOOKUP(AC517,Data!A:F,6,0)</f>
        <v>K25TTM</v>
      </c>
      <c r="AL517" s="20" t="str">
        <f t="shared" si="32"/>
        <v>2AY6 WM+ PTO Khu Trung Phương, Việt Trì</v>
      </c>
      <c r="AM517" s="20" t="str">
        <f>VLOOKUP(AC517,Data!A:M,13,0)</f>
        <v>0104918404-003</v>
      </c>
      <c r="AO517" s="20" t="str">
        <f t="shared" si="33"/>
        <v/>
      </c>
      <c r="AP517" s="20" t="str">
        <f>IF(AND(AM517="0104918404",AO517=""),"WIN"&amp;L517,IF(AO517="",VLOOKUP(AM517,'mã win'!B:J,9,0),""))</f>
        <v>WIN-PTO-00-003</v>
      </c>
      <c r="AQ517" s="25" t="str">
        <f t="shared" si="34"/>
        <v>WIN-PTO-00-003</v>
      </c>
      <c r="AR517" s="1">
        <f t="shared" si="35"/>
        <v>270982.8</v>
      </c>
    </row>
    <row r="518" spans="1:44" x14ac:dyDescent="0.25">
      <c r="A518" s="20">
        <v>8004</v>
      </c>
      <c r="B518" s="21">
        <v>9106046499</v>
      </c>
      <c r="C518" s="22">
        <v>45939</v>
      </c>
      <c r="D518" s="22">
        <v>45939</v>
      </c>
      <c r="E518" s="23">
        <v>45939.691623923602</v>
      </c>
      <c r="F518" s="21" t="s">
        <v>7422</v>
      </c>
      <c r="G518" s="22"/>
      <c r="H518" s="20" t="s">
        <v>4127</v>
      </c>
      <c r="I518" s="21" t="s">
        <v>4128</v>
      </c>
      <c r="J518" s="20" t="s">
        <v>4129</v>
      </c>
      <c r="K518" s="20" t="s">
        <v>4130</v>
      </c>
      <c r="L518" s="21" t="s">
        <v>7423</v>
      </c>
      <c r="M518" s="20" t="s">
        <v>7424</v>
      </c>
      <c r="N518" s="20" t="s">
        <v>7425</v>
      </c>
      <c r="O518" s="20">
        <v>20</v>
      </c>
      <c r="P518" s="21" t="s">
        <v>4137</v>
      </c>
      <c r="Q518" s="20" t="s">
        <v>4098</v>
      </c>
      <c r="R518" s="21" t="s">
        <v>4138</v>
      </c>
      <c r="S518" s="21" t="s">
        <v>4133</v>
      </c>
      <c r="T518" s="20">
        <v>111058</v>
      </c>
      <c r="U518" s="20">
        <v>2</v>
      </c>
      <c r="V518" s="20">
        <v>0</v>
      </c>
      <c r="W518" s="20" t="s">
        <v>7426</v>
      </c>
      <c r="Y518" s="22">
        <v>45939.691620486097</v>
      </c>
      <c r="AA518" s="20" t="s">
        <v>4134</v>
      </c>
      <c r="AB518" s="27">
        <v>9106046499</v>
      </c>
      <c r="AC518" s="25" t="str">
        <f>VLOOKUP(AB518,Data!AF:AG,2,0)</f>
        <v>9106046499-00018280</v>
      </c>
      <c r="AE518" s="25" t="str">
        <f>VLOOKUP(AC518,Data!A:G,7,0)</f>
        <v>00018280</v>
      </c>
      <c r="AF518" s="25" t="str">
        <f>VLOOKUP(AC518,Data!A:D,4,0)</f>
        <v>09/10/2025</v>
      </c>
      <c r="AG518" s="20" t="s">
        <v>125</v>
      </c>
      <c r="AH518" s="25" t="s">
        <v>3606</v>
      </c>
      <c r="AI518" s="25" t="str">
        <f>VLOOKUP(AG518,'mã win'!B:K,10,0)</f>
        <v>B</v>
      </c>
      <c r="AJ518" s="20" t="str">
        <f>VLOOKUP(Q518,'mã sp'!A:B,2,0)</f>
        <v>GM500</v>
      </c>
      <c r="AK518" s="25" t="str">
        <f>VLOOKUP(AC518,Data!A:F,6,0)</f>
        <v>K25TTM</v>
      </c>
      <c r="AL518" s="20" t="str">
        <f t="shared" si="32"/>
        <v>2AY6 WM+ PTO Khu Trung Phương, Việt Trì</v>
      </c>
      <c r="AM518" s="20" t="str">
        <f>VLOOKUP(AC518,Data!A:M,13,0)</f>
        <v>0104918404-003</v>
      </c>
      <c r="AO518" s="20" t="str">
        <f t="shared" si="33"/>
        <v/>
      </c>
      <c r="AP518" s="20" t="str">
        <f>IF(AND(AM518="0104918404",AO518=""),"WIN"&amp;L518,IF(AO518="",VLOOKUP(AM518,'mã win'!B:J,9,0),""))</f>
        <v>WIN-PTO-00-003</v>
      </c>
      <c r="AQ518" s="25" t="str">
        <f t="shared" si="34"/>
        <v>WIN-PTO-00-003</v>
      </c>
      <c r="AR518" s="1">
        <f t="shared" si="35"/>
        <v>239885.28</v>
      </c>
    </row>
    <row r="519" spans="1:44" x14ac:dyDescent="0.25">
      <c r="A519" s="20">
        <v>8005</v>
      </c>
      <c r="B519" s="21">
        <v>9106046533</v>
      </c>
      <c r="C519" s="22">
        <v>45939</v>
      </c>
      <c r="D519" s="22">
        <v>45939</v>
      </c>
      <c r="E519" s="23">
        <v>45939.693428043996</v>
      </c>
      <c r="F519" s="21" t="s">
        <v>7427</v>
      </c>
      <c r="G519" s="22"/>
      <c r="H519" s="20" t="s">
        <v>4127</v>
      </c>
      <c r="I519" s="21" t="s">
        <v>4128</v>
      </c>
      <c r="J519" s="20" t="s">
        <v>4129</v>
      </c>
      <c r="K519" s="20" t="s">
        <v>4130</v>
      </c>
      <c r="L519" s="21" t="s">
        <v>6972</v>
      </c>
      <c r="M519" s="20" t="s">
        <v>6973</v>
      </c>
      <c r="N519" s="20" t="s">
        <v>6974</v>
      </c>
      <c r="O519" s="20">
        <v>10</v>
      </c>
      <c r="P519" s="21" t="s">
        <v>4141</v>
      </c>
      <c r="Q519" s="20" t="s">
        <v>4058</v>
      </c>
      <c r="R519" s="21" t="s">
        <v>4142</v>
      </c>
      <c r="S519" s="21" t="s">
        <v>4133</v>
      </c>
      <c r="T519" s="20">
        <v>37720</v>
      </c>
      <c r="U519" s="20">
        <v>2</v>
      </c>
      <c r="V519" s="20">
        <v>0</v>
      </c>
      <c r="W519" s="20" t="s">
        <v>6975</v>
      </c>
      <c r="X519" s="20" t="s">
        <v>4161</v>
      </c>
      <c r="Y519" s="22">
        <v>45939.6934245023</v>
      </c>
      <c r="AA519" s="20" t="s">
        <v>4134</v>
      </c>
      <c r="AB519" s="27">
        <v>9106046533</v>
      </c>
      <c r="AC519" s="25" t="str">
        <f>VLOOKUP(AB519,Data!AF:AG,2,0)</f>
        <v>9106046533-00482930</v>
      </c>
      <c r="AE519" s="25" t="str">
        <f>VLOOKUP(AC519,Data!A:G,7,0)</f>
        <v>00482930</v>
      </c>
      <c r="AF519" s="25" t="str">
        <f>VLOOKUP(AC519,Data!A:D,4,0)</f>
        <v>09/10/2025</v>
      </c>
      <c r="AG519" s="20" t="s">
        <v>55</v>
      </c>
      <c r="AH519" s="25" t="s">
        <v>11792</v>
      </c>
      <c r="AI519" s="25" t="str">
        <f>VLOOKUP(AG519,'mã win'!B:K,10,0)</f>
        <v>B</v>
      </c>
      <c r="AJ519" s="20" t="str">
        <f>VLOOKUP(Q519,'mã sp'!A:B,2,0)</f>
        <v>MNH250</v>
      </c>
      <c r="AK519" s="25" t="str">
        <f>VLOOKUP(AC519,Data!A:F,6,0)</f>
        <v>K25TTM</v>
      </c>
      <c r="AL519" s="20" t="str">
        <f t="shared" si="32"/>
        <v>4277 WM+ HNI 67 đường 2 khu 2 Phú Minh</v>
      </c>
      <c r="AM519" s="20" t="str">
        <f>VLOOKUP(AC519,Data!A:M,13,0)</f>
        <v>0104918404-002</v>
      </c>
      <c r="AN519" s="20">
        <f>MATCH(L519,[1]Khach_hang!$O:$O,0)</f>
        <v>1172</v>
      </c>
      <c r="AO519" s="20" t="str">
        <f t="shared" si="33"/>
        <v>WIN4277</v>
      </c>
      <c r="AP519" s="20" t="str">
        <f>IF(AND(AM519="0104918404",AO519=""),"WIN"&amp;L519,IF(AO519="",VLOOKUP(AM519,'mã win'!B:J,9,0),""))</f>
        <v/>
      </c>
      <c r="AQ519" s="25" t="str">
        <f t="shared" si="34"/>
        <v>WIN4277</v>
      </c>
      <c r="AR519" s="1">
        <f t="shared" si="35"/>
        <v>81475.199999999997</v>
      </c>
    </row>
    <row r="520" spans="1:44" x14ac:dyDescent="0.25">
      <c r="A520" s="20">
        <v>8006</v>
      </c>
      <c r="B520" s="21">
        <v>9106046538</v>
      </c>
      <c r="C520" s="22">
        <v>45939</v>
      </c>
      <c r="D520" s="22">
        <v>45944</v>
      </c>
      <c r="E520" s="23">
        <v>45939.693851817101</v>
      </c>
      <c r="F520" s="21" t="s">
        <v>7428</v>
      </c>
      <c r="G520" s="22"/>
      <c r="H520" s="20" t="s">
        <v>4127</v>
      </c>
      <c r="I520" s="21" t="s">
        <v>4128</v>
      </c>
      <c r="J520" s="20" t="s">
        <v>4129</v>
      </c>
      <c r="K520" s="20" t="s">
        <v>4130</v>
      </c>
      <c r="L520" s="21" t="s">
        <v>7429</v>
      </c>
      <c r="M520" s="20" t="s">
        <v>7430</v>
      </c>
      <c r="N520" s="20" t="s">
        <v>7431</v>
      </c>
      <c r="O520" s="20">
        <v>10</v>
      </c>
      <c r="P520" s="21" t="s">
        <v>4135</v>
      </c>
      <c r="Q520" s="20" t="s">
        <v>4086</v>
      </c>
      <c r="R520" s="21" t="s">
        <v>4136</v>
      </c>
      <c r="S520" s="21" t="s">
        <v>4133</v>
      </c>
      <c r="T520" s="20">
        <v>45588</v>
      </c>
      <c r="U520" s="20">
        <v>2</v>
      </c>
      <c r="V520" s="20">
        <v>0</v>
      </c>
      <c r="W520" s="20" t="s">
        <v>7430</v>
      </c>
      <c r="X520" s="20" t="s">
        <v>7432</v>
      </c>
      <c r="Y520" s="22">
        <v>45939.693848263902</v>
      </c>
      <c r="AA520" s="20" t="s">
        <v>4134</v>
      </c>
      <c r="AB520" s="27">
        <v>9106046538</v>
      </c>
      <c r="AC520" s="25" t="str">
        <f>VLOOKUP(AB520,Data!AF:AG,2,0)</f>
        <v>9106046538-00160386</v>
      </c>
      <c r="AE520" s="25" t="str">
        <f>VLOOKUP(AC520,Data!A:G,7,0)</f>
        <v>00160386</v>
      </c>
      <c r="AF520" s="25" t="str">
        <f>VLOOKUP(AC520,Data!A:D,4,0)</f>
        <v>09/10/2025</v>
      </c>
      <c r="AG520" s="20" t="s">
        <v>198</v>
      </c>
      <c r="AH520" s="25" t="s">
        <v>11756</v>
      </c>
      <c r="AI520" s="25" t="str">
        <f>VLOOKUP(AG520,'mã win'!B:K,10,0)</f>
        <v>N</v>
      </c>
      <c r="AJ520" s="20" t="str">
        <f>VLOOKUP(Q520,'mã sp'!A:B,2,0)</f>
        <v>TH200</v>
      </c>
      <c r="AK520" s="25" t="str">
        <f>VLOOKUP(AC520,Data!A:F,6,0)</f>
        <v>K25TTM</v>
      </c>
      <c r="AL520" s="20" t="str">
        <f t="shared" si="32"/>
        <v>4242 WM+ HCM 344 Đất Mới</v>
      </c>
      <c r="AM520" s="20" t="str">
        <f>VLOOKUP(AC520,Data!A:M,13,0)</f>
        <v>0104918404</v>
      </c>
      <c r="AN520" s="20">
        <f>MATCH(L520,[1]Khach_hang!$O:$O,0)</f>
        <v>1154</v>
      </c>
      <c r="AO520" s="20" t="str">
        <f t="shared" si="33"/>
        <v>WIN4242</v>
      </c>
      <c r="AP520" s="20" t="str">
        <f>IF(AND(AM520="0104918404",AO520=""),"WIN"&amp;L520,IF(AO520="",VLOOKUP(AM520,'mã win'!B:J,9,0),""))</f>
        <v/>
      </c>
      <c r="AQ520" s="25" t="str">
        <f t="shared" si="34"/>
        <v>WIN4242</v>
      </c>
      <c r="AR520" s="1">
        <f t="shared" si="35"/>
        <v>98470.080000000002</v>
      </c>
    </row>
    <row r="521" spans="1:44" x14ac:dyDescent="0.25">
      <c r="A521" s="20">
        <v>8007</v>
      </c>
      <c r="B521" s="21">
        <v>9106046538</v>
      </c>
      <c r="C521" s="22">
        <v>45939</v>
      </c>
      <c r="D521" s="22">
        <v>45944</v>
      </c>
      <c r="E521" s="23">
        <v>45939.693851817101</v>
      </c>
      <c r="F521" s="21" t="s">
        <v>7428</v>
      </c>
      <c r="G521" s="22"/>
      <c r="H521" s="20" t="s">
        <v>4127</v>
      </c>
      <c r="I521" s="21" t="s">
        <v>4128</v>
      </c>
      <c r="J521" s="20" t="s">
        <v>4129</v>
      </c>
      <c r="K521" s="20" t="s">
        <v>4130</v>
      </c>
      <c r="L521" s="21" t="s">
        <v>7429</v>
      </c>
      <c r="M521" s="20" t="s">
        <v>7430</v>
      </c>
      <c r="N521" s="20" t="s">
        <v>7431</v>
      </c>
      <c r="O521" s="20">
        <v>20</v>
      </c>
      <c r="P521" s="21" t="s">
        <v>4150</v>
      </c>
      <c r="Q521" s="20" t="s">
        <v>3966</v>
      </c>
      <c r="R521" s="21" t="s">
        <v>4151</v>
      </c>
      <c r="S521" s="21" t="s">
        <v>4133</v>
      </c>
      <c r="T521" s="20">
        <v>70950</v>
      </c>
      <c r="U521" s="20">
        <v>1</v>
      </c>
      <c r="V521" s="20">
        <v>0</v>
      </c>
      <c r="W521" s="20" t="s">
        <v>7430</v>
      </c>
      <c r="X521" s="20" t="s">
        <v>7432</v>
      </c>
      <c r="Y521" s="22">
        <v>45939.693848263902</v>
      </c>
      <c r="AA521" s="20" t="s">
        <v>4134</v>
      </c>
      <c r="AB521" s="27">
        <v>9106046538</v>
      </c>
      <c r="AC521" s="25" t="str">
        <f>VLOOKUP(AB521,Data!AF:AG,2,0)</f>
        <v>9106046538-00160386</v>
      </c>
      <c r="AE521" s="25" t="str">
        <f>VLOOKUP(AC521,Data!A:G,7,0)</f>
        <v>00160386</v>
      </c>
      <c r="AF521" s="25" t="str">
        <f>VLOOKUP(AC521,Data!A:D,4,0)</f>
        <v>09/10/2025</v>
      </c>
      <c r="AG521" s="20" t="s">
        <v>198</v>
      </c>
      <c r="AH521" s="25" t="s">
        <v>11756</v>
      </c>
      <c r="AI521" s="25" t="str">
        <f>VLOOKUP(AG521,'mã win'!B:K,10,0)</f>
        <v>N</v>
      </c>
      <c r="AJ521" s="20" t="str">
        <f>VLOOKUP(Q521,'mã sp'!A:B,2,0)</f>
        <v>CN300</v>
      </c>
      <c r="AK521" s="25" t="str">
        <f>VLOOKUP(AC521,Data!A:F,6,0)</f>
        <v>K25TTM</v>
      </c>
      <c r="AL521" s="20" t="str">
        <f t="shared" si="32"/>
        <v>4242 WM+ HCM 344 Đất Mới</v>
      </c>
      <c r="AM521" s="20" t="str">
        <f>VLOOKUP(AC521,Data!A:M,13,0)</f>
        <v>0104918404</v>
      </c>
      <c r="AN521" s="20">
        <f>MATCH(L521,[1]Khach_hang!$O:$O,0)</f>
        <v>1154</v>
      </c>
      <c r="AO521" s="20" t="str">
        <f t="shared" si="33"/>
        <v>WIN4242</v>
      </c>
      <c r="AP521" s="20" t="str">
        <f>IF(AND(AM521="0104918404",AO521=""),"WIN"&amp;L521,IF(AO521="",VLOOKUP(AM521,'mã win'!B:J,9,0),""))</f>
        <v/>
      </c>
      <c r="AQ521" s="25" t="str">
        <f t="shared" si="34"/>
        <v>WIN4242</v>
      </c>
      <c r="AR521" s="1">
        <f t="shared" si="35"/>
        <v>76626</v>
      </c>
    </row>
    <row r="522" spans="1:44" x14ac:dyDescent="0.25">
      <c r="A522" s="20">
        <v>8008</v>
      </c>
      <c r="B522" s="21">
        <v>9106046538</v>
      </c>
      <c r="C522" s="22">
        <v>45939</v>
      </c>
      <c r="D522" s="22">
        <v>45944</v>
      </c>
      <c r="E522" s="23">
        <v>45939.693851817101</v>
      </c>
      <c r="F522" s="21" t="s">
        <v>7428</v>
      </c>
      <c r="G522" s="22"/>
      <c r="H522" s="20" t="s">
        <v>4127</v>
      </c>
      <c r="I522" s="21" t="s">
        <v>4128</v>
      </c>
      <c r="J522" s="20" t="s">
        <v>4129</v>
      </c>
      <c r="K522" s="20" t="s">
        <v>4130</v>
      </c>
      <c r="L522" s="21" t="s">
        <v>7429</v>
      </c>
      <c r="M522" s="20" t="s">
        <v>7430</v>
      </c>
      <c r="N522" s="20" t="s">
        <v>7431</v>
      </c>
      <c r="O522" s="20">
        <v>30</v>
      </c>
      <c r="P522" s="21" t="s">
        <v>4139</v>
      </c>
      <c r="Q522" s="20" t="s">
        <v>3948</v>
      </c>
      <c r="R522" s="21" t="s">
        <v>4140</v>
      </c>
      <c r="S522" s="21" t="s">
        <v>4133</v>
      </c>
      <c r="T522" s="20">
        <v>74250</v>
      </c>
      <c r="U522" s="20">
        <v>1</v>
      </c>
      <c r="V522" s="20">
        <v>0</v>
      </c>
      <c r="W522" s="20" t="s">
        <v>7430</v>
      </c>
      <c r="X522" s="20" t="s">
        <v>7432</v>
      </c>
      <c r="Y522" s="22">
        <v>45939.693848263902</v>
      </c>
      <c r="AA522" s="20" t="s">
        <v>4134</v>
      </c>
      <c r="AB522" s="27">
        <v>9106046538</v>
      </c>
      <c r="AC522" s="25" t="str">
        <f>VLOOKUP(AB522,Data!AF:AG,2,0)</f>
        <v>9106046538-00160386</v>
      </c>
      <c r="AE522" s="25" t="str">
        <f>VLOOKUP(AC522,Data!A:G,7,0)</f>
        <v>00160386</v>
      </c>
      <c r="AF522" s="25" t="str">
        <f>VLOOKUP(AC522,Data!A:D,4,0)</f>
        <v>09/10/2025</v>
      </c>
      <c r="AG522" s="20" t="s">
        <v>198</v>
      </c>
      <c r="AH522" s="25" t="s">
        <v>11756</v>
      </c>
      <c r="AI522" s="25" t="str">
        <f>VLOOKUP(AG522,'mã win'!B:K,10,0)</f>
        <v>N</v>
      </c>
      <c r="AJ522" s="20" t="str">
        <f>VLOOKUP(Q522,'mã sp'!A:B,2,0)</f>
        <v>CC300</v>
      </c>
      <c r="AK522" s="25" t="str">
        <f>VLOOKUP(AC522,Data!A:F,6,0)</f>
        <v>K25TTM</v>
      </c>
      <c r="AL522" s="20" t="str">
        <f t="shared" si="32"/>
        <v>4242 WM+ HCM 344 Đất Mới</v>
      </c>
      <c r="AM522" s="20" t="str">
        <f>VLOOKUP(AC522,Data!A:M,13,0)</f>
        <v>0104918404</v>
      </c>
      <c r="AN522" s="20">
        <f>MATCH(L522,[1]Khach_hang!$O:$O,0)</f>
        <v>1154</v>
      </c>
      <c r="AO522" s="20" t="str">
        <f t="shared" si="33"/>
        <v>WIN4242</v>
      </c>
      <c r="AP522" s="20" t="str">
        <f>IF(AND(AM522="0104918404",AO522=""),"WIN"&amp;L522,IF(AO522="",VLOOKUP(AM522,'mã win'!B:J,9,0),""))</f>
        <v/>
      </c>
      <c r="AQ522" s="25" t="str">
        <f t="shared" si="34"/>
        <v>WIN4242</v>
      </c>
      <c r="AR522" s="1">
        <f t="shared" si="35"/>
        <v>80190</v>
      </c>
    </row>
    <row r="523" spans="1:44" x14ac:dyDescent="0.25">
      <c r="A523" s="20">
        <v>8009</v>
      </c>
      <c r="B523" s="21">
        <v>9106046538</v>
      </c>
      <c r="C523" s="22">
        <v>45939</v>
      </c>
      <c r="D523" s="22">
        <v>45944</v>
      </c>
      <c r="E523" s="23">
        <v>45939.693851817101</v>
      </c>
      <c r="F523" s="21" t="s">
        <v>7428</v>
      </c>
      <c r="G523" s="22"/>
      <c r="H523" s="20" t="s">
        <v>4127</v>
      </c>
      <c r="I523" s="21" t="s">
        <v>4128</v>
      </c>
      <c r="J523" s="20" t="s">
        <v>4129</v>
      </c>
      <c r="K523" s="20" t="s">
        <v>4130</v>
      </c>
      <c r="L523" s="21" t="s">
        <v>7429</v>
      </c>
      <c r="M523" s="20" t="s">
        <v>7430</v>
      </c>
      <c r="N523" s="20" t="s">
        <v>7431</v>
      </c>
      <c r="O523" s="20">
        <v>40</v>
      </c>
      <c r="P523" s="21" t="s">
        <v>4168</v>
      </c>
      <c r="Q523" s="20" t="s">
        <v>3992</v>
      </c>
      <c r="R523" s="21" t="s">
        <v>4169</v>
      </c>
      <c r="S523" s="21" t="s">
        <v>4133</v>
      </c>
      <c r="T523" s="20">
        <v>111606</v>
      </c>
      <c r="U523" s="20">
        <v>2</v>
      </c>
      <c r="V523" s="20">
        <v>0</v>
      </c>
      <c r="W523" s="20" t="s">
        <v>7430</v>
      </c>
      <c r="X523" s="20" t="s">
        <v>7432</v>
      </c>
      <c r="Y523" s="22">
        <v>45939.693848263902</v>
      </c>
      <c r="AA523" s="20" t="s">
        <v>4134</v>
      </c>
      <c r="AB523" s="27">
        <v>9106046538</v>
      </c>
      <c r="AC523" s="25" t="str">
        <f>VLOOKUP(AB523,Data!AF:AG,2,0)</f>
        <v>9106046538-00160386</v>
      </c>
      <c r="AE523" s="25" t="str">
        <f>VLOOKUP(AC523,Data!A:G,7,0)</f>
        <v>00160386</v>
      </c>
      <c r="AF523" s="25" t="str">
        <f>VLOOKUP(AC523,Data!A:D,4,0)</f>
        <v>09/10/2025</v>
      </c>
      <c r="AG523" s="20" t="s">
        <v>198</v>
      </c>
      <c r="AH523" s="25" t="s">
        <v>11756</v>
      </c>
      <c r="AI523" s="25" t="str">
        <f>VLOOKUP(AG523,'mã win'!B:K,10,0)</f>
        <v>N</v>
      </c>
      <c r="AJ523" s="20" t="str">
        <f>VLOOKUP(Q523,'mã sp'!A:B,2,0)</f>
        <v>GXD500</v>
      </c>
      <c r="AK523" s="25" t="str">
        <f>VLOOKUP(AC523,Data!A:F,6,0)</f>
        <v>K25TTM</v>
      </c>
      <c r="AL523" s="20" t="str">
        <f t="shared" si="32"/>
        <v>4242 WM+ HCM 344 Đất Mới</v>
      </c>
      <c r="AM523" s="20" t="str">
        <f>VLOOKUP(AC523,Data!A:M,13,0)</f>
        <v>0104918404</v>
      </c>
      <c r="AN523" s="20">
        <f>MATCH(L523,[1]Khach_hang!$O:$O,0)</f>
        <v>1154</v>
      </c>
      <c r="AO523" s="20" t="str">
        <f t="shared" si="33"/>
        <v>WIN4242</v>
      </c>
      <c r="AP523" s="20" t="str">
        <f>IF(AND(AM523="0104918404",AO523=""),"WIN"&amp;L523,IF(AO523="",VLOOKUP(AM523,'mã win'!B:J,9,0),""))</f>
        <v/>
      </c>
      <c r="AQ523" s="25" t="str">
        <f t="shared" si="34"/>
        <v>WIN4242</v>
      </c>
      <c r="AR523" s="1">
        <f t="shared" si="35"/>
        <v>241068.96</v>
      </c>
    </row>
    <row r="524" spans="1:44" x14ac:dyDescent="0.25">
      <c r="A524" s="20">
        <v>8010</v>
      </c>
      <c r="B524" s="21">
        <v>9106046538</v>
      </c>
      <c r="C524" s="22">
        <v>45939</v>
      </c>
      <c r="D524" s="22">
        <v>45944</v>
      </c>
      <c r="E524" s="23">
        <v>45939.693851817101</v>
      </c>
      <c r="F524" s="21" t="s">
        <v>7428</v>
      </c>
      <c r="G524" s="22"/>
      <c r="H524" s="20" t="s">
        <v>4127</v>
      </c>
      <c r="I524" s="21" t="s">
        <v>4128</v>
      </c>
      <c r="J524" s="20" t="s">
        <v>4129</v>
      </c>
      <c r="K524" s="20" t="s">
        <v>4130</v>
      </c>
      <c r="L524" s="21" t="s">
        <v>7429</v>
      </c>
      <c r="M524" s="20" t="s">
        <v>7430</v>
      </c>
      <c r="N524" s="20" t="s">
        <v>7431</v>
      </c>
      <c r="O524" s="20">
        <v>50</v>
      </c>
      <c r="P524" s="21" t="s">
        <v>4152</v>
      </c>
      <c r="Q524" s="20" t="s">
        <v>4012</v>
      </c>
      <c r="R524" s="21" t="s">
        <v>4153</v>
      </c>
      <c r="S524" s="21" t="s">
        <v>4133</v>
      </c>
      <c r="T524" s="20">
        <v>50182</v>
      </c>
      <c r="U524" s="20">
        <v>1</v>
      </c>
      <c r="V524" s="20">
        <v>0</v>
      </c>
      <c r="W524" s="20" t="s">
        <v>7430</v>
      </c>
      <c r="X524" s="20" t="s">
        <v>7432</v>
      </c>
      <c r="Y524" s="22">
        <v>45939.693848263902</v>
      </c>
      <c r="AA524" s="20" t="s">
        <v>4134</v>
      </c>
      <c r="AB524" s="27">
        <v>9106046538</v>
      </c>
      <c r="AC524" s="25" t="str">
        <f>VLOOKUP(AB524,Data!AF:AG,2,0)</f>
        <v>9106046538-00160386</v>
      </c>
      <c r="AE524" s="25" t="str">
        <f>VLOOKUP(AC524,Data!A:G,7,0)</f>
        <v>00160386</v>
      </c>
      <c r="AF524" s="25" t="str">
        <f>VLOOKUP(AC524,Data!A:D,4,0)</f>
        <v>09/10/2025</v>
      </c>
      <c r="AG524" s="20" t="s">
        <v>198</v>
      </c>
      <c r="AH524" s="25" t="s">
        <v>11756</v>
      </c>
      <c r="AI524" s="25" t="str">
        <f>VLOOKUP(AG524,'mã win'!B:K,10,0)</f>
        <v>N</v>
      </c>
      <c r="AJ524" s="20" t="str">
        <f>VLOOKUP(Q524,'mã sp'!A:B,2,0)</f>
        <v>GTLX250G</v>
      </c>
      <c r="AK524" s="25" t="str">
        <f>VLOOKUP(AC524,Data!A:F,6,0)</f>
        <v>K25TTM</v>
      </c>
      <c r="AL524" s="20" t="str">
        <f t="shared" si="32"/>
        <v>4242 WM+ HCM 344 Đất Mới</v>
      </c>
      <c r="AM524" s="20" t="str">
        <f>VLOOKUP(AC524,Data!A:M,13,0)</f>
        <v>0104918404</v>
      </c>
      <c r="AN524" s="20">
        <f>MATCH(L524,[1]Khach_hang!$O:$O,0)</f>
        <v>1154</v>
      </c>
      <c r="AO524" s="20" t="str">
        <f t="shared" si="33"/>
        <v>WIN4242</v>
      </c>
      <c r="AP524" s="20" t="str">
        <f>IF(AND(AM524="0104918404",AO524=""),"WIN"&amp;L524,IF(AO524="",VLOOKUP(AM524,'mã win'!B:J,9,0),""))</f>
        <v/>
      </c>
      <c r="AQ524" s="25" t="str">
        <f t="shared" si="34"/>
        <v>WIN4242</v>
      </c>
      <c r="AR524" s="1">
        <f t="shared" si="35"/>
        <v>54196.56</v>
      </c>
    </row>
    <row r="525" spans="1:44" x14ac:dyDescent="0.25">
      <c r="A525" s="20">
        <v>8011</v>
      </c>
      <c r="B525" s="21">
        <v>9106046538</v>
      </c>
      <c r="C525" s="22">
        <v>45939</v>
      </c>
      <c r="D525" s="22">
        <v>45944</v>
      </c>
      <c r="E525" s="23">
        <v>45939.693851817101</v>
      </c>
      <c r="F525" s="21" t="s">
        <v>7428</v>
      </c>
      <c r="G525" s="22"/>
      <c r="H525" s="20" t="s">
        <v>4127</v>
      </c>
      <c r="I525" s="21" t="s">
        <v>4128</v>
      </c>
      <c r="J525" s="20" t="s">
        <v>4129</v>
      </c>
      <c r="K525" s="20" t="s">
        <v>4130</v>
      </c>
      <c r="L525" s="21" t="s">
        <v>7429</v>
      </c>
      <c r="M525" s="20" t="s">
        <v>7430</v>
      </c>
      <c r="N525" s="20" t="s">
        <v>7431</v>
      </c>
      <c r="O525" s="20">
        <v>60</v>
      </c>
      <c r="P525" s="21" t="s">
        <v>4141</v>
      </c>
      <c r="Q525" s="20" t="s">
        <v>4058</v>
      </c>
      <c r="R525" s="21" t="s">
        <v>4142</v>
      </c>
      <c r="S525" s="21" t="s">
        <v>4133</v>
      </c>
      <c r="T525" s="20">
        <v>37720</v>
      </c>
      <c r="U525" s="20">
        <v>2</v>
      </c>
      <c r="V525" s="20">
        <v>0</v>
      </c>
      <c r="W525" s="20" t="s">
        <v>7430</v>
      </c>
      <c r="X525" s="20" t="s">
        <v>7432</v>
      </c>
      <c r="Y525" s="22">
        <v>45939.693848263902</v>
      </c>
      <c r="AA525" s="20" t="s">
        <v>4134</v>
      </c>
      <c r="AB525" s="27">
        <v>9106046538</v>
      </c>
      <c r="AC525" s="25" t="str">
        <f>VLOOKUP(AB525,Data!AF:AG,2,0)</f>
        <v>9106046538-00160386</v>
      </c>
      <c r="AE525" s="25" t="str">
        <f>VLOOKUP(AC525,Data!A:G,7,0)</f>
        <v>00160386</v>
      </c>
      <c r="AF525" s="25" t="str">
        <f>VLOOKUP(AC525,Data!A:D,4,0)</f>
        <v>09/10/2025</v>
      </c>
      <c r="AG525" s="20" t="s">
        <v>198</v>
      </c>
      <c r="AH525" s="25" t="s">
        <v>11756</v>
      </c>
      <c r="AI525" s="25" t="str">
        <f>VLOOKUP(AG525,'mã win'!B:K,10,0)</f>
        <v>N</v>
      </c>
      <c r="AJ525" s="20" t="str">
        <f>VLOOKUP(Q525,'mã sp'!A:B,2,0)</f>
        <v>MNH250</v>
      </c>
      <c r="AK525" s="25" t="str">
        <f>VLOOKUP(AC525,Data!A:F,6,0)</f>
        <v>K25TTM</v>
      </c>
      <c r="AL525" s="20" t="str">
        <f t="shared" si="32"/>
        <v>4242 WM+ HCM 344 Đất Mới</v>
      </c>
      <c r="AM525" s="20" t="str">
        <f>VLOOKUP(AC525,Data!A:M,13,0)</f>
        <v>0104918404</v>
      </c>
      <c r="AN525" s="20">
        <f>MATCH(L525,[1]Khach_hang!$O:$O,0)</f>
        <v>1154</v>
      </c>
      <c r="AO525" s="20" t="str">
        <f t="shared" si="33"/>
        <v>WIN4242</v>
      </c>
      <c r="AP525" s="20" t="str">
        <f>IF(AND(AM525="0104918404",AO525=""),"WIN"&amp;L525,IF(AO525="",VLOOKUP(AM525,'mã win'!B:J,9,0),""))</f>
        <v/>
      </c>
      <c r="AQ525" s="25" t="str">
        <f t="shared" si="34"/>
        <v>WIN4242</v>
      </c>
      <c r="AR525" s="1">
        <f t="shared" si="35"/>
        <v>81475.199999999997</v>
      </c>
    </row>
    <row r="526" spans="1:44" x14ac:dyDescent="0.25">
      <c r="A526" s="20">
        <v>8012</v>
      </c>
      <c r="B526" s="21">
        <v>9106046540</v>
      </c>
      <c r="C526" s="22">
        <v>45939</v>
      </c>
      <c r="D526" s="22">
        <v>45944</v>
      </c>
      <c r="E526" s="23">
        <v>45939.6953111111</v>
      </c>
      <c r="F526" s="21" t="s">
        <v>7433</v>
      </c>
      <c r="G526" s="22"/>
      <c r="H526" s="20" t="s">
        <v>4127</v>
      </c>
      <c r="I526" s="21" t="s">
        <v>4128</v>
      </c>
      <c r="J526" s="20" t="s">
        <v>4129</v>
      </c>
      <c r="K526" s="20" t="s">
        <v>4130</v>
      </c>
      <c r="L526" s="21" t="s">
        <v>7429</v>
      </c>
      <c r="M526" s="20" t="s">
        <v>7430</v>
      </c>
      <c r="N526" s="20" t="s">
        <v>7431</v>
      </c>
      <c r="O526" s="20">
        <v>10</v>
      </c>
      <c r="P526" s="21" t="s">
        <v>4137</v>
      </c>
      <c r="Q526" s="20" t="s">
        <v>4098</v>
      </c>
      <c r="R526" s="21" t="s">
        <v>4138</v>
      </c>
      <c r="S526" s="21" t="s">
        <v>4133</v>
      </c>
      <c r="T526" s="20">
        <v>111058</v>
      </c>
      <c r="U526" s="20">
        <v>1</v>
      </c>
      <c r="V526" s="20">
        <v>0</v>
      </c>
      <c r="W526" s="20" t="s">
        <v>7430</v>
      </c>
      <c r="X526" s="20" t="s">
        <v>7432</v>
      </c>
      <c r="Y526" s="22">
        <v>45939.695308877301</v>
      </c>
      <c r="AA526" s="20" t="s">
        <v>4134</v>
      </c>
      <c r="AB526" s="27">
        <v>9106046540</v>
      </c>
      <c r="AC526" s="25" t="str">
        <f>VLOOKUP(AB526,Data!AF:AG,2,0)</f>
        <v>9106046540-00160387</v>
      </c>
      <c r="AE526" s="25" t="str">
        <f>VLOOKUP(AC526,Data!A:G,7,0)</f>
        <v>00160387</v>
      </c>
      <c r="AF526" s="25" t="str">
        <f>VLOOKUP(AC526,Data!A:D,4,0)</f>
        <v>09/10/2025</v>
      </c>
      <c r="AG526" s="20" t="s">
        <v>198</v>
      </c>
      <c r="AH526" s="25" t="s">
        <v>11756</v>
      </c>
      <c r="AI526" s="25" t="str">
        <f>VLOOKUP(AG526,'mã win'!B:K,10,0)</f>
        <v>N</v>
      </c>
      <c r="AJ526" s="20" t="str">
        <f>VLOOKUP(Q526,'mã sp'!A:B,2,0)</f>
        <v>GM500</v>
      </c>
      <c r="AK526" s="25" t="str">
        <f>VLOOKUP(AC526,Data!A:F,6,0)</f>
        <v>K25TTM</v>
      </c>
      <c r="AL526" s="20" t="str">
        <f t="shared" si="32"/>
        <v>4242 WM+ HCM 344 Đất Mới</v>
      </c>
      <c r="AM526" s="20" t="str">
        <f>VLOOKUP(AC526,Data!A:M,13,0)</f>
        <v>0104918404</v>
      </c>
      <c r="AN526" s="20">
        <f>MATCH(L526,[1]Khach_hang!$O:$O,0)</f>
        <v>1154</v>
      </c>
      <c r="AO526" s="20" t="str">
        <f t="shared" si="33"/>
        <v>WIN4242</v>
      </c>
      <c r="AP526" s="20" t="str">
        <f>IF(AND(AM526="0104918404",AO526=""),"WIN"&amp;L526,IF(AO526="",VLOOKUP(AM526,'mã win'!B:J,9,0),""))</f>
        <v/>
      </c>
      <c r="AQ526" s="25" t="str">
        <f t="shared" si="34"/>
        <v>WIN4242</v>
      </c>
      <c r="AR526" s="1">
        <f t="shared" si="35"/>
        <v>119942.64</v>
      </c>
    </row>
    <row r="527" spans="1:44" x14ac:dyDescent="0.25">
      <c r="A527" s="20">
        <v>8013</v>
      </c>
      <c r="B527" s="21">
        <v>9106046540</v>
      </c>
      <c r="C527" s="22">
        <v>45939</v>
      </c>
      <c r="D527" s="22">
        <v>45944</v>
      </c>
      <c r="E527" s="23">
        <v>45939.6953111111</v>
      </c>
      <c r="F527" s="21" t="s">
        <v>7433</v>
      </c>
      <c r="G527" s="22"/>
      <c r="H527" s="20" t="s">
        <v>4127</v>
      </c>
      <c r="I527" s="21" t="s">
        <v>4128</v>
      </c>
      <c r="J527" s="20" t="s">
        <v>4129</v>
      </c>
      <c r="K527" s="20" t="s">
        <v>4130</v>
      </c>
      <c r="L527" s="21" t="s">
        <v>7429</v>
      </c>
      <c r="M527" s="20" t="s">
        <v>7430</v>
      </c>
      <c r="N527" s="20" t="s">
        <v>7431</v>
      </c>
      <c r="O527" s="20">
        <v>20</v>
      </c>
      <c r="P527" s="21" t="s">
        <v>4135</v>
      </c>
      <c r="Q527" s="20" t="s">
        <v>4086</v>
      </c>
      <c r="R527" s="21" t="s">
        <v>4136</v>
      </c>
      <c r="S527" s="21" t="s">
        <v>4133</v>
      </c>
      <c r="T527" s="20">
        <v>45588</v>
      </c>
      <c r="U527" s="20">
        <v>2</v>
      </c>
      <c r="V527" s="20">
        <v>0</v>
      </c>
      <c r="W527" s="20" t="s">
        <v>7430</v>
      </c>
      <c r="X527" s="20" t="s">
        <v>7432</v>
      </c>
      <c r="Y527" s="22">
        <v>45939.695308877301</v>
      </c>
      <c r="AA527" s="20" t="s">
        <v>4134</v>
      </c>
      <c r="AB527" s="27">
        <v>9106046540</v>
      </c>
      <c r="AC527" s="25" t="str">
        <f>VLOOKUP(AB527,Data!AF:AG,2,0)</f>
        <v>9106046540-00160387</v>
      </c>
      <c r="AE527" s="25" t="str">
        <f>VLOOKUP(AC527,Data!A:G,7,0)</f>
        <v>00160387</v>
      </c>
      <c r="AF527" s="25" t="str">
        <f>VLOOKUP(AC527,Data!A:D,4,0)</f>
        <v>09/10/2025</v>
      </c>
      <c r="AG527" s="20" t="s">
        <v>198</v>
      </c>
      <c r="AH527" s="25" t="s">
        <v>11756</v>
      </c>
      <c r="AI527" s="25" t="str">
        <f>VLOOKUP(AG527,'mã win'!B:K,10,0)</f>
        <v>N</v>
      </c>
      <c r="AJ527" s="20" t="str">
        <f>VLOOKUP(Q527,'mã sp'!A:B,2,0)</f>
        <v>TH200</v>
      </c>
      <c r="AK527" s="25" t="str">
        <f>VLOOKUP(AC527,Data!A:F,6,0)</f>
        <v>K25TTM</v>
      </c>
      <c r="AL527" s="20" t="str">
        <f t="shared" si="32"/>
        <v>4242 WM+ HCM 344 Đất Mới</v>
      </c>
      <c r="AM527" s="20" t="str">
        <f>VLOOKUP(AC527,Data!A:M,13,0)</f>
        <v>0104918404</v>
      </c>
      <c r="AN527" s="20">
        <f>MATCH(L527,[1]Khach_hang!$O:$O,0)</f>
        <v>1154</v>
      </c>
      <c r="AO527" s="20" t="str">
        <f t="shared" si="33"/>
        <v>WIN4242</v>
      </c>
      <c r="AP527" s="20" t="str">
        <f>IF(AND(AM527="0104918404",AO527=""),"WIN"&amp;L527,IF(AO527="",VLOOKUP(AM527,'mã win'!B:J,9,0),""))</f>
        <v/>
      </c>
      <c r="AQ527" s="25" t="str">
        <f t="shared" si="34"/>
        <v>WIN4242</v>
      </c>
      <c r="AR527" s="1">
        <f t="shared" si="35"/>
        <v>98470.080000000002</v>
      </c>
    </row>
    <row r="528" spans="1:44" x14ac:dyDescent="0.25">
      <c r="A528" s="20">
        <v>8014</v>
      </c>
      <c r="B528" s="21">
        <v>9106046540</v>
      </c>
      <c r="C528" s="22">
        <v>45939</v>
      </c>
      <c r="D528" s="22">
        <v>45944</v>
      </c>
      <c r="E528" s="23">
        <v>45939.6953111111</v>
      </c>
      <c r="F528" s="21" t="s">
        <v>7433</v>
      </c>
      <c r="G528" s="22"/>
      <c r="H528" s="20" t="s">
        <v>4127</v>
      </c>
      <c r="I528" s="21" t="s">
        <v>4128</v>
      </c>
      <c r="J528" s="20" t="s">
        <v>4129</v>
      </c>
      <c r="K528" s="20" t="s">
        <v>4130</v>
      </c>
      <c r="L528" s="21" t="s">
        <v>7429</v>
      </c>
      <c r="M528" s="20" t="s">
        <v>7430</v>
      </c>
      <c r="N528" s="20" t="s">
        <v>7431</v>
      </c>
      <c r="O528" s="20">
        <v>30</v>
      </c>
      <c r="P528" s="21" t="s">
        <v>4139</v>
      </c>
      <c r="Q528" s="20" t="s">
        <v>3948</v>
      </c>
      <c r="R528" s="21" t="s">
        <v>4140</v>
      </c>
      <c r="S528" s="21" t="s">
        <v>4133</v>
      </c>
      <c r="T528" s="20">
        <v>74250</v>
      </c>
      <c r="U528" s="20">
        <v>2</v>
      </c>
      <c r="V528" s="20">
        <v>0</v>
      </c>
      <c r="W528" s="20" t="s">
        <v>7430</v>
      </c>
      <c r="X528" s="20" t="s">
        <v>7432</v>
      </c>
      <c r="Y528" s="22">
        <v>45939.695308877301</v>
      </c>
      <c r="AA528" s="20" t="s">
        <v>4134</v>
      </c>
      <c r="AB528" s="27">
        <v>9106046540</v>
      </c>
      <c r="AC528" s="25" t="str">
        <f>VLOOKUP(AB528,Data!AF:AG,2,0)</f>
        <v>9106046540-00160387</v>
      </c>
      <c r="AE528" s="25" t="str">
        <f>VLOOKUP(AC528,Data!A:G,7,0)</f>
        <v>00160387</v>
      </c>
      <c r="AF528" s="25" t="str">
        <f>VLOOKUP(AC528,Data!A:D,4,0)</f>
        <v>09/10/2025</v>
      </c>
      <c r="AG528" s="20" t="s">
        <v>198</v>
      </c>
      <c r="AH528" s="25" t="s">
        <v>11756</v>
      </c>
      <c r="AI528" s="25" t="str">
        <f>VLOOKUP(AG528,'mã win'!B:K,10,0)</f>
        <v>N</v>
      </c>
      <c r="AJ528" s="20" t="str">
        <f>VLOOKUP(Q528,'mã sp'!A:B,2,0)</f>
        <v>CC300</v>
      </c>
      <c r="AK528" s="25" t="str">
        <f>VLOOKUP(AC528,Data!A:F,6,0)</f>
        <v>K25TTM</v>
      </c>
      <c r="AL528" s="20" t="str">
        <f t="shared" si="32"/>
        <v>4242 WM+ HCM 344 Đất Mới</v>
      </c>
      <c r="AM528" s="20" t="str">
        <f>VLOOKUP(AC528,Data!A:M,13,0)</f>
        <v>0104918404</v>
      </c>
      <c r="AN528" s="20">
        <f>MATCH(L528,[1]Khach_hang!$O:$O,0)</f>
        <v>1154</v>
      </c>
      <c r="AO528" s="20" t="str">
        <f t="shared" si="33"/>
        <v>WIN4242</v>
      </c>
      <c r="AP528" s="20" t="str">
        <f>IF(AND(AM528="0104918404",AO528=""),"WIN"&amp;L528,IF(AO528="",VLOOKUP(AM528,'mã win'!B:J,9,0),""))</f>
        <v/>
      </c>
      <c r="AQ528" s="25" t="str">
        <f t="shared" si="34"/>
        <v>WIN4242</v>
      </c>
      <c r="AR528" s="1">
        <f t="shared" si="35"/>
        <v>160380</v>
      </c>
    </row>
    <row r="529" spans="1:44" x14ac:dyDescent="0.25">
      <c r="A529" s="20">
        <v>8015</v>
      </c>
      <c r="B529" s="21">
        <v>9106046540</v>
      </c>
      <c r="C529" s="22">
        <v>45939</v>
      </c>
      <c r="D529" s="22">
        <v>45944</v>
      </c>
      <c r="E529" s="23">
        <v>45939.6953111111</v>
      </c>
      <c r="F529" s="21" t="s">
        <v>7433</v>
      </c>
      <c r="G529" s="22"/>
      <c r="H529" s="20" t="s">
        <v>4127</v>
      </c>
      <c r="I529" s="21" t="s">
        <v>4128</v>
      </c>
      <c r="J529" s="20" t="s">
        <v>4129</v>
      </c>
      <c r="K529" s="20" t="s">
        <v>4130</v>
      </c>
      <c r="L529" s="21" t="s">
        <v>7429</v>
      </c>
      <c r="M529" s="20" t="s">
        <v>7430</v>
      </c>
      <c r="N529" s="20" t="s">
        <v>7431</v>
      </c>
      <c r="O529" s="20">
        <v>40</v>
      </c>
      <c r="P529" s="21" t="s">
        <v>4168</v>
      </c>
      <c r="Q529" s="20" t="s">
        <v>3992</v>
      </c>
      <c r="R529" s="21" t="s">
        <v>4169</v>
      </c>
      <c r="S529" s="21" t="s">
        <v>4133</v>
      </c>
      <c r="T529" s="20">
        <v>111606</v>
      </c>
      <c r="U529" s="20">
        <v>1</v>
      </c>
      <c r="V529" s="20">
        <v>0</v>
      </c>
      <c r="W529" s="20" t="s">
        <v>7430</v>
      </c>
      <c r="X529" s="20" t="s">
        <v>7432</v>
      </c>
      <c r="Y529" s="22">
        <v>45939.695308877301</v>
      </c>
      <c r="AA529" s="20" t="s">
        <v>4134</v>
      </c>
      <c r="AB529" s="27">
        <v>9106046540</v>
      </c>
      <c r="AC529" s="25" t="str">
        <f>VLOOKUP(AB529,Data!AF:AG,2,0)</f>
        <v>9106046540-00160387</v>
      </c>
      <c r="AE529" s="25" t="str">
        <f>VLOOKUP(AC529,Data!A:G,7,0)</f>
        <v>00160387</v>
      </c>
      <c r="AF529" s="25" t="str">
        <f>VLOOKUP(AC529,Data!A:D,4,0)</f>
        <v>09/10/2025</v>
      </c>
      <c r="AG529" s="20" t="s">
        <v>198</v>
      </c>
      <c r="AH529" s="25" t="s">
        <v>11756</v>
      </c>
      <c r="AI529" s="25" t="str">
        <f>VLOOKUP(AG529,'mã win'!B:K,10,0)</f>
        <v>N</v>
      </c>
      <c r="AJ529" s="20" t="str">
        <f>VLOOKUP(Q529,'mã sp'!A:B,2,0)</f>
        <v>GXD500</v>
      </c>
      <c r="AK529" s="25" t="str">
        <f>VLOOKUP(AC529,Data!A:F,6,0)</f>
        <v>K25TTM</v>
      </c>
      <c r="AL529" s="20" t="str">
        <f t="shared" si="32"/>
        <v>4242 WM+ HCM 344 Đất Mới</v>
      </c>
      <c r="AM529" s="20" t="str">
        <f>VLOOKUP(AC529,Data!A:M,13,0)</f>
        <v>0104918404</v>
      </c>
      <c r="AN529" s="20">
        <f>MATCH(L529,[1]Khach_hang!$O:$O,0)</f>
        <v>1154</v>
      </c>
      <c r="AO529" s="20" t="str">
        <f t="shared" si="33"/>
        <v>WIN4242</v>
      </c>
      <c r="AP529" s="20" t="str">
        <f>IF(AND(AM529="0104918404",AO529=""),"WIN"&amp;L529,IF(AO529="",VLOOKUP(AM529,'mã win'!B:J,9,0),""))</f>
        <v/>
      </c>
      <c r="AQ529" s="25" t="str">
        <f t="shared" si="34"/>
        <v>WIN4242</v>
      </c>
      <c r="AR529" s="1">
        <f t="shared" si="35"/>
        <v>120534.48</v>
      </c>
    </row>
    <row r="530" spans="1:44" x14ac:dyDescent="0.25">
      <c r="A530" s="20">
        <v>8016</v>
      </c>
      <c r="B530" s="21">
        <v>9106046540</v>
      </c>
      <c r="C530" s="22">
        <v>45939</v>
      </c>
      <c r="D530" s="22">
        <v>45944</v>
      </c>
      <c r="E530" s="23">
        <v>45939.6953111111</v>
      </c>
      <c r="F530" s="21" t="s">
        <v>7433</v>
      </c>
      <c r="G530" s="22"/>
      <c r="H530" s="20" t="s">
        <v>4127</v>
      </c>
      <c r="I530" s="21" t="s">
        <v>4128</v>
      </c>
      <c r="J530" s="20" t="s">
        <v>4129</v>
      </c>
      <c r="K530" s="20" t="s">
        <v>4130</v>
      </c>
      <c r="L530" s="21" t="s">
        <v>7429</v>
      </c>
      <c r="M530" s="20" t="s">
        <v>7430</v>
      </c>
      <c r="N530" s="20" t="s">
        <v>7431</v>
      </c>
      <c r="O530" s="20">
        <v>50</v>
      </c>
      <c r="P530" s="21" t="s">
        <v>4152</v>
      </c>
      <c r="Q530" s="20" t="s">
        <v>4012</v>
      </c>
      <c r="R530" s="21" t="s">
        <v>4153</v>
      </c>
      <c r="S530" s="21" t="s">
        <v>4133</v>
      </c>
      <c r="T530" s="20">
        <v>50182</v>
      </c>
      <c r="U530" s="20">
        <v>2</v>
      </c>
      <c r="V530" s="20">
        <v>0</v>
      </c>
      <c r="W530" s="20" t="s">
        <v>7430</v>
      </c>
      <c r="X530" s="20" t="s">
        <v>7432</v>
      </c>
      <c r="Y530" s="22">
        <v>45939.695308877301</v>
      </c>
      <c r="AA530" s="20" t="s">
        <v>4134</v>
      </c>
      <c r="AB530" s="27">
        <v>9106046540</v>
      </c>
      <c r="AC530" s="25" t="str">
        <f>VLOOKUP(AB530,Data!AF:AG,2,0)</f>
        <v>9106046540-00160387</v>
      </c>
      <c r="AE530" s="25" t="str">
        <f>VLOOKUP(AC530,Data!A:G,7,0)</f>
        <v>00160387</v>
      </c>
      <c r="AF530" s="25" t="str">
        <f>VLOOKUP(AC530,Data!A:D,4,0)</f>
        <v>09/10/2025</v>
      </c>
      <c r="AG530" s="20" t="s">
        <v>198</v>
      </c>
      <c r="AH530" s="25" t="s">
        <v>11756</v>
      </c>
      <c r="AI530" s="25" t="str">
        <f>VLOOKUP(AG530,'mã win'!B:K,10,0)</f>
        <v>N</v>
      </c>
      <c r="AJ530" s="20" t="str">
        <f>VLOOKUP(Q530,'mã sp'!A:B,2,0)</f>
        <v>GTLX250G</v>
      </c>
      <c r="AK530" s="25" t="str">
        <f>VLOOKUP(AC530,Data!A:F,6,0)</f>
        <v>K25TTM</v>
      </c>
      <c r="AL530" s="20" t="str">
        <f t="shared" si="32"/>
        <v>4242 WM+ HCM 344 Đất Mới</v>
      </c>
      <c r="AM530" s="20" t="str">
        <f>VLOOKUP(AC530,Data!A:M,13,0)</f>
        <v>0104918404</v>
      </c>
      <c r="AN530" s="20">
        <f>MATCH(L530,[1]Khach_hang!$O:$O,0)</f>
        <v>1154</v>
      </c>
      <c r="AO530" s="20" t="str">
        <f t="shared" si="33"/>
        <v>WIN4242</v>
      </c>
      <c r="AP530" s="20" t="str">
        <f>IF(AND(AM530="0104918404",AO530=""),"WIN"&amp;L530,IF(AO530="",VLOOKUP(AM530,'mã win'!B:J,9,0),""))</f>
        <v/>
      </c>
      <c r="AQ530" s="25" t="str">
        <f t="shared" si="34"/>
        <v>WIN4242</v>
      </c>
      <c r="AR530" s="1">
        <f t="shared" si="35"/>
        <v>108393.12</v>
      </c>
    </row>
    <row r="531" spans="1:44" x14ac:dyDescent="0.25">
      <c r="A531" s="20">
        <v>8017</v>
      </c>
      <c r="B531" s="21">
        <v>9106046540</v>
      </c>
      <c r="C531" s="22">
        <v>45939</v>
      </c>
      <c r="D531" s="22">
        <v>45944</v>
      </c>
      <c r="E531" s="23">
        <v>45939.6953111111</v>
      </c>
      <c r="F531" s="21" t="s">
        <v>7433</v>
      </c>
      <c r="G531" s="22"/>
      <c r="H531" s="20" t="s">
        <v>4127</v>
      </c>
      <c r="I531" s="21" t="s">
        <v>4128</v>
      </c>
      <c r="J531" s="20" t="s">
        <v>4129</v>
      </c>
      <c r="K531" s="20" t="s">
        <v>4130</v>
      </c>
      <c r="L531" s="21" t="s">
        <v>7429</v>
      </c>
      <c r="M531" s="20" t="s">
        <v>7430</v>
      </c>
      <c r="N531" s="20" t="s">
        <v>7431</v>
      </c>
      <c r="O531" s="20">
        <v>60</v>
      </c>
      <c r="P531" s="21" t="s">
        <v>4141</v>
      </c>
      <c r="Q531" s="20" t="s">
        <v>4058</v>
      </c>
      <c r="R531" s="21" t="s">
        <v>4142</v>
      </c>
      <c r="S531" s="21" t="s">
        <v>4133</v>
      </c>
      <c r="T531" s="20">
        <v>37720</v>
      </c>
      <c r="U531" s="20">
        <v>1</v>
      </c>
      <c r="V531" s="20">
        <v>0</v>
      </c>
      <c r="W531" s="20" t="s">
        <v>7430</v>
      </c>
      <c r="X531" s="20" t="s">
        <v>7432</v>
      </c>
      <c r="Y531" s="22">
        <v>45939.695308877301</v>
      </c>
      <c r="AA531" s="20" t="s">
        <v>4134</v>
      </c>
      <c r="AB531" s="27">
        <v>9106046540</v>
      </c>
      <c r="AC531" s="25" t="str">
        <f>VLOOKUP(AB531,Data!AF:AG,2,0)</f>
        <v>9106046540-00160387</v>
      </c>
      <c r="AE531" s="25" t="str">
        <f>VLOOKUP(AC531,Data!A:G,7,0)</f>
        <v>00160387</v>
      </c>
      <c r="AF531" s="25" t="str">
        <f>VLOOKUP(AC531,Data!A:D,4,0)</f>
        <v>09/10/2025</v>
      </c>
      <c r="AG531" s="20" t="s">
        <v>198</v>
      </c>
      <c r="AH531" s="25" t="s">
        <v>11756</v>
      </c>
      <c r="AI531" s="25" t="str">
        <f>VLOOKUP(AG531,'mã win'!B:K,10,0)</f>
        <v>N</v>
      </c>
      <c r="AJ531" s="20" t="str">
        <f>VLOOKUP(Q531,'mã sp'!A:B,2,0)</f>
        <v>MNH250</v>
      </c>
      <c r="AK531" s="25" t="str">
        <f>VLOOKUP(AC531,Data!A:F,6,0)</f>
        <v>K25TTM</v>
      </c>
      <c r="AL531" s="20" t="str">
        <f t="shared" si="32"/>
        <v>4242 WM+ HCM 344 Đất Mới</v>
      </c>
      <c r="AM531" s="20" t="str">
        <f>VLOOKUP(AC531,Data!A:M,13,0)</f>
        <v>0104918404</v>
      </c>
      <c r="AN531" s="20">
        <f>MATCH(L531,[1]Khach_hang!$O:$O,0)</f>
        <v>1154</v>
      </c>
      <c r="AO531" s="20" t="str">
        <f t="shared" si="33"/>
        <v>WIN4242</v>
      </c>
      <c r="AP531" s="20" t="str">
        <f>IF(AND(AM531="0104918404",AO531=""),"WIN"&amp;L531,IF(AO531="",VLOOKUP(AM531,'mã win'!B:J,9,0),""))</f>
        <v/>
      </c>
      <c r="AQ531" s="25" t="str">
        <f t="shared" si="34"/>
        <v>WIN4242</v>
      </c>
      <c r="AR531" s="1">
        <f t="shared" si="35"/>
        <v>40737.599999999999</v>
      </c>
    </row>
    <row r="532" spans="1:44" x14ac:dyDescent="0.25">
      <c r="A532" s="20">
        <v>8018</v>
      </c>
      <c r="B532" s="21">
        <v>9106046578</v>
      </c>
      <c r="C532" s="22">
        <v>45939</v>
      </c>
      <c r="D532" s="22">
        <v>45939</v>
      </c>
      <c r="E532" s="23">
        <v>45939.697499456001</v>
      </c>
      <c r="F532" s="21" t="s">
        <v>7434</v>
      </c>
      <c r="G532" s="22"/>
      <c r="H532" s="20" t="s">
        <v>4127</v>
      </c>
      <c r="I532" s="21" t="s">
        <v>4128</v>
      </c>
      <c r="J532" s="20" t="s">
        <v>4129</v>
      </c>
      <c r="K532" s="20" t="s">
        <v>4130</v>
      </c>
      <c r="L532" s="21" t="s">
        <v>5454</v>
      </c>
      <c r="M532" s="20" t="s">
        <v>5455</v>
      </c>
      <c r="N532" s="20" t="s">
        <v>5456</v>
      </c>
      <c r="O532" s="20">
        <v>10</v>
      </c>
      <c r="P532" s="21" t="s">
        <v>4141</v>
      </c>
      <c r="Q532" s="20" t="s">
        <v>4058</v>
      </c>
      <c r="R532" s="21" t="s">
        <v>4142</v>
      </c>
      <c r="S532" s="21" t="s">
        <v>4133</v>
      </c>
      <c r="T532" s="20">
        <v>37720</v>
      </c>
      <c r="U532" s="20">
        <v>1</v>
      </c>
      <c r="V532" s="20">
        <v>0</v>
      </c>
      <c r="W532" s="20" t="s">
        <v>5455</v>
      </c>
      <c r="X532" s="20" t="s">
        <v>4161</v>
      </c>
      <c r="Y532" s="22">
        <v>45939.697498414404</v>
      </c>
      <c r="Z532" s="20" t="s">
        <v>7435</v>
      </c>
      <c r="AA532" s="20" t="s">
        <v>4134</v>
      </c>
      <c r="AB532" s="27">
        <v>9106046578</v>
      </c>
      <c r="AC532" s="25" t="str">
        <f>VLOOKUP(AB532,Data!AF:AG,2,0)</f>
        <v>9106046578-00081177</v>
      </c>
      <c r="AE532" s="25" t="str">
        <f>VLOOKUP(AC532,Data!A:G,7,0)</f>
        <v>00081177</v>
      </c>
      <c r="AF532" s="25" t="str">
        <f>VLOOKUP(AC532,Data!A:D,4,0)</f>
        <v>09/10/2025</v>
      </c>
      <c r="AG532" s="20" t="s">
        <v>64</v>
      </c>
      <c r="AH532" s="25" t="s">
        <v>3639</v>
      </c>
      <c r="AI532" s="25" t="str">
        <f>VLOOKUP(AG532,'mã win'!B:K,10,0)</f>
        <v>N</v>
      </c>
      <c r="AJ532" s="20" t="str">
        <f>VLOOKUP(Q532,'mã sp'!A:B,2,0)</f>
        <v>MNH250</v>
      </c>
      <c r="AK532" s="25" t="str">
        <f>VLOOKUP(AC532,Data!A:F,6,0)</f>
        <v>K25TTM</v>
      </c>
      <c r="AL532" s="20" t="str">
        <f t="shared" si="32"/>
        <v>4496 WM+ DNG 103 Tô Hiệu</v>
      </c>
      <c r="AM532" s="20" t="str">
        <f>VLOOKUP(AC532,Data!A:M,13,0)</f>
        <v>0104918404-009</v>
      </c>
      <c r="AO532" s="20" t="str">
        <f t="shared" si="33"/>
        <v/>
      </c>
      <c r="AP532" s="20" t="str">
        <f>IF(AND(AM532="0104918404",AO532=""),"WIN"&amp;L532,IF(AO532="",VLOOKUP(AM532,'mã win'!B:J,9,0),""))</f>
        <v>WIN-DNG-01-009</v>
      </c>
      <c r="AQ532" s="25" t="str">
        <f t="shared" si="34"/>
        <v>WIN-DNG-01-009</v>
      </c>
      <c r="AR532" s="1">
        <f t="shared" si="35"/>
        <v>40737.599999999999</v>
      </c>
    </row>
    <row r="533" spans="1:44" x14ac:dyDescent="0.25">
      <c r="A533" s="20">
        <v>8019</v>
      </c>
      <c r="B533" s="21">
        <v>9106046559</v>
      </c>
      <c r="C533" s="22">
        <v>45939</v>
      </c>
      <c r="D533" s="22">
        <v>45939</v>
      </c>
      <c r="E533" s="23">
        <v>45939.698016898103</v>
      </c>
      <c r="F533" s="21" t="s">
        <v>7436</v>
      </c>
      <c r="G533" s="22"/>
      <c r="H533" s="20" t="s">
        <v>4127</v>
      </c>
      <c r="I533" s="21" t="s">
        <v>4128</v>
      </c>
      <c r="J533" s="20" t="s">
        <v>4129</v>
      </c>
      <c r="K533" s="20" t="s">
        <v>4130</v>
      </c>
      <c r="L533" s="21" t="s">
        <v>7437</v>
      </c>
      <c r="M533" s="20" t="s">
        <v>7438</v>
      </c>
      <c r="N533" s="20" t="s">
        <v>7439</v>
      </c>
      <c r="O533" s="20">
        <v>10</v>
      </c>
      <c r="P533" s="21" t="s">
        <v>4131</v>
      </c>
      <c r="Q533" s="20" t="s">
        <v>4099</v>
      </c>
      <c r="R533" s="21" t="s">
        <v>4132</v>
      </c>
      <c r="S533" s="21" t="s">
        <v>4133</v>
      </c>
      <c r="T533" s="20">
        <v>73431</v>
      </c>
      <c r="U533" s="20">
        <v>1</v>
      </c>
      <c r="V533" s="20">
        <v>0</v>
      </c>
      <c r="W533" s="20" t="s">
        <v>7438</v>
      </c>
      <c r="X533" s="20" t="s">
        <v>7440</v>
      </c>
      <c r="Y533" s="22">
        <v>45939.698016284703</v>
      </c>
      <c r="AA533" s="20" t="s">
        <v>4134</v>
      </c>
      <c r="AB533" s="27">
        <v>9106046559</v>
      </c>
      <c r="AC533" s="25" t="str">
        <f>VLOOKUP(AB533,Data!AF:AG,2,0)</f>
        <v>9106046559-00482937</v>
      </c>
      <c r="AE533" s="25" t="str">
        <f>VLOOKUP(AC533,Data!A:G,7,0)</f>
        <v>00482937</v>
      </c>
      <c r="AF533" s="25" t="str">
        <f>VLOOKUP(AC533,Data!A:D,4,0)</f>
        <v>09/10/2025</v>
      </c>
      <c r="AG533" s="20" t="s">
        <v>55</v>
      </c>
      <c r="AH533" s="25" t="s">
        <v>14495</v>
      </c>
      <c r="AI533" s="25" t="str">
        <f>VLOOKUP(AG533,'mã win'!B:K,10,0)</f>
        <v>B</v>
      </c>
      <c r="AJ533" s="20" t="str">
        <f>VLOOKUP(Q533,'mã sp'!A:B,2,0)</f>
        <v>CGM300</v>
      </c>
      <c r="AK533" s="25" t="str">
        <f>VLOOKUP(AC533,Data!A:F,6,0)</f>
        <v>K25TTM</v>
      </c>
      <c r="AL533" s="20" t="str">
        <f t="shared" si="32"/>
        <v>2011 WM+ HNI Almaz</v>
      </c>
      <c r="AM533" s="20" t="str">
        <f>VLOOKUP(AC533,Data!A:M,13,0)</f>
        <v>0104918404-002</v>
      </c>
      <c r="AN533" s="20">
        <f>MATCH(L533,[1]Khach_hang!$O:$O,0)</f>
        <v>117</v>
      </c>
      <c r="AO533" s="20" t="str">
        <f t="shared" si="33"/>
        <v>WIN2011</v>
      </c>
      <c r="AP533" s="20" t="str">
        <f>IF(AND(AM533="0104918404",AO533=""),"WIN"&amp;L533,IF(AO533="",VLOOKUP(AM533,'mã win'!B:J,9,0),""))</f>
        <v/>
      </c>
      <c r="AQ533" s="25" t="str">
        <f t="shared" si="34"/>
        <v>WIN2011</v>
      </c>
      <c r="AR533" s="1">
        <f t="shared" si="35"/>
        <v>79305.48</v>
      </c>
    </row>
    <row r="534" spans="1:44" x14ac:dyDescent="0.25">
      <c r="A534" s="20">
        <v>8020</v>
      </c>
      <c r="B534" s="21">
        <v>9106046615</v>
      </c>
      <c r="C534" s="22">
        <v>45939</v>
      </c>
      <c r="D534" s="22">
        <v>45939</v>
      </c>
      <c r="E534" s="23">
        <v>45939.707855671302</v>
      </c>
      <c r="F534" s="21" t="s">
        <v>7441</v>
      </c>
      <c r="G534" s="22"/>
      <c r="H534" s="20" t="s">
        <v>4127</v>
      </c>
      <c r="I534" s="21" t="s">
        <v>4128</v>
      </c>
      <c r="J534" s="20" t="s">
        <v>4129</v>
      </c>
      <c r="K534" s="20" t="s">
        <v>4130</v>
      </c>
      <c r="L534" s="21" t="s">
        <v>7442</v>
      </c>
      <c r="M534" s="20" t="s">
        <v>7443</v>
      </c>
      <c r="N534" s="20" t="s">
        <v>7444</v>
      </c>
      <c r="O534" s="20">
        <v>10</v>
      </c>
      <c r="P534" s="21" t="s">
        <v>4150</v>
      </c>
      <c r="Q534" s="20" t="s">
        <v>3966</v>
      </c>
      <c r="R534" s="21" t="s">
        <v>4151</v>
      </c>
      <c r="S534" s="21" t="s">
        <v>4133</v>
      </c>
      <c r="T534" s="20">
        <v>70950</v>
      </c>
      <c r="U534" s="20">
        <v>2</v>
      </c>
      <c r="V534" s="20">
        <v>0</v>
      </c>
      <c r="W534" s="20" t="s">
        <v>7445</v>
      </c>
      <c r="X534" s="20" t="s">
        <v>7446</v>
      </c>
      <c r="Y534" s="22">
        <v>45939.707856365698</v>
      </c>
      <c r="AA534" s="20" t="s">
        <v>4134</v>
      </c>
      <c r="AB534" s="27">
        <v>9106046615</v>
      </c>
      <c r="AC534" s="25" t="str">
        <f>VLOOKUP(AB534,Data!AF:AG,2,0)</f>
        <v>9106046615-00081181</v>
      </c>
      <c r="AE534" s="25" t="str">
        <f>VLOOKUP(AC534,Data!A:G,7,0)</f>
        <v>00081181</v>
      </c>
      <c r="AF534" s="25" t="str">
        <f>VLOOKUP(AC534,Data!A:D,4,0)</f>
        <v>09/10/2025</v>
      </c>
      <c r="AG534" s="20" t="s">
        <v>64</v>
      </c>
      <c r="AH534" s="25" t="s">
        <v>3639</v>
      </c>
      <c r="AI534" s="25" t="str">
        <f>VLOOKUP(AG534,'mã win'!B:K,10,0)</f>
        <v>N</v>
      </c>
      <c r="AJ534" s="20" t="str">
        <f>VLOOKUP(Q534,'mã sp'!A:B,2,0)</f>
        <v>CN300</v>
      </c>
      <c r="AK534" s="25" t="str">
        <f>VLOOKUP(AC534,Data!A:F,6,0)</f>
        <v>K25TTM</v>
      </c>
      <c r="AL534" s="20" t="str">
        <f t="shared" si="32"/>
        <v>4359 WM+ DNG 119 Phạm Tứ (Lô 08-D18)</v>
      </c>
      <c r="AM534" s="20" t="str">
        <f>VLOOKUP(AC534,Data!A:M,13,0)</f>
        <v>0104918404-009</v>
      </c>
      <c r="AO534" s="20" t="str">
        <f t="shared" si="33"/>
        <v/>
      </c>
      <c r="AP534" s="20" t="str">
        <f>IF(AND(AM534="0104918404",AO534=""),"WIN"&amp;L534,IF(AO534="",VLOOKUP(AM534,'mã win'!B:J,9,0),""))</f>
        <v>WIN-DNG-01-009</v>
      </c>
      <c r="AQ534" s="25" t="str">
        <f t="shared" si="34"/>
        <v>WIN-DNG-01-009</v>
      </c>
      <c r="AR534" s="1">
        <f t="shared" si="35"/>
        <v>153252</v>
      </c>
    </row>
    <row r="535" spans="1:44" x14ac:dyDescent="0.25">
      <c r="A535" s="20">
        <v>8021</v>
      </c>
      <c r="B535" s="21">
        <v>9106046730</v>
      </c>
      <c r="C535" s="22">
        <v>45939</v>
      </c>
      <c r="D535" s="22">
        <v>45946</v>
      </c>
      <c r="E535" s="23">
        <v>45939.715591747699</v>
      </c>
      <c r="F535" s="21" t="s">
        <v>7447</v>
      </c>
      <c r="G535" s="22"/>
      <c r="H535" s="20" t="s">
        <v>4127</v>
      </c>
      <c r="I535" s="21" t="s">
        <v>4128</v>
      </c>
      <c r="J535" s="20" t="s">
        <v>4129</v>
      </c>
      <c r="K535" s="20" t="s">
        <v>4130</v>
      </c>
      <c r="L535" s="21" t="s">
        <v>5053</v>
      </c>
      <c r="M535" s="20" t="s">
        <v>5054</v>
      </c>
      <c r="N535" s="20" t="s">
        <v>5055</v>
      </c>
      <c r="O535" s="20">
        <v>10</v>
      </c>
      <c r="P535" s="21" t="s">
        <v>4139</v>
      </c>
      <c r="Q535" s="20" t="s">
        <v>3948</v>
      </c>
      <c r="R535" s="21" t="s">
        <v>4140</v>
      </c>
      <c r="S535" s="21" t="s">
        <v>4133</v>
      </c>
      <c r="T535" s="20">
        <v>74250</v>
      </c>
      <c r="U535" s="20">
        <v>1</v>
      </c>
      <c r="V535" s="20">
        <v>0</v>
      </c>
      <c r="W535" s="20" t="s">
        <v>5056</v>
      </c>
      <c r="X535" s="20" t="s">
        <v>5057</v>
      </c>
      <c r="Y535" s="22">
        <v>45939.715592048597</v>
      </c>
      <c r="AA535" s="20" t="s">
        <v>4134</v>
      </c>
      <c r="AB535" s="27">
        <v>9106046730</v>
      </c>
      <c r="AC535" s="25" t="str">
        <f>VLOOKUP(AB535,Data!AF:AG,2,0)</f>
        <v>9106046730-00018305</v>
      </c>
      <c r="AE535" s="25" t="str">
        <f>VLOOKUP(AC535,Data!A:G,7,0)</f>
        <v>00018305</v>
      </c>
      <c r="AF535" s="25" t="str">
        <f>VLOOKUP(AC535,Data!A:D,4,0)</f>
        <v>10/10/2025</v>
      </c>
      <c r="AG535" s="20" t="s">
        <v>125</v>
      </c>
      <c r="AH535" s="25" t="s">
        <v>3606</v>
      </c>
      <c r="AI535" s="25" t="str">
        <f>VLOOKUP(AG535,'mã win'!B:K,10,0)</f>
        <v>B</v>
      </c>
      <c r="AJ535" s="20" t="str">
        <f>VLOOKUP(Q535,'mã sp'!A:B,2,0)</f>
        <v>CC300</v>
      </c>
      <c r="AK535" s="25" t="str">
        <f>VLOOKUP(AC535,Data!A:F,6,0)</f>
        <v>K25TTM</v>
      </c>
      <c r="AL535" s="20" t="str">
        <f t="shared" si="32"/>
        <v>1564 WM VCP PTO Việt Trì</v>
      </c>
      <c r="AM535" s="20" t="str">
        <f>VLOOKUP(AC535,Data!A:M,13,0)</f>
        <v>0104918404-003</v>
      </c>
      <c r="AO535" s="20" t="str">
        <f t="shared" si="33"/>
        <v/>
      </c>
      <c r="AP535" s="20" t="str">
        <f>IF(AND(AM535="0104918404",AO535=""),"WIN"&amp;L535,IF(AO535="",VLOOKUP(AM535,'mã win'!B:J,9,0),""))</f>
        <v>WIN-PTO-00-003</v>
      </c>
      <c r="AQ535" s="25" t="str">
        <f t="shared" si="34"/>
        <v>WIN-PTO-00-003</v>
      </c>
      <c r="AR535" s="1">
        <f t="shared" si="35"/>
        <v>80190</v>
      </c>
    </row>
    <row r="536" spans="1:44" x14ac:dyDescent="0.25">
      <c r="A536" s="20">
        <v>8022</v>
      </c>
      <c r="B536" s="21">
        <v>9106046730</v>
      </c>
      <c r="C536" s="22">
        <v>45939</v>
      </c>
      <c r="D536" s="22">
        <v>45946</v>
      </c>
      <c r="E536" s="23">
        <v>45939.715591747699</v>
      </c>
      <c r="F536" s="21" t="s">
        <v>7447</v>
      </c>
      <c r="G536" s="22"/>
      <c r="H536" s="20" t="s">
        <v>4127</v>
      </c>
      <c r="I536" s="21" t="s">
        <v>4128</v>
      </c>
      <c r="J536" s="20" t="s">
        <v>4129</v>
      </c>
      <c r="K536" s="20" t="s">
        <v>4130</v>
      </c>
      <c r="L536" s="21" t="s">
        <v>5053</v>
      </c>
      <c r="M536" s="20" t="s">
        <v>5054</v>
      </c>
      <c r="N536" s="20" t="s">
        <v>5055</v>
      </c>
      <c r="O536" s="20">
        <v>20</v>
      </c>
      <c r="P536" s="21" t="s">
        <v>4152</v>
      </c>
      <c r="Q536" s="20" t="s">
        <v>4012</v>
      </c>
      <c r="R536" s="21" t="s">
        <v>4153</v>
      </c>
      <c r="S536" s="21" t="s">
        <v>4133</v>
      </c>
      <c r="T536" s="20">
        <v>50182</v>
      </c>
      <c r="U536" s="20">
        <v>2</v>
      </c>
      <c r="V536" s="20">
        <v>0</v>
      </c>
      <c r="W536" s="20" t="s">
        <v>5056</v>
      </c>
      <c r="X536" s="20" t="s">
        <v>5057</v>
      </c>
      <c r="Y536" s="22">
        <v>45939.715592048597</v>
      </c>
      <c r="AA536" s="20" t="s">
        <v>4134</v>
      </c>
      <c r="AB536" s="27">
        <v>9106046730</v>
      </c>
      <c r="AC536" s="25" t="str">
        <f>VLOOKUP(AB536,Data!AF:AG,2,0)</f>
        <v>9106046730-00018305</v>
      </c>
      <c r="AE536" s="25" t="str">
        <f>VLOOKUP(AC536,Data!A:G,7,0)</f>
        <v>00018305</v>
      </c>
      <c r="AF536" s="25" t="str">
        <f>VLOOKUP(AC536,Data!A:D,4,0)</f>
        <v>10/10/2025</v>
      </c>
      <c r="AG536" s="20" t="s">
        <v>125</v>
      </c>
      <c r="AH536" s="25" t="s">
        <v>3606</v>
      </c>
      <c r="AI536" s="25" t="str">
        <f>VLOOKUP(AG536,'mã win'!B:K,10,0)</f>
        <v>B</v>
      </c>
      <c r="AJ536" s="20" t="str">
        <f>VLOOKUP(Q536,'mã sp'!A:B,2,0)</f>
        <v>GTLX250G</v>
      </c>
      <c r="AK536" s="25" t="str">
        <f>VLOOKUP(AC536,Data!A:F,6,0)</f>
        <v>K25TTM</v>
      </c>
      <c r="AL536" s="20" t="str">
        <f t="shared" si="32"/>
        <v>1564 WM VCP PTO Việt Trì</v>
      </c>
      <c r="AM536" s="20" t="str">
        <f>VLOOKUP(AC536,Data!A:M,13,0)</f>
        <v>0104918404-003</v>
      </c>
      <c r="AO536" s="20" t="str">
        <f t="shared" si="33"/>
        <v/>
      </c>
      <c r="AP536" s="20" t="str">
        <f>IF(AND(AM536="0104918404",AO536=""),"WIN"&amp;L536,IF(AO536="",VLOOKUP(AM536,'mã win'!B:J,9,0),""))</f>
        <v>WIN-PTO-00-003</v>
      </c>
      <c r="AQ536" s="25" t="str">
        <f t="shared" si="34"/>
        <v>WIN-PTO-00-003</v>
      </c>
      <c r="AR536" s="1">
        <f t="shared" si="35"/>
        <v>108393.12</v>
      </c>
    </row>
    <row r="537" spans="1:44" x14ac:dyDescent="0.25">
      <c r="A537" s="20">
        <v>8023</v>
      </c>
      <c r="B537" s="21">
        <v>9106046776</v>
      </c>
      <c r="C537" s="22">
        <v>45939</v>
      </c>
      <c r="D537" s="22">
        <v>45944</v>
      </c>
      <c r="E537" s="23">
        <v>45939.727922338003</v>
      </c>
      <c r="F537" s="21" t="s">
        <v>7448</v>
      </c>
      <c r="G537" s="22"/>
      <c r="H537" s="20" t="s">
        <v>4127</v>
      </c>
      <c r="I537" s="21" t="s">
        <v>4128</v>
      </c>
      <c r="J537" s="20" t="s">
        <v>4129</v>
      </c>
      <c r="K537" s="20" t="s">
        <v>4130</v>
      </c>
      <c r="L537" s="21" t="s">
        <v>4380</v>
      </c>
      <c r="M537" s="20" t="s">
        <v>4381</v>
      </c>
      <c r="N537" s="20" t="s">
        <v>4382</v>
      </c>
      <c r="O537" s="20">
        <v>10</v>
      </c>
      <c r="P537" s="21" t="s">
        <v>4137</v>
      </c>
      <c r="Q537" s="20" t="s">
        <v>4098</v>
      </c>
      <c r="R537" s="21" t="s">
        <v>4138</v>
      </c>
      <c r="S537" s="21" t="s">
        <v>4133</v>
      </c>
      <c r="T537" s="20">
        <v>111058</v>
      </c>
      <c r="U537" s="20">
        <v>1</v>
      </c>
      <c r="V537" s="20">
        <v>0</v>
      </c>
      <c r="W537" s="20" t="s">
        <v>4381</v>
      </c>
      <c r="Y537" s="22">
        <v>45939.727922338003</v>
      </c>
      <c r="AA537" s="20" t="s">
        <v>4134</v>
      </c>
      <c r="AB537" s="27">
        <v>9106046776</v>
      </c>
      <c r="AC537" s="25" t="str">
        <f>VLOOKUP(AB537,Data!AF:AG,2,0)</f>
        <v>9106046776-00047659</v>
      </c>
      <c r="AE537" s="25" t="str">
        <f>VLOOKUP(AC537,Data!A:G,7,0)</f>
        <v>00047659</v>
      </c>
      <c r="AF537" s="25" t="str">
        <f>VLOOKUP(AC537,Data!A:D,4,0)</f>
        <v>09/10/2025</v>
      </c>
      <c r="AG537" s="20" t="s">
        <v>407</v>
      </c>
      <c r="AH537" s="25" t="s">
        <v>3627</v>
      </c>
      <c r="AI537" s="25" t="str">
        <f>VLOOKUP(AG537,'mã win'!B:K,10,0)</f>
        <v>B</v>
      </c>
      <c r="AJ537" s="20" t="str">
        <f>VLOOKUP(Q537,'mã sp'!A:B,2,0)</f>
        <v>GM500</v>
      </c>
      <c r="AK537" s="25" t="str">
        <f>VLOOKUP(AC537,Data!A:F,6,0)</f>
        <v>K25TTM</v>
      </c>
      <c r="AL537" s="20" t="str">
        <f t="shared" si="32"/>
        <v>3479 WM+ QNH Khu 2 Thanh Sơn</v>
      </c>
      <c r="AM537" s="20" t="str">
        <f>VLOOKUP(AC537,Data!A:M,13,0)</f>
        <v>0104918404-007</v>
      </c>
      <c r="AO537" s="20" t="str">
        <f t="shared" si="33"/>
        <v/>
      </c>
      <c r="AP537" s="20" t="str">
        <f>IF(AND(AM537="0104918404",AO537=""),"WIN"&amp;L537,IF(AO537="",VLOOKUP(AM537,'mã win'!B:J,9,0),""))</f>
        <v>WIN-QNH-00-007</v>
      </c>
      <c r="AQ537" s="25" t="str">
        <f t="shared" si="34"/>
        <v>WIN-QNH-00-007</v>
      </c>
      <c r="AR537" s="1">
        <f t="shared" si="35"/>
        <v>119942.64</v>
      </c>
    </row>
    <row r="538" spans="1:44" x14ac:dyDescent="0.25">
      <c r="A538" s="20">
        <v>8024</v>
      </c>
      <c r="B538" s="21">
        <v>9106046803</v>
      </c>
      <c r="C538" s="22">
        <v>45939</v>
      </c>
      <c r="D538" s="22">
        <v>45944</v>
      </c>
      <c r="E538" s="23">
        <v>45939.728758530102</v>
      </c>
      <c r="F538" s="21" t="s">
        <v>7449</v>
      </c>
      <c r="G538" s="22"/>
      <c r="H538" s="20" t="s">
        <v>4127</v>
      </c>
      <c r="I538" s="21" t="s">
        <v>4128</v>
      </c>
      <c r="J538" s="20" t="s">
        <v>4129</v>
      </c>
      <c r="K538" s="20" t="s">
        <v>4130</v>
      </c>
      <c r="L538" s="21" t="s">
        <v>5927</v>
      </c>
      <c r="M538" s="20" t="s">
        <v>5928</v>
      </c>
      <c r="N538" s="20" t="s">
        <v>5929</v>
      </c>
      <c r="O538" s="20">
        <v>10</v>
      </c>
      <c r="P538" s="21" t="s">
        <v>4137</v>
      </c>
      <c r="Q538" s="20" t="s">
        <v>4098</v>
      </c>
      <c r="R538" s="21" t="s">
        <v>4138</v>
      </c>
      <c r="S538" s="21" t="s">
        <v>4133</v>
      </c>
      <c r="T538" s="20">
        <v>111058</v>
      </c>
      <c r="U538" s="20">
        <v>2</v>
      </c>
      <c r="V538" s="20">
        <v>0</v>
      </c>
      <c r="W538" s="20" t="s">
        <v>5928</v>
      </c>
      <c r="X538" s="20" t="s">
        <v>4272</v>
      </c>
      <c r="Y538" s="22">
        <v>45939.728758333302</v>
      </c>
      <c r="Z538" s="20" t="s">
        <v>7450</v>
      </c>
      <c r="AA538" s="20" t="s">
        <v>4134</v>
      </c>
      <c r="AB538" s="27">
        <v>9106046803</v>
      </c>
      <c r="AC538" s="25" t="str">
        <f>VLOOKUP(AB538,Data!AF:AG,2,0)</f>
        <v>9106046803-00004035</v>
      </c>
      <c r="AE538" s="25" t="str">
        <f>VLOOKUP(AC538,Data!A:G,7,0)</f>
        <v>00004035</v>
      </c>
      <c r="AF538" s="25" t="str">
        <f>VLOOKUP(AC538,Data!A:D,4,0)</f>
        <v>09/10/2025</v>
      </c>
      <c r="AG538" s="20" t="s">
        <v>764</v>
      </c>
      <c r="AH538" s="25" t="s">
        <v>3754</v>
      </c>
      <c r="AI538" s="25" t="str">
        <f>VLOOKUP(AG538,'mã win'!B:K,10,0)</f>
        <v>B</v>
      </c>
      <c r="AJ538" s="20" t="str">
        <f>VLOOKUP(Q538,'mã sp'!A:B,2,0)</f>
        <v>GM500</v>
      </c>
      <c r="AK538" s="25" t="str">
        <f>VLOOKUP(AC538,Data!A:F,6,0)</f>
        <v>K25TTM</v>
      </c>
      <c r="AL538" s="20" t="str">
        <f t="shared" si="32"/>
        <v>4916 WM+ YBI 12 Lê Hồng Phong</v>
      </c>
      <c r="AM538" s="20" t="str">
        <f>VLOOKUP(AC538,Data!A:M,13,0)</f>
        <v>0104918404-035</v>
      </c>
      <c r="AO538" s="20" t="str">
        <f t="shared" si="33"/>
        <v/>
      </c>
      <c r="AP538" s="20" t="str">
        <f>IF(AND(AM538="0104918404",AO538=""),"WIN"&amp;L538,IF(AO538="",VLOOKUP(AM538,'mã win'!B:J,9,0),""))</f>
        <v>WIN-035</v>
      </c>
      <c r="AQ538" s="25" t="str">
        <f t="shared" si="34"/>
        <v>WIN-035</v>
      </c>
      <c r="AR538" s="1">
        <f t="shared" si="35"/>
        <v>239885.28</v>
      </c>
    </row>
    <row r="539" spans="1:44" x14ac:dyDescent="0.25">
      <c r="A539" s="20">
        <v>8025</v>
      </c>
      <c r="B539" s="21">
        <v>9106046796</v>
      </c>
      <c r="C539" s="22">
        <v>45939</v>
      </c>
      <c r="D539" s="22">
        <v>45939</v>
      </c>
      <c r="E539" s="23">
        <v>45939.734998495398</v>
      </c>
      <c r="F539" s="21" t="s">
        <v>7451</v>
      </c>
      <c r="G539" s="22"/>
      <c r="H539" s="20" t="s">
        <v>4127</v>
      </c>
      <c r="I539" s="21" t="s">
        <v>4128</v>
      </c>
      <c r="J539" s="20" t="s">
        <v>4129</v>
      </c>
      <c r="K539" s="20" t="s">
        <v>4130</v>
      </c>
      <c r="L539" s="21" t="s">
        <v>5184</v>
      </c>
      <c r="M539" s="20" t="s">
        <v>5185</v>
      </c>
      <c r="N539" s="20" t="s">
        <v>5186</v>
      </c>
      <c r="O539" s="20">
        <v>10</v>
      </c>
      <c r="P539" s="21" t="s">
        <v>4152</v>
      </c>
      <c r="Q539" s="20" t="s">
        <v>4012</v>
      </c>
      <c r="R539" s="21" t="s">
        <v>4153</v>
      </c>
      <c r="S539" s="21" t="s">
        <v>4133</v>
      </c>
      <c r="T539" s="20">
        <v>50182</v>
      </c>
      <c r="U539" s="20">
        <v>3</v>
      </c>
      <c r="V539" s="20">
        <v>0</v>
      </c>
      <c r="W539" s="20" t="s">
        <v>5185</v>
      </c>
      <c r="Y539" s="22">
        <v>45939.734998379601</v>
      </c>
      <c r="AA539" s="20" t="s">
        <v>4134</v>
      </c>
      <c r="AB539" s="27">
        <v>9106046796</v>
      </c>
      <c r="AC539" s="25" t="str">
        <f>VLOOKUP(AB539,Data!AF:AG,2,0)</f>
        <v>9106046796-00483006</v>
      </c>
      <c r="AE539" s="25" t="str">
        <f>VLOOKUP(AC539,Data!A:G,7,0)</f>
        <v>00483006</v>
      </c>
      <c r="AF539" s="25" t="str">
        <f>VLOOKUP(AC539,Data!A:D,4,0)</f>
        <v>09/10/2025</v>
      </c>
      <c r="AG539" s="20" t="s">
        <v>55</v>
      </c>
      <c r="AH539" s="25" t="s">
        <v>10418</v>
      </c>
      <c r="AI539" s="25" t="str">
        <f>VLOOKUP(AG539,'mã win'!B:K,10,0)</f>
        <v>B</v>
      </c>
      <c r="AJ539" s="20" t="str">
        <f>VLOOKUP(Q539,'mã sp'!A:B,2,0)</f>
        <v>GTLX250G</v>
      </c>
      <c r="AK539" s="25" t="str">
        <f>VLOOKUP(AC539,Data!A:F,6,0)</f>
        <v>K25TTM</v>
      </c>
      <c r="AL539" s="20" t="str">
        <f t="shared" si="32"/>
        <v>2AQL WM+ HNI Xuân Dương, Kim Lũ</v>
      </c>
      <c r="AM539" s="20" t="str">
        <f>VLOOKUP(AC539,Data!A:M,13,0)</f>
        <v>0104918404-002</v>
      </c>
      <c r="AN539" s="20">
        <f>MATCH(L539,[1]Khach_hang!$O:$O,0)</f>
        <v>522</v>
      </c>
      <c r="AO539" s="20" t="str">
        <f t="shared" si="33"/>
        <v>WIN2AQL</v>
      </c>
      <c r="AP539" s="20" t="str">
        <f>IF(AND(AM539="0104918404",AO539=""),"WIN"&amp;L539,IF(AO539="",VLOOKUP(AM539,'mã win'!B:J,9,0),""))</f>
        <v/>
      </c>
      <c r="AQ539" s="25" t="str">
        <f t="shared" si="34"/>
        <v>WIN2AQL</v>
      </c>
      <c r="AR539" s="1">
        <f t="shared" si="35"/>
        <v>162589.68</v>
      </c>
    </row>
    <row r="540" spans="1:44" x14ac:dyDescent="0.25">
      <c r="A540" s="20">
        <v>8026</v>
      </c>
      <c r="B540" s="21">
        <v>9106046947</v>
      </c>
      <c r="C540" s="22">
        <v>45939</v>
      </c>
      <c r="D540" s="22">
        <v>45944</v>
      </c>
      <c r="E540" s="23">
        <v>45939.744946330997</v>
      </c>
      <c r="F540" s="21" t="s">
        <v>7452</v>
      </c>
      <c r="G540" s="22"/>
      <c r="H540" s="20" t="s">
        <v>4127</v>
      </c>
      <c r="I540" s="21" t="s">
        <v>4128</v>
      </c>
      <c r="J540" s="20" t="s">
        <v>4129</v>
      </c>
      <c r="K540" s="20" t="s">
        <v>4130</v>
      </c>
      <c r="L540" s="21" t="s">
        <v>5962</v>
      </c>
      <c r="M540" s="20" t="s">
        <v>5963</v>
      </c>
      <c r="N540" s="20" t="s">
        <v>5964</v>
      </c>
      <c r="O540" s="20">
        <v>10</v>
      </c>
      <c r="P540" s="21" t="s">
        <v>4137</v>
      </c>
      <c r="Q540" s="20" t="s">
        <v>4098</v>
      </c>
      <c r="R540" s="21" t="s">
        <v>4138</v>
      </c>
      <c r="S540" s="21" t="s">
        <v>4133</v>
      </c>
      <c r="T540" s="20">
        <v>111058</v>
      </c>
      <c r="U540" s="20">
        <v>5</v>
      </c>
      <c r="V540" s="20">
        <v>0</v>
      </c>
      <c r="W540" s="20" t="s">
        <v>5963</v>
      </c>
      <c r="X540" s="20" t="s">
        <v>5965</v>
      </c>
      <c r="Y540" s="22">
        <v>45939.744946145802</v>
      </c>
      <c r="Z540" s="20" t="s">
        <v>7453</v>
      </c>
      <c r="AA540" s="20" t="s">
        <v>4134</v>
      </c>
      <c r="AB540" s="27">
        <v>9106046947</v>
      </c>
      <c r="AC540" s="25" t="str">
        <f>VLOOKUP(AB540,Data!AF:AG,2,0)</f>
        <v>9106046947-00026071</v>
      </c>
      <c r="AE540" s="25" t="str">
        <f>VLOOKUP(AC540,Data!A:G,7,0)</f>
        <v>00026071</v>
      </c>
      <c r="AF540" s="25" t="str">
        <f>VLOOKUP(AC540,Data!A:D,4,0)</f>
        <v>09/10/2025</v>
      </c>
      <c r="AG540" s="20" t="s">
        <v>485</v>
      </c>
      <c r="AH540" s="25" t="s">
        <v>3669</v>
      </c>
      <c r="AI540" s="25" t="str">
        <f>VLOOKUP(AG540,'mã win'!B:K,10,0)</f>
        <v>N</v>
      </c>
      <c r="AJ540" s="20" t="str">
        <f>VLOOKUP(Q540,'mã sp'!A:B,2,0)</f>
        <v>GM500</v>
      </c>
      <c r="AK540" s="25" t="str">
        <f>VLOOKUP(AC540,Data!A:F,6,0)</f>
        <v>K25TTM</v>
      </c>
      <c r="AL540" s="20" t="str">
        <f t="shared" si="32"/>
        <v>5232 WM+ CTO 303 Nguyễn Văn Linh</v>
      </c>
      <c r="AM540" s="20" t="str">
        <f>VLOOKUP(AC540,Data!A:M,13,0)</f>
        <v>0104918404-016</v>
      </c>
      <c r="AO540" s="20" t="str">
        <f t="shared" si="33"/>
        <v/>
      </c>
      <c r="AP540" s="20" t="str">
        <f>IF(AND(AM540="0104918404",AO540=""),"WIN"&amp;L540,IF(AO540="",VLOOKUP(AM540,'mã win'!B:J,9,0),""))</f>
        <v>WIN-CTO-01-016</v>
      </c>
      <c r="AQ540" s="25" t="str">
        <f t="shared" si="34"/>
        <v>WIN-CTO-01-016</v>
      </c>
      <c r="AR540" s="1">
        <f t="shared" si="35"/>
        <v>599713.19999999995</v>
      </c>
    </row>
    <row r="541" spans="1:44" x14ac:dyDescent="0.25">
      <c r="A541" s="20">
        <v>8027</v>
      </c>
      <c r="B541" s="21">
        <v>9106046987</v>
      </c>
      <c r="C541" s="22">
        <v>45939</v>
      </c>
      <c r="D541" s="22">
        <v>45944</v>
      </c>
      <c r="E541" s="23">
        <v>45939.752977893499</v>
      </c>
      <c r="F541" s="21" t="s">
        <v>7454</v>
      </c>
      <c r="G541" s="22"/>
      <c r="H541" s="20" t="s">
        <v>4127</v>
      </c>
      <c r="I541" s="21" t="s">
        <v>4128</v>
      </c>
      <c r="J541" s="20" t="s">
        <v>4129</v>
      </c>
      <c r="K541" s="20" t="s">
        <v>4130</v>
      </c>
      <c r="L541" s="21" t="s">
        <v>6412</v>
      </c>
      <c r="M541" s="20" t="s">
        <v>6413</v>
      </c>
      <c r="N541" s="20" t="s">
        <v>6414</v>
      </c>
      <c r="O541" s="20">
        <v>10</v>
      </c>
      <c r="P541" s="21" t="s">
        <v>4131</v>
      </c>
      <c r="Q541" s="20" t="s">
        <v>4099</v>
      </c>
      <c r="R541" s="21" t="s">
        <v>4132</v>
      </c>
      <c r="S541" s="21" t="s">
        <v>4133</v>
      </c>
      <c r="T541" s="20">
        <v>73431</v>
      </c>
      <c r="U541" s="20">
        <v>3</v>
      </c>
      <c r="V541" s="20">
        <v>0</v>
      </c>
      <c r="W541" s="20" t="s">
        <v>6415</v>
      </c>
      <c r="Y541" s="22">
        <v>45939.752977511598</v>
      </c>
      <c r="AA541" s="20" t="s">
        <v>4134</v>
      </c>
      <c r="AB541" s="27">
        <v>9106046987</v>
      </c>
      <c r="AC541" s="25" t="str">
        <f>VLOOKUP(AB541,Data!AF:AG,2,0)</f>
        <v>9106046987-00010091</v>
      </c>
      <c r="AE541" s="25" t="str">
        <f>VLOOKUP(AC541,Data!A:G,7,0)</f>
        <v>00010091</v>
      </c>
      <c r="AF541" s="25" t="str">
        <f>VLOOKUP(AC541,Data!A:D,4,0)</f>
        <v>09/10/2025</v>
      </c>
      <c r="AG541" s="20" t="s">
        <v>686</v>
      </c>
      <c r="AH541" s="25" t="s">
        <v>3774</v>
      </c>
      <c r="AI541" s="25" t="str">
        <f>VLOOKUP(AG541,'mã win'!B:K,10,0)</f>
        <v>N</v>
      </c>
      <c r="AJ541" s="20" t="str">
        <f>VLOOKUP(Q541,'mã sp'!A:B,2,0)</f>
        <v>CGM300</v>
      </c>
      <c r="AK541" s="25" t="str">
        <f>VLOOKUP(AC541,Data!A:F,6,0)</f>
        <v>K25TTM</v>
      </c>
      <c r="AL541" s="20" t="str">
        <f t="shared" si="32"/>
        <v>2AJP WM+ QNI 70 Nguyễn Thị Minh Khai</v>
      </c>
      <c r="AM541" s="20" t="str">
        <f>VLOOKUP(AC541,Data!A:M,13,0)</f>
        <v>0104918404-042</v>
      </c>
      <c r="AO541" s="20" t="str">
        <f t="shared" si="33"/>
        <v/>
      </c>
      <c r="AP541" s="20" t="str">
        <f>IF(AND(AM541="0104918404",AO541=""),"WIN"&amp;L541,IF(AO541="",VLOOKUP(AM541,'mã win'!B:J,9,0),""))</f>
        <v>WIN-042</v>
      </c>
      <c r="AQ541" s="25" t="str">
        <f t="shared" si="34"/>
        <v>WIN-042</v>
      </c>
      <c r="AR541" s="1">
        <f t="shared" si="35"/>
        <v>237916.44</v>
      </c>
    </row>
    <row r="542" spans="1:44" x14ac:dyDescent="0.25">
      <c r="A542" s="20">
        <v>8028</v>
      </c>
      <c r="B542" s="21">
        <v>9106047027</v>
      </c>
      <c r="C542" s="22">
        <v>45939</v>
      </c>
      <c r="D542" s="22">
        <v>45939</v>
      </c>
      <c r="E542" s="23">
        <v>45939.757764583301</v>
      </c>
      <c r="F542" s="21" t="s">
        <v>7455</v>
      </c>
      <c r="G542" s="22"/>
      <c r="H542" s="20" t="s">
        <v>4127</v>
      </c>
      <c r="I542" s="21" t="s">
        <v>4128</v>
      </c>
      <c r="J542" s="20" t="s">
        <v>4129</v>
      </c>
      <c r="K542" s="20" t="s">
        <v>4130</v>
      </c>
      <c r="L542" s="21" t="s">
        <v>7456</v>
      </c>
      <c r="M542" s="20" t="s">
        <v>7457</v>
      </c>
      <c r="N542" s="20" t="s">
        <v>7458</v>
      </c>
      <c r="O542" s="20">
        <v>10</v>
      </c>
      <c r="P542" s="21" t="s">
        <v>4176</v>
      </c>
      <c r="Q542" s="20" t="s">
        <v>4009</v>
      </c>
      <c r="R542" s="21" t="s">
        <v>4177</v>
      </c>
      <c r="S542" s="21" t="s">
        <v>4133</v>
      </c>
      <c r="T542" s="20">
        <v>41328</v>
      </c>
      <c r="U542" s="20">
        <v>2</v>
      </c>
      <c r="V542" s="20">
        <v>0</v>
      </c>
      <c r="W542" s="20" t="s">
        <v>7459</v>
      </c>
      <c r="Y542" s="22">
        <v>45939.757764432899</v>
      </c>
      <c r="Z542" s="20" t="s">
        <v>7460</v>
      </c>
      <c r="AA542" s="20" t="s">
        <v>4134</v>
      </c>
      <c r="AB542" s="27">
        <v>9106047027</v>
      </c>
      <c r="AC542" s="25" t="str">
        <f>VLOOKUP(AB542,Data!AF:AG,2,0)</f>
        <v>9106047027-00008353</v>
      </c>
      <c r="AE542" s="25" t="str">
        <f>VLOOKUP(AC542,Data!A:G,7,0)</f>
        <v>00008353</v>
      </c>
      <c r="AF542" s="25" t="str">
        <f>VLOOKUP(AC542,Data!A:D,4,0)</f>
        <v>09/10/2025</v>
      </c>
      <c r="AG542" s="20" t="s">
        <v>542</v>
      </c>
      <c r="AH542" s="25" t="s">
        <v>3696</v>
      </c>
      <c r="AI542" s="25" t="str">
        <f>VLOOKUP(AG542,'mã win'!B:K,10,0)</f>
        <v>N</v>
      </c>
      <c r="AJ542" s="20" t="str">
        <f>VLOOKUP(Q542,'mã sp'!A:B,2,0)</f>
        <v>GSG250</v>
      </c>
      <c r="AK542" s="25" t="str">
        <f>VLOOKUP(AC542,Data!A:F,6,0)</f>
        <v>K25TTM</v>
      </c>
      <c r="AL542" s="20" t="str">
        <f t="shared" si="32"/>
        <v>2BC0 WM+ GLI Thôn Phương Phi, Cát Tiến</v>
      </c>
      <c r="AM542" s="20" t="str">
        <f>VLOOKUP(AC542,Data!A:M,13,0)</f>
        <v>0104918404-022</v>
      </c>
      <c r="AO542" s="20" t="str">
        <f t="shared" si="33"/>
        <v/>
      </c>
      <c r="AP542" s="20" t="str">
        <f>IF(AND(AM542="0104918404",AO542=""),"WIN"&amp;L542,IF(AO542="",VLOOKUP(AM542,'mã win'!B:J,9,0),""))</f>
        <v>WIN-022</v>
      </c>
      <c r="AQ542" s="25" t="str">
        <f t="shared" si="34"/>
        <v>WIN-022</v>
      </c>
      <c r="AR542" s="1">
        <f t="shared" si="35"/>
        <v>89268.479999999996</v>
      </c>
    </row>
    <row r="543" spans="1:44" x14ac:dyDescent="0.25">
      <c r="A543" s="20">
        <v>8029</v>
      </c>
      <c r="B543" s="21">
        <v>9106047027</v>
      </c>
      <c r="C543" s="22">
        <v>45939</v>
      </c>
      <c r="D543" s="22">
        <v>45939</v>
      </c>
      <c r="E543" s="23">
        <v>45939.757764583301</v>
      </c>
      <c r="F543" s="21" t="s">
        <v>7455</v>
      </c>
      <c r="G543" s="22"/>
      <c r="H543" s="20" t="s">
        <v>4127</v>
      </c>
      <c r="I543" s="21" t="s">
        <v>4128</v>
      </c>
      <c r="J543" s="20" t="s">
        <v>4129</v>
      </c>
      <c r="K543" s="20" t="s">
        <v>4130</v>
      </c>
      <c r="L543" s="21" t="s">
        <v>7456</v>
      </c>
      <c r="M543" s="20" t="s">
        <v>7457</v>
      </c>
      <c r="N543" s="20" t="s">
        <v>7458</v>
      </c>
      <c r="O543" s="20">
        <v>20</v>
      </c>
      <c r="P543" s="21" t="s">
        <v>4171</v>
      </c>
      <c r="Q543" s="20" t="s">
        <v>3998</v>
      </c>
      <c r="R543" s="21" t="s">
        <v>4172</v>
      </c>
      <c r="S543" s="21" t="s">
        <v>4133</v>
      </c>
      <c r="T543" s="20">
        <v>49500</v>
      </c>
      <c r="U543" s="20">
        <v>2</v>
      </c>
      <c r="V543" s="20">
        <v>0</v>
      </c>
      <c r="W543" s="20" t="s">
        <v>7459</v>
      </c>
      <c r="Y543" s="22">
        <v>45939.757764432899</v>
      </c>
      <c r="Z543" s="20" t="s">
        <v>7460</v>
      </c>
      <c r="AA543" s="20" t="s">
        <v>4134</v>
      </c>
      <c r="AB543" s="27">
        <v>9106047027</v>
      </c>
      <c r="AC543" s="25" t="str">
        <f>VLOOKUP(AB543,Data!AF:AG,2,0)</f>
        <v>9106047027-00008353</v>
      </c>
      <c r="AE543" s="25" t="str">
        <f>VLOOKUP(AC543,Data!A:G,7,0)</f>
        <v>00008353</v>
      </c>
      <c r="AF543" s="25" t="str">
        <f>VLOOKUP(AC543,Data!A:D,4,0)</f>
        <v>09/10/2025</v>
      </c>
      <c r="AG543" s="20" t="s">
        <v>542</v>
      </c>
      <c r="AH543" s="25" t="s">
        <v>3696</v>
      </c>
      <c r="AI543" s="25" t="str">
        <f>VLOOKUP(AG543,'mã win'!B:K,10,0)</f>
        <v>N</v>
      </c>
      <c r="AJ543" s="20" t="str">
        <f>VLOOKUP(Q543,'mã sp'!A:B,2,0)</f>
        <v>GL250</v>
      </c>
      <c r="AK543" s="25" t="str">
        <f>VLOOKUP(AC543,Data!A:F,6,0)</f>
        <v>K25TTM</v>
      </c>
      <c r="AL543" s="20" t="str">
        <f t="shared" si="32"/>
        <v>2BC0 WM+ GLI Thôn Phương Phi, Cát Tiến</v>
      </c>
      <c r="AM543" s="20" t="str">
        <f>VLOOKUP(AC543,Data!A:M,13,0)</f>
        <v>0104918404-022</v>
      </c>
      <c r="AO543" s="20" t="str">
        <f t="shared" si="33"/>
        <v/>
      </c>
      <c r="AP543" s="20" t="str">
        <f>IF(AND(AM543="0104918404",AO543=""),"WIN"&amp;L543,IF(AO543="",VLOOKUP(AM543,'mã win'!B:J,9,0),""))</f>
        <v>WIN-022</v>
      </c>
      <c r="AQ543" s="25" t="str">
        <f t="shared" si="34"/>
        <v>WIN-022</v>
      </c>
      <c r="AR543" s="1">
        <f t="shared" si="35"/>
        <v>106920</v>
      </c>
    </row>
    <row r="544" spans="1:44" x14ac:dyDescent="0.25">
      <c r="A544" s="20">
        <v>8030</v>
      </c>
      <c r="B544" s="21">
        <v>9106047037</v>
      </c>
      <c r="C544" s="22">
        <v>45939</v>
      </c>
      <c r="D544" s="22">
        <v>45944</v>
      </c>
      <c r="E544" s="23">
        <v>45939.761485648101</v>
      </c>
      <c r="F544" s="21" t="s">
        <v>7461</v>
      </c>
      <c r="G544" s="22"/>
      <c r="H544" s="20" t="s">
        <v>4127</v>
      </c>
      <c r="I544" s="21" t="s">
        <v>4128</v>
      </c>
      <c r="J544" s="20" t="s">
        <v>4129</v>
      </c>
      <c r="K544" s="20" t="s">
        <v>4130</v>
      </c>
      <c r="L544" s="21" t="s">
        <v>6651</v>
      </c>
      <c r="M544" s="20" t="s">
        <v>6652</v>
      </c>
      <c r="N544" s="20" t="s">
        <v>6653</v>
      </c>
      <c r="O544" s="20">
        <v>10</v>
      </c>
      <c r="P544" s="21" t="s">
        <v>4137</v>
      </c>
      <c r="Q544" s="20" t="s">
        <v>4098</v>
      </c>
      <c r="R544" s="21" t="s">
        <v>4138</v>
      </c>
      <c r="S544" s="21" t="s">
        <v>4133</v>
      </c>
      <c r="T544" s="20">
        <v>111058</v>
      </c>
      <c r="U544" s="20">
        <v>2</v>
      </c>
      <c r="V544" s="20">
        <v>0</v>
      </c>
      <c r="W544" s="20" t="s">
        <v>6652</v>
      </c>
      <c r="Y544" s="22">
        <v>45939.761485185198</v>
      </c>
      <c r="AA544" s="20" t="s">
        <v>4134</v>
      </c>
      <c r="AB544" s="27">
        <v>9106047037</v>
      </c>
      <c r="AC544" s="25" t="str">
        <f>VLOOKUP(AB544,Data!AF:AG,2,0)</f>
        <v>9106047037-00483068</v>
      </c>
      <c r="AE544" s="25" t="str">
        <f>VLOOKUP(AC544,Data!A:G,7,0)</f>
        <v>00483068</v>
      </c>
      <c r="AF544" s="25" t="str">
        <f>VLOOKUP(AC544,Data!A:D,4,0)</f>
        <v>09/10/2025</v>
      </c>
      <c r="AG544" s="20" t="s">
        <v>55</v>
      </c>
      <c r="AH544" s="25" t="s">
        <v>14496</v>
      </c>
      <c r="AI544" s="25" t="str">
        <f>VLOOKUP(AG544,'mã win'!B:K,10,0)</f>
        <v>B</v>
      </c>
      <c r="AJ544" s="20" t="str">
        <f>VLOOKUP(Q544,'mã sp'!A:B,2,0)</f>
        <v>GM500</v>
      </c>
      <c r="AK544" s="25" t="str">
        <f>VLOOKUP(AC544,Data!A:F,6,0)</f>
        <v>K25TTM</v>
      </c>
      <c r="AL544" s="20" t="str">
        <f t="shared" si="32"/>
        <v>2A72 WM+ HNI Thôn Bến, Thạch Thất</v>
      </c>
      <c r="AM544" s="20" t="str">
        <f>VLOOKUP(AC544,Data!A:M,13,0)</f>
        <v>0104918404-002</v>
      </c>
      <c r="AN544" s="20">
        <f>MATCH(L544,[1]Khach_hang!$O:$O,0)</f>
        <v>429</v>
      </c>
      <c r="AO544" s="20" t="str">
        <f t="shared" si="33"/>
        <v>WIN2A72</v>
      </c>
      <c r="AP544" s="20" t="str">
        <f>IF(AND(AM544="0104918404",AO544=""),"WIN"&amp;L544,IF(AO544="",VLOOKUP(AM544,'mã win'!B:J,9,0),""))</f>
        <v/>
      </c>
      <c r="AQ544" s="25" t="str">
        <f t="shared" si="34"/>
        <v>WIN2A72</v>
      </c>
      <c r="AR544" s="1">
        <f t="shared" si="35"/>
        <v>239885.28</v>
      </c>
    </row>
    <row r="545" spans="1:44" x14ac:dyDescent="0.25">
      <c r="A545" s="20">
        <v>8031</v>
      </c>
      <c r="B545" s="21">
        <v>9106047122</v>
      </c>
      <c r="C545" s="22">
        <v>45939</v>
      </c>
      <c r="D545" s="22">
        <v>45944</v>
      </c>
      <c r="E545" s="23">
        <v>45939.775943205997</v>
      </c>
      <c r="F545" s="21" t="s">
        <v>7462</v>
      </c>
      <c r="G545" s="22"/>
      <c r="H545" s="20" t="s">
        <v>4127</v>
      </c>
      <c r="I545" s="21" t="s">
        <v>4128</v>
      </c>
      <c r="J545" s="20" t="s">
        <v>4129</v>
      </c>
      <c r="K545" s="20" t="s">
        <v>4130</v>
      </c>
      <c r="L545" s="21" t="s">
        <v>5556</v>
      </c>
      <c r="M545" s="20" t="s">
        <v>5557</v>
      </c>
      <c r="N545" s="20" t="s">
        <v>5558</v>
      </c>
      <c r="O545" s="20">
        <v>10</v>
      </c>
      <c r="P545" s="21" t="s">
        <v>4137</v>
      </c>
      <c r="Q545" s="20" t="s">
        <v>4098</v>
      </c>
      <c r="R545" s="21" t="s">
        <v>4138</v>
      </c>
      <c r="S545" s="21" t="s">
        <v>4133</v>
      </c>
      <c r="T545" s="20">
        <v>111058</v>
      </c>
      <c r="U545" s="20">
        <v>1</v>
      </c>
      <c r="V545" s="20">
        <v>0</v>
      </c>
      <c r="W545" s="20" t="s">
        <v>5557</v>
      </c>
      <c r="Y545" s="22">
        <v>45939.775942673601</v>
      </c>
      <c r="Z545" s="20" t="s">
        <v>7463</v>
      </c>
      <c r="AA545" s="20" t="s">
        <v>4134</v>
      </c>
      <c r="AB545" s="27">
        <v>9106047122</v>
      </c>
      <c r="AC545" s="25" t="str">
        <f>VLOOKUP(AB545,Data!AF:AG,2,0)</f>
        <v>9106047122-00037528</v>
      </c>
      <c r="AE545" s="25" t="str">
        <f>VLOOKUP(AC545,Data!A:G,7,0)</f>
        <v>00037528</v>
      </c>
      <c r="AF545" s="25" t="str">
        <f>VLOOKUP(AC545,Data!A:D,4,0)</f>
        <v>09/10/2025</v>
      </c>
      <c r="AG545" s="20" t="s">
        <v>107</v>
      </c>
      <c r="AH545" s="25" t="s">
        <v>3829</v>
      </c>
      <c r="AI545" s="25" t="str">
        <f>VLOOKUP(AG545,'mã win'!B:K,10,0)</f>
        <v>B</v>
      </c>
      <c r="AJ545" s="20" t="str">
        <f>VLOOKUP(Q545,'mã sp'!A:B,2,0)</f>
        <v>GM500</v>
      </c>
      <c r="AK545" s="25" t="str">
        <f>VLOOKUP(AC545,Data!A:F,6,0)</f>
        <v>K25TTM</v>
      </c>
      <c r="AL545" s="20" t="str">
        <f t="shared" si="32"/>
        <v>2AG0 WM+ NAN Khối 4, TT Yên Thành</v>
      </c>
      <c r="AM545" s="20" t="str">
        <f>VLOOKUP(AC545,Data!A:M,13,0)</f>
        <v>0104918404-058</v>
      </c>
      <c r="AO545" s="20" t="str">
        <f t="shared" si="33"/>
        <v/>
      </c>
      <c r="AP545" s="20" t="str">
        <f>IF(AND(AM545="0104918404",AO545=""),"WIN"&amp;L545,IF(AO545="",VLOOKUP(AM545,'mã win'!B:J,9,0),""))</f>
        <v>WIN-058</v>
      </c>
      <c r="AQ545" s="25" t="str">
        <f t="shared" si="34"/>
        <v>WIN-058</v>
      </c>
      <c r="AR545" s="1">
        <f t="shared" si="35"/>
        <v>119942.64</v>
      </c>
    </row>
    <row r="546" spans="1:44" x14ac:dyDescent="0.25">
      <c r="A546" s="20">
        <v>8032</v>
      </c>
      <c r="B546" s="21">
        <v>9106047203</v>
      </c>
      <c r="C546" s="22">
        <v>45939</v>
      </c>
      <c r="D546" s="22">
        <v>45944</v>
      </c>
      <c r="E546" s="23">
        <v>45939.7945614583</v>
      </c>
      <c r="F546" s="21" t="s">
        <v>7464</v>
      </c>
      <c r="G546" s="22"/>
      <c r="H546" s="20" t="s">
        <v>4127</v>
      </c>
      <c r="I546" s="21" t="s">
        <v>4128</v>
      </c>
      <c r="J546" s="20" t="s">
        <v>4129</v>
      </c>
      <c r="K546" s="20" t="s">
        <v>4130</v>
      </c>
      <c r="L546" s="21" t="s">
        <v>5232</v>
      </c>
      <c r="M546" s="20" t="s">
        <v>5233</v>
      </c>
      <c r="N546" s="20" t="s">
        <v>5234</v>
      </c>
      <c r="O546" s="20">
        <v>10</v>
      </c>
      <c r="P546" s="21" t="s">
        <v>4137</v>
      </c>
      <c r="Q546" s="20" t="s">
        <v>4098</v>
      </c>
      <c r="R546" s="21" t="s">
        <v>4138</v>
      </c>
      <c r="S546" s="21" t="s">
        <v>4133</v>
      </c>
      <c r="T546" s="20">
        <v>111058</v>
      </c>
      <c r="U546" s="20">
        <v>2</v>
      </c>
      <c r="V546" s="20">
        <v>0</v>
      </c>
      <c r="W546" s="20" t="s">
        <v>5235</v>
      </c>
      <c r="Y546" s="22">
        <v>45939.794561805596</v>
      </c>
      <c r="AA546" s="20" t="s">
        <v>4134</v>
      </c>
      <c r="AB546" s="27">
        <v>9106047203</v>
      </c>
      <c r="AC546" s="25" t="str">
        <f>VLOOKUP(AB546,Data!AF:AG,2,0)</f>
        <v>9106047203-00081223</v>
      </c>
      <c r="AE546" s="25" t="str">
        <f>VLOOKUP(AC546,Data!A:G,7,0)</f>
        <v>00081223</v>
      </c>
      <c r="AF546" s="25" t="str">
        <f>VLOOKUP(AC546,Data!A:D,4,0)</f>
        <v>09/10/2025</v>
      </c>
      <c r="AG546" s="20" t="s">
        <v>64</v>
      </c>
      <c r="AH546" s="25" t="s">
        <v>3639</v>
      </c>
      <c r="AI546" s="25" t="str">
        <f>VLOOKUP(AG546,'mã win'!B:K,10,0)</f>
        <v>N</v>
      </c>
      <c r="AJ546" s="20" t="str">
        <f>VLOOKUP(Q546,'mã sp'!A:B,2,0)</f>
        <v>GM500</v>
      </c>
      <c r="AK546" s="25" t="str">
        <f>VLOOKUP(AC546,Data!A:F,6,0)</f>
        <v>K25TTM</v>
      </c>
      <c r="AL546" s="20" t="str">
        <f t="shared" si="32"/>
        <v>3739 WIN DNG 76B-76C Bà Huyện Thanh Quan</v>
      </c>
      <c r="AM546" s="20" t="str">
        <f>VLOOKUP(AC546,Data!A:M,13,0)</f>
        <v>0104918404-009</v>
      </c>
      <c r="AO546" s="20" t="str">
        <f t="shared" si="33"/>
        <v/>
      </c>
      <c r="AP546" s="20" t="str">
        <f>IF(AND(AM546="0104918404",AO546=""),"WIN"&amp;L546,IF(AO546="",VLOOKUP(AM546,'mã win'!B:J,9,0),""))</f>
        <v>WIN-DNG-01-009</v>
      </c>
      <c r="AQ546" s="25" t="str">
        <f t="shared" si="34"/>
        <v>WIN-DNG-01-009</v>
      </c>
      <c r="AR546" s="1">
        <f t="shared" si="35"/>
        <v>239885.28</v>
      </c>
    </row>
    <row r="547" spans="1:44" x14ac:dyDescent="0.25">
      <c r="A547" s="20">
        <v>8033</v>
      </c>
      <c r="B547" s="21">
        <v>9106047233</v>
      </c>
      <c r="C547" s="22">
        <v>45939</v>
      </c>
      <c r="D547" s="22">
        <v>45942</v>
      </c>
      <c r="E547" s="23">
        <v>45939.807713773102</v>
      </c>
      <c r="F547" s="21" t="s">
        <v>7465</v>
      </c>
      <c r="G547" s="22"/>
      <c r="H547" s="20" t="s">
        <v>4127</v>
      </c>
      <c r="I547" s="21" t="s">
        <v>4128</v>
      </c>
      <c r="J547" s="20" t="s">
        <v>4129</v>
      </c>
      <c r="K547" s="20" t="s">
        <v>4130</v>
      </c>
      <c r="L547" s="21" t="s">
        <v>4356</v>
      </c>
      <c r="M547" s="20" t="s">
        <v>4357</v>
      </c>
      <c r="N547" s="20" t="s">
        <v>4358</v>
      </c>
      <c r="O547" s="20">
        <v>10</v>
      </c>
      <c r="P547" s="21" t="s">
        <v>4131</v>
      </c>
      <c r="Q547" s="20" t="s">
        <v>4099</v>
      </c>
      <c r="R547" s="21" t="s">
        <v>4132</v>
      </c>
      <c r="S547" s="21" t="s">
        <v>4133</v>
      </c>
      <c r="T547" s="20">
        <v>73431</v>
      </c>
      <c r="U547" s="20">
        <v>1</v>
      </c>
      <c r="V547" s="20">
        <v>0</v>
      </c>
      <c r="W547" s="20" t="s">
        <v>4357</v>
      </c>
      <c r="Y547" s="22">
        <v>45939.8077128472</v>
      </c>
      <c r="AA547" s="20" t="s">
        <v>4134</v>
      </c>
      <c r="AB547" s="27">
        <v>9106047233</v>
      </c>
      <c r="AC547" s="25" t="str">
        <f>VLOOKUP(AB547,Data!AF:AG,2,0)</f>
        <v>9106047233-00009643</v>
      </c>
      <c r="AE547" s="25" t="str">
        <f>VLOOKUP(AC547,Data!A:G,7,0)</f>
        <v>00009643</v>
      </c>
      <c r="AF547" s="25" t="str">
        <f>VLOOKUP(AC547,Data!A:D,4,0)</f>
        <v>09/10/2025</v>
      </c>
      <c r="AG547" s="20" t="s">
        <v>73</v>
      </c>
      <c r="AH547" s="25" t="s">
        <v>3885</v>
      </c>
      <c r="AI547" s="25" t="str">
        <f>VLOOKUP(AG547,'mã win'!B:K,10,0)</f>
        <v>N</v>
      </c>
      <c r="AJ547" s="20" t="str">
        <f>VLOOKUP(Q547,'mã sp'!A:B,2,0)</f>
        <v>CGM300</v>
      </c>
      <c r="AK547" s="25" t="str">
        <f>VLOOKUP(AC547,Data!A:F,6,0)</f>
        <v>K25TTM</v>
      </c>
      <c r="AL547" s="20" t="str">
        <f t="shared" si="32"/>
        <v>2AMS WM+ BDH 286 Quang Trung</v>
      </c>
      <c r="AM547" s="20" t="str">
        <f>VLOOKUP(AC547,Data!A:M,13,0)</f>
        <v>0104918404-071</v>
      </c>
      <c r="AO547" s="20" t="str">
        <f t="shared" si="33"/>
        <v/>
      </c>
      <c r="AP547" s="20" t="str">
        <f>IF(AND(AM547="0104918404",AO547=""),"WIN"&amp;L547,IF(AO547="",VLOOKUP(AM547,'mã win'!B:J,9,0),""))</f>
        <v>WIN-071</v>
      </c>
      <c r="AQ547" s="25" t="str">
        <f t="shared" si="34"/>
        <v>WIN-071</v>
      </c>
      <c r="AR547" s="1">
        <f t="shared" si="35"/>
        <v>79305.48</v>
      </c>
    </row>
    <row r="548" spans="1:44" x14ac:dyDescent="0.25">
      <c r="A548" s="20">
        <v>8034</v>
      </c>
      <c r="B548" s="21">
        <v>9106047251</v>
      </c>
      <c r="C548" s="22">
        <v>45939</v>
      </c>
      <c r="D548" s="22">
        <v>45939</v>
      </c>
      <c r="E548" s="23">
        <v>45939.816921145801</v>
      </c>
      <c r="F548" s="21" t="s">
        <v>7466</v>
      </c>
      <c r="G548" s="22"/>
      <c r="H548" s="20" t="s">
        <v>4127</v>
      </c>
      <c r="I548" s="21" t="s">
        <v>4128</v>
      </c>
      <c r="J548" s="20" t="s">
        <v>4129</v>
      </c>
      <c r="K548" s="20" t="s">
        <v>4130</v>
      </c>
      <c r="L548" s="21" t="s">
        <v>4875</v>
      </c>
      <c r="M548" s="20" t="s">
        <v>4876</v>
      </c>
      <c r="N548" s="20" t="s">
        <v>4877</v>
      </c>
      <c r="O548" s="20">
        <v>10</v>
      </c>
      <c r="P548" s="21" t="s">
        <v>4139</v>
      </c>
      <c r="Q548" s="20" t="s">
        <v>3948</v>
      </c>
      <c r="R548" s="21" t="s">
        <v>4140</v>
      </c>
      <c r="S548" s="21" t="s">
        <v>4133</v>
      </c>
      <c r="T548" s="20">
        <v>74250</v>
      </c>
      <c r="U548" s="20">
        <v>1</v>
      </c>
      <c r="V548" s="20">
        <v>0</v>
      </c>
      <c r="W548" s="20" t="s">
        <v>4876</v>
      </c>
      <c r="Y548" s="22">
        <v>45939.816920451398</v>
      </c>
      <c r="AA548" s="20" t="s">
        <v>4134</v>
      </c>
      <c r="AB548" s="27">
        <v>9106047251</v>
      </c>
      <c r="AC548" s="25" t="str">
        <f>VLOOKUP(AB548,Data!AF:AG,2,0)</f>
        <v>9106047251-00037535</v>
      </c>
      <c r="AE548" s="25" t="str">
        <f>VLOOKUP(AC548,Data!A:G,7,0)</f>
        <v>00037535</v>
      </c>
      <c r="AF548" s="25" t="str">
        <f>VLOOKUP(AC548,Data!A:D,4,0)</f>
        <v>09/10/2025</v>
      </c>
      <c r="AG548" s="20" t="s">
        <v>107</v>
      </c>
      <c r="AH548" s="25" t="s">
        <v>3829</v>
      </c>
      <c r="AI548" s="25" t="str">
        <f>VLOOKUP(AG548,'mã win'!B:K,10,0)</f>
        <v>B</v>
      </c>
      <c r="AJ548" s="20" t="str">
        <f>VLOOKUP(Q548,'mã sp'!A:B,2,0)</f>
        <v>CC300</v>
      </c>
      <c r="AK548" s="25" t="str">
        <f>VLOOKUP(AC548,Data!A:F,6,0)</f>
        <v>K25TTM</v>
      </c>
      <c r="AL548" s="20" t="str">
        <f t="shared" si="32"/>
        <v>2BH1 WM+ NAN 129 Mai Lão Bạng</v>
      </c>
      <c r="AM548" s="20" t="str">
        <f>VLOOKUP(AC548,Data!A:M,13,0)</f>
        <v>0104918404-058</v>
      </c>
      <c r="AO548" s="20" t="str">
        <f t="shared" si="33"/>
        <v/>
      </c>
      <c r="AP548" s="20" t="str">
        <f>IF(AND(AM548="0104918404",AO548=""),"WIN"&amp;L548,IF(AO548="",VLOOKUP(AM548,'mã win'!B:J,9,0),""))</f>
        <v>WIN-058</v>
      </c>
      <c r="AQ548" s="25" t="str">
        <f t="shared" si="34"/>
        <v>WIN-058</v>
      </c>
      <c r="AR548" s="1">
        <f t="shared" si="35"/>
        <v>80190</v>
      </c>
    </row>
    <row r="549" spans="1:44" x14ac:dyDescent="0.25">
      <c r="A549" s="20">
        <v>8035</v>
      </c>
      <c r="B549" s="21">
        <v>9106047272</v>
      </c>
      <c r="C549" s="22">
        <v>45939</v>
      </c>
      <c r="D549" s="22">
        <v>45939</v>
      </c>
      <c r="E549" s="23">
        <v>45939.820102743099</v>
      </c>
      <c r="F549" s="21" t="s">
        <v>7467</v>
      </c>
      <c r="G549" s="22"/>
      <c r="H549" s="20" t="s">
        <v>4127</v>
      </c>
      <c r="I549" s="21" t="s">
        <v>4128</v>
      </c>
      <c r="J549" s="20" t="s">
        <v>4129</v>
      </c>
      <c r="K549" s="20" t="s">
        <v>4130</v>
      </c>
      <c r="L549" s="21" t="s">
        <v>5522</v>
      </c>
      <c r="M549" s="20" t="s">
        <v>5523</v>
      </c>
      <c r="N549" s="20" t="s">
        <v>5524</v>
      </c>
      <c r="O549" s="20">
        <v>10</v>
      </c>
      <c r="P549" s="21" t="s">
        <v>4139</v>
      </c>
      <c r="Q549" s="20" t="s">
        <v>3948</v>
      </c>
      <c r="R549" s="21" t="s">
        <v>4140</v>
      </c>
      <c r="S549" s="21" t="s">
        <v>4133</v>
      </c>
      <c r="T549" s="20">
        <v>74250</v>
      </c>
      <c r="U549" s="20">
        <v>2</v>
      </c>
      <c r="V549" s="20">
        <v>0</v>
      </c>
      <c r="W549" s="20" t="s">
        <v>5525</v>
      </c>
      <c r="Y549" s="22">
        <v>45939.8201017014</v>
      </c>
      <c r="AA549" s="20" t="s">
        <v>4134</v>
      </c>
      <c r="AB549" s="27">
        <v>9106047272</v>
      </c>
      <c r="AC549" s="25" t="str">
        <f>VLOOKUP(AB549,Data!AF:AG,2,0)</f>
        <v>9106047272-00015002</v>
      </c>
      <c r="AE549" s="25" t="str">
        <f>VLOOKUP(AC549,Data!A:G,7,0)</f>
        <v>00015002</v>
      </c>
      <c r="AF549" s="25" t="str">
        <f>VLOOKUP(AC549,Data!A:D,4,0)</f>
        <v>09/10/2025</v>
      </c>
      <c r="AG549" s="20" t="s">
        <v>373</v>
      </c>
      <c r="AH549" s="25" t="s">
        <v>3612</v>
      </c>
      <c r="AI549" s="25" t="str">
        <f>VLOOKUP(AG549,'mã win'!B:K,10,0)</f>
        <v>B</v>
      </c>
      <c r="AJ549" s="20" t="str">
        <f>VLOOKUP(Q549,'mã sp'!A:B,2,0)</f>
        <v>CC300</v>
      </c>
      <c r="AK549" s="25" t="str">
        <f>VLOOKUP(AC549,Data!A:F,6,0)</f>
        <v>K25TTM</v>
      </c>
      <c r="AL549" s="20" t="str">
        <f t="shared" si="32"/>
        <v>5737 WM+ HTH 9 Nguyễn Thiếp, TT Nghèn</v>
      </c>
      <c r="AM549" s="20" t="str">
        <f>VLOOKUP(AC549,Data!A:M,13,0)</f>
        <v>0104918404-004</v>
      </c>
      <c r="AO549" s="20" t="str">
        <f t="shared" si="33"/>
        <v/>
      </c>
      <c r="AP549" s="20" t="str">
        <f>IF(AND(AM549="0104918404",AO549=""),"WIN"&amp;L549,IF(AO549="",VLOOKUP(AM549,'mã win'!B:J,9,0),""))</f>
        <v>WIN-HTH-00-004</v>
      </c>
      <c r="AQ549" s="25" t="str">
        <f t="shared" si="34"/>
        <v>WIN-HTH-00-004</v>
      </c>
      <c r="AR549" s="1">
        <f t="shared" si="35"/>
        <v>160380</v>
      </c>
    </row>
    <row r="550" spans="1:44" x14ac:dyDescent="0.25">
      <c r="A550" s="20">
        <v>8036</v>
      </c>
      <c r="B550" s="21">
        <v>9106047273</v>
      </c>
      <c r="C550" s="22">
        <v>45939</v>
      </c>
      <c r="D550" s="22">
        <v>45939</v>
      </c>
      <c r="E550" s="23">
        <v>45939.822424340302</v>
      </c>
      <c r="F550" s="21" t="s">
        <v>7468</v>
      </c>
      <c r="G550" s="22"/>
      <c r="H550" s="20" t="s">
        <v>4127</v>
      </c>
      <c r="I550" s="21" t="s">
        <v>4128</v>
      </c>
      <c r="J550" s="20" t="s">
        <v>4129</v>
      </c>
      <c r="K550" s="20" t="s">
        <v>4130</v>
      </c>
      <c r="L550" s="21" t="s">
        <v>5522</v>
      </c>
      <c r="M550" s="20" t="s">
        <v>5523</v>
      </c>
      <c r="N550" s="20" t="s">
        <v>5524</v>
      </c>
      <c r="O550" s="20">
        <v>10</v>
      </c>
      <c r="P550" s="21" t="s">
        <v>4141</v>
      </c>
      <c r="Q550" s="20" t="s">
        <v>4058</v>
      </c>
      <c r="R550" s="21" t="s">
        <v>4142</v>
      </c>
      <c r="S550" s="21" t="s">
        <v>4133</v>
      </c>
      <c r="T550" s="20">
        <v>37720</v>
      </c>
      <c r="U550" s="20">
        <v>2</v>
      </c>
      <c r="V550" s="20">
        <v>0</v>
      </c>
      <c r="W550" s="20" t="s">
        <v>5525</v>
      </c>
      <c r="Y550" s="22">
        <v>45939.822423298603</v>
      </c>
      <c r="AA550" s="20" t="s">
        <v>4134</v>
      </c>
      <c r="AB550" s="27">
        <v>9106047273</v>
      </c>
      <c r="AC550" s="25" t="str">
        <f>VLOOKUP(AB550,Data!AF:AG,2,0)</f>
        <v>9106047273-00015003</v>
      </c>
      <c r="AE550" s="25" t="str">
        <f>VLOOKUP(AC550,Data!A:G,7,0)</f>
        <v>00015003</v>
      </c>
      <c r="AF550" s="25" t="str">
        <f>VLOOKUP(AC550,Data!A:D,4,0)</f>
        <v>09/10/2025</v>
      </c>
      <c r="AG550" s="20" t="s">
        <v>373</v>
      </c>
      <c r="AH550" s="25" t="s">
        <v>3612</v>
      </c>
      <c r="AI550" s="25" t="str">
        <f>VLOOKUP(AG550,'mã win'!B:K,10,0)</f>
        <v>B</v>
      </c>
      <c r="AJ550" s="20" t="str">
        <f>VLOOKUP(Q550,'mã sp'!A:B,2,0)</f>
        <v>MNH250</v>
      </c>
      <c r="AK550" s="25" t="str">
        <f>VLOOKUP(AC550,Data!A:F,6,0)</f>
        <v>K25TTM</v>
      </c>
      <c r="AL550" s="20" t="str">
        <f t="shared" si="32"/>
        <v>5737 WM+ HTH 9 Nguyễn Thiếp, TT Nghèn</v>
      </c>
      <c r="AM550" s="20" t="str">
        <f>VLOOKUP(AC550,Data!A:M,13,0)</f>
        <v>0104918404-004</v>
      </c>
      <c r="AO550" s="20" t="str">
        <f t="shared" si="33"/>
        <v/>
      </c>
      <c r="AP550" s="20" t="str">
        <f>IF(AND(AM550="0104918404",AO550=""),"WIN"&amp;L550,IF(AO550="",VLOOKUP(AM550,'mã win'!B:J,9,0),""))</f>
        <v>WIN-HTH-00-004</v>
      </c>
      <c r="AQ550" s="25" t="str">
        <f t="shared" si="34"/>
        <v>WIN-HTH-00-004</v>
      </c>
      <c r="AR550" s="1">
        <f t="shared" si="35"/>
        <v>81475.199999999997</v>
      </c>
    </row>
    <row r="551" spans="1:44" x14ac:dyDescent="0.25">
      <c r="A551" s="20">
        <v>8037</v>
      </c>
      <c r="B551" s="21">
        <v>9106047273</v>
      </c>
      <c r="C551" s="22">
        <v>45939</v>
      </c>
      <c r="D551" s="22">
        <v>45939</v>
      </c>
      <c r="E551" s="23">
        <v>45939.822424340302</v>
      </c>
      <c r="F551" s="21" t="s">
        <v>7468</v>
      </c>
      <c r="G551" s="22"/>
      <c r="H551" s="20" t="s">
        <v>4127</v>
      </c>
      <c r="I551" s="21" t="s">
        <v>4128</v>
      </c>
      <c r="J551" s="20" t="s">
        <v>4129</v>
      </c>
      <c r="K551" s="20" t="s">
        <v>4130</v>
      </c>
      <c r="L551" s="21" t="s">
        <v>5522</v>
      </c>
      <c r="M551" s="20" t="s">
        <v>5523</v>
      </c>
      <c r="N551" s="20" t="s">
        <v>5524</v>
      </c>
      <c r="O551" s="20">
        <v>20</v>
      </c>
      <c r="P551" s="21" t="s">
        <v>4135</v>
      </c>
      <c r="Q551" s="20" t="s">
        <v>4086</v>
      </c>
      <c r="R551" s="21" t="s">
        <v>4136</v>
      </c>
      <c r="S551" s="21" t="s">
        <v>4133</v>
      </c>
      <c r="T551" s="20">
        <v>45588</v>
      </c>
      <c r="U551" s="20">
        <v>2</v>
      </c>
      <c r="V551" s="20">
        <v>0</v>
      </c>
      <c r="W551" s="20" t="s">
        <v>5525</v>
      </c>
      <c r="Y551" s="22">
        <v>45939.822423298603</v>
      </c>
      <c r="AA551" s="20" t="s">
        <v>4134</v>
      </c>
      <c r="AB551" s="27">
        <v>9106047273</v>
      </c>
      <c r="AC551" s="25" t="str">
        <f>VLOOKUP(AB551,Data!AF:AG,2,0)</f>
        <v>9106047273-00015003</v>
      </c>
      <c r="AE551" s="25" t="str">
        <f>VLOOKUP(AC551,Data!A:G,7,0)</f>
        <v>00015003</v>
      </c>
      <c r="AF551" s="25" t="str">
        <f>VLOOKUP(AC551,Data!A:D,4,0)</f>
        <v>09/10/2025</v>
      </c>
      <c r="AG551" s="20" t="s">
        <v>373</v>
      </c>
      <c r="AH551" s="25" t="s">
        <v>3612</v>
      </c>
      <c r="AI551" s="25" t="str">
        <f>VLOOKUP(AG551,'mã win'!B:K,10,0)</f>
        <v>B</v>
      </c>
      <c r="AJ551" s="20" t="str">
        <f>VLOOKUP(Q551,'mã sp'!A:B,2,0)</f>
        <v>TH200</v>
      </c>
      <c r="AK551" s="25" t="str">
        <f>VLOOKUP(AC551,Data!A:F,6,0)</f>
        <v>K25TTM</v>
      </c>
      <c r="AL551" s="20" t="str">
        <f t="shared" si="32"/>
        <v>5737 WM+ HTH 9 Nguyễn Thiếp, TT Nghèn</v>
      </c>
      <c r="AM551" s="20" t="str">
        <f>VLOOKUP(AC551,Data!A:M,13,0)</f>
        <v>0104918404-004</v>
      </c>
      <c r="AO551" s="20" t="str">
        <f t="shared" si="33"/>
        <v/>
      </c>
      <c r="AP551" s="20" t="str">
        <f>IF(AND(AM551="0104918404",AO551=""),"WIN"&amp;L551,IF(AO551="",VLOOKUP(AM551,'mã win'!B:J,9,0),""))</f>
        <v>WIN-HTH-00-004</v>
      </c>
      <c r="AQ551" s="25" t="str">
        <f t="shared" si="34"/>
        <v>WIN-HTH-00-004</v>
      </c>
      <c r="AR551" s="1">
        <f t="shared" si="35"/>
        <v>98470.080000000002</v>
      </c>
    </row>
    <row r="552" spans="1:44" x14ac:dyDescent="0.25">
      <c r="A552" s="20">
        <v>8038</v>
      </c>
      <c r="B552" s="21">
        <v>9106047311</v>
      </c>
      <c r="C552" s="22">
        <v>45939</v>
      </c>
      <c r="D552" s="22">
        <v>45944</v>
      </c>
      <c r="E552" s="23">
        <v>45939.823214930599</v>
      </c>
      <c r="F552" s="21" t="s">
        <v>7469</v>
      </c>
      <c r="G552" s="22"/>
      <c r="H552" s="20" t="s">
        <v>4127</v>
      </c>
      <c r="I552" s="21" t="s">
        <v>4128</v>
      </c>
      <c r="J552" s="20" t="s">
        <v>4129</v>
      </c>
      <c r="K552" s="20" t="s">
        <v>4130</v>
      </c>
      <c r="L552" s="21" t="s">
        <v>7470</v>
      </c>
      <c r="M552" s="20" t="s">
        <v>7471</v>
      </c>
      <c r="N552" s="20" t="s">
        <v>7472</v>
      </c>
      <c r="O552" s="20">
        <v>10</v>
      </c>
      <c r="P552" s="21" t="s">
        <v>4137</v>
      </c>
      <c r="Q552" s="20" t="s">
        <v>4098</v>
      </c>
      <c r="R552" s="21" t="s">
        <v>4138</v>
      </c>
      <c r="S552" s="21" t="s">
        <v>4133</v>
      </c>
      <c r="T552" s="20">
        <v>111058</v>
      </c>
      <c r="U552" s="20">
        <v>2</v>
      </c>
      <c r="V552" s="20">
        <v>0</v>
      </c>
      <c r="W552" s="20" t="s">
        <v>7471</v>
      </c>
      <c r="Y552" s="22">
        <v>45939.823213969903</v>
      </c>
      <c r="AA552" s="20" t="s">
        <v>4134</v>
      </c>
      <c r="AB552" s="27">
        <v>9106047311</v>
      </c>
      <c r="AC552" s="25" t="str">
        <f>VLOOKUP(AB552,Data!AF:AG,2,0)</f>
        <v>9106047311-00004696</v>
      </c>
      <c r="AE552" s="25" t="str">
        <f>VLOOKUP(AC552,Data!A:G,7,0)</f>
        <v>00004696</v>
      </c>
      <c r="AF552" s="25" t="str">
        <f>VLOOKUP(AC552,Data!A:D,4,0)</f>
        <v>09/10/2025</v>
      </c>
      <c r="AG552" s="20" t="s">
        <v>1179</v>
      </c>
      <c r="AH552" s="25" t="s">
        <v>3633</v>
      </c>
      <c r="AI552" s="25" t="str">
        <f>VLOOKUP(AG552,'mã win'!B:K,10,0)</f>
        <v>N</v>
      </c>
      <c r="AJ552" s="20" t="str">
        <f>VLOOKUP(Q552,'mã sp'!A:B,2,0)</f>
        <v>GM500</v>
      </c>
      <c r="AK552" s="25" t="str">
        <f>VLOOKUP(AC552,Data!A:F,6,0)</f>
        <v>K25TTM</v>
      </c>
      <c r="AL552" s="20" t="str">
        <f t="shared" si="32"/>
        <v>6657 WM+ LDG 32 Thống Nhất</v>
      </c>
      <c r="AM552" s="20" t="str">
        <f>VLOOKUP(AC552,Data!A:M,13,0)</f>
        <v>0104918404-008</v>
      </c>
      <c r="AO552" s="20" t="str">
        <f t="shared" si="33"/>
        <v/>
      </c>
      <c r="AP552" s="20" t="str">
        <f>IF(AND(AM552="0104918404",AO552=""),"WIN"&amp;L552,IF(AO552="",VLOOKUP(AM552,'mã win'!B:J,9,0),""))</f>
        <v>WIN-LDG-01-008</v>
      </c>
      <c r="AQ552" s="25" t="str">
        <f t="shared" si="34"/>
        <v>WIN-LDG-01-008</v>
      </c>
      <c r="AR552" s="1">
        <f t="shared" si="35"/>
        <v>239885.28</v>
      </c>
    </row>
    <row r="553" spans="1:44" x14ac:dyDescent="0.25">
      <c r="A553" s="20">
        <v>8039</v>
      </c>
      <c r="B553" s="21">
        <v>9106047335</v>
      </c>
      <c r="C553" s="22">
        <v>45939</v>
      </c>
      <c r="D553" s="22">
        <v>45939</v>
      </c>
      <c r="E553" s="23">
        <v>45939.839819178203</v>
      </c>
      <c r="F553" s="21" t="s">
        <v>7473</v>
      </c>
      <c r="G553" s="22"/>
      <c r="H553" s="20" t="s">
        <v>4127</v>
      </c>
      <c r="I553" s="21" t="s">
        <v>4128</v>
      </c>
      <c r="J553" s="20" t="s">
        <v>4129</v>
      </c>
      <c r="K553" s="20" t="s">
        <v>4130</v>
      </c>
      <c r="L553" s="21" t="s">
        <v>6181</v>
      </c>
      <c r="M553" s="20" t="s">
        <v>6182</v>
      </c>
      <c r="N553" s="20" t="s">
        <v>6183</v>
      </c>
      <c r="O553" s="20">
        <v>10</v>
      </c>
      <c r="P553" s="21" t="s">
        <v>4139</v>
      </c>
      <c r="Q553" s="20" t="s">
        <v>3948</v>
      </c>
      <c r="R553" s="21" t="s">
        <v>4140</v>
      </c>
      <c r="S553" s="21" t="s">
        <v>4133</v>
      </c>
      <c r="T553" s="20">
        <v>74250</v>
      </c>
      <c r="U553" s="20">
        <v>1</v>
      </c>
      <c r="V553" s="20">
        <v>0</v>
      </c>
      <c r="W553" s="20" t="s">
        <v>6182</v>
      </c>
      <c r="X553" s="20" t="s">
        <v>4161</v>
      </c>
      <c r="Y553" s="22">
        <v>45939.839817939799</v>
      </c>
      <c r="AA553" s="20" t="s">
        <v>4134</v>
      </c>
      <c r="AB553" s="27">
        <v>9106047335</v>
      </c>
      <c r="AC553" s="25" t="str">
        <f>VLOOKUP(AB553,Data!AF:AG,2,0)</f>
        <v>9106047335-00081229</v>
      </c>
      <c r="AE553" s="25" t="str">
        <f>VLOOKUP(AC553,Data!A:G,7,0)</f>
        <v>00081229</v>
      </c>
      <c r="AF553" s="25" t="str">
        <f>VLOOKUP(AC553,Data!A:D,4,0)</f>
        <v>09/10/2025</v>
      </c>
      <c r="AG553" s="20" t="s">
        <v>64</v>
      </c>
      <c r="AH553" s="25" t="s">
        <v>3639</v>
      </c>
      <c r="AI553" s="25" t="str">
        <f>VLOOKUP(AG553,'mã win'!B:K,10,0)</f>
        <v>N</v>
      </c>
      <c r="AJ553" s="20" t="str">
        <f>VLOOKUP(Q553,'mã sp'!A:B,2,0)</f>
        <v>CC300</v>
      </c>
      <c r="AK553" s="25" t="str">
        <f>VLOOKUP(AC553,Data!A:F,6,0)</f>
        <v>K25TTM</v>
      </c>
      <c r="AL553" s="20" t="str">
        <f t="shared" si="32"/>
        <v>5421 WM+ DNG 124 Nguyễn Đức Trung</v>
      </c>
      <c r="AM553" s="20" t="str">
        <f>VLOOKUP(AC553,Data!A:M,13,0)</f>
        <v>0104918404-009</v>
      </c>
      <c r="AO553" s="20" t="str">
        <f t="shared" si="33"/>
        <v/>
      </c>
      <c r="AP553" s="20" t="str">
        <f>IF(AND(AM553="0104918404",AO553=""),"WIN"&amp;L553,IF(AO553="",VLOOKUP(AM553,'mã win'!B:J,9,0),""))</f>
        <v>WIN-DNG-01-009</v>
      </c>
      <c r="AQ553" s="25" t="str">
        <f t="shared" si="34"/>
        <v>WIN-DNG-01-009</v>
      </c>
      <c r="AR553" s="1">
        <f t="shared" si="35"/>
        <v>80190</v>
      </c>
    </row>
    <row r="554" spans="1:44" x14ac:dyDescent="0.25">
      <c r="A554" s="20">
        <v>8040</v>
      </c>
      <c r="B554" s="21">
        <v>9106047350</v>
      </c>
      <c r="C554" s="22">
        <v>45939</v>
      </c>
      <c r="D554" s="22">
        <v>45944</v>
      </c>
      <c r="E554" s="23">
        <v>45939.8402565625</v>
      </c>
      <c r="F554" s="21" t="s">
        <v>7474</v>
      </c>
      <c r="G554" s="22"/>
      <c r="H554" s="20" t="s">
        <v>4127</v>
      </c>
      <c r="I554" s="21" t="s">
        <v>4128</v>
      </c>
      <c r="J554" s="20" t="s">
        <v>4129</v>
      </c>
      <c r="K554" s="20" t="s">
        <v>4130</v>
      </c>
      <c r="L554" s="21" t="s">
        <v>6431</v>
      </c>
      <c r="M554" s="20" t="s">
        <v>6432</v>
      </c>
      <c r="N554" s="20" t="s">
        <v>6433</v>
      </c>
      <c r="O554" s="20">
        <v>10</v>
      </c>
      <c r="P554" s="21" t="s">
        <v>4152</v>
      </c>
      <c r="Q554" s="20" t="s">
        <v>4012</v>
      </c>
      <c r="R554" s="21" t="s">
        <v>4153</v>
      </c>
      <c r="S554" s="21" t="s">
        <v>4133</v>
      </c>
      <c r="T554" s="20">
        <v>50182</v>
      </c>
      <c r="U554" s="20">
        <v>1</v>
      </c>
      <c r="V554" s="20">
        <v>0</v>
      </c>
      <c r="W554" s="20" t="s">
        <v>6432</v>
      </c>
      <c r="X554" s="20" t="s">
        <v>6434</v>
      </c>
      <c r="Y554" s="22">
        <v>45939.840255474497</v>
      </c>
      <c r="AA554" s="20" t="s">
        <v>4134</v>
      </c>
      <c r="AB554" s="27">
        <v>9106047350</v>
      </c>
      <c r="AC554" s="25" t="str">
        <f>VLOOKUP(AB554,Data!AF:AG,2,0)</f>
        <v>9106047350-00081232</v>
      </c>
      <c r="AE554" s="25" t="str">
        <f>VLOOKUP(AC554,Data!A:G,7,0)</f>
        <v>00081232</v>
      </c>
      <c r="AF554" s="25" t="str">
        <f>VLOOKUP(AC554,Data!A:D,4,0)</f>
        <v>09/10/2025</v>
      </c>
      <c r="AG554" s="20" t="s">
        <v>64</v>
      </c>
      <c r="AH554" s="25" t="s">
        <v>3639</v>
      </c>
      <c r="AI554" s="25" t="str">
        <f>VLOOKUP(AG554,'mã win'!B:K,10,0)</f>
        <v>N</v>
      </c>
      <c r="AJ554" s="20" t="str">
        <f>VLOOKUP(Q554,'mã sp'!A:B,2,0)</f>
        <v>GTLX250G</v>
      </c>
      <c r="AK554" s="25" t="str">
        <f>VLOOKUP(AC554,Data!A:F,6,0)</f>
        <v>K25TTM</v>
      </c>
      <c r="AL554" s="20" t="str">
        <f t="shared" si="32"/>
        <v>3672 WM+ DNG 357 Ông Ích Khiêm</v>
      </c>
      <c r="AM554" s="20" t="str">
        <f>VLOOKUP(AC554,Data!A:M,13,0)</f>
        <v>0104918404-009</v>
      </c>
      <c r="AO554" s="20" t="str">
        <f t="shared" si="33"/>
        <v/>
      </c>
      <c r="AP554" s="20" t="str">
        <f>IF(AND(AM554="0104918404",AO554=""),"WIN"&amp;L554,IF(AO554="",VLOOKUP(AM554,'mã win'!B:J,9,0),""))</f>
        <v>WIN-DNG-01-009</v>
      </c>
      <c r="AQ554" s="25" t="str">
        <f t="shared" si="34"/>
        <v>WIN-DNG-01-009</v>
      </c>
      <c r="AR554" s="1">
        <f t="shared" si="35"/>
        <v>54196.56</v>
      </c>
    </row>
    <row r="555" spans="1:44" x14ac:dyDescent="0.25">
      <c r="A555" s="20">
        <v>8041</v>
      </c>
      <c r="B555" s="21">
        <v>9106047442</v>
      </c>
      <c r="C555" s="22">
        <v>45939</v>
      </c>
      <c r="D555" s="22">
        <v>45944</v>
      </c>
      <c r="E555" s="23">
        <v>45939.860742708297</v>
      </c>
      <c r="F555" s="21" t="s">
        <v>7475</v>
      </c>
      <c r="G555" s="22"/>
      <c r="H555" s="20" t="s">
        <v>4127</v>
      </c>
      <c r="I555" s="21" t="s">
        <v>4128</v>
      </c>
      <c r="J555" s="20" t="s">
        <v>4129</v>
      </c>
      <c r="K555" s="20" t="s">
        <v>4130</v>
      </c>
      <c r="L555" s="21" t="s">
        <v>7476</v>
      </c>
      <c r="M555" s="20" t="s">
        <v>7477</v>
      </c>
      <c r="N555" s="20" t="s">
        <v>7478</v>
      </c>
      <c r="O555" s="20">
        <v>10</v>
      </c>
      <c r="P555" s="21" t="s">
        <v>4135</v>
      </c>
      <c r="Q555" s="20" t="s">
        <v>4086</v>
      </c>
      <c r="R555" s="21" t="s">
        <v>4136</v>
      </c>
      <c r="S555" s="21" t="s">
        <v>4133</v>
      </c>
      <c r="T555" s="20">
        <v>45588</v>
      </c>
      <c r="U555" s="20">
        <v>3</v>
      </c>
      <c r="V555" s="20">
        <v>0</v>
      </c>
      <c r="W555" s="20" t="s">
        <v>7477</v>
      </c>
      <c r="Y555" s="22">
        <v>45939.860741238401</v>
      </c>
      <c r="AA555" s="20" t="s">
        <v>4134</v>
      </c>
      <c r="AB555" s="27">
        <v>9106047442</v>
      </c>
      <c r="AC555" s="25" t="str">
        <f>VLOOKUP(AB555,Data!AF:AG,2,0)</f>
        <v>9106047442-00005818</v>
      </c>
      <c r="AE555" s="25" t="str">
        <f>VLOOKUP(AC555,Data!A:G,7,0)</f>
        <v>00005818</v>
      </c>
      <c r="AF555" s="25" t="str">
        <f>VLOOKUP(AC555,Data!A:D,4,0)</f>
        <v>09/10/2025</v>
      </c>
      <c r="AG555" s="20" t="s">
        <v>455</v>
      </c>
      <c r="AH555" s="25" t="s">
        <v>3593</v>
      </c>
      <c r="AI555" s="25" t="str">
        <f>VLOOKUP(AG555,'mã win'!B:K,10,0)</f>
        <v>B</v>
      </c>
      <c r="AJ555" s="20" t="str">
        <f>VLOOKUP(Q555,'mã sp'!A:B,2,0)</f>
        <v>TH200</v>
      </c>
      <c r="AK555" s="25" t="str">
        <f>VLOOKUP(AC555,Data!A:F,6,0)</f>
        <v>K25TTM</v>
      </c>
      <c r="AL555" s="20" t="str">
        <f t="shared" si="32"/>
        <v>6603 WM+ NBH Phố 3, TT Yên Ninh</v>
      </c>
      <c r="AM555" s="20" t="str">
        <f>VLOOKUP(AC555,Data!A:M,13,0)</f>
        <v>0104918404-001</v>
      </c>
      <c r="AO555" s="20" t="str">
        <f t="shared" si="33"/>
        <v/>
      </c>
      <c r="AP555" s="20" t="str">
        <f>IF(AND(AM555="0104918404",AO555=""),"WIN"&amp;L555,IF(AO555="",VLOOKUP(AM555,'mã win'!B:J,9,0),""))</f>
        <v>WIN-NBH-00-001</v>
      </c>
      <c r="AQ555" s="25" t="str">
        <f t="shared" si="34"/>
        <v>WIN-NBH-00-001</v>
      </c>
      <c r="AR555" s="1">
        <f t="shared" si="35"/>
        <v>147705.12</v>
      </c>
    </row>
    <row r="556" spans="1:44" x14ac:dyDescent="0.25">
      <c r="A556" s="20">
        <v>8042</v>
      </c>
      <c r="B556" s="21">
        <v>9106047444</v>
      </c>
      <c r="C556" s="22">
        <v>45939</v>
      </c>
      <c r="D556" s="22">
        <v>45961</v>
      </c>
      <c r="E556" s="23">
        <v>45939.861051736101</v>
      </c>
      <c r="F556" s="21" t="s">
        <v>7479</v>
      </c>
      <c r="G556" s="22"/>
      <c r="H556" s="20" t="s">
        <v>4127</v>
      </c>
      <c r="I556" s="21" t="s">
        <v>4128</v>
      </c>
      <c r="J556" s="20" t="s">
        <v>4129</v>
      </c>
      <c r="K556" s="20" t="s">
        <v>4130</v>
      </c>
      <c r="L556" s="21" t="s">
        <v>5017</v>
      </c>
      <c r="M556" s="20" t="s">
        <v>5018</v>
      </c>
      <c r="N556" s="20" t="s">
        <v>5019</v>
      </c>
      <c r="O556" s="20">
        <v>10</v>
      </c>
      <c r="P556" s="21" t="s">
        <v>4152</v>
      </c>
      <c r="Q556" s="20" t="s">
        <v>4012</v>
      </c>
      <c r="R556" s="21" t="s">
        <v>4153</v>
      </c>
      <c r="S556" s="21" t="s">
        <v>4133</v>
      </c>
      <c r="T556" s="20">
        <v>50182</v>
      </c>
      <c r="U556" s="20">
        <v>2</v>
      </c>
      <c r="V556" s="20">
        <v>0</v>
      </c>
      <c r="W556" s="20" t="s">
        <v>5020</v>
      </c>
      <c r="X556" s="20" t="s">
        <v>5021</v>
      </c>
      <c r="Y556" s="22">
        <v>45939.861050462998</v>
      </c>
      <c r="Z556" s="20" t="s">
        <v>7480</v>
      </c>
      <c r="AA556" s="20" t="s">
        <v>4134</v>
      </c>
      <c r="AB556" s="27">
        <v>9106047444</v>
      </c>
      <c r="AC556" s="25" t="str">
        <f>VLOOKUP(AB556,Data!AF:AG,2,0)</f>
        <v>9106047444-00004709</v>
      </c>
      <c r="AE556" s="25" t="str">
        <f>VLOOKUP(AC556,Data!A:G,7,0)</f>
        <v>00004709</v>
      </c>
      <c r="AF556" s="25" t="str">
        <f>VLOOKUP(AC556,Data!A:D,4,0)</f>
        <v>10/10/2025</v>
      </c>
      <c r="AG556" s="20" t="s">
        <v>1179</v>
      </c>
      <c r="AH556" s="25" t="s">
        <v>3633</v>
      </c>
      <c r="AI556" s="25" t="str">
        <f>VLOOKUP(AG556,'mã win'!B:K,10,0)</f>
        <v>N</v>
      </c>
      <c r="AJ556" s="20" t="str">
        <f>VLOOKUP(Q556,'mã sp'!A:B,2,0)</f>
        <v>GTLX250G</v>
      </c>
      <c r="AK556" s="25" t="str">
        <f>VLOOKUP(AC556,Data!A:F,6,0)</f>
        <v>K25TTM</v>
      </c>
      <c r="AL556" s="20" t="str">
        <f t="shared" si="32"/>
        <v>1707 WM LDG Đức Trọng</v>
      </c>
      <c r="AM556" s="20" t="str">
        <f>VLOOKUP(AC556,Data!A:M,13,0)</f>
        <v>0104918404-008</v>
      </c>
      <c r="AO556" s="20" t="str">
        <f t="shared" si="33"/>
        <v/>
      </c>
      <c r="AP556" s="20" t="str">
        <f>IF(AND(AM556="0104918404",AO556=""),"WIN"&amp;L556,IF(AO556="",VLOOKUP(AM556,'mã win'!B:J,9,0),""))</f>
        <v>WIN-LDG-01-008</v>
      </c>
      <c r="AQ556" s="25" t="str">
        <f t="shared" si="34"/>
        <v>WIN-LDG-01-008</v>
      </c>
      <c r="AR556" s="1">
        <f t="shared" si="35"/>
        <v>108393.12</v>
      </c>
    </row>
    <row r="557" spans="1:44" x14ac:dyDescent="0.25">
      <c r="A557" s="20">
        <v>8043</v>
      </c>
      <c r="B557" s="21">
        <v>9106047444</v>
      </c>
      <c r="C557" s="22">
        <v>45939</v>
      </c>
      <c r="D557" s="22">
        <v>45961</v>
      </c>
      <c r="E557" s="23">
        <v>45939.861051736101</v>
      </c>
      <c r="F557" s="21" t="s">
        <v>7479</v>
      </c>
      <c r="G557" s="22"/>
      <c r="H557" s="20" t="s">
        <v>4127</v>
      </c>
      <c r="I557" s="21" t="s">
        <v>4128</v>
      </c>
      <c r="J557" s="20" t="s">
        <v>4129</v>
      </c>
      <c r="K557" s="20" t="s">
        <v>4130</v>
      </c>
      <c r="L557" s="21" t="s">
        <v>5017</v>
      </c>
      <c r="M557" s="20" t="s">
        <v>5018</v>
      </c>
      <c r="N557" s="20" t="s">
        <v>5019</v>
      </c>
      <c r="O557" s="20">
        <v>20</v>
      </c>
      <c r="P557" s="21" t="s">
        <v>4135</v>
      </c>
      <c r="Q557" s="20" t="s">
        <v>4086</v>
      </c>
      <c r="R557" s="21" t="s">
        <v>4136</v>
      </c>
      <c r="S557" s="21" t="s">
        <v>4133</v>
      </c>
      <c r="T557" s="20">
        <v>45588</v>
      </c>
      <c r="U557" s="20">
        <v>4</v>
      </c>
      <c r="V557" s="20">
        <v>0</v>
      </c>
      <c r="W557" s="20" t="s">
        <v>5020</v>
      </c>
      <c r="X557" s="20" t="s">
        <v>5021</v>
      </c>
      <c r="Y557" s="22">
        <v>45939.861050462998</v>
      </c>
      <c r="Z557" s="20" t="s">
        <v>7480</v>
      </c>
      <c r="AA557" s="20" t="s">
        <v>4134</v>
      </c>
      <c r="AB557" s="27">
        <v>9106047444</v>
      </c>
      <c r="AC557" s="25" t="str">
        <f>VLOOKUP(AB557,Data!AF:AG,2,0)</f>
        <v>9106047444-00004709</v>
      </c>
      <c r="AE557" s="25" t="str">
        <f>VLOOKUP(AC557,Data!A:G,7,0)</f>
        <v>00004709</v>
      </c>
      <c r="AF557" s="25" t="str">
        <f>VLOOKUP(AC557,Data!A:D,4,0)</f>
        <v>10/10/2025</v>
      </c>
      <c r="AG557" s="20" t="s">
        <v>1179</v>
      </c>
      <c r="AH557" s="25" t="s">
        <v>3633</v>
      </c>
      <c r="AI557" s="25" t="str">
        <f>VLOOKUP(AG557,'mã win'!B:K,10,0)</f>
        <v>N</v>
      </c>
      <c r="AJ557" s="20" t="str">
        <f>VLOOKUP(Q557,'mã sp'!A:B,2,0)</f>
        <v>TH200</v>
      </c>
      <c r="AK557" s="25" t="str">
        <f>VLOOKUP(AC557,Data!A:F,6,0)</f>
        <v>K25TTM</v>
      </c>
      <c r="AL557" s="20" t="str">
        <f t="shared" si="32"/>
        <v>1707 WM LDG Đức Trọng</v>
      </c>
      <c r="AM557" s="20" t="str">
        <f>VLOOKUP(AC557,Data!A:M,13,0)</f>
        <v>0104918404-008</v>
      </c>
      <c r="AO557" s="20" t="str">
        <f t="shared" si="33"/>
        <v/>
      </c>
      <c r="AP557" s="20" t="str">
        <f>IF(AND(AM557="0104918404",AO557=""),"WIN"&amp;L557,IF(AO557="",VLOOKUP(AM557,'mã win'!B:J,9,0),""))</f>
        <v>WIN-LDG-01-008</v>
      </c>
      <c r="AQ557" s="25" t="str">
        <f t="shared" si="34"/>
        <v>WIN-LDG-01-008</v>
      </c>
      <c r="AR557" s="1">
        <f t="shared" si="35"/>
        <v>196940.16</v>
      </c>
    </row>
    <row r="558" spans="1:44" x14ac:dyDescent="0.25">
      <c r="A558" s="20">
        <v>8044</v>
      </c>
      <c r="B558" s="21">
        <v>9106047560</v>
      </c>
      <c r="C558" s="22">
        <v>45939</v>
      </c>
      <c r="D558" s="22">
        <v>45939</v>
      </c>
      <c r="E558" s="23">
        <v>45939.8882459491</v>
      </c>
      <c r="F558" s="21" t="s">
        <v>7481</v>
      </c>
      <c r="G558" s="22"/>
      <c r="H558" s="20" t="s">
        <v>4127</v>
      </c>
      <c r="I558" s="21" t="s">
        <v>4128</v>
      </c>
      <c r="J558" s="20" t="s">
        <v>4129</v>
      </c>
      <c r="K558" s="20" t="s">
        <v>4130</v>
      </c>
      <c r="L558" s="21" t="s">
        <v>7482</v>
      </c>
      <c r="M558" s="20" t="s">
        <v>7483</v>
      </c>
      <c r="N558" s="20" t="s">
        <v>7484</v>
      </c>
      <c r="O558" s="20">
        <v>10</v>
      </c>
      <c r="P558" s="21" t="s">
        <v>4150</v>
      </c>
      <c r="Q558" s="20" t="s">
        <v>3966</v>
      </c>
      <c r="R558" s="21" t="s">
        <v>4151</v>
      </c>
      <c r="S558" s="21" t="s">
        <v>4133</v>
      </c>
      <c r="T558" s="20">
        <v>70950</v>
      </c>
      <c r="U558" s="20">
        <v>3</v>
      </c>
      <c r="V558" s="20">
        <v>0</v>
      </c>
      <c r="W558" s="20" t="s">
        <v>7483</v>
      </c>
      <c r="X558" s="20" t="s">
        <v>4161</v>
      </c>
      <c r="Y558" s="22">
        <v>45939.8882445255</v>
      </c>
      <c r="AA558" s="20" t="s">
        <v>4134</v>
      </c>
      <c r="AB558" s="27">
        <v>9106047560</v>
      </c>
      <c r="AC558" s="25" t="str">
        <f>VLOOKUP(AB558,Data!AF:AG,2,0)</f>
        <v>9106047560-00047676</v>
      </c>
      <c r="AE558" s="25" t="str">
        <f>VLOOKUP(AC558,Data!A:G,7,0)</f>
        <v>00047676</v>
      </c>
      <c r="AF558" s="25" t="str">
        <f>VLOOKUP(AC558,Data!A:D,4,0)</f>
        <v>09/10/2025</v>
      </c>
      <c r="AG558" s="20" t="s">
        <v>407</v>
      </c>
      <c r="AH558" s="25" t="s">
        <v>3627</v>
      </c>
      <c r="AI558" s="25" t="str">
        <f>VLOOKUP(AG558,'mã win'!B:K,10,0)</f>
        <v>B</v>
      </c>
      <c r="AJ558" s="20" t="str">
        <f>VLOOKUP(Q558,'mã sp'!A:B,2,0)</f>
        <v>CN300</v>
      </c>
      <c r="AK558" s="25" t="str">
        <f>VLOOKUP(AC558,Data!A:F,6,0)</f>
        <v>K25TTM</v>
      </c>
      <c r="AL558" s="20" t="str">
        <f t="shared" si="32"/>
        <v>3251 WM+ QNH 618 Hà Lầm</v>
      </c>
      <c r="AM558" s="20" t="str">
        <f>VLOOKUP(AC558,Data!A:M,13,0)</f>
        <v>0104918404-007</v>
      </c>
      <c r="AO558" s="20" t="str">
        <f t="shared" si="33"/>
        <v/>
      </c>
      <c r="AP558" s="20" t="str">
        <f>IF(AND(AM558="0104918404",AO558=""),"WIN"&amp;L558,IF(AO558="",VLOOKUP(AM558,'mã win'!B:J,9,0),""))</f>
        <v>WIN-QNH-00-007</v>
      </c>
      <c r="AQ558" s="25" t="str">
        <f t="shared" si="34"/>
        <v>WIN-QNH-00-007</v>
      </c>
      <c r="AR558" s="1">
        <f t="shared" si="35"/>
        <v>229878</v>
      </c>
    </row>
    <row r="559" spans="1:44" x14ac:dyDescent="0.25">
      <c r="A559" s="20">
        <v>8045</v>
      </c>
      <c r="B559" s="21">
        <v>9106047685</v>
      </c>
      <c r="C559" s="22">
        <v>45939</v>
      </c>
      <c r="D559" s="22">
        <v>45939</v>
      </c>
      <c r="E559" s="23">
        <v>45939.939605555599</v>
      </c>
      <c r="F559" s="21" t="s">
        <v>7485</v>
      </c>
      <c r="G559" s="22"/>
      <c r="H559" s="20" t="s">
        <v>4127</v>
      </c>
      <c r="I559" s="21" t="s">
        <v>4128</v>
      </c>
      <c r="J559" s="20" t="s">
        <v>4129</v>
      </c>
      <c r="K559" s="20" t="s">
        <v>4130</v>
      </c>
      <c r="L559" s="21" t="s">
        <v>5213</v>
      </c>
      <c r="M559" s="20" t="s">
        <v>5214</v>
      </c>
      <c r="N559" s="20" t="s">
        <v>5215</v>
      </c>
      <c r="O559" s="20">
        <v>10</v>
      </c>
      <c r="P559" s="21" t="s">
        <v>4176</v>
      </c>
      <c r="Q559" s="20" t="s">
        <v>4009</v>
      </c>
      <c r="R559" s="21" t="s">
        <v>4177</v>
      </c>
      <c r="S559" s="21" t="s">
        <v>4133</v>
      </c>
      <c r="T559" s="20">
        <v>41328</v>
      </c>
      <c r="U559" s="20">
        <v>1</v>
      </c>
      <c r="V559" s="20">
        <v>0</v>
      </c>
      <c r="W559" s="20" t="s">
        <v>5214</v>
      </c>
      <c r="Y559" s="22">
        <v>45939.939603356499</v>
      </c>
      <c r="AA559" s="20" t="s">
        <v>4134</v>
      </c>
      <c r="AB559" s="27">
        <v>9106047685</v>
      </c>
      <c r="AC559" s="25" t="str">
        <f>VLOOKUP(AB559,Data!AF:AG,2,0)</f>
        <v>9106047685-00009654</v>
      </c>
      <c r="AE559" s="25" t="str">
        <f>VLOOKUP(AC559,Data!A:G,7,0)</f>
        <v>00009654</v>
      </c>
      <c r="AF559" s="25" t="str">
        <f>VLOOKUP(AC559,Data!A:D,4,0)</f>
        <v>09/10/2025</v>
      </c>
      <c r="AG559" s="20" t="s">
        <v>73</v>
      </c>
      <c r="AH559" s="25" t="s">
        <v>3885</v>
      </c>
      <c r="AI559" s="25" t="str">
        <f>VLOOKUP(AG559,'mã win'!B:K,10,0)</f>
        <v>N</v>
      </c>
      <c r="AJ559" s="20" t="str">
        <f>VLOOKUP(Q559,'mã sp'!A:B,2,0)</f>
        <v>GSG250</v>
      </c>
      <c r="AK559" s="25" t="str">
        <f>VLOOKUP(AC559,Data!A:F,6,0)</f>
        <v>K25TTM</v>
      </c>
      <c r="AL559" s="20" t="str">
        <f t="shared" si="32"/>
        <v>2AEQ WM+ BDH 262 Quang Trung</v>
      </c>
      <c r="AM559" s="20" t="str">
        <f>VLOOKUP(AC559,Data!A:M,13,0)</f>
        <v>0104918404-071</v>
      </c>
      <c r="AO559" s="20" t="str">
        <f t="shared" si="33"/>
        <v/>
      </c>
      <c r="AP559" s="20" t="str">
        <f>IF(AND(AM559="0104918404",AO559=""),"WIN"&amp;L559,IF(AO559="",VLOOKUP(AM559,'mã win'!B:J,9,0),""))</f>
        <v>WIN-071</v>
      </c>
      <c r="AQ559" s="25" t="str">
        <f t="shared" si="34"/>
        <v>WIN-071</v>
      </c>
      <c r="AR559" s="1">
        <f t="shared" si="35"/>
        <v>44634.239999999998</v>
      </c>
    </row>
    <row r="560" spans="1:44" x14ac:dyDescent="0.25">
      <c r="A560" s="20">
        <v>8046</v>
      </c>
      <c r="B560" s="21">
        <v>9106047710</v>
      </c>
      <c r="C560" s="22">
        <v>45939</v>
      </c>
      <c r="D560" s="22">
        <v>45939</v>
      </c>
      <c r="E560" s="23">
        <v>45939.949988576402</v>
      </c>
      <c r="F560" s="21" t="s">
        <v>7486</v>
      </c>
      <c r="G560" s="22"/>
      <c r="H560" s="20" t="s">
        <v>4127</v>
      </c>
      <c r="I560" s="21" t="s">
        <v>4128</v>
      </c>
      <c r="J560" s="20" t="s">
        <v>4129</v>
      </c>
      <c r="K560" s="20" t="s">
        <v>4130</v>
      </c>
      <c r="L560" s="21" t="s">
        <v>7487</v>
      </c>
      <c r="M560" s="20" t="s">
        <v>7488</v>
      </c>
      <c r="N560" s="20" t="s">
        <v>7489</v>
      </c>
      <c r="O560" s="20">
        <v>10</v>
      </c>
      <c r="P560" s="21" t="s">
        <v>4152</v>
      </c>
      <c r="Q560" s="20" t="s">
        <v>4012</v>
      </c>
      <c r="R560" s="21" t="s">
        <v>4153</v>
      </c>
      <c r="S560" s="21" t="s">
        <v>4133</v>
      </c>
      <c r="T560" s="20">
        <v>50182</v>
      </c>
      <c r="U560" s="20">
        <v>5</v>
      </c>
      <c r="V560" s="20">
        <v>0</v>
      </c>
      <c r="W560" s="20" t="s">
        <v>7488</v>
      </c>
      <c r="Y560" s="22">
        <v>45939.949986377302</v>
      </c>
      <c r="AA560" s="20" t="s">
        <v>4134</v>
      </c>
      <c r="AB560" s="27">
        <v>9106047710</v>
      </c>
      <c r="AC560" s="25" t="str">
        <f>VLOOKUP(AB560,Data!AF:AG,2,0)</f>
        <v>9106047710-00160481</v>
      </c>
      <c r="AE560" s="25" t="str">
        <f>VLOOKUP(AC560,Data!A:G,7,0)</f>
        <v>00160481</v>
      </c>
      <c r="AF560" s="25" t="str">
        <f>VLOOKUP(AC560,Data!A:D,4,0)</f>
        <v>09/10/2025</v>
      </c>
      <c r="AG560" s="20" t="s">
        <v>198</v>
      </c>
      <c r="AH560" s="25" t="s">
        <v>14497</v>
      </c>
      <c r="AI560" s="25" t="str">
        <f>VLOOKUP(AG560,'mã win'!B:K,10,0)</f>
        <v>N</v>
      </c>
      <c r="AJ560" s="20" t="str">
        <f>VLOOKUP(Q560,'mã sp'!A:B,2,0)</f>
        <v>GTLX250G</v>
      </c>
      <c r="AK560" s="25" t="str">
        <f>VLOOKUP(AC560,Data!A:F,6,0)</f>
        <v>K25TTM</v>
      </c>
      <c r="AL560" s="20" t="str">
        <f t="shared" si="32"/>
        <v>3422 WIN HCM 419 Ba Đình</v>
      </c>
      <c r="AM560" s="20" t="str">
        <f>VLOOKUP(AC560,Data!A:M,13,0)</f>
        <v>0104918404</v>
      </c>
      <c r="AN560" s="20">
        <f>MATCH(L560,[1]Khach_hang!$O:$O,0)</f>
        <v>834</v>
      </c>
      <c r="AO560" s="20" t="str">
        <f t="shared" si="33"/>
        <v>WIN3422</v>
      </c>
      <c r="AP560" s="20" t="str">
        <f>IF(AND(AM560="0104918404",AO560=""),"WIN"&amp;L560,IF(AO560="",VLOOKUP(AM560,'mã win'!B:J,9,0),""))</f>
        <v/>
      </c>
      <c r="AQ560" s="25" t="str">
        <f t="shared" si="34"/>
        <v>WIN3422</v>
      </c>
      <c r="AR560" s="1">
        <f t="shared" si="35"/>
        <v>270982.8</v>
      </c>
    </row>
    <row r="561" spans="1:44" x14ac:dyDescent="0.25">
      <c r="A561" s="20">
        <v>8047</v>
      </c>
      <c r="B561" s="21">
        <v>9106047710</v>
      </c>
      <c r="C561" s="22">
        <v>45939</v>
      </c>
      <c r="D561" s="22">
        <v>45939</v>
      </c>
      <c r="E561" s="23">
        <v>45939.949988576402</v>
      </c>
      <c r="F561" s="21" t="s">
        <v>7486</v>
      </c>
      <c r="G561" s="22"/>
      <c r="H561" s="20" t="s">
        <v>4127</v>
      </c>
      <c r="I561" s="21" t="s">
        <v>4128</v>
      </c>
      <c r="J561" s="20" t="s">
        <v>4129</v>
      </c>
      <c r="K561" s="20" t="s">
        <v>4130</v>
      </c>
      <c r="L561" s="21" t="s">
        <v>7487</v>
      </c>
      <c r="M561" s="20" t="s">
        <v>7488</v>
      </c>
      <c r="N561" s="20" t="s">
        <v>7489</v>
      </c>
      <c r="O561" s="20">
        <v>20</v>
      </c>
      <c r="P561" s="21" t="s">
        <v>4150</v>
      </c>
      <c r="Q561" s="20" t="s">
        <v>3966</v>
      </c>
      <c r="R561" s="21" t="s">
        <v>4151</v>
      </c>
      <c r="S561" s="21" t="s">
        <v>4133</v>
      </c>
      <c r="T561" s="20">
        <v>70950</v>
      </c>
      <c r="U561" s="20">
        <v>2</v>
      </c>
      <c r="V561" s="20">
        <v>0</v>
      </c>
      <c r="W561" s="20" t="s">
        <v>7488</v>
      </c>
      <c r="Y561" s="22">
        <v>45939.949986377302</v>
      </c>
      <c r="AA561" s="20" t="s">
        <v>4134</v>
      </c>
      <c r="AB561" s="27">
        <v>9106047710</v>
      </c>
      <c r="AC561" s="25" t="str">
        <f>VLOOKUP(AB561,Data!AF:AG,2,0)</f>
        <v>9106047710-00160481</v>
      </c>
      <c r="AE561" s="25" t="str">
        <f>VLOOKUP(AC561,Data!A:G,7,0)</f>
        <v>00160481</v>
      </c>
      <c r="AF561" s="25" t="str">
        <f>VLOOKUP(AC561,Data!A:D,4,0)</f>
        <v>09/10/2025</v>
      </c>
      <c r="AG561" s="20" t="s">
        <v>198</v>
      </c>
      <c r="AH561" s="25" t="s">
        <v>14497</v>
      </c>
      <c r="AI561" s="25" t="str">
        <f>VLOOKUP(AG561,'mã win'!B:K,10,0)</f>
        <v>N</v>
      </c>
      <c r="AJ561" s="20" t="str">
        <f>VLOOKUP(Q561,'mã sp'!A:B,2,0)</f>
        <v>CN300</v>
      </c>
      <c r="AK561" s="25" t="str">
        <f>VLOOKUP(AC561,Data!A:F,6,0)</f>
        <v>K25TTM</v>
      </c>
      <c r="AL561" s="20" t="str">
        <f t="shared" si="32"/>
        <v>3422 WIN HCM 419 Ba Đình</v>
      </c>
      <c r="AM561" s="20" t="str">
        <f>VLOOKUP(AC561,Data!A:M,13,0)</f>
        <v>0104918404</v>
      </c>
      <c r="AN561" s="20">
        <f>MATCH(L561,[1]Khach_hang!$O:$O,0)</f>
        <v>834</v>
      </c>
      <c r="AO561" s="20" t="str">
        <f t="shared" si="33"/>
        <v>WIN3422</v>
      </c>
      <c r="AP561" s="20" t="str">
        <f>IF(AND(AM561="0104918404",AO561=""),"WIN"&amp;L561,IF(AO561="",VLOOKUP(AM561,'mã win'!B:J,9,0),""))</f>
        <v/>
      </c>
      <c r="AQ561" s="25" t="str">
        <f t="shared" si="34"/>
        <v>WIN3422</v>
      </c>
      <c r="AR561" s="1">
        <f t="shared" si="35"/>
        <v>153252</v>
      </c>
    </row>
    <row r="562" spans="1:44" x14ac:dyDescent="0.25">
      <c r="A562" s="20">
        <v>8048</v>
      </c>
      <c r="B562" s="21">
        <v>9106047711</v>
      </c>
      <c r="C562" s="22">
        <v>45939</v>
      </c>
      <c r="D562" s="22">
        <v>45939</v>
      </c>
      <c r="E562" s="23">
        <v>45939.9510711806</v>
      </c>
      <c r="F562" s="21" t="s">
        <v>7490</v>
      </c>
      <c r="G562" s="22"/>
      <c r="H562" s="20" t="s">
        <v>4127</v>
      </c>
      <c r="I562" s="21" t="s">
        <v>4128</v>
      </c>
      <c r="J562" s="20" t="s">
        <v>4129</v>
      </c>
      <c r="K562" s="20" t="s">
        <v>4130</v>
      </c>
      <c r="L562" s="21" t="s">
        <v>5085</v>
      </c>
      <c r="M562" s="20" t="s">
        <v>5086</v>
      </c>
      <c r="N562" s="20" t="s">
        <v>5087</v>
      </c>
      <c r="O562" s="20">
        <v>10</v>
      </c>
      <c r="P562" s="21" t="s">
        <v>4137</v>
      </c>
      <c r="Q562" s="20" t="s">
        <v>4098</v>
      </c>
      <c r="R562" s="21" t="s">
        <v>4138</v>
      </c>
      <c r="S562" s="21" t="s">
        <v>4133</v>
      </c>
      <c r="T562" s="20">
        <v>111058</v>
      </c>
      <c r="U562" s="20">
        <v>3</v>
      </c>
      <c r="V562" s="20">
        <v>0</v>
      </c>
      <c r="W562" s="20" t="s">
        <v>5086</v>
      </c>
      <c r="Y562" s="22">
        <v>45939.9510687847</v>
      </c>
      <c r="AA562" s="20" t="s">
        <v>4134</v>
      </c>
      <c r="AB562" s="27">
        <v>9106047711</v>
      </c>
      <c r="AC562" s="25" t="str">
        <f>VLOOKUP(AB562,Data!AF:AG,2,0)</f>
        <v>9106047711-00483250</v>
      </c>
      <c r="AE562" s="25" t="str">
        <f>VLOOKUP(AC562,Data!A:G,7,0)</f>
        <v>00483250</v>
      </c>
      <c r="AF562" s="25" t="str">
        <f>VLOOKUP(AC562,Data!A:D,4,0)</f>
        <v>09/10/2025</v>
      </c>
      <c r="AG562" s="20" t="s">
        <v>55</v>
      </c>
      <c r="AH562" s="25" t="s">
        <v>14498</v>
      </c>
      <c r="AI562" s="25" t="str">
        <f>VLOOKUP(AG562,'mã win'!B:K,10,0)</f>
        <v>B</v>
      </c>
      <c r="AJ562" s="20" t="str">
        <f>VLOOKUP(Q562,'mã sp'!A:B,2,0)</f>
        <v>GM500</v>
      </c>
      <c r="AK562" s="25" t="str">
        <f>VLOOKUP(AC562,Data!A:F,6,0)</f>
        <v>K25TTM</v>
      </c>
      <c r="AL562" s="20" t="str">
        <f t="shared" si="32"/>
        <v>3716 WM+ HNI CT2-105 KĐT Văn Khê</v>
      </c>
      <c r="AM562" s="20" t="str">
        <f>VLOOKUP(AC562,Data!A:M,13,0)</f>
        <v>0104918404-002</v>
      </c>
      <c r="AN562" s="20">
        <f>MATCH(L562,[1]Khach_hang!$O:$O,0)</f>
        <v>936</v>
      </c>
      <c r="AO562" s="20" t="str">
        <f t="shared" si="33"/>
        <v>WIN3716</v>
      </c>
      <c r="AP562" s="20" t="str">
        <f>IF(AND(AM562="0104918404",AO562=""),"WIN"&amp;L562,IF(AO562="",VLOOKUP(AM562,'mã win'!B:J,9,0),""))</f>
        <v/>
      </c>
      <c r="AQ562" s="25" t="str">
        <f t="shared" si="34"/>
        <v>WIN3716</v>
      </c>
      <c r="AR562" s="1">
        <f t="shared" si="35"/>
        <v>359827.92</v>
      </c>
    </row>
    <row r="563" spans="1:44" x14ac:dyDescent="0.25">
      <c r="A563" s="20">
        <v>8049</v>
      </c>
      <c r="B563" s="21">
        <v>9106047712</v>
      </c>
      <c r="C563" s="22">
        <v>45939</v>
      </c>
      <c r="D563" s="22">
        <v>45944</v>
      </c>
      <c r="E563" s="23">
        <v>45939.952580358797</v>
      </c>
      <c r="F563" s="21" t="s">
        <v>7491</v>
      </c>
      <c r="G563" s="22"/>
      <c r="H563" s="20" t="s">
        <v>4127</v>
      </c>
      <c r="I563" s="21" t="s">
        <v>4128</v>
      </c>
      <c r="J563" s="20" t="s">
        <v>4129</v>
      </c>
      <c r="K563" s="20" t="s">
        <v>4130</v>
      </c>
      <c r="L563" s="21" t="s">
        <v>5085</v>
      </c>
      <c r="M563" s="20" t="s">
        <v>5086</v>
      </c>
      <c r="N563" s="20" t="s">
        <v>5087</v>
      </c>
      <c r="O563" s="20">
        <v>10</v>
      </c>
      <c r="P563" s="21" t="s">
        <v>4137</v>
      </c>
      <c r="Q563" s="20" t="s">
        <v>4098</v>
      </c>
      <c r="R563" s="21" t="s">
        <v>4138</v>
      </c>
      <c r="S563" s="21" t="s">
        <v>4133</v>
      </c>
      <c r="T563" s="20">
        <v>111058</v>
      </c>
      <c r="U563" s="20">
        <v>1</v>
      </c>
      <c r="V563" s="20">
        <v>0</v>
      </c>
      <c r="W563" s="20" t="s">
        <v>5086</v>
      </c>
      <c r="Y563" s="22">
        <v>45939.952577928198</v>
      </c>
      <c r="AA563" s="20" t="s">
        <v>4134</v>
      </c>
      <c r="AB563" s="27">
        <v>9106047712</v>
      </c>
      <c r="AC563" s="25" t="str">
        <f>VLOOKUP(AB563,Data!AF:AG,2,0)</f>
        <v>9106047712-00483251</v>
      </c>
      <c r="AE563" s="25" t="str">
        <f>VLOOKUP(AC563,Data!A:G,7,0)</f>
        <v>00483251</v>
      </c>
      <c r="AF563" s="25" t="str">
        <f>VLOOKUP(AC563,Data!A:D,4,0)</f>
        <v>09/10/2025</v>
      </c>
      <c r="AG563" s="20" t="s">
        <v>55</v>
      </c>
      <c r="AH563" s="25" t="s">
        <v>14498</v>
      </c>
      <c r="AI563" s="25" t="str">
        <f>VLOOKUP(AG563,'mã win'!B:K,10,0)</f>
        <v>B</v>
      </c>
      <c r="AJ563" s="20" t="str">
        <f>VLOOKUP(Q563,'mã sp'!A:B,2,0)</f>
        <v>GM500</v>
      </c>
      <c r="AK563" s="25" t="str">
        <f>VLOOKUP(AC563,Data!A:F,6,0)</f>
        <v>K25TTM</v>
      </c>
      <c r="AL563" s="20" t="str">
        <f t="shared" si="32"/>
        <v>3716 WM+ HNI CT2-105 KĐT Văn Khê</v>
      </c>
      <c r="AM563" s="20" t="str">
        <f>VLOOKUP(AC563,Data!A:M,13,0)</f>
        <v>0104918404-002</v>
      </c>
      <c r="AN563" s="20">
        <f>MATCH(L563,[1]Khach_hang!$O:$O,0)</f>
        <v>936</v>
      </c>
      <c r="AO563" s="20" t="str">
        <f t="shared" si="33"/>
        <v>WIN3716</v>
      </c>
      <c r="AP563" s="20" t="str">
        <f>IF(AND(AM563="0104918404",AO563=""),"WIN"&amp;L563,IF(AO563="",VLOOKUP(AM563,'mã win'!B:J,9,0),""))</f>
        <v/>
      </c>
      <c r="AQ563" s="25" t="str">
        <f t="shared" si="34"/>
        <v>WIN3716</v>
      </c>
      <c r="AR563" s="1">
        <f t="shared" si="35"/>
        <v>119942.64</v>
      </c>
    </row>
    <row r="564" spans="1:44" x14ac:dyDescent="0.25">
      <c r="A564" s="20">
        <v>8050</v>
      </c>
      <c r="B564" s="21">
        <v>9106047662</v>
      </c>
      <c r="C564" s="22">
        <v>45940</v>
      </c>
      <c r="D564" s="22">
        <v>45940</v>
      </c>
      <c r="E564" s="23">
        <v>45940.053563692098</v>
      </c>
      <c r="F564" s="21" t="s">
        <v>7492</v>
      </c>
      <c r="G564" s="22"/>
      <c r="H564" s="20" t="s">
        <v>4127</v>
      </c>
      <c r="I564" s="21" t="s">
        <v>4128</v>
      </c>
      <c r="J564" s="20" t="s">
        <v>4129</v>
      </c>
      <c r="K564" s="20" t="s">
        <v>4130</v>
      </c>
      <c r="L564" s="21" t="s">
        <v>6113</v>
      </c>
      <c r="M564" s="20" t="s">
        <v>6114</v>
      </c>
      <c r="N564" s="20" t="s">
        <v>6115</v>
      </c>
      <c r="O564" s="20">
        <v>10</v>
      </c>
      <c r="P564" s="21" t="s">
        <v>4152</v>
      </c>
      <c r="Q564" s="20" t="s">
        <v>4012</v>
      </c>
      <c r="R564" s="21" t="s">
        <v>4153</v>
      </c>
      <c r="S564" s="21" t="s">
        <v>4133</v>
      </c>
      <c r="T564" s="20">
        <v>50182</v>
      </c>
      <c r="U564" s="20">
        <v>2</v>
      </c>
      <c r="V564" s="20">
        <v>0</v>
      </c>
      <c r="W564" s="20" t="s">
        <v>6114</v>
      </c>
      <c r="Y564" s="22">
        <v>45940.053560185203</v>
      </c>
      <c r="AA564" s="20" t="s">
        <v>4134</v>
      </c>
      <c r="AB564" s="27">
        <v>9106047662</v>
      </c>
      <c r="AC564" s="25" t="str">
        <f>VLOOKUP(AB564,Data!AF:AG,2,0)</f>
        <v>9106047662-00010102</v>
      </c>
      <c r="AE564" s="25" t="str">
        <f>VLOOKUP(AC564,Data!A:G,7,0)</f>
        <v>00010102</v>
      </c>
      <c r="AF564" s="25" t="str">
        <f>VLOOKUP(AC564,Data!A:D,4,0)</f>
        <v>10/10/2025</v>
      </c>
      <c r="AG564" s="20" t="s">
        <v>686</v>
      </c>
      <c r="AH564" s="25" t="s">
        <v>3774</v>
      </c>
      <c r="AI564" s="25" t="str">
        <f>VLOOKUP(AG564,'mã win'!B:K,10,0)</f>
        <v>N</v>
      </c>
      <c r="AJ564" s="20" t="str">
        <f>VLOOKUP(Q564,'mã sp'!A:B,2,0)</f>
        <v>GTLX250G</v>
      </c>
      <c r="AK564" s="25" t="str">
        <f>VLOOKUP(AC564,Data!A:F,6,0)</f>
        <v>K25TTM</v>
      </c>
      <c r="AL564" s="20" t="str">
        <f t="shared" si="32"/>
        <v>2A91 WM+ QNI Thu Xà, Tư Nghĩa</v>
      </c>
      <c r="AM564" s="20" t="str">
        <f>VLOOKUP(AC564,Data!A:M,13,0)</f>
        <v>0104918404-042</v>
      </c>
      <c r="AO564" s="20" t="str">
        <f t="shared" si="33"/>
        <v/>
      </c>
      <c r="AP564" s="20" t="str">
        <f>IF(AND(AM564="0104918404",AO564=""),"WIN"&amp;L564,IF(AO564="",VLOOKUP(AM564,'mã win'!B:J,9,0),""))</f>
        <v>WIN-042</v>
      </c>
      <c r="AQ564" s="25" t="str">
        <f t="shared" si="34"/>
        <v>WIN-042</v>
      </c>
      <c r="AR564" s="1">
        <f t="shared" si="35"/>
        <v>108393.12</v>
      </c>
    </row>
    <row r="565" spans="1:44" x14ac:dyDescent="0.25">
      <c r="A565" s="20">
        <v>8051</v>
      </c>
      <c r="B565" s="21">
        <v>9106047662</v>
      </c>
      <c r="C565" s="22">
        <v>45940</v>
      </c>
      <c r="D565" s="22">
        <v>45940</v>
      </c>
      <c r="E565" s="23">
        <v>45940.053563692098</v>
      </c>
      <c r="F565" s="21" t="s">
        <v>7492</v>
      </c>
      <c r="G565" s="22"/>
      <c r="H565" s="20" t="s">
        <v>4127</v>
      </c>
      <c r="I565" s="21" t="s">
        <v>4128</v>
      </c>
      <c r="J565" s="20" t="s">
        <v>4129</v>
      </c>
      <c r="K565" s="20" t="s">
        <v>4130</v>
      </c>
      <c r="L565" s="21" t="s">
        <v>6113</v>
      </c>
      <c r="M565" s="20" t="s">
        <v>6114</v>
      </c>
      <c r="N565" s="20" t="s">
        <v>6115</v>
      </c>
      <c r="O565" s="20">
        <v>20</v>
      </c>
      <c r="P565" s="21" t="s">
        <v>4135</v>
      </c>
      <c r="Q565" s="20" t="s">
        <v>4086</v>
      </c>
      <c r="R565" s="21" t="s">
        <v>4136</v>
      </c>
      <c r="S565" s="21" t="s">
        <v>4133</v>
      </c>
      <c r="T565" s="20">
        <v>45588</v>
      </c>
      <c r="U565" s="20">
        <v>1</v>
      </c>
      <c r="V565" s="20">
        <v>0</v>
      </c>
      <c r="W565" s="20" t="s">
        <v>6114</v>
      </c>
      <c r="Y565" s="22">
        <v>45940.053560185203</v>
      </c>
      <c r="AA565" s="20" t="s">
        <v>4134</v>
      </c>
      <c r="AB565" s="27">
        <v>9106047662</v>
      </c>
      <c r="AC565" s="25" t="str">
        <f>VLOOKUP(AB565,Data!AF:AG,2,0)</f>
        <v>9106047662-00010102</v>
      </c>
      <c r="AE565" s="25" t="str">
        <f>VLOOKUP(AC565,Data!A:G,7,0)</f>
        <v>00010102</v>
      </c>
      <c r="AF565" s="25" t="str">
        <f>VLOOKUP(AC565,Data!A:D,4,0)</f>
        <v>10/10/2025</v>
      </c>
      <c r="AG565" s="20" t="s">
        <v>686</v>
      </c>
      <c r="AH565" s="25" t="s">
        <v>3774</v>
      </c>
      <c r="AI565" s="25" t="str">
        <f>VLOOKUP(AG565,'mã win'!B:K,10,0)</f>
        <v>N</v>
      </c>
      <c r="AJ565" s="20" t="str">
        <f>VLOOKUP(Q565,'mã sp'!A:B,2,0)</f>
        <v>TH200</v>
      </c>
      <c r="AK565" s="25" t="str">
        <f>VLOOKUP(AC565,Data!A:F,6,0)</f>
        <v>K25TTM</v>
      </c>
      <c r="AL565" s="20" t="str">
        <f t="shared" si="32"/>
        <v>2A91 WM+ QNI Thu Xà, Tư Nghĩa</v>
      </c>
      <c r="AM565" s="20" t="str">
        <f>VLOOKUP(AC565,Data!A:M,13,0)</f>
        <v>0104918404-042</v>
      </c>
      <c r="AO565" s="20" t="str">
        <f t="shared" si="33"/>
        <v/>
      </c>
      <c r="AP565" s="20" t="str">
        <f>IF(AND(AM565="0104918404",AO565=""),"WIN"&amp;L565,IF(AO565="",VLOOKUP(AM565,'mã win'!B:J,9,0),""))</f>
        <v>WIN-042</v>
      </c>
      <c r="AQ565" s="25" t="str">
        <f t="shared" si="34"/>
        <v>WIN-042</v>
      </c>
      <c r="AR565" s="1">
        <f t="shared" si="35"/>
        <v>49235.040000000001</v>
      </c>
    </row>
    <row r="566" spans="1:44" x14ac:dyDescent="0.25">
      <c r="A566" s="20">
        <v>8052</v>
      </c>
      <c r="B566" s="21">
        <v>9106047892</v>
      </c>
      <c r="C566" s="22">
        <v>45940</v>
      </c>
      <c r="D566" s="22">
        <v>45940</v>
      </c>
      <c r="E566" s="23">
        <v>45940.364908298601</v>
      </c>
      <c r="F566" s="21" t="s">
        <v>7493</v>
      </c>
      <c r="G566" s="22"/>
      <c r="H566" s="20" t="s">
        <v>4127</v>
      </c>
      <c r="I566" s="21" t="s">
        <v>4128</v>
      </c>
      <c r="J566" s="20" t="s">
        <v>4129</v>
      </c>
      <c r="K566" s="20" t="s">
        <v>4130</v>
      </c>
      <c r="L566" s="21" t="s">
        <v>4771</v>
      </c>
      <c r="M566" s="20" t="s">
        <v>4772</v>
      </c>
      <c r="N566" s="20" t="s">
        <v>4773</v>
      </c>
      <c r="O566" s="20">
        <v>10</v>
      </c>
      <c r="P566" s="21" t="s">
        <v>4137</v>
      </c>
      <c r="Q566" s="20" t="s">
        <v>4098</v>
      </c>
      <c r="R566" s="21" t="s">
        <v>4138</v>
      </c>
      <c r="S566" s="21" t="s">
        <v>4133</v>
      </c>
      <c r="T566" s="20">
        <v>111058</v>
      </c>
      <c r="U566" s="20">
        <v>1</v>
      </c>
      <c r="V566" s="20">
        <v>0</v>
      </c>
      <c r="W566" s="20" t="s">
        <v>4772</v>
      </c>
      <c r="X566" s="20" t="s">
        <v>4774</v>
      </c>
      <c r="Y566" s="22">
        <v>45940.364905439797</v>
      </c>
      <c r="AA566" s="20" t="s">
        <v>4134</v>
      </c>
      <c r="AB566" s="27">
        <v>9106047892</v>
      </c>
      <c r="AC566" s="25" t="str">
        <f>VLOOKUP(AB566,Data!AF:AG,2,0)</f>
        <v>9106047892-00006451</v>
      </c>
      <c r="AE566" s="25" t="str">
        <f>VLOOKUP(AC566,Data!A:G,7,0)</f>
        <v>00006451</v>
      </c>
      <c r="AF566" s="25" t="str">
        <f>VLOOKUP(AC566,Data!A:D,4,0)</f>
        <v>10/10/2025</v>
      </c>
      <c r="AG566" s="20" t="s">
        <v>1428</v>
      </c>
      <c r="AH566" s="25" t="s">
        <v>3824</v>
      </c>
      <c r="AI566" s="25" t="str">
        <f>VLOOKUP(AG566,'mã win'!B:K,10,0)</f>
        <v>N</v>
      </c>
      <c r="AJ566" s="20" t="str">
        <f>VLOOKUP(Q566,'mã sp'!A:B,2,0)</f>
        <v>GM500</v>
      </c>
      <c r="AK566" s="25" t="str">
        <f>VLOOKUP(AC566,Data!A:F,6,0)</f>
        <v>K25TTM</v>
      </c>
      <c r="AL566" s="20" t="str">
        <f t="shared" si="32"/>
        <v>4868 WM+ KGG 14 Trần Quang Khải</v>
      </c>
      <c r="AM566" s="20" t="str">
        <f>VLOOKUP(AC566,Data!A:M,13,0)</f>
        <v>0104918404-057</v>
      </c>
      <c r="AO566" s="20" t="str">
        <f t="shared" si="33"/>
        <v/>
      </c>
      <c r="AP566" s="20" t="str">
        <f>IF(AND(AM566="0104918404",AO566=""),"WIN"&amp;L566,IF(AO566="",VLOOKUP(AM566,'mã win'!B:J,9,0),""))</f>
        <v>WIN-057</v>
      </c>
      <c r="AQ566" s="25" t="str">
        <f t="shared" si="34"/>
        <v>WIN-057</v>
      </c>
      <c r="AR566" s="1">
        <f t="shared" si="35"/>
        <v>119942.64</v>
      </c>
    </row>
    <row r="567" spans="1:44" x14ac:dyDescent="0.25">
      <c r="A567" s="20">
        <v>8053</v>
      </c>
      <c r="B567" s="21">
        <v>9106047979</v>
      </c>
      <c r="C567" s="22">
        <v>45940</v>
      </c>
      <c r="D567" s="22">
        <v>45949</v>
      </c>
      <c r="E567" s="23">
        <v>45940.371675659699</v>
      </c>
      <c r="F567" s="21" t="s">
        <v>7494</v>
      </c>
      <c r="G567" s="22"/>
      <c r="H567" s="20" t="s">
        <v>4127</v>
      </c>
      <c r="I567" s="21" t="s">
        <v>4128</v>
      </c>
      <c r="J567" s="20" t="s">
        <v>4129</v>
      </c>
      <c r="K567" s="20" t="s">
        <v>4130</v>
      </c>
      <c r="L567" s="21" t="s">
        <v>7495</v>
      </c>
      <c r="M567" s="20" t="s">
        <v>7496</v>
      </c>
      <c r="N567" s="20" t="s">
        <v>7497</v>
      </c>
      <c r="O567" s="20">
        <v>10</v>
      </c>
      <c r="P567" s="21" t="s">
        <v>4131</v>
      </c>
      <c r="Q567" s="20" t="s">
        <v>4099</v>
      </c>
      <c r="R567" s="21" t="s">
        <v>4132</v>
      </c>
      <c r="S567" s="21" t="s">
        <v>4133</v>
      </c>
      <c r="T567" s="20">
        <v>73431</v>
      </c>
      <c r="U567" s="20">
        <v>1</v>
      </c>
      <c r="V567" s="20">
        <v>0</v>
      </c>
      <c r="W567" s="20" t="s">
        <v>7496</v>
      </c>
      <c r="X567" s="20" t="s">
        <v>4161</v>
      </c>
      <c r="Y567" s="22">
        <v>45940.371672951398</v>
      </c>
      <c r="Z567" s="20" t="s">
        <v>7498</v>
      </c>
      <c r="AA567" s="20" t="s">
        <v>4134</v>
      </c>
      <c r="AB567" s="27">
        <v>9106047979</v>
      </c>
      <c r="AC567" s="25" t="str">
        <f>VLOOKUP(AB567,Data!AF:AG,2,0)</f>
        <v>9106047979-00010216</v>
      </c>
      <c r="AE567" s="25" t="str">
        <f>VLOOKUP(AC567,Data!A:G,7,0)</f>
        <v>00010216</v>
      </c>
      <c r="AF567" s="25" t="str">
        <f>VLOOKUP(AC567,Data!A:D,4,0)</f>
        <v>10/10/2025</v>
      </c>
      <c r="AG567" s="20" t="s">
        <v>704</v>
      </c>
      <c r="AH567" s="25" t="s">
        <v>3722</v>
      </c>
      <c r="AI567" s="25" t="str">
        <f>VLOOKUP(AG567,'mã win'!B:K,10,0)</f>
        <v>N</v>
      </c>
      <c r="AJ567" s="20" t="str">
        <f>VLOOKUP(Q567,'mã sp'!A:B,2,0)</f>
        <v>CGM300</v>
      </c>
      <c r="AK567" s="25" t="str">
        <f>VLOOKUP(AC567,Data!A:F,6,0)</f>
        <v>K25TTM</v>
      </c>
      <c r="AL567" s="20" t="str">
        <f t="shared" si="32"/>
        <v>4346 WM+ KHA 21 Nguyễn Đức Cảnh</v>
      </c>
      <c r="AM567" s="20" t="str">
        <f>VLOOKUP(AC567,Data!A:M,13,0)</f>
        <v>0104918404-028</v>
      </c>
      <c r="AO567" s="20" t="str">
        <f t="shared" si="33"/>
        <v/>
      </c>
      <c r="AP567" s="20" t="str">
        <f>IF(AND(AM567="0104918404",AO567=""),"WIN"&amp;L567,IF(AO567="",VLOOKUP(AM567,'mã win'!B:J,9,0),""))</f>
        <v>WIN-028</v>
      </c>
      <c r="AQ567" s="25" t="str">
        <f t="shared" si="34"/>
        <v>WIN-028</v>
      </c>
      <c r="AR567" s="1">
        <f t="shared" si="35"/>
        <v>79305.48</v>
      </c>
    </row>
    <row r="568" spans="1:44" x14ac:dyDescent="0.25">
      <c r="A568" s="20">
        <v>8054</v>
      </c>
      <c r="B568" s="21">
        <v>9106047997</v>
      </c>
      <c r="C568" s="22">
        <v>45940</v>
      </c>
      <c r="D568" s="22">
        <v>45940</v>
      </c>
      <c r="E568" s="23">
        <v>45940.375951736103</v>
      </c>
      <c r="F568" s="21" t="s">
        <v>7499</v>
      </c>
      <c r="G568" s="22"/>
      <c r="H568" s="20" t="s">
        <v>4127</v>
      </c>
      <c r="I568" s="21" t="s">
        <v>4128</v>
      </c>
      <c r="J568" s="20" t="s">
        <v>4129</v>
      </c>
      <c r="K568" s="20" t="s">
        <v>4130</v>
      </c>
      <c r="L568" s="21" t="s">
        <v>4448</v>
      </c>
      <c r="M568" s="20" t="s">
        <v>4449</v>
      </c>
      <c r="N568" s="20" t="s">
        <v>4450</v>
      </c>
      <c r="O568" s="20">
        <v>10</v>
      </c>
      <c r="P568" s="21" t="s">
        <v>4139</v>
      </c>
      <c r="Q568" s="20" t="s">
        <v>3948</v>
      </c>
      <c r="R568" s="21" t="s">
        <v>4140</v>
      </c>
      <c r="S568" s="21" t="s">
        <v>4133</v>
      </c>
      <c r="T568" s="20">
        <v>74250</v>
      </c>
      <c r="U568" s="20">
        <v>1</v>
      </c>
      <c r="V568" s="20">
        <v>0</v>
      </c>
      <c r="W568" s="20" t="s">
        <v>4449</v>
      </c>
      <c r="Y568" s="22">
        <v>45940.375949421301</v>
      </c>
      <c r="AA568" s="20" t="s">
        <v>4134</v>
      </c>
      <c r="AB568" s="27">
        <v>9106047997</v>
      </c>
      <c r="AC568" s="25" t="str">
        <f>VLOOKUP(AB568,Data!AF:AG,2,0)</f>
        <v>9106047997-00037589</v>
      </c>
      <c r="AE568" s="25" t="str">
        <f>VLOOKUP(AC568,Data!A:G,7,0)</f>
        <v>00037589</v>
      </c>
      <c r="AF568" s="25" t="str">
        <f>VLOOKUP(AC568,Data!A:D,4,0)</f>
        <v>10/10/2025</v>
      </c>
      <c r="AG568" s="20" t="s">
        <v>107</v>
      </c>
      <c r="AH568" s="25" t="s">
        <v>3829</v>
      </c>
      <c r="AI568" s="25" t="str">
        <f>VLOOKUP(AG568,'mã win'!B:K,10,0)</f>
        <v>B</v>
      </c>
      <c r="AJ568" s="20" t="str">
        <f>VLOOKUP(Q568,'mã sp'!A:B,2,0)</f>
        <v>CC300</v>
      </c>
      <c r="AK568" s="25" t="str">
        <f>VLOOKUP(AC568,Data!A:F,6,0)</f>
        <v>K25TTM</v>
      </c>
      <c r="AL568" s="20" t="str">
        <f t="shared" si="32"/>
        <v>2AI6 WM+ NAN 400 Phạm Nguyễn Du</v>
      </c>
      <c r="AM568" s="20" t="str">
        <f>VLOOKUP(AC568,Data!A:M,13,0)</f>
        <v>0104918404-058</v>
      </c>
      <c r="AO568" s="20" t="str">
        <f t="shared" si="33"/>
        <v/>
      </c>
      <c r="AP568" s="20" t="str">
        <f>IF(AND(AM568="0104918404",AO568=""),"WIN"&amp;L568,IF(AO568="",VLOOKUP(AM568,'mã win'!B:J,9,0),""))</f>
        <v>WIN-058</v>
      </c>
      <c r="AQ568" s="25" t="str">
        <f t="shared" si="34"/>
        <v>WIN-058</v>
      </c>
      <c r="AR568" s="1">
        <f t="shared" si="35"/>
        <v>80190</v>
      </c>
    </row>
    <row r="569" spans="1:44" x14ac:dyDescent="0.25">
      <c r="A569" s="20">
        <v>8055</v>
      </c>
      <c r="B569" s="21">
        <v>9106047997</v>
      </c>
      <c r="C569" s="22">
        <v>45940</v>
      </c>
      <c r="D569" s="22">
        <v>45940</v>
      </c>
      <c r="E569" s="23">
        <v>45940.375951736103</v>
      </c>
      <c r="F569" s="21" t="s">
        <v>7499</v>
      </c>
      <c r="G569" s="22"/>
      <c r="H569" s="20" t="s">
        <v>4127</v>
      </c>
      <c r="I569" s="21" t="s">
        <v>4128</v>
      </c>
      <c r="J569" s="20" t="s">
        <v>4129</v>
      </c>
      <c r="K569" s="20" t="s">
        <v>4130</v>
      </c>
      <c r="L569" s="21" t="s">
        <v>4448</v>
      </c>
      <c r="M569" s="20" t="s">
        <v>4449</v>
      </c>
      <c r="N569" s="20" t="s">
        <v>4450</v>
      </c>
      <c r="O569" s="20">
        <v>20</v>
      </c>
      <c r="P569" s="21" t="s">
        <v>4141</v>
      </c>
      <c r="Q569" s="20" t="s">
        <v>4058</v>
      </c>
      <c r="R569" s="21" t="s">
        <v>4142</v>
      </c>
      <c r="S569" s="21" t="s">
        <v>4133</v>
      </c>
      <c r="T569" s="20">
        <v>37720</v>
      </c>
      <c r="U569" s="20">
        <v>2</v>
      </c>
      <c r="V569" s="20">
        <v>0</v>
      </c>
      <c r="W569" s="20" t="s">
        <v>4449</v>
      </c>
      <c r="Y569" s="22">
        <v>45940.375949421301</v>
      </c>
      <c r="AA569" s="20" t="s">
        <v>4134</v>
      </c>
      <c r="AB569" s="27">
        <v>9106047997</v>
      </c>
      <c r="AC569" s="25" t="str">
        <f>VLOOKUP(AB569,Data!AF:AG,2,0)</f>
        <v>9106047997-00037589</v>
      </c>
      <c r="AE569" s="25" t="str">
        <f>VLOOKUP(AC569,Data!A:G,7,0)</f>
        <v>00037589</v>
      </c>
      <c r="AF569" s="25" t="str">
        <f>VLOOKUP(AC569,Data!A:D,4,0)</f>
        <v>10/10/2025</v>
      </c>
      <c r="AG569" s="20" t="s">
        <v>107</v>
      </c>
      <c r="AH569" s="25" t="s">
        <v>3829</v>
      </c>
      <c r="AI569" s="25" t="str">
        <f>VLOOKUP(AG569,'mã win'!B:K,10,0)</f>
        <v>B</v>
      </c>
      <c r="AJ569" s="20" t="str">
        <f>VLOOKUP(Q569,'mã sp'!A:B,2,0)</f>
        <v>MNH250</v>
      </c>
      <c r="AK569" s="25" t="str">
        <f>VLOOKUP(AC569,Data!A:F,6,0)</f>
        <v>K25TTM</v>
      </c>
      <c r="AL569" s="20" t="str">
        <f t="shared" si="32"/>
        <v>2AI6 WM+ NAN 400 Phạm Nguyễn Du</v>
      </c>
      <c r="AM569" s="20" t="str">
        <f>VLOOKUP(AC569,Data!A:M,13,0)</f>
        <v>0104918404-058</v>
      </c>
      <c r="AO569" s="20" t="str">
        <f t="shared" si="33"/>
        <v/>
      </c>
      <c r="AP569" s="20" t="str">
        <f>IF(AND(AM569="0104918404",AO569=""),"WIN"&amp;L569,IF(AO569="",VLOOKUP(AM569,'mã win'!B:J,9,0),""))</f>
        <v>WIN-058</v>
      </c>
      <c r="AQ569" s="25" t="str">
        <f t="shared" si="34"/>
        <v>WIN-058</v>
      </c>
      <c r="AR569" s="1">
        <f t="shared" si="35"/>
        <v>81475.199999999997</v>
      </c>
    </row>
    <row r="570" spans="1:44" x14ac:dyDescent="0.25">
      <c r="A570" s="20">
        <v>8056</v>
      </c>
      <c r="B570" s="21">
        <v>9106047989</v>
      </c>
      <c r="C570" s="22">
        <v>45940</v>
      </c>
      <c r="D570" s="22">
        <v>45940</v>
      </c>
      <c r="E570" s="23">
        <v>45940.376227696797</v>
      </c>
      <c r="F570" s="21" t="s">
        <v>7500</v>
      </c>
      <c r="G570" s="22"/>
      <c r="H570" s="20" t="s">
        <v>4127</v>
      </c>
      <c r="I570" s="21" t="s">
        <v>4128</v>
      </c>
      <c r="J570" s="20" t="s">
        <v>4129</v>
      </c>
      <c r="K570" s="20" t="s">
        <v>4130</v>
      </c>
      <c r="L570" s="21" t="s">
        <v>4246</v>
      </c>
      <c r="M570" s="20" t="s">
        <v>4247</v>
      </c>
      <c r="N570" s="20" t="s">
        <v>4248</v>
      </c>
      <c r="O570" s="20">
        <v>10</v>
      </c>
      <c r="P570" s="21" t="s">
        <v>4141</v>
      </c>
      <c r="Q570" s="20" t="s">
        <v>4058</v>
      </c>
      <c r="R570" s="21" t="s">
        <v>4142</v>
      </c>
      <c r="S570" s="21" t="s">
        <v>4133</v>
      </c>
      <c r="T570" s="20">
        <v>37720</v>
      </c>
      <c r="U570" s="20">
        <v>1</v>
      </c>
      <c r="V570" s="20">
        <v>0</v>
      </c>
      <c r="W570" s="20" t="s">
        <v>4247</v>
      </c>
      <c r="Y570" s="22">
        <v>45940.376224918997</v>
      </c>
      <c r="Z570" s="20" t="s">
        <v>7501</v>
      </c>
      <c r="AA570" s="20" t="s">
        <v>4134</v>
      </c>
      <c r="AB570" s="27">
        <v>9106047989</v>
      </c>
      <c r="AC570" s="25" t="str">
        <f>VLOOKUP(AB570,Data!AF:AG,2,0)</f>
        <v>9106047989-00004038</v>
      </c>
      <c r="AE570" s="25" t="str">
        <f>VLOOKUP(AC570,Data!A:G,7,0)</f>
        <v>00004038</v>
      </c>
      <c r="AF570" s="25" t="str">
        <f>VLOOKUP(AC570,Data!A:D,4,0)</f>
        <v>10/10/2025</v>
      </c>
      <c r="AG570" s="20" t="s">
        <v>764</v>
      </c>
      <c r="AH570" s="25" t="s">
        <v>3754</v>
      </c>
      <c r="AI570" s="25" t="str">
        <f>VLOOKUP(AG570,'mã win'!B:K,10,0)</f>
        <v>B</v>
      </c>
      <c r="AJ570" s="20" t="str">
        <f>VLOOKUP(Q570,'mã sp'!A:B,2,0)</f>
        <v>MNH250</v>
      </c>
      <c r="AK570" s="25" t="str">
        <f>VLOOKUP(AC570,Data!A:F,6,0)</f>
        <v>K25TTM</v>
      </c>
      <c r="AL570" s="20" t="str">
        <f t="shared" si="32"/>
        <v>2A43 WM+ YBI Đoàn Kết, Yên Bình</v>
      </c>
      <c r="AM570" s="20" t="str">
        <f>VLOOKUP(AC570,Data!A:M,13,0)</f>
        <v>0104918404-035</v>
      </c>
      <c r="AO570" s="20" t="str">
        <f t="shared" si="33"/>
        <v/>
      </c>
      <c r="AP570" s="20" t="str">
        <f>IF(AND(AM570="0104918404",AO570=""),"WIN"&amp;L570,IF(AO570="",VLOOKUP(AM570,'mã win'!B:J,9,0),""))</f>
        <v>WIN-035</v>
      </c>
      <c r="AQ570" s="25" t="str">
        <f t="shared" si="34"/>
        <v>WIN-035</v>
      </c>
      <c r="AR570" s="1">
        <f t="shared" si="35"/>
        <v>40737.599999999999</v>
      </c>
    </row>
    <row r="571" spans="1:44" x14ac:dyDescent="0.25">
      <c r="A571" s="20">
        <v>8057</v>
      </c>
      <c r="B571" s="21">
        <v>9106047996</v>
      </c>
      <c r="C571" s="22">
        <v>45940</v>
      </c>
      <c r="D571" s="22">
        <v>45945</v>
      </c>
      <c r="E571" s="23">
        <v>45940.383257951398</v>
      </c>
      <c r="F571" s="21" t="s">
        <v>7502</v>
      </c>
      <c r="G571" s="22"/>
      <c r="H571" s="20" t="s">
        <v>4127</v>
      </c>
      <c r="I571" s="21" t="s">
        <v>4128</v>
      </c>
      <c r="J571" s="20" t="s">
        <v>4129</v>
      </c>
      <c r="K571" s="20" t="s">
        <v>4130</v>
      </c>
      <c r="L571" s="21" t="s">
        <v>4246</v>
      </c>
      <c r="M571" s="20" t="s">
        <v>4247</v>
      </c>
      <c r="N571" s="20" t="s">
        <v>4248</v>
      </c>
      <c r="O571" s="20">
        <v>10</v>
      </c>
      <c r="P571" s="21" t="s">
        <v>4137</v>
      </c>
      <c r="Q571" s="20" t="s">
        <v>4098</v>
      </c>
      <c r="R571" s="21" t="s">
        <v>4138</v>
      </c>
      <c r="S571" s="21" t="s">
        <v>4133</v>
      </c>
      <c r="T571" s="20">
        <v>111058</v>
      </c>
      <c r="U571" s="20">
        <v>1</v>
      </c>
      <c r="V571" s="20">
        <v>0</v>
      </c>
      <c r="W571" s="20" t="s">
        <v>4247</v>
      </c>
      <c r="Y571" s="22">
        <v>45940.383255092602</v>
      </c>
      <c r="Z571" s="20" t="s">
        <v>7503</v>
      </c>
      <c r="AA571" s="20" t="s">
        <v>4134</v>
      </c>
      <c r="AB571" s="27">
        <v>9106047996</v>
      </c>
      <c r="AC571" s="25" t="str">
        <f>VLOOKUP(AB571,Data!AF:AG,2,0)</f>
        <v>9106047996-00004039</v>
      </c>
      <c r="AE571" s="25" t="str">
        <f>VLOOKUP(AC571,Data!A:G,7,0)</f>
        <v>00004039</v>
      </c>
      <c r="AF571" s="25" t="str">
        <f>VLOOKUP(AC571,Data!A:D,4,0)</f>
        <v>10/10/2025</v>
      </c>
      <c r="AG571" s="20" t="s">
        <v>764</v>
      </c>
      <c r="AH571" s="25" t="s">
        <v>3754</v>
      </c>
      <c r="AI571" s="25" t="str">
        <f>VLOOKUP(AG571,'mã win'!B:K,10,0)</f>
        <v>B</v>
      </c>
      <c r="AJ571" s="20" t="str">
        <f>VLOOKUP(Q571,'mã sp'!A:B,2,0)</f>
        <v>GM500</v>
      </c>
      <c r="AK571" s="25" t="str">
        <f>VLOOKUP(AC571,Data!A:F,6,0)</f>
        <v>K25TTM</v>
      </c>
      <c r="AL571" s="20" t="str">
        <f t="shared" si="32"/>
        <v>2A43 WM+ YBI Đoàn Kết, Yên Bình</v>
      </c>
      <c r="AM571" s="20" t="str">
        <f>VLOOKUP(AC571,Data!A:M,13,0)</f>
        <v>0104918404-035</v>
      </c>
      <c r="AO571" s="20" t="str">
        <f t="shared" si="33"/>
        <v/>
      </c>
      <c r="AP571" s="20" t="str">
        <f>IF(AND(AM571="0104918404",AO571=""),"WIN"&amp;L571,IF(AO571="",VLOOKUP(AM571,'mã win'!B:J,9,0),""))</f>
        <v>WIN-035</v>
      </c>
      <c r="AQ571" s="25" t="str">
        <f t="shared" si="34"/>
        <v>WIN-035</v>
      </c>
      <c r="AR571" s="1">
        <f t="shared" si="35"/>
        <v>119942.64</v>
      </c>
    </row>
    <row r="572" spans="1:44" x14ac:dyDescent="0.25">
      <c r="A572" s="20">
        <v>8058</v>
      </c>
      <c r="B572" s="21">
        <v>9106048023</v>
      </c>
      <c r="C572" s="22">
        <v>45940</v>
      </c>
      <c r="D572" s="22">
        <v>45945</v>
      </c>
      <c r="E572" s="23">
        <v>45940.383601157402</v>
      </c>
      <c r="F572" s="21" t="s">
        <v>7504</v>
      </c>
      <c r="G572" s="22"/>
      <c r="H572" s="20" t="s">
        <v>4127</v>
      </c>
      <c r="I572" s="21" t="s">
        <v>4128</v>
      </c>
      <c r="J572" s="20" t="s">
        <v>4129</v>
      </c>
      <c r="K572" s="20" t="s">
        <v>4130</v>
      </c>
      <c r="L572" s="21" t="s">
        <v>6124</v>
      </c>
      <c r="M572" s="20" t="s">
        <v>6125</v>
      </c>
      <c r="N572" s="20" t="s">
        <v>6126</v>
      </c>
      <c r="O572" s="20">
        <v>10</v>
      </c>
      <c r="P572" s="21" t="s">
        <v>4131</v>
      </c>
      <c r="Q572" s="20" t="s">
        <v>4099</v>
      </c>
      <c r="R572" s="21" t="s">
        <v>4132</v>
      </c>
      <c r="S572" s="21" t="s">
        <v>4133</v>
      </c>
      <c r="T572" s="20">
        <v>73431</v>
      </c>
      <c r="U572" s="20">
        <v>1</v>
      </c>
      <c r="V572" s="20">
        <v>0</v>
      </c>
      <c r="W572" s="20" t="s">
        <v>6127</v>
      </c>
      <c r="Y572" s="22">
        <v>45940.383598148102</v>
      </c>
      <c r="AA572" s="20" t="s">
        <v>4134</v>
      </c>
      <c r="AB572" s="27">
        <v>9106048023</v>
      </c>
      <c r="AC572" s="25" t="str">
        <f>VLOOKUP(AB572,Data!AF:AG,2,0)</f>
        <v>9106048023-00015937</v>
      </c>
      <c r="AE572" s="25" t="str">
        <f>VLOOKUP(AC572,Data!A:G,7,0)</f>
        <v>00015937</v>
      </c>
      <c r="AF572" s="25" t="str">
        <f>VLOOKUP(AC572,Data!A:D,4,0)</f>
        <v>10/10/2025</v>
      </c>
      <c r="AG572" s="20" t="s">
        <v>189</v>
      </c>
      <c r="AH572" s="25" t="s">
        <v>3844</v>
      </c>
      <c r="AI572" s="25" t="str">
        <f>VLOOKUP(AG572,'mã win'!B:K,10,0)</f>
        <v>N</v>
      </c>
      <c r="AJ572" s="20" t="str">
        <f>VLOOKUP(Q572,'mã sp'!A:B,2,0)</f>
        <v>CGM300</v>
      </c>
      <c r="AK572" s="25" t="str">
        <f>VLOOKUP(AC572,Data!A:F,6,0)</f>
        <v>K25TTM</v>
      </c>
      <c r="AL572" s="20" t="str">
        <f t="shared" si="32"/>
        <v>6107 WM+ QNM 97 Phan Châu Trinh, TP Tam</v>
      </c>
      <c r="AM572" s="20" t="str">
        <f>VLOOKUP(AC572,Data!A:M,13,0)</f>
        <v>0104918404-061</v>
      </c>
      <c r="AO572" s="20" t="str">
        <f t="shared" si="33"/>
        <v/>
      </c>
      <c r="AP572" s="20" t="str">
        <f>IF(AND(AM572="0104918404",AO572=""),"WIN"&amp;L572,IF(AO572="",VLOOKUP(AM572,'mã win'!B:J,9,0),""))</f>
        <v>WIN-061</v>
      </c>
      <c r="AQ572" s="25" t="str">
        <f t="shared" si="34"/>
        <v>WIN-061</v>
      </c>
      <c r="AR572" s="1">
        <f t="shared" si="35"/>
        <v>79305.48</v>
      </c>
    </row>
    <row r="573" spans="1:44" x14ac:dyDescent="0.25">
      <c r="A573" s="20">
        <v>8059</v>
      </c>
      <c r="B573" s="21">
        <v>9106048059</v>
      </c>
      <c r="C573" s="22">
        <v>45940</v>
      </c>
      <c r="D573" s="22">
        <v>45945</v>
      </c>
      <c r="E573" s="23">
        <v>45940.385874652799</v>
      </c>
      <c r="F573" s="21" t="s">
        <v>7505</v>
      </c>
      <c r="G573" s="22"/>
      <c r="H573" s="20" t="s">
        <v>4127</v>
      </c>
      <c r="I573" s="21" t="s">
        <v>4128</v>
      </c>
      <c r="J573" s="20" t="s">
        <v>4129</v>
      </c>
      <c r="K573" s="20" t="s">
        <v>4130</v>
      </c>
      <c r="L573" s="21" t="s">
        <v>7506</v>
      </c>
      <c r="M573" s="20" t="s">
        <v>7507</v>
      </c>
      <c r="N573" s="20" t="s">
        <v>7508</v>
      </c>
      <c r="O573" s="20">
        <v>10</v>
      </c>
      <c r="P573" s="21" t="s">
        <v>4137</v>
      </c>
      <c r="Q573" s="20" t="s">
        <v>4098</v>
      </c>
      <c r="R573" s="21" t="s">
        <v>4138</v>
      </c>
      <c r="S573" s="21" t="s">
        <v>4133</v>
      </c>
      <c r="T573" s="20">
        <v>111058</v>
      </c>
      <c r="U573" s="20">
        <v>1</v>
      </c>
      <c r="V573" s="20">
        <v>0</v>
      </c>
      <c r="W573" s="20" t="s">
        <v>7507</v>
      </c>
      <c r="Y573" s="22">
        <v>45940.385871794002</v>
      </c>
      <c r="AA573" s="20" t="s">
        <v>4134</v>
      </c>
      <c r="AB573" s="27">
        <v>9106048059</v>
      </c>
      <c r="AC573" s="25" t="str">
        <f>VLOOKUP(AB573,Data!AF:AG,2,0)</f>
        <v>9106048059-00029007</v>
      </c>
      <c r="AE573" s="25" t="str">
        <f>VLOOKUP(AC573,Data!A:G,7,0)</f>
        <v>00029007</v>
      </c>
      <c r="AF573" s="25" t="str">
        <f>VLOOKUP(AC573,Data!A:D,4,0)</f>
        <v>10/10/2025</v>
      </c>
      <c r="AG573" s="20" t="s">
        <v>310</v>
      </c>
      <c r="AH573" s="25" t="s">
        <v>3819</v>
      </c>
      <c r="AI573" s="25" t="str">
        <f>VLOOKUP(AG573,'mã win'!B:K,10,0)</f>
        <v>B</v>
      </c>
      <c r="AJ573" s="20" t="str">
        <f>VLOOKUP(Q573,'mã sp'!A:B,2,0)</f>
        <v>GM500</v>
      </c>
      <c r="AK573" s="25" t="str">
        <f>VLOOKUP(AC573,Data!A:F,6,0)</f>
        <v>K25TTM</v>
      </c>
      <c r="AL573" s="20" t="str">
        <f t="shared" si="32"/>
        <v>5852 WM+ HYN Lạc Hồng</v>
      </c>
      <c r="AM573" s="20" t="str">
        <f>VLOOKUP(AC573,Data!A:M,13,0)</f>
        <v>0104918404-056</v>
      </c>
      <c r="AO573" s="20" t="str">
        <f t="shared" si="33"/>
        <v/>
      </c>
      <c r="AP573" s="20" t="str">
        <f>IF(AND(AM573="0104918404",AO573=""),"WIN"&amp;L573,IF(AO573="",VLOOKUP(AM573,'mã win'!B:J,9,0),""))</f>
        <v>WIN-056</v>
      </c>
      <c r="AQ573" s="25" t="str">
        <f t="shared" si="34"/>
        <v>WIN-056</v>
      </c>
      <c r="AR573" s="1">
        <f t="shared" si="35"/>
        <v>119942.64</v>
      </c>
    </row>
    <row r="574" spans="1:44" x14ac:dyDescent="0.25">
      <c r="A574" s="20">
        <v>8060</v>
      </c>
      <c r="B574" s="21">
        <v>9106048051</v>
      </c>
      <c r="C574" s="22">
        <v>45940</v>
      </c>
      <c r="D574" s="22">
        <v>45940</v>
      </c>
      <c r="E574" s="23">
        <v>45940.386046064799</v>
      </c>
      <c r="F574" s="21" t="s">
        <v>7509</v>
      </c>
      <c r="G574" s="22"/>
      <c r="H574" s="20" t="s">
        <v>4127</v>
      </c>
      <c r="I574" s="21" t="s">
        <v>4128</v>
      </c>
      <c r="J574" s="20" t="s">
        <v>4129</v>
      </c>
      <c r="K574" s="20" t="s">
        <v>4130</v>
      </c>
      <c r="L574" s="21" t="s">
        <v>7510</v>
      </c>
      <c r="M574" s="20" t="s">
        <v>7511</v>
      </c>
      <c r="N574" s="20" t="s">
        <v>7512</v>
      </c>
      <c r="O574" s="20">
        <v>10</v>
      </c>
      <c r="P574" s="21" t="s">
        <v>4171</v>
      </c>
      <c r="Q574" s="20" t="s">
        <v>3998</v>
      </c>
      <c r="R574" s="21" t="s">
        <v>4172</v>
      </c>
      <c r="S574" s="21" t="s">
        <v>4133</v>
      </c>
      <c r="T574" s="20">
        <v>49500</v>
      </c>
      <c r="U574" s="20">
        <v>4</v>
      </c>
      <c r="V574" s="20">
        <v>0</v>
      </c>
      <c r="W574" s="20" t="s">
        <v>7511</v>
      </c>
      <c r="Y574" s="22">
        <v>45940.386044560197</v>
      </c>
      <c r="Z574" s="20" t="s">
        <v>7513</v>
      </c>
      <c r="AA574" s="20" t="s">
        <v>4134</v>
      </c>
      <c r="AB574" s="27">
        <v>9106048051</v>
      </c>
      <c r="AC574" s="25" t="str">
        <f>VLOOKUP(AB574,Data!AF:AG,2,0)</f>
        <v>9106048051-00035568</v>
      </c>
      <c r="AE574" s="25" t="str">
        <f>VLOOKUP(AC574,Data!A:G,7,0)</f>
        <v>00035568</v>
      </c>
      <c r="AF574" s="25" t="str">
        <f>VLOOKUP(AC574,Data!A:D,4,0)</f>
        <v>10/10/2025</v>
      </c>
      <c r="AG574" s="20" t="s">
        <v>605</v>
      </c>
      <c r="AH574" s="25" t="s">
        <v>3711</v>
      </c>
      <c r="AI574" s="25" t="str">
        <f>VLOOKUP(AG574,'mã win'!B:K,10,0)</f>
        <v>B</v>
      </c>
      <c r="AJ574" s="20" t="str">
        <f>VLOOKUP(Q574,'mã sp'!A:B,2,0)</f>
        <v>GL250</v>
      </c>
      <c r="AK574" s="25" t="str">
        <f>VLOOKUP(AC574,Data!A:F,6,0)</f>
        <v>K25TTM</v>
      </c>
      <c r="AL574" s="20" t="str">
        <f t="shared" si="32"/>
        <v>6071 WM+ HPG Lộc Trù, Tiên Lãng</v>
      </c>
      <c r="AM574" s="20" t="str">
        <f>VLOOKUP(AC574,Data!A:M,13,0)</f>
        <v>0104918404-025</v>
      </c>
      <c r="AO574" s="20" t="str">
        <f t="shared" si="33"/>
        <v/>
      </c>
      <c r="AP574" s="20" t="str">
        <f>IF(AND(AM574="0104918404",AO574=""),"WIN"&amp;L574,IF(AO574="",VLOOKUP(AM574,'mã win'!B:J,9,0),""))</f>
        <v>WIN-025</v>
      </c>
      <c r="AQ574" s="25" t="str">
        <f t="shared" si="34"/>
        <v>WIN-025</v>
      </c>
      <c r="AR574" s="1">
        <f t="shared" si="35"/>
        <v>213840</v>
      </c>
    </row>
    <row r="575" spans="1:44" x14ac:dyDescent="0.25">
      <c r="A575" s="20">
        <v>8061</v>
      </c>
      <c r="B575" s="21">
        <v>9106048051</v>
      </c>
      <c r="C575" s="22">
        <v>45940</v>
      </c>
      <c r="D575" s="22">
        <v>45940</v>
      </c>
      <c r="E575" s="23">
        <v>45940.386046064799</v>
      </c>
      <c r="F575" s="21" t="s">
        <v>7509</v>
      </c>
      <c r="G575" s="22"/>
      <c r="H575" s="20" t="s">
        <v>4127</v>
      </c>
      <c r="I575" s="21" t="s">
        <v>4128</v>
      </c>
      <c r="J575" s="20" t="s">
        <v>4129</v>
      </c>
      <c r="K575" s="20" t="s">
        <v>4130</v>
      </c>
      <c r="L575" s="21" t="s">
        <v>7510</v>
      </c>
      <c r="M575" s="20" t="s">
        <v>7511</v>
      </c>
      <c r="N575" s="20" t="s">
        <v>7512</v>
      </c>
      <c r="O575" s="20">
        <v>20</v>
      </c>
      <c r="P575" s="21" t="s">
        <v>4152</v>
      </c>
      <c r="Q575" s="20" t="s">
        <v>4012</v>
      </c>
      <c r="R575" s="21" t="s">
        <v>4153</v>
      </c>
      <c r="S575" s="21" t="s">
        <v>4133</v>
      </c>
      <c r="T575" s="20">
        <v>50182</v>
      </c>
      <c r="U575" s="20">
        <v>4</v>
      </c>
      <c r="V575" s="20">
        <v>0</v>
      </c>
      <c r="W575" s="20" t="s">
        <v>7511</v>
      </c>
      <c r="Y575" s="22">
        <v>45940.386044560197</v>
      </c>
      <c r="Z575" s="20" t="s">
        <v>7513</v>
      </c>
      <c r="AA575" s="20" t="s">
        <v>4134</v>
      </c>
      <c r="AB575" s="27">
        <v>9106048051</v>
      </c>
      <c r="AC575" s="25" t="str">
        <f>VLOOKUP(AB575,Data!AF:AG,2,0)</f>
        <v>9106048051-00035568</v>
      </c>
      <c r="AE575" s="25" t="str">
        <f>VLOOKUP(AC575,Data!A:G,7,0)</f>
        <v>00035568</v>
      </c>
      <c r="AF575" s="25" t="str">
        <f>VLOOKUP(AC575,Data!A:D,4,0)</f>
        <v>10/10/2025</v>
      </c>
      <c r="AG575" s="20" t="s">
        <v>605</v>
      </c>
      <c r="AH575" s="25" t="s">
        <v>3711</v>
      </c>
      <c r="AI575" s="25" t="str">
        <f>VLOOKUP(AG575,'mã win'!B:K,10,0)</f>
        <v>B</v>
      </c>
      <c r="AJ575" s="20" t="str">
        <f>VLOOKUP(Q575,'mã sp'!A:B,2,0)</f>
        <v>GTLX250G</v>
      </c>
      <c r="AK575" s="25" t="str">
        <f>VLOOKUP(AC575,Data!A:F,6,0)</f>
        <v>K25TTM</v>
      </c>
      <c r="AL575" s="20" t="str">
        <f t="shared" si="32"/>
        <v>6071 WM+ HPG Lộc Trù, Tiên Lãng</v>
      </c>
      <c r="AM575" s="20" t="str">
        <f>VLOOKUP(AC575,Data!A:M,13,0)</f>
        <v>0104918404-025</v>
      </c>
      <c r="AO575" s="20" t="str">
        <f t="shared" si="33"/>
        <v/>
      </c>
      <c r="AP575" s="20" t="str">
        <f>IF(AND(AM575="0104918404",AO575=""),"WIN"&amp;L575,IF(AO575="",VLOOKUP(AM575,'mã win'!B:J,9,0),""))</f>
        <v>WIN-025</v>
      </c>
      <c r="AQ575" s="25" t="str">
        <f t="shared" si="34"/>
        <v>WIN-025</v>
      </c>
      <c r="AR575" s="1">
        <f t="shared" si="35"/>
        <v>216786.24</v>
      </c>
    </row>
    <row r="576" spans="1:44" x14ac:dyDescent="0.25">
      <c r="A576" s="20">
        <v>8062</v>
      </c>
      <c r="B576" s="21">
        <v>9106048034</v>
      </c>
      <c r="C576" s="22">
        <v>45940</v>
      </c>
      <c r="D576" s="22">
        <v>45940</v>
      </c>
      <c r="E576" s="23">
        <v>45940.388446794001</v>
      </c>
      <c r="F576" s="21" t="s">
        <v>7514</v>
      </c>
      <c r="G576" s="22"/>
      <c r="H576" s="20" t="s">
        <v>4127</v>
      </c>
      <c r="I576" s="21" t="s">
        <v>4128</v>
      </c>
      <c r="J576" s="20" t="s">
        <v>4129</v>
      </c>
      <c r="K576" s="20" t="s">
        <v>4130</v>
      </c>
      <c r="L576" s="21" t="s">
        <v>5950</v>
      </c>
      <c r="M576" s="20" t="s">
        <v>5951</v>
      </c>
      <c r="N576" s="20" t="s">
        <v>5952</v>
      </c>
      <c r="O576" s="20">
        <v>10</v>
      </c>
      <c r="P576" s="21" t="s">
        <v>4139</v>
      </c>
      <c r="Q576" s="20" t="s">
        <v>3948</v>
      </c>
      <c r="R576" s="21" t="s">
        <v>4140</v>
      </c>
      <c r="S576" s="21" t="s">
        <v>4133</v>
      </c>
      <c r="T576" s="20">
        <v>74250</v>
      </c>
      <c r="U576" s="20">
        <v>2</v>
      </c>
      <c r="V576" s="20">
        <v>0</v>
      </c>
      <c r="W576" s="20" t="s">
        <v>5951</v>
      </c>
      <c r="Y576" s="22">
        <v>45940.388443900498</v>
      </c>
      <c r="Z576" s="20" t="s">
        <v>7515</v>
      </c>
      <c r="AA576" s="20" t="s">
        <v>4134</v>
      </c>
      <c r="AB576" s="27">
        <v>9106048034</v>
      </c>
      <c r="AC576" s="25" t="str">
        <f>VLOOKUP(AB576,Data!AF:AG,2,0)</f>
        <v>9106048034-00008877</v>
      </c>
      <c r="AE576" s="25" t="str">
        <f>VLOOKUP(AC576,Data!A:G,7,0)</f>
        <v>00008877</v>
      </c>
      <c r="AF576" s="25" t="str">
        <f>VLOOKUP(AC576,Data!A:D,4,0)</f>
        <v>10/10/2025</v>
      </c>
      <c r="AG576" s="20" t="s">
        <v>134</v>
      </c>
      <c r="AH576" s="25" t="s">
        <v>3691</v>
      </c>
      <c r="AI576" s="25" t="str">
        <f>VLOOKUP(AG576,'mã win'!B:K,10,0)</f>
        <v>N</v>
      </c>
      <c r="AJ576" s="20" t="str">
        <f>VLOOKUP(Q576,'mã sp'!A:B,2,0)</f>
        <v>CC300</v>
      </c>
      <c r="AK576" s="25" t="str">
        <f>VLOOKUP(AC576,Data!A:F,6,0)</f>
        <v>K25TTM</v>
      </c>
      <c r="AL576" s="20" t="str">
        <f t="shared" si="32"/>
        <v>2AZF WM+ TTH 1 Mai Lượng</v>
      </c>
      <c r="AM576" s="20" t="str">
        <f>VLOOKUP(AC576,Data!A:M,13,0)</f>
        <v>0104918404-021</v>
      </c>
      <c r="AO576" s="20" t="str">
        <f t="shared" si="33"/>
        <v/>
      </c>
      <c r="AP576" s="20" t="str">
        <f>IF(AND(AM576="0104918404",AO576=""),"WIN"&amp;L576,IF(AO576="",VLOOKUP(AM576,'mã win'!B:J,9,0),""))</f>
        <v>WIN-021</v>
      </c>
      <c r="AQ576" s="25" t="str">
        <f t="shared" si="34"/>
        <v>WIN-021</v>
      </c>
      <c r="AR576" s="1">
        <f t="shared" si="35"/>
        <v>160380</v>
      </c>
    </row>
    <row r="577" spans="1:44" x14ac:dyDescent="0.25">
      <c r="A577" s="20">
        <v>8063</v>
      </c>
      <c r="B577" s="21">
        <v>9106048034</v>
      </c>
      <c r="C577" s="22">
        <v>45940</v>
      </c>
      <c r="D577" s="22">
        <v>45940</v>
      </c>
      <c r="E577" s="23">
        <v>45940.388446794001</v>
      </c>
      <c r="F577" s="21" t="s">
        <v>7514</v>
      </c>
      <c r="G577" s="22"/>
      <c r="H577" s="20" t="s">
        <v>4127</v>
      </c>
      <c r="I577" s="21" t="s">
        <v>4128</v>
      </c>
      <c r="J577" s="20" t="s">
        <v>4129</v>
      </c>
      <c r="K577" s="20" t="s">
        <v>4130</v>
      </c>
      <c r="L577" s="21" t="s">
        <v>5950</v>
      </c>
      <c r="M577" s="20" t="s">
        <v>5951</v>
      </c>
      <c r="N577" s="20" t="s">
        <v>5952</v>
      </c>
      <c r="O577" s="20">
        <v>20</v>
      </c>
      <c r="P577" s="21" t="s">
        <v>4168</v>
      </c>
      <c r="Q577" s="20" t="s">
        <v>3992</v>
      </c>
      <c r="R577" s="21" t="s">
        <v>4169</v>
      </c>
      <c r="S577" s="21" t="s">
        <v>4133</v>
      </c>
      <c r="T577" s="20">
        <v>111606</v>
      </c>
      <c r="U577" s="20">
        <v>1</v>
      </c>
      <c r="V577" s="20">
        <v>0</v>
      </c>
      <c r="W577" s="20" t="s">
        <v>5951</v>
      </c>
      <c r="Y577" s="22">
        <v>45940.388443900498</v>
      </c>
      <c r="Z577" s="20" t="s">
        <v>7515</v>
      </c>
      <c r="AA577" s="20" t="s">
        <v>4134</v>
      </c>
      <c r="AB577" s="27">
        <v>9106048034</v>
      </c>
      <c r="AC577" s="25" t="str">
        <f>VLOOKUP(AB577,Data!AF:AG,2,0)</f>
        <v>9106048034-00008877</v>
      </c>
      <c r="AE577" s="25" t="str">
        <f>VLOOKUP(AC577,Data!A:G,7,0)</f>
        <v>00008877</v>
      </c>
      <c r="AF577" s="25" t="str">
        <f>VLOOKUP(AC577,Data!A:D,4,0)</f>
        <v>10/10/2025</v>
      </c>
      <c r="AG577" s="20" t="s">
        <v>134</v>
      </c>
      <c r="AH577" s="25" t="s">
        <v>3691</v>
      </c>
      <c r="AI577" s="25" t="str">
        <f>VLOOKUP(AG577,'mã win'!B:K,10,0)</f>
        <v>N</v>
      </c>
      <c r="AJ577" s="20" t="str">
        <f>VLOOKUP(Q577,'mã sp'!A:B,2,0)</f>
        <v>GXD500</v>
      </c>
      <c r="AK577" s="25" t="str">
        <f>VLOOKUP(AC577,Data!A:F,6,0)</f>
        <v>K25TTM</v>
      </c>
      <c r="AL577" s="20" t="str">
        <f t="shared" si="32"/>
        <v>2AZF WM+ TTH 1 Mai Lượng</v>
      </c>
      <c r="AM577" s="20" t="str">
        <f>VLOOKUP(AC577,Data!A:M,13,0)</f>
        <v>0104918404-021</v>
      </c>
      <c r="AO577" s="20" t="str">
        <f t="shared" si="33"/>
        <v/>
      </c>
      <c r="AP577" s="20" t="str">
        <f>IF(AND(AM577="0104918404",AO577=""),"WIN"&amp;L577,IF(AO577="",VLOOKUP(AM577,'mã win'!B:J,9,0),""))</f>
        <v>WIN-021</v>
      </c>
      <c r="AQ577" s="25" t="str">
        <f t="shared" si="34"/>
        <v>WIN-021</v>
      </c>
      <c r="AR577" s="1">
        <f t="shared" si="35"/>
        <v>120534.48</v>
      </c>
    </row>
    <row r="578" spans="1:44" x14ac:dyDescent="0.25">
      <c r="A578" s="20">
        <v>8064</v>
      </c>
      <c r="B578" s="21">
        <v>9106048167</v>
      </c>
      <c r="C578" s="22">
        <v>45940</v>
      </c>
      <c r="D578" s="22">
        <v>45940</v>
      </c>
      <c r="E578" s="23">
        <v>45940.398677465302</v>
      </c>
      <c r="F578" s="21" t="s">
        <v>7516</v>
      </c>
      <c r="G578" s="22"/>
      <c r="H578" s="20" t="s">
        <v>4127</v>
      </c>
      <c r="I578" s="21" t="s">
        <v>4128</v>
      </c>
      <c r="J578" s="20" t="s">
        <v>4129</v>
      </c>
      <c r="K578" s="20" t="s">
        <v>4130</v>
      </c>
      <c r="L578" s="21" t="s">
        <v>7517</v>
      </c>
      <c r="M578" s="20" t="s">
        <v>7518</v>
      </c>
      <c r="N578" s="20" t="s">
        <v>7519</v>
      </c>
      <c r="O578" s="20">
        <v>10</v>
      </c>
      <c r="P578" s="21" t="s">
        <v>4150</v>
      </c>
      <c r="Q578" s="20" t="s">
        <v>3966</v>
      </c>
      <c r="R578" s="21" t="s">
        <v>4151</v>
      </c>
      <c r="S578" s="21" t="s">
        <v>4133</v>
      </c>
      <c r="T578" s="20">
        <v>70950</v>
      </c>
      <c r="U578" s="20">
        <v>5</v>
      </c>
      <c r="V578" s="20">
        <v>0</v>
      </c>
      <c r="W578" s="20" t="s">
        <v>7518</v>
      </c>
      <c r="Y578" s="22">
        <v>45940.3986743403</v>
      </c>
      <c r="AA578" s="20" t="s">
        <v>4134</v>
      </c>
      <c r="AB578" s="27">
        <v>9106048167</v>
      </c>
      <c r="AC578" s="25" t="str">
        <f>VLOOKUP(AB578,Data!AF:AG,2,0)</f>
        <v>9106048167-00035577</v>
      </c>
      <c r="AE578" s="25" t="str">
        <f>VLOOKUP(AC578,Data!A:G,7,0)</f>
        <v>00035577</v>
      </c>
      <c r="AF578" s="25" t="str">
        <f>VLOOKUP(AC578,Data!A:D,4,0)</f>
        <v>10/10/2025</v>
      </c>
      <c r="AG578" s="20" t="s">
        <v>605</v>
      </c>
      <c r="AH578" s="25" t="s">
        <v>3711</v>
      </c>
      <c r="AI578" s="25" t="str">
        <f>VLOOKUP(AG578,'mã win'!B:K,10,0)</f>
        <v>B</v>
      </c>
      <c r="AJ578" s="20" t="str">
        <f>VLOOKUP(Q578,'mã sp'!A:B,2,0)</f>
        <v>CN300</v>
      </c>
      <c r="AK578" s="25" t="str">
        <f>VLOOKUP(AC578,Data!A:F,6,0)</f>
        <v>K25TTM</v>
      </c>
      <c r="AL578" s="20" t="str">
        <f t="shared" ref="AL578:AL641" si="36">L578&amp;" "&amp;M578</f>
        <v>2BF0 WM+ HPG CH-TM3T-06 Quang Vinh</v>
      </c>
      <c r="AM578" s="20" t="str">
        <f>VLOOKUP(AC578,Data!A:M,13,0)</f>
        <v>0104918404-025</v>
      </c>
      <c r="AO578" s="20" t="str">
        <f t="shared" ref="AO578:AO641" si="37">IF(AN578="","","WIN"&amp;L578)</f>
        <v/>
      </c>
      <c r="AP578" s="20" t="str">
        <f>IF(AND(AM578="0104918404",AO578=""),"WIN"&amp;L578,IF(AO578="",VLOOKUP(AM578,'mã win'!B:J,9,0),""))</f>
        <v>WIN-025</v>
      </c>
      <c r="AQ578" s="25" t="str">
        <f t="shared" si="34"/>
        <v>WIN-025</v>
      </c>
      <c r="AR578" s="1">
        <f t="shared" si="35"/>
        <v>383130</v>
      </c>
    </row>
    <row r="579" spans="1:44" x14ac:dyDescent="0.25">
      <c r="A579" s="20">
        <v>8065</v>
      </c>
      <c r="B579" s="21">
        <v>9106048144</v>
      </c>
      <c r="C579" s="22">
        <v>45940</v>
      </c>
      <c r="D579" s="22">
        <v>45945</v>
      </c>
      <c r="E579" s="23">
        <v>45940.4002070602</v>
      </c>
      <c r="F579" s="21" t="s">
        <v>7520</v>
      </c>
      <c r="G579" s="22"/>
      <c r="H579" s="20" t="s">
        <v>4127</v>
      </c>
      <c r="I579" s="21" t="s">
        <v>4128</v>
      </c>
      <c r="J579" s="20" t="s">
        <v>4129</v>
      </c>
      <c r="K579" s="20" t="s">
        <v>4130</v>
      </c>
      <c r="L579" s="21" t="s">
        <v>4761</v>
      </c>
      <c r="M579" s="20" t="s">
        <v>4762</v>
      </c>
      <c r="N579" s="20" t="s">
        <v>4763</v>
      </c>
      <c r="O579" s="20">
        <v>10</v>
      </c>
      <c r="P579" s="21" t="s">
        <v>4137</v>
      </c>
      <c r="Q579" s="20" t="s">
        <v>4098</v>
      </c>
      <c r="R579" s="21" t="s">
        <v>4138</v>
      </c>
      <c r="S579" s="21" t="s">
        <v>4133</v>
      </c>
      <c r="T579" s="20">
        <v>111058</v>
      </c>
      <c r="U579" s="20">
        <v>1</v>
      </c>
      <c r="V579" s="20">
        <v>0</v>
      </c>
      <c r="W579" s="20" t="s">
        <v>4762</v>
      </c>
      <c r="Y579" s="22">
        <v>45940.400203854202</v>
      </c>
      <c r="AA579" s="20" t="s">
        <v>4134</v>
      </c>
      <c r="AB579" s="27">
        <v>9106048144</v>
      </c>
      <c r="AC579" s="25" t="str">
        <f>VLOOKUP(AB579,Data!AF:AG,2,0)</f>
        <v>9106048144-00004715</v>
      </c>
      <c r="AE579" s="25" t="str">
        <f>VLOOKUP(AC579,Data!A:G,7,0)</f>
        <v>00004715</v>
      </c>
      <c r="AF579" s="25" t="str">
        <f>VLOOKUP(AC579,Data!A:D,4,0)</f>
        <v>10/10/2025</v>
      </c>
      <c r="AG579" s="20" t="s">
        <v>1179</v>
      </c>
      <c r="AH579" s="25" t="s">
        <v>3633</v>
      </c>
      <c r="AI579" s="25" t="str">
        <f>VLOOKUP(AG579,'mã win'!B:K,10,0)</f>
        <v>N</v>
      </c>
      <c r="AJ579" s="20" t="str">
        <f>VLOOKUP(Q579,'mã sp'!A:B,2,0)</f>
        <v>GM500</v>
      </c>
      <c r="AK579" s="25" t="str">
        <f>VLOOKUP(AC579,Data!A:F,6,0)</f>
        <v>K25TTM</v>
      </c>
      <c r="AL579" s="20" t="str">
        <f t="shared" si="36"/>
        <v>6080 WM+ LDG 14 Nguyễn Công Trứ</v>
      </c>
      <c r="AM579" s="20" t="str">
        <f>VLOOKUP(AC579,Data!A:M,13,0)</f>
        <v>0104918404-008</v>
      </c>
      <c r="AO579" s="20" t="str">
        <f t="shared" si="37"/>
        <v/>
      </c>
      <c r="AP579" s="20" t="str">
        <f>IF(AND(AM579="0104918404",AO579=""),"WIN"&amp;L579,IF(AO579="",VLOOKUP(AM579,'mã win'!B:J,9,0),""))</f>
        <v>WIN-LDG-01-008</v>
      </c>
      <c r="AQ579" s="25" t="str">
        <f t="shared" ref="AQ579:AQ642" si="38">IF(AP579="",AO579,AP579)</f>
        <v>WIN-LDG-01-008</v>
      </c>
      <c r="AR579" s="1">
        <f t="shared" ref="AR579:AR642" si="39">((U579*T579)*8%)+(U579*T579)</f>
        <v>119942.64</v>
      </c>
    </row>
    <row r="580" spans="1:44" x14ac:dyDescent="0.25">
      <c r="A580" s="20">
        <v>8066</v>
      </c>
      <c r="B580" s="21">
        <v>9106048170</v>
      </c>
      <c r="C580" s="22">
        <v>45940</v>
      </c>
      <c r="D580" s="22">
        <v>45945</v>
      </c>
      <c r="E580" s="23">
        <v>45940.400524618097</v>
      </c>
      <c r="F580" s="21" t="s">
        <v>7521</v>
      </c>
      <c r="G580" s="22"/>
      <c r="H580" s="20" t="s">
        <v>4127</v>
      </c>
      <c r="I580" s="21" t="s">
        <v>4128</v>
      </c>
      <c r="J580" s="20" t="s">
        <v>4129</v>
      </c>
      <c r="K580" s="20" t="s">
        <v>4130</v>
      </c>
      <c r="L580" s="21" t="s">
        <v>4259</v>
      </c>
      <c r="M580" s="20" t="s">
        <v>4260</v>
      </c>
      <c r="N580" s="20" t="s">
        <v>4261</v>
      </c>
      <c r="O580" s="20">
        <v>10</v>
      </c>
      <c r="P580" s="21" t="s">
        <v>4137</v>
      </c>
      <c r="Q580" s="20" t="s">
        <v>4098</v>
      </c>
      <c r="R580" s="21" t="s">
        <v>4138</v>
      </c>
      <c r="S580" s="21" t="s">
        <v>4133</v>
      </c>
      <c r="T580" s="20">
        <v>111058</v>
      </c>
      <c r="U580" s="20">
        <v>1</v>
      </c>
      <c r="V580" s="20">
        <v>0</v>
      </c>
      <c r="W580" s="20" t="s">
        <v>4260</v>
      </c>
      <c r="X580" s="20" t="s">
        <v>4262</v>
      </c>
      <c r="Y580" s="22">
        <v>45940.400521643503</v>
      </c>
      <c r="Z580" s="20" t="s">
        <v>7522</v>
      </c>
      <c r="AA580" s="20" t="s">
        <v>4134</v>
      </c>
      <c r="AB580" s="27">
        <v>9106048170</v>
      </c>
      <c r="AC580" s="25" t="str">
        <f>VLOOKUP(AB580,Data!AF:AG,2,0)</f>
        <v>9106048170-00037594</v>
      </c>
      <c r="AE580" s="25" t="str">
        <f>VLOOKUP(AC580,Data!A:G,7,0)</f>
        <v>00037594</v>
      </c>
      <c r="AF580" s="25" t="str">
        <f>VLOOKUP(AC580,Data!A:D,4,0)</f>
        <v>10/10/2025</v>
      </c>
      <c r="AG580" s="20" t="s">
        <v>107</v>
      </c>
      <c r="AH580" s="25" t="s">
        <v>3829</v>
      </c>
      <c r="AI580" s="25" t="str">
        <f>VLOOKUP(AG580,'mã win'!B:K,10,0)</f>
        <v>B</v>
      </c>
      <c r="AJ580" s="20" t="str">
        <f>VLOOKUP(Q580,'mã sp'!A:B,2,0)</f>
        <v>GM500</v>
      </c>
      <c r="AK580" s="25" t="str">
        <f>VLOOKUP(AC580,Data!A:F,6,0)</f>
        <v>K25TTM</v>
      </c>
      <c r="AL580" s="20" t="str">
        <f t="shared" si="36"/>
        <v>4979 WM+ NAN 45 Nguyễn Sinh Sắc</v>
      </c>
      <c r="AM580" s="20" t="str">
        <f>VLOOKUP(AC580,Data!A:M,13,0)</f>
        <v>0104918404-058</v>
      </c>
      <c r="AO580" s="20" t="str">
        <f t="shared" si="37"/>
        <v/>
      </c>
      <c r="AP580" s="20" t="str">
        <f>IF(AND(AM580="0104918404",AO580=""),"WIN"&amp;L580,IF(AO580="",VLOOKUP(AM580,'mã win'!B:J,9,0),""))</f>
        <v>WIN-058</v>
      </c>
      <c r="AQ580" s="25" t="str">
        <f t="shared" si="38"/>
        <v>WIN-058</v>
      </c>
      <c r="AR580" s="1">
        <f t="shared" si="39"/>
        <v>119942.64</v>
      </c>
    </row>
    <row r="581" spans="1:44" x14ac:dyDescent="0.25">
      <c r="A581" s="20">
        <v>8067</v>
      </c>
      <c r="B581" s="21">
        <v>9106048155</v>
      </c>
      <c r="C581" s="22">
        <v>45940</v>
      </c>
      <c r="D581" s="22">
        <v>45940</v>
      </c>
      <c r="E581" s="23">
        <v>45940.407323344902</v>
      </c>
      <c r="F581" s="21" t="s">
        <v>7523</v>
      </c>
      <c r="G581" s="22"/>
      <c r="H581" s="20" t="s">
        <v>4127</v>
      </c>
      <c r="I581" s="21" t="s">
        <v>4128</v>
      </c>
      <c r="J581" s="20" t="s">
        <v>4129</v>
      </c>
      <c r="K581" s="20" t="s">
        <v>4130</v>
      </c>
      <c r="L581" s="21" t="s">
        <v>4937</v>
      </c>
      <c r="M581" s="20" t="s">
        <v>4938</v>
      </c>
      <c r="N581" s="20" t="s">
        <v>4939</v>
      </c>
      <c r="O581" s="20">
        <v>10</v>
      </c>
      <c r="P581" s="21" t="s">
        <v>4139</v>
      </c>
      <c r="Q581" s="20" t="s">
        <v>3948</v>
      </c>
      <c r="R581" s="21" t="s">
        <v>4140</v>
      </c>
      <c r="S581" s="21" t="s">
        <v>4133</v>
      </c>
      <c r="T581" s="20">
        <v>74250</v>
      </c>
      <c r="U581" s="20">
        <v>1</v>
      </c>
      <c r="V581" s="20">
        <v>0</v>
      </c>
      <c r="W581" s="20" t="s">
        <v>4938</v>
      </c>
      <c r="Y581" s="22">
        <v>45940.407320104197</v>
      </c>
      <c r="Z581" s="20" t="s">
        <v>7524</v>
      </c>
      <c r="AA581" s="20" t="s">
        <v>4134</v>
      </c>
      <c r="AB581" s="27">
        <v>9106048155</v>
      </c>
      <c r="AC581" s="25" t="str">
        <f>VLOOKUP(AB581,Data!AF:AG,2,0)</f>
        <v>9106048155-00003445</v>
      </c>
      <c r="AE581" s="25" t="str">
        <f>VLOOKUP(AC581,Data!A:G,7,0)</f>
        <v>00003445</v>
      </c>
      <c r="AF581" s="25" t="str">
        <f>VLOOKUP(AC581,Data!A:D,4,0)</f>
        <v>10/10/2025</v>
      </c>
      <c r="AG581" s="20" t="s">
        <v>1795</v>
      </c>
      <c r="AH581" s="25" t="s">
        <v>3663</v>
      </c>
      <c r="AI581" s="25" t="str">
        <f>VLOOKUP(AG581,'mã win'!B:K,10,0)</f>
        <v>N</v>
      </c>
      <c r="AJ581" s="20" t="str">
        <f>VLOOKUP(Q581,'mã sp'!A:B,2,0)</f>
        <v>CC300</v>
      </c>
      <c r="AK581" s="25" t="str">
        <f>VLOOKUP(AC581,Data!A:F,6,0)</f>
        <v>K25TTM</v>
      </c>
      <c r="AL581" s="20" t="str">
        <f t="shared" si="36"/>
        <v>6638 WM+ KTM 51 Nguyễn Văn Linh</v>
      </c>
      <c r="AM581" s="20" t="str">
        <f>VLOOKUP(AC581,Data!A:M,13,0)</f>
        <v>0104918404-014</v>
      </c>
      <c r="AO581" s="20" t="str">
        <f t="shared" si="37"/>
        <v/>
      </c>
      <c r="AP581" s="20" t="str">
        <f>IF(AND(AM581="0104918404",AO581=""),"WIN"&amp;L581,IF(AO581="",VLOOKUP(AM581,'mã win'!B:J,9,0),""))</f>
        <v>WIN-KTM-01-014</v>
      </c>
      <c r="AQ581" s="25" t="str">
        <f t="shared" si="38"/>
        <v>WIN-KTM-01-014</v>
      </c>
      <c r="AR581" s="1">
        <f t="shared" si="39"/>
        <v>80190</v>
      </c>
    </row>
    <row r="582" spans="1:44" x14ac:dyDescent="0.25">
      <c r="A582" s="20">
        <v>8068</v>
      </c>
      <c r="B582" s="21">
        <v>9106048250</v>
      </c>
      <c r="C582" s="22">
        <v>45940</v>
      </c>
      <c r="D582" s="22">
        <v>45940</v>
      </c>
      <c r="E582" s="23">
        <v>45940.408687037001</v>
      </c>
      <c r="F582" s="21" t="s">
        <v>7525</v>
      </c>
      <c r="G582" s="22"/>
      <c r="H582" s="20" t="s">
        <v>4127</v>
      </c>
      <c r="I582" s="21" t="s">
        <v>4128</v>
      </c>
      <c r="J582" s="20" t="s">
        <v>4129</v>
      </c>
      <c r="K582" s="20" t="s">
        <v>4130</v>
      </c>
      <c r="L582" s="21" t="s">
        <v>7526</v>
      </c>
      <c r="M582" s="20" t="s">
        <v>7527</v>
      </c>
      <c r="N582" s="20" t="s">
        <v>7528</v>
      </c>
      <c r="O582" s="20">
        <v>10</v>
      </c>
      <c r="P582" s="21" t="s">
        <v>4150</v>
      </c>
      <c r="Q582" s="20" t="s">
        <v>3966</v>
      </c>
      <c r="R582" s="21" t="s">
        <v>4151</v>
      </c>
      <c r="S582" s="21" t="s">
        <v>4133</v>
      </c>
      <c r="T582" s="20">
        <v>70950</v>
      </c>
      <c r="U582" s="20">
        <v>2</v>
      </c>
      <c r="V582" s="20">
        <v>0</v>
      </c>
      <c r="W582" s="20" t="s">
        <v>7527</v>
      </c>
      <c r="X582" s="20" t="s">
        <v>4161</v>
      </c>
      <c r="Y582" s="22">
        <v>45940.4086846875</v>
      </c>
      <c r="AA582" s="20" t="s">
        <v>4134</v>
      </c>
      <c r="AB582" s="27">
        <v>9106048250</v>
      </c>
      <c r="AC582" s="25" t="str">
        <f>VLOOKUP(AB582,Data!AF:AG,2,0)</f>
        <v>9106048250-00035579</v>
      </c>
      <c r="AE582" s="25" t="str">
        <f>VLOOKUP(AC582,Data!A:G,7,0)</f>
        <v>00035579</v>
      </c>
      <c r="AF582" s="25" t="str">
        <f>VLOOKUP(AC582,Data!A:D,4,0)</f>
        <v>10/10/2025</v>
      </c>
      <c r="AG582" s="20" t="s">
        <v>605</v>
      </c>
      <c r="AH582" s="25" t="s">
        <v>3711</v>
      </c>
      <c r="AI582" s="25" t="str">
        <f>VLOOKUP(AG582,'mã win'!B:K,10,0)</f>
        <v>B</v>
      </c>
      <c r="AJ582" s="20" t="str">
        <f>VLOOKUP(Q582,'mã sp'!A:B,2,0)</f>
        <v>CN300</v>
      </c>
      <c r="AK582" s="25" t="str">
        <f>VLOOKUP(AC582,Data!A:F,6,0)</f>
        <v>K25TTM</v>
      </c>
      <c r="AL582" s="20" t="str">
        <f t="shared" si="36"/>
        <v>3909 WM+ HPG 24A An Đà</v>
      </c>
      <c r="AM582" s="20" t="str">
        <f>VLOOKUP(AC582,Data!A:M,13,0)</f>
        <v>0104918404-025</v>
      </c>
      <c r="AO582" s="20" t="str">
        <f t="shared" si="37"/>
        <v/>
      </c>
      <c r="AP582" s="20" t="str">
        <f>IF(AND(AM582="0104918404",AO582=""),"WIN"&amp;L582,IF(AO582="",VLOOKUP(AM582,'mã win'!B:J,9,0),""))</f>
        <v>WIN-025</v>
      </c>
      <c r="AQ582" s="25" t="str">
        <f t="shared" si="38"/>
        <v>WIN-025</v>
      </c>
      <c r="AR582" s="1">
        <f t="shared" si="39"/>
        <v>153252</v>
      </c>
    </row>
    <row r="583" spans="1:44" x14ac:dyDescent="0.25">
      <c r="A583" s="20">
        <v>8069</v>
      </c>
      <c r="B583" s="21">
        <v>9106048342</v>
      </c>
      <c r="C583" s="22">
        <v>45940</v>
      </c>
      <c r="D583" s="22">
        <v>45940</v>
      </c>
      <c r="E583" s="23">
        <v>45940.419480821802</v>
      </c>
      <c r="F583" s="21" t="s">
        <v>7529</v>
      </c>
      <c r="G583" s="22"/>
      <c r="H583" s="20" t="s">
        <v>4127</v>
      </c>
      <c r="I583" s="21" t="s">
        <v>4128</v>
      </c>
      <c r="J583" s="20" t="s">
        <v>4129</v>
      </c>
      <c r="K583" s="20" t="s">
        <v>4130</v>
      </c>
      <c r="L583" s="21" t="s">
        <v>4573</v>
      </c>
      <c r="M583" s="20" t="s">
        <v>4574</v>
      </c>
      <c r="N583" s="20" t="s">
        <v>4575</v>
      </c>
      <c r="O583" s="20">
        <v>10</v>
      </c>
      <c r="P583" s="21" t="s">
        <v>4141</v>
      </c>
      <c r="Q583" s="20" t="s">
        <v>4058</v>
      </c>
      <c r="R583" s="21" t="s">
        <v>4142</v>
      </c>
      <c r="S583" s="21" t="s">
        <v>4133</v>
      </c>
      <c r="T583" s="20">
        <v>37720</v>
      </c>
      <c r="U583" s="20">
        <v>1</v>
      </c>
      <c r="V583" s="20">
        <v>0</v>
      </c>
      <c r="W583" s="20" t="s">
        <v>4574</v>
      </c>
      <c r="Y583" s="22">
        <v>45940.419477395801</v>
      </c>
      <c r="AA583" s="20" t="s">
        <v>4134</v>
      </c>
      <c r="AB583" s="27">
        <v>9106048342</v>
      </c>
      <c r="AC583" s="25" t="str">
        <f>VLOOKUP(AB583,Data!AF:AG,2,0)</f>
        <v>9106048342-00011396</v>
      </c>
      <c r="AE583" s="25" t="str">
        <f>VLOOKUP(AC583,Data!A:G,7,0)</f>
        <v>00011396</v>
      </c>
      <c r="AF583" s="25" t="str">
        <f>VLOOKUP(AC583,Data!A:D,4,0)</f>
        <v>10/10/2025</v>
      </c>
      <c r="AG583" s="20" t="s">
        <v>222</v>
      </c>
      <c r="AH583" s="25" t="s">
        <v>3727</v>
      </c>
      <c r="AI583" s="25" t="str">
        <f>VLOOKUP(AG583,'mã win'!B:K,10,0)</f>
        <v>B</v>
      </c>
      <c r="AJ583" s="20" t="str">
        <f>VLOOKUP(Q583,'mã sp'!A:B,2,0)</f>
        <v>MNH250</v>
      </c>
      <c r="AK583" s="25" t="str">
        <f>VLOOKUP(AC583,Data!A:F,6,0)</f>
        <v>K25TTM</v>
      </c>
      <c r="AL583" s="20" t="str">
        <f t="shared" si="36"/>
        <v>2B35 WM+ VPC Trại Mới, TT Đại Đình</v>
      </c>
      <c r="AM583" s="20" t="str">
        <f>VLOOKUP(AC583,Data!A:M,13,0)</f>
        <v>0104918404-029</v>
      </c>
      <c r="AO583" s="20" t="str">
        <f t="shared" si="37"/>
        <v/>
      </c>
      <c r="AP583" s="20" t="str">
        <f>IF(AND(AM583="0104918404",AO583=""),"WIN"&amp;L583,IF(AO583="",VLOOKUP(AM583,'mã win'!B:J,9,0),""))</f>
        <v>WIN-029</v>
      </c>
      <c r="AQ583" s="25" t="str">
        <f t="shared" si="38"/>
        <v>WIN-029</v>
      </c>
      <c r="AR583" s="1">
        <f t="shared" si="39"/>
        <v>40737.599999999999</v>
      </c>
    </row>
    <row r="584" spans="1:44" x14ac:dyDescent="0.25">
      <c r="A584" s="20">
        <v>8070</v>
      </c>
      <c r="B584" s="21">
        <v>9106048377</v>
      </c>
      <c r="C584" s="22">
        <v>45940</v>
      </c>
      <c r="D584" s="22">
        <v>45940</v>
      </c>
      <c r="E584" s="23">
        <v>45940.421421330997</v>
      </c>
      <c r="F584" s="21" t="s">
        <v>7530</v>
      </c>
      <c r="G584" s="22"/>
      <c r="H584" s="20" t="s">
        <v>4127</v>
      </c>
      <c r="I584" s="21" t="s">
        <v>4128</v>
      </c>
      <c r="J584" s="20" t="s">
        <v>4129</v>
      </c>
      <c r="K584" s="20" t="s">
        <v>4130</v>
      </c>
      <c r="L584" s="21" t="s">
        <v>4716</v>
      </c>
      <c r="M584" s="20" t="s">
        <v>4717</v>
      </c>
      <c r="N584" s="20" t="s">
        <v>4718</v>
      </c>
      <c r="O584" s="20">
        <v>10</v>
      </c>
      <c r="P584" s="21" t="s">
        <v>4139</v>
      </c>
      <c r="Q584" s="20" t="s">
        <v>3948</v>
      </c>
      <c r="R584" s="21" t="s">
        <v>4140</v>
      </c>
      <c r="S584" s="21" t="s">
        <v>4133</v>
      </c>
      <c r="T584" s="20">
        <v>74250</v>
      </c>
      <c r="U584" s="20">
        <v>2</v>
      </c>
      <c r="V584" s="20">
        <v>0</v>
      </c>
      <c r="W584" s="20" t="s">
        <v>4719</v>
      </c>
      <c r="Y584" s="22">
        <v>45940.421418055601</v>
      </c>
      <c r="Z584" s="20" t="s">
        <v>7531</v>
      </c>
      <c r="AA584" s="20" t="s">
        <v>4134</v>
      </c>
      <c r="AB584" s="27">
        <v>9106048377</v>
      </c>
      <c r="AC584" s="25" t="str">
        <f>VLOOKUP(AB584,Data!AF:AG,2,0)</f>
        <v>9106048377-00033715</v>
      </c>
      <c r="AE584" s="25" t="str">
        <f>VLOOKUP(AC584,Data!A:G,7,0)</f>
        <v>00033715</v>
      </c>
      <c r="AF584" s="25" t="str">
        <f>VLOOKUP(AC584,Data!A:D,4,0)</f>
        <v>10/10/2025</v>
      </c>
      <c r="AG584" s="20" t="s">
        <v>164</v>
      </c>
      <c r="AH584" s="25" t="s">
        <v>3686</v>
      </c>
      <c r="AI584" s="25" t="str">
        <f>VLOOKUP(AG584,'mã win'!B:K,10,0)</f>
        <v>B</v>
      </c>
      <c r="AJ584" s="20" t="str">
        <f>VLOOKUP(Q584,'mã sp'!A:B,2,0)</f>
        <v>CC300</v>
      </c>
      <c r="AK584" s="25" t="str">
        <f>VLOOKUP(AC584,Data!A:F,6,0)</f>
        <v>K25TTM</v>
      </c>
      <c r="AL584" s="20" t="str">
        <f t="shared" si="36"/>
        <v>2AHA WM+ THA HH9-51 Vinhomes Star City</v>
      </c>
      <c r="AM584" s="20" t="str">
        <f>VLOOKUP(AC584,Data!A:M,13,0)</f>
        <v>0104918404-020</v>
      </c>
      <c r="AO584" s="20" t="str">
        <f t="shared" si="37"/>
        <v/>
      </c>
      <c r="AP584" s="20" t="str">
        <f>IF(AND(AM584="0104918404",AO584=""),"WIN"&amp;L584,IF(AO584="",VLOOKUP(AM584,'mã win'!B:J,9,0),""))</f>
        <v>WIN-020</v>
      </c>
      <c r="AQ584" s="25" t="str">
        <f t="shared" si="38"/>
        <v>WIN-020</v>
      </c>
      <c r="AR584" s="1">
        <f t="shared" si="39"/>
        <v>160380</v>
      </c>
    </row>
    <row r="585" spans="1:44" x14ac:dyDescent="0.25">
      <c r="A585" s="20">
        <v>8071</v>
      </c>
      <c r="B585" s="21">
        <v>9106048405</v>
      </c>
      <c r="C585" s="22">
        <v>45940</v>
      </c>
      <c r="D585" s="22">
        <v>45940</v>
      </c>
      <c r="E585" s="23">
        <v>45940.429947835597</v>
      </c>
      <c r="F585" s="21" t="s">
        <v>7532</v>
      </c>
      <c r="G585" s="22"/>
      <c r="H585" s="20" t="s">
        <v>4127</v>
      </c>
      <c r="I585" s="21" t="s">
        <v>4128</v>
      </c>
      <c r="J585" s="20" t="s">
        <v>4129</v>
      </c>
      <c r="K585" s="20" t="s">
        <v>4130</v>
      </c>
      <c r="L585" s="21" t="s">
        <v>7533</v>
      </c>
      <c r="M585" s="20" t="s">
        <v>7534</v>
      </c>
      <c r="N585" s="20" t="s">
        <v>7535</v>
      </c>
      <c r="O585" s="20">
        <v>10</v>
      </c>
      <c r="P585" s="21" t="s">
        <v>4139</v>
      </c>
      <c r="Q585" s="20" t="s">
        <v>3948</v>
      </c>
      <c r="R585" s="21" t="s">
        <v>4140</v>
      </c>
      <c r="S585" s="21" t="s">
        <v>4133</v>
      </c>
      <c r="T585" s="20">
        <v>74250</v>
      </c>
      <c r="U585" s="20">
        <v>1</v>
      </c>
      <c r="V585" s="20">
        <v>0</v>
      </c>
      <c r="W585" s="20" t="s">
        <v>7534</v>
      </c>
      <c r="Y585" s="22">
        <v>45940.429944560201</v>
      </c>
      <c r="AA585" s="20" t="s">
        <v>4134</v>
      </c>
      <c r="AB585" s="27">
        <v>9106048405</v>
      </c>
      <c r="AC585" s="25" t="str">
        <f>VLOOKUP(AB585,Data!AF:AG,2,0)</f>
        <v>9106048405-00047703</v>
      </c>
      <c r="AE585" s="25" t="str">
        <f>VLOOKUP(AC585,Data!A:G,7,0)</f>
        <v>00047703</v>
      </c>
      <c r="AF585" s="25" t="str">
        <f>VLOOKUP(AC585,Data!A:D,4,0)</f>
        <v>10/10/2025</v>
      </c>
      <c r="AG585" s="20" t="s">
        <v>407</v>
      </c>
      <c r="AH585" s="25" t="s">
        <v>3627</v>
      </c>
      <c r="AI585" s="25" t="str">
        <f>VLOOKUP(AG585,'mã win'!B:K,10,0)</f>
        <v>B</v>
      </c>
      <c r="AJ585" s="20" t="str">
        <f>VLOOKUP(Q585,'mã sp'!A:B,2,0)</f>
        <v>CC300</v>
      </c>
      <c r="AK585" s="25" t="str">
        <f>VLOOKUP(AC585,Data!A:F,6,0)</f>
        <v>K25TTM</v>
      </c>
      <c r="AL585" s="20" t="str">
        <f t="shared" si="36"/>
        <v>5872 WM+ QNH Đông Trung, Đông Xá</v>
      </c>
      <c r="AM585" s="20" t="str">
        <f>VLOOKUP(AC585,Data!A:M,13,0)</f>
        <v>0104918404-007</v>
      </c>
      <c r="AO585" s="20" t="str">
        <f t="shared" si="37"/>
        <v/>
      </c>
      <c r="AP585" s="20" t="str">
        <f>IF(AND(AM585="0104918404",AO585=""),"WIN"&amp;L585,IF(AO585="",VLOOKUP(AM585,'mã win'!B:J,9,0),""))</f>
        <v>WIN-QNH-00-007</v>
      </c>
      <c r="AQ585" s="25" t="str">
        <f t="shared" si="38"/>
        <v>WIN-QNH-00-007</v>
      </c>
      <c r="AR585" s="1">
        <f t="shared" si="39"/>
        <v>80190</v>
      </c>
    </row>
    <row r="586" spans="1:44" x14ac:dyDescent="0.25">
      <c r="A586" s="20">
        <v>8072</v>
      </c>
      <c r="B586" s="21">
        <v>9106048405</v>
      </c>
      <c r="C586" s="22">
        <v>45940</v>
      </c>
      <c r="D586" s="22">
        <v>45940</v>
      </c>
      <c r="E586" s="23">
        <v>45940.429947835597</v>
      </c>
      <c r="F586" s="21" t="s">
        <v>7532</v>
      </c>
      <c r="G586" s="22"/>
      <c r="H586" s="20" t="s">
        <v>4127</v>
      </c>
      <c r="I586" s="21" t="s">
        <v>4128</v>
      </c>
      <c r="J586" s="20" t="s">
        <v>4129</v>
      </c>
      <c r="K586" s="20" t="s">
        <v>4130</v>
      </c>
      <c r="L586" s="21" t="s">
        <v>7533</v>
      </c>
      <c r="M586" s="20" t="s">
        <v>7534</v>
      </c>
      <c r="N586" s="20" t="s">
        <v>7535</v>
      </c>
      <c r="O586" s="20">
        <v>20</v>
      </c>
      <c r="P586" s="21" t="s">
        <v>4141</v>
      </c>
      <c r="Q586" s="20" t="s">
        <v>4058</v>
      </c>
      <c r="R586" s="21" t="s">
        <v>4142</v>
      </c>
      <c r="S586" s="21" t="s">
        <v>4133</v>
      </c>
      <c r="T586" s="20">
        <v>37720</v>
      </c>
      <c r="U586" s="20">
        <v>1</v>
      </c>
      <c r="V586" s="20">
        <v>0</v>
      </c>
      <c r="W586" s="20" t="s">
        <v>7534</v>
      </c>
      <c r="Y586" s="22">
        <v>45940.429944560201</v>
      </c>
      <c r="AA586" s="20" t="s">
        <v>4134</v>
      </c>
      <c r="AB586" s="27">
        <v>9106048405</v>
      </c>
      <c r="AC586" s="25" t="str">
        <f>VLOOKUP(AB586,Data!AF:AG,2,0)</f>
        <v>9106048405-00047703</v>
      </c>
      <c r="AE586" s="25" t="str">
        <f>VLOOKUP(AC586,Data!A:G,7,0)</f>
        <v>00047703</v>
      </c>
      <c r="AF586" s="25" t="str">
        <f>VLOOKUP(AC586,Data!A:D,4,0)</f>
        <v>10/10/2025</v>
      </c>
      <c r="AG586" s="20" t="s">
        <v>407</v>
      </c>
      <c r="AH586" s="25" t="s">
        <v>3627</v>
      </c>
      <c r="AI586" s="25" t="str">
        <f>VLOOKUP(AG586,'mã win'!B:K,10,0)</f>
        <v>B</v>
      </c>
      <c r="AJ586" s="20" t="str">
        <f>VLOOKUP(Q586,'mã sp'!A:B,2,0)</f>
        <v>MNH250</v>
      </c>
      <c r="AK586" s="25" t="str">
        <f>VLOOKUP(AC586,Data!A:F,6,0)</f>
        <v>K25TTM</v>
      </c>
      <c r="AL586" s="20" t="str">
        <f t="shared" si="36"/>
        <v>5872 WM+ QNH Đông Trung, Đông Xá</v>
      </c>
      <c r="AM586" s="20" t="str">
        <f>VLOOKUP(AC586,Data!A:M,13,0)</f>
        <v>0104918404-007</v>
      </c>
      <c r="AO586" s="20" t="str">
        <f t="shared" si="37"/>
        <v/>
      </c>
      <c r="AP586" s="20" t="str">
        <f>IF(AND(AM586="0104918404",AO586=""),"WIN"&amp;L586,IF(AO586="",VLOOKUP(AM586,'mã win'!B:J,9,0),""))</f>
        <v>WIN-QNH-00-007</v>
      </c>
      <c r="AQ586" s="25" t="str">
        <f t="shared" si="38"/>
        <v>WIN-QNH-00-007</v>
      </c>
      <c r="AR586" s="1">
        <f t="shared" si="39"/>
        <v>40737.599999999999</v>
      </c>
    </row>
    <row r="587" spans="1:44" x14ac:dyDescent="0.25">
      <c r="A587" s="20">
        <v>8073</v>
      </c>
      <c r="B587" s="21">
        <v>9106048429</v>
      </c>
      <c r="C587" s="22">
        <v>45940</v>
      </c>
      <c r="D587" s="22">
        <v>45945</v>
      </c>
      <c r="E587" s="23">
        <v>45940.433030520799</v>
      </c>
      <c r="F587" s="21" t="s">
        <v>7536</v>
      </c>
      <c r="G587" s="22"/>
      <c r="H587" s="20" t="s">
        <v>4127</v>
      </c>
      <c r="I587" s="21" t="s">
        <v>4128</v>
      </c>
      <c r="J587" s="20" t="s">
        <v>4129</v>
      </c>
      <c r="K587" s="20" t="s">
        <v>4130</v>
      </c>
      <c r="L587" s="21" t="s">
        <v>7537</v>
      </c>
      <c r="M587" s="20" t="s">
        <v>7538</v>
      </c>
      <c r="N587" s="20" t="s">
        <v>7539</v>
      </c>
      <c r="O587" s="20">
        <v>10</v>
      </c>
      <c r="P587" s="21" t="s">
        <v>4137</v>
      </c>
      <c r="Q587" s="20" t="s">
        <v>4098</v>
      </c>
      <c r="R587" s="21" t="s">
        <v>4138</v>
      </c>
      <c r="S587" s="21" t="s">
        <v>4133</v>
      </c>
      <c r="T587" s="20">
        <v>111058</v>
      </c>
      <c r="U587" s="20">
        <v>1</v>
      </c>
      <c r="V587" s="20">
        <v>0</v>
      </c>
      <c r="W587" s="20" t="s">
        <v>7540</v>
      </c>
      <c r="Y587" s="22">
        <v>45940.433027048603</v>
      </c>
      <c r="AA587" s="20" t="s">
        <v>4134</v>
      </c>
      <c r="AB587" s="27">
        <v>9106048429</v>
      </c>
      <c r="AC587" s="25" t="str">
        <f>VLOOKUP(AB587,Data!AF:AG,2,0)</f>
        <v>9106048429-00015944</v>
      </c>
      <c r="AE587" s="25" t="str">
        <f>VLOOKUP(AC587,Data!A:G,7,0)</f>
        <v>00015944</v>
      </c>
      <c r="AF587" s="25" t="str">
        <f>VLOOKUP(AC587,Data!A:D,4,0)</f>
        <v>10/10/2025</v>
      </c>
      <c r="AG587" s="20" t="s">
        <v>189</v>
      </c>
      <c r="AH587" s="25" t="s">
        <v>3844</v>
      </c>
      <c r="AI587" s="25" t="str">
        <f>VLOOKUP(AG587,'mã win'!B:K,10,0)</f>
        <v>N</v>
      </c>
      <c r="AJ587" s="20" t="str">
        <f>VLOOKUP(Q587,'mã sp'!A:B,2,0)</f>
        <v>GM500</v>
      </c>
      <c r="AK587" s="25" t="str">
        <f>VLOOKUP(AC587,Data!A:F,6,0)</f>
        <v>K25TTM</v>
      </c>
      <c r="AL587" s="20" t="str">
        <f t="shared" si="36"/>
        <v>5860 WM+ QNM 274 Trần Nhân Tông, Điện Bà</v>
      </c>
      <c r="AM587" s="20" t="str">
        <f>VLOOKUP(AC587,Data!A:M,13,0)</f>
        <v>0104918404-061</v>
      </c>
      <c r="AO587" s="20" t="str">
        <f t="shared" si="37"/>
        <v/>
      </c>
      <c r="AP587" s="20" t="str">
        <f>IF(AND(AM587="0104918404",AO587=""),"WIN"&amp;L587,IF(AO587="",VLOOKUP(AM587,'mã win'!B:J,9,0),""))</f>
        <v>WIN-061</v>
      </c>
      <c r="AQ587" s="25" t="str">
        <f t="shared" si="38"/>
        <v>WIN-061</v>
      </c>
      <c r="AR587" s="1">
        <f t="shared" si="39"/>
        <v>119942.64</v>
      </c>
    </row>
    <row r="588" spans="1:44" x14ac:dyDescent="0.25">
      <c r="A588" s="20">
        <v>8074</v>
      </c>
      <c r="B588" s="21">
        <v>9106048433</v>
      </c>
      <c r="C588" s="22">
        <v>45940</v>
      </c>
      <c r="D588" s="22">
        <v>45940</v>
      </c>
      <c r="E588" s="23">
        <v>45940.4355621875</v>
      </c>
      <c r="F588" s="21" t="s">
        <v>7541</v>
      </c>
      <c r="G588" s="22"/>
      <c r="H588" s="20" t="s">
        <v>4127</v>
      </c>
      <c r="I588" s="21" t="s">
        <v>4128</v>
      </c>
      <c r="J588" s="20" t="s">
        <v>4129</v>
      </c>
      <c r="K588" s="20" t="s">
        <v>4130</v>
      </c>
      <c r="L588" s="21" t="s">
        <v>4958</v>
      </c>
      <c r="M588" s="20" t="s">
        <v>4959</v>
      </c>
      <c r="N588" s="20" t="s">
        <v>4960</v>
      </c>
      <c r="O588" s="20">
        <v>10</v>
      </c>
      <c r="P588" s="21" t="s">
        <v>4152</v>
      </c>
      <c r="Q588" s="20" t="s">
        <v>4012</v>
      </c>
      <c r="R588" s="21" t="s">
        <v>4153</v>
      </c>
      <c r="S588" s="21" t="s">
        <v>4133</v>
      </c>
      <c r="T588" s="20">
        <v>50182</v>
      </c>
      <c r="U588" s="20">
        <v>3</v>
      </c>
      <c r="V588" s="20">
        <v>0</v>
      </c>
      <c r="W588" s="20" t="s">
        <v>4959</v>
      </c>
      <c r="X588" s="20" t="s">
        <v>4961</v>
      </c>
      <c r="Y588" s="22">
        <v>45940.435558946803</v>
      </c>
      <c r="AA588" s="20" t="s">
        <v>4134</v>
      </c>
      <c r="AB588" s="27">
        <v>9106048433</v>
      </c>
      <c r="AC588" s="25" t="str">
        <f>VLOOKUP(AB588,Data!AF:AG,2,0)</f>
        <v>9106048433-00015032</v>
      </c>
      <c r="AE588" s="25" t="str">
        <f>VLOOKUP(AC588,Data!A:G,7,0)</f>
        <v>00015032</v>
      </c>
      <c r="AF588" s="25" t="str">
        <f>VLOOKUP(AC588,Data!A:D,4,0)</f>
        <v>10/10/2025</v>
      </c>
      <c r="AG588" s="20" t="s">
        <v>247</v>
      </c>
      <c r="AH588" s="25" t="s">
        <v>3795</v>
      </c>
      <c r="AI588" s="25" t="str">
        <f>VLOOKUP(AG588,'mã win'!B:K,10,0)</f>
        <v>N</v>
      </c>
      <c r="AJ588" s="20" t="str">
        <f>VLOOKUP(Q588,'mã sp'!A:B,2,0)</f>
        <v>GTLX250G</v>
      </c>
      <c r="AK588" s="25" t="str">
        <f>VLOOKUP(AC588,Data!A:F,6,0)</f>
        <v>K25TTM</v>
      </c>
      <c r="AL588" s="20" t="str">
        <f t="shared" si="36"/>
        <v>5494 WM+ VTU Đất trống giáo xứ Thánh Pho</v>
      </c>
      <c r="AM588" s="20" t="str">
        <f>VLOOKUP(AC588,Data!A:M,13,0)</f>
        <v>0104918404-047</v>
      </c>
      <c r="AO588" s="20" t="str">
        <f t="shared" si="37"/>
        <v/>
      </c>
      <c r="AP588" s="20" t="str">
        <f>IF(AND(AM588="0104918404",AO588=""),"WIN"&amp;L588,IF(AO588="",VLOOKUP(AM588,'mã win'!B:J,9,0),""))</f>
        <v>WIN-047</v>
      </c>
      <c r="AQ588" s="25" t="str">
        <f t="shared" si="38"/>
        <v>WIN-047</v>
      </c>
      <c r="AR588" s="1">
        <f t="shared" si="39"/>
        <v>162589.68</v>
      </c>
    </row>
    <row r="589" spans="1:44" x14ac:dyDescent="0.25">
      <c r="A589" s="20">
        <v>8075</v>
      </c>
      <c r="B589" s="21">
        <v>9106048433</v>
      </c>
      <c r="C589" s="22">
        <v>45940</v>
      </c>
      <c r="D589" s="22">
        <v>45940</v>
      </c>
      <c r="E589" s="23">
        <v>45940.4355621875</v>
      </c>
      <c r="F589" s="21" t="s">
        <v>7541</v>
      </c>
      <c r="G589" s="22"/>
      <c r="H589" s="20" t="s">
        <v>4127</v>
      </c>
      <c r="I589" s="21" t="s">
        <v>4128</v>
      </c>
      <c r="J589" s="20" t="s">
        <v>4129</v>
      </c>
      <c r="K589" s="20" t="s">
        <v>4130</v>
      </c>
      <c r="L589" s="21" t="s">
        <v>4958</v>
      </c>
      <c r="M589" s="20" t="s">
        <v>4959</v>
      </c>
      <c r="N589" s="20" t="s">
        <v>4960</v>
      </c>
      <c r="O589" s="20">
        <v>20</v>
      </c>
      <c r="P589" s="21" t="s">
        <v>4137</v>
      </c>
      <c r="Q589" s="20" t="s">
        <v>4098</v>
      </c>
      <c r="R589" s="21" t="s">
        <v>4138</v>
      </c>
      <c r="S589" s="21" t="s">
        <v>4133</v>
      </c>
      <c r="T589" s="20">
        <v>111058</v>
      </c>
      <c r="U589" s="20">
        <v>2</v>
      </c>
      <c r="V589" s="20">
        <v>0</v>
      </c>
      <c r="W589" s="20" t="s">
        <v>4959</v>
      </c>
      <c r="X589" s="20" t="s">
        <v>4961</v>
      </c>
      <c r="Y589" s="22">
        <v>45940.435558946803</v>
      </c>
      <c r="AA589" s="20" t="s">
        <v>4134</v>
      </c>
      <c r="AB589" s="27">
        <v>9106048433</v>
      </c>
      <c r="AC589" s="25" t="str">
        <f>VLOOKUP(AB589,Data!AF:AG,2,0)</f>
        <v>9106048433-00015032</v>
      </c>
      <c r="AE589" s="25" t="str">
        <f>VLOOKUP(AC589,Data!A:G,7,0)</f>
        <v>00015032</v>
      </c>
      <c r="AF589" s="25" t="str">
        <f>VLOOKUP(AC589,Data!A:D,4,0)</f>
        <v>10/10/2025</v>
      </c>
      <c r="AG589" s="20" t="s">
        <v>247</v>
      </c>
      <c r="AH589" s="25" t="s">
        <v>3795</v>
      </c>
      <c r="AI589" s="25" t="str">
        <f>VLOOKUP(AG589,'mã win'!B:K,10,0)</f>
        <v>N</v>
      </c>
      <c r="AJ589" s="20" t="str">
        <f>VLOOKUP(Q589,'mã sp'!A:B,2,0)</f>
        <v>GM500</v>
      </c>
      <c r="AK589" s="25" t="str">
        <f>VLOOKUP(AC589,Data!A:F,6,0)</f>
        <v>K25TTM</v>
      </c>
      <c r="AL589" s="20" t="str">
        <f t="shared" si="36"/>
        <v>5494 WM+ VTU Đất trống giáo xứ Thánh Pho</v>
      </c>
      <c r="AM589" s="20" t="str">
        <f>VLOOKUP(AC589,Data!A:M,13,0)</f>
        <v>0104918404-047</v>
      </c>
      <c r="AO589" s="20" t="str">
        <f t="shared" si="37"/>
        <v/>
      </c>
      <c r="AP589" s="20" t="str">
        <f>IF(AND(AM589="0104918404",AO589=""),"WIN"&amp;L589,IF(AO589="",VLOOKUP(AM589,'mã win'!B:J,9,0),""))</f>
        <v>WIN-047</v>
      </c>
      <c r="AQ589" s="25" t="str">
        <f t="shared" si="38"/>
        <v>WIN-047</v>
      </c>
      <c r="AR589" s="1">
        <f t="shared" si="39"/>
        <v>239885.28</v>
      </c>
    </row>
    <row r="590" spans="1:44" x14ac:dyDescent="0.25">
      <c r="A590" s="20">
        <v>8076</v>
      </c>
      <c r="B590" s="21">
        <v>9106048516</v>
      </c>
      <c r="C590" s="22">
        <v>45940</v>
      </c>
      <c r="D590" s="22">
        <v>45940</v>
      </c>
      <c r="E590" s="23">
        <v>45940.439995023102</v>
      </c>
      <c r="F590" s="21" t="s">
        <v>7542</v>
      </c>
      <c r="G590" s="22"/>
      <c r="H590" s="20" t="s">
        <v>4127</v>
      </c>
      <c r="I590" s="21" t="s">
        <v>4128</v>
      </c>
      <c r="J590" s="20" t="s">
        <v>4129</v>
      </c>
      <c r="K590" s="20" t="s">
        <v>4130</v>
      </c>
      <c r="L590" s="21" t="s">
        <v>4581</v>
      </c>
      <c r="M590" s="20" t="s">
        <v>4582</v>
      </c>
      <c r="N590" s="20" t="s">
        <v>4583</v>
      </c>
      <c r="O590" s="20">
        <v>10</v>
      </c>
      <c r="P590" s="21" t="s">
        <v>4168</v>
      </c>
      <c r="Q590" s="20" t="s">
        <v>3992</v>
      </c>
      <c r="R590" s="21" t="s">
        <v>4169</v>
      </c>
      <c r="S590" s="21" t="s">
        <v>4133</v>
      </c>
      <c r="T590" s="20">
        <v>111606</v>
      </c>
      <c r="U590" s="20">
        <v>1</v>
      </c>
      <c r="V590" s="20">
        <v>0</v>
      </c>
      <c r="W590" s="20" t="s">
        <v>4582</v>
      </c>
      <c r="X590" s="20" t="s">
        <v>4584</v>
      </c>
      <c r="Y590" s="22">
        <v>45940.439991817097</v>
      </c>
      <c r="AA590" s="20" t="s">
        <v>4134</v>
      </c>
      <c r="AB590" s="27">
        <v>9106048516</v>
      </c>
      <c r="AC590" s="25" t="str">
        <f>VLOOKUP(AB590,Data!AF:AG,2,0)</f>
        <v>9106048516-00081342</v>
      </c>
      <c r="AE590" s="25" t="str">
        <f>VLOOKUP(AC590,Data!A:G,7,0)</f>
        <v>00081342</v>
      </c>
      <c r="AF590" s="25" t="str">
        <f>VLOOKUP(AC590,Data!A:D,4,0)</f>
        <v>10/10/2025</v>
      </c>
      <c r="AG590" s="20" t="s">
        <v>64</v>
      </c>
      <c r="AH590" s="25" t="s">
        <v>3639</v>
      </c>
      <c r="AI590" s="25" t="str">
        <f>VLOOKUP(AG590,'mã win'!B:K,10,0)</f>
        <v>N</v>
      </c>
      <c r="AJ590" s="20" t="str">
        <f>VLOOKUP(Q590,'mã sp'!A:B,2,0)</f>
        <v>GXD500</v>
      </c>
      <c r="AK590" s="25" t="str">
        <f>VLOOKUP(AC590,Data!A:F,6,0)</f>
        <v>K25TTM</v>
      </c>
      <c r="AL590" s="20" t="str">
        <f t="shared" si="36"/>
        <v>4807 WM+ DNG 92 Mai Thúc Lân</v>
      </c>
      <c r="AM590" s="20" t="str">
        <f>VLOOKUP(AC590,Data!A:M,13,0)</f>
        <v>0104918404-009</v>
      </c>
      <c r="AO590" s="20" t="str">
        <f t="shared" si="37"/>
        <v/>
      </c>
      <c r="AP590" s="20" t="str">
        <f>IF(AND(AM590="0104918404",AO590=""),"WIN"&amp;L590,IF(AO590="",VLOOKUP(AM590,'mã win'!B:J,9,0),""))</f>
        <v>WIN-DNG-01-009</v>
      </c>
      <c r="AQ590" s="25" t="str">
        <f t="shared" si="38"/>
        <v>WIN-DNG-01-009</v>
      </c>
      <c r="AR590" s="1">
        <f t="shared" si="39"/>
        <v>120534.48</v>
      </c>
    </row>
    <row r="591" spans="1:44" x14ac:dyDescent="0.25">
      <c r="A591" s="20">
        <v>8077</v>
      </c>
      <c r="B591" s="21">
        <v>9106048516</v>
      </c>
      <c r="C591" s="22">
        <v>45940</v>
      </c>
      <c r="D591" s="22">
        <v>45940</v>
      </c>
      <c r="E591" s="23">
        <v>45940.439995023102</v>
      </c>
      <c r="F591" s="21" t="s">
        <v>7542</v>
      </c>
      <c r="G591" s="22"/>
      <c r="H591" s="20" t="s">
        <v>4127</v>
      </c>
      <c r="I591" s="21" t="s">
        <v>4128</v>
      </c>
      <c r="J591" s="20" t="s">
        <v>4129</v>
      </c>
      <c r="K591" s="20" t="s">
        <v>4130</v>
      </c>
      <c r="L591" s="21" t="s">
        <v>4581</v>
      </c>
      <c r="M591" s="20" t="s">
        <v>4582</v>
      </c>
      <c r="N591" s="20" t="s">
        <v>4583</v>
      </c>
      <c r="O591" s="20">
        <v>20</v>
      </c>
      <c r="P591" s="21" t="s">
        <v>4137</v>
      </c>
      <c r="Q591" s="20" t="s">
        <v>4098</v>
      </c>
      <c r="R591" s="21" t="s">
        <v>4138</v>
      </c>
      <c r="S591" s="21" t="s">
        <v>4133</v>
      </c>
      <c r="T591" s="20">
        <v>111058</v>
      </c>
      <c r="U591" s="20">
        <v>1</v>
      </c>
      <c r="V591" s="20">
        <v>0</v>
      </c>
      <c r="W591" s="20" t="s">
        <v>4582</v>
      </c>
      <c r="X591" s="20" t="s">
        <v>4584</v>
      </c>
      <c r="Y591" s="22">
        <v>45940.439991817097</v>
      </c>
      <c r="AA591" s="20" t="s">
        <v>4134</v>
      </c>
      <c r="AB591" s="27">
        <v>9106048516</v>
      </c>
      <c r="AC591" s="25" t="str">
        <f>VLOOKUP(AB591,Data!AF:AG,2,0)</f>
        <v>9106048516-00081342</v>
      </c>
      <c r="AE591" s="25" t="str">
        <f>VLOOKUP(AC591,Data!A:G,7,0)</f>
        <v>00081342</v>
      </c>
      <c r="AF591" s="25" t="str">
        <f>VLOOKUP(AC591,Data!A:D,4,0)</f>
        <v>10/10/2025</v>
      </c>
      <c r="AG591" s="20" t="s">
        <v>64</v>
      </c>
      <c r="AH591" s="25" t="s">
        <v>3639</v>
      </c>
      <c r="AI591" s="25" t="str">
        <f>VLOOKUP(AG591,'mã win'!B:K,10,0)</f>
        <v>N</v>
      </c>
      <c r="AJ591" s="20" t="str">
        <f>VLOOKUP(Q591,'mã sp'!A:B,2,0)</f>
        <v>GM500</v>
      </c>
      <c r="AK591" s="25" t="str">
        <f>VLOOKUP(AC591,Data!A:F,6,0)</f>
        <v>K25TTM</v>
      </c>
      <c r="AL591" s="20" t="str">
        <f t="shared" si="36"/>
        <v>4807 WM+ DNG 92 Mai Thúc Lân</v>
      </c>
      <c r="AM591" s="20" t="str">
        <f>VLOOKUP(AC591,Data!A:M,13,0)</f>
        <v>0104918404-009</v>
      </c>
      <c r="AO591" s="20" t="str">
        <f t="shared" si="37"/>
        <v/>
      </c>
      <c r="AP591" s="20" t="str">
        <f>IF(AND(AM591="0104918404",AO591=""),"WIN"&amp;L591,IF(AO591="",VLOOKUP(AM591,'mã win'!B:J,9,0),""))</f>
        <v>WIN-DNG-01-009</v>
      </c>
      <c r="AQ591" s="25" t="str">
        <f t="shared" si="38"/>
        <v>WIN-DNG-01-009</v>
      </c>
      <c r="AR591" s="1">
        <f t="shared" si="39"/>
        <v>119942.64</v>
      </c>
    </row>
    <row r="592" spans="1:44" x14ac:dyDescent="0.25">
      <c r="A592" s="20">
        <v>8078</v>
      </c>
      <c r="B592" s="21">
        <v>9106048516</v>
      </c>
      <c r="C592" s="22">
        <v>45940</v>
      </c>
      <c r="D592" s="22">
        <v>45940</v>
      </c>
      <c r="E592" s="23">
        <v>45940.439995023102</v>
      </c>
      <c r="F592" s="21" t="s">
        <v>7542</v>
      </c>
      <c r="G592" s="22"/>
      <c r="H592" s="20" t="s">
        <v>4127</v>
      </c>
      <c r="I592" s="21" t="s">
        <v>4128</v>
      </c>
      <c r="J592" s="20" t="s">
        <v>4129</v>
      </c>
      <c r="K592" s="20" t="s">
        <v>4130</v>
      </c>
      <c r="L592" s="21" t="s">
        <v>4581</v>
      </c>
      <c r="M592" s="20" t="s">
        <v>4582</v>
      </c>
      <c r="N592" s="20" t="s">
        <v>4583</v>
      </c>
      <c r="O592" s="20">
        <v>30</v>
      </c>
      <c r="P592" s="21" t="s">
        <v>4152</v>
      </c>
      <c r="Q592" s="20" t="s">
        <v>4012</v>
      </c>
      <c r="R592" s="21" t="s">
        <v>4153</v>
      </c>
      <c r="S592" s="21" t="s">
        <v>4133</v>
      </c>
      <c r="T592" s="20">
        <v>50182</v>
      </c>
      <c r="U592" s="20">
        <v>1</v>
      </c>
      <c r="V592" s="20">
        <v>0</v>
      </c>
      <c r="W592" s="20" t="s">
        <v>4582</v>
      </c>
      <c r="X592" s="20" t="s">
        <v>4584</v>
      </c>
      <c r="Y592" s="22">
        <v>45940.439991817097</v>
      </c>
      <c r="AA592" s="20" t="s">
        <v>4134</v>
      </c>
      <c r="AB592" s="27">
        <v>9106048516</v>
      </c>
      <c r="AC592" s="25" t="str">
        <f>VLOOKUP(AB592,Data!AF:AG,2,0)</f>
        <v>9106048516-00081342</v>
      </c>
      <c r="AE592" s="25" t="str">
        <f>VLOOKUP(AC592,Data!A:G,7,0)</f>
        <v>00081342</v>
      </c>
      <c r="AF592" s="25" t="str">
        <f>VLOOKUP(AC592,Data!A:D,4,0)</f>
        <v>10/10/2025</v>
      </c>
      <c r="AG592" s="20" t="s">
        <v>64</v>
      </c>
      <c r="AH592" s="25" t="s">
        <v>3639</v>
      </c>
      <c r="AI592" s="25" t="str">
        <f>VLOOKUP(AG592,'mã win'!B:K,10,0)</f>
        <v>N</v>
      </c>
      <c r="AJ592" s="20" t="str">
        <f>VLOOKUP(Q592,'mã sp'!A:B,2,0)</f>
        <v>GTLX250G</v>
      </c>
      <c r="AK592" s="25" t="str">
        <f>VLOOKUP(AC592,Data!A:F,6,0)</f>
        <v>K25TTM</v>
      </c>
      <c r="AL592" s="20" t="str">
        <f t="shared" si="36"/>
        <v>4807 WM+ DNG 92 Mai Thúc Lân</v>
      </c>
      <c r="AM592" s="20" t="str">
        <f>VLOOKUP(AC592,Data!A:M,13,0)</f>
        <v>0104918404-009</v>
      </c>
      <c r="AO592" s="20" t="str">
        <f t="shared" si="37"/>
        <v/>
      </c>
      <c r="AP592" s="20" t="str">
        <f>IF(AND(AM592="0104918404",AO592=""),"WIN"&amp;L592,IF(AO592="",VLOOKUP(AM592,'mã win'!B:J,9,0),""))</f>
        <v>WIN-DNG-01-009</v>
      </c>
      <c r="AQ592" s="25" t="str">
        <f t="shared" si="38"/>
        <v>WIN-DNG-01-009</v>
      </c>
      <c r="AR592" s="1">
        <f t="shared" si="39"/>
        <v>54196.56</v>
      </c>
    </row>
    <row r="593" spans="1:44" x14ac:dyDescent="0.25">
      <c r="A593" s="20">
        <v>8079</v>
      </c>
      <c r="B593" s="21">
        <v>9106048535</v>
      </c>
      <c r="C593" s="22">
        <v>45940</v>
      </c>
      <c r="D593" s="22">
        <v>45940</v>
      </c>
      <c r="E593" s="23">
        <v>45940.441562963002</v>
      </c>
      <c r="F593" s="21" t="s">
        <v>7543</v>
      </c>
      <c r="G593" s="22"/>
      <c r="H593" s="20" t="s">
        <v>4127</v>
      </c>
      <c r="I593" s="21" t="s">
        <v>4128</v>
      </c>
      <c r="J593" s="20" t="s">
        <v>4129</v>
      </c>
      <c r="K593" s="20" t="s">
        <v>4130</v>
      </c>
      <c r="L593" s="21" t="s">
        <v>5593</v>
      </c>
      <c r="M593" s="20" t="s">
        <v>5594</v>
      </c>
      <c r="N593" s="20" t="s">
        <v>5595</v>
      </c>
      <c r="O593" s="20">
        <v>10</v>
      </c>
      <c r="P593" s="21" t="s">
        <v>4139</v>
      </c>
      <c r="Q593" s="20" t="s">
        <v>3948</v>
      </c>
      <c r="R593" s="21" t="s">
        <v>4140</v>
      </c>
      <c r="S593" s="21" t="s">
        <v>4133</v>
      </c>
      <c r="T593" s="20">
        <v>74250</v>
      </c>
      <c r="U593" s="20">
        <v>3</v>
      </c>
      <c r="V593" s="20">
        <v>0</v>
      </c>
      <c r="W593" s="20" t="s">
        <v>5594</v>
      </c>
      <c r="Y593" s="22">
        <v>45940.441559722203</v>
      </c>
      <c r="AA593" s="20" t="s">
        <v>4134</v>
      </c>
      <c r="AB593" s="27">
        <v>9106048535</v>
      </c>
      <c r="AC593" s="25" t="str">
        <f>VLOOKUP(AB593,Data!AF:AG,2,0)</f>
        <v>9106048535-00047706</v>
      </c>
      <c r="AE593" s="25" t="str">
        <f>VLOOKUP(AC593,Data!A:G,7,0)</f>
        <v>00047706</v>
      </c>
      <c r="AF593" s="25" t="str">
        <f>VLOOKUP(AC593,Data!A:D,4,0)</f>
        <v>10/10/2025</v>
      </c>
      <c r="AG593" s="20" t="s">
        <v>407</v>
      </c>
      <c r="AH593" s="25" t="s">
        <v>3627</v>
      </c>
      <c r="AI593" s="25" t="str">
        <f>VLOOKUP(AG593,'mã win'!B:K,10,0)</f>
        <v>B</v>
      </c>
      <c r="AJ593" s="20" t="str">
        <f>VLOOKUP(Q593,'mã sp'!A:B,2,0)</f>
        <v>CC300</v>
      </c>
      <c r="AK593" s="25" t="str">
        <f>VLOOKUP(AC593,Data!A:F,6,0)</f>
        <v>K25TTM</v>
      </c>
      <c r="AL593" s="20" t="str">
        <f t="shared" si="36"/>
        <v>2AEP WM+ QNH Cửa Tràng, Tiền An</v>
      </c>
      <c r="AM593" s="20" t="str">
        <f>VLOOKUP(AC593,Data!A:M,13,0)</f>
        <v>0104918404-007</v>
      </c>
      <c r="AO593" s="20" t="str">
        <f t="shared" si="37"/>
        <v/>
      </c>
      <c r="AP593" s="20" t="str">
        <f>IF(AND(AM593="0104918404",AO593=""),"WIN"&amp;L593,IF(AO593="",VLOOKUP(AM593,'mã win'!B:J,9,0),""))</f>
        <v>WIN-QNH-00-007</v>
      </c>
      <c r="AQ593" s="25" t="str">
        <f t="shared" si="38"/>
        <v>WIN-QNH-00-007</v>
      </c>
      <c r="AR593" s="1">
        <f t="shared" si="39"/>
        <v>240570</v>
      </c>
    </row>
    <row r="594" spans="1:44" x14ac:dyDescent="0.25">
      <c r="A594" s="20">
        <v>8080</v>
      </c>
      <c r="B594" s="21">
        <v>9106048622</v>
      </c>
      <c r="C594" s="22">
        <v>45940</v>
      </c>
      <c r="D594" s="22">
        <v>45945</v>
      </c>
      <c r="E594" s="23">
        <v>45940.451465659702</v>
      </c>
      <c r="F594" s="21" t="s">
        <v>7544</v>
      </c>
      <c r="G594" s="22"/>
      <c r="H594" s="20" t="s">
        <v>4127</v>
      </c>
      <c r="I594" s="21" t="s">
        <v>4128</v>
      </c>
      <c r="J594" s="20" t="s">
        <v>4129</v>
      </c>
      <c r="K594" s="20" t="s">
        <v>4130</v>
      </c>
      <c r="L594" s="21" t="s">
        <v>7545</v>
      </c>
      <c r="M594" s="20" t="s">
        <v>7546</v>
      </c>
      <c r="N594" s="20" t="s">
        <v>7547</v>
      </c>
      <c r="O594" s="20">
        <v>10</v>
      </c>
      <c r="P594" s="21" t="s">
        <v>4137</v>
      </c>
      <c r="Q594" s="20" t="s">
        <v>4098</v>
      </c>
      <c r="R594" s="21" t="s">
        <v>4138</v>
      </c>
      <c r="S594" s="21" t="s">
        <v>4133</v>
      </c>
      <c r="T594" s="20">
        <v>111058</v>
      </c>
      <c r="U594" s="20">
        <v>1</v>
      </c>
      <c r="V594" s="20">
        <v>0</v>
      </c>
      <c r="W594" s="20" t="s">
        <v>7546</v>
      </c>
      <c r="Y594" s="22">
        <v>45940.451462002296</v>
      </c>
      <c r="AA594" s="20" t="s">
        <v>4134</v>
      </c>
      <c r="AB594" s="27">
        <v>9106048622</v>
      </c>
      <c r="AC594" s="25" t="str">
        <f>VLOOKUP(AB594,Data!AF:AG,2,0)</f>
        <v>9106048622-00160613</v>
      </c>
      <c r="AE594" s="25" t="str">
        <f>VLOOKUP(AC594,Data!A:G,7,0)</f>
        <v>00160613</v>
      </c>
      <c r="AF594" s="25" t="str">
        <f>VLOOKUP(AC594,Data!A:D,4,0)</f>
        <v>10/10/2025</v>
      </c>
      <c r="AG594" s="20" t="s">
        <v>198</v>
      </c>
      <c r="AH594" s="25" t="s">
        <v>14499</v>
      </c>
      <c r="AI594" s="25" t="str">
        <f>VLOOKUP(AG594,'mã win'!B:K,10,0)</f>
        <v>N</v>
      </c>
      <c r="AJ594" s="20" t="str">
        <f>VLOOKUP(Q594,'mã sp'!A:B,2,0)</f>
        <v>GM500</v>
      </c>
      <c r="AK594" s="25" t="str">
        <f>VLOOKUP(AC594,Data!A:F,6,0)</f>
        <v>K25TTM</v>
      </c>
      <c r="AL594" s="20" t="str">
        <f t="shared" si="36"/>
        <v>6673 WM+ HCM SH3-6, CC HQC Plaza</v>
      </c>
      <c r="AM594" s="20" t="str">
        <f>VLOOKUP(AC594,Data!A:M,13,0)</f>
        <v>0104918404</v>
      </c>
      <c r="AN594" s="20">
        <f>MATCH(L594,[1]Khach_hang!$O:$O,0)</f>
        <v>1890</v>
      </c>
      <c r="AO594" s="20" t="str">
        <f t="shared" si="37"/>
        <v>WIN6673</v>
      </c>
      <c r="AP594" s="20" t="str">
        <f>IF(AND(AM594="0104918404",AO594=""),"WIN"&amp;L594,IF(AO594="",VLOOKUP(AM594,'mã win'!B:J,9,0),""))</f>
        <v/>
      </c>
      <c r="AQ594" s="25" t="str">
        <f t="shared" si="38"/>
        <v>WIN6673</v>
      </c>
      <c r="AR594" s="1">
        <f t="shared" si="39"/>
        <v>119942.64</v>
      </c>
    </row>
    <row r="595" spans="1:44" x14ac:dyDescent="0.25">
      <c r="A595" s="20">
        <v>8081</v>
      </c>
      <c r="B595" s="21">
        <v>9106048622</v>
      </c>
      <c r="C595" s="22">
        <v>45940</v>
      </c>
      <c r="D595" s="22">
        <v>45945</v>
      </c>
      <c r="E595" s="23">
        <v>45940.451465659702</v>
      </c>
      <c r="F595" s="21" t="s">
        <v>7544</v>
      </c>
      <c r="G595" s="22"/>
      <c r="H595" s="20" t="s">
        <v>4127</v>
      </c>
      <c r="I595" s="21" t="s">
        <v>4128</v>
      </c>
      <c r="J595" s="20" t="s">
        <v>4129</v>
      </c>
      <c r="K595" s="20" t="s">
        <v>4130</v>
      </c>
      <c r="L595" s="21" t="s">
        <v>7545</v>
      </c>
      <c r="M595" s="20" t="s">
        <v>7546</v>
      </c>
      <c r="N595" s="20" t="s">
        <v>7547</v>
      </c>
      <c r="O595" s="20">
        <v>20</v>
      </c>
      <c r="P595" s="21" t="s">
        <v>4150</v>
      </c>
      <c r="Q595" s="20" t="s">
        <v>3966</v>
      </c>
      <c r="R595" s="21" t="s">
        <v>4151</v>
      </c>
      <c r="S595" s="21" t="s">
        <v>4133</v>
      </c>
      <c r="T595" s="20">
        <v>70950</v>
      </c>
      <c r="U595" s="20">
        <v>2</v>
      </c>
      <c r="V595" s="20">
        <v>0</v>
      </c>
      <c r="W595" s="20" t="s">
        <v>7546</v>
      </c>
      <c r="Y595" s="22">
        <v>45940.451462002296</v>
      </c>
      <c r="AA595" s="20" t="s">
        <v>4134</v>
      </c>
      <c r="AB595" s="27">
        <v>9106048622</v>
      </c>
      <c r="AC595" s="25" t="str">
        <f>VLOOKUP(AB595,Data!AF:AG,2,0)</f>
        <v>9106048622-00160613</v>
      </c>
      <c r="AE595" s="25" t="str">
        <f>VLOOKUP(AC595,Data!A:G,7,0)</f>
        <v>00160613</v>
      </c>
      <c r="AF595" s="25" t="str">
        <f>VLOOKUP(AC595,Data!A:D,4,0)</f>
        <v>10/10/2025</v>
      </c>
      <c r="AG595" s="20" t="s">
        <v>198</v>
      </c>
      <c r="AH595" s="25" t="s">
        <v>14499</v>
      </c>
      <c r="AI595" s="25" t="str">
        <f>VLOOKUP(AG595,'mã win'!B:K,10,0)</f>
        <v>N</v>
      </c>
      <c r="AJ595" s="20" t="str">
        <f>VLOOKUP(Q595,'mã sp'!A:B,2,0)</f>
        <v>CN300</v>
      </c>
      <c r="AK595" s="25" t="str">
        <f>VLOOKUP(AC595,Data!A:F,6,0)</f>
        <v>K25TTM</v>
      </c>
      <c r="AL595" s="20" t="str">
        <f t="shared" si="36"/>
        <v>6673 WM+ HCM SH3-6, CC HQC Plaza</v>
      </c>
      <c r="AM595" s="20" t="str">
        <f>VLOOKUP(AC595,Data!A:M,13,0)</f>
        <v>0104918404</v>
      </c>
      <c r="AN595" s="20">
        <f>MATCH(L595,[1]Khach_hang!$O:$O,0)</f>
        <v>1890</v>
      </c>
      <c r="AO595" s="20" t="str">
        <f t="shared" si="37"/>
        <v>WIN6673</v>
      </c>
      <c r="AP595" s="20" t="str">
        <f>IF(AND(AM595="0104918404",AO595=""),"WIN"&amp;L595,IF(AO595="",VLOOKUP(AM595,'mã win'!B:J,9,0),""))</f>
        <v/>
      </c>
      <c r="AQ595" s="25" t="str">
        <f t="shared" si="38"/>
        <v>WIN6673</v>
      </c>
      <c r="AR595" s="1">
        <f t="shared" si="39"/>
        <v>153252</v>
      </c>
    </row>
    <row r="596" spans="1:44" x14ac:dyDescent="0.25">
      <c r="A596" s="20">
        <v>8082</v>
      </c>
      <c r="B596" s="21">
        <v>9106048630</v>
      </c>
      <c r="C596" s="22">
        <v>45940</v>
      </c>
      <c r="D596" s="22">
        <v>45940</v>
      </c>
      <c r="E596" s="23">
        <v>45940.452792708304</v>
      </c>
      <c r="F596" s="21" t="s">
        <v>7548</v>
      </c>
      <c r="G596" s="22"/>
      <c r="H596" s="20" t="s">
        <v>4127</v>
      </c>
      <c r="I596" s="21" t="s">
        <v>4128</v>
      </c>
      <c r="J596" s="20" t="s">
        <v>4129</v>
      </c>
      <c r="K596" s="20" t="s">
        <v>4130</v>
      </c>
      <c r="L596" s="21" t="s">
        <v>4662</v>
      </c>
      <c r="M596" s="20" t="s">
        <v>4663</v>
      </c>
      <c r="N596" s="20" t="s">
        <v>4664</v>
      </c>
      <c r="O596" s="20">
        <v>10</v>
      </c>
      <c r="P596" s="21" t="s">
        <v>4141</v>
      </c>
      <c r="Q596" s="20" t="s">
        <v>4058</v>
      </c>
      <c r="R596" s="21" t="s">
        <v>4142</v>
      </c>
      <c r="S596" s="21" t="s">
        <v>4133</v>
      </c>
      <c r="T596" s="20">
        <v>37720</v>
      </c>
      <c r="U596" s="20">
        <v>5</v>
      </c>
      <c r="V596" s="20">
        <v>0</v>
      </c>
      <c r="W596" s="20" t="s">
        <v>4663</v>
      </c>
      <c r="Y596" s="22">
        <v>45940.452789814801</v>
      </c>
      <c r="AA596" s="20" t="s">
        <v>4134</v>
      </c>
      <c r="AB596" s="27">
        <v>9106048630</v>
      </c>
      <c r="AC596" s="25" t="str">
        <f>VLOOKUP(AB596,Data!AF:AG,2,0)</f>
        <v>9106048630-00008211</v>
      </c>
      <c r="AE596" s="25" t="str">
        <f>VLOOKUP(AC596,Data!A:G,7,0)</f>
        <v>00008211</v>
      </c>
      <c r="AF596" s="25" t="str">
        <f>VLOOKUP(AC596,Data!A:D,4,0)</f>
        <v>10/10/2025</v>
      </c>
      <c r="AG596" s="20" t="s">
        <v>46</v>
      </c>
      <c r="AH596" s="25" t="s">
        <v>3859</v>
      </c>
      <c r="AI596" s="25" t="str">
        <f>VLOOKUP(AG596,'mã win'!B:K,10,0)</f>
        <v>B</v>
      </c>
      <c r="AJ596" s="20" t="str">
        <f>VLOOKUP(Q596,'mã sp'!A:B,2,0)</f>
        <v>MNH250</v>
      </c>
      <c r="AK596" s="25" t="str">
        <f>VLOOKUP(AC596,Data!A:F,6,0)</f>
        <v>K25TTM</v>
      </c>
      <c r="AL596" s="20" t="str">
        <f t="shared" si="36"/>
        <v>2AKO WM+ NDH 216 Triệu Việt Vương</v>
      </c>
      <c r="AM596" s="20" t="str">
        <f>VLOOKUP(AC596,Data!A:M,13,0)</f>
        <v>0104918404-064</v>
      </c>
      <c r="AO596" s="20" t="str">
        <f t="shared" si="37"/>
        <v/>
      </c>
      <c r="AP596" s="20" t="str">
        <f>IF(AND(AM596="0104918404",AO596=""),"WIN"&amp;L596,IF(AO596="",VLOOKUP(AM596,'mã win'!B:J,9,0),""))</f>
        <v>WIN-064</v>
      </c>
      <c r="AQ596" s="25" t="str">
        <f t="shared" si="38"/>
        <v>WIN-064</v>
      </c>
      <c r="AR596" s="1">
        <f t="shared" si="39"/>
        <v>203688</v>
      </c>
    </row>
    <row r="597" spans="1:44" x14ac:dyDescent="0.25">
      <c r="A597" s="20">
        <v>8083</v>
      </c>
      <c r="B597" s="21">
        <v>9106048660</v>
      </c>
      <c r="C597" s="22">
        <v>45940</v>
      </c>
      <c r="D597" s="22">
        <v>45945</v>
      </c>
      <c r="E597" s="23">
        <v>45940.4532741898</v>
      </c>
      <c r="F597" s="21" t="s">
        <v>7549</v>
      </c>
      <c r="G597" s="22"/>
      <c r="H597" s="20" t="s">
        <v>4127</v>
      </c>
      <c r="I597" s="21" t="s">
        <v>4128</v>
      </c>
      <c r="J597" s="20" t="s">
        <v>4129</v>
      </c>
      <c r="K597" s="20" t="s">
        <v>4130</v>
      </c>
      <c r="L597" s="21" t="s">
        <v>5240</v>
      </c>
      <c r="M597" s="20" t="s">
        <v>5241</v>
      </c>
      <c r="N597" s="20" t="s">
        <v>5242</v>
      </c>
      <c r="O597" s="20">
        <v>10</v>
      </c>
      <c r="P597" s="21" t="s">
        <v>4137</v>
      </c>
      <c r="Q597" s="20" t="s">
        <v>4098</v>
      </c>
      <c r="R597" s="21" t="s">
        <v>4138</v>
      </c>
      <c r="S597" s="21" t="s">
        <v>4133</v>
      </c>
      <c r="T597" s="20">
        <v>111058</v>
      </c>
      <c r="U597" s="20">
        <v>2</v>
      </c>
      <c r="V597" s="20">
        <v>0</v>
      </c>
      <c r="W597" s="20" t="s">
        <v>5241</v>
      </c>
      <c r="X597" s="20" t="s">
        <v>4161</v>
      </c>
      <c r="Y597" s="22">
        <v>45940.453271296297</v>
      </c>
      <c r="AA597" s="20" t="s">
        <v>4134</v>
      </c>
      <c r="AB597" s="27">
        <v>9106048660</v>
      </c>
      <c r="AC597" s="25" t="str">
        <f>VLOOKUP(AB597,Data!AF:AG,2,0)</f>
        <v>9106048660-00014403</v>
      </c>
      <c r="AE597" s="25" t="str">
        <f>VLOOKUP(AC597,Data!A:G,7,0)</f>
        <v>00014403</v>
      </c>
      <c r="AF597" s="25" t="str">
        <f>VLOOKUP(AC597,Data!A:D,4,0)</f>
        <v>10/10/2025</v>
      </c>
      <c r="AG597" s="20" t="s">
        <v>238</v>
      </c>
      <c r="AH597" s="25" t="s">
        <v>3779</v>
      </c>
      <c r="AI597" s="25" t="str">
        <f>VLOOKUP(AG597,'mã win'!B:K,10,0)</f>
        <v>B</v>
      </c>
      <c r="AJ597" s="20" t="str">
        <f>VLOOKUP(Q597,'mã sp'!A:B,2,0)</f>
        <v>GM500</v>
      </c>
      <c r="AK597" s="25" t="str">
        <f>VLOOKUP(AC597,Data!A:F,6,0)</f>
        <v>K25TTM</v>
      </c>
      <c r="AL597" s="20" t="str">
        <f t="shared" si="36"/>
        <v>3432 WM+TBH 19 Hai Bà Trưng</v>
      </c>
      <c r="AM597" s="20" t="str">
        <f>VLOOKUP(AC597,Data!A:M,13,0)</f>
        <v>0104918404-044</v>
      </c>
      <c r="AO597" s="20" t="str">
        <f t="shared" si="37"/>
        <v/>
      </c>
      <c r="AP597" s="20" t="str">
        <f>IF(AND(AM597="0104918404",AO597=""),"WIN"&amp;L597,IF(AO597="",VLOOKUP(AM597,'mã win'!B:J,9,0),""))</f>
        <v>WIN-044</v>
      </c>
      <c r="AQ597" s="25" t="str">
        <f t="shared" si="38"/>
        <v>WIN-044</v>
      </c>
      <c r="AR597" s="1">
        <f t="shared" si="39"/>
        <v>239885.28</v>
      </c>
    </row>
    <row r="598" spans="1:44" x14ac:dyDescent="0.25">
      <c r="A598" s="20">
        <v>8084</v>
      </c>
      <c r="B598" s="21">
        <v>9106048688</v>
      </c>
      <c r="C598" s="22">
        <v>45940</v>
      </c>
      <c r="D598" s="22">
        <v>45940</v>
      </c>
      <c r="E598" s="23">
        <v>45940.458793784703</v>
      </c>
      <c r="F598" s="21" t="s">
        <v>7550</v>
      </c>
      <c r="G598" s="22"/>
      <c r="H598" s="20" t="s">
        <v>4127</v>
      </c>
      <c r="I598" s="21" t="s">
        <v>4128</v>
      </c>
      <c r="J598" s="20" t="s">
        <v>4129</v>
      </c>
      <c r="K598" s="20" t="s">
        <v>4130</v>
      </c>
      <c r="L598" s="21" t="s">
        <v>7551</v>
      </c>
      <c r="M598" s="20" t="s">
        <v>7552</v>
      </c>
      <c r="N598" s="20" t="s">
        <v>7553</v>
      </c>
      <c r="O598" s="20">
        <v>10</v>
      </c>
      <c r="P598" s="21" t="s">
        <v>4139</v>
      </c>
      <c r="Q598" s="20" t="s">
        <v>3948</v>
      </c>
      <c r="R598" s="21" t="s">
        <v>4140</v>
      </c>
      <c r="S598" s="21" t="s">
        <v>4133</v>
      </c>
      <c r="T598" s="20">
        <v>74250</v>
      </c>
      <c r="U598" s="20">
        <v>1</v>
      </c>
      <c r="V598" s="20">
        <v>0</v>
      </c>
      <c r="W598" s="20" t="s">
        <v>7552</v>
      </c>
      <c r="X598" s="20" t="s">
        <v>4272</v>
      </c>
      <c r="Y598" s="22">
        <v>45940.458793553204</v>
      </c>
      <c r="AA598" s="20" t="s">
        <v>4134</v>
      </c>
      <c r="AB598" s="27">
        <v>9106048688</v>
      </c>
      <c r="AC598" s="25" t="str">
        <f>VLOOKUP(AB598,Data!AF:AG,2,0)</f>
        <v>9106048688-00015039</v>
      </c>
      <c r="AE598" s="25" t="str">
        <f>VLOOKUP(AC598,Data!A:G,7,0)</f>
        <v>00015039</v>
      </c>
      <c r="AF598" s="25" t="str">
        <f>VLOOKUP(AC598,Data!A:D,4,0)</f>
        <v>10/10/2025</v>
      </c>
      <c r="AG598" s="20" t="s">
        <v>247</v>
      </c>
      <c r="AH598" s="25" t="s">
        <v>3795</v>
      </c>
      <c r="AI598" s="25" t="str">
        <f>VLOOKUP(AG598,'mã win'!B:K,10,0)</f>
        <v>N</v>
      </c>
      <c r="AJ598" s="20" t="str">
        <f>VLOOKUP(Q598,'mã sp'!A:B,2,0)</f>
        <v>CC300</v>
      </c>
      <c r="AK598" s="25" t="str">
        <f>VLOOKUP(AC598,Data!A:F,6,0)</f>
        <v>K25TTM</v>
      </c>
      <c r="AL598" s="20" t="str">
        <f t="shared" si="36"/>
        <v>5384 WM+ VTU 83 Nguyễn Cư Trinh</v>
      </c>
      <c r="AM598" s="20" t="str">
        <f>VLOOKUP(AC598,Data!A:M,13,0)</f>
        <v>0104918404-047</v>
      </c>
      <c r="AO598" s="20" t="str">
        <f t="shared" si="37"/>
        <v/>
      </c>
      <c r="AP598" s="20" t="str">
        <f>IF(AND(AM598="0104918404",AO598=""),"WIN"&amp;L598,IF(AO598="",VLOOKUP(AM598,'mã win'!B:J,9,0),""))</f>
        <v>WIN-047</v>
      </c>
      <c r="AQ598" s="25" t="str">
        <f t="shared" si="38"/>
        <v>WIN-047</v>
      </c>
      <c r="AR598" s="1">
        <f t="shared" si="39"/>
        <v>80190</v>
      </c>
    </row>
    <row r="599" spans="1:44" x14ac:dyDescent="0.25">
      <c r="A599" s="20">
        <v>8085</v>
      </c>
      <c r="B599" s="21">
        <v>9106048688</v>
      </c>
      <c r="C599" s="22">
        <v>45940</v>
      </c>
      <c r="D599" s="22">
        <v>45940</v>
      </c>
      <c r="E599" s="23">
        <v>45940.458793784703</v>
      </c>
      <c r="F599" s="21" t="s">
        <v>7550</v>
      </c>
      <c r="G599" s="22"/>
      <c r="H599" s="20" t="s">
        <v>4127</v>
      </c>
      <c r="I599" s="21" t="s">
        <v>4128</v>
      </c>
      <c r="J599" s="20" t="s">
        <v>4129</v>
      </c>
      <c r="K599" s="20" t="s">
        <v>4130</v>
      </c>
      <c r="L599" s="21" t="s">
        <v>7551</v>
      </c>
      <c r="M599" s="20" t="s">
        <v>7552</v>
      </c>
      <c r="N599" s="20" t="s">
        <v>7553</v>
      </c>
      <c r="O599" s="20">
        <v>20</v>
      </c>
      <c r="P599" s="21" t="s">
        <v>4152</v>
      </c>
      <c r="Q599" s="20" t="s">
        <v>4012</v>
      </c>
      <c r="R599" s="21" t="s">
        <v>4153</v>
      </c>
      <c r="S599" s="21" t="s">
        <v>4133</v>
      </c>
      <c r="T599" s="20">
        <v>50182</v>
      </c>
      <c r="U599" s="20">
        <v>4</v>
      </c>
      <c r="V599" s="20">
        <v>0</v>
      </c>
      <c r="W599" s="20" t="s">
        <v>7552</v>
      </c>
      <c r="X599" s="20" t="s">
        <v>4272</v>
      </c>
      <c r="Y599" s="22">
        <v>45940.458793553204</v>
      </c>
      <c r="AA599" s="20" t="s">
        <v>4134</v>
      </c>
      <c r="AB599" s="27">
        <v>9106048688</v>
      </c>
      <c r="AC599" s="25" t="str">
        <f>VLOOKUP(AB599,Data!AF:AG,2,0)</f>
        <v>9106048688-00015039</v>
      </c>
      <c r="AE599" s="25" t="str">
        <f>VLOOKUP(AC599,Data!A:G,7,0)</f>
        <v>00015039</v>
      </c>
      <c r="AF599" s="25" t="str">
        <f>VLOOKUP(AC599,Data!A:D,4,0)</f>
        <v>10/10/2025</v>
      </c>
      <c r="AG599" s="20" t="s">
        <v>247</v>
      </c>
      <c r="AH599" s="25" t="s">
        <v>3795</v>
      </c>
      <c r="AI599" s="25" t="str">
        <f>VLOOKUP(AG599,'mã win'!B:K,10,0)</f>
        <v>N</v>
      </c>
      <c r="AJ599" s="20" t="str">
        <f>VLOOKUP(Q599,'mã sp'!A:B,2,0)</f>
        <v>GTLX250G</v>
      </c>
      <c r="AK599" s="25" t="str">
        <f>VLOOKUP(AC599,Data!A:F,6,0)</f>
        <v>K25TTM</v>
      </c>
      <c r="AL599" s="20" t="str">
        <f t="shared" si="36"/>
        <v>5384 WM+ VTU 83 Nguyễn Cư Trinh</v>
      </c>
      <c r="AM599" s="20" t="str">
        <f>VLOOKUP(AC599,Data!A:M,13,0)</f>
        <v>0104918404-047</v>
      </c>
      <c r="AO599" s="20" t="str">
        <f t="shared" si="37"/>
        <v/>
      </c>
      <c r="AP599" s="20" t="str">
        <f>IF(AND(AM599="0104918404",AO599=""),"WIN"&amp;L599,IF(AO599="",VLOOKUP(AM599,'mã win'!B:J,9,0),""))</f>
        <v>WIN-047</v>
      </c>
      <c r="AQ599" s="25" t="str">
        <f t="shared" si="38"/>
        <v>WIN-047</v>
      </c>
      <c r="AR599" s="1">
        <f t="shared" si="39"/>
        <v>216786.24</v>
      </c>
    </row>
    <row r="600" spans="1:44" x14ac:dyDescent="0.25">
      <c r="A600" s="20">
        <v>8086</v>
      </c>
      <c r="B600" s="21">
        <v>9106048746</v>
      </c>
      <c r="C600" s="22">
        <v>45940</v>
      </c>
      <c r="D600" s="22">
        <v>45940</v>
      </c>
      <c r="E600" s="23">
        <v>45940.476342939801</v>
      </c>
      <c r="F600" s="21" t="s">
        <v>7554</v>
      </c>
      <c r="G600" s="22"/>
      <c r="H600" s="20" t="s">
        <v>4127</v>
      </c>
      <c r="I600" s="21" t="s">
        <v>4128</v>
      </c>
      <c r="J600" s="20" t="s">
        <v>4129</v>
      </c>
      <c r="K600" s="20" t="s">
        <v>4130</v>
      </c>
      <c r="L600" s="21" t="s">
        <v>5142</v>
      </c>
      <c r="M600" s="20" t="s">
        <v>5143</v>
      </c>
      <c r="N600" s="20" t="s">
        <v>5144</v>
      </c>
      <c r="O600" s="20">
        <v>10</v>
      </c>
      <c r="P600" s="21" t="s">
        <v>4150</v>
      </c>
      <c r="Q600" s="20" t="s">
        <v>3966</v>
      </c>
      <c r="R600" s="21" t="s">
        <v>4151</v>
      </c>
      <c r="S600" s="21" t="s">
        <v>4133</v>
      </c>
      <c r="T600" s="20">
        <v>70950</v>
      </c>
      <c r="U600" s="20">
        <v>1</v>
      </c>
      <c r="V600" s="20">
        <v>0</v>
      </c>
      <c r="W600" s="20" t="s">
        <v>5143</v>
      </c>
      <c r="X600" s="20" t="s">
        <v>5145</v>
      </c>
      <c r="Y600" s="22">
        <v>45940.476343020797</v>
      </c>
      <c r="AA600" s="20" t="s">
        <v>4134</v>
      </c>
      <c r="AB600" s="27">
        <v>9106048746</v>
      </c>
      <c r="AC600" s="25" t="str">
        <f>VLOOKUP(AB600,Data!AF:AG,2,0)</f>
        <v>9106048746-00483662</v>
      </c>
      <c r="AE600" s="25" t="str">
        <f>VLOOKUP(AC600,Data!A:G,7,0)</f>
        <v>00483662</v>
      </c>
      <c r="AF600" s="25" t="str">
        <f>VLOOKUP(AC600,Data!A:D,4,0)</f>
        <v>10/10/2025</v>
      </c>
      <c r="AG600" s="20" t="s">
        <v>55</v>
      </c>
      <c r="AH600" s="25" t="s">
        <v>14500</v>
      </c>
      <c r="AI600" s="25" t="str">
        <f>VLOOKUP(AG600,'mã win'!B:K,10,0)</f>
        <v>B</v>
      </c>
      <c r="AJ600" s="20" t="str">
        <f>VLOOKUP(Q600,'mã sp'!A:B,2,0)</f>
        <v>CN300</v>
      </c>
      <c r="AK600" s="25" t="str">
        <f>VLOOKUP(AC600,Data!A:F,6,0)</f>
        <v>K25TTM</v>
      </c>
      <c r="AL600" s="20" t="str">
        <f t="shared" si="36"/>
        <v>4243 WM+ HNI 106 CT2 KĐT Văn Khê</v>
      </c>
      <c r="AM600" s="20" t="str">
        <f>VLOOKUP(AC600,Data!A:M,13,0)</f>
        <v>0104918404-002</v>
      </c>
      <c r="AN600" s="20">
        <f>MATCH(L600,[1]Khach_hang!$O:$O,0)</f>
        <v>1155</v>
      </c>
      <c r="AO600" s="20" t="str">
        <f t="shared" si="37"/>
        <v>WIN4243</v>
      </c>
      <c r="AP600" s="20" t="str">
        <f>IF(AND(AM600="0104918404",AO600=""),"WIN"&amp;L600,IF(AO600="",VLOOKUP(AM600,'mã win'!B:J,9,0),""))</f>
        <v/>
      </c>
      <c r="AQ600" s="25" t="str">
        <f t="shared" si="38"/>
        <v>WIN4243</v>
      </c>
      <c r="AR600" s="1">
        <f t="shared" si="39"/>
        <v>76626</v>
      </c>
    </row>
    <row r="601" spans="1:44" x14ac:dyDescent="0.25">
      <c r="A601" s="20">
        <v>8087</v>
      </c>
      <c r="B601" s="21">
        <v>9106048746</v>
      </c>
      <c r="C601" s="22">
        <v>45940</v>
      </c>
      <c r="D601" s="22">
        <v>45940</v>
      </c>
      <c r="E601" s="23">
        <v>45940.476342939801</v>
      </c>
      <c r="F601" s="21" t="s">
        <v>7554</v>
      </c>
      <c r="G601" s="22"/>
      <c r="H601" s="20" t="s">
        <v>4127</v>
      </c>
      <c r="I601" s="21" t="s">
        <v>4128</v>
      </c>
      <c r="J601" s="20" t="s">
        <v>4129</v>
      </c>
      <c r="K601" s="20" t="s">
        <v>4130</v>
      </c>
      <c r="L601" s="21" t="s">
        <v>5142</v>
      </c>
      <c r="M601" s="20" t="s">
        <v>5143</v>
      </c>
      <c r="N601" s="20" t="s">
        <v>5144</v>
      </c>
      <c r="O601" s="20">
        <v>20</v>
      </c>
      <c r="P601" s="21" t="s">
        <v>4135</v>
      </c>
      <c r="Q601" s="20" t="s">
        <v>4086</v>
      </c>
      <c r="R601" s="21" t="s">
        <v>4136</v>
      </c>
      <c r="S601" s="21" t="s">
        <v>4133</v>
      </c>
      <c r="T601" s="20">
        <v>45588</v>
      </c>
      <c r="U601" s="20">
        <v>1</v>
      </c>
      <c r="V601" s="20">
        <v>0</v>
      </c>
      <c r="W601" s="20" t="s">
        <v>5143</v>
      </c>
      <c r="X601" s="20" t="s">
        <v>5145</v>
      </c>
      <c r="Y601" s="22">
        <v>45940.476343020797</v>
      </c>
      <c r="AA601" s="20" t="s">
        <v>4134</v>
      </c>
      <c r="AB601" s="27">
        <v>9106048746</v>
      </c>
      <c r="AC601" s="25" t="str">
        <f>VLOOKUP(AB601,Data!AF:AG,2,0)</f>
        <v>9106048746-00483662</v>
      </c>
      <c r="AE601" s="25" t="str">
        <f>VLOOKUP(AC601,Data!A:G,7,0)</f>
        <v>00483662</v>
      </c>
      <c r="AF601" s="25" t="str">
        <f>VLOOKUP(AC601,Data!A:D,4,0)</f>
        <v>10/10/2025</v>
      </c>
      <c r="AG601" s="20" t="s">
        <v>55</v>
      </c>
      <c r="AH601" s="25" t="s">
        <v>14500</v>
      </c>
      <c r="AI601" s="25" t="str">
        <f>VLOOKUP(AG601,'mã win'!B:K,10,0)</f>
        <v>B</v>
      </c>
      <c r="AJ601" s="20" t="str">
        <f>VLOOKUP(Q601,'mã sp'!A:B,2,0)</f>
        <v>TH200</v>
      </c>
      <c r="AK601" s="25" t="str">
        <f>VLOOKUP(AC601,Data!A:F,6,0)</f>
        <v>K25TTM</v>
      </c>
      <c r="AL601" s="20" t="str">
        <f t="shared" si="36"/>
        <v>4243 WM+ HNI 106 CT2 KĐT Văn Khê</v>
      </c>
      <c r="AM601" s="20" t="str">
        <f>VLOOKUP(AC601,Data!A:M,13,0)</f>
        <v>0104918404-002</v>
      </c>
      <c r="AN601" s="20">
        <f>MATCH(L601,[1]Khach_hang!$O:$O,0)</f>
        <v>1155</v>
      </c>
      <c r="AO601" s="20" t="str">
        <f t="shared" si="37"/>
        <v>WIN4243</v>
      </c>
      <c r="AP601" s="20" t="str">
        <f>IF(AND(AM601="0104918404",AO601=""),"WIN"&amp;L601,IF(AO601="",VLOOKUP(AM601,'mã win'!B:J,9,0),""))</f>
        <v/>
      </c>
      <c r="AQ601" s="25" t="str">
        <f t="shared" si="38"/>
        <v>WIN4243</v>
      </c>
      <c r="AR601" s="1">
        <f t="shared" si="39"/>
        <v>49235.040000000001</v>
      </c>
    </row>
    <row r="602" spans="1:44" x14ac:dyDescent="0.25">
      <c r="A602" s="20">
        <v>8088</v>
      </c>
      <c r="B602" s="21">
        <v>9106048781</v>
      </c>
      <c r="C602" s="22">
        <v>45940</v>
      </c>
      <c r="D602" s="22">
        <v>45945</v>
      </c>
      <c r="E602" s="23">
        <v>45940.481539236098</v>
      </c>
      <c r="F602" s="21" t="s">
        <v>7555</v>
      </c>
      <c r="G602" s="22"/>
      <c r="H602" s="20" t="s">
        <v>4127</v>
      </c>
      <c r="I602" s="21" t="s">
        <v>4128</v>
      </c>
      <c r="J602" s="20" t="s">
        <v>4129</v>
      </c>
      <c r="K602" s="20" t="s">
        <v>4130</v>
      </c>
      <c r="L602" s="21" t="s">
        <v>7556</v>
      </c>
      <c r="M602" s="20" t="s">
        <v>7557</v>
      </c>
      <c r="N602" s="20" t="s">
        <v>7558</v>
      </c>
      <c r="O602" s="20">
        <v>10</v>
      </c>
      <c r="P602" s="21" t="s">
        <v>4137</v>
      </c>
      <c r="Q602" s="20" t="s">
        <v>4098</v>
      </c>
      <c r="R602" s="21" t="s">
        <v>4138</v>
      </c>
      <c r="S602" s="21" t="s">
        <v>4133</v>
      </c>
      <c r="T602" s="20">
        <v>111058</v>
      </c>
      <c r="U602" s="20">
        <v>1</v>
      </c>
      <c r="V602" s="20">
        <v>0</v>
      </c>
      <c r="W602" s="20" t="s">
        <v>7559</v>
      </c>
      <c r="Y602" s="22">
        <v>45940.481539930603</v>
      </c>
      <c r="AA602" s="20" t="s">
        <v>4134</v>
      </c>
      <c r="AB602" s="27">
        <v>9106048781</v>
      </c>
      <c r="AC602" s="25" t="str">
        <f>VLOOKUP(AB602,Data!AF:AG,2,0)</f>
        <v>9106048781-00014405</v>
      </c>
      <c r="AE602" s="25" t="str">
        <f>VLOOKUP(AC602,Data!A:G,7,0)</f>
        <v>00014405</v>
      </c>
      <c r="AF602" s="25" t="str">
        <f>VLOOKUP(AC602,Data!A:D,4,0)</f>
        <v>10/10/2025</v>
      </c>
      <c r="AG602" s="20" t="s">
        <v>238</v>
      </c>
      <c r="AH602" s="25" t="s">
        <v>3779</v>
      </c>
      <c r="AI602" s="25" t="str">
        <f>VLOOKUP(AG602,'mã win'!B:K,10,0)</f>
        <v>B</v>
      </c>
      <c r="AJ602" s="20" t="str">
        <f>VLOOKUP(Q602,'mã sp'!A:B,2,0)</f>
        <v>GM500</v>
      </c>
      <c r="AK602" s="25" t="str">
        <f>VLOOKUP(AC602,Data!A:F,6,0)</f>
        <v>K25TTM</v>
      </c>
      <c r="AL602" s="20" t="str">
        <f t="shared" si="36"/>
        <v>2AHU WM+ TBH An Ký Trung, Quỳnh Minh</v>
      </c>
      <c r="AM602" s="20" t="str">
        <f>VLOOKUP(AC602,Data!A:M,13,0)</f>
        <v>0104918404-044</v>
      </c>
      <c r="AO602" s="20" t="str">
        <f t="shared" si="37"/>
        <v/>
      </c>
      <c r="AP602" s="20" t="str">
        <f>IF(AND(AM602="0104918404",AO602=""),"WIN"&amp;L602,IF(AO602="",VLOOKUP(AM602,'mã win'!B:J,9,0),""))</f>
        <v>WIN-044</v>
      </c>
      <c r="AQ602" s="25" t="str">
        <f t="shared" si="38"/>
        <v>WIN-044</v>
      </c>
      <c r="AR602" s="1">
        <f t="shared" si="39"/>
        <v>119942.64</v>
      </c>
    </row>
    <row r="603" spans="1:44" x14ac:dyDescent="0.25">
      <c r="A603" s="20">
        <v>8089</v>
      </c>
      <c r="B603" s="21">
        <v>9106048783</v>
      </c>
      <c r="C603" s="22">
        <v>45940</v>
      </c>
      <c r="D603" s="22">
        <v>45945</v>
      </c>
      <c r="E603" s="23">
        <v>45940.483025347203</v>
      </c>
      <c r="F603" s="21" t="s">
        <v>7560</v>
      </c>
      <c r="G603" s="22"/>
      <c r="H603" s="20" t="s">
        <v>4127</v>
      </c>
      <c r="I603" s="21" t="s">
        <v>4128</v>
      </c>
      <c r="J603" s="20" t="s">
        <v>4129</v>
      </c>
      <c r="K603" s="20" t="s">
        <v>4130</v>
      </c>
      <c r="L603" s="21" t="s">
        <v>7561</v>
      </c>
      <c r="M603" s="20" t="s">
        <v>7562</v>
      </c>
      <c r="N603" s="20" t="s">
        <v>7563</v>
      </c>
      <c r="O603" s="20">
        <v>10</v>
      </c>
      <c r="P603" s="21" t="s">
        <v>4137</v>
      </c>
      <c r="Q603" s="20" t="s">
        <v>4098</v>
      </c>
      <c r="R603" s="21" t="s">
        <v>4138</v>
      </c>
      <c r="S603" s="21" t="s">
        <v>4133</v>
      </c>
      <c r="T603" s="20">
        <v>111058</v>
      </c>
      <c r="U603" s="20">
        <v>3</v>
      </c>
      <c r="V603" s="20">
        <v>0</v>
      </c>
      <c r="W603" s="20" t="s">
        <v>7562</v>
      </c>
      <c r="Y603" s="22">
        <v>45940.483027118098</v>
      </c>
      <c r="AA603" s="20" t="s">
        <v>4134</v>
      </c>
      <c r="AB603" s="27">
        <v>9106048783</v>
      </c>
      <c r="AC603" s="25" t="str">
        <f>VLOOKUP(AB603,Data!AF:AG,2,0)</f>
        <v>9106048783-00483674</v>
      </c>
      <c r="AE603" s="25" t="str">
        <f>VLOOKUP(AC603,Data!A:G,7,0)</f>
        <v>00483674</v>
      </c>
      <c r="AF603" s="25" t="str">
        <f>VLOOKUP(AC603,Data!A:D,4,0)</f>
        <v>10/10/2025</v>
      </c>
      <c r="AG603" s="20" t="s">
        <v>55</v>
      </c>
      <c r="AH603" s="25" t="s">
        <v>14501</v>
      </c>
      <c r="AI603" s="25" t="str">
        <f>VLOOKUP(AG603,'mã win'!B:K,10,0)</f>
        <v>B</v>
      </c>
      <c r="AJ603" s="20" t="str">
        <f>VLOOKUP(Q603,'mã sp'!A:B,2,0)</f>
        <v>GM500</v>
      </c>
      <c r="AK603" s="25" t="str">
        <f>VLOOKUP(AC603,Data!A:F,6,0)</f>
        <v>K25TTM</v>
      </c>
      <c r="AL603" s="20" t="str">
        <f t="shared" si="36"/>
        <v>5952 WM+ HNI Phú Sơn, Ba Vì</v>
      </c>
      <c r="AM603" s="20" t="str">
        <f>VLOOKUP(AC603,Data!A:M,13,0)</f>
        <v>0104918404-002</v>
      </c>
      <c r="AN603" s="20">
        <f>MATCH(L603,[1]Khach_hang!$O:$O,0)</f>
        <v>1666</v>
      </c>
      <c r="AO603" s="20" t="str">
        <f t="shared" si="37"/>
        <v>WIN5952</v>
      </c>
      <c r="AP603" s="20" t="str">
        <f>IF(AND(AM603="0104918404",AO603=""),"WIN"&amp;L603,IF(AO603="",VLOOKUP(AM603,'mã win'!B:J,9,0),""))</f>
        <v/>
      </c>
      <c r="AQ603" s="25" t="str">
        <f t="shared" si="38"/>
        <v>WIN5952</v>
      </c>
      <c r="AR603" s="1">
        <f t="shared" si="39"/>
        <v>359827.92</v>
      </c>
    </row>
    <row r="604" spans="1:44" x14ac:dyDescent="0.25">
      <c r="A604" s="20">
        <v>8090</v>
      </c>
      <c r="B604" s="21">
        <v>9106048848</v>
      </c>
      <c r="C604" s="22">
        <v>45940</v>
      </c>
      <c r="D604" s="22">
        <v>45940</v>
      </c>
      <c r="E604" s="23">
        <v>45940.484644479198</v>
      </c>
      <c r="F604" s="21" t="s">
        <v>7564</v>
      </c>
      <c r="G604" s="22"/>
      <c r="H604" s="20" t="s">
        <v>4127</v>
      </c>
      <c r="I604" s="21" t="s">
        <v>4128</v>
      </c>
      <c r="J604" s="20" t="s">
        <v>4129</v>
      </c>
      <c r="K604" s="20" t="s">
        <v>4130</v>
      </c>
      <c r="L604" s="21" t="s">
        <v>5654</v>
      </c>
      <c r="M604" s="20" t="s">
        <v>5655</v>
      </c>
      <c r="N604" s="20" t="s">
        <v>5656</v>
      </c>
      <c r="O604" s="20">
        <v>10</v>
      </c>
      <c r="P604" s="21" t="s">
        <v>4168</v>
      </c>
      <c r="Q604" s="20" t="s">
        <v>3992</v>
      </c>
      <c r="R604" s="21" t="s">
        <v>4169</v>
      </c>
      <c r="S604" s="21" t="s">
        <v>4133</v>
      </c>
      <c r="T604" s="20">
        <v>111606</v>
      </c>
      <c r="U604" s="20">
        <v>1</v>
      </c>
      <c r="V604" s="20">
        <v>0</v>
      </c>
      <c r="W604" s="20" t="s">
        <v>5655</v>
      </c>
      <c r="Y604" s="22">
        <v>45940.484644791701</v>
      </c>
      <c r="AA604" s="20" t="s">
        <v>4134</v>
      </c>
      <c r="AB604" s="27">
        <v>9106048848</v>
      </c>
      <c r="AC604" s="25" t="str">
        <f>VLOOKUP(AB604,Data!AF:AG,2,0)</f>
        <v>9106048848-00081363</v>
      </c>
      <c r="AE604" s="25" t="str">
        <f>VLOOKUP(AC604,Data!A:G,7,0)</f>
        <v>00081363</v>
      </c>
      <c r="AF604" s="25" t="str">
        <f>VLOOKUP(AC604,Data!A:D,4,0)</f>
        <v>10/10/2025</v>
      </c>
      <c r="AG604" s="20" t="s">
        <v>64</v>
      </c>
      <c r="AH604" s="25" t="s">
        <v>3639</v>
      </c>
      <c r="AI604" s="25" t="str">
        <f>VLOOKUP(AG604,'mã win'!B:K,10,0)</f>
        <v>N</v>
      </c>
      <c r="AJ604" s="20" t="str">
        <f>VLOOKUP(Q604,'mã sp'!A:B,2,0)</f>
        <v>GXD500</v>
      </c>
      <c r="AK604" s="25" t="str">
        <f>VLOOKUP(AC604,Data!A:F,6,0)</f>
        <v>K25TTM</v>
      </c>
      <c r="AL604" s="20" t="str">
        <f t="shared" si="36"/>
        <v>2AIB WM+ DNG 266 Âu Cơ</v>
      </c>
      <c r="AM604" s="20" t="str">
        <f>VLOOKUP(AC604,Data!A:M,13,0)</f>
        <v>0104918404-009</v>
      </c>
      <c r="AO604" s="20" t="str">
        <f t="shared" si="37"/>
        <v/>
      </c>
      <c r="AP604" s="20" t="str">
        <f>IF(AND(AM604="0104918404",AO604=""),"WIN"&amp;L604,IF(AO604="",VLOOKUP(AM604,'mã win'!B:J,9,0),""))</f>
        <v>WIN-DNG-01-009</v>
      </c>
      <c r="AQ604" s="25" t="str">
        <f t="shared" si="38"/>
        <v>WIN-DNG-01-009</v>
      </c>
      <c r="AR604" s="1">
        <f t="shared" si="39"/>
        <v>120534.48</v>
      </c>
    </row>
    <row r="605" spans="1:44" x14ac:dyDescent="0.25">
      <c r="A605" s="20">
        <v>8091</v>
      </c>
      <c r="B605" s="21">
        <v>9106048892</v>
      </c>
      <c r="C605" s="22">
        <v>45940</v>
      </c>
      <c r="D605" s="22">
        <v>45945</v>
      </c>
      <c r="E605" s="23">
        <v>45940.488228090297</v>
      </c>
      <c r="F605" s="21" t="s">
        <v>7565</v>
      </c>
      <c r="G605" s="22"/>
      <c r="H605" s="20" t="s">
        <v>4127</v>
      </c>
      <c r="I605" s="21" t="s">
        <v>4128</v>
      </c>
      <c r="J605" s="20" t="s">
        <v>4129</v>
      </c>
      <c r="K605" s="20" t="s">
        <v>4130</v>
      </c>
      <c r="L605" s="21" t="s">
        <v>5180</v>
      </c>
      <c r="M605" s="20" t="s">
        <v>5181</v>
      </c>
      <c r="N605" s="20" t="s">
        <v>5182</v>
      </c>
      <c r="O605" s="20">
        <v>10</v>
      </c>
      <c r="P605" s="21" t="s">
        <v>4137</v>
      </c>
      <c r="Q605" s="20" t="s">
        <v>4098</v>
      </c>
      <c r="R605" s="21" t="s">
        <v>4138</v>
      </c>
      <c r="S605" s="21" t="s">
        <v>4133</v>
      </c>
      <c r="T605" s="20">
        <v>111058</v>
      </c>
      <c r="U605" s="20">
        <v>1</v>
      </c>
      <c r="V605" s="20">
        <v>0</v>
      </c>
      <c r="W605" s="20" t="s">
        <v>5183</v>
      </c>
      <c r="Y605" s="22">
        <v>45940.488228472197</v>
      </c>
      <c r="AA605" s="20" t="s">
        <v>4134</v>
      </c>
      <c r="AB605" s="27">
        <v>9106048892</v>
      </c>
      <c r="AC605" s="25" t="str">
        <f>VLOOKUP(AB605,Data!AF:AG,2,0)</f>
        <v>9106048892-00008380</v>
      </c>
      <c r="AE605" s="25" t="str">
        <f>VLOOKUP(AC605,Data!A:G,7,0)</f>
        <v>00008380</v>
      </c>
      <c r="AF605" s="25" t="str">
        <f>VLOOKUP(AC605,Data!A:D,4,0)</f>
        <v>10/10/2025</v>
      </c>
      <c r="AG605" s="20" t="s">
        <v>542</v>
      </c>
      <c r="AH605" s="25" t="s">
        <v>3696</v>
      </c>
      <c r="AI605" s="25" t="str">
        <f>VLOOKUP(AG605,'mã win'!B:K,10,0)</f>
        <v>N</v>
      </c>
      <c r="AJ605" s="20" t="str">
        <f>VLOOKUP(Q605,'mã sp'!A:B,2,0)</f>
        <v>GM500</v>
      </c>
      <c r="AK605" s="25" t="str">
        <f>VLOOKUP(AC605,Data!A:F,6,0)</f>
        <v>K25TTM</v>
      </c>
      <c r="AL605" s="20" t="str">
        <f t="shared" si="36"/>
        <v>2AEF WM+ GLI Trần Hưng Đạo, Krông Pa</v>
      </c>
      <c r="AM605" s="20" t="str">
        <f>VLOOKUP(AC605,Data!A:M,13,0)</f>
        <v>0104918404-022</v>
      </c>
      <c r="AO605" s="20" t="str">
        <f t="shared" si="37"/>
        <v/>
      </c>
      <c r="AP605" s="20" t="str">
        <f>IF(AND(AM605="0104918404",AO605=""),"WIN"&amp;L605,IF(AO605="",VLOOKUP(AM605,'mã win'!B:J,9,0),""))</f>
        <v>WIN-022</v>
      </c>
      <c r="AQ605" s="25" t="str">
        <f t="shared" si="38"/>
        <v>WIN-022</v>
      </c>
      <c r="AR605" s="1">
        <f t="shared" si="39"/>
        <v>119942.64</v>
      </c>
    </row>
    <row r="606" spans="1:44" x14ac:dyDescent="0.25">
      <c r="A606" s="20">
        <v>8092</v>
      </c>
      <c r="B606" s="21">
        <v>9106048894</v>
      </c>
      <c r="C606" s="22">
        <v>45940</v>
      </c>
      <c r="D606" s="22">
        <v>45940</v>
      </c>
      <c r="E606" s="23">
        <v>45940.488860879603</v>
      </c>
      <c r="F606" s="21" t="s">
        <v>7566</v>
      </c>
      <c r="G606" s="22"/>
      <c r="H606" s="20" t="s">
        <v>4127</v>
      </c>
      <c r="I606" s="21" t="s">
        <v>4128</v>
      </c>
      <c r="J606" s="20" t="s">
        <v>4129</v>
      </c>
      <c r="K606" s="20" t="s">
        <v>4130</v>
      </c>
      <c r="L606" s="21" t="s">
        <v>6365</v>
      </c>
      <c r="M606" s="20" t="s">
        <v>6366</v>
      </c>
      <c r="N606" s="20" t="s">
        <v>6367</v>
      </c>
      <c r="O606" s="20">
        <v>10</v>
      </c>
      <c r="P606" s="21" t="s">
        <v>4141</v>
      </c>
      <c r="Q606" s="20" t="s">
        <v>4058</v>
      </c>
      <c r="R606" s="21" t="s">
        <v>4142</v>
      </c>
      <c r="S606" s="21" t="s">
        <v>4133</v>
      </c>
      <c r="T606" s="20">
        <v>37720</v>
      </c>
      <c r="U606" s="20">
        <v>2</v>
      </c>
      <c r="V606" s="20">
        <v>0</v>
      </c>
      <c r="W606" s="20" t="s">
        <v>6366</v>
      </c>
      <c r="Y606" s="22">
        <v>45940.488861307902</v>
      </c>
      <c r="AA606" s="20" t="s">
        <v>4134</v>
      </c>
      <c r="AB606" s="27">
        <v>9106048894</v>
      </c>
      <c r="AC606" s="25" t="str">
        <f>VLOOKUP(AB606,Data!AF:AG,2,0)</f>
        <v>9106048894-00483720</v>
      </c>
      <c r="AE606" s="25" t="str">
        <f>VLOOKUP(AC606,Data!A:G,7,0)</f>
        <v>00483720</v>
      </c>
      <c r="AF606" s="25" t="str">
        <f>VLOOKUP(AC606,Data!A:D,4,0)</f>
        <v>10/10/2025</v>
      </c>
      <c r="AG606" s="20" t="s">
        <v>55</v>
      </c>
      <c r="AH606" s="25" t="s">
        <v>14502</v>
      </c>
      <c r="AI606" s="25" t="str">
        <f>VLOOKUP(AG606,'mã win'!B:K,10,0)</f>
        <v>B</v>
      </c>
      <c r="AJ606" s="20" t="str">
        <f>VLOOKUP(Q606,'mã sp'!A:B,2,0)</f>
        <v>MNH250</v>
      </c>
      <c r="AK606" s="25" t="str">
        <f>VLOOKUP(AC606,Data!A:F,6,0)</f>
        <v>K25TTM</v>
      </c>
      <c r="AL606" s="20" t="str">
        <f t="shared" si="36"/>
        <v>6476 WM+ HNI Bạch Trữ, Mê Linh</v>
      </c>
      <c r="AM606" s="20" t="str">
        <f>VLOOKUP(AC606,Data!A:M,13,0)</f>
        <v>0104918404-002</v>
      </c>
      <c r="AN606" s="20">
        <f>MATCH(L606,[1]Khach_hang!$O:$O,0)</f>
        <v>1842</v>
      </c>
      <c r="AO606" s="20" t="str">
        <f t="shared" si="37"/>
        <v>WIN6476</v>
      </c>
      <c r="AP606" s="20" t="str">
        <f>IF(AND(AM606="0104918404",AO606=""),"WIN"&amp;L606,IF(AO606="",VLOOKUP(AM606,'mã win'!B:J,9,0),""))</f>
        <v/>
      </c>
      <c r="AQ606" s="25" t="str">
        <f t="shared" si="38"/>
        <v>WIN6476</v>
      </c>
      <c r="AR606" s="1">
        <f t="shared" si="39"/>
        <v>81475.199999999997</v>
      </c>
    </row>
    <row r="607" spans="1:44" x14ac:dyDescent="0.25">
      <c r="A607" s="20">
        <v>8093</v>
      </c>
      <c r="B607" s="21">
        <v>9106049008</v>
      </c>
      <c r="C607" s="22">
        <v>45940</v>
      </c>
      <c r="D607" s="22">
        <v>45940</v>
      </c>
      <c r="E607" s="23">
        <v>45940.491327511598</v>
      </c>
      <c r="F607" s="21" t="s">
        <v>7567</v>
      </c>
      <c r="G607" s="22"/>
      <c r="H607" s="20" t="s">
        <v>4127</v>
      </c>
      <c r="I607" s="21" t="s">
        <v>4128</v>
      </c>
      <c r="J607" s="20" t="s">
        <v>4129</v>
      </c>
      <c r="K607" s="20" t="s">
        <v>4130</v>
      </c>
      <c r="L607" s="21" t="s">
        <v>4786</v>
      </c>
      <c r="M607" s="20" t="s">
        <v>4787</v>
      </c>
      <c r="N607" s="20" t="s">
        <v>4788</v>
      </c>
      <c r="O607" s="20">
        <v>10</v>
      </c>
      <c r="P607" s="21" t="s">
        <v>4171</v>
      </c>
      <c r="Q607" s="20" t="s">
        <v>3998</v>
      </c>
      <c r="R607" s="21" t="s">
        <v>4172</v>
      </c>
      <c r="S607" s="21" t="s">
        <v>4133</v>
      </c>
      <c r="T607" s="20">
        <v>49500</v>
      </c>
      <c r="U607" s="20">
        <v>2</v>
      </c>
      <c r="V607" s="20">
        <v>0</v>
      </c>
      <c r="W607" s="20" t="s">
        <v>4787</v>
      </c>
      <c r="Y607" s="22">
        <v>45940.491327511598</v>
      </c>
      <c r="AA607" s="20" t="s">
        <v>4134</v>
      </c>
      <c r="AB607" s="27">
        <v>9106049008</v>
      </c>
      <c r="AC607" s="25" t="str">
        <f>VLOOKUP(AB607,Data!AF:AG,2,0)</f>
        <v>9106049008-00010124</v>
      </c>
      <c r="AE607" s="25" t="str">
        <f>VLOOKUP(AC607,Data!A:G,7,0)</f>
        <v>00010124</v>
      </c>
      <c r="AF607" s="25" t="str">
        <f>VLOOKUP(AC607,Data!A:D,4,0)</f>
        <v>10/10/2025</v>
      </c>
      <c r="AG607" s="20" t="s">
        <v>686</v>
      </c>
      <c r="AH607" s="25" t="s">
        <v>3774</v>
      </c>
      <c r="AI607" s="25" t="str">
        <f>VLOOKUP(AG607,'mã win'!B:K,10,0)</f>
        <v>N</v>
      </c>
      <c r="AJ607" s="20" t="str">
        <f>VLOOKUP(Q607,'mã sp'!A:B,2,0)</f>
        <v>GL250</v>
      </c>
      <c r="AK607" s="25" t="str">
        <f>VLOOKUP(AC607,Data!A:F,6,0)</f>
        <v>K25TTM</v>
      </c>
      <c r="AL607" s="20" t="str">
        <f t="shared" si="36"/>
        <v>6183 WM+ QNI 658 Nguyễn Văn Linh</v>
      </c>
      <c r="AM607" s="20" t="str">
        <f>VLOOKUP(AC607,Data!A:M,13,0)</f>
        <v>0104918404-042</v>
      </c>
      <c r="AO607" s="20" t="str">
        <f t="shared" si="37"/>
        <v/>
      </c>
      <c r="AP607" s="20" t="str">
        <f>IF(AND(AM607="0104918404",AO607=""),"WIN"&amp;L607,IF(AO607="",VLOOKUP(AM607,'mã win'!B:J,9,0),""))</f>
        <v>WIN-042</v>
      </c>
      <c r="AQ607" s="25" t="str">
        <f t="shared" si="38"/>
        <v>WIN-042</v>
      </c>
      <c r="AR607" s="1">
        <f t="shared" si="39"/>
        <v>106920</v>
      </c>
    </row>
    <row r="608" spans="1:44" x14ac:dyDescent="0.25">
      <c r="A608" s="20">
        <v>8094</v>
      </c>
      <c r="B608" s="21">
        <v>9106049038</v>
      </c>
      <c r="C608" s="22">
        <v>45940</v>
      </c>
      <c r="D608" s="22">
        <v>45940</v>
      </c>
      <c r="E608" s="23">
        <v>45940.492832870397</v>
      </c>
      <c r="F608" s="21" t="s">
        <v>7568</v>
      </c>
      <c r="G608" s="22"/>
      <c r="H608" s="20" t="s">
        <v>4127</v>
      </c>
      <c r="I608" s="21" t="s">
        <v>4128</v>
      </c>
      <c r="J608" s="20" t="s">
        <v>4129</v>
      </c>
      <c r="K608" s="20" t="s">
        <v>4130</v>
      </c>
      <c r="L608" s="21" t="s">
        <v>7569</v>
      </c>
      <c r="M608" s="20" t="s">
        <v>7570</v>
      </c>
      <c r="N608" s="20" t="s">
        <v>7571</v>
      </c>
      <c r="O608" s="20">
        <v>10</v>
      </c>
      <c r="P608" s="21" t="s">
        <v>4139</v>
      </c>
      <c r="Q608" s="20" t="s">
        <v>3948</v>
      </c>
      <c r="R608" s="21" t="s">
        <v>4140</v>
      </c>
      <c r="S608" s="21" t="s">
        <v>4133</v>
      </c>
      <c r="T608" s="20">
        <v>74250</v>
      </c>
      <c r="U608" s="20">
        <v>1</v>
      </c>
      <c r="V608" s="20">
        <v>0</v>
      </c>
      <c r="W608" s="20" t="s">
        <v>7570</v>
      </c>
      <c r="X608" s="20" t="s">
        <v>7572</v>
      </c>
      <c r="Y608" s="22">
        <v>45940.492833333301</v>
      </c>
      <c r="AA608" s="20" t="s">
        <v>4134</v>
      </c>
      <c r="AB608" s="27">
        <v>9106049038</v>
      </c>
      <c r="AC608" s="25" t="str">
        <f>VLOOKUP(AB608,Data!AF:AG,2,0)</f>
        <v>9106049038-00483783</v>
      </c>
      <c r="AE608" s="25" t="str">
        <f>VLOOKUP(AC608,Data!A:G,7,0)</f>
        <v>00483783</v>
      </c>
      <c r="AF608" s="25" t="str">
        <f>VLOOKUP(AC608,Data!A:D,4,0)</f>
        <v>10/10/2025</v>
      </c>
      <c r="AG608" s="20" t="s">
        <v>55</v>
      </c>
      <c r="AH608" s="25" t="s">
        <v>9797</v>
      </c>
      <c r="AI608" s="25" t="str">
        <f>VLOOKUP(AG608,'mã win'!B:K,10,0)</f>
        <v>B</v>
      </c>
      <c r="AJ608" s="20" t="str">
        <f>VLOOKUP(Q608,'mã sp'!A:B,2,0)</f>
        <v>CC300</v>
      </c>
      <c r="AK608" s="25" t="str">
        <f>VLOOKUP(AC608,Data!A:F,6,0)</f>
        <v>K25TTM</v>
      </c>
      <c r="AL608" s="20" t="str">
        <f t="shared" si="36"/>
        <v>2323 WM+ HNI 69 Hồng Mai</v>
      </c>
      <c r="AM608" s="20" t="str">
        <f>VLOOKUP(AC608,Data!A:M,13,0)</f>
        <v>0104918404-002</v>
      </c>
      <c r="AN608" s="20">
        <f>MATCH(L608,[1]Khach_hang!$O:$O,0)</f>
        <v>245</v>
      </c>
      <c r="AO608" s="20" t="str">
        <f t="shared" si="37"/>
        <v>WIN2323</v>
      </c>
      <c r="AP608" s="20" t="str">
        <f>IF(AND(AM608="0104918404",AO608=""),"WIN"&amp;L608,IF(AO608="",VLOOKUP(AM608,'mã win'!B:J,9,0),""))</f>
        <v/>
      </c>
      <c r="AQ608" s="25" t="str">
        <f t="shared" si="38"/>
        <v>WIN2323</v>
      </c>
      <c r="AR608" s="1">
        <f t="shared" si="39"/>
        <v>80190</v>
      </c>
    </row>
    <row r="609" spans="1:44" x14ac:dyDescent="0.25">
      <c r="A609" s="20">
        <v>8095</v>
      </c>
      <c r="B609" s="21">
        <v>9106049038</v>
      </c>
      <c r="C609" s="22">
        <v>45940</v>
      </c>
      <c r="D609" s="22">
        <v>45940</v>
      </c>
      <c r="E609" s="23">
        <v>45940.492832870397</v>
      </c>
      <c r="F609" s="21" t="s">
        <v>7568</v>
      </c>
      <c r="G609" s="22"/>
      <c r="H609" s="20" t="s">
        <v>4127</v>
      </c>
      <c r="I609" s="21" t="s">
        <v>4128</v>
      </c>
      <c r="J609" s="20" t="s">
        <v>4129</v>
      </c>
      <c r="K609" s="20" t="s">
        <v>4130</v>
      </c>
      <c r="L609" s="21" t="s">
        <v>7569</v>
      </c>
      <c r="M609" s="20" t="s">
        <v>7570</v>
      </c>
      <c r="N609" s="20" t="s">
        <v>7571</v>
      </c>
      <c r="O609" s="20">
        <v>20</v>
      </c>
      <c r="P609" s="21" t="s">
        <v>4137</v>
      </c>
      <c r="Q609" s="20" t="s">
        <v>4098</v>
      </c>
      <c r="R609" s="21" t="s">
        <v>4138</v>
      </c>
      <c r="S609" s="21" t="s">
        <v>4133</v>
      </c>
      <c r="T609" s="20">
        <v>111058</v>
      </c>
      <c r="U609" s="20">
        <v>3</v>
      </c>
      <c r="V609" s="20">
        <v>0</v>
      </c>
      <c r="W609" s="20" t="s">
        <v>7570</v>
      </c>
      <c r="X609" s="20" t="s">
        <v>7572</v>
      </c>
      <c r="Y609" s="22">
        <v>45940.492833333301</v>
      </c>
      <c r="AA609" s="20" t="s">
        <v>4134</v>
      </c>
      <c r="AB609" s="27">
        <v>9106049038</v>
      </c>
      <c r="AC609" s="25" t="str">
        <f>VLOOKUP(AB609,Data!AF:AG,2,0)</f>
        <v>9106049038-00483783</v>
      </c>
      <c r="AE609" s="25" t="str">
        <f>VLOOKUP(AC609,Data!A:G,7,0)</f>
        <v>00483783</v>
      </c>
      <c r="AF609" s="25" t="str">
        <f>VLOOKUP(AC609,Data!A:D,4,0)</f>
        <v>10/10/2025</v>
      </c>
      <c r="AG609" s="20" t="s">
        <v>55</v>
      </c>
      <c r="AH609" s="25" t="s">
        <v>9797</v>
      </c>
      <c r="AI609" s="25" t="str">
        <f>VLOOKUP(AG609,'mã win'!B:K,10,0)</f>
        <v>B</v>
      </c>
      <c r="AJ609" s="20" t="str">
        <f>VLOOKUP(Q609,'mã sp'!A:B,2,0)</f>
        <v>GM500</v>
      </c>
      <c r="AK609" s="25" t="str">
        <f>VLOOKUP(AC609,Data!A:F,6,0)</f>
        <v>K25TTM</v>
      </c>
      <c r="AL609" s="20" t="str">
        <f t="shared" si="36"/>
        <v>2323 WM+ HNI 69 Hồng Mai</v>
      </c>
      <c r="AM609" s="20" t="str">
        <f>VLOOKUP(AC609,Data!A:M,13,0)</f>
        <v>0104918404-002</v>
      </c>
      <c r="AN609" s="20">
        <f>MATCH(L609,[1]Khach_hang!$O:$O,0)</f>
        <v>245</v>
      </c>
      <c r="AO609" s="20" t="str">
        <f t="shared" si="37"/>
        <v>WIN2323</v>
      </c>
      <c r="AP609" s="20" t="str">
        <f>IF(AND(AM609="0104918404",AO609=""),"WIN"&amp;L609,IF(AO609="",VLOOKUP(AM609,'mã win'!B:J,9,0),""))</f>
        <v/>
      </c>
      <c r="AQ609" s="25" t="str">
        <f t="shared" si="38"/>
        <v>WIN2323</v>
      </c>
      <c r="AR609" s="1">
        <f t="shared" si="39"/>
        <v>359827.92</v>
      </c>
    </row>
    <row r="610" spans="1:44" x14ac:dyDescent="0.25">
      <c r="A610" s="20">
        <v>8096</v>
      </c>
      <c r="B610" s="21">
        <v>9106049038</v>
      </c>
      <c r="C610" s="22">
        <v>45940</v>
      </c>
      <c r="D610" s="22">
        <v>45940</v>
      </c>
      <c r="E610" s="23">
        <v>45940.492832870397</v>
      </c>
      <c r="F610" s="21" t="s">
        <v>7568</v>
      </c>
      <c r="G610" s="22"/>
      <c r="H610" s="20" t="s">
        <v>4127</v>
      </c>
      <c r="I610" s="21" t="s">
        <v>4128</v>
      </c>
      <c r="J610" s="20" t="s">
        <v>4129</v>
      </c>
      <c r="K610" s="20" t="s">
        <v>4130</v>
      </c>
      <c r="L610" s="21" t="s">
        <v>7569</v>
      </c>
      <c r="M610" s="20" t="s">
        <v>7570</v>
      </c>
      <c r="N610" s="20" t="s">
        <v>7571</v>
      </c>
      <c r="O610" s="20">
        <v>30</v>
      </c>
      <c r="P610" s="21" t="s">
        <v>4152</v>
      </c>
      <c r="Q610" s="20" t="s">
        <v>4012</v>
      </c>
      <c r="R610" s="21" t="s">
        <v>4153</v>
      </c>
      <c r="S610" s="21" t="s">
        <v>4133</v>
      </c>
      <c r="T610" s="20">
        <v>50182</v>
      </c>
      <c r="U610" s="20">
        <v>2</v>
      </c>
      <c r="V610" s="20">
        <v>0</v>
      </c>
      <c r="W610" s="20" t="s">
        <v>7570</v>
      </c>
      <c r="X610" s="20" t="s">
        <v>7572</v>
      </c>
      <c r="Y610" s="22">
        <v>45940.492833333301</v>
      </c>
      <c r="AA610" s="20" t="s">
        <v>4134</v>
      </c>
      <c r="AB610" s="27">
        <v>9106049038</v>
      </c>
      <c r="AC610" s="25" t="str">
        <f>VLOOKUP(AB610,Data!AF:AG,2,0)</f>
        <v>9106049038-00483783</v>
      </c>
      <c r="AE610" s="25" t="str">
        <f>VLOOKUP(AC610,Data!A:G,7,0)</f>
        <v>00483783</v>
      </c>
      <c r="AF610" s="25" t="str">
        <f>VLOOKUP(AC610,Data!A:D,4,0)</f>
        <v>10/10/2025</v>
      </c>
      <c r="AG610" s="20" t="s">
        <v>55</v>
      </c>
      <c r="AH610" s="25" t="s">
        <v>9797</v>
      </c>
      <c r="AI610" s="25" t="str">
        <f>VLOOKUP(AG610,'mã win'!B:K,10,0)</f>
        <v>B</v>
      </c>
      <c r="AJ610" s="20" t="str">
        <f>VLOOKUP(Q610,'mã sp'!A:B,2,0)</f>
        <v>GTLX250G</v>
      </c>
      <c r="AK610" s="25" t="str">
        <f>VLOOKUP(AC610,Data!A:F,6,0)</f>
        <v>K25TTM</v>
      </c>
      <c r="AL610" s="20" t="str">
        <f t="shared" si="36"/>
        <v>2323 WM+ HNI 69 Hồng Mai</v>
      </c>
      <c r="AM610" s="20" t="str">
        <f>VLOOKUP(AC610,Data!A:M,13,0)</f>
        <v>0104918404-002</v>
      </c>
      <c r="AN610" s="20">
        <f>MATCH(L610,[1]Khach_hang!$O:$O,0)</f>
        <v>245</v>
      </c>
      <c r="AO610" s="20" t="str">
        <f t="shared" si="37"/>
        <v>WIN2323</v>
      </c>
      <c r="AP610" s="20" t="str">
        <f>IF(AND(AM610="0104918404",AO610=""),"WIN"&amp;L610,IF(AO610="",VLOOKUP(AM610,'mã win'!B:J,9,0),""))</f>
        <v/>
      </c>
      <c r="AQ610" s="25" t="str">
        <f t="shared" si="38"/>
        <v>WIN2323</v>
      </c>
      <c r="AR610" s="1">
        <f t="shared" si="39"/>
        <v>108393.12</v>
      </c>
    </row>
    <row r="611" spans="1:44" x14ac:dyDescent="0.25">
      <c r="A611" s="20">
        <v>8097</v>
      </c>
      <c r="B611" s="21">
        <v>9106049038</v>
      </c>
      <c r="C611" s="22">
        <v>45940</v>
      </c>
      <c r="D611" s="22">
        <v>45940</v>
      </c>
      <c r="E611" s="23">
        <v>45940.492832870397</v>
      </c>
      <c r="F611" s="21" t="s">
        <v>7568</v>
      </c>
      <c r="G611" s="22"/>
      <c r="H611" s="20" t="s">
        <v>4127</v>
      </c>
      <c r="I611" s="21" t="s">
        <v>4128</v>
      </c>
      <c r="J611" s="20" t="s">
        <v>4129</v>
      </c>
      <c r="K611" s="20" t="s">
        <v>4130</v>
      </c>
      <c r="L611" s="21" t="s">
        <v>7569</v>
      </c>
      <c r="M611" s="20" t="s">
        <v>7570</v>
      </c>
      <c r="N611" s="20" t="s">
        <v>7571</v>
      </c>
      <c r="O611" s="20">
        <v>40</v>
      </c>
      <c r="P611" s="21" t="s">
        <v>4141</v>
      </c>
      <c r="Q611" s="20" t="s">
        <v>4058</v>
      </c>
      <c r="R611" s="21" t="s">
        <v>4142</v>
      </c>
      <c r="S611" s="21" t="s">
        <v>4133</v>
      </c>
      <c r="T611" s="20">
        <v>37720</v>
      </c>
      <c r="U611" s="20">
        <v>4</v>
      </c>
      <c r="V611" s="20">
        <v>0</v>
      </c>
      <c r="W611" s="20" t="s">
        <v>7570</v>
      </c>
      <c r="X611" s="20" t="s">
        <v>7572</v>
      </c>
      <c r="Y611" s="22">
        <v>45940.492833333301</v>
      </c>
      <c r="AA611" s="20" t="s">
        <v>4134</v>
      </c>
      <c r="AB611" s="27">
        <v>9106049038</v>
      </c>
      <c r="AC611" s="25" t="str">
        <f>VLOOKUP(AB611,Data!AF:AG,2,0)</f>
        <v>9106049038-00483783</v>
      </c>
      <c r="AE611" s="25" t="str">
        <f>VLOOKUP(AC611,Data!A:G,7,0)</f>
        <v>00483783</v>
      </c>
      <c r="AF611" s="25" t="str">
        <f>VLOOKUP(AC611,Data!A:D,4,0)</f>
        <v>10/10/2025</v>
      </c>
      <c r="AG611" s="20" t="s">
        <v>55</v>
      </c>
      <c r="AH611" s="25" t="s">
        <v>9797</v>
      </c>
      <c r="AI611" s="25" t="str">
        <f>VLOOKUP(AG611,'mã win'!B:K,10,0)</f>
        <v>B</v>
      </c>
      <c r="AJ611" s="20" t="str">
        <f>VLOOKUP(Q611,'mã sp'!A:B,2,0)</f>
        <v>MNH250</v>
      </c>
      <c r="AK611" s="25" t="str">
        <f>VLOOKUP(AC611,Data!A:F,6,0)</f>
        <v>K25TTM</v>
      </c>
      <c r="AL611" s="20" t="str">
        <f t="shared" si="36"/>
        <v>2323 WM+ HNI 69 Hồng Mai</v>
      </c>
      <c r="AM611" s="20" t="str">
        <f>VLOOKUP(AC611,Data!A:M,13,0)</f>
        <v>0104918404-002</v>
      </c>
      <c r="AN611" s="20">
        <f>MATCH(L611,[1]Khach_hang!$O:$O,0)</f>
        <v>245</v>
      </c>
      <c r="AO611" s="20" t="str">
        <f t="shared" si="37"/>
        <v>WIN2323</v>
      </c>
      <c r="AP611" s="20" t="str">
        <f>IF(AND(AM611="0104918404",AO611=""),"WIN"&amp;L611,IF(AO611="",VLOOKUP(AM611,'mã win'!B:J,9,0),""))</f>
        <v/>
      </c>
      <c r="AQ611" s="25" t="str">
        <f t="shared" si="38"/>
        <v>WIN2323</v>
      </c>
      <c r="AR611" s="1">
        <f t="shared" si="39"/>
        <v>162950.39999999999</v>
      </c>
    </row>
    <row r="612" spans="1:44" x14ac:dyDescent="0.25">
      <c r="A612" s="20">
        <v>8098</v>
      </c>
      <c r="B612" s="21">
        <v>9106049039</v>
      </c>
      <c r="C612" s="22">
        <v>45940</v>
      </c>
      <c r="D612" s="22">
        <v>45940</v>
      </c>
      <c r="E612" s="23">
        <v>45940.4931117245</v>
      </c>
      <c r="F612" s="21" t="s">
        <v>7573</v>
      </c>
      <c r="G612" s="22"/>
      <c r="H612" s="20" t="s">
        <v>4127</v>
      </c>
      <c r="I612" s="21" t="s">
        <v>4128</v>
      </c>
      <c r="J612" s="20" t="s">
        <v>4129</v>
      </c>
      <c r="K612" s="20" t="s">
        <v>4130</v>
      </c>
      <c r="L612" s="21" t="s">
        <v>7569</v>
      </c>
      <c r="M612" s="20" t="s">
        <v>7570</v>
      </c>
      <c r="N612" s="20" t="s">
        <v>7571</v>
      </c>
      <c r="O612" s="20">
        <v>10</v>
      </c>
      <c r="P612" s="21" t="s">
        <v>4141</v>
      </c>
      <c r="Q612" s="20" t="s">
        <v>4058</v>
      </c>
      <c r="R612" s="21" t="s">
        <v>4142</v>
      </c>
      <c r="S612" s="21" t="s">
        <v>4133</v>
      </c>
      <c r="T612" s="20">
        <v>37720</v>
      </c>
      <c r="U612" s="20">
        <v>1</v>
      </c>
      <c r="V612" s="20">
        <v>0</v>
      </c>
      <c r="W612" s="20" t="s">
        <v>7570</v>
      </c>
      <c r="X612" s="20" t="s">
        <v>7572</v>
      </c>
      <c r="Y612" s="22">
        <v>45940.493112384298</v>
      </c>
      <c r="AA612" s="20" t="s">
        <v>4134</v>
      </c>
      <c r="AB612" s="27">
        <v>9106049039</v>
      </c>
      <c r="AC612" s="25" t="str">
        <f>VLOOKUP(AB612,Data!AF:AG,2,0)</f>
        <v>9106049039-00483784</v>
      </c>
      <c r="AE612" s="25" t="str">
        <f>VLOOKUP(AC612,Data!A:G,7,0)</f>
        <v>00483784</v>
      </c>
      <c r="AF612" s="25" t="str">
        <f>VLOOKUP(AC612,Data!A:D,4,0)</f>
        <v>10/10/2025</v>
      </c>
      <c r="AG612" s="20" t="s">
        <v>55</v>
      </c>
      <c r="AH612" s="25" t="s">
        <v>9797</v>
      </c>
      <c r="AI612" s="25" t="str">
        <f>VLOOKUP(AG612,'mã win'!B:K,10,0)</f>
        <v>B</v>
      </c>
      <c r="AJ612" s="20" t="str">
        <f>VLOOKUP(Q612,'mã sp'!A:B,2,0)</f>
        <v>MNH250</v>
      </c>
      <c r="AK612" s="25" t="str">
        <f>VLOOKUP(AC612,Data!A:F,6,0)</f>
        <v>K25TTM</v>
      </c>
      <c r="AL612" s="20" t="str">
        <f t="shared" si="36"/>
        <v>2323 WM+ HNI 69 Hồng Mai</v>
      </c>
      <c r="AM612" s="20" t="str">
        <f>VLOOKUP(AC612,Data!A:M,13,0)</f>
        <v>0104918404-002</v>
      </c>
      <c r="AN612" s="20">
        <f>MATCH(L612,[1]Khach_hang!$O:$O,0)</f>
        <v>245</v>
      </c>
      <c r="AO612" s="20" t="str">
        <f t="shared" si="37"/>
        <v>WIN2323</v>
      </c>
      <c r="AP612" s="20" t="str">
        <f>IF(AND(AM612="0104918404",AO612=""),"WIN"&amp;L612,IF(AO612="",VLOOKUP(AM612,'mã win'!B:J,9,0),""))</f>
        <v/>
      </c>
      <c r="AQ612" s="25" t="str">
        <f t="shared" si="38"/>
        <v>WIN2323</v>
      </c>
      <c r="AR612" s="1">
        <f t="shared" si="39"/>
        <v>40737.599999999999</v>
      </c>
    </row>
    <row r="613" spans="1:44" x14ac:dyDescent="0.25">
      <c r="A613" s="20">
        <v>8099</v>
      </c>
      <c r="B613" s="21">
        <v>9106049039</v>
      </c>
      <c r="C613" s="22">
        <v>45940</v>
      </c>
      <c r="D613" s="22">
        <v>45940</v>
      </c>
      <c r="E613" s="23">
        <v>45940.4931117245</v>
      </c>
      <c r="F613" s="21" t="s">
        <v>7573</v>
      </c>
      <c r="G613" s="22"/>
      <c r="H613" s="20" t="s">
        <v>4127</v>
      </c>
      <c r="I613" s="21" t="s">
        <v>4128</v>
      </c>
      <c r="J613" s="20" t="s">
        <v>4129</v>
      </c>
      <c r="K613" s="20" t="s">
        <v>4130</v>
      </c>
      <c r="L613" s="21" t="s">
        <v>7569</v>
      </c>
      <c r="M613" s="20" t="s">
        <v>7570</v>
      </c>
      <c r="N613" s="20" t="s">
        <v>7571</v>
      </c>
      <c r="O613" s="20">
        <v>20</v>
      </c>
      <c r="P613" s="21" t="s">
        <v>4152</v>
      </c>
      <c r="Q613" s="20" t="s">
        <v>4012</v>
      </c>
      <c r="R613" s="21" t="s">
        <v>4153</v>
      </c>
      <c r="S613" s="21" t="s">
        <v>4133</v>
      </c>
      <c r="T613" s="20">
        <v>50182</v>
      </c>
      <c r="U613" s="20">
        <v>3</v>
      </c>
      <c r="V613" s="20">
        <v>0</v>
      </c>
      <c r="W613" s="20" t="s">
        <v>7570</v>
      </c>
      <c r="X613" s="20" t="s">
        <v>7572</v>
      </c>
      <c r="Y613" s="22">
        <v>45940.493112384298</v>
      </c>
      <c r="AA613" s="20" t="s">
        <v>4134</v>
      </c>
      <c r="AB613" s="27">
        <v>9106049039</v>
      </c>
      <c r="AC613" s="25" t="str">
        <f>VLOOKUP(AB613,Data!AF:AG,2,0)</f>
        <v>9106049039-00483784</v>
      </c>
      <c r="AE613" s="25" t="str">
        <f>VLOOKUP(AC613,Data!A:G,7,0)</f>
        <v>00483784</v>
      </c>
      <c r="AF613" s="25" t="str">
        <f>VLOOKUP(AC613,Data!A:D,4,0)</f>
        <v>10/10/2025</v>
      </c>
      <c r="AG613" s="20" t="s">
        <v>55</v>
      </c>
      <c r="AH613" s="25" t="s">
        <v>9797</v>
      </c>
      <c r="AI613" s="25" t="str">
        <f>VLOOKUP(AG613,'mã win'!B:K,10,0)</f>
        <v>B</v>
      </c>
      <c r="AJ613" s="20" t="str">
        <f>VLOOKUP(Q613,'mã sp'!A:B,2,0)</f>
        <v>GTLX250G</v>
      </c>
      <c r="AK613" s="25" t="str">
        <f>VLOOKUP(AC613,Data!A:F,6,0)</f>
        <v>K25TTM</v>
      </c>
      <c r="AL613" s="20" t="str">
        <f t="shared" si="36"/>
        <v>2323 WM+ HNI 69 Hồng Mai</v>
      </c>
      <c r="AM613" s="20" t="str">
        <f>VLOOKUP(AC613,Data!A:M,13,0)</f>
        <v>0104918404-002</v>
      </c>
      <c r="AN613" s="20">
        <f>MATCH(L613,[1]Khach_hang!$O:$O,0)</f>
        <v>245</v>
      </c>
      <c r="AO613" s="20" t="str">
        <f t="shared" si="37"/>
        <v>WIN2323</v>
      </c>
      <c r="AP613" s="20" t="str">
        <f>IF(AND(AM613="0104918404",AO613=""),"WIN"&amp;L613,IF(AO613="",VLOOKUP(AM613,'mã win'!B:J,9,0),""))</f>
        <v/>
      </c>
      <c r="AQ613" s="25" t="str">
        <f t="shared" si="38"/>
        <v>WIN2323</v>
      </c>
      <c r="AR613" s="1">
        <f t="shared" si="39"/>
        <v>162589.68</v>
      </c>
    </row>
    <row r="614" spans="1:44" x14ac:dyDescent="0.25">
      <c r="A614" s="20">
        <v>8100</v>
      </c>
      <c r="B614" s="21">
        <v>9106049039</v>
      </c>
      <c r="C614" s="22">
        <v>45940</v>
      </c>
      <c r="D614" s="22">
        <v>45940</v>
      </c>
      <c r="E614" s="23">
        <v>45940.4931117245</v>
      </c>
      <c r="F614" s="21" t="s">
        <v>7573</v>
      </c>
      <c r="G614" s="22"/>
      <c r="H614" s="20" t="s">
        <v>4127</v>
      </c>
      <c r="I614" s="21" t="s">
        <v>4128</v>
      </c>
      <c r="J614" s="20" t="s">
        <v>4129</v>
      </c>
      <c r="K614" s="20" t="s">
        <v>4130</v>
      </c>
      <c r="L614" s="21" t="s">
        <v>7569</v>
      </c>
      <c r="M614" s="20" t="s">
        <v>7570</v>
      </c>
      <c r="N614" s="20" t="s">
        <v>7571</v>
      </c>
      <c r="O614" s="20">
        <v>30</v>
      </c>
      <c r="P614" s="21" t="s">
        <v>4150</v>
      </c>
      <c r="Q614" s="20" t="s">
        <v>3966</v>
      </c>
      <c r="R614" s="21" t="s">
        <v>4151</v>
      </c>
      <c r="S614" s="21" t="s">
        <v>4133</v>
      </c>
      <c r="T614" s="20">
        <v>70950</v>
      </c>
      <c r="U614" s="20">
        <v>3</v>
      </c>
      <c r="V614" s="20">
        <v>0</v>
      </c>
      <c r="W614" s="20" t="s">
        <v>7570</v>
      </c>
      <c r="X614" s="20" t="s">
        <v>7572</v>
      </c>
      <c r="Y614" s="22">
        <v>45940.493112384298</v>
      </c>
      <c r="AA614" s="20" t="s">
        <v>4134</v>
      </c>
      <c r="AB614" s="27">
        <v>9106049039</v>
      </c>
      <c r="AC614" s="25" t="str">
        <f>VLOOKUP(AB614,Data!AF:AG,2,0)</f>
        <v>9106049039-00483784</v>
      </c>
      <c r="AE614" s="25" t="str">
        <f>VLOOKUP(AC614,Data!A:G,7,0)</f>
        <v>00483784</v>
      </c>
      <c r="AF614" s="25" t="str">
        <f>VLOOKUP(AC614,Data!A:D,4,0)</f>
        <v>10/10/2025</v>
      </c>
      <c r="AG614" s="20" t="s">
        <v>55</v>
      </c>
      <c r="AH614" s="25" t="s">
        <v>9797</v>
      </c>
      <c r="AI614" s="25" t="str">
        <f>VLOOKUP(AG614,'mã win'!B:K,10,0)</f>
        <v>B</v>
      </c>
      <c r="AJ614" s="20" t="str">
        <f>VLOOKUP(Q614,'mã sp'!A:B,2,0)</f>
        <v>CN300</v>
      </c>
      <c r="AK614" s="25" t="str">
        <f>VLOOKUP(AC614,Data!A:F,6,0)</f>
        <v>K25TTM</v>
      </c>
      <c r="AL614" s="20" t="str">
        <f t="shared" si="36"/>
        <v>2323 WM+ HNI 69 Hồng Mai</v>
      </c>
      <c r="AM614" s="20" t="str">
        <f>VLOOKUP(AC614,Data!A:M,13,0)</f>
        <v>0104918404-002</v>
      </c>
      <c r="AN614" s="20">
        <f>MATCH(L614,[1]Khach_hang!$O:$O,0)</f>
        <v>245</v>
      </c>
      <c r="AO614" s="20" t="str">
        <f t="shared" si="37"/>
        <v>WIN2323</v>
      </c>
      <c r="AP614" s="20" t="str">
        <f>IF(AND(AM614="0104918404",AO614=""),"WIN"&amp;L614,IF(AO614="",VLOOKUP(AM614,'mã win'!B:J,9,0),""))</f>
        <v/>
      </c>
      <c r="AQ614" s="25" t="str">
        <f t="shared" si="38"/>
        <v>WIN2323</v>
      </c>
      <c r="AR614" s="1">
        <f t="shared" si="39"/>
        <v>229878</v>
      </c>
    </row>
    <row r="615" spans="1:44" x14ac:dyDescent="0.25">
      <c r="A615" s="20">
        <v>8102</v>
      </c>
      <c r="B615" s="21">
        <v>9106049070</v>
      </c>
      <c r="C615" s="22">
        <v>45940</v>
      </c>
      <c r="D615" s="22">
        <v>45940</v>
      </c>
      <c r="E615" s="23">
        <v>45940.497666006901</v>
      </c>
      <c r="F615" s="21" t="s">
        <v>7574</v>
      </c>
      <c r="G615" s="22"/>
      <c r="H615" s="20" t="s">
        <v>4127</v>
      </c>
      <c r="I615" s="21" t="s">
        <v>4128</v>
      </c>
      <c r="J615" s="20" t="s">
        <v>4129</v>
      </c>
      <c r="K615" s="20" t="s">
        <v>4130</v>
      </c>
      <c r="L615" s="21" t="s">
        <v>7575</v>
      </c>
      <c r="M615" s="20" t="s">
        <v>7576</v>
      </c>
      <c r="N615" s="20" t="s">
        <v>7577</v>
      </c>
      <c r="O615" s="20">
        <v>10</v>
      </c>
      <c r="P615" s="21" t="s">
        <v>4176</v>
      </c>
      <c r="Q615" s="20" t="s">
        <v>4009</v>
      </c>
      <c r="R615" s="21" t="s">
        <v>4177</v>
      </c>
      <c r="S615" s="21" t="s">
        <v>4133</v>
      </c>
      <c r="T615" s="20">
        <v>41328</v>
      </c>
      <c r="U615" s="20">
        <v>2</v>
      </c>
      <c r="V615" s="20">
        <v>0</v>
      </c>
      <c r="W615" s="20" t="s">
        <v>7576</v>
      </c>
      <c r="X615" s="20" t="s">
        <v>4161</v>
      </c>
      <c r="Y615" s="22">
        <v>45940.497665972202</v>
      </c>
      <c r="AA615" s="20" t="s">
        <v>4134</v>
      </c>
      <c r="AB615" s="27">
        <v>9106049070</v>
      </c>
      <c r="AC615" s="25" t="str">
        <f>VLOOKUP(AB615,Data!AF:AG,2,0)</f>
        <v>9106049070-00483798</v>
      </c>
      <c r="AE615" s="25" t="str">
        <f>VLOOKUP(AC615,Data!A:G,7,0)</f>
        <v>00483798</v>
      </c>
      <c r="AF615" s="25" t="str">
        <f>VLOOKUP(AC615,Data!A:D,4,0)</f>
        <v>10/10/2025</v>
      </c>
      <c r="AG615" s="20" t="s">
        <v>55</v>
      </c>
      <c r="AH615" s="25" t="s">
        <v>11236</v>
      </c>
      <c r="AI615" s="25" t="str">
        <f>VLOOKUP(AG615,'mã win'!B:K,10,0)</f>
        <v>B</v>
      </c>
      <c r="AJ615" s="20" t="str">
        <f>VLOOKUP(Q615,'mã sp'!A:B,2,0)</f>
        <v>GSG250</v>
      </c>
      <c r="AK615" s="25" t="str">
        <f>VLOOKUP(AC615,Data!A:F,6,0)</f>
        <v>K25TTM</v>
      </c>
      <c r="AL615" s="20" t="str">
        <f t="shared" si="36"/>
        <v>3617 WM+ HNI Phố Vân Trì</v>
      </c>
      <c r="AM615" s="20" t="str">
        <f>VLOOKUP(AC615,Data!A:M,13,0)</f>
        <v>0104918404-002</v>
      </c>
      <c r="AN615" s="20">
        <f>MATCH(L615,[1]Khach_hang!$O:$O,0)</f>
        <v>894</v>
      </c>
      <c r="AO615" s="20" t="str">
        <f t="shared" si="37"/>
        <v>WIN3617</v>
      </c>
      <c r="AP615" s="20" t="str">
        <f>IF(AND(AM615="0104918404",AO615=""),"WIN"&amp;L615,IF(AO615="",VLOOKUP(AM615,'mã win'!B:J,9,0),""))</f>
        <v/>
      </c>
      <c r="AQ615" s="25" t="str">
        <f t="shared" si="38"/>
        <v>WIN3617</v>
      </c>
      <c r="AR615" s="1">
        <f t="shared" si="39"/>
        <v>89268.479999999996</v>
      </c>
    </row>
    <row r="616" spans="1:44" x14ac:dyDescent="0.25">
      <c r="A616" s="20">
        <v>8103</v>
      </c>
      <c r="B616" s="21">
        <v>9106049070</v>
      </c>
      <c r="C616" s="22">
        <v>45940</v>
      </c>
      <c r="D616" s="22">
        <v>45940</v>
      </c>
      <c r="E616" s="23">
        <v>45940.497666006901</v>
      </c>
      <c r="F616" s="21" t="s">
        <v>7574</v>
      </c>
      <c r="G616" s="22"/>
      <c r="H616" s="20" t="s">
        <v>4127</v>
      </c>
      <c r="I616" s="21" t="s">
        <v>4128</v>
      </c>
      <c r="J616" s="20" t="s">
        <v>4129</v>
      </c>
      <c r="K616" s="20" t="s">
        <v>4130</v>
      </c>
      <c r="L616" s="21" t="s">
        <v>7575</v>
      </c>
      <c r="M616" s="20" t="s">
        <v>7576</v>
      </c>
      <c r="N616" s="20" t="s">
        <v>7577</v>
      </c>
      <c r="O616" s="20">
        <v>20</v>
      </c>
      <c r="P616" s="21" t="s">
        <v>4137</v>
      </c>
      <c r="Q616" s="20" t="s">
        <v>4098</v>
      </c>
      <c r="R616" s="21" t="s">
        <v>4138</v>
      </c>
      <c r="S616" s="21" t="s">
        <v>4133</v>
      </c>
      <c r="T616" s="20">
        <v>111058</v>
      </c>
      <c r="U616" s="20">
        <v>2</v>
      </c>
      <c r="V616" s="20">
        <v>0</v>
      </c>
      <c r="W616" s="20" t="s">
        <v>7576</v>
      </c>
      <c r="X616" s="20" t="s">
        <v>4161</v>
      </c>
      <c r="Y616" s="22">
        <v>45940.497665972202</v>
      </c>
      <c r="AA616" s="20" t="s">
        <v>4134</v>
      </c>
      <c r="AB616" s="27">
        <v>9106049070</v>
      </c>
      <c r="AC616" s="25" t="str">
        <f>VLOOKUP(AB616,Data!AF:AG,2,0)</f>
        <v>9106049070-00483798</v>
      </c>
      <c r="AE616" s="25" t="str">
        <f>VLOOKUP(AC616,Data!A:G,7,0)</f>
        <v>00483798</v>
      </c>
      <c r="AF616" s="25" t="str">
        <f>VLOOKUP(AC616,Data!A:D,4,0)</f>
        <v>10/10/2025</v>
      </c>
      <c r="AG616" s="20" t="s">
        <v>55</v>
      </c>
      <c r="AH616" s="25" t="s">
        <v>11236</v>
      </c>
      <c r="AI616" s="25" t="str">
        <f>VLOOKUP(AG616,'mã win'!B:K,10,0)</f>
        <v>B</v>
      </c>
      <c r="AJ616" s="20" t="str">
        <f>VLOOKUP(Q616,'mã sp'!A:B,2,0)</f>
        <v>GM500</v>
      </c>
      <c r="AK616" s="25" t="str">
        <f>VLOOKUP(AC616,Data!A:F,6,0)</f>
        <v>K25TTM</v>
      </c>
      <c r="AL616" s="20" t="str">
        <f t="shared" si="36"/>
        <v>3617 WM+ HNI Phố Vân Trì</v>
      </c>
      <c r="AM616" s="20" t="str">
        <f>VLOOKUP(AC616,Data!A:M,13,0)</f>
        <v>0104918404-002</v>
      </c>
      <c r="AN616" s="20">
        <f>MATCH(L616,[1]Khach_hang!$O:$O,0)</f>
        <v>894</v>
      </c>
      <c r="AO616" s="20" t="str">
        <f t="shared" si="37"/>
        <v>WIN3617</v>
      </c>
      <c r="AP616" s="20" t="str">
        <f>IF(AND(AM616="0104918404",AO616=""),"WIN"&amp;L616,IF(AO616="",VLOOKUP(AM616,'mã win'!B:J,9,0),""))</f>
        <v/>
      </c>
      <c r="AQ616" s="25" t="str">
        <f t="shared" si="38"/>
        <v>WIN3617</v>
      </c>
      <c r="AR616" s="1">
        <f t="shared" si="39"/>
        <v>239885.28</v>
      </c>
    </row>
    <row r="617" spans="1:44" x14ac:dyDescent="0.25">
      <c r="A617" s="20">
        <v>8104</v>
      </c>
      <c r="B617" s="21">
        <v>9106049061</v>
      </c>
      <c r="C617" s="22">
        <v>45940</v>
      </c>
      <c r="D617" s="22">
        <v>45945</v>
      </c>
      <c r="E617" s="23">
        <v>45940.497704432899</v>
      </c>
      <c r="F617" s="21" t="s">
        <v>7578</v>
      </c>
      <c r="G617" s="22"/>
      <c r="H617" s="20" t="s">
        <v>4127</v>
      </c>
      <c r="I617" s="21" t="s">
        <v>4128</v>
      </c>
      <c r="J617" s="20" t="s">
        <v>4129</v>
      </c>
      <c r="K617" s="20" t="s">
        <v>4130</v>
      </c>
      <c r="L617" s="21" t="s">
        <v>5868</v>
      </c>
      <c r="M617" s="20" t="s">
        <v>5869</v>
      </c>
      <c r="N617" s="20" t="s">
        <v>5870</v>
      </c>
      <c r="O617" s="20">
        <v>10</v>
      </c>
      <c r="P617" s="21" t="s">
        <v>4137</v>
      </c>
      <c r="Q617" s="20" t="s">
        <v>4098</v>
      </c>
      <c r="R617" s="21" t="s">
        <v>4138</v>
      </c>
      <c r="S617" s="21" t="s">
        <v>4133</v>
      </c>
      <c r="T617" s="20">
        <v>111058</v>
      </c>
      <c r="U617" s="20">
        <v>2</v>
      </c>
      <c r="V617" s="20">
        <v>0</v>
      </c>
      <c r="W617" s="20" t="s">
        <v>5869</v>
      </c>
      <c r="X617" s="20" t="s">
        <v>5871</v>
      </c>
      <c r="Y617" s="22">
        <v>45940.497704317102</v>
      </c>
      <c r="AA617" s="20" t="s">
        <v>4134</v>
      </c>
      <c r="AB617" s="27">
        <v>9106049061</v>
      </c>
      <c r="AC617" s="25" t="str">
        <f>VLOOKUP(AB617,Data!AF:AG,2,0)</f>
        <v>9106049061-00483795</v>
      </c>
      <c r="AE617" s="25" t="str">
        <f>VLOOKUP(AC617,Data!A:G,7,0)</f>
        <v>00483795</v>
      </c>
      <c r="AF617" s="25" t="str">
        <f>VLOOKUP(AC617,Data!A:D,4,0)</f>
        <v>10/10/2025</v>
      </c>
      <c r="AG617" s="20" t="s">
        <v>55</v>
      </c>
      <c r="AH617" s="25" t="s">
        <v>9815</v>
      </c>
      <c r="AI617" s="25" t="str">
        <f>VLOOKUP(AG617,'mã win'!B:K,10,0)</f>
        <v>B</v>
      </c>
      <c r="AJ617" s="20" t="str">
        <f>VLOOKUP(Q617,'mã sp'!A:B,2,0)</f>
        <v>GM500</v>
      </c>
      <c r="AK617" s="25" t="str">
        <f>VLOOKUP(AC617,Data!A:F,6,0)</f>
        <v>K25TTM</v>
      </c>
      <c r="AL617" s="20" t="str">
        <f t="shared" si="36"/>
        <v>2357 WM+ HNI 103 Thanh Đàm</v>
      </c>
      <c r="AM617" s="20" t="str">
        <f>VLOOKUP(AC617,Data!A:M,13,0)</f>
        <v>0104918404-002</v>
      </c>
      <c r="AN617" s="20">
        <f>MATCH(L617,[1]Khach_hang!$O:$O,0)</f>
        <v>255</v>
      </c>
      <c r="AO617" s="20" t="str">
        <f t="shared" si="37"/>
        <v>WIN2357</v>
      </c>
      <c r="AP617" s="20" t="str">
        <f>IF(AND(AM617="0104918404",AO617=""),"WIN"&amp;L617,IF(AO617="",VLOOKUP(AM617,'mã win'!B:J,9,0),""))</f>
        <v/>
      </c>
      <c r="AQ617" s="25" t="str">
        <f t="shared" si="38"/>
        <v>WIN2357</v>
      </c>
      <c r="AR617" s="1">
        <f t="shared" si="39"/>
        <v>239885.28</v>
      </c>
    </row>
    <row r="618" spans="1:44" x14ac:dyDescent="0.25">
      <c r="A618" s="20">
        <v>8105</v>
      </c>
      <c r="B618" s="21">
        <v>9106049061</v>
      </c>
      <c r="C618" s="22">
        <v>45940</v>
      </c>
      <c r="D618" s="22">
        <v>45945</v>
      </c>
      <c r="E618" s="23">
        <v>45940.497704432899</v>
      </c>
      <c r="F618" s="21" t="s">
        <v>7578</v>
      </c>
      <c r="G618" s="22"/>
      <c r="H618" s="20" t="s">
        <v>4127</v>
      </c>
      <c r="I618" s="21" t="s">
        <v>4128</v>
      </c>
      <c r="J618" s="20" t="s">
        <v>4129</v>
      </c>
      <c r="K618" s="20" t="s">
        <v>4130</v>
      </c>
      <c r="L618" s="21" t="s">
        <v>5868</v>
      </c>
      <c r="M618" s="20" t="s">
        <v>5869</v>
      </c>
      <c r="N618" s="20" t="s">
        <v>5870</v>
      </c>
      <c r="O618" s="20">
        <v>20</v>
      </c>
      <c r="P618" s="21" t="s">
        <v>4135</v>
      </c>
      <c r="Q618" s="20" t="s">
        <v>4086</v>
      </c>
      <c r="R618" s="21" t="s">
        <v>4136</v>
      </c>
      <c r="S618" s="21" t="s">
        <v>4133</v>
      </c>
      <c r="T618" s="20">
        <v>45588</v>
      </c>
      <c r="U618" s="20">
        <v>1</v>
      </c>
      <c r="V618" s="20">
        <v>0</v>
      </c>
      <c r="W618" s="20" t="s">
        <v>5869</v>
      </c>
      <c r="X618" s="20" t="s">
        <v>5871</v>
      </c>
      <c r="Y618" s="22">
        <v>45940.497704317102</v>
      </c>
      <c r="AA618" s="20" t="s">
        <v>4134</v>
      </c>
      <c r="AB618" s="27">
        <v>9106049061</v>
      </c>
      <c r="AC618" s="25" t="str">
        <f>VLOOKUP(AB618,Data!AF:AG,2,0)</f>
        <v>9106049061-00483795</v>
      </c>
      <c r="AE618" s="25" t="str">
        <f>VLOOKUP(AC618,Data!A:G,7,0)</f>
        <v>00483795</v>
      </c>
      <c r="AF618" s="25" t="str">
        <f>VLOOKUP(AC618,Data!A:D,4,0)</f>
        <v>10/10/2025</v>
      </c>
      <c r="AG618" s="20" t="s">
        <v>55</v>
      </c>
      <c r="AH618" s="25" t="s">
        <v>9815</v>
      </c>
      <c r="AI618" s="25" t="str">
        <f>VLOOKUP(AG618,'mã win'!B:K,10,0)</f>
        <v>B</v>
      </c>
      <c r="AJ618" s="20" t="str">
        <f>VLOOKUP(Q618,'mã sp'!A:B,2,0)</f>
        <v>TH200</v>
      </c>
      <c r="AK618" s="25" t="str">
        <f>VLOOKUP(AC618,Data!A:F,6,0)</f>
        <v>K25TTM</v>
      </c>
      <c r="AL618" s="20" t="str">
        <f t="shared" si="36"/>
        <v>2357 WM+ HNI 103 Thanh Đàm</v>
      </c>
      <c r="AM618" s="20" t="str">
        <f>VLOOKUP(AC618,Data!A:M,13,0)</f>
        <v>0104918404-002</v>
      </c>
      <c r="AN618" s="20">
        <f>MATCH(L618,[1]Khach_hang!$O:$O,0)</f>
        <v>255</v>
      </c>
      <c r="AO618" s="20" t="str">
        <f t="shared" si="37"/>
        <v>WIN2357</v>
      </c>
      <c r="AP618" s="20" t="str">
        <f>IF(AND(AM618="0104918404",AO618=""),"WIN"&amp;L618,IF(AO618="",VLOOKUP(AM618,'mã win'!B:J,9,0),""))</f>
        <v/>
      </c>
      <c r="AQ618" s="25" t="str">
        <f t="shared" si="38"/>
        <v>WIN2357</v>
      </c>
      <c r="AR618" s="1">
        <f t="shared" si="39"/>
        <v>49235.040000000001</v>
      </c>
    </row>
    <row r="619" spans="1:44" x14ac:dyDescent="0.25">
      <c r="A619" s="20">
        <v>8106</v>
      </c>
      <c r="B619" s="21">
        <v>9106049061</v>
      </c>
      <c r="C619" s="22">
        <v>45940</v>
      </c>
      <c r="D619" s="22">
        <v>45945</v>
      </c>
      <c r="E619" s="23">
        <v>45940.497704432899</v>
      </c>
      <c r="F619" s="21" t="s">
        <v>7578</v>
      </c>
      <c r="G619" s="22"/>
      <c r="H619" s="20" t="s">
        <v>4127</v>
      </c>
      <c r="I619" s="21" t="s">
        <v>4128</v>
      </c>
      <c r="J619" s="20" t="s">
        <v>4129</v>
      </c>
      <c r="K619" s="20" t="s">
        <v>4130</v>
      </c>
      <c r="L619" s="21" t="s">
        <v>5868</v>
      </c>
      <c r="M619" s="20" t="s">
        <v>5869</v>
      </c>
      <c r="N619" s="20" t="s">
        <v>5870</v>
      </c>
      <c r="O619" s="20">
        <v>30</v>
      </c>
      <c r="P619" s="21" t="s">
        <v>4152</v>
      </c>
      <c r="Q619" s="20" t="s">
        <v>4012</v>
      </c>
      <c r="R619" s="21" t="s">
        <v>4153</v>
      </c>
      <c r="S619" s="21" t="s">
        <v>4133</v>
      </c>
      <c r="T619" s="20">
        <v>50182</v>
      </c>
      <c r="U619" s="20">
        <v>3</v>
      </c>
      <c r="V619" s="20">
        <v>0</v>
      </c>
      <c r="W619" s="20" t="s">
        <v>5869</v>
      </c>
      <c r="X619" s="20" t="s">
        <v>5871</v>
      </c>
      <c r="Y619" s="22">
        <v>45940.497704317102</v>
      </c>
      <c r="AA619" s="20" t="s">
        <v>4134</v>
      </c>
      <c r="AB619" s="27">
        <v>9106049061</v>
      </c>
      <c r="AC619" s="25" t="str">
        <f>VLOOKUP(AB619,Data!AF:AG,2,0)</f>
        <v>9106049061-00483795</v>
      </c>
      <c r="AE619" s="25" t="str">
        <f>VLOOKUP(AC619,Data!A:G,7,0)</f>
        <v>00483795</v>
      </c>
      <c r="AF619" s="25" t="str">
        <f>VLOOKUP(AC619,Data!A:D,4,0)</f>
        <v>10/10/2025</v>
      </c>
      <c r="AG619" s="20" t="s">
        <v>55</v>
      </c>
      <c r="AH619" s="25" t="s">
        <v>9815</v>
      </c>
      <c r="AI619" s="25" t="str">
        <f>VLOOKUP(AG619,'mã win'!B:K,10,0)</f>
        <v>B</v>
      </c>
      <c r="AJ619" s="20" t="str">
        <f>VLOOKUP(Q619,'mã sp'!A:B,2,0)</f>
        <v>GTLX250G</v>
      </c>
      <c r="AK619" s="25" t="str">
        <f>VLOOKUP(AC619,Data!A:F,6,0)</f>
        <v>K25TTM</v>
      </c>
      <c r="AL619" s="20" t="str">
        <f t="shared" si="36"/>
        <v>2357 WM+ HNI 103 Thanh Đàm</v>
      </c>
      <c r="AM619" s="20" t="str">
        <f>VLOOKUP(AC619,Data!A:M,13,0)</f>
        <v>0104918404-002</v>
      </c>
      <c r="AN619" s="20">
        <f>MATCH(L619,[1]Khach_hang!$O:$O,0)</f>
        <v>255</v>
      </c>
      <c r="AO619" s="20" t="str">
        <f t="shared" si="37"/>
        <v>WIN2357</v>
      </c>
      <c r="AP619" s="20" t="str">
        <f>IF(AND(AM619="0104918404",AO619=""),"WIN"&amp;L619,IF(AO619="",VLOOKUP(AM619,'mã win'!B:J,9,0),""))</f>
        <v/>
      </c>
      <c r="AQ619" s="25" t="str">
        <f t="shared" si="38"/>
        <v>WIN2357</v>
      </c>
      <c r="AR619" s="1">
        <f t="shared" si="39"/>
        <v>162589.68</v>
      </c>
    </row>
    <row r="620" spans="1:44" x14ac:dyDescent="0.25">
      <c r="A620" s="20">
        <v>8107</v>
      </c>
      <c r="B620" s="21">
        <v>9106049080</v>
      </c>
      <c r="C620" s="22">
        <v>45940</v>
      </c>
      <c r="D620" s="22">
        <v>45945</v>
      </c>
      <c r="E620" s="23">
        <v>45940.497928506898</v>
      </c>
      <c r="F620" s="21" t="s">
        <v>7579</v>
      </c>
      <c r="G620" s="22"/>
      <c r="H620" s="20" t="s">
        <v>4127</v>
      </c>
      <c r="I620" s="21" t="s">
        <v>4128</v>
      </c>
      <c r="J620" s="20" t="s">
        <v>4129</v>
      </c>
      <c r="K620" s="20" t="s">
        <v>4130</v>
      </c>
      <c r="L620" s="21" t="s">
        <v>7580</v>
      </c>
      <c r="M620" s="20" t="s">
        <v>7581</v>
      </c>
      <c r="N620" s="20" t="s">
        <v>7582</v>
      </c>
      <c r="O620" s="20">
        <v>10</v>
      </c>
      <c r="P620" s="21" t="s">
        <v>4137</v>
      </c>
      <c r="Q620" s="20" t="s">
        <v>4098</v>
      </c>
      <c r="R620" s="21" t="s">
        <v>4138</v>
      </c>
      <c r="S620" s="21" t="s">
        <v>4133</v>
      </c>
      <c r="T620" s="20">
        <v>111058</v>
      </c>
      <c r="U620" s="20">
        <v>3</v>
      </c>
      <c r="V620" s="20">
        <v>0</v>
      </c>
      <c r="W620" s="20" t="s">
        <v>7581</v>
      </c>
      <c r="X620" s="20" t="s">
        <v>4161</v>
      </c>
      <c r="Y620" s="22">
        <v>45940.497928472199</v>
      </c>
      <c r="AA620" s="20" t="s">
        <v>4134</v>
      </c>
      <c r="AB620" s="27">
        <v>9106049080</v>
      </c>
      <c r="AC620" s="25" t="str">
        <f>VLOOKUP(AB620,Data!AF:AG,2,0)</f>
        <v>9106049080-00483804</v>
      </c>
      <c r="AE620" s="25" t="str">
        <f>VLOOKUP(AC620,Data!A:G,7,0)</f>
        <v>00483804</v>
      </c>
      <c r="AF620" s="25" t="str">
        <f>VLOOKUP(AC620,Data!A:D,4,0)</f>
        <v>10/10/2025</v>
      </c>
      <c r="AG620" s="20" t="s">
        <v>55</v>
      </c>
      <c r="AH620" s="25" t="s">
        <v>11594</v>
      </c>
      <c r="AI620" s="25" t="str">
        <f>VLOOKUP(AG620,'mã win'!B:K,10,0)</f>
        <v>B</v>
      </c>
      <c r="AJ620" s="20" t="str">
        <f>VLOOKUP(Q620,'mã sp'!A:B,2,0)</f>
        <v>GM500</v>
      </c>
      <c r="AK620" s="25" t="str">
        <f>VLOOKUP(AC620,Data!A:F,6,0)</f>
        <v>K25TTM</v>
      </c>
      <c r="AL620" s="20" t="str">
        <f t="shared" si="36"/>
        <v>4066 WM+ HNI 1 ngõ 206 Cổ Linh</v>
      </c>
      <c r="AM620" s="20" t="str">
        <f>VLOOKUP(AC620,Data!A:M,13,0)</f>
        <v>0104918404-002</v>
      </c>
      <c r="AN620" s="20">
        <f>MATCH(L620,[1]Khach_hang!$O:$O,0)</f>
        <v>1073</v>
      </c>
      <c r="AO620" s="20" t="str">
        <f t="shared" si="37"/>
        <v>WIN4066</v>
      </c>
      <c r="AP620" s="20" t="str">
        <f>IF(AND(AM620="0104918404",AO620=""),"WIN"&amp;L620,IF(AO620="",VLOOKUP(AM620,'mã win'!B:J,9,0),""))</f>
        <v/>
      </c>
      <c r="AQ620" s="25" t="str">
        <f t="shared" si="38"/>
        <v>WIN4066</v>
      </c>
      <c r="AR620" s="1">
        <f t="shared" si="39"/>
        <v>359827.92</v>
      </c>
    </row>
    <row r="621" spans="1:44" x14ac:dyDescent="0.25">
      <c r="A621" s="20">
        <v>8108</v>
      </c>
      <c r="B621" s="21">
        <v>9106049076</v>
      </c>
      <c r="C621" s="22">
        <v>45940</v>
      </c>
      <c r="D621" s="22">
        <v>45945</v>
      </c>
      <c r="E621" s="23">
        <v>45940.498075150499</v>
      </c>
      <c r="F621" s="21" t="s">
        <v>7583</v>
      </c>
      <c r="G621" s="22"/>
      <c r="H621" s="20" t="s">
        <v>4127</v>
      </c>
      <c r="I621" s="21" t="s">
        <v>4128</v>
      </c>
      <c r="J621" s="20" t="s">
        <v>4129</v>
      </c>
      <c r="K621" s="20" t="s">
        <v>4130</v>
      </c>
      <c r="L621" s="21" t="s">
        <v>5831</v>
      </c>
      <c r="M621" s="20" t="s">
        <v>5832</v>
      </c>
      <c r="N621" s="20" t="s">
        <v>5833</v>
      </c>
      <c r="O621" s="20">
        <v>10</v>
      </c>
      <c r="P621" s="21" t="s">
        <v>4137</v>
      </c>
      <c r="Q621" s="20" t="s">
        <v>4098</v>
      </c>
      <c r="R621" s="21" t="s">
        <v>4138</v>
      </c>
      <c r="S621" s="21" t="s">
        <v>4133</v>
      </c>
      <c r="T621" s="20">
        <v>111058</v>
      </c>
      <c r="U621" s="20">
        <v>2</v>
      </c>
      <c r="V621" s="20">
        <v>0</v>
      </c>
      <c r="W621" s="20" t="s">
        <v>5832</v>
      </c>
      <c r="Y621" s="22">
        <v>45940.498075034702</v>
      </c>
      <c r="Z621" s="20" t="s">
        <v>7584</v>
      </c>
      <c r="AA621" s="20" t="s">
        <v>4134</v>
      </c>
      <c r="AB621" s="27">
        <v>9106049076</v>
      </c>
      <c r="AC621" s="25" t="str">
        <f>VLOOKUP(AB621,Data!AF:AG,2,0)</f>
        <v>9106049076-00483801</v>
      </c>
      <c r="AE621" s="25" t="str">
        <f>VLOOKUP(AC621,Data!A:G,7,0)</f>
        <v>00483801</v>
      </c>
      <c r="AF621" s="25" t="str">
        <f>VLOOKUP(AC621,Data!A:D,4,0)</f>
        <v>10/10/2025</v>
      </c>
      <c r="AG621" s="20" t="s">
        <v>55</v>
      </c>
      <c r="AH621" s="25" t="s">
        <v>10413</v>
      </c>
      <c r="AI621" s="25" t="str">
        <f>VLOOKUP(AG621,'mã win'!B:K,10,0)</f>
        <v>B</v>
      </c>
      <c r="AJ621" s="20" t="str">
        <f>VLOOKUP(Q621,'mã sp'!A:B,2,0)</f>
        <v>GM500</v>
      </c>
      <c r="AK621" s="25" t="str">
        <f>VLOOKUP(AC621,Data!A:F,6,0)</f>
        <v>K25TTM</v>
      </c>
      <c r="AL621" s="20" t="str">
        <f t="shared" si="36"/>
        <v>2AQC WM+ HNI Tân Hội, Tân Tiến</v>
      </c>
      <c r="AM621" s="20" t="str">
        <f>VLOOKUP(AC621,Data!A:M,13,0)</f>
        <v>0104918404-002</v>
      </c>
      <c r="AN621" s="20">
        <f>MATCH(L621,[1]Khach_hang!$O:$O,0)</f>
        <v>520</v>
      </c>
      <c r="AO621" s="20" t="str">
        <f t="shared" si="37"/>
        <v>WIN2AQC</v>
      </c>
      <c r="AP621" s="20" t="str">
        <f>IF(AND(AM621="0104918404",AO621=""),"WIN"&amp;L621,IF(AO621="",VLOOKUP(AM621,'mã win'!B:J,9,0),""))</f>
        <v/>
      </c>
      <c r="AQ621" s="25" t="str">
        <f t="shared" si="38"/>
        <v>WIN2AQC</v>
      </c>
      <c r="AR621" s="1">
        <f t="shared" si="39"/>
        <v>239885.28</v>
      </c>
    </row>
    <row r="622" spans="1:44" x14ac:dyDescent="0.25">
      <c r="A622" s="20">
        <v>8109</v>
      </c>
      <c r="B622" s="21">
        <v>9106049107</v>
      </c>
      <c r="C622" s="22">
        <v>45940</v>
      </c>
      <c r="D622" s="22">
        <v>45940</v>
      </c>
      <c r="E622" s="23">
        <v>45940.498210416699</v>
      </c>
      <c r="F622" s="21" t="s">
        <v>7585</v>
      </c>
      <c r="G622" s="22"/>
      <c r="H622" s="20" t="s">
        <v>4127</v>
      </c>
      <c r="I622" s="21" t="s">
        <v>4128</v>
      </c>
      <c r="J622" s="20" t="s">
        <v>4129</v>
      </c>
      <c r="K622" s="20" t="s">
        <v>4130</v>
      </c>
      <c r="L622" s="21" t="s">
        <v>7586</v>
      </c>
      <c r="M622" s="20" t="s">
        <v>7587</v>
      </c>
      <c r="N622" s="20" t="s">
        <v>7588</v>
      </c>
      <c r="O622" s="20">
        <v>10</v>
      </c>
      <c r="P622" s="21" t="s">
        <v>4139</v>
      </c>
      <c r="Q622" s="20" t="s">
        <v>3948</v>
      </c>
      <c r="R622" s="21" t="s">
        <v>4140</v>
      </c>
      <c r="S622" s="21" t="s">
        <v>4133</v>
      </c>
      <c r="T622" s="20">
        <v>74250</v>
      </c>
      <c r="U622" s="20">
        <v>4</v>
      </c>
      <c r="V622" s="20">
        <v>0</v>
      </c>
      <c r="W622" s="20" t="s">
        <v>7587</v>
      </c>
      <c r="Y622" s="22">
        <v>45940.498210300902</v>
      </c>
      <c r="AA622" s="20" t="s">
        <v>4134</v>
      </c>
      <c r="AB622" s="27">
        <v>9106049107</v>
      </c>
      <c r="AC622" s="25" t="str">
        <f>VLOOKUP(AB622,Data!AF:AG,2,0)</f>
        <v>9106049107-00081383</v>
      </c>
      <c r="AE622" s="25" t="str">
        <f>VLOOKUP(AC622,Data!A:G,7,0)</f>
        <v>00081383</v>
      </c>
      <c r="AF622" s="25" t="str">
        <f>VLOOKUP(AC622,Data!A:D,4,0)</f>
        <v>10/10/2025</v>
      </c>
      <c r="AG622" s="20" t="s">
        <v>64</v>
      </c>
      <c r="AH622" s="25" t="s">
        <v>3639</v>
      </c>
      <c r="AI622" s="25" t="str">
        <f>VLOOKUP(AG622,'mã win'!B:K,10,0)</f>
        <v>N</v>
      </c>
      <c r="AJ622" s="20" t="str">
        <f>VLOOKUP(Q622,'mã sp'!A:B,2,0)</f>
        <v>CC300</v>
      </c>
      <c r="AK622" s="25" t="str">
        <f>VLOOKUP(AC622,Data!A:F,6,0)</f>
        <v>K25TTM</v>
      </c>
      <c r="AL622" s="20" t="str">
        <f t="shared" si="36"/>
        <v>2AUI WM+ QNM 439B Hai Bà Trưng</v>
      </c>
      <c r="AM622" s="20" t="str">
        <f>VLOOKUP(AC622,Data!A:M,13,0)</f>
        <v>0104918404-009</v>
      </c>
      <c r="AO622" s="20" t="str">
        <f t="shared" si="37"/>
        <v/>
      </c>
      <c r="AP622" s="20" t="str">
        <f>IF(AND(AM622="0104918404",AO622=""),"WIN"&amp;L622,IF(AO622="",VLOOKUP(AM622,'mã win'!B:J,9,0),""))</f>
        <v>WIN-DNG-01-009</v>
      </c>
      <c r="AQ622" s="25" t="str">
        <f t="shared" si="38"/>
        <v>WIN-DNG-01-009</v>
      </c>
      <c r="AR622" s="1">
        <f t="shared" si="39"/>
        <v>320760</v>
      </c>
    </row>
    <row r="623" spans="1:44" x14ac:dyDescent="0.25">
      <c r="A623" s="20">
        <v>8111</v>
      </c>
      <c r="B623" s="21">
        <v>9106049124</v>
      </c>
      <c r="C623" s="22">
        <v>45940</v>
      </c>
      <c r="D623" s="22">
        <v>45947</v>
      </c>
      <c r="E623" s="23">
        <v>45940.501690011602</v>
      </c>
      <c r="F623" s="21" t="s">
        <v>7593</v>
      </c>
      <c r="G623" s="22"/>
      <c r="H623" s="20" t="s">
        <v>4127</v>
      </c>
      <c r="I623" s="21" t="s">
        <v>4128</v>
      </c>
      <c r="J623" s="20" t="s">
        <v>4129</v>
      </c>
      <c r="K623" s="20" t="s">
        <v>4130</v>
      </c>
      <c r="L623" s="21" t="s">
        <v>7594</v>
      </c>
      <c r="M623" s="20" t="s">
        <v>7595</v>
      </c>
      <c r="N623" s="20" t="s">
        <v>7596</v>
      </c>
      <c r="O623" s="20">
        <v>10</v>
      </c>
      <c r="P623" s="21" t="s">
        <v>4171</v>
      </c>
      <c r="Q623" s="20" t="s">
        <v>3998</v>
      </c>
      <c r="R623" s="21" t="s">
        <v>4172</v>
      </c>
      <c r="S623" s="21" t="s">
        <v>4133</v>
      </c>
      <c r="T623" s="20">
        <v>49500</v>
      </c>
      <c r="U623" s="20">
        <v>4</v>
      </c>
      <c r="V623" s="20">
        <v>0</v>
      </c>
      <c r="W623" s="20" t="s">
        <v>6042</v>
      </c>
      <c r="X623" s="20" t="s">
        <v>7594</v>
      </c>
      <c r="Y623" s="22">
        <v>45940.501690011602</v>
      </c>
      <c r="AA623" s="20" t="s">
        <v>4134</v>
      </c>
      <c r="AB623" s="27">
        <v>9106049124</v>
      </c>
      <c r="AC623" s="25" t="str">
        <f>VLOOKUP(AB623,Data!AF:AG,2,0)</f>
        <v>9106049124-00010897</v>
      </c>
      <c r="AE623" s="25" t="str">
        <f>VLOOKUP(AC623,Data!A:G,7,0)</f>
        <v>00010897</v>
      </c>
      <c r="AF623" s="25" t="str">
        <f>VLOOKUP(AC623,Data!A:D,4,0)</f>
        <v>10/10/2025</v>
      </c>
      <c r="AG623" s="20" t="s">
        <v>1296</v>
      </c>
      <c r="AH623" s="25" t="s">
        <v>3834</v>
      </c>
      <c r="AI623" s="25" t="str">
        <f>VLOOKUP(AG623,'mã win'!B:K,10,0)</f>
        <v>B</v>
      </c>
      <c r="AJ623" s="20" t="str">
        <f>VLOOKUP(Q623,'mã sp'!A:B,2,0)</f>
        <v>GL250</v>
      </c>
      <c r="AK623" s="25" t="str">
        <f>VLOOKUP(AC623,Data!A:F,6,0)</f>
        <v>K25TTM</v>
      </c>
      <c r="AL623" s="20" t="str">
        <f t="shared" si="36"/>
        <v>1610 WM VCP TNN Thái Nguyên</v>
      </c>
      <c r="AM623" s="20" t="str">
        <f>VLOOKUP(AC623,Data!A:M,13,0)</f>
        <v>0104918404-059</v>
      </c>
      <c r="AO623" s="20" t="str">
        <f t="shared" si="37"/>
        <v/>
      </c>
      <c r="AP623" s="20" t="str">
        <f>IF(AND(AM623="0104918404",AO623=""),"WIN"&amp;L623,IF(AO623="",VLOOKUP(AM623,'mã win'!B:J,9,0),""))</f>
        <v>WIN-059</v>
      </c>
      <c r="AQ623" s="25" t="str">
        <f t="shared" si="38"/>
        <v>WIN-059</v>
      </c>
      <c r="AR623" s="1">
        <f t="shared" si="39"/>
        <v>213840</v>
      </c>
    </row>
    <row r="624" spans="1:44" x14ac:dyDescent="0.25">
      <c r="A624" s="20">
        <v>8112</v>
      </c>
      <c r="B624" s="21">
        <v>9106049124</v>
      </c>
      <c r="C624" s="22">
        <v>45940</v>
      </c>
      <c r="D624" s="22">
        <v>45947</v>
      </c>
      <c r="E624" s="23">
        <v>45940.501690011602</v>
      </c>
      <c r="F624" s="21" t="s">
        <v>7593</v>
      </c>
      <c r="G624" s="22"/>
      <c r="H624" s="20" t="s">
        <v>4127</v>
      </c>
      <c r="I624" s="21" t="s">
        <v>4128</v>
      </c>
      <c r="J624" s="20" t="s">
        <v>4129</v>
      </c>
      <c r="K624" s="20" t="s">
        <v>4130</v>
      </c>
      <c r="L624" s="21" t="s">
        <v>7594</v>
      </c>
      <c r="M624" s="20" t="s">
        <v>7595</v>
      </c>
      <c r="N624" s="20" t="s">
        <v>7596</v>
      </c>
      <c r="O624" s="20">
        <v>20</v>
      </c>
      <c r="P624" s="21" t="s">
        <v>4176</v>
      </c>
      <c r="Q624" s="20" t="s">
        <v>4009</v>
      </c>
      <c r="R624" s="21" t="s">
        <v>4177</v>
      </c>
      <c r="S624" s="21" t="s">
        <v>4133</v>
      </c>
      <c r="T624" s="20">
        <v>41328</v>
      </c>
      <c r="U624" s="20">
        <v>4</v>
      </c>
      <c r="V624" s="20">
        <v>0</v>
      </c>
      <c r="W624" s="20" t="s">
        <v>6042</v>
      </c>
      <c r="X624" s="20" t="s">
        <v>7594</v>
      </c>
      <c r="Y624" s="22">
        <v>45940.501690011602</v>
      </c>
      <c r="AA624" s="20" t="s">
        <v>4134</v>
      </c>
      <c r="AB624" s="27">
        <v>9106049124</v>
      </c>
      <c r="AC624" s="25" t="str">
        <f>VLOOKUP(AB624,Data!AF:AG,2,0)</f>
        <v>9106049124-00010897</v>
      </c>
      <c r="AE624" s="25" t="str">
        <f>VLOOKUP(AC624,Data!A:G,7,0)</f>
        <v>00010897</v>
      </c>
      <c r="AF624" s="25" t="str">
        <f>VLOOKUP(AC624,Data!A:D,4,0)</f>
        <v>10/10/2025</v>
      </c>
      <c r="AG624" s="20" t="s">
        <v>1296</v>
      </c>
      <c r="AH624" s="25" t="s">
        <v>3834</v>
      </c>
      <c r="AI624" s="25" t="str">
        <f>VLOOKUP(AG624,'mã win'!B:K,10,0)</f>
        <v>B</v>
      </c>
      <c r="AJ624" s="20" t="str">
        <f>VLOOKUP(Q624,'mã sp'!A:B,2,0)</f>
        <v>GSG250</v>
      </c>
      <c r="AK624" s="25" t="str">
        <f>VLOOKUP(AC624,Data!A:F,6,0)</f>
        <v>K25TTM</v>
      </c>
      <c r="AL624" s="20" t="str">
        <f t="shared" si="36"/>
        <v>1610 WM VCP TNN Thái Nguyên</v>
      </c>
      <c r="AM624" s="20" t="str">
        <f>VLOOKUP(AC624,Data!A:M,13,0)</f>
        <v>0104918404-059</v>
      </c>
      <c r="AO624" s="20" t="str">
        <f t="shared" si="37"/>
        <v/>
      </c>
      <c r="AP624" s="20" t="str">
        <f>IF(AND(AM624="0104918404",AO624=""),"WIN"&amp;L624,IF(AO624="",VLOOKUP(AM624,'mã win'!B:J,9,0),""))</f>
        <v>WIN-059</v>
      </c>
      <c r="AQ624" s="25" t="str">
        <f t="shared" si="38"/>
        <v>WIN-059</v>
      </c>
      <c r="AR624" s="1">
        <f t="shared" si="39"/>
        <v>178536.95999999999</v>
      </c>
    </row>
    <row r="625" spans="1:44" x14ac:dyDescent="0.25">
      <c r="A625" s="20">
        <v>8113</v>
      </c>
      <c r="B625" s="21">
        <v>9106049124</v>
      </c>
      <c r="C625" s="22">
        <v>45940</v>
      </c>
      <c r="D625" s="22">
        <v>45947</v>
      </c>
      <c r="E625" s="23">
        <v>45940.501690011602</v>
      </c>
      <c r="F625" s="21" t="s">
        <v>7593</v>
      </c>
      <c r="G625" s="22"/>
      <c r="H625" s="20" t="s">
        <v>4127</v>
      </c>
      <c r="I625" s="21" t="s">
        <v>4128</v>
      </c>
      <c r="J625" s="20" t="s">
        <v>4129</v>
      </c>
      <c r="K625" s="20" t="s">
        <v>4130</v>
      </c>
      <c r="L625" s="21" t="s">
        <v>7594</v>
      </c>
      <c r="M625" s="20" t="s">
        <v>7595</v>
      </c>
      <c r="N625" s="20" t="s">
        <v>7596</v>
      </c>
      <c r="O625" s="20">
        <v>30</v>
      </c>
      <c r="P625" s="21" t="s">
        <v>4150</v>
      </c>
      <c r="Q625" s="20" t="s">
        <v>3966</v>
      </c>
      <c r="R625" s="21" t="s">
        <v>4151</v>
      </c>
      <c r="S625" s="21" t="s">
        <v>4133</v>
      </c>
      <c r="T625" s="20">
        <v>70950</v>
      </c>
      <c r="U625" s="20">
        <v>8</v>
      </c>
      <c r="V625" s="20">
        <v>0</v>
      </c>
      <c r="W625" s="20" t="s">
        <v>6042</v>
      </c>
      <c r="X625" s="20" t="s">
        <v>7594</v>
      </c>
      <c r="Y625" s="22">
        <v>45940.501690011602</v>
      </c>
      <c r="AA625" s="20" t="s">
        <v>4134</v>
      </c>
      <c r="AB625" s="27">
        <v>9106049124</v>
      </c>
      <c r="AC625" s="25" t="str">
        <f>VLOOKUP(AB625,Data!AF:AG,2,0)</f>
        <v>9106049124-00010897</v>
      </c>
      <c r="AE625" s="25" t="str">
        <f>VLOOKUP(AC625,Data!A:G,7,0)</f>
        <v>00010897</v>
      </c>
      <c r="AF625" s="25" t="str">
        <f>VLOOKUP(AC625,Data!A:D,4,0)</f>
        <v>10/10/2025</v>
      </c>
      <c r="AG625" s="20" t="s">
        <v>1296</v>
      </c>
      <c r="AH625" s="25" t="s">
        <v>3834</v>
      </c>
      <c r="AI625" s="25" t="str">
        <f>VLOOKUP(AG625,'mã win'!B:K,10,0)</f>
        <v>B</v>
      </c>
      <c r="AJ625" s="20" t="str">
        <f>VLOOKUP(Q625,'mã sp'!A:B,2,0)</f>
        <v>CN300</v>
      </c>
      <c r="AK625" s="25" t="str">
        <f>VLOOKUP(AC625,Data!A:F,6,0)</f>
        <v>K25TTM</v>
      </c>
      <c r="AL625" s="20" t="str">
        <f t="shared" si="36"/>
        <v>1610 WM VCP TNN Thái Nguyên</v>
      </c>
      <c r="AM625" s="20" t="str">
        <f>VLOOKUP(AC625,Data!A:M,13,0)</f>
        <v>0104918404-059</v>
      </c>
      <c r="AO625" s="20" t="str">
        <f t="shared" si="37"/>
        <v/>
      </c>
      <c r="AP625" s="20" t="str">
        <f>IF(AND(AM625="0104918404",AO625=""),"WIN"&amp;L625,IF(AO625="",VLOOKUP(AM625,'mã win'!B:J,9,0),""))</f>
        <v>WIN-059</v>
      </c>
      <c r="AQ625" s="25" t="str">
        <f t="shared" si="38"/>
        <v>WIN-059</v>
      </c>
      <c r="AR625" s="1">
        <f t="shared" si="39"/>
        <v>613008</v>
      </c>
    </row>
    <row r="626" spans="1:44" x14ac:dyDescent="0.25">
      <c r="A626" s="20">
        <v>8114</v>
      </c>
      <c r="B626" s="21">
        <v>9106049086</v>
      </c>
      <c r="C626" s="22">
        <v>45940</v>
      </c>
      <c r="D626" s="22">
        <v>45945</v>
      </c>
      <c r="E626" s="23">
        <v>45940.501973067097</v>
      </c>
      <c r="F626" s="21" t="s">
        <v>7597</v>
      </c>
      <c r="G626" s="22"/>
      <c r="H626" s="20" t="s">
        <v>4127</v>
      </c>
      <c r="I626" s="21" t="s">
        <v>4128</v>
      </c>
      <c r="J626" s="20" t="s">
        <v>4129</v>
      </c>
      <c r="K626" s="20" t="s">
        <v>4130</v>
      </c>
      <c r="L626" s="21" t="s">
        <v>7589</v>
      </c>
      <c r="M626" s="20" t="s">
        <v>7590</v>
      </c>
      <c r="N626" s="20" t="s">
        <v>7591</v>
      </c>
      <c r="O626" s="20">
        <v>10</v>
      </c>
      <c r="P626" s="21" t="s">
        <v>4137</v>
      </c>
      <c r="Q626" s="20" t="s">
        <v>4098</v>
      </c>
      <c r="R626" s="21" t="s">
        <v>4138</v>
      </c>
      <c r="S626" s="21" t="s">
        <v>4133</v>
      </c>
      <c r="T626" s="20">
        <v>111058</v>
      </c>
      <c r="U626" s="20">
        <v>2</v>
      </c>
      <c r="V626" s="20">
        <v>0</v>
      </c>
      <c r="W626" s="20" t="s">
        <v>7592</v>
      </c>
      <c r="X626" s="20" t="s">
        <v>4161</v>
      </c>
      <c r="Y626" s="22">
        <v>45940.501973344901</v>
      </c>
      <c r="AA626" s="20" t="s">
        <v>4134</v>
      </c>
      <c r="AB626" s="27">
        <v>9106049086</v>
      </c>
      <c r="AC626" s="25" t="str">
        <f>VLOOKUP(AB626,Data!AF:AG,2,0)</f>
        <v>9106049086-00035610</v>
      </c>
      <c r="AE626" s="25" t="str">
        <f>VLOOKUP(AC626,Data!A:G,7,0)</f>
        <v>00035610</v>
      </c>
      <c r="AF626" s="25" t="str">
        <f>VLOOKUP(AC626,Data!A:D,4,0)</f>
        <v>10/10/2025</v>
      </c>
      <c r="AG626" s="20" t="s">
        <v>605</v>
      </c>
      <c r="AH626" s="25" t="s">
        <v>3711</v>
      </c>
      <c r="AI626" s="25" t="str">
        <f>VLOOKUP(AG626,'mã win'!B:K,10,0)</f>
        <v>B</v>
      </c>
      <c r="AJ626" s="20" t="str">
        <f>VLOOKUP(Q626,'mã sp'!A:B,2,0)</f>
        <v>GM500</v>
      </c>
      <c r="AK626" s="25" t="str">
        <f>VLOOKUP(AC626,Data!A:F,6,0)</f>
        <v>K25TTM</v>
      </c>
      <c r="AL626" s="20" t="str">
        <f t="shared" si="36"/>
        <v>4794 WM+ HPG MĐ 352_Xóm 7 X.Thiên Hương</v>
      </c>
      <c r="AM626" s="20" t="str">
        <f>VLOOKUP(AC626,Data!A:M,13,0)</f>
        <v>0104918404-025</v>
      </c>
      <c r="AO626" s="20" t="str">
        <f t="shared" si="37"/>
        <v/>
      </c>
      <c r="AP626" s="20" t="str">
        <f>IF(AND(AM626="0104918404",AO626=""),"WIN"&amp;L626,IF(AO626="",VLOOKUP(AM626,'mã win'!B:J,9,0),""))</f>
        <v>WIN-025</v>
      </c>
      <c r="AQ626" s="25" t="str">
        <f t="shared" si="38"/>
        <v>WIN-025</v>
      </c>
      <c r="AR626" s="1">
        <f t="shared" si="39"/>
        <v>239885.28</v>
      </c>
    </row>
    <row r="627" spans="1:44" x14ac:dyDescent="0.25">
      <c r="A627" s="20">
        <v>8115</v>
      </c>
      <c r="B627" s="21">
        <v>9106049086</v>
      </c>
      <c r="C627" s="22">
        <v>45940</v>
      </c>
      <c r="D627" s="22">
        <v>45945</v>
      </c>
      <c r="E627" s="23">
        <v>45940.501973067097</v>
      </c>
      <c r="F627" s="21" t="s">
        <v>7597</v>
      </c>
      <c r="G627" s="22"/>
      <c r="H627" s="20" t="s">
        <v>4127</v>
      </c>
      <c r="I627" s="21" t="s">
        <v>4128</v>
      </c>
      <c r="J627" s="20" t="s">
        <v>4129</v>
      </c>
      <c r="K627" s="20" t="s">
        <v>4130</v>
      </c>
      <c r="L627" s="21" t="s">
        <v>7589</v>
      </c>
      <c r="M627" s="20" t="s">
        <v>7590</v>
      </c>
      <c r="N627" s="20" t="s">
        <v>7591</v>
      </c>
      <c r="O627" s="20">
        <v>20</v>
      </c>
      <c r="P627" s="21" t="s">
        <v>4139</v>
      </c>
      <c r="Q627" s="20" t="s">
        <v>3948</v>
      </c>
      <c r="R627" s="21" t="s">
        <v>4140</v>
      </c>
      <c r="S627" s="21" t="s">
        <v>4133</v>
      </c>
      <c r="T627" s="20">
        <v>74250</v>
      </c>
      <c r="U627" s="20">
        <v>3</v>
      </c>
      <c r="V627" s="20">
        <v>0</v>
      </c>
      <c r="W627" s="20" t="s">
        <v>7592</v>
      </c>
      <c r="X627" s="20" t="s">
        <v>4161</v>
      </c>
      <c r="Y627" s="22">
        <v>45940.501973344901</v>
      </c>
      <c r="AA627" s="20" t="s">
        <v>4134</v>
      </c>
      <c r="AB627" s="27">
        <v>9106049086</v>
      </c>
      <c r="AC627" s="25" t="str">
        <f>VLOOKUP(AB627,Data!AF:AG,2,0)</f>
        <v>9106049086-00035610</v>
      </c>
      <c r="AE627" s="25" t="str">
        <f>VLOOKUP(AC627,Data!A:G,7,0)</f>
        <v>00035610</v>
      </c>
      <c r="AF627" s="25" t="str">
        <f>VLOOKUP(AC627,Data!A:D,4,0)</f>
        <v>10/10/2025</v>
      </c>
      <c r="AG627" s="20" t="s">
        <v>605</v>
      </c>
      <c r="AH627" s="25" t="s">
        <v>3711</v>
      </c>
      <c r="AI627" s="25" t="str">
        <f>VLOOKUP(AG627,'mã win'!B:K,10,0)</f>
        <v>B</v>
      </c>
      <c r="AJ627" s="20" t="str">
        <f>VLOOKUP(Q627,'mã sp'!A:B,2,0)</f>
        <v>CC300</v>
      </c>
      <c r="AK627" s="25" t="str">
        <f>VLOOKUP(AC627,Data!A:F,6,0)</f>
        <v>K25TTM</v>
      </c>
      <c r="AL627" s="20" t="str">
        <f t="shared" si="36"/>
        <v>4794 WM+ HPG MĐ 352_Xóm 7 X.Thiên Hương</v>
      </c>
      <c r="AM627" s="20" t="str">
        <f>VLOOKUP(AC627,Data!A:M,13,0)</f>
        <v>0104918404-025</v>
      </c>
      <c r="AO627" s="20" t="str">
        <f t="shared" si="37"/>
        <v/>
      </c>
      <c r="AP627" s="20" t="str">
        <f>IF(AND(AM627="0104918404",AO627=""),"WIN"&amp;L627,IF(AO627="",VLOOKUP(AM627,'mã win'!B:J,9,0),""))</f>
        <v>WIN-025</v>
      </c>
      <c r="AQ627" s="25" t="str">
        <f t="shared" si="38"/>
        <v>WIN-025</v>
      </c>
      <c r="AR627" s="1">
        <f t="shared" si="39"/>
        <v>240570</v>
      </c>
    </row>
    <row r="628" spans="1:44" x14ac:dyDescent="0.25">
      <c r="A628" s="20">
        <v>8116</v>
      </c>
      <c r="B628" s="21">
        <v>9106049167</v>
      </c>
      <c r="C628" s="22">
        <v>45940</v>
      </c>
      <c r="D628" s="22">
        <v>45945</v>
      </c>
      <c r="E628" s="23">
        <v>45940.502270833298</v>
      </c>
      <c r="F628" s="21" t="s">
        <v>7598</v>
      </c>
      <c r="G628" s="22"/>
      <c r="H628" s="20" t="s">
        <v>4127</v>
      </c>
      <c r="I628" s="21" t="s">
        <v>4128</v>
      </c>
      <c r="J628" s="20" t="s">
        <v>4129</v>
      </c>
      <c r="K628" s="20" t="s">
        <v>4130</v>
      </c>
      <c r="L628" s="21" t="s">
        <v>5875</v>
      </c>
      <c r="M628" s="20" t="s">
        <v>5876</v>
      </c>
      <c r="N628" s="20" t="s">
        <v>5877</v>
      </c>
      <c r="O628" s="20">
        <v>10</v>
      </c>
      <c r="P628" s="21" t="s">
        <v>4135</v>
      </c>
      <c r="Q628" s="20" t="s">
        <v>4086</v>
      </c>
      <c r="R628" s="21" t="s">
        <v>4136</v>
      </c>
      <c r="S628" s="21" t="s">
        <v>4133</v>
      </c>
      <c r="T628" s="20">
        <v>45588</v>
      </c>
      <c r="U628" s="20">
        <v>2</v>
      </c>
      <c r="V628" s="20">
        <v>0</v>
      </c>
      <c r="W628" s="20" t="s">
        <v>5878</v>
      </c>
      <c r="Y628" s="22">
        <v>45940.502270868099</v>
      </c>
      <c r="AA628" s="20" t="s">
        <v>4134</v>
      </c>
      <c r="AB628" s="27">
        <v>9106049167</v>
      </c>
      <c r="AC628" s="25" t="str">
        <f>VLOOKUP(AB628,Data!AF:AG,2,0)</f>
        <v>9106049167-00009752</v>
      </c>
      <c r="AE628" s="25" t="str">
        <f>VLOOKUP(AC628,Data!A:G,7,0)</f>
        <v>00009752</v>
      </c>
      <c r="AF628" s="25" t="str">
        <f>VLOOKUP(AC628,Data!A:D,4,0)</f>
        <v>10/10/2025</v>
      </c>
      <c r="AG628" s="20" t="s">
        <v>431</v>
      </c>
      <c r="AH628" s="25" t="s">
        <v>3864</v>
      </c>
      <c r="AI628" s="25" t="str">
        <f>VLOOKUP(AG628,'mã win'!B:K,10,0)</f>
        <v>B</v>
      </c>
      <c r="AJ628" s="20" t="str">
        <f>VLOOKUP(Q628,'mã sp'!A:B,2,0)</f>
        <v>TH200</v>
      </c>
      <c r="AK628" s="25" t="str">
        <f>VLOOKUP(AC628,Data!A:F,6,0)</f>
        <v>K25TTM</v>
      </c>
      <c r="AL628" s="20" t="str">
        <f t="shared" si="36"/>
        <v>5683 WM+ BGG 61 Đường 19/5, Hiệp Hòa</v>
      </c>
      <c r="AM628" s="20" t="str">
        <f>VLOOKUP(AC628,Data!A:M,13,0)</f>
        <v>0104918404-065</v>
      </c>
      <c r="AO628" s="20" t="str">
        <f t="shared" si="37"/>
        <v/>
      </c>
      <c r="AP628" s="20" t="str">
        <f>IF(AND(AM628="0104918404",AO628=""),"WIN"&amp;L628,IF(AO628="",VLOOKUP(AM628,'mã win'!B:J,9,0),""))</f>
        <v>WIN-065</v>
      </c>
      <c r="AQ628" s="25" t="str">
        <f t="shared" si="38"/>
        <v>WIN-065</v>
      </c>
      <c r="AR628" s="1">
        <f t="shared" si="39"/>
        <v>98470.080000000002</v>
      </c>
    </row>
    <row r="629" spans="1:44" x14ac:dyDescent="0.25">
      <c r="A629" s="20">
        <v>8117</v>
      </c>
      <c r="B629" s="21">
        <v>9106049170</v>
      </c>
      <c r="C629" s="22">
        <v>45940</v>
      </c>
      <c r="D629" s="22">
        <v>45940</v>
      </c>
      <c r="E629" s="23">
        <v>45940.506175578703</v>
      </c>
      <c r="F629" s="21" t="s">
        <v>7599</v>
      </c>
      <c r="G629" s="22"/>
      <c r="H629" s="20" t="s">
        <v>4127</v>
      </c>
      <c r="I629" s="21" t="s">
        <v>4128</v>
      </c>
      <c r="J629" s="20" t="s">
        <v>4129</v>
      </c>
      <c r="K629" s="20" t="s">
        <v>4130</v>
      </c>
      <c r="L629" s="21" t="s">
        <v>5875</v>
      </c>
      <c r="M629" s="20" t="s">
        <v>5876</v>
      </c>
      <c r="N629" s="20" t="s">
        <v>5877</v>
      </c>
      <c r="O629" s="20">
        <v>10</v>
      </c>
      <c r="P629" s="21" t="s">
        <v>4139</v>
      </c>
      <c r="Q629" s="20" t="s">
        <v>3948</v>
      </c>
      <c r="R629" s="21" t="s">
        <v>4140</v>
      </c>
      <c r="S629" s="21" t="s">
        <v>4133</v>
      </c>
      <c r="T629" s="20">
        <v>74250</v>
      </c>
      <c r="U629" s="20">
        <v>2</v>
      </c>
      <c r="V629" s="20">
        <v>0</v>
      </c>
      <c r="W629" s="20" t="s">
        <v>5878</v>
      </c>
      <c r="Y629" s="22">
        <v>45940.5061754282</v>
      </c>
      <c r="AA629" s="20" t="s">
        <v>4134</v>
      </c>
      <c r="AB629" s="27">
        <v>9106049170</v>
      </c>
      <c r="AC629" s="25" t="str">
        <f>VLOOKUP(AB629,Data!AF:AG,2,0)</f>
        <v>9106049170-00009753</v>
      </c>
      <c r="AE629" s="25" t="str">
        <f>VLOOKUP(AC629,Data!A:G,7,0)</f>
        <v>00009753</v>
      </c>
      <c r="AF629" s="25" t="str">
        <f>VLOOKUP(AC629,Data!A:D,4,0)</f>
        <v>10/10/2025</v>
      </c>
      <c r="AG629" s="20" t="s">
        <v>431</v>
      </c>
      <c r="AH629" s="25" t="s">
        <v>3864</v>
      </c>
      <c r="AI629" s="25" t="str">
        <f>VLOOKUP(AG629,'mã win'!B:K,10,0)</f>
        <v>B</v>
      </c>
      <c r="AJ629" s="20" t="str">
        <f>VLOOKUP(Q629,'mã sp'!A:B,2,0)</f>
        <v>CC300</v>
      </c>
      <c r="AK629" s="25" t="str">
        <f>VLOOKUP(AC629,Data!A:F,6,0)</f>
        <v>K25TTM</v>
      </c>
      <c r="AL629" s="20" t="str">
        <f t="shared" si="36"/>
        <v>5683 WM+ BGG 61 Đường 19/5, Hiệp Hòa</v>
      </c>
      <c r="AM629" s="20" t="str">
        <f>VLOOKUP(AC629,Data!A:M,13,0)</f>
        <v>0104918404-065</v>
      </c>
      <c r="AO629" s="20" t="str">
        <f t="shared" si="37"/>
        <v/>
      </c>
      <c r="AP629" s="20" t="str">
        <f>IF(AND(AM629="0104918404",AO629=""),"WIN"&amp;L629,IF(AO629="",VLOOKUP(AM629,'mã win'!B:J,9,0),""))</f>
        <v>WIN-065</v>
      </c>
      <c r="AQ629" s="25" t="str">
        <f t="shared" si="38"/>
        <v>WIN-065</v>
      </c>
      <c r="AR629" s="1">
        <f t="shared" si="39"/>
        <v>160380</v>
      </c>
    </row>
    <row r="630" spans="1:44" x14ac:dyDescent="0.25">
      <c r="A630" s="20">
        <v>8118</v>
      </c>
      <c r="B630" s="21">
        <v>9106049170</v>
      </c>
      <c r="C630" s="22">
        <v>45940</v>
      </c>
      <c r="D630" s="22">
        <v>45940</v>
      </c>
      <c r="E630" s="23">
        <v>45940.506175578703</v>
      </c>
      <c r="F630" s="21" t="s">
        <v>7599</v>
      </c>
      <c r="G630" s="22"/>
      <c r="H630" s="20" t="s">
        <v>4127</v>
      </c>
      <c r="I630" s="21" t="s">
        <v>4128</v>
      </c>
      <c r="J630" s="20" t="s">
        <v>4129</v>
      </c>
      <c r="K630" s="20" t="s">
        <v>4130</v>
      </c>
      <c r="L630" s="21" t="s">
        <v>5875</v>
      </c>
      <c r="M630" s="20" t="s">
        <v>5876</v>
      </c>
      <c r="N630" s="20" t="s">
        <v>5877</v>
      </c>
      <c r="O630" s="20">
        <v>20</v>
      </c>
      <c r="P630" s="21" t="s">
        <v>4152</v>
      </c>
      <c r="Q630" s="20" t="s">
        <v>4012</v>
      </c>
      <c r="R630" s="21" t="s">
        <v>4153</v>
      </c>
      <c r="S630" s="21" t="s">
        <v>4133</v>
      </c>
      <c r="T630" s="20">
        <v>50182</v>
      </c>
      <c r="U630" s="20">
        <v>4</v>
      </c>
      <c r="V630" s="20">
        <v>0</v>
      </c>
      <c r="W630" s="20" t="s">
        <v>5878</v>
      </c>
      <c r="Y630" s="22">
        <v>45940.5061754282</v>
      </c>
      <c r="AA630" s="20" t="s">
        <v>4134</v>
      </c>
      <c r="AB630" s="27">
        <v>9106049170</v>
      </c>
      <c r="AC630" s="25" t="str">
        <f>VLOOKUP(AB630,Data!AF:AG,2,0)</f>
        <v>9106049170-00009753</v>
      </c>
      <c r="AE630" s="25" t="str">
        <f>VLOOKUP(AC630,Data!A:G,7,0)</f>
        <v>00009753</v>
      </c>
      <c r="AF630" s="25" t="str">
        <f>VLOOKUP(AC630,Data!A:D,4,0)</f>
        <v>10/10/2025</v>
      </c>
      <c r="AG630" s="20" t="s">
        <v>431</v>
      </c>
      <c r="AH630" s="25" t="s">
        <v>3864</v>
      </c>
      <c r="AI630" s="25" t="str">
        <f>VLOOKUP(AG630,'mã win'!B:K,10,0)</f>
        <v>B</v>
      </c>
      <c r="AJ630" s="20" t="str">
        <f>VLOOKUP(Q630,'mã sp'!A:B,2,0)</f>
        <v>GTLX250G</v>
      </c>
      <c r="AK630" s="25" t="str">
        <f>VLOOKUP(AC630,Data!A:F,6,0)</f>
        <v>K25TTM</v>
      </c>
      <c r="AL630" s="20" t="str">
        <f t="shared" si="36"/>
        <v>5683 WM+ BGG 61 Đường 19/5, Hiệp Hòa</v>
      </c>
      <c r="AM630" s="20" t="str">
        <f>VLOOKUP(AC630,Data!A:M,13,0)</f>
        <v>0104918404-065</v>
      </c>
      <c r="AO630" s="20" t="str">
        <f t="shared" si="37"/>
        <v/>
      </c>
      <c r="AP630" s="20" t="str">
        <f>IF(AND(AM630="0104918404",AO630=""),"WIN"&amp;L630,IF(AO630="",VLOOKUP(AM630,'mã win'!B:J,9,0),""))</f>
        <v>WIN-065</v>
      </c>
      <c r="AQ630" s="25" t="str">
        <f t="shared" si="38"/>
        <v>WIN-065</v>
      </c>
      <c r="AR630" s="1">
        <f t="shared" si="39"/>
        <v>216786.24</v>
      </c>
    </row>
    <row r="631" spans="1:44" x14ac:dyDescent="0.25">
      <c r="A631" s="20">
        <v>8119</v>
      </c>
      <c r="B631" s="21">
        <v>9106049176</v>
      </c>
      <c r="C631" s="22">
        <v>45940</v>
      </c>
      <c r="D631" s="22">
        <v>45940</v>
      </c>
      <c r="E631" s="23">
        <v>45940.510880868103</v>
      </c>
      <c r="F631" s="21" t="s">
        <v>7600</v>
      </c>
      <c r="G631" s="22"/>
      <c r="H631" s="20" t="s">
        <v>4127</v>
      </c>
      <c r="I631" s="21" t="s">
        <v>4128</v>
      </c>
      <c r="J631" s="20" t="s">
        <v>4129</v>
      </c>
      <c r="K631" s="20" t="s">
        <v>4130</v>
      </c>
      <c r="L631" s="21" t="s">
        <v>7601</v>
      </c>
      <c r="M631" s="20" t="s">
        <v>7602</v>
      </c>
      <c r="N631" s="20" t="s">
        <v>7603</v>
      </c>
      <c r="O631" s="20">
        <v>10</v>
      </c>
      <c r="P631" s="21" t="s">
        <v>4131</v>
      </c>
      <c r="Q631" s="20" t="s">
        <v>4099</v>
      </c>
      <c r="R631" s="21" t="s">
        <v>4132</v>
      </c>
      <c r="S631" s="21" t="s">
        <v>4133</v>
      </c>
      <c r="T631" s="20">
        <v>73431</v>
      </c>
      <c r="U631" s="20">
        <v>1</v>
      </c>
      <c r="V631" s="20">
        <v>0</v>
      </c>
      <c r="W631" s="20" t="s">
        <v>7602</v>
      </c>
      <c r="X631" s="20" t="s">
        <v>7604</v>
      </c>
      <c r="Y631" s="22">
        <v>45940.510881215298</v>
      </c>
      <c r="AA631" s="20" t="s">
        <v>4134</v>
      </c>
      <c r="AB631" s="27">
        <v>9106049176</v>
      </c>
      <c r="AC631" s="25" t="str">
        <f>VLOOKUP(AB631,Data!AF:AG,2,0)</f>
        <v>9106049176-00160674</v>
      </c>
      <c r="AE631" s="25" t="str">
        <f>VLOOKUP(AC631,Data!A:G,7,0)</f>
        <v>00160674</v>
      </c>
      <c r="AF631" s="25" t="str">
        <f>VLOOKUP(AC631,Data!A:D,4,0)</f>
        <v>10/10/2025</v>
      </c>
      <c r="AG631" s="20" t="s">
        <v>198</v>
      </c>
      <c r="AH631" s="25" t="s">
        <v>14503</v>
      </c>
      <c r="AI631" s="25" t="str">
        <f>VLOOKUP(AG631,'mã win'!B:K,10,0)</f>
        <v>N</v>
      </c>
      <c r="AJ631" s="20" t="str">
        <f>VLOOKUP(Q631,'mã sp'!A:B,2,0)</f>
        <v>CGM300</v>
      </c>
      <c r="AK631" s="25" t="str">
        <f>VLOOKUP(AC631,Data!A:F,6,0)</f>
        <v>K25TTM</v>
      </c>
      <c r="AL631" s="20" t="str">
        <f t="shared" si="36"/>
        <v>6070 WM+ HCM 726 Phạm Thế Hiển</v>
      </c>
      <c r="AM631" s="20" t="str">
        <f>VLOOKUP(AC631,Data!A:M,13,0)</f>
        <v>0104918404</v>
      </c>
      <c r="AN631" s="20">
        <f>MATCH(L631,[1]Khach_hang!$O:$O,0)</f>
        <v>1703</v>
      </c>
      <c r="AO631" s="20" t="str">
        <f t="shared" si="37"/>
        <v>WIN6070</v>
      </c>
      <c r="AP631" s="20" t="str">
        <f>IF(AND(AM631="0104918404",AO631=""),"WIN"&amp;L631,IF(AO631="",VLOOKUP(AM631,'mã win'!B:J,9,0),""))</f>
        <v/>
      </c>
      <c r="AQ631" s="25" t="str">
        <f t="shared" si="38"/>
        <v>WIN6070</v>
      </c>
      <c r="AR631" s="1">
        <f t="shared" si="39"/>
        <v>79305.48</v>
      </c>
    </row>
    <row r="632" spans="1:44" x14ac:dyDescent="0.25">
      <c r="A632" s="20">
        <v>8120</v>
      </c>
      <c r="B632" s="21">
        <v>9106049176</v>
      </c>
      <c r="C632" s="22">
        <v>45940</v>
      </c>
      <c r="D632" s="22">
        <v>45940</v>
      </c>
      <c r="E632" s="23">
        <v>45940.510880868103</v>
      </c>
      <c r="F632" s="21" t="s">
        <v>7600</v>
      </c>
      <c r="G632" s="22"/>
      <c r="H632" s="20" t="s">
        <v>4127</v>
      </c>
      <c r="I632" s="21" t="s">
        <v>4128</v>
      </c>
      <c r="J632" s="20" t="s">
        <v>4129</v>
      </c>
      <c r="K632" s="20" t="s">
        <v>4130</v>
      </c>
      <c r="L632" s="21" t="s">
        <v>7601</v>
      </c>
      <c r="M632" s="20" t="s">
        <v>7602</v>
      </c>
      <c r="N632" s="20" t="s">
        <v>7603</v>
      </c>
      <c r="O632" s="20">
        <v>20</v>
      </c>
      <c r="P632" s="21" t="s">
        <v>4135</v>
      </c>
      <c r="Q632" s="20" t="s">
        <v>4086</v>
      </c>
      <c r="R632" s="21" t="s">
        <v>4136</v>
      </c>
      <c r="S632" s="21" t="s">
        <v>4133</v>
      </c>
      <c r="T632" s="20">
        <v>45588</v>
      </c>
      <c r="U632" s="20">
        <v>1</v>
      </c>
      <c r="V632" s="20">
        <v>0</v>
      </c>
      <c r="W632" s="20" t="s">
        <v>7602</v>
      </c>
      <c r="X632" s="20" t="s">
        <v>7604</v>
      </c>
      <c r="Y632" s="22">
        <v>45940.510881215298</v>
      </c>
      <c r="AA632" s="20" t="s">
        <v>4134</v>
      </c>
      <c r="AB632" s="27">
        <v>9106049176</v>
      </c>
      <c r="AC632" s="25" t="str">
        <f>VLOOKUP(AB632,Data!AF:AG,2,0)</f>
        <v>9106049176-00160674</v>
      </c>
      <c r="AE632" s="25" t="str">
        <f>VLOOKUP(AC632,Data!A:G,7,0)</f>
        <v>00160674</v>
      </c>
      <c r="AF632" s="25" t="str">
        <f>VLOOKUP(AC632,Data!A:D,4,0)</f>
        <v>10/10/2025</v>
      </c>
      <c r="AG632" s="20" t="s">
        <v>198</v>
      </c>
      <c r="AH632" s="25" t="s">
        <v>14503</v>
      </c>
      <c r="AI632" s="25" t="str">
        <f>VLOOKUP(AG632,'mã win'!B:K,10,0)</f>
        <v>N</v>
      </c>
      <c r="AJ632" s="20" t="str">
        <f>VLOOKUP(Q632,'mã sp'!A:B,2,0)</f>
        <v>TH200</v>
      </c>
      <c r="AK632" s="25" t="str">
        <f>VLOOKUP(AC632,Data!A:F,6,0)</f>
        <v>K25TTM</v>
      </c>
      <c r="AL632" s="20" t="str">
        <f t="shared" si="36"/>
        <v>6070 WM+ HCM 726 Phạm Thế Hiển</v>
      </c>
      <c r="AM632" s="20" t="str">
        <f>VLOOKUP(AC632,Data!A:M,13,0)</f>
        <v>0104918404</v>
      </c>
      <c r="AN632" s="20">
        <f>MATCH(L632,[1]Khach_hang!$O:$O,0)</f>
        <v>1703</v>
      </c>
      <c r="AO632" s="20" t="str">
        <f t="shared" si="37"/>
        <v>WIN6070</v>
      </c>
      <c r="AP632" s="20" t="str">
        <f>IF(AND(AM632="0104918404",AO632=""),"WIN"&amp;L632,IF(AO632="",VLOOKUP(AM632,'mã win'!B:J,9,0),""))</f>
        <v/>
      </c>
      <c r="AQ632" s="25" t="str">
        <f t="shared" si="38"/>
        <v>WIN6070</v>
      </c>
      <c r="AR632" s="1">
        <f t="shared" si="39"/>
        <v>49235.040000000001</v>
      </c>
    </row>
    <row r="633" spans="1:44" x14ac:dyDescent="0.25">
      <c r="A633" s="20">
        <v>8121</v>
      </c>
      <c r="B633" s="21">
        <v>9106049176</v>
      </c>
      <c r="C633" s="22">
        <v>45940</v>
      </c>
      <c r="D633" s="22">
        <v>45940</v>
      </c>
      <c r="E633" s="23">
        <v>45940.510880868103</v>
      </c>
      <c r="F633" s="21" t="s">
        <v>7600</v>
      </c>
      <c r="G633" s="22"/>
      <c r="H633" s="20" t="s">
        <v>4127</v>
      </c>
      <c r="I633" s="21" t="s">
        <v>4128</v>
      </c>
      <c r="J633" s="20" t="s">
        <v>4129</v>
      </c>
      <c r="K633" s="20" t="s">
        <v>4130</v>
      </c>
      <c r="L633" s="21" t="s">
        <v>7601</v>
      </c>
      <c r="M633" s="20" t="s">
        <v>7602</v>
      </c>
      <c r="N633" s="20" t="s">
        <v>7603</v>
      </c>
      <c r="O633" s="20">
        <v>30</v>
      </c>
      <c r="P633" s="21" t="s">
        <v>4152</v>
      </c>
      <c r="Q633" s="20" t="s">
        <v>4012</v>
      </c>
      <c r="R633" s="21" t="s">
        <v>4153</v>
      </c>
      <c r="S633" s="21" t="s">
        <v>4133</v>
      </c>
      <c r="T633" s="20">
        <v>50182</v>
      </c>
      <c r="U633" s="20">
        <v>1</v>
      </c>
      <c r="V633" s="20">
        <v>0</v>
      </c>
      <c r="W633" s="20" t="s">
        <v>7602</v>
      </c>
      <c r="X633" s="20" t="s">
        <v>7604</v>
      </c>
      <c r="Y633" s="22">
        <v>45940.510881215298</v>
      </c>
      <c r="AA633" s="20" t="s">
        <v>4134</v>
      </c>
      <c r="AB633" s="27">
        <v>9106049176</v>
      </c>
      <c r="AC633" s="25" t="str">
        <f>VLOOKUP(AB633,Data!AF:AG,2,0)</f>
        <v>9106049176-00160674</v>
      </c>
      <c r="AE633" s="25" t="str">
        <f>VLOOKUP(AC633,Data!A:G,7,0)</f>
        <v>00160674</v>
      </c>
      <c r="AF633" s="25" t="str">
        <f>VLOOKUP(AC633,Data!A:D,4,0)</f>
        <v>10/10/2025</v>
      </c>
      <c r="AG633" s="20" t="s">
        <v>198</v>
      </c>
      <c r="AH633" s="25" t="s">
        <v>14503</v>
      </c>
      <c r="AI633" s="25" t="str">
        <f>VLOOKUP(AG633,'mã win'!B:K,10,0)</f>
        <v>N</v>
      </c>
      <c r="AJ633" s="20" t="str">
        <f>VLOOKUP(Q633,'mã sp'!A:B,2,0)</f>
        <v>GTLX250G</v>
      </c>
      <c r="AK633" s="25" t="str">
        <f>VLOOKUP(AC633,Data!A:F,6,0)</f>
        <v>K25TTM</v>
      </c>
      <c r="AL633" s="20" t="str">
        <f t="shared" si="36"/>
        <v>6070 WM+ HCM 726 Phạm Thế Hiển</v>
      </c>
      <c r="AM633" s="20" t="str">
        <f>VLOOKUP(AC633,Data!A:M,13,0)</f>
        <v>0104918404</v>
      </c>
      <c r="AN633" s="20">
        <f>MATCH(L633,[1]Khach_hang!$O:$O,0)</f>
        <v>1703</v>
      </c>
      <c r="AO633" s="20" t="str">
        <f t="shared" si="37"/>
        <v>WIN6070</v>
      </c>
      <c r="AP633" s="20" t="str">
        <f>IF(AND(AM633="0104918404",AO633=""),"WIN"&amp;L633,IF(AO633="",VLOOKUP(AM633,'mã win'!B:J,9,0),""))</f>
        <v/>
      </c>
      <c r="AQ633" s="25" t="str">
        <f t="shared" si="38"/>
        <v>WIN6070</v>
      </c>
      <c r="AR633" s="1">
        <f t="shared" si="39"/>
        <v>54196.56</v>
      </c>
    </row>
    <row r="634" spans="1:44" x14ac:dyDescent="0.25">
      <c r="A634" s="20">
        <v>8122</v>
      </c>
      <c r="B634" s="21">
        <v>9106049176</v>
      </c>
      <c r="C634" s="22">
        <v>45940</v>
      </c>
      <c r="D634" s="22">
        <v>45940</v>
      </c>
      <c r="E634" s="23">
        <v>45940.510880868103</v>
      </c>
      <c r="F634" s="21" t="s">
        <v>7600</v>
      </c>
      <c r="G634" s="22"/>
      <c r="H634" s="20" t="s">
        <v>4127</v>
      </c>
      <c r="I634" s="21" t="s">
        <v>4128</v>
      </c>
      <c r="J634" s="20" t="s">
        <v>4129</v>
      </c>
      <c r="K634" s="20" t="s">
        <v>4130</v>
      </c>
      <c r="L634" s="21" t="s">
        <v>7601</v>
      </c>
      <c r="M634" s="20" t="s">
        <v>7602</v>
      </c>
      <c r="N634" s="20" t="s">
        <v>7603</v>
      </c>
      <c r="O634" s="20">
        <v>40</v>
      </c>
      <c r="P634" s="21" t="s">
        <v>4137</v>
      </c>
      <c r="Q634" s="20" t="s">
        <v>4098</v>
      </c>
      <c r="R634" s="21" t="s">
        <v>4138</v>
      </c>
      <c r="S634" s="21" t="s">
        <v>4133</v>
      </c>
      <c r="T634" s="20">
        <v>111058</v>
      </c>
      <c r="U634" s="20">
        <v>1</v>
      </c>
      <c r="V634" s="20">
        <v>0</v>
      </c>
      <c r="W634" s="20" t="s">
        <v>7602</v>
      </c>
      <c r="X634" s="20" t="s">
        <v>7604</v>
      </c>
      <c r="Y634" s="22">
        <v>45940.510881215298</v>
      </c>
      <c r="AA634" s="20" t="s">
        <v>4134</v>
      </c>
      <c r="AB634" s="27">
        <v>9106049176</v>
      </c>
      <c r="AC634" s="25" t="str">
        <f>VLOOKUP(AB634,Data!AF:AG,2,0)</f>
        <v>9106049176-00160674</v>
      </c>
      <c r="AE634" s="25" t="str">
        <f>VLOOKUP(AC634,Data!A:G,7,0)</f>
        <v>00160674</v>
      </c>
      <c r="AF634" s="25" t="str">
        <f>VLOOKUP(AC634,Data!A:D,4,0)</f>
        <v>10/10/2025</v>
      </c>
      <c r="AG634" s="20" t="s">
        <v>198</v>
      </c>
      <c r="AH634" s="25" t="s">
        <v>14503</v>
      </c>
      <c r="AI634" s="25" t="str">
        <f>VLOOKUP(AG634,'mã win'!B:K,10,0)</f>
        <v>N</v>
      </c>
      <c r="AJ634" s="20" t="str">
        <f>VLOOKUP(Q634,'mã sp'!A:B,2,0)</f>
        <v>GM500</v>
      </c>
      <c r="AK634" s="25" t="str">
        <f>VLOOKUP(AC634,Data!A:F,6,0)</f>
        <v>K25TTM</v>
      </c>
      <c r="AL634" s="20" t="str">
        <f t="shared" si="36"/>
        <v>6070 WM+ HCM 726 Phạm Thế Hiển</v>
      </c>
      <c r="AM634" s="20" t="str">
        <f>VLOOKUP(AC634,Data!A:M,13,0)</f>
        <v>0104918404</v>
      </c>
      <c r="AN634" s="20">
        <f>MATCH(L634,[1]Khach_hang!$O:$O,0)</f>
        <v>1703</v>
      </c>
      <c r="AO634" s="20" t="str">
        <f t="shared" si="37"/>
        <v>WIN6070</v>
      </c>
      <c r="AP634" s="20" t="str">
        <f>IF(AND(AM634="0104918404",AO634=""),"WIN"&amp;L634,IF(AO634="",VLOOKUP(AM634,'mã win'!B:J,9,0),""))</f>
        <v/>
      </c>
      <c r="AQ634" s="25" t="str">
        <f t="shared" si="38"/>
        <v>WIN6070</v>
      </c>
      <c r="AR634" s="1">
        <f t="shared" si="39"/>
        <v>119942.64</v>
      </c>
    </row>
    <row r="635" spans="1:44" x14ac:dyDescent="0.25">
      <c r="A635" s="20">
        <v>8123</v>
      </c>
      <c r="B635" s="21">
        <v>9106049239</v>
      </c>
      <c r="C635" s="22">
        <v>45940</v>
      </c>
      <c r="D635" s="22">
        <v>45945</v>
      </c>
      <c r="E635" s="23">
        <v>45940.511859687504</v>
      </c>
      <c r="F635" s="21" t="s">
        <v>7605</v>
      </c>
      <c r="G635" s="22"/>
      <c r="H635" s="20" t="s">
        <v>4127</v>
      </c>
      <c r="I635" s="21" t="s">
        <v>4128</v>
      </c>
      <c r="J635" s="20" t="s">
        <v>4129</v>
      </c>
      <c r="K635" s="20" t="s">
        <v>4130</v>
      </c>
      <c r="L635" s="21" t="s">
        <v>6439</v>
      </c>
      <c r="M635" s="20" t="s">
        <v>6440</v>
      </c>
      <c r="N635" s="20" t="s">
        <v>6441</v>
      </c>
      <c r="O635" s="20">
        <v>10</v>
      </c>
      <c r="P635" s="21" t="s">
        <v>4137</v>
      </c>
      <c r="Q635" s="20" t="s">
        <v>4098</v>
      </c>
      <c r="R635" s="21" t="s">
        <v>4138</v>
      </c>
      <c r="S635" s="21" t="s">
        <v>4133</v>
      </c>
      <c r="T635" s="20">
        <v>111058</v>
      </c>
      <c r="U635" s="20">
        <v>3</v>
      </c>
      <c r="V635" s="20">
        <v>0</v>
      </c>
      <c r="W635" s="20" t="s">
        <v>6440</v>
      </c>
      <c r="X635" s="20" t="s">
        <v>4161</v>
      </c>
      <c r="Y635" s="22">
        <v>45940.511859455997</v>
      </c>
      <c r="AA635" s="20" t="s">
        <v>4134</v>
      </c>
      <c r="AB635" s="27">
        <v>9106049239</v>
      </c>
      <c r="AC635" s="25" t="str">
        <f>VLOOKUP(AB635,Data!AF:AG,2,0)</f>
        <v>9106049239-00033729</v>
      </c>
      <c r="AE635" s="25" t="str">
        <f>VLOOKUP(AC635,Data!A:G,7,0)</f>
        <v>00033729</v>
      </c>
      <c r="AF635" s="25" t="str">
        <f>VLOOKUP(AC635,Data!A:D,4,0)</f>
        <v>10/10/2025</v>
      </c>
      <c r="AG635" s="20" t="s">
        <v>164</v>
      </c>
      <c r="AH635" s="25" t="s">
        <v>3686</v>
      </c>
      <c r="AI635" s="25" t="str">
        <f>VLOOKUP(AG635,'mã win'!B:K,10,0)</f>
        <v>B</v>
      </c>
      <c r="AJ635" s="20" t="str">
        <f>VLOOKUP(Q635,'mã sp'!A:B,2,0)</f>
        <v>GM500</v>
      </c>
      <c r="AK635" s="25" t="str">
        <f>VLOOKUP(AC635,Data!A:F,6,0)</f>
        <v>K25TTM</v>
      </c>
      <c r="AL635" s="20" t="str">
        <f t="shared" si="36"/>
        <v>4175 WM+ THA 102 Lê Lai</v>
      </c>
      <c r="AM635" s="20" t="str">
        <f>VLOOKUP(AC635,Data!A:M,13,0)</f>
        <v>0104918404-020</v>
      </c>
      <c r="AO635" s="20" t="str">
        <f t="shared" si="37"/>
        <v/>
      </c>
      <c r="AP635" s="20" t="str">
        <f>IF(AND(AM635="0104918404",AO635=""),"WIN"&amp;L635,IF(AO635="",VLOOKUP(AM635,'mã win'!B:J,9,0),""))</f>
        <v>WIN-020</v>
      </c>
      <c r="AQ635" s="25" t="str">
        <f t="shared" si="38"/>
        <v>WIN-020</v>
      </c>
      <c r="AR635" s="1">
        <f t="shared" si="39"/>
        <v>359827.92</v>
      </c>
    </row>
    <row r="636" spans="1:44" x14ac:dyDescent="0.25">
      <c r="A636" s="20">
        <v>8124</v>
      </c>
      <c r="B636" s="21">
        <v>9106049239</v>
      </c>
      <c r="C636" s="22">
        <v>45940</v>
      </c>
      <c r="D636" s="22">
        <v>45945</v>
      </c>
      <c r="E636" s="23">
        <v>45940.511859687504</v>
      </c>
      <c r="F636" s="21" t="s">
        <v>7605</v>
      </c>
      <c r="G636" s="22"/>
      <c r="H636" s="20" t="s">
        <v>4127</v>
      </c>
      <c r="I636" s="21" t="s">
        <v>4128</v>
      </c>
      <c r="J636" s="20" t="s">
        <v>4129</v>
      </c>
      <c r="K636" s="20" t="s">
        <v>4130</v>
      </c>
      <c r="L636" s="21" t="s">
        <v>6439</v>
      </c>
      <c r="M636" s="20" t="s">
        <v>6440</v>
      </c>
      <c r="N636" s="20" t="s">
        <v>6441</v>
      </c>
      <c r="O636" s="20">
        <v>20</v>
      </c>
      <c r="P636" s="21" t="s">
        <v>4135</v>
      </c>
      <c r="Q636" s="20" t="s">
        <v>4086</v>
      </c>
      <c r="R636" s="21" t="s">
        <v>4136</v>
      </c>
      <c r="S636" s="21" t="s">
        <v>4133</v>
      </c>
      <c r="T636" s="20">
        <v>45588</v>
      </c>
      <c r="U636" s="20">
        <v>6</v>
      </c>
      <c r="V636" s="20">
        <v>0</v>
      </c>
      <c r="W636" s="20" t="s">
        <v>6440</v>
      </c>
      <c r="X636" s="20" t="s">
        <v>4161</v>
      </c>
      <c r="Y636" s="22">
        <v>45940.511859455997</v>
      </c>
      <c r="AA636" s="20" t="s">
        <v>4134</v>
      </c>
      <c r="AB636" s="27">
        <v>9106049239</v>
      </c>
      <c r="AC636" s="25" t="str">
        <f>VLOOKUP(AB636,Data!AF:AG,2,0)</f>
        <v>9106049239-00033729</v>
      </c>
      <c r="AE636" s="25" t="str">
        <f>VLOOKUP(AC636,Data!A:G,7,0)</f>
        <v>00033729</v>
      </c>
      <c r="AF636" s="25" t="str">
        <f>VLOOKUP(AC636,Data!A:D,4,0)</f>
        <v>10/10/2025</v>
      </c>
      <c r="AG636" s="20" t="s">
        <v>164</v>
      </c>
      <c r="AH636" s="25" t="s">
        <v>3686</v>
      </c>
      <c r="AI636" s="25" t="str">
        <f>VLOOKUP(AG636,'mã win'!B:K,10,0)</f>
        <v>B</v>
      </c>
      <c r="AJ636" s="20" t="str">
        <f>VLOOKUP(Q636,'mã sp'!A:B,2,0)</f>
        <v>TH200</v>
      </c>
      <c r="AK636" s="25" t="str">
        <f>VLOOKUP(AC636,Data!A:F,6,0)</f>
        <v>K25TTM</v>
      </c>
      <c r="AL636" s="20" t="str">
        <f t="shared" si="36"/>
        <v>4175 WM+ THA 102 Lê Lai</v>
      </c>
      <c r="AM636" s="20" t="str">
        <f>VLOOKUP(AC636,Data!A:M,13,0)</f>
        <v>0104918404-020</v>
      </c>
      <c r="AO636" s="20" t="str">
        <f t="shared" si="37"/>
        <v/>
      </c>
      <c r="AP636" s="20" t="str">
        <f>IF(AND(AM636="0104918404",AO636=""),"WIN"&amp;L636,IF(AO636="",VLOOKUP(AM636,'mã win'!B:J,9,0),""))</f>
        <v>WIN-020</v>
      </c>
      <c r="AQ636" s="25" t="str">
        <f t="shared" si="38"/>
        <v>WIN-020</v>
      </c>
      <c r="AR636" s="1">
        <f t="shared" si="39"/>
        <v>295410.24</v>
      </c>
    </row>
    <row r="637" spans="1:44" x14ac:dyDescent="0.25">
      <c r="A637" s="20">
        <v>8125</v>
      </c>
      <c r="B637" s="21">
        <v>9106049239</v>
      </c>
      <c r="C637" s="22">
        <v>45940</v>
      </c>
      <c r="D637" s="22">
        <v>45945</v>
      </c>
      <c r="E637" s="23">
        <v>45940.511859687504</v>
      </c>
      <c r="F637" s="21" t="s">
        <v>7605</v>
      </c>
      <c r="G637" s="22"/>
      <c r="H637" s="20" t="s">
        <v>4127</v>
      </c>
      <c r="I637" s="21" t="s">
        <v>4128</v>
      </c>
      <c r="J637" s="20" t="s">
        <v>4129</v>
      </c>
      <c r="K637" s="20" t="s">
        <v>4130</v>
      </c>
      <c r="L637" s="21" t="s">
        <v>6439</v>
      </c>
      <c r="M637" s="20" t="s">
        <v>6440</v>
      </c>
      <c r="N637" s="20" t="s">
        <v>6441</v>
      </c>
      <c r="O637" s="20">
        <v>30</v>
      </c>
      <c r="P637" s="21" t="s">
        <v>4150</v>
      </c>
      <c r="Q637" s="20" t="s">
        <v>3966</v>
      </c>
      <c r="R637" s="21" t="s">
        <v>4151</v>
      </c>
      <c r="S637" s="21" t="s">
        <v>4133</v>
      </c>
      <c r="T637" s="20">
        <v>70950</v>
      </c>
      <c r="U637" s="20">
        <v>4</v>
      </c>
      <c r="V637" s="20">
        <v>0</v>
      </c>
      <c r="W637" s="20" t="s">
        <v>6440</v>
      </c>
      <c r="X637" s="20" t="s">
        <v>4161</v>
      </c>
      <c r="Y637" s="22">
        <v>45940.511859455997</v>
      </c>
      <c r="AA637" s="20" t="s">
        <v>4134</v>
      </c>
      <c r="AB637" s="27">
        <v>9106049239</v>
      </c>
      <c r="AC637" s="25" t="str">
        <f>VLOOKUP(AB637,Data!AF:AG,2,0)</f>
        <v>9106049239-00033729</v>
      </c>
      <c r="AE637" s="25" t="str">
        <f>VLOOKUP(AC637,Data!A:G,7,0)</f>
        <v>00033729</v>
      </c>
      <c r="AF637" s="25" t="str">
        <f>VLOOKUP(AC637,Data!A:D,4,0)</f>
        <v>10/10/2025</v>
      </c>
      <c r="AG637" s="20" t="s">
        <v>164</v>
      </c>
      <c r="AH637" s="25" t="s">
        <v>3686</v>
      </c>
      <c r="AI637" s="25" t="str">
        <f>VLOOKUP(AG637,'mã win'!B:K,10,0)</f>
        <v>B</v>
      </c>
      <c r="AJ637" s="20" t="str">
        <f>VLOOKUP(Q637,'mã sp'!A:B,2,0)</f>
        <v>CN300</v>
      </c>
      <c r="AK637" s="25" t="str">
        <f>VLOOKUP(AC637,Data!A:F,6,0)</f>
        <v>K25TTM</v>
      </c>
      <c r="AL637" s="20" t="str">
        <f t="shared" si="36"/>
        <v>4175 WM+ THA 102 Lê Lai</v>
      </c>
      <c r="AM637" s="20" t="str">
        <f>VLOOKUP(AC637,Data!A:M,13,0)</f>
        <v>0104918404-020</v>
      </c>
      <c r="AO637" s="20" t="str">
        <f t="shared" si="37"/>
        <v/>
      </c>
      <c r="AP637" s="20" t="str">
        <f>IF(AND(AM637="0104918404",AO637=""),"WIN"&amp;L637,IF(AO637="",VLOOKUP(AM637,'mã win'!B:J,9,0),""))</f>
        <v>WIN-020</v>
      </c>
      <c r="AQ637" s="25" t="str">
        <f t="shared" si="38"/>
        <v>WIN-020</v>
      </c>
      <c r="AR637" s="1">
        <f t="shared" si="39"/>
        <v>306504</v>
      </c>
    </row>
    <row r="638" spans="1:44" x14ac:dyDescent="0.25">
      <c r="A638" s="20">
        <v>8126</v>
      </c>
      <c r="B638" s="21">
        <v>9106049239</v>
      </c>
      <c r="C638" s="22">
        <v>45940</v>
      </c>
      <c r="D638" s="22">
        <v>45945</v>
      </c>
      <c r="E638" s="23">
        <v>45940.511859687504</v>
      </c>
      <c r="F638" s="21" t="s">
        <v>7605</v>
      </c>
      <c r="G638" s="22"/>
      <c r="H638" s="20" t="s">
        <v>4127</v>
      </c>
      <c r="I638" s="21" t="s">
        <v>4128</v>
      </c>
      <c r="J638" s="20" t="s">
        <v>4129</v>
      </c>
      <c r="K638" s="20" t="s">
        <v>4130</v>
      </c>
      <c r="L638" s="21" t="s">
        <v>6439</v>
      </c>
      <c r="M638" s="20" t="s">
        <v>6440</v>
      </c>
      <c r="N638" s="20" t="s">
        <v>6441</v>
      </c>
      <c r="O638" s="20">
        <v>40</v>
      </c>
      <c r="P638" s="21" t="s">
        <v>4139</v>
      </c>
      <c r="Q638" s="20" t="s">
        <v>3948</v>
      </c>
      <c r="R638" s="21" t="s">
        <v>4140</v>
      </c>
      <c r="S638" s="21" t="s">
        <v>4133</v>
      </c>
      <c r="T638" s="20">
        <v>74250</v>
      </c>
      <c r="U638" s="20">
        <v>5</v>
      </c>
      <c r="V638" s="20">
        <v>0</v>
      </c>
      <c r="W638" s="20" t="s">
        <v>6440</v>
      </c>
      <c r="X638" s="20" t="s">
        <v>4161</v>
      </c>
      <c r="Y638" s="22">
        <v>45940.511859455997</v>
      </c>
      <c r="AA638" s="20" t="s">
        <v>4134</v>
      </c>
      <c r="AB638" s="27">
        <v>9106049239</v>
      </c>
      <c r="AC638" s="25" t="str">
        <f>VLOOKUP(AB638,Data!AF:AG,2,0)</f>
        <v>9106049239-00033729</v>
      </c>
      <c r="AE638" s="25" t="str">
        <f>VLOOKUP(AC638,Data!A:G,7,0)</f>
        <v>00033729</v>
      </c>
      <c r="AF638" s="25" t="str">
        <f>VLOOKUP(AC638,Data!A:D,4,0)</f>
        <v>10/10/2025</v>
      </c>
      <c r="AG638" s="20" t="s">
        <v>164</v>
      </c>
      <c r="AH638" s="25" t="s">
        <v>3686</v>
      </c>
      <c r="AI638" s="25" t="str">
        <f>VLOOKUP(AG638,'mã win'!B:K,10,0)</f>
        <v>B</v>
      </c>
      <c r="AJ638" s="20" t="str">
        <f>VLOOKUP(Q638,'mã sp'!A:B,2,0)</f>
        <v>CC300</v>
      </c>
      <c r="AK638" s="25" t="str">
        <f>VLOOKUP(AC638,Data!A:F,6,0)</f>
        <v>K25TTM</v>
      </c>
      <c r="AL638" s="20" t="str">
        <f t="shared" si="36"/>
        <v>4175 WM+ THA 102 Lê Lai</v>
      </c>
      <c r="AM638" s="20" t="str">
        <f>VLOOKUP(AC638,Data!A:M,13,0)</f>
        <v>0104918404-020</v>
      </c>
      <c r="AO638" s="20" t="str">
        <f t="shared" si="37"/>
        <v/>
      </c>
      <c r="AP638" s="20" t="str">
        <f>IF(AND(AM638="0104918404",AO638=""),"WIN"&amp;L638,IF(AO638="",VLOOKUP(AM638,'mã win'!B:J,9,0),""))</f>
        <v>WIN-020</v>
      </c>
      <c r="AQ638" s="25" t="str">
        <f t="shared" si="38"/>
        <v>WIN-020</v>
      </c>
      <c r="AR638" s="1">
        <f t="shared" si="39"/>
        <v>400950</v>
      </c>
    </row>
    <row r="639" spans="1:44" x14ac:dyDescent="0.25">
      <c r="A639" s="20">
        <v>8127</v>
      </c>
      <c r="B639" s="21">
        <v>9106049239</v>
      </c>
      <c r="C639" s="22">
        <v>45940</v>
      </c>
      <c r="D639" s="22">
        <v>45945</v>
      </c>
      <c r="E639" s="23">
        <v>45940.511859687504</v>
      </c>
      <c r="F639" s="21" t="s">
        <v>7605</v>
      </c>
      <c r="G639" s="22"/>
      <c r="H639" s="20" t="s">
        <v>4127</v>
      </c>
      <c r="I639" s="21" t="s">
        <v>4128</v>
      </c>
      <c r="J639" s="20" t="s">
        <v>4129</v>
      </c>
      <c r="K639" s="20" t="s">
        <v>4130</v>
      </c>
      <c r="L639" s="21" t="s">
        <v>6439</v>
      </c>
      <c r="M639" s="20" t="s">
        <v>6440</v>
      </c>
      <c r="N639" s="20" t="s">
        <v>6441</v>
      </c>
      <c r="O639" s="20">
        <v>50</v>
      </c>
      <c r="P639" s="21" t="s">
        <v>4152</v>
      </c>
      <c r="Q639" s="20" t="s">
        <v>4012</v>
      </c>
      <c r="R639" s="21" t="s">
        <v>4153</v>
      </c>
      <c r="S639" s="21" t="s">
        <v>4133</v>
      </c>
      <c r="T639" s="20">
        <v>50182</v>
      </c>
      <c r="U639" s="20">
        <v>3</v>
      </c>
      <c r="V639" s="20">
        <v>0</v>
      </c>
      <c r="W639" s="20" t="s">
        <v>6440</v>
      </c>
      <c r="X639" s="20" t="s">
        <v>4161</v>
      </c>
      <c r="Y639" s="22">
        <v>45940.511859455997</v>
      </c>
      <c r="AA639" s="20" t="s">
        <v>4134</v>
      </c>
      <c r="AB639" s="27">
        <v>9106049239</v>
      </c>
      <c r="AC639" s="25" t="str">
        <f>VLOOKUP(AB639,Data!AF:AG,2,0)</f>
        <v>9106049239-00033729</v>
      </c>
      <c r="AE639" s="25" t="str">
        <f>VLOOKUP(AC639,Data!A:G,7,0)</f>
        <v>00033729</v>
      </c>
      <c r="AF639" s="25" t="str">
        <f>VLOOKUP(AC639,Data!A:D,4,0)</f>
        <v>10/10/2025</v>
      </c>
      <c r="AG639" s="20" t="s">
        <v>164</v>
      </c>
      <c r="AH639" s="25" t="s">
        <v>3686</v>
      </c>
      <c r="AI639" s="25" t="str">
        <f>VLOOKUP(AG639,'mã win'!B:K,10,0)</f>
        <v>B</v>
      </c>
      <c r="AJ639" s="20" t="str">
        <f>VLOOKUP(Q639,'mã sp'!A:B,2,0)</f>
        <v>GTLX250G</v>
      </c>
      <c r="AK639" s="25" t="str">
        <f>VLOOKUP(AC639,Data!A:F,6,0)</f>
        <v>K25TTM</v>
      </c>
      <c r="AL639" s="20" t="str">
        <f t="shared" si="36"/>
        <v>4175 WM+ THA 102 Lê Lai</v>
      </c>
      <c r="AM639" s="20" t="str">
        <f>VLOOKUP(AC639,Data!A:M,13,0)</f>
        <v>0104918404-020</v>
      </c>
      <c r="AO639" s="20" t="str">
        <f t="shared" si="37"/>
        <v/>
      </c>
      <c r="AP639" s="20" t="str">
        <f>IF(AND(AM639="0104918404",AO639=""),"WIN"&amp;L639,IF(AO639="",VLOOKUP(AM639,'mã win'!B:J,9,0),""))</f>
        <v>WIN-020</v>
      </c>
      <c r="AQ639" s="25" t="str">
        <f t="shared" si="38"/>
        <v>WIN-020</v>
      </c>
      <c r="AR639" s="1">
        <f t="shared" si="39"/>
        <v>162589.68</v>
      </c>
    </row>
    <row r="640" spans="1:44" x14ac:dyDescent="0.25">
      <c r="A640" s="20">
        <v>8128</v>
      </c>
      <c r="B640" s="21">
        <v>9106049239</v>
      </c>
      <c r="C640" s="22">
        <v>45940</v>
      </c>
      <c r="D640" s="22">
        <v>45945</v>
      </c>
      <c r="E640" s="23">
        <v>45940.511859687504</v>
      </c>
      <c r="F640" s="21" t="s">
        <v>7605</v>
      </c>
      <c r="G640" s="22"/>
      <c r="H640" s="20" t="s">
        <v>4127</v>
      </c>
      <c r="I640" s="21" t="s">
        <v>4128</v>
      </c>
      <c r="J640" s="20" t="s">
        <v>4129</v>
      </c>
      <c r="K640" s="20" t="s">
        <v>4130</v>
      </c>
      <c r="L640" s="21" t="s">
        <v>6439</v>
      </c>
      <c r="M640" s="20" t="s">
        <v>6440</v>
      </c>
      <c r="N640" s="20" t="s">
        <v>6441</v>
      </c>
      <c r="O640" s="20">
        <v>60</v>
      </c>
      <c r="P640" s="21" t="s">
        <v>4137</v>
      </c>
      <c r="Q640" s="20" t="s">
        <v>4098</v>
      </c>
      <c r="R640" s="21" t="s">
        <v>4138</v>
      </c>
      <c r="S640" s="21" t="s">
        <v>4133</v>
      </c>
      <c r="T640" s="20">
        <v>111058</v>
      </c>
      <c r="U640" s="20">
        <v>1</v>
      </c>
      <c r="V640" s="20">
        <v>0</v>
      </c>
      <c r="W640" s="20" t="s">
        <v>6440</v>
      </c>
      <c r="X640" s="20" t="s">
        <v>4161</v>
      </c>
      <c r="Y640" s="22">
        <v>45940.511859455997</v>
      </c>
      <c r="AA640" s="20" t="s">
        <v>4134</v>
      </c>
      <c r="AB640" s="27">
        <v>9106049239</v>
      </c>
      <c r="AC640" s="25" t="str">
        <f>VLOOKUP(AB640,Data!AF:AG,2,0)</f>
        <v>9106049239-00033729</v>
      </c>
      <c r="AE640" s="25" t="str">
        <f>VLOOKUP(AC640,Data!A:G,7,0)</f>
        <v>00033729</v>
      </c>
      <c r="AF640" s="25" t="str">
        <f>VLOOKUP(AC640,Data!A:D,4,0)</f>
        <v>10/10/2025</v>
      </c>
      <c r="AG640" s="20" t="s">
        <v>164</v>
      </c>
      <c r="AH640" s="25" t="s">
        <v>3686</v>
      </c>
      <c r="AI640" s="25" t="str">
        <f>VLOOKUP(AG640,'mã win'!B:K,10,0)</f>
        <v>B</v>
      </c>
      <c r="AJ640" s="20" t="str">
        <f>VLOOKUP(Q640,'mã sp'!A:B,2,0)</f>
        <v>GM500</v>
      </c>
      <c r="AK640" s="25" t="str">
        <f>VLOOKUP(AC640,Data!A:F,6,0)</f>
        <v>K25TTM</v>
      </c>
      <c r="AL640" s="20" t="str">
        <f t="shared" si="36"/>
        <v>4175 WM+ THA 102 Lê Lai</v>
      </c>
      <c r="AM640" s="20" t="str">
        <f>VLOOKUP(AC640,Data!A:M,13,0)</f>
        <v>0104918404-020</v>
      </c>
      <c r="AO640" s="20" t="str">
        <f t="shared" si="37"/>
        <v/>
      </c>
      <c r="AP640" s="20" t="str">
        <f>IF(AND(AM640="0104918404",AO640=""),"WIN"&amp;L640,IF(AO640="",VLOOKUP(AM640,'mã win'!B:J,9,0),""))</f>
        <v>WIN-020</v>
      </c>
      <c r="AQ640" s="25" t="str">
        <f t="shared" si="38"/>
        <v>WIN-020</v>
      </c>
      <c r="AR640" s="1">
        <f t="shared" si="39"/>
        <v>119942.64</v>
      </c>
    </row>
    <row r="641" spans="1:44" x14ac:dyDescent="0.25">
      <c r="A641" s="20">
        <v>8132</v>
      </c>
      <c r="B641" s="21">
        <v>9106049347</v>
      </c>
      <c r="C641" s="22">
        <v>45940</v>
      </c>
      <c r="D641" s="22">
        <v>45940</v>
      </c>
      <c r="E641" s="23">
        <v>45940.5253268171</v>
      </c>
      <c r="F641" s="21" t="s">
        <v>7608</v>
      </c>
      <c r="G641" s="22"/>
      <c r="H641" s="20" t="s">
        <v>4127</v>
      </c>
      <c r="I641" s="21" t="s">
        <v>4128</v>
      </c>
      <c r="J641" s="20" t="s">
        <v>4129</v>
      </c>
      <c r="K641" s="20" t="s">
        <v>4130</v>
      </c>
      <c r="L641" s="21" t="s">
        <v>7609</v>
      </c>
      <c r="M641" s="20" t="s">
        <v>7610</v>
      </c>
      <c r="N641" s="20" t="s">
        <v>7611</v>
      </c>
      <c r="O641" s="20">
        <v>10</v>
      </c>
      <c r="P641" s="21" t="s">
        <v>4171</v>
      </c>
      <c r="Q641" s="20" t="s">
        <v>3998</v>
      </c>
      <c r="R641" s="21" t="s">
        <v>4172</v>
      </c>
      <c r="S641" s="21" t="s">
        <v>4133</v>
      </c>
      <c r="T641" s="20">
        <v>49500</v>
      </c>
      <c r="U641" s="20">
        <v>1</v>
      </c>
      <c r="V641" s="20">
        <v>0</v>
      </c>
      <c r="W641" s="20" t="s">
        <v>7610</v>
      </c>
      <c r="Y641" s="22">
        <v>45940.525326585703</v>
      </c>
      <c r="AA641" s="20" t="s">
        <v>4134</v>
      </c>
      <c r="AB641" s="27">
        <v>9106049347</v>
      </c>
      <c r="AC641" s="25" t="str">
        <f>VLOOKUP(AB641,Data!AF:AG,2,0)</f>
        <v>9106049347-00015046</v>
      </c>
      <c r="AE641" s="25" t="str">
        <f>VLOOKUP(AC641,Data!A:G,7,0)</f>
        <v>00015046</v>
      </c>
      <c r="AF641" s="25" t="str">
        <f>VLOOKUP(AC641,Data!A:D,4,0)</f>
        <v>10/10/2025</v>
      </c>
      <c r="AG641" s="20" t="s">
        <v>247</v>
      </c>
      <c r="AH641" s="25" t="s">
        <v>3795</v>
      </c>
      <c r="AI641" s="25" t="str">
        <f>VLOOKUP(AG641,'mã win'!B:K,10,0)</f>
        <v>N</v>
      </c>
      <c r="AJ641" s="20" t="str">
        <f>VLOOKUP(Q641,'mã sp'!A:B,2,0)</f>
        <v>GL250</v>
      </c>
      <c r="AK641" s="25" t="str">
        <f>VLOOKUP(AC641,Data!A:F,6,0)</f>
        <v>K25TTM</v>
      </c>
      <c r="AL641" s="20" t="str">
        <f t="shared" si="36"/>
        <v>6519 WM+ VTU 146 Nguyễn Thanh Đằng</v>
      </c>
      <c r="AM641" s="20" t="str">
        <f>VLOOKUP(AC641,Data!A:M,13,0)</f>
        <v>0104918404-047</v>
      </c>
      <c r="AO641" s="20" t="str">
        <f t="shared" si="37"/>
        <v/>
      </c>
      <c r="AP641" s="20" t="str">
        <f>IF(AND(AM641="0104918404",AO641=""),"WIN"&amp;L641,IF(AO641="",VLOOKUP(AM641,'mã win'!B:J,9,0),""))</f>
        <v>WIN-047</v>
      </c>
      <c r="AQ641" s="25" t="str">
        <f t="shared" si="38"/>
        <v>WIN-047</v>
      </c>
      <c r="AR641" s="1">
        <f t="shared" si="39"/>
        <v>53460</v>
      </c>
    </row>
    <row r="642" spans="1:44" x14ac:dyDescent="0.25">
      <c r="A642" s="20">
        <v>8133</v>
      </c>
      <c r="B642" s="21">
        <v>9106049324</v>
      </c>
      <c r="C642" s="22">
        <v>45940</v>
      </c>
      <c r="D642" s="22">
        <v>45968</v>
      </c>
      <c r="E642" s="23">
        <v>45940.529431249997</v>
      </c>
      <c r="F642" s="21" t="s">
        <v>7612</v>
      </c>
      <c r="G642" s="22"/>
      <c r="H642" s="20" t="s">
        <v>4127</v>
      </c>
      <c r="I642" s="21" t="s">
        <v>4128</v>
      </c>
      <c r="J642" s="20" t="s">
        <v>4129</v>
      </c>
      <c r="K642" s="20" t="s">
        <v>4130</v>
      </c>
      <c r="L642" s="21" t="s">
        <v>7613</v>
      </c>
      <c r="M642" s="20" t="s">
        <v>7614</v>
      </c>
      <c r="N642" s="20" t="s">
        <v>7615</v>
      </c>
      <c r="O642" s="20">
        <v>10</v>
      </c>
      <c r="P642" s="21" t="s">
        <v>4135</v>
      </c>
      <c r="Q642" s="20" t="s">
        <v>4086</v>
      </c>
      <c r="R642" s="21" t="s">
        <v>4136</v>
      </c>
      <c r="S642" s="21" t="s">
        <v>4133</v>
      </c>
      <c r="T642" s="20">
        <v>45588</v>
      </c>
      <c r="U642" s="20">
        <v>3</v>
      </c>
      <c r="V642" s="20">
        <v>0</v>
      </c>
      <c r="W642" s="20" t="s">
        <v>7614</v>
      </c>
      <c r="Y642" s="22">
        <v>45940.529431099501</v>
      </c>
      <c r="AA642" s="20" t="s">
        <v>4134</v>
      </c>
      <c r="AB642" s="27">
        <v>9106049324</v>
      </c>
      <c r="AC642" s="25" t="str">
        <f>VLOOKUP(AB642,Data!AF:AG,2,0)</f>
        <v>9106049324-00160692</v>
      </c>
      <c r="AE642" s="25" t="str">
        <f>VLOOKUP(AC642,Data!A:G,7,0)</f>
        <v>00160692</v>
      </c>
      <c r="AF642" s="25" t="str">
        <f>VLOOKUP(AC642,Data!A:D,4,0)</f>
        <v>10/10/2025</v>
      </c>
      <c r="AG642" s="20" t="s">
        <v>198</v>
      </c>
      <c r="AH642" s="25" t="s">
        <v>14504</v>
      </c>
      <c r="AI642" s="25" t="str">
        <f>VLOOKUP(AG642,'mã win'!B:K,10,0)</f>
        <v>N</v>
      </c>
      <c r="AJ642" s="20" t="str">
        <f>VLOOKUP(Q642,'mã sp'!A:B,2,0)</f>
        <v>TH200</v>
      </c>
      <c r="AK642" s="25" t="str">
        <f>VLOOKUP(AC642,Data!A:F,6,0)</f>
        <v>K25TTM</v>
      </c>
      <c r="AL642" s="20" t="str">
        <f t="shared" ref="AL642:AL705" si="40">L642&amp;" "&amp;M642</f>
        <v>6272 WM+ HCM 151 Nguyễn Duy Trinh</v>
      </c>
      <c r="AM642" s="20" t="str">
        <f>VLOOKUP(AC642,Data!A:M,13,0)</f>
        <v>0104918404</v>
      </c>
      <c r="AN642" s="20">
        <f>MATCH(L642,[1]Khach_hang!$O:$O,0)</f>
        <v>1778</v>
      </c>
      <c r="AO642" s="20" t="str">
        <f t="shared" ref="AO642:AO705" si="41">IF(AN642="","","WIN"&amp;L642)</f>
        <v>WIN6272</v>
      </c>
      <c r="AP642" s="20" t="str">
        <f>IF(AND(AM642="0104918404",AO642=""),"WIN"&amp;L642,IF(AO642="",VLOOKUP(AM642,'mã win'!B:J,9,0),""))</f>
        <v/>
      </c>
      <c r="AQ642" s="25" t="str">
        <f t="shared" si="38"/>
        <v>WIN6272</v>
      </c>
      <c r="AR642" s="1">
        <f t="shared" si="39"/>
        <v>147705.12</v>
      </c>
    </row>
    <row r="643" spans="1:44" x14ac:dyDescent="0.25">
      <c r="A643" s="20">
        <v>8134</v>
      </c>
      <c r="B643" s="21">
        <v>9106049324</v>
      </c>
      <c r="C643" s="22">
        <v>45940</v>
      </c>
      <c r="D643" s="22">
        <v>45968</v>
      </c>
      <c r="E643" s="23">
        <v>45940.529431249997</v>
      </c>
      <c r="F643" s="21" t="s">
        <v>7612</v>
      </c>
      <c r="G643" s="22"/>
      <c r="H643" s="20" t="s">
        <v>4127</v>
      </c>
      <c r="I643" s="21" t="s">
        <v>4128</v>
      </c>
      <c r="J643" s="20" t="s">
        <v>4129</v>
      </c>
      <c r="K643" s="20" t="s">
        <v>4130</v>
      </c>
      <c r="L643" s="21" t="s">
        <v>7613</v>
      </c>
      <c r="M643" s="20" t="s">
        <v>7614</v>
      </c>
      <c r="N643" s="20" t="s">
        <v>7615</v>
      </c>
      <c r="O643" s="20">
        <v>20</v>
      </c>
      <c r="P643" s="21" t="s">
        <v>4152</v>
      </c>
      <c r="Q643" s="20" t="s">
        <v>4012</v>
      </c>
      <c r="R643" s="21" t="s">
        <v>4153</v>
      </c>
      <c r="S643" s="21" t="s">
        <v>4133</v>
      </c>
      <c r="T643" s="20">
        <v>50182</v>
      </c>
      <c r="U643" s="20">
        <v>1</v>
      </c>
      <c r="V643" s="20">
        <v>0</v>
      </c>
      <c r="W643" s="20" t="s">
        <v>7614</v>
      </c>
      <c r="Y643" s="22">
        <v>45940.529431099501</v>
      </c>
      <c r="AA643" s="20" t="s">
        <v>4134</v>
      </c>
      <c r="AB643" s="27">
        <v>9106049324</v>
      </c>
      <c r="AC643" s="25" t="str">
        <f>VLOOKUP(AB643,Data!AF:AG,2,0)</f>
        <v>9106049324-00160692</v>
      </c>
      <c r="AE643" s="25" t="str">
        <f>VLOOKUP(AC643,Data!A:G,7,0)</f>
        <v>00160692</v>
      </c>
      <c r="AF643" s="25" t="str">
        <f>VLOOKUP(AC643,Data!A:D,4,0)</f>
        <v>10/10/2025</v>
      </c>
      <c r="AG643" s="20" t="s">
        <v>198</v>
      </c>
      <c r="AH643" s="25" t="s">
        <v>14504</v>
      </c>
      <c r="AI643" s="25" t="str">
        <f>VLOOKUP(AG643,'mã win'!B:K,10,0)</f>
        <v>N</v>
      </c>
      <c r="AJ643" s="20" t="str">
        <f>VLOOKUP(Q643,'mã sp'!A:B,2,0)</f>
        <v>GTLX250G</v>
      </c>
      <c r="AK643" s="25" t="str">
        <f>VLOOKUP(AC643,Data!A:F,6,0)</f>
        <v>K25TTM</v>
      </c>
      <c r="AL643" s="20" t="str">
        <f t="shared" si="40"/>
        <v>6272 WM+ HCM 151 Nguyễn Duy Trinh</v>
      </c>
      <c r="AM643" s="20" t="str">
        <f>VLOOKUP(AC643,Data!A:M,13,0)</f>
        <v>0104918404</v>
      </c>
      <c r="AN643" s="20">
        <f>MATCH(L643,[1]Khach_hang!$O:$O,0)</f>
        <v>1778</v>
      </c>
      <c r="AO643" s="20" t="str">
        <f t="shared" si="41"/>
        <v>WIN6272</v>
      </c>
      <c r="AP643" s="20" t="str">
        <f>IF(AND(AM643="0104918404",AO643=""),"WIN"&amp;L643,IF(AO643="",VLOOKUP(AM643,'mã win'!B:J,9,0),""))</f>
        <v/>
      </c>
      <c r="AQ643" s="25" t="str">
        <f t="shared" ref="AQ643:AQ706" si="42">IF(AP643="",AO643,AP643)</f>
        <v>WIN6272</v>
      </c>
      <c r="AR643" s="1">
        <f t="shared" ref="AR643:AR706" si="43">((U643*T643)*8%)+(U643*T643)</f>
        <v>54196.56</v>
      </c>
    </row>
    <row r="644" spans="1:44" x14ac:dyDescent="0.25">
      <c r="A644" s="20">
        <v>8135</v>
      </c>
      <c r="B644" s="21">
        <v>9106049324</v>
      </c>
      <c r="C644" s="22">
        <v>45940</v>
      </c>
      <c r="D644" s="22">
        <v>45968</v>
      </c>
      <c r="E644" s="23">
        <v>45940.529431249997</v>
      </c>
      <c r="F644" s="21" t="s">
        <v>7612</v>
      </c>
      <c r="G644" s="22"/>
      <c r="H644" s="20" t="s">
        <v>4127</v>
      </c>
      <c r="I644" s="21" t="s">
        <v>4128</v>
      </c>
      <c r="J644" s="20" t="s">
        <v>4129</v>
      </c>
      <c r="K644" s="20" t="s">
        <v>4130</v>
      </c>
      <c r="L644" s="21" t="s">
        <v>7613</v>
      </c>
      <c r="M644" s="20" t="s">
        <v>7614</v>
      </c>
      <c r="N644" s="20" t="s">
        <v>7615</v>
      </c>
      <c r="O644" s="20">
        <v>30</v>
      </c>
      <c r="P644" s="21" t="s">
        <v>4171</v>
      </c>
      <c r="Q644" s="20" t="s">
        <v>3998</v>
      </c>
      <c r="R644" s="21" t="s">
        <v>4172</v>
      </c>
      <c r="S644" s="21" t="s">
        <v>4133</v>
      </c>
      <c r="T644" s="20">
        <v>49500</v>
      </c>
      <c r="U644" s="20">
        <v>1</v>
      </c>
      <c r="V644" s="20">
        <v>0</v>
      </c>
      <c r="W644" s="20" t="s">
        <v>7614</v>
      </c>
      <c r="Y644" s="22">
        <v>45940.529431099501</v>
      </c>
      <c r="AA644" s="20" t="s">
        <v>4134</v>
      </c>
      <c r="AB644" s="27">
        <v>9106049324</v>
      </c>
      <c r="AC644" s="25" t="str">
        <f>VLOOKUP(AB644,Data!AF:AG,2,0)</f>
        <v>9106049324-00160692</v>
      </c>
      <c r="AE644" s="25" t="str">
        <f>VLOOKUP(AC644,Data!A:G,7,0)</f>
        <v>00160692</v>
      </c>
      <c r="AF644" s="25" t="str">
        <f>VLOOKUP(AC644,Data!A:D,4,0)</f>
        <v>10/10/2025</v>
      </c>
      <c r="AG644" s="20" t="s">
        <v>198</v>
      </c>
      <c r="AH644" s="25" t="s">
        <v>14504</v>
      </c>
      <c r="AI644" s="25" t="str">
        <f>VLOOKUP(AG644,'mã win'!B:K,10,0)</f>
        <v>N</v>
      </c>
      <c r="AJ644" s="20" t="str">
        <f>VLOOKUP(Q644,'mã sp'!A:B,2,0)</f>
        <v>GL250</v>
      </c>
      <c r="AK644" s="25" t="str">
        <f>VLOOKUP(AC644,Data!A:F,6,0)</f>
        <v>K25TTM</v>
      </c>
      <c r="AL644" s="20" t="str">
        <f t="shared" si="40"/>
        <v>6272 WM+ HCM 151 Nguyễn Duy Trinh</v>
      </c>
      <c r="AM644" s="20" t="str">
        <f>VLOOKUP(AC644,Data!A:M,13,0)</f>
        <v>0104918404</v>
      </c>
      <c r="AN644" s="20">
        <f>MATCH(L644,[1]Khach_hang!$O:$O,0)</f>
        <v>1778</v>
      </c>
      <c r="AO644" s="20" t="str">
        <f t="shared" si="41"/>
        <v>WIN6272</v>
      </c>
      <c r="AP644" s="20" t="str">
        <f>IF(AND(AM644="0104918404",AO644=""),"WIN"&amp;L644,IF(AO644="",VLOOKUP(AM644,'mã win'!B:J,9,0),""))</f>
        <v/>
      </c>
      <c r="AQ644" s="25" t="str">
        <f t="shared" si="42"/>
        <v>WIN6272</v>
      </c>
      <c r="AR644" s="1">
        <f t="shared" si="43"/>
        <v>53460</v>
      </c>
    </row>
    <row r="645" spans="1:44" x14ac:dyDescent="0.25">
      <c r="A645" s="20">
        <v>8136</v>
      </c>
      <c r="B645" s="21">
        <v>9106049324</v>
      </c>
      <c r="C645" s="22">
        <v>45940</v>
      </c>
      <c r="D645" s="22">
        <v>45968</v>
      </c>
      <c r="E645" s="23">
        <v>45940.529431249997</v>
      </c>
      <c r="F645" s="21" t="s">
        <v>7612</v>
      </c>
      <c r="G645" s="22"/>
      <c r="H645" s="20" t="s">
        <v>4127</v>
      </c>
      <c r="I645" s="21" t="s">
        <v>4128</v>
      </c>
      <c r="J645" s="20" t="s">
        <v>4129</v>
      </c>
      <c r="K645" s="20" t="s">
        <v>4130</v>
      </c>
      <c r="L645" s="21" t="s">
        <v>7613</v>
      </c>
      <c r="M645" s="20" t="s">
        <v>7614</v>
      </c>
      <c r="N645" s="20" t="s">
        <v>7615</v>
      </c>
      <c r="O645" s="20">
        <v>40</v>
      </c>
      <c r="P645" s="21" t="s">
        <v>4139</v>
      </c>
      <c r="Q645" s="20" t="s">
        <v>3948</v>
      </c>
      <c r="R645" s="21" t="s">
        <v>4140</v>
      </c>
      <c r="S645" s="21" t="s">
        <v>4133</v>
      </c>
      <c r="T645" s="20">
        <v>74250</v>
      </c>
      <c r="U645" s="20">
        <v>1</v>
      </c>
      <c r="V645" s="20">
        <v>0</v>
      </c>
      <c r="W645" s="20" t="s">
        <v>7614</v>
      </c>
      <c r="Y645" s="22">
        <v>45940.529431099501</v>
      </c>
      <c r="AA645" s="20" t="s">
        <v>4134</v>
      </c>
      <c r="AB645" s="27">
        <v>9106049324</v>
      </c>
      <c r="AC645" s="25" t="str">
        <f>VLOOKUP(AB645,Data!AF:AG,2,0)</f>
        <v>9106049324-00160692</v>
      </c>
      <c r="AE645" s="25" t="str">
        <f>VLOOKUP(AC645,Data!A:G,7,0)</f>
        <v>00160692</v>
      </c>
      <c r="AF645" s="25" t="str">
        <f>VLOOKUP(AC645,Data!A:D,4,0)</f>
        <v>10/10/2025</v>
      </c>
      <c r="AG645" s="20" t="s">
        <v>198</v>
      </c>
      <c r="AH645" s="25" t="s">
        <v>14504</v>
      </c>
      <c r="AI645" s="25" t="str">
        <f>VLOOKUP(AG645,'mã win'!B:K,10,0)</f>
        <v>N</v>
      </c>
      <c r="AJ645" s="20" t="str">
        <f>VLOOKUP(Q645,'mã sp'!A:B,2,0)</f>
        <v>CC300</v>
      </c>
      <c r="AK645" s="25" t="str">
        <f>VLOOKUP(AC645,Data!A:F,6,0)</f>
        <v>K25TTM</v>
      </c>
      <c r="AL645" s="20" t="str">
        <f t="shared" si="40"/>
        <v>6272 WM+ HCM 151 Nguyễn Duy Trinh</v>
      </c>
      <c r="AM645" s="20" t="str">
        <f>VLOOKUP(AC645,Data!A:M,13,0)</f>
        <v>0104918404</v>
      </c>
      <c r="AN645" s="20">
        <f>MATCH(L645,[1]Khach_hang!$O:$O,0)</f>
        <v>1778</v>
      </c>
      <c r="AO645" s="20" t="str">
        <f t="shared" si="41"/>
        <v>WIN6272</v>
      </c>
      <c r="AP645" s="20" t="str">
        <f>IF(AND(AM645="0104918404",AO645=""),"WIN"&amp;L645,IF(AO645="",VLOOKUP(AM645,'mã win'!B:J,9,0),""))</f>
        <v/>
      </c>
      <c r="AQ645" s="25" t="str">
        <f t="shared" si="42"/>
        <v>WIN6272</v>
      </c>
      <c r="AR645" s="1">
        <f t="shared" si="43"/>
        <v>80190</v>
      </c>
    </row>
    <row r="646" spans="1:44" x14ac:dyDescent="0.25">
      <c r="A646" s="20">
        <v>8137</v>
      </c>
      <c r="B646" s="21">
        <v>9106049324</v>
      </c>
      <c r="C646" s="22">
        <v>45940</v>
      </c>
      <c r="D646" s="22">
        <v>45968</v>
      </c>
      <c r="E646" s="23">
        <v>45940.529431249997</v>
      </c>
      <c r="F646" s="21" t="s">
        <v>7612</v>
      </c>
      <c r="G646" s="22"/>
      <c r="H646" s="20" t="s">
        <v>4127</v>
      </c>
      <c r="I646" s="21" t="s">
        <v>4128</v>
      </c>
      <c r="J646" s="20" t="s">
        <v>4129</v>
      </c>
      <c r="K646" s="20" t="s">
        <v>4130</v>
      </c>
      <c r="L646" s="21" t="s">
        <v>7613</v>
      </c>
      <c r="M646" s="20" t="s">
        <v>7614</v>
      </c>
      <c r="N646" s="20" t="s">
        <v>7615</v>
      </c>
      <c r="O646" s="20">
        <v>50</v>
      </c>
      <c r="P646" s="21" t="s">
        <v>4137</v>
      </c>
      <c r="Q646" s="20" t="s">
        <v>4098</v>
      </c>
      <c r="R646" s="21" t="s">
        <v>4138</v>
      </c>
      <c r="S646" s="21" t="s">
        <v>4133</v>
      </c>
      <c r="T646" s="20">
        <v>111058</v>
      </c>
      <c r="U646" s="20">
        <v>2</v>
      </c>
      <c r="V646" s="20">
        <v>0</v>
      </c>
      <c r="W646" s="20" t="s">
        <v>7614</v>
      </c>
      <c r="Y646" s="22">
        <v>45940.529431099501</v>
      </c>
      <c r="AA646" s="20" t="s">
        <v>4134</v>
      </c>
      <c r="AB646" s="27">
        <v>9106049324</v>
      </c>
      <c r="AC646" s="25" t="str">
        <f>VLOOKUP(AB646,Data!AF:AG,2,0)</f>
        <v>9106049324-00160692</v>
      </c>
      <c r="AE646" s="25" t="str">
        <f>VLOOKUP(AC646,Data!A:G,7,0)</f>
        <v>00160692</v>
      </c>
      <c r="AF646" s="25" t="str">
        <f>VLOOKUP(AC646,Data!A:D,4,0)</f>
        <v>10/10/2025</v>
      </c>
      <c r="AG646" s="20" t="s">
        <v>198</v>
      </c>
      <c r="AH646" s="25" t="s">
        <v>14504</v>
      </c>
      <c r="AI646" s="25" t="str">
        <f>VLOOKUP(AG646,'mã win'!B:K,10,0)</f>
        <v>N</v>
      </c>
      <c r="AJ646" s="20" t="str">
        <f>VLOOKUP(Q646,'mã sp'!A:B,2,0)</f>
        <v>GM500</v>
      </c>
      <c r="AK646" s="25" t="str">
        <f>VLOOKUP(AC646,Data!A:F,6,0)</f>
        <v>K25TTM</v>
      </c>
      <c r="AL646" s="20" t="str">
        <f t="shared" si="40"/>
        <v>6272 WM+ HCM 151 Nguyễn Duy Trinh</v>
      </c>
      <c r="AM646" s="20" t="str">
        <f>VLOOKUP(AC646,Data!A:M,13,0)</f>
        <v>0104918404</v>
      </c>
      <c r="AN646" s="20">
        <f>MATCH(L646,[1]Khach_hang!$O:$O,0)</f>
        <v>1778</v>
      </c>
      <c r="AO646" s="20" t="str">
        <f t="shared" si="41"/>
        <v>WIN6272</v>
      </c>
      <c r="AP646" s="20" t="str">
        <f>IF(AND(AM646="0104918404",AO646=""),"WIN"&amp;L646,IF(AO646="",VLOOKUP(AM646,'mã win'!B:J,9,0),""))</f>
        <v/>
      </c>
      <c r="AQ646" s="25" t="str">
        <f t="shared" si="42"/>
        <v>WIN6272</v>
      </c>
      <c r="AR646" s="1">
        <f t="shared" si="43"/>
        <v>239885.28</v>
      </c>
    </row>
    <row r="647" spans="1:44" x14ac:dyDescent="0.25">
      <c r="A647" s="20">
        <v>8138</v>
      </c>
      <c r="B647" s="21">
        <v>9106049324</v>
      </c>
      <c r="C647" s="22">
        <v>45940</v>
      </c>
      <c r="D647" s="22">
        <v>45968</v>
      </c>
      <c r="E647" s="23">
        <v>45940.529431249997</v>
      </c>
      <c r="F647" s="21" t="s">
        <v>7612</v>
      </c>
      <c r="G647" s="22"/>
      <c r="H647" s="20" t="s">
        <v>4127</v>
      </c>
      <c r="I647" s="21" t="s">
        <v>4128</v>
      </c>
      <c r="J647" s="20" t="s">
        <v>4129</v>
      </c>
      <c r="K647" s="20" t="s">
        <v>4130</v>
      </c>
      <c r="L647" s="21" t="s">
        <v>7613</v>
      </c>
      <c r="M647" s="20" t="s">
        <v>7614</v>
      </c>
      <c r="N647" s="20" t="s">
        <v>7615</v>
      </c>
      <c r="O647" s="20">
        <v>60</v>
      </c>
      <c r="P647" s="21" t="s">
        <v>4168</v>
      </c>
      <c r="Q647" s="20" t="s">
        <v>3992</v>
      </c>
      <c r="R647" s="21" t="s">
        <v>4169</v>
      </c>
      <c r="S647" s="21" t="s">
        <v>4133</v>
      </c>
      <c r="T647" s="20">
        <v>111606</v>
      </c>
      <c r="U647" s="20">
        <v>3</v>
      </c>
      <c r="V647" s="20">
        <v>0</v>
      </c>
      <c r="W647" s="20" t="s">
        <v>7614</v>
      </c>
      <c r="Y647" s="22">
        <v>45940.529431099501</v>
      </c>
      <c r="AA647" s="20" t="s">
        <v>4134</v>
      </c>
      <c r="AB647" s="27">
        <v>9106049324</v>
      </c>
      <c r="AC647" s="25" t="str">
        <f>VLOOKUP(AB647,Data!AF:AG,2,0)</f>
        <v>9106049324-00160692</v>
      </c>
      <c r="AE647" s="25" t="str">
        <f>VLOOKUP(AC647,Data!A:G,7,0)</f>
        <v>00160692</v>
      </c>
      <c r="AF647" s="25" t="str">
        <f>VLOOKUP(AC647,Data!A:D,4,0)</f>
        <v>10/10/2025</v>
      </c>
      <c r="AG647" s="20" t="s">
        <v>198</v>
      </c>
      <c r="AH647" s="25" t="s">
        <v>14504</v>
      </c>
      <c r="AI647" s="25" t="str">
        <f>VLOOKUP(AG647,'mã win'!B:K,10,0)</f>
        <v>N</v>
      </c>
      <c r="AJ647" s="20" t="str">
        <f>VLOOKUP(Q647,'mã sp'!A:B,2,0)</f>
        <v>GXD500</v>
      </c>
      <c r="AK647" s="25" t="str">
        <f>VLOOKUP(AC647,Data!A:F,6,0)</f>
        <v>K25TTM</v>
      </c>
      <c r="AL647" s="20" t="str">
        <f t="shared" si="40"/>
        <v>6272 WM+ HCM 151 Nguyễn Duy Trinh</v>
      </c>
      <c r="AM647" s="20" t="str">
        <f>VLOOKUP(AC647,Data!A:M,13,0)</f>
        <v>0104918404</v>
      </c>
      <c r="AN647" s="20">
        <f>MATCH(L647,[1]Khach_hang!$O:$O,0)</f>
        <v>1778</v>
      </c>
      <c r="AO647" s="20" t="str">
        <f t="shared" si="41"/>
        <v>WIN6272</v>
      </c>
      <c r="AP647" s="20" t="str">
        <f>IF(AND(AM647="0104918404",AO647=""),"WIN"&amp;L647,IF(AO647="",VLOOKUP(AM647,'mã win'!B:J,9,0),""))</f>
        <v/>
      </c>
      <c r="AQ647" s="25" t="str">
        <f t="shared" si="42"/>
        <v>WIN6272</v>
      </c>
      <c r="AR647" s="1">
        <f t="shared" si="43"/>
        <v>361603.44</v>
      </c>
    </row>
    <row r="648" spans="1:44" x14ac:dyDescent="0.25">
      <c r="A648" s="20">
        <v>8139</v>
      </c>
      <c r="B648" s="21">
        <v>9106049447</v>
      </c>
      <c r="C648" s="22">
        <v>45940</v>
      </c>
      <c r="D648" s="22">
        <v>45945</v>
      </c>
      <c r="E648" s="23">
        <v>45940.537157557897</v>
      </c>
      <c r="F648" s="21" t="s">
        <v>7616</v>
      </c>
      <c r="G648" s="22"/>
      <c r="H648" s="20" t="s">
        <v>4127</v>
      </c>
      <c r="I648" s="21" t="s">
        <v>4128</v>
      </c>
      <c r="J648" s="20" t="s">
        <v>4129</v>
      </c>
      <c r="K648" s="20" t="s">
        <v>4130</v>
      </c>
      <c r="L648" s="21" t="s">
        <v>7617</v>
      </c>
      <c r="M648" s="20" t="s">
        <v>7618</v>
      </c>
      <c r="N648" s="20" t="s">
        <v>7619</v>
      </c>
      <c r="O648" s="20">
        <v>10</v>
      </c>
      <c r="P648" s="21" t="s">
        <v>4131</v>
      </c>
      <c r="Q648" s="20" t="s">
        <v>4099</v>
      </c>
      <c r="R648" s="21" t="s">
        <v>4132</v>
      </c>
      <c r="S648" s="21" t="s">
        <v>4133</v>
      </c>
      <c r="T648" s="20">
        <v>73431</v>
      </c>
      <c r="U648" s="20">
        <v>1</v>
      </c>
      <c r="V648" s="20">
        <v>0</v>
      </c>
      <c r="W648" s="20" t="s">
        <v>7620</v>
      </c>
      <c r="Y648" s="22">
        <v>45940.537158136598</v>
      </c>
      <c r="AA648" s="20" t="s">
        <v>4134</v>
      </c>
      <c r="AB648" s="27">
        <v>9106049447</v>
      </c>
      <c r="AC648" s="25" t="str">
        <f>VLOOKUP(AB648,Data!AF:AG,2,0)</f>
        <v>9106049447-00160708</v>
      </c>
      <c r="AE648" s="25" t="str">
        <f>VLOOKUP(AC648,Data!A:G,7,0)</f>
        <v>00160708</v>
      </c>
      <c r="AF648" s="25" t="str">
        <f>VLOOKUP(AC648,Data!A:D,4,0)</f>
        <v>10/10/2025</v>
      </c>
      <c r="AG648" s="20" t="s">
        <v>198</v>
      </c>
      <c r="AH648" s="25" t="s">
        <v>14505</v>
      </c>
      <c r="AI648" s="25" t="str">
        <f>VLOOKUP(AG648,'mã win'!B:K,10,0)</f>
        <v>N</v>
      </c>
      <c r="AJ648" s="20" t="str">
        <f>VLOOKUP(Q648,'mã sp'!A:B,2,0)</f>
        <v>CGM300</v>
      </c>
      <c r="AK648" s="25" t="str">
        <f>VLOOKUP(AC648,Data!A:F,6,0)</f>
        <v>K25TTM</v>
      </c>
      <c r="AL648" s="20" t="str">
        <f t="shared" si="40"/>
        <v>5755 WIN HCM CC Green River, Shop 8.2</v>
      </c>
      <c r="AM648" s="20" t="str">
        <f>VLOOKUP(AC648,Data!A:M,13,0)</f>
        <v>0104918404</v>
      </c>
      <c r="AN648" s="20">
        <f>MATCH(L648,[1]Khach_hang!$O:$O,0)</f>
        <v>1608</v>
      </c>
      <c r="AO648" s="20" t="str">
        <f t="shared" si="41"/>
        <v>WIN5755</v>
      </c>
      <c r="AP648" s="20" t="str">
        <f>IF(AND(AM648="0104918404",AO648=""),"WIN"&amp;L648,IF(AO648="",VLOOKUP(AM648,'mã win'!B:J,9,0),""))</f>
        <v/>
      </c>
      <c r="AQ648" s="25" t="str">
        <f t="shared" si="42"/>
        <v>WIN5755</v>
      </c>
      <c r="AR648" s="1">
        <f t="shared" si="43"/>
        <v>79305.48</v>
      </c>
    </row>
    <row r="649" spans="1:44" x14ac:dyDescent="0.25">
      <c r="A649" s="20">
        <v>8140</v>
      </c>
      <c r="B649" s="21">
        <v>9106049447</v>
      </c>
      <c r="C649" s="22">
        <v>45940</v>
      </c>
      <c r="D649" s="22">
        <v>45945</v>
      </c>
      <c r="E649" s="23">
        <v>45940.537157557897</v>
      </c>
      <c r="F649" s="21" t="s">
        <v>7616</v>
      </c>
      <c r="G649" s="22"/>
      <c r="H649" s="20" t="s">
        <v>4127</v>
      </c>
      <c r="I649" s="21" t="s">
        <v>4128</v>
      </c>
      <c r="J649" s="20" t="s">
        <v>4129</v>
      </c>
      <c r="K649" s="20" t="s">
        <v>4130</v>
      </c>
      <c r="L649" s="21" t="s">
        <v>7617</v>
      </c>
      <c r="M649" s="20" t="s">
        <v>7618</v>
      </c>
      <c r="N649" s="20" t="s">
        <v>7619</v>
      </c>
      <c r="O649" s="20">
        <v>20</v>
      </c>
      <c r="P649" s="21" t="s">
        <v>4135</v>
      </c>
      <c r="Q649" s="20" t="s">
        <v>4086</v>
      </c>
      <c r="R649" s="21" t="s">
        <v>4136</v>
      </c>
      <c r="S649" s="21" t="s">
        <v>4133</v>
      </c>
      <c r="T649" s="20">
        <v>45588</v>
      </c>
      <c r="U649" s="20">
        <v>1</v>
      </c>
      <c r="V649" s="20">
        <v>0</v>
      </c>
      <c r="W649" s="20" t="s">
        <v>7620</v>
      </c>
      <c r="Y649" s="22">
        <v>45940.537158136598</v>
      </c>
      <c r="AA649" s="20" t="s">
        <v>4134</v>
      </c>
      <c r="AB649" s="27">
        <v>9106049447</v>
      </c>
      <c r="AC649" s="25" t="str">
        <f>VLOOKUP(AB649,Data!AF:AG,2,0)</f>
        <v>9106049447-00160708</v>
      </c>
      <c r="AE649" s="25" t="str">
        <f>VLOOKUP(AC649,Data!A:G,7,0)</f>
        <v>00160708</v>
      </c>
      <c r="AF649" s="25" t="str">
        <f>VLOOKUP(AC649,Data!A:D,4,0)</f>
        <v>10/10/2025</v>
      </c>
      <c r="AG649" s="20" t="s">
        <v>198</v>
      </c>
      <c r="AH649" s="25" t="s">
        <v>14505</v>
      </c>
      <c r="AI649" s="25" t="str">
        <f>VLOOKUP(AG649,'mã win'!B:K,10,0)</f>
        <v>N</v>
      </c>
      <c r="AJ649" s="20" t="str">
        <f>VLOOKUP(Q649,'mã sp'!A:B,2,0)</f>
        <v>TH200</v>
      </c>
      <c r="AK649" s="25" t="str">
        <f>VLOOKUP(AC649,Data!A:F,6,0)</f>
        <v>K25TTM</v>
      </c>
      <c r="AL649" s="20" t="str">
        <f t="shared" si="40"/>
        <v>5755 WIN HCM CC Green River, Shop 8.2</v>
      </c>
      <c r="AM649" s="20" t="str">
        <f>VLOOKUP(AC649,Data!A:M,13,0)</f>
        <v>0104918404</v>
      </c>
      <c r="AN649" s="20">
        <f>MATCH(L649,[1]Khach_hang!$O:$O,0)</f>
        <v>1608</v>
      </c>
      <c r="AO649" s="20" t="str">
        <f t="shared" si="41"/>
        <v>WIN5755</v>
      </c>
      <c r="AP649" s="20" t="str">
        <f>IF(AND(AM649="0104918404",AO649=""),"WIN"&amp;L649,IF(AO649="",VLOOKUP(AM649,'mã win'!B:J,9,0),""))</f>
        <v/>
      </c>
      <c r="AQ649" s="25" t="str">
        <f t="shared" si="42"/>
        <v>WIN5755</v>
      </c>
      <c r="AR649" s="1">
        <f t="shared" si="43"/>
        <v>49235.040000000001</v>
      </c>
    </row>
    <row r="650" spans="1:44" x14ac:dyDescent="0.25">
      <c r="A650" s="20">
        <v>8141</v>
      </c>
      <c r="B650" s="21">
        <v>9106049447</v>
      </c>
      <c r="C650" s="22">
        <v>45940</v>
      </c>
      <c r="D650" s="22">
        <v>45945</v>
      </c>
      <c r="E650" s="23">
        <v>45940.537157557897</v>
      </c>
      <c r="F650" s="21" t="s">
        <v>7616</v>
      </c>
      <c r="G650" s="22"/>
      <c r="H650" s="20" t="s">
        <v>4127</v>
      </c>
      <c r="I650" s="21" t="s">
        <v>4128</v>
      </c>
      <c r="J650" s="20" t="s">
        <v>4129</v>
      </c>
      <c r="K650" s="20" t="s">
        <v>4130</v>
      </c>
      <c r="L650" s="21" t="s">
        <v>7617</v>
      </c>
      <c r="M650" s="20" t="s">
        <v>7618</v>
      </c>
      <c r="N650" s="20" t="s">
        <v>7619</v>
      </c>
      <c r="O650" s="20">
        <v>30</v>
      </c>
      <c r="P650" s="21" t="s">
        <v>4168</v>
      </c>
      <c r="Q650" s="20" t="s">
        <v>3992</v>
      </c>
      <c r="R650" s="21" t="s">
        <v>4169</v>
      </c>
      <c r="S650" s="21" t="s">
        <v>4133</v>
      </c>
      <c r="T650" s="20">
        <v>111606</v>
      </c>
      <c r="U650" s="20">
        <v>1</v>
      </c>
      <c r="V650" s="20">
        <v>0</v>
      </c>
      <c r="W650" s="20" t="s">
        <v>7620</v>
      </c>
      <c r="Y650" s="22">
        <v>45940.537158136598</v>
      </c>
      <c r="AA650" s="20" t="s">
        <v>4134</v>
      </c>
      <c r="AB650" s="27">
        <v>9106049447</v>
      </c>
      <c r="AC650" s="25" t="str">
        <f>VLOOKUP(AB650,Data!AF:AG,2,0)</f>
        <v>9106049447-00160708</v>
      </c>
      <c r="AE650" s="25" t="str">
        <f>VLOOKUP(AC650,Data!A:G,7,0)</f>
        <v>00160708</v>
      </c>
      <c r="AF650" s="25" t="str">
        <f>VLOOKUP(AC650,Data!A:D,4,0)</f>
        <v>10/10/2025</v>
      </c>
      <c r="AG650" s="20" t="s">
        <v>198</v>
      </c>
      <c r="AH650" s="25" t="s">
        <v>14505</v>
      </c>
      <c r="AI650" s="25" t="str">
        <f>VLOOKUP(AG650,'mã win'!B:K,10,0)</f>
        <v>N</v>
      </c>
      <c r="AJ650" s="20" t="str">
        <f>VLOOKUP(Q650,'mã sp'!A:B,2,0)</f>
        <v>GXD500</v>
      </c>
      <c r="AK650" s="25" t="str">
        <f>VLOOKUP(AC650,Data!A:F,6,0)</f>
        <v>K25TTM</v>
      </c>
      <c r="AL650" s="20" t="str">
        <f t="shared" si="40"/>
        <v>5755 WIN HCM CC Green River, Shop 8.2</v>
      </c>
      <c r="AM650" s="20" t="str">
        <f>VLOOKUP(AC650,Data!A:M,13,0)</f>
        <v>0104918404</v>
      </c>
      <c r="AN650" s="20">
        <f>MATCH(L650,[1]Khach_hang!$O:$O,0)</f>
        <v>1608</v>
      </c>
      <c r="AO650" s="20" t="str">
        <f t="shared" si="41"/>
        <v>WIN5755</v>
      </c>
      <c r="AP650" s="20" t="str">
        <f>IF(AND(AM650="0104918404",AO650=""),"WIN"&amp;L650,IF(AO650="",VLOOKUP(AM650,'mã win'!B:J,9,0),""))</f>
        <v/>
      </c>
      <c r="AQ650" s="25" t="str">
        <f t="shared" si="42"/>
        <v>WIN5755</v>
      </c>
      <c r="AR650" s="1">
        <f t="shared" si="43"/>
        <v>120534.48</v>
      </c>
    </row>
    <row r="651" spans="1:44" x14ac:dyDescent="0.25">
      <c r="A651" s="20">
        <v>8142</v>
      </c>
      <c r="B651" s="21">
        <v>9106049447</v>
      </c>
      <c r="C651" s="22">
        <v>45940</v>
      </c>
      <c r="D651" s="22">
        <v>45945</v>
      </c>
      <c r="E651" s="23">
        <v>45940.537157557897</v>
      </c>
      <c r="F651" s="21" t="s">
        <v>7616</v>
      </c>
      <c r="G651" s="22"/>
      <c r="H651" s="20" t="s">
        <v>4127</v>
      </c>
      <c r="I651" s="21" t="s">
        <v>4128</v>
      </c>
      <c r="J651" s="20" t="s">
        <v>4129</v>
      </c>
      <c r="K651" s="20" t="s">
        <v>4130</v>
      </c>
      <c r="L651" s="21" t="s">
        <v>7617</v>
      </c>
      <c r="M651" s="20" t="s">
        <v>7618</v>
      </c>
      <c r="N651" s="20" t="s">
        <v>7619</v>
      </c>
      <c r="O651" s="20">
        <v>40</v>
      </c>
      <c r="P651" s="21" t="s">
        <v>4139</v>
      </c>
      <c r="Q651" s="20" t="s">
        <v>3948</v>
      </c>
      <c r="R651" s="21" t="s">
        <v>4140</v>
      </c>
      <c r="S651" s="21" t="s">
        <v>4133</v>
      </c>
      <c r="T651" s="20">
        <v>74250</v>
      </c>
      <c r="U651" s="20">
        <v>1</v>
      </c>
      <c r="V651" s="20">
        <v>0</v>
      </c>
      <c r="W651" s="20" t="s">
        <v>7620</v>
      </c>
      <c r="Y651" s="22">
        <v>45940.537158136598</v>
      </c>
      <c r="AA651" s="20" t="s">
        <v>4134</v>
      </c>
      <c r="AB651" s="27">
        <v>9106049447</v>
      </c>
      <c r="AC651" s="25" t="str">
        <f>VLOOKUP(AB651,Data!AF:AG,2,0)</f>
        <v>9106049447-00160708</v>
      </c>
      <c r="AE651" s="25" t="str">
        <f>VLOOKUP(AC651,Data!A:G,7,0)</f>
        <v>00160708</v>
      </c>
      <c r="AF651" s="25" t="str">
        <f>VLOOKUP(AC651,Data!A:D,4,0)</f>
        <v>10/10/2025</v>
      </c>
      <c r="AG651" s="20" t="s">
        <v>198</v>
      </c>
      <c r="AH651" s="25" t="s">
        <v>14505</v>
      </c>
      <c r="AI651" s="25" t="str">
        <f>VLOOKUP(AG651,'mã win'!B:K,10,0)</f>
        <v>N</v>
      </c>
      <c r="AJ651" s="20" t="str">
        <f>VLOOKUP(Q651,'mã sp'!A:B,2,0)</f>
        <v>CC300</v>
      </c>
      <c r="AK651" s="25" t="str">
        <f>VLOOKUP(AC651,Data!A:F,6,0)</f>
        <v>K25TTM</v>
      </c>
      <c r="AL651" s="20" t="str">
        <f t="shared" si="40"/>
        <v>5755 WIN HCM CC Green River, Shop 8.2</v>
      </c>
      <c r="AM651" s="20" t="str">
        <f>VLOOKUP(AC651,Data!A:M,13,0)</f>
        <v>0104918404</v>
      </c>
      <c r="AN651" s="20">
        <f>MATCH(L651,[1]Khach_hang!$O:$O,0)</f>
        <v>1608</v>
      </c>
      <c r="AO651" s="20" t="str">
        <f t="shared" si="41"/>
        <v>WIN5755</v>
      </c>
      <c r="AP651" s="20" t="str">
        <f>IF(AND(AM651="0104918404",AO651=""),"WIN"&amp;L651,IF(AO651="",VLOOKUP(AM651,'mã win'!B:J,9,0),""))</f>
        <v/>
      </c>
      <c r="AQ651" s="25" t="str">
        <f t="shared" si="42"/>
        <v>WIN5755</v>
      </c>
      <c r="AR651" s="1">
        <f t="shared" si="43"/>
        <v>80190</v>
      </c>
    </row>
    <row r="652" spans="1:44" x14ac:dyDescent="0.25">
      <c r="A652" s="20">
        <v>8143</v>
      </c>
      <c r="B652" s="21">
        <v>9106049447</v>
      </c>
      <c r="C652" s="22">
        <v>45940</v>
      </c>
      <c r="D652" s="22">
        <v>45945</v>
      </c>
      <c r="E652" s="23">
        <v>45940.537157557897</v>
      </c>
      <c r="F652" s="21" t="s">
        <v>7616</v>
      </c>
      <c r="G652" s="22"/>
      <c r="H652" s="20" t="s">
        <v>4127</v>
      </c>
      <c r="I652" s="21" t="s">
        <v>4128</v>
      </c>
      <c r="J652" s="20" t="s">
        <v>4129</v>
      </c>
      <c r="K652" s="20" t="s">
        <v>4130</v>
      </c>
      <c r="L652" s="21" t="s">
        <v>7617</v>
      </c>
      <c r="M652" s="20" t="s">
        <v>7618</v>
      </c>
      <c r="N652" s="20" t="s">
        <v>7619</v>
      </c>
      <c r="O652" s="20">
        <v>50</v>
      </c>
      <c r="P652" s="21" t="s">
        <v>4152</v>
      </c>
      <c r="Q652" s="20" t="s">
        <v>4012</v>
      </c>
      <c r="R652" s="21" t="s">
        <v>4153</v>
      </c>
      <c r="S652" s="21" t="s">
        <v>4133</v>
      </c>
      <c r="T652" s="20">
        <v>50182</v>
      </c>
      <c r="U652" s="20">
        <v>2</v>
      </c>
      <c r="V652" s="20">
        <v>0</v>
      </c>
      <c r="W652" s="20" t="s">
        <v>7620</v>
      </c>
      <c r="Y652" s="22">
        <v>45940.537158136598</v>
      </c>
      <c r="AA652" s="20" t="s">
        <v>4134</v>
      </c>
      <c r="AB652" s="27">
        <v>9106049447</v>
      </c>
      <c r="AC652" s="25" t="str">
        <f>VLOOKUP(AB652,Data!AF:AG,2,0)</f>
        <v>9106049447-00160708</v>
      </c>
      <c r="AE652" s="25" t="str">
        <f>VLOOKUP(AC652,Data!A:G,7,0)</f>
        <v>00160708</v>
      </c>
      <c r="AF652" s="25" t="str">
        <f>VLOOKUP(AC652,Data!A:D,4,0)</f>
        <v>10/10/2025</v>
      </c>
      <c r="AG652" s="20" t="s">
        <v>198</v>
      </c>
      <c r="AH652" s="25" t="s">
        <v>14505</v>
      </c>
      <c r="AI652" s="25" t="str">
        <f>VLOOKUP(AG652,'mã win'!B:K,10,0)</f>
        <v>N</v>
      </c>
      <c r="AJ652" s="20" t="str">
        <f>VLOOKUP(Q652,'mã sp'!A:B,2,0)</f>
        <v>GTLX250G</v>
      </c>
      <c r="AK652" s="25" t="str">
        <f>VLOOKUP(AC652,Data!A:F,6,0)</f>
        <v>K25TTM</v>
      </c>
      <c r="AL652" s="20" t="str">
        <f t="shared" si="40"/>
        <v>5755 WIN HCM CC Green River, Shop 8.2</v>
      </c>
      <c r="AM652" s="20" t="str">
        <f>VLOOKUP(AC652,Data!A:M,13,0)</f>
        <v>0104918404</v>
      </c>
      <c r="AN652" s="20">
        <f>MATCH(L652,[1]Khach_hang!$O:$O,0)</f>
        <v>1608</v>
      </c>
      <c r="AO652" s="20" t="str">
        <f t="shared" si="41"/>
        <v>WIN5755</v>
      </c>
      <c r="AP652" s="20" t="str">
        <f>IF(AND(AM652="0104918404",AO652=""),"WIN"&amp;L652,IF(AO652="",VLOOKUP(AM652,'mã win'!B:J,9,0),""))</f>
        <v/>
      </c>
      <c r="AQ652" s="25" t="str">
        <f t="shared" si="42"/>
        <v>WIN5755</v>
      </c>
      <c r="AR652" s="1">
        <f t="shared" si="43"/>
        <v>108393.12</v>
      </c>
    </row>
    <row r="653" spans="1:44" x14ac:dyDescent="0.25">
      <c r="A653" s="20">
        <v>8144</v>
      </c>
      <c r="B653" s="21">
        <v>9106049447</v>
      </c>
      <c r="C653" s="22">
        <v>45940</v>
      </c>
      <c r="D653" s="22">
        <v>45945</v>
      </c>
      <c r="E653" s="23">
        <v>45940.537157557897</v>
      </c>
      <c r="F653" s="21" t="s">
        <v>7616</v>
      </c>
      <c r="G653" s="22"/>
      <c r="H653" s="20" t="s">
        <v>4127</v>
      </c>
      <c r="I653" s="21" t="s">
        <v>4128</v>
      </c>
      <c r="J653" s="20" t="s">
        <v>4129</v>
      </c>
      <c r="K653" s="20" t="s">
        <v>4130</v>
      </c>
      <c r="L653" s="21" t="s">
        <v>7617</v>
      </c>
      <c r="M653" s="20" t="s">
        <v>7618</v>
      </c>
      <c r="N653" s="20" t="s">
        <v>7619</v>
      </c>
      <c r="O653" s="20">
        <v>60</v>
      </c>
      <c r="P653" s="21" t="s">
        <v>4150</v>
      </c>
      <c r="Q653" s="20" t="s">
        <v>3966</v>
      </c>
      <c r="R653" s="21" t="s">
        <v>4151</v>
      </c>
      <c r="S653" s="21" t="s">
        <v>4133</v>
      </c>
      <c r="T653" s="20">
        <v>70950</v>
      </c>
      <c r="U653" s="20">
        <v>2</v>
      </c>
      <c r="V653" s="20">
        <v>0</v>
      </c>
      <c r="W653" s="20" t="s">
        <v>7620</v>
      </c>
      <c r="Y653" s="22">
        <v>45940.537158136598</v>
      </c>
      <c r="AA653" s="20" t="s">
        <v>4134</v>
      </c>
      <c r="AB653" s="27">
        <v>9106049447</v>
      </c>
      <c r="AC653" s="25" t="str">
        <f>VLOOKUP(AB653,Data!AF:AG,2,0)</f>
        <v>9106049447-00160708</v>
      </c>
      <c r="AE653" s="25" t="str">
        <f>VLOOKUP(AC653,Data!A:G,7,0)</f>
        <v>00160708</v>
      </c>
      <c r="AF653" s="25" t="str">
        <f>VLOOKUP(AC653,Data!A:D,4,0)</f>
        <v>10/10/2025</v>
      </c>
      <c r="AG653" s="20" t="s">
        <v>198</v>
      </c>
      <c r="AH653" s="25" t="s">
        <v>14505</v>
      </c>
      <c r="AI653" s="25" t="str">
        <f>VLOOKUP(AG653,'mã win'!B:K,10,0)</f>
        <v>N</v>
      </c>
      <c r="AJ653" s="20" t="str">
        <f>VLOOKUP(Q653,'mã sp'!A:B,2,0)</f>
        <v>CN300</v>
      </c>
      <c r="AK653" s="25" t="str">
        <f>VLOOKUP(AC653,Data!A:F,6,0)</f>
        <v>K25TTM</v>
      </c>
      <c r="AL653" s="20" t="str">
        <f t="shared" si="40"/>
        <v>5755 WIN HCM CC Green River, Shop 8.2</v>
      </c>
      <c r="AM653" s="20" t="str">
        <f>VLOOKUP(AC653,Data!A:M,13,0)</f>
        <v>0104918404</v>
      </c>
      <c r="AN653" s="20">
        <f>MATCH(L653,[1]Khach_hang!$O:$O,0)</f>
        <v>1608</v>
      </c>
      <c r="AO653" s="20" t="str">
        <f t="shared" si="41"/>
        <v>WIN5755</v>
      </c>
      <c r="AP653" s="20" t="str">
        <f>IF(AND(AM653="0104918404",AO653=""),"WIN"&amp;L653,IF(AO653="",VLOOKUP(AM653,'mã win'!B:J,9,0),""))</f>
        <v/>
      </c>
      <c r="AQ653" s="25" t="str">
        <f t="shared" si="42"/>
        <v>WIN5755</v>
      </c>
      <c r="AR653" s="1">
        <f t="shared" si="43"/>
        <v>153252</v>
      </c>
    </row>
    <row r="654" spans="1:44" x14ac:dyDescent="0.25">
      <c r="A654" s="20">
        <v>8145</v>
      </c>
      <c r="B654" s="21">
        <v>9106049439</v>
      </c>
      <c r="C654" s="22">
        <v>45940</v>
      </c>
      <c r="D654" s="22">
        <v>45940</v>
      </c>
      <c r="E654" s="23">
        <v>45940.537581794</v>
      </c>
      <c r="F654" s="21" t="s">
        <v>7621</v>
      </c>
      <c r="G654" s="22"/>
      <c r="H654" s="20" t="s">
        <v>4127</v>
      </c>
      <c r="I654" s="21" t="s">
        <v>4128</v>
      </c>
      <c r="J654" s="20" t="s">
        <v>4129</v>
      </c>
      <c r="K654" s="20" t="s">
        <v>4130</v>
      </c>
      <c r="L654" s="21" t="s">
        <v>7622</v>
      </c>
      <c r="M654" s="20" t="s">
        <v>7623</v>
      </c>
      <c r="N654" s="20" t="s">
        <v>7624</v>
      </c>
      <c r="O654" s="20">
        <v>10</v>
      </c>
      <c r="P654" s="21" t="s">
        <v>4139</v>
      </c>
      <c r="Q654" s="20" t="s">
        <v>3948</v>
      </c>
      <c r="R654" s="21" t="s">
        <v>4140</v>
      </c>
      <c r="S654" s="21" t="s">
        <v>4133</v>
      </c>
      <c r="T654" s="20">
        <v>74250</v>
      </c>
      <c r="U654" s="20">
        <v>1</v>
      </c>
      <c r="V654" s="20">
        <v>0</v>
      </c>
      <c r="W654" s="20" t="s">
        <v>7623</v>
      </c>
      <c r="Y654" s="22">
        <v>45940.537581365701</v>
      </c>
      <c r="AA654" s="20" t="s">
        <v>4134</v>
      </c>
      <c r="AB654" s="27">
        <v>9106049439</v>
      </c>
      <c r="AC654" s="25" t="str">
        <f>VLOOKUP(AB654,Data!AF:AG,2,0)</f>
        <v>9106049439-00015047</v>
      </c>
      <c r="AE654" s="25" t="str">
        <f>VLOOKUP(AC654,Data!A:G,7,0)</f>
        <v>00015047</v>
      </c>
      <c r="AF654" s="25" t="str">
        <f>VLOOKUP(AC654,Data!A:D,4,0)</f>
        <v>10/10/2025</v>
      </c>
      <c r="AG654" s="20" t="s">
        <v>247</v>
      </c>
      <c r="AH654" s="25" t="s">
        <v>3795</v>
      </c>
      <c r="AI654" s="25" t="str">
        <f>VLOOKUP(AG654,'mã win'!B:K,10,0)</f>
        <v>N</v>
      </c>
      <c r="AJ654" s="20" t="str">
        <f>VLOOKUP(Q654,'mã sp'!A:B,2,0)</f>
        <v>CC300</v>
      </c>
      <c r="AK654" s="25" t="str">
        <f>VLOOKUP(AC654,Data!A:F,6,0)</f>
        <v>K25TTM</v>
      </c>
      <c r="AL654" s="20" t="str">
        <f t="shared" si="40"/>
        <v>6404 WM+ VTU 171 Nguyễn Tất Thành</v>
      </c>
      <c r="AM654" s="20" t="str">
        <f>VLOOKUP(AC654,Data!A:M,13,0)</f>
        <v>0104918404-047</v>
      </c>
      <c r="AO654" s="20" t="str">
        <f t="shared" si="41"/>
        <v/>
      </c>
      <c r="AP654" s="20" t="str">
        <f>IF(AND(AM654="0104918404",AO654=""),"WIN"&amp;L654,IF(AO654="",VLOOKUP(AM654,'mã win'!B:J,9,0),""))</f>
        <v>WIN-047</v>
      </c>
      <c r="AQ654" s="25" t="str">
        <f t="shared" si="42"/>
        <v>WIN-047</v>
      </c>
      <c r="AR654" s="1">
        <f t="shared" si="43"/>
        <v>80190</v>
      </c>
    </row>
    <row r="655" spans="1:44" x14ac:dyDescent="0.25">
      <c r="A655" s="20">
        <v>8146</v>
      </c>
      <c r="B655" s="21">
        <v>9106049439</v>
      </c>
      <c r="C655" s="22">
        <v>45940</v>
      </c>
      <c r="D655" s="22">
        <v>45940</v>
      </c>
      <c r="E655" s="23">
        <v>45940.537581794</v>
      </c>
      <c r="F655" s="21" t="s">
        <v>7621</v>
      </c>
      <c r="G655" s="22"/>
      <c r="H655" s="20" t="s">
        <v>4127</v>
      </c>
      <c r="I655" s="21" t="s">
        <v>4128</v>
      </c>
      <c r="J655" s="20" t="s">
        <v>4129</v>
      </c>
      <c r="K655" s="20" t="s">
        <v>4130</v>
      </c>
      <c r="L655" s="21" t="s">
        <v>7622</v>
      </c>
      <c r="M655" s="20" t="s">
        <v>7623</v>
      </c>
      <c r="N655" s="20" t="s">
        <v>7624</v>
      </c>
      <c r="O655" s="20">
        <v>20</v>
      </c>
      <c r="P655" s="21" t="s">
        <v>4171</v>
      </c>
      <c r="Q655" s="20" t="s">
        <v>3998</v>
      </c>
      <c r="R655" s="21" t="s">
        <v>4172</v>
      </c>
      <c r="S655" s="21" t="s">
        <v>4133</v>
      </c>
      <c r="T655" s="20">
        <v>49500</v>
      </c>
      <c r="U655" s="20">
        <v>1</v>
      </c>
      <c r="V655" s="20">
        <v>0</v>
      </c>
      <c r="W655" s="20" t="s">
        <v>7623</v>
      </c>
      <c r="Y655" s="22">
        <v>45940.537581365701</v>
      </c>
      <c r="AA655" s="20" t="s">
        <v>4134</v>
      </c>
      <c r="AB655" s="27">
        <v>9106049439</v>
      </c>
      <c r="AC655" s="25" t="str">
        <f>VLOOKUP(AB655,Data!AF:AG,2,0)</f>
        <v>9106049439-00015047</v>
      </c>
      <c r="AE655" s="25" t="str">
        <f>VLOOKUP(AC655,Data!A:G,7,0)</f>
        <v>00015047</v>
      </c>
      <c r="AF655" s="25" t="str">
        <f>VLOOKUP(AC655,Data!A:D,4,0)</f>
        <v>10/10/2025</v>
      </c>
      <c r="AG655" s="20" t="s">
        <v>247</v>
      </c>
      <c r="AH655" s="25" t="s">
        <v>3795</v>
      </c>
      <c r="AI655" s="25" t="str">
        <f>VLOOKUP(AG655,'mã win'!B:K,10,0)</f>
        <v>N</v>
      </c>
      <c r="AJ655" s="20" t="str">
        <f>VLOOKUP(Q655,'mã sp'!A:B,2,0)</f>
        <v>GL250</v>
      </c>
      <c r="AK655" s="25" t="str">
        <f>VLOOKUP(AC655,Data!A:F,6,0)</f>
        <v>K25TTM</v>
      </c>
      <c r="AL655" s="20" t="str">
        <f t="shared" si="40"/>
        <v>6404 WM+ VTU 171 Nguyễn Tất Thành</v>
      </c>
      <c r="AM655" s="20" t="str">
        <f>VLOOKUP(AC655,Data!A:M,13,0)</f>
        <v>0104918404-047</v>
      </c>
      <c r="AO655" s="20" t="str">
        <f t="shared" si="41"/>
        <v/>
      </c>
      <c r="AP655" s="20" t="str">
        <f>IF(AND(AM655="0104918404",AO655=""),"WIN"&amp;L655,IF(AO655="",VLOOKUP(AM655,'mã win'!B:J,9,0),""))</f>
        <v>WIN-047</v>
      </c>
      <c r="AQ655" s="25" t="str">
        <f t="shared" si="42"/>
        <v>WIN-047</v>
      </c>
      <c r="AR655" s="1">
        <f t="shared" si="43"/>
        <v>53460</v>
      </c>
    </row>
    <row r="656" spans="1:44" x14ac:dyDescent="0.25">
      <c r="A656" s="20">
        <v>8147</v>
      </c>
      <c r="B656" s="21">
        <v>9106049458</v>
      </c>
      <c r="C656" s="22">
        <v>45940</v>
      </c>
      <c r="D656" s="22">
        <v>45945</v>
      </c>
      <c r="E656" s="23">
        <v>45940.538474618101</v>
      </c>
      <c r="F656" s="21" t="s">
        <v>7625</v>
      </c>
      <c r="G656" s="22"/>
      <c r="H656" s="20" t="s">
        <v>4127</v>
      </c>
      <c r="I656" s="21" t="s">
        <v>4128</v>
      </c>
      <c r="J656" s="20" t="s">
        <v>4129</v>
      </c>
      <c r="K656" s="20" t="s">
        <v>4130</v>
      </c>
      <c r="L656" s="21" t="s">
        <v>7626</v>
      </c>
      <c r="M656" s="20" t="s">
        <v>7627</v>
      </c>
      <c r="N656" s="20" t="s">
        <v>7628</v>
      </c>
      <c r="O656" s="20">
        <v>10</v>
      </c>
      <c r="P656" s="21" t="s">
        <v>4137</v>
      </c>
      <c r="Q656" s="20" t="s">
        <v>4098</v>
      </c>
      <c r="R656" s="21" t="s">
        <v>4138</v>
      </c>
      <c r="S656" s="21" t="s">
        <v>4133</v>
      </c>
      <c r="T656" s="20">
        <v>111058</v>
      </c>
      <c r="U656" s="20">
        <v>2</v>
      </c>
      <c r="V656" s="20">
        <v>0</v>
      </c>
      <c r="W656" s="20" t="s">
        <v>7627</v>
      </c>
      <c r="X656" s="20" t="s">
        <v>7629</v>
      </c>
      <c r="Y656" s="22">
        <v>45940.538474733803</v>
      </c>
      <c r="AA656" s="20" t="s">
        <v>4134</v>
      </c>
      <c r="AB656" s="27">
        <v>9106049458</v>
      </c>
      <c r="AC656" s="25" t="str">
        <f>VLOOKUP(AB656,Data!AF:AG,2,0)</f>
        <v>9106049458-00483937</v>
      </c>
      <c r="AE656" s="25" t="str">
        <f>VLOOKUP(AC656,Data!A:G,7,0)</f>
        <v>00483937</v>
      </c>
      <c r="AF656" s="25" t="str">
        <f>VLOOKUP(AC656,Data!A:D,4,0)</f>
        <v>10/10/2025</v>
      </c>
      <c r="AG656" s="20" t="s">
        <v>55</v>
      </c>
      <c r="AH656" s="25" t="s">
        <v>11373</v>
      </c>
      <c r="AI656" s="25" t="str">
        <f>VLOOKUP(AG656,'mã win'!B:K,10,0)</f>
        <v>B</v>
      </c>
      <c r="AJ656" s="20" t="str">
        <f>VLOOKUP(Q656,'mã sp'!A:B,2,0)</f>
        <v>GM500</v>
      </c>
      <c r="AK656" s="25" t="str">
        <f>VLOOKUP(AC656,Data!A:F,6,0)</f>
        <v>K25TTM</v>
      </c>
      <c r="AL656" s="20" t="str">
        <f t="shared" si="40"/>
        <v>3776 WM+ HNI 11 Dốc Vân, Mai Lâm</v>
      </c>
      <c r="AM656" s="20" t="str">
        <f>VLOOKUP(AC656,Data!A:M,13,0)</f>
        <v>0104918404-002</v>
      </c>
      <c r="AN656" s="20">
        <f>MATCH(L656,[1]Khach_hang!$O:$O,0)</f>
        <v>962</v>
      </c>
      <c r="AO656" s="20" t="str">
        <f t="shared" si="41"/>
        <v>WIN3776</v>
      </c>
      <c r="AP656" s="20" t="str">
        <f>IF(AND(AM656="0104918404",AO656=""),"WIN"&amp;L656,IF(AO656="",VLOOKUP(AM656,'mã win'!B:J,9,0),""))</f>
        <v/>
      </c>
      <c r="AQ656" s="25" t="str">
        <f t="shared" si="42"/>
        <v>WIN3776</v>
      </c>
      <c r="AR656" s="1">
        <f t="shared" si="43"/>
        <v>239885.28</v>
      </c>
    </row>
    <row r="657" spans="1:44" x14ac:dyDescent="0.25">
      <c r="A657" s="20">
        <v>8148</v>
      </c>
      <c r="B657" s="21">
        <v>9106049458</v>
      </c>
      <c r="C657" s="22">
        <v>45940</v>
      </c>
      <c r="D657" s="22">
        <v>45945</v>
      </c>
      <c r="E657" s="23">
        <v>45940.538474618101</v>
      </c>
      <c r="F657" s="21" t="s">
        <v>7625</v>
      </c>
      <c r="G657" s="22"/>
      <c r="H657" s="20" t="s">
        <v>4127</v>
      </c>
      <c r="I657" s="21" t="s">
        <v>4128</v>
      </c>
      <c r="J657" s="20" t="s">
        <v>4129</v>
      </c>
      <c r="K657" s="20" t="s">
        <v>4130</v>
      </c>
      <c r="L657" s="21" t="s">
        <v>7626</v>
      </c>
      <c r="M657" s="20" t="s">
        <v>7627</v>
      </c>
      <c r="N657" s="20" t="s">
        <v>7628</v>
      </c>
      <c r="O657" s="20">
        <v>20</v>
      </c>
      <c r="P657" s="21" t="s">
        <v>4131</v>
      </c>
      <c r="Q657" s="20" t="s">
        <v>4099</v>
      </c>
      <c r="R657" s="21" t="s">
        <v>4132</v>
      </c>
      <c r="S657" s="21" t="s">
        <v>4133</v>
      </c>
      <c r="T657" s="20">
        <v>73431</v>
      </c>
      <c r="U657" s="20">
        <v>1</v>
      </c>
      <c r="V657" s="20">
        <v>0</v>
      </c>
      <c r="W657" s="20" t="s">
        <v>7627</v>
      </c>
      <c r="X657" s="20" t="s">
        <v>7629</v>
      </c>
      <c r="Y657" s="22">
        <v>45940.538474733803</v>
      </c>
      <c r="AA657" s="20" t="s">
        <v>4134</v>
      </c>
      <c r="AB657" s="27">
        <v>9106049458</v>
      </c>
      <c r="AC657" s="25" t="str">
        <f>VLOOKUP(AB657,Data!AF:AG,2,0)</f>
        <v>9106049458-00483937</v>
      </c>
      <c r="AE657" s="25" t="str">
        <f>VLOOKUP(AC657,Data!A:G,7,0)</f>
        <v>00483937</v>
      </c>
      <c r="AF657" s="25" t="str">
        <f>VLOOKUP(AC657,Data!A:D,4,0)</f>
        <v>10/10/2025</v>
      </c>
      <c r="AG657" s="20" t="s">
        <v>55</v>
      </c>
      <c r="AH657" s="25" t="s">
        <v>11373</v>
      </c>
      <c r="AI657" s="25" t="str">
        <f>VLOOKUP(AG657,'mã win'!B:K,10,0)</f>
        <v>B</v>
      </c>
      <c r="AJ657" s="20" t="str">
        <f>VLOOKUP(Q657,'mã sp'!A:B,2,0)</f>
        <v>CGM300</v>
      </c>
      <c r="AK657" s="25" t="str">
        <f>VLOOKUP(AC657,Data!A:F,6,0)</f>
        <v>K25TTM</v>
      </c>
      <c r="AL657" s="20" t="str">
        <f t="shared" si="40"/>
        <v>3776 WM+ HNI 11 Dốc Vân, Mai Lâm</v>
      </c>
      <c r="AM657" s="20" t="str">
        <f>VLOOKUP(AC657,Data!A:M,13,0)</f>
        <v>0104918404-002</v>
      </c>
      <c r="AN657" s="20">
        <f>MATCH(L657,[1]Khach_hang!$O:$O,0)</f>
        <v>962</v>
      </c>
      <c r="AO657" s="20" t="str">
        <f t="shared" si="41"/>
        <v>WIN3776</v>
      </c>
      <c r="AP657" s="20" t="str">
        <f>IF(AND(AM657="0104918404",AO657=""),"WIN"&amp;L657,IF(AO657="",VLOOKUP(AM657,'mã win'!B:J,9,0),""))</f>
        <v/>
      </c>
      <c r="AQ657" s="25" t="str">
        <f t="shared" si="42"/>
        <v>WIN3776</v>
      </c>
      <c r="AR657" s="1">
        <f t="shared" si="43"/>
        <v>79305.48</v>
      </c>
    </row>
    <row r="658" spans="1:44" x14ac:dyDescent="0.25">
      <c r="A658" s="20">
        <v>8149</v>
      </c>
      <c r="B658" s="21">
        <v>9106049458</v>
      </c>
      <c r="C658" s="22">
        <v>45940</v>
      </c>
      <c r="D658" s="22">
        <v>45945</v>
      </c>
      <c r="E658" s="23">
        <v>45940.538474618101</v>
      </c>
      <c r="F658" s="21" t="s">
        <v>7625</v>
      </c>
      <c r="G658" s="22"/>
      <c r="H658" s="20" t="s">
        <v>4127</v>
      </c>
      <c r="I658" s="21" t="s">
        <v>4128</v>
      </c>
      <c r="J658" s="20" t="s">
        <v>4129</v>
      </c>
      <c r="K658" s="20" t="s">
        <v>4130</v>
      </c>
      <c r="L658" s="21" t="s">
        <v>7626</v>
      </c>
      <c r="M658" s="20" t="s">
        <v>7627</v>
      </c>
      <c r="N658" s="20" t="s">
        <v>7628</v>
      </c>
      <c r="O658" s="20">
        <v>30</v>
      </c>
      <c r="P658" s="21" t="s">
        <v>4171</v>
      </c>
      <c r="Q658" s="20" t="s">
        <v>3998</v>
      </c>
      <c r="R658" s="21" t="s">
        <v>4172</v>
      </c>
      <c r="S658" s="21" t="s">
        <v>4133</v>
      </c>
      <c r="T658" s="20">
        <v>49500</v>
      </c>
      <c r="U658" s="20">
        <v>1</v>
      </c>
      <c r="V658" s="20">
        <v>0</v>
      </c>
      <c r="W658" s="20" t="s">
        <v>7627</v>
      </c>
      <c r="X658" s="20" t="s">
        <v>7629</v>
      </c>
      <c r="Y658" s="22">
        <v>45940.538474733803</v>
      </c>
      <c r="AA658" s="20" t="s">
        <v>4134</v>
      </c>
      <c r="AB658" s="27">
        <v>9106049458</v>
      </c>
      <c r="AC658" s="25" t="str">
        <f>VLOOKUP(AB658,Data!AF:AG,2,0)</f>
        <v>9106049458-00483937</v>
      </c>
      <c r="AE658" s="25" t="str">
        <f>VLOOKUP(AC658,Data!A:G,7,0)</f>
        <v>00483937</v>
      </c>
      <c r="AF658" s="25" t="str">
        <f>VLOOKUP(AC658,Data!A:D,4,0)</f>
        <v>10/10/2025</v>
      </c>
      <c r="AG658" s="20" t="s">
        <v>55</v>
      </c>
      <c r="AH658" s="25" t="s">
        <v>11373</v>
      </c>
      <c r="AI658" s="25" t="str">
        <f>VLOOKUP(AG658,'mã win'!B:K,10,0)</f>
        <v>B</v>
      </c>
      <c r="AJ658" s="20" t="str">
        <f>VLOOKUP(Q658,'mã sp'!A:B,2,0)</f>
        <v>GL250</v>
      </c>
      <c r="AK658" s="25" t="str">
        <f>VLOOKUP(AC658,Data!A:F,6,0)</f>
        <v>K25TTM</v>
      </c>
      <c r="AL658" s="20" t="str">
        <f t="shared" si="40"/>
        <v>3776 WM+ HNI 11 Dốc Vân, Mai Lâm</v>
      </c>
      <c r="AM658" s="20" t="str">
        <f>VLOOKUP(AC658,Data!A:M,13,0)</f>
        <v>0104918404-002</v>
      </c>
      <c r="AN658" s="20">
        <f>MATCH(L658,[1]Khach_hang!$O:$O,0)</f>
        <v>962</v>
      </c>
      <c r="AO658" s="20" t="str">
        <f t="shared" si="41"/>
        <v>WIN3776</v>
      </c>
      <c r="AP658" s="20" t="str">
        <f>IF(AND(AM658="0104918404",AO658=""),"WIN"&amp;L658,IF(AO658="",VLOOKUP(AM658,'mã win'!B:J,9,0),""))</f>
        <v/>
      </c>
      <c r="AQ658" s="25" t="str">
        <f t="shared" si="42"/>
        <v>WIN3776</v>
      </c>
      <c r="AR658" s="1">
        <f t="shared" si="43"/>
        <v>53460</v>
      </c>
    </row>
    <row r="659" spans="1:44" x14ac:dyDescent="0.25">
      <c r="A659" s="20">
        <v>8150</v>
      </c>
      <c r="B659" s="21">
        <v>9106049458</v>
      </c>
      <c r="C659" s="22">
        <v>45940</v>
      </c>
      <c r="D659" s="22">
        <v>45945</v>
      </c>
      <c r="E659" s="23">
        <v>45940.538474618101</v>
      </c>
      <c r="F659" s="21" t="s">
        <v>7625</v>
      </c>
      <c r="G659" s="22"/>
      <c r="H659" s="20" t="s">
        <v>4127</v>
      </c>
      <c r="I659" s="21" t="s">
        <v>4128</v>
      </c>
      <c r="J659" s="20" t="s">
        <v>4129</v>
      </c>
      <c r="K659" s="20" t="s">
        <v>4130</v>
      </c>
      <c r="L659" s="21" t="s">
        <v>7626</v>
      </c>
      <c r="M659" s="20" t="s">
        <v>7627</v>
      </c>
      <c r="N659" s="20" t="s">
        <v>7628</v>
      </c>
      <c r="O659" s="20">
        <v>40</v>
      </c>
      <c r="P659" s="21" t="s">
        <v>4176</v>
      </c>
      <c r="Q659" s="20" t="s">
        <v>4009</v>
      </c>
      <c r="R659" s="21" t="s">
        <v>4177</v>
      </c>
      <c r="S659" s="21" t="s">
        <v>4133</v>
      </c>
      <c r="T659" s="20">
        <v>41328</v>
      </c>
      <c r="U659" s="20">
        <v>2</v>
      </c>
      <c r="V659" s="20">
        <v>0</v>
      </c>
      <c r="W659" s="20" t="s">
        <v>7627</v>
      </c>
      <c r="X659" s="20" t="s">
        <v>7629</v>
      </c>
      <c r="Y659" s="22">
        <v>45940.538474733803</v>
      </c>
      <c r="AA659" s="20" t="s">
        <v>4134</v>
      </c>
      <c r="AB659" s="27">
        <v>9106049458</v>
      </c>
      <c r="AC659" s="25" t="str">
        <f>VLOOKUP(AB659,Data!AF:AG,2,0)</f>
        <v>9106049458-00483937</v>
      </c>
      <c r="AE659" s="25" t="str">
        <f>VLOOKUP(AC659,Data!A:G,7,0)</f>
        <v>00483937</v>
      </c>
      <c r="AF659" s="25" t="str">
        <f>VLOOKUP(AC659,Data!A:D,4,0)</f>
        <v>10/10/2025</v>
      </c>
      <c r="AG659" s="20" t="s">
        <v>55</v>
      </c>
      <c r="AH659" s="25" t="s">
        <v>11373</v>
      </c>
      <c r="AI659" s="25" t="str">
        <f>VLOOKUP(AG659,'mã win'!B:K,10,0)</f>
        <v>B</v>
      </c>
      <c r="AJ659" s="20" t="str">
        <f>VLOOKUP(Q659,'mã sp'!A:B,2,0)</f>
        <v>GSG250</v>
      </c>
      <c r="AK659" s="25" t="str">
        <f>VLOOKUP(AC659,Data!A:F,6,0)</f>
        <v>K25TTM</v>
      </c>
      <c r="AL659" s="20" t="str">
        <f t="shared" si="40"/>
        <v>3776 WM+ HNI 11 Dốc Vân, Mai Lâm</v>
      </c>
      <c r="AM659" s="20" t="str">
        <f>VLOOKUP(AC659,Data!A:M,13,0)</f>
        <v>0104918404-002</v>
      </c>
      <c r="AN659" s="20">
        <f>MATCH(L659,[1]Khach_hang!$O:$O,0)</f>
        <v>962</v>
      </c>
      <c r="AO659" s="20" t="str">
        <f t="shared" si="41"/>
        <v>WIN3776</v>
      </c>
      <c r="AP659" s="20" t="str">
        <f>IF(AND(AM659="0104918404",AO659=""),"WIN"&amp;L659,IF(AO659="",VLOOKUP(AM659,'mã win'!B:J,9,0),""))</f>
        <v/>
      </c>
      <c r="AQ659" s="25" t="str">
        <f t="shared" si="42"/>
        <v>WIN3776</v>
      </c>
      <c r="AR659" s="1">
        <f t="shared" si="43"/>
        <v>89268.479999999996</v>
      </c>
    </row>
    <row r="660" spans="1:44" x14ac:dyDescent="0.25">
      <c r="A660" s="20">
        <v>8153</v>
      </c>
      <c r="B660" s="21">
        <v>9106049416</v>
      </c>
      <c r="C660" s="22">
        <v>45940</v>
      </c>
      <c r="D660" s="22">
        <v>45940</v>
      </c>
      <c r="E660" s="23">
        <v>45940.544189120403</v>
      </c>
      <c r="F660" s="21" t="s">
        <v>7630</v>
      </c>
      <c r="G660" s="22"/>
      <c r="H660" s="20" t="s">
        <v>4127</v>
      </c>
      <c r="I660" s="21" t="s">
        <v>4128</v>
      </c>
      <c r="J660" s="20" t="s">
        <v>4129</v>
      </c>
      <c r="K660" s="20" t="s">
        <v>4130</v>
      </c>
      <c r="L660" s="21" t="s">
        <v>4802</v>
      </c>
      <c r="M660" s="20" t="s">
        <v>4803</v>
      </c>
      <c r="N660" s="20" t="s">
        <v>4804</v>
      </c>
      <c r="O660" s="20">
        <v>10</v>
      </c>
      <c r="P660" s="21" t="s">
        <v>4152</v>
      </c>
      <c r="Q660" s="20" t="s">
        <v>4012</v>
      </c>
      <c r="R660" s="21" t="s">
        <v>4153</v>
      </c>
      <c r="S660" s="21" t="s">
        <v>4133</v>
      </c>
      <c r="T660" s="20">
        <v>50182</v>
      </c>
      <c r="U660" s="20">
        <v>1</v>
      </c>
      <c r="V660" s="20">
        <v>0</v>
      </c>
      <c r="W660" s="20" t="s">
        <v>4803</v>
      </c>
      <c r="X660" s="20" t="s">
        <v>4805</v>
      </c>
      <c r="Y660" s="22">
        <v>45940.544188773201</v>
      </c>
      <c r="AA660" s="20" t="s">
        <v>4134</v>
      </c>
      <c r="AB660" s="27">
        <v>9106049416</v>
      </c>
      <c r="AC660" s="25" t="str">
        <f>VLOOKUP(AB660,Data!AF:AG,2,0)</f>
        <v>9106049416-00018822</v>
      </c>
      <c r="AE660" s="25" t="str">
        <f>VLOOKUP(AC660,Data!A:G,7,0)</f>
        <v>00018822</v>
      </c>
      <c r="AF660" s="25" t="str">
        <f>VLOOKUP(AC660,Data!A:D,4,0)</f>
        <v>10/10/2025</v>
      </c>
      <c r="AG660" s="20" t="s">
        <v>33</v>
      </c>
      <c r="AH660" s="25" t="s">
        <v>3737</v>
      </c>
      <c r="AI660" s="25" t="str">
        <f>VLOOKUP(AG660,'mã win'!B:K,10,0)</f>
        <v>B</v>
      </c>
      <c r="AJ660" s="20" t="str">
        <f>VLOOKUP(Q660,'mã sp'!A:B,2,0)</f>
        <v>GTLX250G</v>
      </c>
      <c r="AK660" s="25" t="str">
        <f>VLOOKUP(AC660,Data!A:F,6,0)</f>
        <v>K25TTM</v>
      </c>
      <c r="AL660" s="20" t="str">
        <f t="shared" si="40"/>
        <v>3524 WM+ BNH 203 Nguyễn Văn Cừ</v>
      </c>
      <c r="AM660" s="20" t="str">
        <f>VLOOKUP(AC660,Data!A:M,13,0)</f>
        <v>0104918404-031</v>
      </c>
      <c r="AO660" s="20" t="str">
        <f t="shared" si="41"/>
        <v/>
      </c>
      <c r="AP660" s="20" t="str">
        <f>IF(AND(AM660="0104918404",AO660=""),"WIN"&amp;L660,IF(AO660="",VLOOKUP(AM660,'mã win'!B:J,9,0),""))</f>
        <v>WIN-031</v>
      </c>
      <c r="AQ660" s="25" t="str">
        <f t="shared" si="42"/>
        <v>WIN-031</v>
      </c>
      <c r="AR660" s="1">
        <f t="shared" si="43"/>
        <v>54196.56</v>
      </c>
    </row>
    <row r="661" spans="1:44" x14ac:dyDescent="0.25">
      <c r="A661" s="20">
        <v>8154</v>
      </c>
      <c r="B661" s="21">
        <v>9106049495</v>
      </c>
      <c r="C661" s="22">
        <v>45940</v>
      </c>
      <c r="D661" s="22">
        <v>45940</v>
      </c>
      <c r="E661" s="23">
        <v>45940.545711192099</v>
      </c>
      <c r="F661" s="21" t="s">
        <v>7631</v>
      </c>
      <c r="G661" s="22"/>
      <c r="H661" s="20" t="s">
        <v>4127</v>
      </c>
      <c r="I661" s="21" t="s">
        <v>4128</v>
      </c>
      <c r="J661" s="20" t="s">
        <v>4129</v>
      </c>
      <c r="K661" s="20" t="s">
        <v>4130</v>
      </c>
      <c r="L661" s="21" t="s">
        <v>4531</v>
      </c>
      <c r="M661" s="20" t="s">
        <v>4532</v>
      </c>
      <c r="N661" s="20" t="s">
        <v>4533</v>
      </c>
      <c r="O661" s="20">
        <v>10</v>
      </c>
      <c r="P661" s="21" t="s">
        <v>4171</v>
      </c>
      <c r="Q661" s="20" t="s">
        <v>3998</v>
      </c>
      <c r="R661" s="21" t="s">
        <v>4172</v>
      </c>
      <c r="S661" s="21" t="s">
        <v>4133</v>
      </c>
      <c r="T661" s="20">
        <v>49500</v>
      </c>
      <c r="U661" s="20">
        <v>1</v>
      </c>
      <c r="V661" s="20">
        <v>0</v>
      </c>
      <c r="W661" s="20" t="s">
        <v>4532</v>
      </c>
      <c r="X661" s="20" t="s">
        <v>4161</v>
      </c>
      <c r="Y661" s="22">
        <v>45940.545710682898</v>
      </c>
      <c r="Z661" s="20" t="s">
        <v>7632</v>
      </c>
      <c r="AA661" s="20" t="s">
        <v>4134</v>
      </c>
      <c r="AB661" s="27">
        <v>9106049495</v>
      </c>
      <c r="AC661" s="25" t="str">
        <f>VLOOKUP(AB661,Data!AF:AG,2,0)</f>
        <v>9106049495-00010128</v>
      </c>
      <c r="AE661" s="25" t="str">
        <f>VLOOKUP(AC661,Data!A:G,7,0)</f>
        <v>00010128</v>
      </c>
      <c r="AF661" s="25" t="str">
        <f>VLOOKUP(AC661,Data!A:D,4,0)</f>
        <v>10/10/2025</v>
      </c>
      <c r="AG661" s="20" t="s">
        <v>686</v>
      </c>
      <c r="AH661" s="25" t="s">
        <v>3774</v>
      </c>
      <c r="AI661" s="25" t="str">
        <f>VLOOKUP(AG661,'mã win'!B:K,10,0)</f>
        <v>N</v>
      </c>
      <c r="AJ661" s="20" t="str">
        <f>VLOOKUP(Q661,'mã sp'!A:B,2,0)</f>
        <v>GL250</v>
      </c>
      <c r="AK661" s="25" t="str">
        <f>VLOOKUP(AC661,Data!A:F,6,0)</f>
        <v>K25TTM</v>
      </c>
      <c r="AL661" s="20" t="str">
        <f t="shared" si="40"/>
        <v>5229 WM+ QNI 107 Phan Chu Trinh</v>
      </c>
      <c r="AM661" s="20" t="str">
        <f>VLOOKUP(AC661,Data!A:M,13,0)</f>
        <v>0104918404-042</v>
      </c>
      <c r="AO661" s="20" t="str">
        <f t="shared" si="41"/>
        <v/>
      </c>
      <c r="AP661" s="20" t="str">
        <f>IF(AND(AM661="0104918404",AO661=""),"WIN"&amp;L661,IF(AO661="",VLOOKUP(AM661,'mã win'!B:J,9,0),""))</f>
        <v>WIN-042</v>
      </c>
      <c r="AQ661" s="25" t="str">
        <f t="shared" si="42"/>
        <v>WIN-042</v>
      </c>
      <c r="AR661" s="1">
        <f t="shared" si="43"/>
        <v>53460</v>
      </c>
    </row>
    <row r="662" spans="1:44" x14ac:dyDescent="0.25">
      <c r="A662" s="20">
        <v>8155</v>
      </c>
      <c r="B662" s="21">
        <v>9106049531</v>
      </c>
      <c r="C662" s="22">
        <v>45940</v>
      </c>
      <c r="D662" s="22">
        <v>45951</v>
      </c>
      <c r="E662" s="23">
        <v>45940.546582835603</v>
      </c>
      <c r="F662" s="21" t="s">
        <v>7633</v>
      </c>
      <c r="G662" s="22"/>
      <c r="H662" s="20" t="s">
        <v>4127</v>
      </c>
      <c r="I662" s="21" t="s">
        <v>4128</v>
      </c>
      <c r="J662" s="20" t="s">
        <v>4129</v>
      </c>
      <c r="K662" s="20" t="s">
        <v>4130</v>
      </c>
      <c r="L662" s="21" t="s">
        <v>6643</v>
      </c>
      <c r="M662" s="20" t="s">
        <v>6644</v>
      </c>
      <c r="N662" s="20" t="s">
        <v>6645</v>
      </c>
      <c r="O662" s="20">
        <v>10</v>
      </c>
      <c r="P662" s="21" t="s">
        <v>4131</v>
      </c>
      <c r="Q662" s="20" t="s">
        <v>4099</v>
      </c>
      <c r="R662" s="21" t="s">
        <v>4132</v>
      </c>
      <c r="S662" s="21" t="s">
        <v>4133</v>
      </c>
      <c r="T662" s="20">
        <v>73431</v>
      </c>
      <c r="U662" s="20">
        <v>3</v>
      </c>
      <c r="V662" s="20">
        <v>0</v>
      </c>
      <c r="W662" s="20" t="s">
        <v>6644</v>
      </c>
      <c r="X662" s="20" t="s">
        <v>4161</v>
      </c>
      <c r="Y662" s="22">
        <v>45940.546582488401</v>
      </c>
      <c r="AA662" s="20" t="s">
        <v>4134</v>
      </c>
      <c r="AB662" s="27">
        <v>9106049531</v>
      </c>
      <c r="AC662" s="25" t="str">
        <f>VLOOKUP(AB662,Data!AF:AG,2,0)</f>
        <v>9106049531-00160723</v>
      </c>
      <c r="AE662" s="25" t="str">
        <f>VLOOKUP(AC662,Data!A:G,7,0)</f>
        <v>00160723</v>
      </c>
      <c r="AF662" s="25" t="str">
        <f>VLOOKUP(AC662,Data!A:D,4,0)</f>
        <v>10/10/2025</v>
      </c>
      <c r="AG662" s="20" t="s">
        <v>198</v>
      </c>
      <c r="AH662" s="25" t="s">
        <v>10867</v>
      </c>
      <c r="AI662" s="25" t="str">
        <f>VLOOKUP(AG662,'mã win'!B:K,10,0)</f>
        <v>N</v>
      </c>
      <c r="AJ662" s="20" t="str">
        <f>VLOOKUP(Q662,'mã sp'!A:B,2,0)</f>
        <v>CGM300</v>
      </c>
      <c r="AK662" s="25" t="str">
        <f>VLOOKUP(AC662,Data!A:F,6,0)</f>
        <v>K25TTM</v>
      </c>
      <c r="AL662" s="20" t="str">
        <f t="shared" si="40"/>
        <v>3157 WM+ HCM 537 Nguyễn Duy Trinh</v>
      </c>
      <c r="AM662" s="20" t="str">
        <f>VLOOKUP(AC662,Data!A:M,13,0)</f>
        <v>0104918404</v>
      </c>
      <c r="AN662" s="20">
        <f>MATCH(L662,[1]Khach_hang!$O:$O,0)</f>
        <v>709</v>
      </c>
      <c r="AO662" s="20" t="str">
        <f t="shared" si="41"/>
        <v>WIN3157</v>
      </c>
      <c r="AP662" s="20" t="str">
        <f>IF(AND(AM662="0104918404",AO662=""),"WIN"&amp;L662,IF(AO662="",VLOOKUP(AM662,'mã win'!B:J,9,0),""))</f>
        <v/>
      </c>
      <c r="AQ662" s="25" t="str">
        <f t="shared" si="42"/>
        <v>WIN3157</v>
      </c>
      <c r="AR662" s="1">
        <f t="shared" si="43"/>
        <v>237916.44</v>
      </c>
    </row>
    <row r="663" spans="1:44" x14ac:dyDescent="0.25">
      <c r="A663" s="20">
        <v>8156</v>
      </c>
      <c r="B663" s="21">
        <v>9106049531</v>
      </c>
      <c r="C663" s="22">
        <v>45940</v>
      </c>
      <c r="D663" s="22">
        <v>45951</v>
      </c>
      <c r="E663" s="23">
        <v>45940.546582835603</v>
      </c>
      <c r="F663" s="21" t="s">
        <v>7633</v>
      </c>
      <c r="G663" s="22"/>
      <c r="H663" s="20" t="s">
        <v>4127</v>
      </c>
      <c r="I663" s="21" t="s">
        <v>4128</v>
      </c>
      <c r="J663" s="20" t="s">
        <v>4129</v>
      </c>
      <c r="K663" s="20" t="s">
        <v>4130</v>
      </c>
      <c r="L663" s="21" t="s">
        <v>6643</v>
      </c>
      <c r="M663" s="20" t="s">
        <v>6644</v>
      </c>
      <c r="N663" s="20" t="s">
        <v>6645</v>
      </c>
      <c r="O663" s="20">
        <v>20</v>
      </c>
      <c r="P663" s="21" t="s">
        <v>4137</v>
      </c>
      <c r="Q663" s="20" t="s">
        <v>4098</v>
      </c>
      <c r="R663" s="21" t="s">
        <v>4138</v>
      </c>
      <c r="S663" s="21" t="s">
        <v>4133</v>
      </c>
      <c r="T663" s="20">
        <v>111058</v>
      </c>
      <c r="U663" s="20">
        <v>4</v>
      </c>
      <c r="V663" s="20">
        <v>0</v>
      </c>
      <c r="W663" s="20" t="s">
        <v>6644</v>
      </c>
      <c r="X663" s="20" t="s">
        <v>4161</v>
      </c>
      <c r="Y663" s="22">
        <v>45940.546582488401</v>
      </c>
      <c r="AA663" s="20" t="s">
        <v>4134</v>
      </c>
      <c r="AB663" s="27">
        <v>9106049531</v>
      </c>
      <c r="AC663" s="25" t="str">
        <f>VLOOKUP(AB663,Data!AF:AG,2,0)</f>
        <v>9106049531-00160723</v>
      </c>
      <c r="AE663" s="25" t="str">
        <f>VLOOKUP(AC663,Data!A:G,7,0)</f>
        <v>00160723</v>
      </c>
      <c r="AF663" s="25" t="str">
        <f>VLOOKUP(AC663,Data!A:D,4,0)</f>
        <v>10/10/2025</v>
      </c>
      <c r="AG663" s="20" t="s">
        <v>198</v>
      </c>
      <c r="AH663" s="25" t="s">
        <v>10867</v>
      </c>
      <c r="AI663" s="25" t="str">
        <f>VLOOKUP(AG663,'mã win'!B:K,10,0)</f>
        <v>N</v>
      </c>
      <c r="AJ663" s="20" t="str">
        <f>VLOOKUP(Q663,'mã sp'!A:B,2,0)</f>
        <v>GM500</v>
      </c>
      <c r="AK663" s="25" t="str">
        <f>VLOOKUP(AC663,Data!A:F,6,0)</f>
        <v>K25TTM</v>
      </c>
      <c r="AL663" s="20" t="str">
        <f t="shared" si="40"/>
        <v>3157 WM+ HCM 537 Nguyễn Duy Trinh</v>
      </c>
      <c r="AM663" s="20" t="str">
        <f>VLOOKUP(AC663,Data!A:M,13,0)</f>
        <v>0104918404</v>
      </c>
      <c r="AN663" s="20">
        <f>MATCH(L663,[1]Khach_hang!$O:$O,0)</f>
        <v>709</v>
      </c>
      <c r="AO663" s="20" t="str">
        <f t="shared" si="41"/>
        <v>WIN3157</v>
      </c>
      <c r="AP663" s="20" t="str">
        <f>IF(AND(AM663="0104918404",AO663=""),"WIN"&amp;L663,IF(AO663="",VLOOKUP(AM663,'mã win'!B:J,9,0),""))</f>
        <v/>
      </c>
      <c r="AQ663" s="25" t="str">
        <f t="shared" si="42"/>
        <v>WIN3157</v>
      </c>
      <c r="AR663" s="1">
        <f t="shared" si="43"/>
        <v>479770.56</v>
      </c>
    </row>
    <row r="664" spans="1:44" x14ac:dyDescent="0.25">
      <c r="A664" s="20">
        <v>8157</v>
      </c>
      <c r="B664" s="21">
        <v>9106049531</v>
      </c>
      <c r="C664" s="22">
        <v>45940</v>
      </c>
      <c r="D664" s="22">
        <v>45951</v>
      </c>
      <c r="E664" s="23">
        <v>45940.546582835603</v>
      </c>
      <c r="F664" s="21" t="s">
        <v>7633</v>
      </c>
      <c r="G664" s="22"/>
      <c r="H664" s="20" t="s">
        <v>4127</v>
      </c>
      <c r="I664" s="21" t="s">
        <v>4128</v>
      </c>
      <c r="J664" s="20" t="s">
        <v>4129</v>
      </c>
      <c r="K664" s="20" t="s">
        <v>4130</v>
      </c>
      <c r="L664" s="21" t="s">
        <v>6643</v>
      </c>
      <c r="M664" s="20" t="s">
        <v>6644</v>
      </c>
      <c r="N664" s="20" t="s">
        <v>6645</v>
      </c>
      <c r="O664" s="20">
        <v>30</v>
      </c>
      <c r="P664" s="21" t="s">
        <v>4135</v>
      </c>
      <c r="Q664" s="20" t="s">
        <v>4086</v>
      </c>
      <c r="R664" s="21" t="s">
        <v>4136</v>
      </c>
      <c r="S664" s="21" t="s">
        <v>4133</v>
      </c>
      <c r="T664" s="20">
        <v>45588</v>
      </c>
      <c r="U664" s="20">
        <v>2</v>
      </c>
      <c r="V664" s="20">
        <v>0</v>
      </c>
      <c r="W664" s="20" t="s">
        <v>6644</v>
      </c>
      <c r="X664" s="20" t="s">
        <v>4161</v>
      </c>
      <c r="Y664" s="22">
        <v>45940.546582488401</v>
      </c>
      <c r="AA664" s="20" t="s">
        <v>4134</v>
      </c>
      <c r="AB664" s="27">
        <v>9106049531</v>
      </c>
      <c r="AC664" s="25" t="str">
        <f>VLOOKUP(AB664,Data!AF:AG,2,0)</f>
        <v>9106049531-00160723</v>
      </c>
      <c r="AE664" s="25" t="str">
        <f>VLOOKUP(AC664,Data!A:G,7,0)</f>
        <v>00160723</v>
      </c>
      <c r="AF664" s="25" t="str">
        <f>VLOOKUP(AC664,Data!A:D,4,0)</f>
        <v>10/10/2025</v>
      </c>
      <c r="AG664" s="20" t="s">
        <v>198</v>
      </c>
      <c r="AH664" s="25" t="s">
        <v>10867</v>
      </c>
      <c r="AI664" s="25" t="str">
        <f>VLOOKUP(AG664,'mã win'!B:K,10,0)</f>
        <v>N</v>
      </c>
      <c r="AJ664" s="20" t="str">
        <f>VLOOKUP(Q664,'mã sp'!A:B,2,0)</f>
        <v>TH200</v>
      </c>
      <c r="AK664" s="25" t="str">
        <f>VLOOKUP(AC664,Data!A:F,6,0)</f>
        <v>K25TTM</v>
      </c>
      <c r="AL664" s="20" t="str">
        <f t="shared" si="40"/>
        <v>3157 WM+ HCM 537 Nguyễn Duy Trinh</v>
      </c>
      <c r="AM664" s="20" t="str">
        <f>VLOOKUP(AC664,Data!A:M,13,0)</f>
        <v>0104918404</v>
      </c>
      <c r="AN664" s="20">
        <f>MATCH(L664,[1]Khach_hang!$O:$O,0)</f>
        <v>709</v>
      </c>
      <c r="AO664" s="20" t="str">
        <f t="shared" si="41"/>
        <v>WIN3157</v>
      </c>
      <c r="AP664" s="20" t="str">
        <f>IF(AND(AM664="0104918404",AO664=""),"WIN"&amp;L664,IF(AO664="",VLOOKUP(AM664,'mã win'!B:J,9,0),""))</f>
        <v/>
      </c>
      <c r="AQ664" s="25" t="str">
        <f t="shared" si="42"/>
        <v>WIN3157</v>
      </c>
      <c r="AR664" s="1">
        <f t="shared" si="43"/>
        <v>98470.080000000002</v>
      </c>
    </row>
    <row r="665" spans="1:44" x14ac:dyDescent="0.25">
      <c r="A665" s="20">
        <v>8158</v>
      </c>
      <c r="B665" s="21">
        <v>9106049531</v>
      </c>
      <c r="C665" s="22">
        <v>45940</v>
      </c>
      <c r="D665" s="22">
        <v>45951</v>
      </c>
      <c r="E665" s="23">
        <v>45940.546582835603</v>
      </c>
      <c r="F665" s="21" t="s">
        <v>7633</v>
      </c>
      <c r="G665" s="22"/>
      <c r="H665" s="20" t="s">
        <v>4127</v>
      </c>
      <c r="I665" s="21" t="s">
        <v>4128</v>
      </c>
      <c r="J665" s="20" t="s">
        <v>4129</v>
      </c>
      <c r="K665" s="20" t="s">
        <v>4130</v>
      </c>
      <c r="L665" s="21" t="s">
        <v>6643</v>
      </c>
      <c r="M665" s="20" t="s">
        <v>6644</v>
      </c>
      <c r="N665" s="20" t="s">
        <v>6645</v>
      </c>
      <c r="O665" s="20">
        <v>40</v>
      </c>
      <c r="P665" s="21" t="s">
        <v>4171</v>
      </c>
      <c r="Q665" s="20" t="s">
        <v>3998</v>
      </c>
      <c r="R665" s="21" t="s">
        <v>4172</v>
      </c>
      <c r="S665" s="21" t="s">
        <v>4133</v>
      </c>
      <c r="T665" s="20">
        <v>49500</v>
      </c>
      <c r="U665" s="20">
        <v>2</v>
      </c>
      <c r="V665" s="20">
        <v>0</v>
      </c>
      <c r="W665" s="20" t="s">
        <v>6644</v>
      </c>
      <c r="X665" s="20" t="s">
        <v>4161</v>
      </c>
      <c r="Y665" s="22">
        <v>45940.546582488401</v>
      </c>
      <c r="AA665" s="20" t="s">
        <v>4134</v>
      </c>
      <c r="AB665" s="27">
        <v>9106049531</v>
      </c>
      <c r="AC665" s="25" t="str">
        <f>VLOOKUP(AB665,Data!AF:AG,2,0)</f>
        <v>9106049531-00160723</v>
      </c>
      <c r="AE665" s="25" t="str">
        <f>VLOOKUP(AC665,Data!A:G,7,0)</f>
        <v>00160723</v>
      </c>
      <c r="AF665" s="25" t="str">
        <f>VLOOKUP(AC665,Data!A:D,4,0)</f>
        <v>10/10/2025</v>
      </c>
      <c r="AG665" s="20" t="s">
        <v>198</v>
      </c>
      <c r="AH665" s="25" t="s">
        <v>10867</v>
      </c>
      <c r="AI665" s="25" t="str">
        <f>VLOOKUP(AG665,'mã win'!B:K,10,0)</f>
        <v>N</v>
      </c>
      <c r="AJ665" s="20" t="str">
        <f>VLOOKUP(Q665,'mã sp'!A:B,2,0)</f>
        <v>GL250</v>
      </c>
      <c r="AK665" s="25" t="str">
        <f>VLOOKUP(AC665,Data!A:F,6,0)</f>
        <v>K25TTM</v>
      </c>
      <c r="AL665" s="20" t="str">
        <f t="shared" si="40"/>
        <v>3157 WM+ HCM 537 Nguyễn Duy Trinh</v>
      </c>
      <c r="AM665" s="20" t="str">
        <f>VLOOKUP(AC665,Data!A:M,13,0)</f>
        <v>0104918404</v>
      </c>
      <c r="AN665" s="20">
        <f>MATCH(L665,[1]Khach_hang!$O:$O,0)</f>
        <v>709</v>
      </c>
      <c r="AO665" s="20" t="str">
        <f t="shared" si="41"/>
        <v>WIN3157</v>
      </c>
      <c r="AP665" s="20" t="str">
        <f>IF(AND(AM665="0104918404",AO665=""),"WIN"&amp;L665,IF(AO665="",VLOOKUP(AM665,'mã win'!B:J,9,0),""))</f>
        <v/>
      </c>
      <c r="AQ665" s="25" t="str">
        <f t="shared" si="42"/>
        <v>WIN3157</v>
      </c>
      <c r="AR665" s="1">
        <f t="shared" si="43"/>
        <v>106920</v>
      </c>
    </row>
    <row r="666" spans="1:44" x14ac:dyDescent="0.25">
      <c r="A666" s="20">
        <v>8159</v>
      </c>
      <c r="B666" s="21">
        <v>9106049531</v>
      </c>
      <c r="C666" s="22">
        <v>45940</v>
      </c>
      <c r="D666" s="22">
        <v>45951</v>
      </c>
      <c r="E666" s="23">
        <v>45940.546582835603</v>
      </c>
      <c r="F666" s="21" t="s">
        <v>7633</v>
      </c>
      <c r="G666" s="22"/>
      <c r="H666" s="20" t="s">
        <v>4127</v>
      </c>
      <c r="I666" s="21" t="s">
        <v>4128</v>
      </c>
      <c r="J666" s="20" t="s">
        <v>4129</v>
      </c>
      <c r="K666" s="20" t="s">
        <v>4130</v>
      </c>
      <c r="L666" s="21" t="s">
        <v>6643</v>
      </c>
      <c r="M666" s="20" t="s">
        <v>6644</v>
      </c>
      <c r="N666" s="20" t="s">
        <v>6645</v>
      </c>
      <c r="O666" s="20">
        <v>50</v>
      </c>
      <c r="P666" s="21" t="s">
        <v>4150</v>
      </c>
      <c r="Q666" s="20" t="s">
        <v>3966</v>
      </c>
      <c r="R666" s="21" t="s">
        <v>4151</v>
      </c>
      <c r="S666" s="21" t="s">
        <v>4133</v>
      </c>
      <c r="T666" s="20">
        <v>70950</v>
      </c>
      <c r="U666" s="20">
        <v>3</v>
      </c>
      <c r="V666" s="20">
        <v>0</v>
      </c>
      <c r="W666" s="20" t="s">
        <v>6644</v>
      </c>
      <c r="X666" s="20" t="s">
        <v>4161</v>
      </c>
      <c r="Y666" s="22">
        <v>45940.546582488401</v>
      </c>
      <c r="AA666" s="20" t="s">
        <v>4134</v>
      </c>
      <c r="AB666" s="27">
        <v>9106049531</v>
      </c>
      <c r="AC666" s="25" t="str">
        <f>VLOOKUP(AB666,Data!AF:AG,2,0)</f>
        <v>9106049531-00160723</v>
      </c>
      <c r="AE666" s="25" t="str">
        <f>VLOOKUP(AC666,Data!A:G,7,0)</f>
        <v>00160723</v>
      </c>
      <c r="AF666" s="25" t="str">
        <f>VLOOKUP(AC666,Data!A:D,4,0)</f>
        <v>10/10/2025</v>
      </c>
      <c r="AG666" s="20" t="s">
        <v>198</v>
      </c>
      <c r="AH666" s="25" t="s">
        <v>10867</v>
      </c>
      <c r="AI666" s="25" t="str">
        <f>VLOOKUP(AG666,'mã win'!B:K,10,0)</f>
        <v>N</v>
      </c>
      <c r="AJ666" s="20" t="str">
        <f>VLOOKUP(Q666,'mã sp'!A:B,2,0)</f>
        <v>CN300</v>
      </c>
      <c r="AK666" s="25" t="str">
        <f>VLOOKUP(AC666,Data!A:F,6,0)</f>
        <v>K25TTM</v>
      </c>
      <c r="AL666" s="20" t="str">
        <f t="shared" si="40"/>
        <v>3157 WM+ HCM 537 Nguyễn Duy Trinh</v>
      </c>
      <c r="AM666" s="20" t="str">
        <f>VLOOKUP(AC666,Data!A:M,13,0)</f>
        <v>0104918404</v>
      </c>
      <c r="AN666" s="20">
        <f>MATCH(L666,[1]Khach_hang!$O:$O,0)</f>
        <v>709</v>
      </c>
      <c r="AO666" s="20" t="str">
        <f t="shared" si="41"/>
        <v>WIN3157</v>
      </c>
      <c r="AP666" s="20" t="str">
        <f>IF(AND(AM666="0104918404",AO666=""),"WIN"&amp;L666,IF(AO666="",VLOOKUP(AM666,'mã win'!B:J,9,0),""))</f>
        <v/>
      </c>
      <c r="AQ666" s="25" t="str">
        <f t="shared" si="42"/>
        <v>WIN3157</v>
      </c>
      <c r="AR666" s="1">
        <f t="shared" si="43"/>
        <v>229878</v>
      </c>
    </row>
    <row r="667" spans="1:44" x14ac:dyDescent="0.25">
      <c r="A667" s="20">
        <v>8160</v>
      </c>
      <c r="B667" s="21">
        <v>9106049531</v>
      </c>
      <c r="C667" s="22">
        <v>45940</v>
      </c>
      <c r="D667" s="22">
        <v>45951</v>
      </c>
      <c r="E667" s="23">
        <v>45940.546582835603</v>
      </c>
      <c r="F667" s="21" t="s">
        <v>7633</v>
      </c>
      <c r="G667" s="22"/>
      <c r="H667" s="20" t="s">
        <v>4127</v>
      </c>
      <c r="I667" s="21" t="s">
        <v>4128</v>
      </c>
      <c r="J667" s="20" t="s">
        <v>4129</v>
      </c>
      <c r="K667" s="20" t="s">
        <v>4130</v>
      </c>
      <c r="L667" s="21" t="s">
        <v>6643</v>
      </c>
      <c r="M667" s="20" t="s">
        <v>6644</v>
      </c>
      <c r="N667" s="20" t="s">
        <v>6645</v>
      </c>
      <c r="O667" s="20">
        <v>60</v>
      </c>
      <c r="P667" s="21" t="s">
        <v>4139</v>
      </c>
      <c r="Q667" s="20" t="s">
        <v>3948</v>
      </c>
      <c r="R667" s="21" t="s">
        <v>4140</v>
      </c>
      <c r="S667" s="21" t="s">
        <v>4133</v>
      </c>
      <c r="T667" s="20">
        <v>74250</v>
      </c>
      <c r="U667" s="20">
        <v>3</v>
      </c>
      <c r="V667" s="20">
        <v>0</v>
      </c>
      <c r="W667" s="20" t="s">
        <v>6644</v>
      </c>
      <c r="X667" s="20" t="s">
        <v>4161</v>
      </c>
      <c r="Y667" s="22">
        <v>45940.546582488401</v>
      </c>
      <c r="AA667" s="20" t="s">
        <v>4134</v>
      </c>
      <c r="AB667" s="27">
        <v>9106049531</v>
      </c>
      <c r="AC667" s="25" t="str">
        <f>VLOOKUP(AB667,Data!AF:AG,2,0)</f>
        <v>9106049531-00160723</v>
      </c>
      <c r="AE667" s="25" t="str">
        <f>VLOOKUP(AC667,Data!A:G,7,0)</f>
        <v>00160723</v>
      </c>
      <c r="AF667" s="25" t="str">
        <f>VLOOKUP(AC667,Data!A:D,4,0)</f>
        <v>10/10/2025</v>
      </c>
      <c r="AG667" s="20" t="s">
        <v>198</v>
      </c>
      <c r="AH667" s="25" t="s">
        <v>10867</v>
      </c>
      <c r="AI667" s="25" t="str">
        <f>VLOOKUP(AG667,'mã win'!B:K,10,0)</f>
        <v>N</v>
      </c>
      <c r="AJ667" s="20" t="str">
        <f>VLOOKUP(Q667,'mã sp'!A:B,2,0)</f>
        <v>CC300</v>
      </c>
      <c r="AK667" s="25" t="str">
        <f>VLOOKUP(AC667,Data!A:F,6,0)</f>
        <v>K25TTM</v>
      </c>
      <c r="AL667" s="20" t="str">
        <f t="shared" si="40"/>
        <v>3157 WM+ HCM 537 Nguyễn Duy Trinh</v>
      </c>
      <c r="AM667" s="20" t="str">
        <f>VLOOKUP(AC667,Data!A:M,13,0)</f>
        <v>0104918404</v>
      </c>
      <c r="AN667" s="20">
        <f>MATCH(L667,[1]Khach_hang!$O:$O,0)</f>
        <v>709</v>
      </c>
      <c r="AO667" s="20" t="str">
        <f t="shared" si="41"/>
        <v>WIN3157</v>
      </c>
      <c r="AP667" s="20" t="str">
        <f>IF(AND(AM667="0104918404",AO667=""),"WIN"&amp;L667,IF(AO667="",VLOOKUP(AM667,'mã win'!B:J,9,0),""))</f>
        <v/>
      </c>
      <c r="AQ667" s="25" t="str">
        <f t="shared" si="42"/>
        <v>WIN3157</v>
      </c>
      <c r="AR667" s="1">
        <f t="shared" si="43"/>
        <v>240570</v>
      </c>
    </row>
    <row r="668" spans="1:44" x14ac:dyDescent="0.25">
      <c r="A668" s="20">
        <v>8161</v>
      </c>
      <c r="B668" s="21">
        <v>9106049531</v>
      </c>
      <c r="C668" s="22">
        <v>45940</v>
      </c>
      <c r="D668" s="22">
        <v>45951</v>
      </c>
      <c r="E668" s="23">
        <v>45940.546582835603</v>
      </c>
      <c r="F668" s="21" t="s">
        <v>7633</v>
      </c>
      <c r="G668" s="22"/>
      <c r="H668" s="20" t="s">
        <v>4127</v>
      </c>
      <c r="I668" s="21" t="s">
        <v>4128</v>
      </c>
      <c r="J668" s="20" t="s">
        <v>4129</v>
      </c>
      <c r="K668" s="20" t="s">
        <v>4130</v>
      </c>
      <c r="L668" s="21" t="s">
        <v>6643</v>
      </c>
      <c r="M668" s="20" t="s">
        <v>6644</v>
      </c>
      <c r="N668" s="20" t="s">
        <v>6645</v>
      </c>
      <c r="O668" s="20">
        <v>70</v>
      </c>
      <c r="P668" s="21" t="s">
        <v>4141</v>
      </c>
      <c r="Q668" s="20" t="s">
        <v>4058</v>
      </c>
      <c r="R668" s="21" t="s">
        <v>4142</v>
      </c>
      <c r="S668" s="21" t="s">
        <v>4133</v>
      </c>
      <c r="T668" s="20">
        <v>37720</v>
      </c>
      <c r="U668" s="20">
        <v>3</v>
      </c>
      <c r="V668" s="20">
        <v>0</v>
      </c>
      <c r="W668" s="20" t="s">
        <v>6644</v>
      </c>
      <c r="X668" s="20" t="s">
        <v>4161</v>
      </c>
      <c r="Y668" s="22">
        <v>45940.546582488401</v>
      </c>
      <c r="AA668" s="20" t="s">
        <v>4134</v>
      </c>
      <c r="AB668" s="27">
        <v>9106049531</v>
      </c>
      <c r="AC668" s="25" t="str">
        <f>VLOOKUP(AB668,Data!AF:AG,2,0)</f>
        <v>9106049531-00160723</v>
      </c>
      <c r="AE668" s="25" t="str">
        <f>VLOOKUP(AC668,Data!A:G,7,0)</f>
        <v>00160723</v>
      </c>
      <c r="AF668" s="25" t="str">
        <f>VLOOKUP(AC668,Data!A:D,4,0)</f>
        <v>10/10/2025</v>
      </c>
      <c r="AG668" s="20" t="s">
        <v>198</v>
      </c>
      <c r="AH668" s="25" t="s">
        <v>10867</v>
      </c>
      <c r="AI668" s="25" t="str">
        <f>VLOOKUP(AG668,'mã win'!B:K,10,0)</f>
        <v>N</v>
      </c>
      <c r="AJ668" s="20" t="str">
        <f>VLOOKUP(Q668,'mã sp'!A:B,2,0)</f>
        <v>MNH250</v>
      </c>
      <c r="AK668" s="25" t="str">
        <f>VLOOKUP(AC668,Data!A:F,6,0)</f>
        <v>K25TTM</v>
      </c>
      <c r="AL668" s="20" t="str">
        <f t="shared" si="40"/>
        <v>3157 WM+ HCM 537 Nguyễn Duy Trinh</v>
      </c>
      <c r="AM668" s="20" t="str">
        <f>VLOOKUP(AC668,Data!A:M,13,0)</f>
        <v>0104918404</v>
      </c>
      <c r="AN668" s="20">
        <f>MATCH(L668,[1]Khach_hang!$O:$O,0)</f>
        <v>709</v>
      </c>
      <c r="AO668" s="20" t="str">
        <f t="shared" si="41"/>
        <v>WIN3157</v>
      </c>
      <c r="AP668" s="20" t="str">
        <f>IF(AND(AM668="0104918404",AO668=""),"WIN"&amp;L668,IF(AO668="",VLOOKUP(AM668,'mã win'!B:J,9,0),""))</f>
        <v/>
      </c>
      <c r="AQ668" s="25" t="str">
        <f t="shared" si="42"/>
        <v>WIN3157</v>
      </c>
      <c r="AR668" s="1">
        <f t="shared" si="43"/>
        <v>122212.8</v>
      </c>
    </row>
    <row r="669" spans="1:44" x14ac:dyDescent="0.25">
      <c r="A669" s="20">
        <v>8162</v>
      </c>
      <c r="B669" s="21">
        <v>9106049536</v>
      </c>
      <c r="C669" s="22">
        <v>45940</v>
      </c>
      <c r="D669" s="22">
        <v>45940</v>
      </c>
      <c r="E669" s="23">
        <v>45940.548569363396</v>
      </c>
      <c r="F669" s="21" t="s">
        <v>7634</v>
      </c>
      <c r="G669" s="22"/>
      <c r="H669" s="20" t="s">
        <v>4127</v>
      </c>
      <c r="I669" s="21" t="s">
        <v>4128</v>
      </c>
      <c r="J669" s="20" t="s">
        <v>4129</v>
      </c>
      <c r="K669" s="20" t="s">
        <v>4130</v>
      </c>
      <c r="L669" s="21" t="s">
        <v>4531</v>
      </c>
      <c r="M669" s="20" t="s">
        <v>4532</v>
      </c>
      <c r="N669" s="20" t="s">
        <v>4533</v>
      </c>
      <c r="O669" s="20">
        <v>10</v>
      </c>
      <c r="P669" s="21" t="s">
        <v>4141</v>
      </c>
      <c r="Q669" s="20" t="s">
        <v>4058</v>
      </c>
      <c r="R669" s="21" t="s">
        <v>4142</v>
      </c>
      <c r="S669" s="21" t="s">
        <v>4133</v>
      </c>
      <c r="T669" s="20">
        <v>37720</v>
      </c>
      <c r="U669" s="20">
        <v>1</v>
      </c>
      <c r="V669" s="20">
        <v>0</v>
      </c>
      <c r="W669" s="20" t="s">
        <v>4532</v>
      </c>
      <c r="X669" s="20" t="s">
        <v>4161</v>
      </c>
      <c r="Y669" s="22">
        <v>45940.548569016202</v>
      </c>
      <c r="Z669" s="20" t="s">
        <v>7635</v>
      </c>
      <c r="AA669" s="20" t="s">
        <v>4134</v>
      </c>
      <c r="AB669" s="27">
        <v>9106049536</v>
      </c>
      <c r="AC669" s="25" t="str">
        <f>VLOOKUP(AB669,Data!AF:AG,2,0)</f>
        <v>9106049536-00010129</v>
      </c>
      <c r="AE669" s="25" t="str">
        <f>VLOOKUP(AC669,Data!A:G,7,0)</f>
        <v>00010129</v>
      </c>
      <c r="AF669" s="25" t="str">
        <f>VLOOKUP(AC669,Data!A:D,4,0)</f>
        <v>10/10/2025</v>
      </c>
      <c r="AG669" s="20" t="s">
        <v>686</v>
      </c>
      <c r="AH669" s="25" t="s">
        <v>3774</v>
      </c>
      <c r="AI669" s="25" t="str">
        <f>VLOOKUP(AG669,'mã win'!B:K,10,0)</f>
        <v>N</v>
      </c>
      <c r="AJ669" s="20" t="str">
        <f>VLOOKUP(Q669,'mã sp'!A:B,2,0)</f>
        <v>MNH250</v>
      </c>
      <c r="AK669" s="25" t="str">
        <f>VLOOKUP(AC669,Data!A:F,6,0)</f>
        <v>K25TTM</v>
      </c>
      <c r="AL669" s="20" t="str">
        <f t="shared" si="40"/>
        <v>5229 WM+ QNI 107 Phan Chu Trinh</v>
      </c>
      <c r="AM669" s="20" t="str">
        <f>VLOOKUP(AC669,Data!A:M,13,0)</f>
        <v>0104918404-042</v>
      </c>
      <c r="AO669" s="20" t="str">
        <f t="shared" si="41"/>
        <v/>
      </c>
      <c r="AP669" s="20" t="str">
        <f>IF(AND(AM669="0104918404",AO669=""),"WIN"&amp;L669,IF(AO669="",VLOOKUP(AM669,'mã win'!B:J,9,0),""))</f>
        <v>WIN-042</v>
      </c>
      <c r="AQ669" s="25" t="str">
        <f t="shared" si="42"/>
        <v>WIN-042</v>
      </c>
      <c r="AR669" s="1">
        <f t="shared" si="43"/>
        <v>40737.599999999999</v>
      </c>
    </row>
    <row r="670" spans="1:44" x14ac:dyDescent="0.25">
      <c r="A670" s="20">
        <v>8163</v>
      </c>
      <c r="B670" s="21">
        <v>9106049525</v>
      </c>
      <c r="C670" s="22">
        <v>45940</v>
      </c>
      <c r="D670" s="22">
        <v>45940</v>
      </c>
      <c r="E670" s="23">
        <v>45940.549189814803</v>
      </c>
      <c r="F670" s="21" t="s">
        <v>7636</v>
      </c>
      <c r="G670" s="22"/>
      <c r="H670" s="20" t="s">
        <v>4127</v>
      </c>
      <c r="I670" s="21" t="s">
        <v>4128</v>
      </c>
      <c r="J670" s="20" t="s">
        <v>4129</v>
      </c>
      <c r="K670" s="20" t="s">
        <v>4130</v>
      </c>
      <c r="L670" s="21" t="s">
        <v>7637</v>
      </c>
      <c r="M670" s="20" t="s">
        <v>7638</v>
      </c>
      <c r="N670" s="20" t="s">
        <v>7639</v>
      </c>
      <c r="O670" s="20">
        <v>10</v>
      </c>
      <c r="P670" s="21" t="s">
        <v>4152</v>
      </c>
      <c r="Q670" s="20" t="s">
        <v>4012</v>
      </c>
      <c r="R670" s="21" t="s">
        <v>4153</v>
      </c>
      <c r="S670" s="21" t="s">
        <v>4133</v>
      </c>
      <c r="T670" s="20">
        <v>50182</v>
      </c>
      <c r="U670" s="20">
        <v>2</v>
      </c>
      <c r="V670" s="20">
        <v>0</v>
      </c>
      <c r="W670" s="20" t="s">
        <v>7638</v>
      </c>
      <c r="Y670" s="22">
        <v>45940.549189432902</v>
      </c>
      <c r="AA670" s="20" t="s">
        <v>4134</v>
      </c>
      <c r="AB670" s="27">
        <v>9106049525</v>
      </c>
      <c r="AC670" s="25" t="str">
        <f>VLOOKUP(AB670,Data!AF:AG,2,0)</f>
        <v>9106049525-00015048</v>
      </c>
      <c r="AE670" s="25" t="str">
        <f>VLOOKUP(AC670,Data!A:G,7,0)</f>
        <v>00015048</v>
      </c>
      <c r="AF670" s="25" t="str">
        <f>VLOOKUP(AC670,Data!A:D,4,0)</f>
        <v>10/10/2025</v>
      </c>
      <c r="AG670" s="20" t="s">
        <v>247</v>
      </c>
      <c r="AH670" s="25" t="s">
        <v>3795</v>
      </c>
      <c r="AI670" s="25" t="str">
        <f>VLOOKUP(AG670,'mã win'!B:K,10,0)</f>
        <v>N</v>
      </c>
      <c r="AJ670" s="20" t="str">
        <f>VLOOKUP(Q670,'mã sp'!A:B,2,0)</f>
        <v>GTLX250G</v>
      </c>
      <c r="AK670" s="25" t="str">
        <f>VLOOKUP(AC670,Data!A:F,6,0)</f>
        <v>K25TTM</v>
      </c>
      <c r="AL670" s="20" t="str">
        <f t="shared" si="40"/>
        <v>6191 WM+ VTU 234 Nguyễn Văn Linh</v>
      </c>
      <c r="AM670" s="20" t="str">
        <f>VLOOKUP(AC670,Data!A:M,13,0)</f>
        <v>0104918404-047</v>
      </c>
      <c r="AO670" s="20" t="str">
        <f t="shared" si="41"/>
        <v/>
      </c>
      <c r="AP670" s="20" t="str">
        <f>IF(AND(AM670="0104918404",AO670=""),"WIN"&amp;L670,IF(AO670="",VLOOKUP(AM670,'mã win'!B:J,9,0),""))</f>
        <v>WIN-047</v>
      </c>
      <c r="AQ670" s="25" t="str">
        <f t="shared" si="42"/>
        <v>WIN-047</v>
      </c>
      <c r="AR670" s="1">
        <f t="shared" si="43"/>
        <v>108393.12</v>
      </c>
    </row>
    <row r="671" spans="1:44" x14ac:dyDescent="0.25">
      <c r="A671" s="20">
        <v>8164</v>
      </c>
      <c r="B671" s="21">
        <v>9106049569</v>
      </c>
      <c r="C671" s="22">
        <v>45940</v>
      </c>
      <c r="D671" s="22">
        <v>45945</v>
      </c>
      <c r="E671" s="23">
        <v>45940.552884027798</v>
      </c>
      <c r="F671" s="21" t="s">
        <v>7640</v>
      </c>
      <c r="G671" s="22"/>
      <c r="H671" s="20" t="s">
        <v>4127</v>
      </c>
      <c r="I671" s="21" t="s">
        <v>4128</v>
      </c>
      <c r="J671" s="20" t="s">
        <v>4129</v>
      </c>
      <c r="K671" s="20" t="s">
        <v>4130</v>
      </c>
      <c r="L671" s="21" t="s">
        <v>7641</v>
      </c>
      <c r="M671" s="20" t="s">
        <v>7642</v>
      </c>
      <c r="N671" s="20" t="s">
        <v>7643</v>
      </c>
      <c r="O671" s="20">
        <v>10</v>
      </c>
      <c r="P671" s="21" t="s">
        <v>4137</v>
      </c>
      <c r="Q671" s="20" t="s">
        <v>4098</v>
      </c>
      <c r="R671" s="21" t="s">
        <v>4138</v>
      </c>
      <c r="S671" s="21" t="s">
        <v>4133</v>
      </c>
      <c r="T671" s="20">
        <v>111058</v>
      </c>
      <c r="U671" s="20">
        <v>2</v>
      </c>
      <c r="V671" s="20">
        <v>0</v>
      </c>
      <c r="W671" s="20" t="s">
        <v>7642</v>
      </c>
      <c r="Y671" s="22">
        <v>45940.552883449098</v>
      </c>
      <c r="AA671" s="20" t="s">
        <v>4134</v>
      </c>
      <c r="AB671" s="27">
        <v>9106049569</v>
      </c>
      <c r="AC671" s="25" t="str">
        <f>VLOOKUP(AB671,Data!AF:AG,2,0)</f>
        <v>9106049569-00483972</v>
      </c>
      <c r="AE671" s="25" t="str">
        <f>VLOOKUP(AC671,Data!A:G,7,0)</f>
        <v>00483972</v>
      </c>
      <c r="AF671" s="25" t="str">
        <f>VLOOKUP(AC671,Data!A:D,4,0)</f>
        <v>10/10/2025</v>
      </c>
      <c r="AG671" s="20" t="s">
        <v>55</v>
      </c>
      <c r="AH671" s="25" t="s">
        <v>14506</v>
      </c>
      <c r="AI671" s="25" t="str">
        <f>VLOOKUP(AG671,'mã win'!B:K,10,0)</f>
        <v>B</v>
      </c>
      <c r="AJ671" s="20" t="str">
        <f>VLOOKUP(Q671,'mã sp'!A:B,2,0)</f>
        <v>GM500</v>
      </c>
      <c r="AK671" s="25" t="str">
        <f>VLOOKUP(AC671,Data!A:F,6,0)</f>
        <v>K25TTM</v>
      </c>
      <c r="AL671" s="20" t="str">
        <f t="shared" si="40"/>
        <v>5804 WM+ HNI Tân Dân, Phú Xuyên</v>
      </c>
      <c r="AM671" s="20" t="str">
        <f>VLOOKUP(AC671,Data!A:M,13,0)</f>
        <v>0104918404-002</v>
      </c>
      <c r="AN671" s="20">
        <f>MATCH(L671,[1]Khach_hang!$O:$O,0)</f>
        <v>1624</v>
      </c>
      <c r="AO671" s="20" t="str">
        <f t="shared" si="41"/>
        <v>WIN5804</v>
      </c>
      <c r="AP671" s="20" t="str">
        <f>IF(AND(AM671="0104918404",AO671=""),"WIN"&amp;L671,IF(AO671="",VLOOKUP(AM671,'mã win'!B:J,9,0),""))</f>
        <v/>
      </c>
      <c r="AQ671" s="25" t="str">
        <f t="shared" si="42"/>
        <v>WIN5804</v>
      </c>
      <c r="AR671" s="1">
        <f t="shared" si="43"/>
        <v>239885.28</v>
      </c>
    </row>
    <row r="672" spans="1:44" x14ac:dyDescent="0.25">
      <c r="A672" s="20">
        <v>8165</v>
      </c>
      <c r="B672" s="21">
        <v>9106049569</v>
      </c>
      <c r="C672" s="22">
        <v>45940</v>
      </c>
      <c r="D672" s="22">
        <v>45945</v>
      </c>
      <c r="E672" s="23">
        <v>45940.552884027798</v>
      </c>
      <c r="F672" s="21" t="s">
        <v>7640</v>
      </c>
      <c r="G672" s="22"/>
      <c r="H672" s="20" t="s">
        <v>4127</v>
      </c>
      <c r="I672" s="21" t="s">
        <v>4128</v>
      </c>
      <c r="J672" s="20" t="s">
        <v>4129</v>
      </c>
      <c r="K672" s="20" t="s">
        <v>4130</v>
      </c>
      <c r="L672" s="21" t="s">
        <v>7641</v>
      </c>
      <c r="M672" s="20" t="s">
        <v>7642</v>
      </c>
      <c r="N672" s="20" t="s">
        <v>7643</v>
      </c>
      <c r="O672" s="20">
        <v>20</v>
      </c>
      <c r="P672" s="21" t="s">
        <v>4135</v>
      </c>
      <c r="Q672" s="20" t="s">
        <v>4086</v>
      </c>
      <c r="R672" s="21" t="s">
        <v>4136</v>
      </c>
      <c r="S672" s="21" t="s">
        <v>4133</v>
      </c>
      <c r="T672" s="20">
        <v>45588</v>
      </c>
      <c r="U672" s="20">
        <v>1</v>
      </c>
      <c r="V672" s="20">
        <v>0</v>
      </c>
      <c r="W672" s="20" t="s">
        <v>7642</v>
      </c>
      <c r="Y672" s="22">
        <v>45940.552883449098</v>
      </c>
      <c r="AA672" s="20" t="s">
        <v>4134</v>
      </c>
      <c r="AB672" s="27">
        <v>9106049569</v>
      </c>
      <c r="AC672" s="25" t="str">
        <f>VLOOKUP(AB672,Data!AF:AG,2,0)</f>
        <v>9106049569-00483972</v>
      </c>
      <c r="AE672" s="25" t="str">
        <f>VLOOKUP(AC672,Data!A:G,7,0)</f>
        <v>00483972</v>
      </c>
      <c r="AF672" s="25" t="str">
        <f>VLOOKUP(AC672,Data!A:D,4,0)</f>
        <v>10/10/2025</v>
      </c>
      <c r="AG672" s="20" t="s">
        <v>55</v>
      </c>
      <c r="AH672" s="25" t="s">
        <v>14506</v>
      </c>
      <c r="AI672" s="25" t="str">
        <f>VLOOKUP(AG672,'mã win'!B:K,10,0)</f>
        <v>B</v>
      </c>
      <c r="AJ672" s="20" t="str">
        <f>VLOOKUP(Q672,'mã sp'!A:B,2,0)</f>
        <v>TH200</v>
      </c>
      <c r="AK672" s="25" t="str">
        <f>VLOOKUP(AC672,Data!A:F,6,0)</f>
        <v>K25TTM</v>
      </c>
      <c r="AL672" s="20" t="str">
        <f t="shared" si="40"/>
        <v>5804 WM+ HNI Tân Dân, Phú Xuyên</v>
      </c>
      <c r="AM672" s="20" t="str">
        <f>VLOOKUP(AC672,Data!A:M,13,0)</f>
        <v>0104918404-002</v>
      </c>
      <c r="AN672" s="20">
        <f>MATCH(L672,[1]Khach_hang!$O:$O,0)</f>
        <v>1624</v>
      </c>
      <c r="AO672" s="20" t="str">
        <f t="shared" si="41"/>
        <v>WIN5804</v>
      </c>
      <c r="AP672" s="20" t="str">
        <f>IF(AND(AM672="0104918404",AO672=""),"WIN"&amp;L672,IF(AO672="",VLOOKUP(AM672,'mã win'!B:J,9,0),""))</f>
        <v/>
      </c>
      <c r="AQ672" s="25" t="str">
        <f t="shared" si="42"/>
        <v>WIN5804</v>
      </c>
      <c r="AR672" s="1">
        <f t="shared" si="43"/>
        <v>49235.040000000001</v>
      </c>
    </row>
    <row r="673" spans="1:44" x14ac:dyDescent="0.25">
      <c r="A673" s="20">
        <v>8166</v>
      </c>
      <c r="B673" s="21">
        <v>9106049574</v>
      </c>
      <c r="C673" s="22">
        <v>45940</v>
      </c>
      <c r="D673" s="22">
        <v>45940</v>
      </c>
      <c r="E673" s="23">
        <v>45940.554509027803</v>
      </c>
      <c r="F673" s="21" t="s">
        <v>7644</v>
      </c>
      <c r="G673" s="22"/>
      <c r="H673" s="20" t="s">
        <v>4127</v>
      </c>
      <c r="I673" s="21" t="s">
        <v>4128</v>
      </c>
      <c r="J673" s="20" t="s">
        <v>4129</v>
      </c>
      <c r="K673" s="20" t="s">
        <v>4130</v>
      </c>
      <c r="L673" s="21" t="s">
        <v>7645</v>
      </c>
      <c r="M673" s="20" t="s">
        <v>7646</v>
      </c>
      <c r="N673" s="20" t="s">
        <v>7647</v>
      </c>
      <c r="O673" s="20">
        <v>10</v>
      </c>
      <c r="P673" s="21" t="s">
        <v>4141</v>
      </c>
      <c r="Q673" s="20" t="s">
        <v>4058</v>
      </c>
      <c r="R673" s="21" t="s">
        <v>4142</v>
      </c>
      <c r="S673" s="21" t="s">
        <v>4133</v>
      </c>
      <c r="T673" s="20">
        <v>37720</v>
      </c>
      <c r="U673" s="20">
        <v>1</v>
      </c>
      <c r="V673" s="20">
        <v>0</v>
      </c>
      <c r="W673" s="20" t="s">
        <v>7646</v>
      </c>
      <c r="Y673" s="22">
        <v>45940.554509143498</v>
      </c>
      <c r="AA673" s="20" t="s">
        <v>4134</v>
      </c>
      <c r="AB673" s="27">
        <v>9106049574</v>
      </c>
      <c r="AC673" s="25" t="str">
        <f>VLOOKUP(AB673,Data!AF:AG,2,0)</f>
        <v>9106049574-00018824</v>
      </c>
      <c r="AE673" s="25" t="str">
        <f>VLOOKUP(AC673,Data!A:G,7,0)</f>
        <v>00018824</v>
      </c>
      <c r="AF673" s="25" t="str">
        <f>VLOOKUP(AC673,Data!A:D,4,0)</f>
        <v>10/10/2025</v>
      </c>
      <c r="AG673" s="20" t="s">
        <v>33</v>
      </c>
      <c r="AH673" s="25" t="s">
        <v>3737</v>
      </c>
      <c r="AI673" s="25" t="str">
        <f>VLOOKUP(AG673,'mã win'!B:K,10,0)</f>
        <v>B</v>
      </c>
      <c r="AJ673" s="20" t="str">
        <f>VLOOKUP(Q673,'mã sp'!A:B,2,0)</f>
        <v>MNH250</v>
      </c>
      <c r="AK673" s="25" t="str">
        <f>VLOOKUP(AC673,Data!A:F,6,0)</f>
        <v>K25TTM</v>
      </c>
      <c r="AL673" s="20" t="str">
        <f t="shared" si="40"/>
        <v>2AP4 WM+ BNH Do Nha, Quế Võ</v>
      </c>
      <c r="AM673" s="20" t="str">
        <f>VLOOKUP(AC673,Data!A:M,13,0)</f>
        <v>0104918404-031</v>
      </c>
      <c r="AO673" s="20" t="str">
        <f t="shared" si="41"/>
        <v/>
      </c>
      <c r="AP673" s="20" t="str">
        <f>IF(AND(AM673="0104918404",AO673=""),"WIN"&amp;L673,IF(AO673="",VLOOKUP(AM673,'mã win'!B:J,9,0),""))</f>
        <v>WIN-031</v>
      </c>
      <c r="AQ673" s="25" t="str">
        <f t="shared" si="42"/>
        <v>WIN-031</v>
      </c>
      <c r="AR673" s="1">
        <f t="shared" si="43"/>
        <v>40737.599999999999</v>
      </c>
    </row>
    <row r="674" spans="1:44" x14ac:dyDescent="0.25">
      <c r="A674" s="20">
        <v>8167</v>
      </c>
      <c r="B674" s="21">
        <v>9106049556</v>
      </c>
      <c r="C674" s="22">
        <v>45940</v>
      </c>
      <c r="D674" s="22">
        <v>45945</v>
      </c>
      <c r="E674" s="23">
        <v>45940.555007986099</v>
      </c>
      <c r="F674" s="21" t="s">
        <v>7648</v>
      </c>
      <c r="G674" s="22"/>
      <c r="H674" s="20" t="s">
        <v>4127</v>
      </c>
      <c r="I674" s="21" t="s">
        <v>4128</v>
      </c>
      <c r="J674" s="20" t="s">
        <v>4129</v>
      </c>
      <c r="K674" s="20" t="s">
        <v>4130</v>
      </c>
      <c r="L674" s="21" t="s">
        <v>6252</v>
      </c>
      <c r="M674" s="20" t="s">
        <v>6253</v>
      </c>
      <c r="N674" s="20" t="s">
        <v>6254</v>
      </c>
      <c r="O674" s="20">
        <v>10</v>
      </c>
      <c r="P674" s="21" t="s">
        <v>4131</v>
      </c>
      <c r="Q674" s="20" t="s">
        <v>4099</v>
      </c>
      <c r="R674" s="21" t="s">
        <v>4132</v>
      </c>
      <c r="S674" s="21" t="s">
        <v>4133</v>
      </c>
      <c r="T674" s="20">
        <v>73431</v>
      </c>
      <c r="U674" s="20">
        <v>1</v>
      </c>
      <c r="V674" s="20">
        <v>0</v>
      </c>
      <c r="W674" s="20" t="s">
        <v>6255</v>
      </c>
      <c r="Y674" s="22">
        <v>45940.555007256902</v>
      </c>
      <c r="Z674" s="20" t="s">
        <v>7649</v>
      </c>
      <c r="AA674" s="20" t="s">
        <v>4134</v>
      </c>
      <c r="AB674" s="27">
        <v>9106049556</v>
      </c>
      <c r="AC674" s="25" t="str">
        <f>VLOOKUP(AB674,Data!AF:AG,2,0)</f>
        <v>9106049556-00004043</v>
      </c>
      <c r="AE674" s="25" t="str">
        <f>VLOOKUP(AC674,Data!A:G,7,0)</f>
        <v>00004043</v>
      </c>
      <c r="AF674" s="25" t="str">
        <f>VLOOKUP(AC674,Data!A:D,4,0)</f>
        <v>10/10/2025</v>
      </c>
      <c r="AG674" s="20" t="s">
        <v>764</v>
      </c>
      <c r="AH674" s="25" t="s">
        <v>3754</v>
      </c>
      <c r="AI674" s="25" t="str">
        <f>VLOOKUP(AG674,'mã win'!B:K,10,0)</f>
        <v>B</v>
      </c>
      <c r="AJ674" s="20" t="str">
        <f>VLOOKUP(Q674,'mã sp'!A:B,2,0)</f>
        <v>CGM300</v>
      </c>
      <c r="AK674" s="25" t="str">
        <f>VLOOKUP(AC674,Data!A:F,6,0)</f>
        <v>K25TTM</v>
      </c>
      <c r="AL674" s="20" t="str">
        <f t="shared" si="40"/>
        <v>6471 WM+ YBI TDP. Trung Tâm, Văn Chấn</v>
      </c>
      <c r="AM674" s="20" t="str">
        <f>VLOOKUP(AC674,Data!A:M,13,0)</f>
        <v>0104918404-035</v>
      </c>
      <c r="AO674" s="20" t="str">
        <f t="shared" si="41"/>
        <v/>
      </c>
      <c r="AP674" s="20" t="str">
        <f>IF(AND(AM674="0104918404",AO674=""),"WIN"&amp;L674,IF(AO674="",VLOOKUP(AM674,'mã win'!B:J,9,0),""))</f>
        <v>WIN-035</v>
      </c>
      <c r="AQ674" s="25" t="str">
        <f t="shared" si="42"/>
        <v>WIN-035</v>
      </c>
      <c r="AR674" s="1">
        <f t="shared" si="43"/>
        <v>79305.48</v>
      </c>
    </row>
    <row r="675" spans="1:44" x14ac:dyDescent="0.25">
      <c r="A675" s="20">
        <v>8168</v>
      </c>
      <c r="B675" s="21">
        <v>9106049600</v>
      </c>
      <c r="C675" s="22">
        <v>45940</v>
      </c>
      <c r="D675" s="22">
        <v>45945</v>
      </c>
      <c r="E675" s="23">
        <v>45940.555179398201</v>
      </c>
      <c r="F675" s="21" t="s">
        <v>7650</v>
      </c>
      <c r="G675" s="22"/>
      <c r="H675" s="20" t="s">
        <v>4127</v>
      </c>
      <c r="I675" s="21" t="s">
        <v>4128</v>
      </c>
      <c r="J675" s="20" t="s">
        <v>4129</v>
      </c>
      <c r="K675" s="20" t="s">
        <v>4130</v>
      </c>
      <c r="L675" s="21" t="s">
        <v>7651</v>
      </c>
      <c r="M675" s="20" t="s">
        <v>7652</v>
      </c>
      <c r="N675" s="20" t="s">
        <v>7653</v>
      </c>
      <c r="O675" s="20">
        <v>10</v>
      </c>
      <c r="P675" s="21" t="s">
        <v>4131</v>
      </c>
      <c r="Q675" s="20" t="s">
        <v>4099</v>
      </c>
      <c r="R675" s="21" t="s">
        <v>4132</v>
      </c>
      <c r="S675" s="21" t="s">
        <v>4133</v>
      </c>
      <c r="T675" s="20">
        <v>73431</v>
      </c>
      <c r="U675" s="20">
        <v>4</v>
      </c>
      <c r="V675" s="20">
        <v>0</v>
      </c>
      <c r="W675" s="20" t="s">
        <v>7652</v>
      </c>
      <c r="Y675" s="22">
        <v>45940.555179282397</v>
      </c>
      <c r="AA675" s="20" t="s">
        <v>4134</v>
      </c>
      <c r="AB675" s="27">
        <v>9106049600</v>
      </c>
      <c r="AC675" s="25" t="str">
        <f>VLOOKUP(AB675,Data!AF:AG,2,0)</f>
        <v>9106049600-00160738</v>
      </c>
      <c r="AE675" s="25" t="str">
        <f>VLOOKUP(AC675,Data!A:G,7,0)</f>
        <v>00160738</v>
      </c>
      <c r="AF675" s="25" t="str">
        <f>VLOOKUP(AC675,Data!A:D,4,0)</f>
        <v>10/10/2025</v>
      </c>
      <c r="AG675" s="20" t="s">
        <v>198</v>
      </c>
      <c r="AH675" s="25" t="s">
        <v>14507</v>
      </c>
      <c r="AI675" s="25" t="str">
        <f>VLOOKUP(AG675,'mã win'!B:K,10,0)</f>
        <v>N</v>
      </c>
      <c r="AJ675" s="20" t="str">
        <f>VLOOKUP(Q675,'mã sp'!A:B,2,0)</f>
        <v>CGM300</v>
      </c>
      <c r="AK675" s="25" t="str">
        <f>VLOOKUP(AC675,Data!A:F,6,0)</f>
        <v>K25TTM</v>
      </c>
      <c r="AL675" s="20" t="str">
        <f t="shared" si="40"/>
        <v>6478 WM+ HCM 2398 Phạm Thế Hiển</v>
      </c>
      <c r="AM675" s="20" t="str">
        <f>VLOOKUP(AC675,Data!A:M,13,0)</f>
        <v>0104918404</v>
      </c>
      <c r="AN675" s="20">
        <f>MATCH(L675,[1]Khach_hang!$O:$O,0)</f>
        <v>1844</v>
      </c>
      <c r="AO675" s="20" t="str">
        <f t="shared" si="41"/>
        <v>WIN6478</v>
      </c>
      <c r="AP675" s="20" t="str">
        <f>IF(AND(AM675="0104918404",AO675=""),"WIN"&amp;L675,IF(AO675="",VLOOKUP(AM675,'mã win'!B:J,9,0),""))</f>
        <v/>
      </c>
      <c r="AQ675" s="25" t="str">
        <f t="shared" si="42"/>
        <v>WIN6478</v>
      </c>
      <c r="AR675" s="1">
        <f t="shared" si="43"/>
        <v>317221.92</v>
      </c>
    </row>
    <row r="676" spans="1:44" x14ac:dyDescent="0.25">
      <c r="A676" s="20">
        <v>8169</v>
      </c>
      <c r="B676" s="21">
        <v>9106049600</v>
      </c>
      <c r="C676" s="22">
        <v>45940</v>
      </c>
      <c r="D676" s="22">
        <v>45945</v>
      </c>
      <c r="E676" s="23">
        <v>45940.555179398201</v>
      </c>
      <c r="F676" s="21" t="s">
        <v>7650</v>
      </c>
      <c r="G676" s="22"/>
      <c r="H676" s="20" t="s">
        <v>4127</v>
      </c>
      <c r="I676" s="21" t="s">
        <v>4128</v>
      </c>
      <c r="J676" s="20" t="s">
        <v>4129</v>
      </c>
      <c r="K676" s="20" t="s">
        <v>4130</v>
      </c>
      <c r="L676" s="21" t="s">
        <v>7651</v>
      </c>
      <c r="M676" s="20" t="s">
        <v>7652</v>
      </c>
      <c r="N676" s="20" t="s">
        <v>7653</v>
      </c>
      <c r="O676" s="20">
        <v>20</v>
      </c>
      <c r="P676" s="21" t="s">
        <v>4137</v>
      </c>
      <c r="Q676" s="20" t="s">
        <v>4098</v>
      </c>
      <c r="R676" s="21" t="s">
        <v>4138</v>
      </c>
      <c r="S676" s="21" t="s">
        <v>4133</v>
      </c>
      <c r="T676" s="20">
        <v>111058</v>
      </c>
      <c r="U676" s="20">
        <v>2</v>
      </c>
      <c r="V676" s="20">
        <v>0</v>
      </c>
      <c r="W676" s="20" t="s">
        <v>7652</v>
      </c>
      <c r="Y676" s="22">
        <v>45940.555179282397</v>
      </c>
      <c r="AA676" s="20" t="s">
        <v>4134</v>
      </c>
      <c r="AB676" s="27">
        <v>9106049600</v>
      </c>
      <c r="AC676" s="25" t="str">
        <f>VLOOKUP(AB676,Data!AF:AG,2,0)</f>
        <v>9106049600-00160738</v>
      </c>
      <c r="AE676" s="25" t="str">
        <f>VLOOKUP(AC676,Data!A:G,7,0)</f>
        <v>00160738</v>
      </c>
      <c r="AF676" s="25" t="str">
        <f>VLOOKUP(AC676,Data!A:D,4,0)</f>
        <v>10/10/2025</v>
      </c>
      <c r="AG676" s="20" t="s">
        <v>198</v>
      </c>
      <c r="AH676" s="25" t="s">
        <v>14507</v>
      </c>
      <c r="AI676" s="25" t="str">
        <f>VLOOKUP(AG676,'mã win'!B:K,10,0)</f>
        <v>N</v>
      </c>
      <c r="AJ676" s="20" t="str">
        <f>VLOOKUP(Q676,'mã sp'!A:B,2,0)</f>
        <v>GM500</v>
      </c>
      <c r="AK676" s="25" t="str">
        <f>VLOOKUP(AC676,Data!A:F,6,0)</f>
        <v>K25TTM</v>
      </c>
      <c r="AL676" s="20" t="str">
        <f t="shared" si="40"/>
        <v>6478 WM+ HCM 2398 Phạm Thế Hiển</v>
      </c>
      <c r="AM676" s="20" t="str">
        <f>VLOOKUP(AC676,Data!A:M,13,0)</f>
        <v>0104918404</v>
      </c>
      <c r="AN676" s="20">
        <f>MATCH(L676,[1]Khach_hang!$O:$O,0)</f>
        <v>1844</v>
      </c>
      <c r="AO676" s="20" t="str">
        <f t="shared" si="41"/>
        <v>WIN6478</v>
      </c>
      <c r="AP676" s="20" t="str">
        <f>IF(AND(AM676="0104918404",AO676=""),"WIN"&amp;L676,IF(AO676="",VLOOKUP(AM676,'mã win'!B:J,9,0),""))</f>
        <v/>
      </c>
      <c r="AQ676" s="25" t="str">
        <f t="shared" si="42"/>
        <v>WIN6478</v>
      </c>
      <c r="AR676" s="1">
        <f t="shared" si="43"/>
        <v>239885.28</v>
      </c>
    </row>
    <row r="677" spans="1:44" x14ac:dyDescent="0.25">
      <c r="A677" s="20">
        <v>8170</v>
      </c>
      <c r="B677" s="21">
        <v>9106049600</v>
      </c>
      <c r="C677" s="22">
        <v>45940</v>
      </c>
      <c r="D677" s="22">
        <v>45945</v>
      </c>
      <c r="E677" s="23">
        <v>45940.555179398201</v>
      </c>
      <c r="F677" s="21" t="s">
        <v>7650</v>
      </c>
      <c r="G677" s="22"/>
      <c r="H677" s="20" t="s">
        <v>4127</v>
      </c>
      <c r="I677" s="21" t="s">
        <v>4128</v>
      </c>
      <c r="J677" s="20" t="s">
        <v>4129</v>
      </c>
      <c r="K677" s="20" t="s">
        <v>4130</v>
      </c>
      <c r="L677" s="21" t="s">
        <v>7651</v>
      </c>
      <c r="M677" s="20" t="s">
        <v>7652</v>
      </c>
      <c r="N677" s="20" t="s">
        <v>7653</v>
      </c>
      <c r="O677" s="20">
        <v>30</v>
      </c>
      <c r="P677" s="21" t="s">
        <v>4135</v>
      </c>
      <c r="Q677" s="20" t="s">
        <v>4086</v>
      </c>
      <c r="R677" s="21" t="s">
        <v>4136</v>
      </c>
      <c r="S677" s="21" t="s">
        <v>4133</v>
      </c>
      <c r="T677" s="20">
        <v>45588</v>
      </c>
      <c r="U677" s="20">
        <v>3</v>
      </c>
      <c r="V677" s="20">
        <v>0</v>
      </c>
      <c r="W677" s="20" t="s">
        <v>7652</v>
      </c>
      <c r="Y677" s="22">
        <v>45940.555179282397</v>
      </c>
      <c r="AA677" s="20" t="s">
        <v>4134</v>
      </c>
      <c r="AB677" s="27">
        <v>9106049600</v>
      </c>
      <c r="AC677" s="25" t="str">
        <f>VLOOKUP(AB677,Data!AF:AG,2,0)</f>
        <v>9106049600-00160738</v>
      </c>
      <c r="AE677" s="25" t="str">
        <f>VLOOKUP(AC677,Data!A:G,7,0)</f>
        <v>00160738</v>
      </c>
      <c r="AF677" s="25" t="str">
        <f>VLOOKUP(AC677,Data!A:D,4,0)</f>
        <v>10/10/2025</v>
      </c>
      <c r="AG677" s="20" t="s">
        <v>198</v>
      </c>
      <c r="AH677" s="25" t="s">
        <v>14507</v>
      </c>
      <c r="AI677" s="25" t="str">
        <f>VLOOKUP(AG677,'mã win'!B:K,10,0)</f>
        <v>N</v>
      </c>
      <c r="AJ677" s="20" t="str">
        <f>VLOOKUP(Q677,'mã sp'!A:B,2,0)</f>
        <v>TH200</v>
      </c>
      <c r="AK677" s="25" t="str">
        <f>VLOOKUP(AC677,Data!A:F,6,0)</f>
        <v>K25TTM</v>
      </c>
      <c r="AL677" s="20" t="str">
        <f t="shared" si="40"/>
        <v>6478 WM+ HCM 2398 Phạm Thế Hiển</v>
      </c>
      <c r="AM677" s="20" t="str">
        <f>VLOOKUP(AC677,Data!A:M,13,0)</f>
        <v>0104918404</v>
      </c>
      <c r="AN677" s="20">
        <f>MATCH(L677,[1]Khach_hang!$O:$O,0)</f>
        <v>1844</v>
      </c>
      <c r="AO677" s="20" t="str">
        <f t="shared" si="41"/>
        <v>WIN6478</v>
      </c>
      <c r="AP677" s="20" t="str">
        <f>IF(AND(AM677="0104918404",AO677=""),"WIN"&amp;L677,IF(AO677="",VLOOKUP(AM677,'mã win'!B:J,9,0),""))</f>
        <v/>
      </c>
      <c r="AQ677" s="25" t="str">
        <f t="shared" si="42"/>
        <v>WIN6478</v>
      </c>
      <c r="AR677" s="1">
        <f t="shared" si="43"/>
        <v>147705.12</v>
      </c>
    </row>
    <row r="678" spans="1:44" x14ac:dyDescent="0.25">
      <c r="A678" s="20">
        <v>8171</v>
      </c>
      <c r="B678" s="21">
        <v>9106049600</v>
      </c>
      <c r="C678" s="22">
        <v>45940</v>
      </c>
      <c r="D678" s="22">
        <v>45945</v>
      </c>
      <c r="E678" s="23">
        <v>45940.555179398201</v>
      </c>
      <c r="F678" s="21" t="s">
        <v>7650</v>
      </c>
      <c r="G678" s="22"/>
      <c r="H678" s="20" t="s">
        <v>4127</v>
      </c>
      <c r="I678" s="21" t="s">
        <v>4128</v>
      </c>
      <c r="J678" s="20" t="s">
        <v>4129</v>
      </c>
      <c r="K678" s="20" t="s">
        <v>4130</v>
      </c>
      <c r="L678" s="21" t="s">
        <v>7651</v>
      </c>
      <c r="M678" s="20" t="s">
        <v>7652</v>
      </c>
      <c r="N678" s="20" t="s">
        <v>7653</v>
      </c>
      <c r="O678" s="20">
        <v>40</v>
      </c>
      <c r="P678" s="21" t="s">
        <v>4171</v>
      </c>
      <c r="Q678" s="20" t="s">
        <v>3998</v>
      </c>
      <c r="R678" s="21" t="s">
        <v>4172</v>
      </c>
      <c r="S678" s="21" t="s">
        <v>4133</v>
      </c>
      <c r="T678" s="20">
        <v>49500</v>
      </c>
      <c r="U678" s="20">
        <v>3</v>
      </c>
      <c r="V678" s="20">
        <v>0</v>
      </c>
      <c r="W678" s="20" t="s">
        <v>7652</v>
      </c>
      <c r="Y678" s="22">
        <v>45940.555179282397</v>
      </c>
      <c r="AA678" s="20" t="s">
        <v>4134</v>
      </c>
      <c r="AB678" s="27">
        <v>9106049600</v>
      </c>
      <c r="AC678" s="25" t="str">
        <f>VLOOKUP(AB678,Data!AF:AG,2,0)</f>
        <v>9106049600-00160738</v>
      </c>
      <c r="AE678" s="25" t="str">
        <f>VLOOKUP(AC678,Data!A:G,7,0)</f>
        <v>00160738</v>
      </c>
      <c r="AF678" s="25" t="str">
        <f>VLOOKUP(AC678,Data!A:D,4,0)</f>
        <v>10/10/2025</v>
      </c>
      <c r="AG678" s="20" t="s">
        <v>198</v>
      </c>
      <c r="AH678" s="25" t="s">
        <v>14507</v>
      </c>
      <c r="AI678" s="25" t="str">
        <f>VLOOKUP(AG678,'mã win'!B:K,10,0)</f>
        <v>N</v>
      </c>
      <c r="AJ678" s="20" t="str">
        <f>VLOOKUP(Q678,'mã sp'!A:B,2,0)</f>
        <v>GL250</v>
      </c>
      <c r="AK678" s="25" t="str">
        <f>VLOOKUP(AC678,Data!A:F,6,0)</f>
        <v>K25TTM</v>
      </c>
      <c r="AL678" s="20" t="str">
        <f t="shared" si="40"/>
        <v>6478 WM+ HCM 2398 Phạm Thế Hiển</v>
      </c>
      <c r="AM678" s="20" t="str">
        <f>VLOOKUP(AC678,Data!A:M,13,0)</f>
        <v>0104918404</v>
      </c>
      <c r="AN678" s="20">
        <f>MATCH(L678,[1]Khach_hang!$O:$O,0)</f>
        <v>1844</v>
      </c>
      <c r="AO678" s="20" t="str">
        <f t="shared" si="41"/>
        <v>WIN6478</v>
      </c>
      <c r="AP678" s="20" t="str">
        <f>IF(AND(AM678="0104918404",AO678=""),"WIN"&amp;L678,IF(AO678="",VLOOKUP(AM678,'mã win'!B:J,9,0),""))</f>
        <v/>
      </c>
      <c r="AQ678" s="25" t="str">
        <f t="shared" si="42"/>
        <v>WIN6478</v>
      </c>
      <c r="AR678" s="1">
        <f t="shared" si="43"/>
        <v>160380</v>
      </c>
    </row>
    <row r="679" spans="1:44" x14ac:dyDescent="0.25">
      <c r="A679" s="20">
        <v>8172</v>
      </c>
      <c r="B679" s="21">
        <v>9106049600</v>
      </c>
      <c r="C679" s="22">
        <v>45940</v>
      </c>
      <c r="D679" s="22">
        <v>45945</v>
      </c>
      <c r="E679" s="23">
        <v>45940.555179398201</v>
      </c>
      <c r="F679" s="21" t="s">
        <v>7650</v>
      </c>
      <c r="G679" s="22"/>
      <c r="H679" s="20" t="s">
        <v>4127</v>
      </c>
      <c r="I679" s="21" t="s">
        <v>4128</v>
      </c>
      <c r="J679" s="20" t="s">
        <v>4129</v>
      </c>
      <c r="K679" s="20" t="s">
        <v>4130</v>
      </c>
      <c r="L679" s="21" t="s">
        <v>7651</v>
      </c>
      <c r="M679" s="20" t="s">
        <v>7652</v>
      </c>
      <c r="N679" s="20" t="s">
        <v>7653</v>
      </c>
      <c r="O679" s="20">
        <v>50</v>
      </c>
      <c r="P679" s="21" t="s">
        <v>4150</v>
      </c>
      <c r="Q679" s="20" t="s">
        <v>3966</v>
      </c>
      <c r="R679" s="21" t="s">
        <v>4151</v>
      </c>
      <c r="S679" s="21" t="s">
        <v>4133</v>
      </c>
      <c r="T679" s="20">
        <v>70950</v>
      </c>
      <c r="U679" s="20">
        <v>1</v>
      </c>
      <c r="V679" s="20">
        <v>0</v>
      </c>
      <c r="W679" s="20" t="s">
        <v>7652</v>
      </c>
      <c r="Y679" s="22">
        <v>45940.555179282397</v>
      </c>
      <c r="AA679" s="20" t="s">
        <v>4134</v>
      </c>
      <c r="AB679" s="27">
        <v>9106049600</v>
      </c>
      <c r="AC679" s="25" t="str">
        <f>VLOOKUP(AB679,Data!AF:AG,2,0)</f>
        <v>9106049600-00160738</v>
      </c>
      <c r="AE679" s="25" t="str">
        <f>VLOOKUP(AC679,Data!A:G,7,0)</f>
        <v>00160738</v>
      </c>
      <c r="AF679" s="25" t="str">
        <f>VLOOKUP(AC679,Data!A:D,4,0)</f>
        <v>10/10/2025</v>
      </c>
      <c r="AG679" s="20" t="s">
        <v>198</v>
      </c>
      <c r="AH679" s="25" t="s">
        <v>14507</v>
      </c>
      <c r="AI679" s="25" t="str">
        <f>VLOOKUP(AG679,'mã win'!B:K,10,0)</f>
        <v>N</v>
      </c>
      <c r="AJ679" s="20" t="str">
        <f>VLOOKUP(Q679,'mã sp'!A:B,2,0)</f>
        <v>CN300</v>
      </c>
      <c r="AK679" s="25" t="str">
        <f>VLOOKUP(AC679,Data!A:F,6,0)</f>
        <v>K25TTM</v>
      </c>
      <c r="AL679" s="20" t="str">
        <f t="shared" si="40"/>
        <v>6478 WM+ HCM 2398 Phạm Thế Hiển</v>
      </c>
      <c r="AM679" s="20" t="str">
        <f>VLOOKUP(AC679,Data!A:M,13,0)</f>
        <v>0104918404</v>
      </c>
      <c r="AN679" s="20">
        <f>MATCH(L679,[1]Khach_hang!$O:$O,0)</f>
        <v>1844</v>
      </c>
      <c r="AO679" s="20" t="str">
        <f t="shared" si="41"/>
        <v>WIN6478</v>
      </c>
      <c r="AP679" s="20" t="str">
        <f>IF(AND(AM679="0104918404",AO679=""),"WIN"&amp;L679,IF(AO679="",VLOOKUP(AM679,'mã win'!B:J,9,0),""))</f>
        <v/>
      </c>
      <c r="AQ679" s="25" t="str">
        <f t="shared" si="42"/>
        <v>WIN6478</v>
      </c>
      <c r="AR679" s="1">
        <f t="shared" si="43"/>
        <v>76626</v>
      </c>
    </row>
    <row r="680" spans="1:44" x14ac:dyDescent="0.25">
      <c r="A680" s="20">
        <v>8173</v>
      </c>
      <c r="B680" s="21">
        <v>9106049600</v>
      </c>
      <c r="C680" s="22">
        <v>45940</v>
      </c>
      <c r="D680" s="22">
        <v>45945</v>
      </c>
      <c r="E680" s="23">
        <v>45940.555179398201</v>
      </c>
      <c r="F680" s="21" t="s">
        <v>7650</v>
      </c>
      <c r="G680" s="22"/>
      <c r="H680" s="20" t="s">
        <v>4127</v>
      </c>
      <c r="I680" s="21" t="s">
        <v>4128</v>
      </c>
      <c r="J680" s="20" t="s">
        <v>4129</v>
      </c>
      <c r="K680" s="20" t="s">
        <v>4130</v>
      </c>
      <c r="L680" s="21" t="s">
        <v>7651</v>
      </c>
      <c r="M680" s="20" t="s">
        <v>7652</v>
      </c>
      <c r="N680" s="20" t="s">
        <v>7653</v>
      </c>
      <c r="O680" s="20">
        <v>60</v>
      </c>
      <c r="P680" s="21" t="s">
        <v>4141</v>
      </c>
      <c r="Q680" s="20" t="s">
        <v>4058</v>
      </c>
      <c r="R680" s="21" t="s">
        <v>4142</v>
      </c>
      <c r="S680" s="21" t="s">
        <v>4133</v>
      </c>
      <c r="T680" s="20">
        <v>37720</v>
      </c>
      <c r="U680" s="20">
        <v>3</v>
      </c>
      <c r="V680" s="20">
        <v>0</v>
      </c>
      <c r="W680" s="20" t="s">
        <v>7652</v>
      </c>
      <c r="Y680" s="22">
        <v>45940.555179282397</v>
      </c>
      <c r="AA680" s="20" t="s">
        <v>4134</v>
      </c>
      <c r="AB680" s="27">
        <v>9106049600</v>
      </c>
      <c r="AC680" s="25" t="str">
        <f>VLOOKUP(AB680,Data!AF:AG,2,0)</f>
        <v>9106049600-00160738</v>
      </c>
      <c r="AE680" s="25" t="str">
        <f>VLOOKUP(AC680,Data!A:G,7,0)</f>
        <v>00160738</v>
      </c>
      <c r="AF680" s="25" t="str">
        <f>VLOOKUP(AC680,Data!A:D,4,0)</f>
        <v>10/10/2025</v>
      </c>
      <c r="AG680" s="20" t="s">
        <v>198</v>
      </c>
      <c r="AH680" s="25" t="s">
        <v>14507</v>
      </c>
      <c r="AI680" s="25" t="str">
        <f>VLOOKUP(AG680,'mã win'!B:K,10,0)</f>
        <v>N</v>
      </c>
      <c r="AJ680" s="20" t="str">
        <f>VLOOKUP(Q680,'mã sp'!A:B,2,0)</f>
        <v>MNH250</v>
      </c>
      <c r="AK680" s="25" t="str">
        <f>VLOOKUP(AC680,Data!A:F,6,0)</f>
        <v>K25TTM</v>
      </c>
      <c r="AL680" s="20" t="str">
        <f t="shared" si="40"/>
        <v>6478 WM+ HCM 2398 Phạm Thế Hiển</v>
      </c>
      <c r="AM680" s="20" t="str">
        <f>VLOOKUP(AC680,Data!A:M,13,0)</f>
        <v>0104918404</v>
      </c>
      <c r="AN680" s="20">
        <f>MATCH(L680,[1]Khach_hang!$O:$O,0)</f>
        <v>1844</v>
      </c>
      <c r="AO680" s="20" t="str">
        <f t="shared" si="41"/>
        <v>WIN6478</v>
      </c>
      <c r="AP680" s="20" t="str">
        <f>IF(AND(AM680="0104918404",AO680=""),"WIN"&amp;L680,IF(AO680="",VLOOKUP(AM680,'mã win'!B:J,9,0),""))</f>
        <v/>
      </c>
      <c r="AQ680" s="25" t="str">
        <f t="shared" si="42"/>
        <v>WIN6478</v>
      </c>
      <c r="AR680" s="1">
        <f t="shared" si="43"/>
        <v>122212.8</v>
      </c>
    </row>
    <row r="681" spans="1:44" x14ac:dyDescent="0.25">
      <c r="A681" s="20">
        <v>8174</v>
      </c>
      <c r="B681" s="21">
        <v>9106049628</v>
      </c>
      <c r="C681" s="22">
        <v>45940</v>
      </c>
      <c r="D681" s="22">
        <v>45940</v>
      </c>
      <c r="E681" s="23">
        <v>45940.557067592599</v>
      </c>
      <c r="F681" s="21" t="s">
        <v>7654</v>
      </c>
      <c r="G681" s="22"/>
      <c r="H681" s="20" t="s">
        <v>4127</v>
      </c>
      <c r="I681" s="21" t="s">
        <v>4128</v>
      </c>
      <c r="J681" s="20" t="s">
        <v>4129</v>
      </c>
      <c r="K681" s="20" t="s">
        <v>4130</v>
      </c>
      <c r="L681" s="21" t="s">
        <v>4165</v>
      </c>
      <c r="M681" s="20" t="s">
        <v>4166</v>
      </c>
      <c r="N681" s="20" t="s">
        <v>4167</v>
      </c>
      <c r="O681" s="20">
        <v>10</v>
      </c>
      <c r="P681" s="21" t="s">
        <v>4139</v>
      </c>
      <c r="Q681" s="20" t="s">
        <v>3948</v>
      </c>
      <c r="R681" s="21" t="s">
        <v>4140</v>
      </c>
      <c r="S681" s="21" t="s">
        <v>4133</v>
      </c>
      <c r="T681" s="20">
        <v>74250</v>
      </c>
      <c r="U681" s="20">
        <v>1</v>
      </c>
      <c r="V681" s="20">
        <v>0</v>
      </c>
      <c r="W681" s="20" t="s">
        <v>4166</v>
      </c>
      <c r="Y681" s="22">
        <v>45940.5570685532</v>
      </c>
      <c r="AA681" s="20" t="s">
        <v>4134</v>
      </c>
      <c r="AB681" s="27">
        <v>9106049628</v>
      </c>
      <c r="AC681" s="25" t="str">
        <f>VLOOKUP(AB681,Data!AF:AG,2,0)</f>
        <v>9106049628-00160743</v>
      </c>
      <c r="AE681" s="25" t="str">
        <f>VLOOKUP(AC681,Data!A:G,7,0)</f>
        <v>00160743</v>
      </c>
      <c r="AF681" s="25" t="str">
        <f>VLOOKUP(AC681,Data!A:D,4,0)</f>
        <v>10/10/2025</v>
      </c>
      <c r="AG681" s="20" t="s">
        <v>198</v>
      </c>
      <c r="AH681" s="25" t="s">
        <v>12991</v>
      </c>
      <c r="AI681" s="25" t="str">
        <f>VLOOKUP(AG681,'mã win'!B:K,10,0)</f>
        <v>N</v>
      </c>
      <c r="AJ681" s="20" t="str">
        <f>VLOOKUP(Q681,'mã sp'!A:B,2,0)</f>
        <v>CC300</v>
      </c>
      <c r="AK681" s="25" t="str">
        <f>VLOOKUP(AC681,Data!A:F,6,0)</f>
        <v>K25TTM</v>
      </c>
      <c r="AL681" s="20" t="str">
        <f t="shared" si="40"/>
        <v>6259 WM+ HCM T1-0.02, Calla Garden</v>
      </c>
      <c r="AM681" s="20" t="str">
        <f>VLOOKUP(AC681,Data!A:M,13,0)</f>
        <v>0104918404</v>
      </c>
      <c r="AN681" s="20">
        <f>MATCH(L681,[1]Khach_hang!$O:$O,0)</f>
        <v>1775</v>
      </c>
      <c r="AO681" s="20" t="str">
        <f t="shared" si="41"/>
        <v>WIN6259</v>
      </c>
      <c r="AP681" s="20" t="str">
        <f>IF(AND(AM681="0104918404",AO681=""),"WIN"&amp;L681,IF(AO681="",VLOOKUP(AM681,'mã win'!B:J,9,0),""))</f>
        <v/>
      </c>
      <c r="AQ681" s="25" t="str">
        <f t="shared" si="42"/>
        <v>WIN6259</v>
      </c>
      <c r="AR681" s="1">
        <f t="shared" si="43"/>
        <v>80190</v>
      </c>
    </row>
    <row r="682" spans="1:44" x14ac:dyDescent="0.25">
      <c r="A682" s="20">
        <v>8175</v>
      </c>
      <c r="B682" s="21">
        <v>9106049628</v>
      </c>
      <c r="C682" s="22">
        <v>45940</v>
      </c>
      <c r="D682" s="22">
        <v>45940</v>
      </c>
      <c r="E682" s="23">
        <v>45940.557067592599</v>
      </c>
      <c r="F682" s="21" t="s">
        <v>7654</v>
      </c>
      <c r="G682" s="22"/>
      <c r="H682" s="20" t="s">
        <v>4127</v>
      </c>
      <c r="I682" s="21" t="s">
        <v>4128</v>
      </c>
      <c r="J682" s="20" t="s">
        <v>4129</v>
      </c>
      <c r="K682" s="20" t="s">
        <v>4130</v>
      </c>
      <c r="L682" s="21" t="s">
        <v>4165</v>
      </c>
      <c r="M682" s="20" t="s">
        <v>4166</v>
      </c>
      <c r="N682" s="20" t="s">
        <v>4167</v>
      </c>
      <c r="O682" s="20">
        <v>20</v>
      </c>
      <c r="P682" s="21" t="s">
        <v>4131</v>
      </c>
      <c r="Q682" s="20" t="s">
        <v>4099</v>
      </c>
      <c r="R682" s="21" t="s">
        <v>4132</v>
      </c>
      <c r="S682" s="21" t="s">
        <v>4133</v>
      </c>
      <c r="T682" s="20">
        <v>73431</v>
      </c>
      <c r="U682" s="20">
        <v>1</v>
      </c>
      <c r="V682" s="20">
        <v>0</v>
      </c>
      <c r="W682" s="20" t="s">
        <v>4166</v>
      </c>
      <c r="Y682" s="22">
        <v>45940.5570685532</v>
      </c>
      <c r="AA682" s="20" t="s">
        <v>4134</v>
      </c>
      <c r="AB682" s="27">
        <v>9106049628</v>
      </c>
      <c r="AC682" s="25" t="str">
        <f>VLOOKUP(AB682,Data!AF:AG,2,0)</f>
        <v>9106049628-00160743</v>
      </c>
      <c r="AE682" s="25" t="str">
        <f>VLOOKUP(AC682,Data!A:G,7,0)</f>
        <v>00160743</v>
      </c>
      <c r="AF682" s="25" t="str">
        <f>VLOOKUP(AC682,Data!A:D,4,0)</f>
        <v>10/10/2025</v>
      </c>
      <c r="AG682" s="20" t="s">
        <v>198</v>
      </c>
      <c r="AH682" s="25" t="s">
        <v>12991</v>
      </c>
      <c r="AI682" s="25" t="str">
        <f>VLOOKUP(AG682,'mã win'!B:K,10,0)</f>
        <v>N</v>
      </c>
      <c r="AJ682" s="20" t="str">
        <f>VLOOKUP(Q682,'mã sp'!A:B,2,0)</f>
        <v>CGM300</v>
      </c>
      <c r="AK682" s="25" t="str">
        <f>VLOOKUP(AC682,Data!A:F,6,0)</f>
        <v>K25TTM</v>
      </c>
      <c r="AL682" s="20" t="str">
        <f t="shared" si="40"/>
        <v>6259 WM+ HCM T1-0.02, Calla Garden</v>
      </c>
      <c r="AM682" s="20" t="str">
        <f>VLOOKUP(AC682,Data!A:M,13,0)</f>
        <v>0104918404</v>
      </c>
      <c r="AN682" s="20">
        <f>MATCH(L682,[1]Khach_hang!$O:$O,0)</f>
        <v>1775</v>
      </c>
      <c r="AO682" s="20" t="str">
        <f t="shared" si="41"/>
        <v>WIN6259</v>
      </c>
      <c r="AP682" s="20" t="str">
        <f>IF(AND(AM682="0104918404",AO682=""),"WIN"&amp;L682,IF(AO682="",VLOOKUP(AM682,'mã win'!B:J,9,0),""))</f>
        <v/>
      </c>
      <c r="AQ682" s="25" t="str">
        <f t="shared" si="42"/>
        <v>WIN6259</v>
      </c>
      <c r="AR682" s="1">
        <f t="shared" si="43"/>
        <v>79305.48</v>
      </c>
    </row>
    <row r="683" spans="1:44" x14ac:dyDescent="0.25">
      <c r="A683" s="20">
        <v>8176</v>
      </c>
      <c r="B683" s="21">
        <v>9106049658</v>
      </c>
      <c r="C683" s="22">
        <v>45940</v>
      </c>
      <c r="D683" s="22">
        <v>45945</v>
      </c>
      <c r="E683" s="23">
        <v>45940.559139583303</v>
      </c>
      <c r="F683" s="21" t="s">
        <v>7655</v>
      </c>
      <c r="G683" s="22"/>
      <c r="H683" s="20" t="s">
        <v>4127</v>
      </c>
      <c r="I683" s="21" t="s">
        <v>4128</v>
      </c>
      <c r="J683" s="20" t="s">
        <v>4129</v>
      </c>
      <c r="K683" s="20" t="s">
        <v>4130</v>
      </c>
      <c r="L683" s="21" t="s">
        <v>5069</v>
      </c>
      <c r="M683" s="20" t="s">
        <v>5070</v>
      </c>
      <c r="N683" s="20" t="s">
        <v>5068</v>
      </c>
      <c r="O683" s="20">
        <v>10</v>
      </c>
      <c r="P683" s="21" t="s">
        <v>4137</v>
      </c>
      <c r="Q683" s="20" t="s">
        <v>4098</v>
      </c>
      <c r="R683" s="21" t="s">
        <v>4138</v>
      </c>
      <c r="S683" s="21" t="s">
        <v>4133</v>
      </c>
      <c r="T683" s="20">
        <v>111058</v>
      </c>
      <c r="U683" s="20">
        <v>3</v>
      </c>
      <c r="V683" s="20">
        <v>0</v>
      </c>
      <c r="W683" s="20" t="s">
        <v>5070</v>
      </c>
      <c r="Y683" s="22">
        <v>45940.559138854202</v>
      </c>
      <c r="AA683" s="20" t="s">
        <v>4134</v>
      </c>
      <c r="AB683" s="27">
        <v>9106049658</v>
      </c>
      <c r="AC683" s="25" t="str">
        <f>VLOOKUP(AB683,Data!AF:AG,2,0)</f>
        <v>9106049658-00033738</v>
      </c>
      <c r="AE683" s="25" t="str">
        <f>VLOOKUP(AC683,Data!A:G,7,0)</f>
        <v>00033738</v>
      </c>
      <c r="AF683" s="25" t="str">
        <f>VLOOKUP(AC683,Data!A:D,4,0)</f>
        <v>10/10/2025</v>
      </c>
      <c r="AG683" s="20" t="s">
        <v>164</v>
      </c>
      <c r="AH683" s="25" t="s">
        <v>3686</v>
      </c>
      <c r="AI683" s="25" t="str">
        <f>VLOOKUP(AG683,'mã win'!B:K,10,0)</f>
        <v>B</v>
      </c>
      <c r="AJ683" s="20" t="str">
        <f>VLOOKUP(Q683,'mã sp'!A:B,2,0)</f>
        <v>GM500</v>
      </c>
      <c r="AK683" s="25" t="str">
        <f>VLOOKUP(AC683,Data!A:F,6,0)</f>
        <v>K25TTM</v>
      </c>
      <c r="AL683" s="20" t="str">
        <f t="shared" si="40"/>
        <v>6533 WM+ THA Khu 3 TT Lam Sơn</v>
      </c>
      <c r="AM683" s="20" t="str">
        <f>VLOOKUP(AC683,Data!A:M,13,0)</f>
        <v>0104918404-020</v>
      </c>
      <c r="AO683" s="20" t="str">
        <f t="shared" si="41"/>
        <v/>
      </c>
      <c r="AP683" s="20" t="str">
        <f>IF(AND(AM683="0104918404",AO683=""),"WIN"&amp;L683,IF(AO683="",VLOOKUP(AM683,'mã win'!B:J,9,0),""))</f>
        <v>WIN-020</v>
      </c>
      <c r="AQ683" s="25" t="str">
        <f t="shared" si="42"/>
        <v>WIN-020</v>
      </c>
      <c r="AR683" s="1">
        <f t="shared" si="43"/>
        <v>359827.92</v>
      </c>
    </row>
    <row r="684" spans="1:44" x14ac:dyDescent="0.25">
      <c r="A684" s="20">
        <v>8177</v>
      </c>
      <c r="B684" s="21">
        <v>9106049613</v>
      </c>
      <c r="C684" s="22">
        <v>45940</v>
      </c>
      <c r="D684" s="22">
        <v>45940</v>
      </c>
      <c r="E684" s="23">
        <v>45940.559593599501</v>
      </c>
      <c r="F684" s="21" t="s">
        <v>7656</v>
      </c>
      <c r="G684" s="22"/>
      <c r="H684" s="20" t="s">
        <v>4127</v>
      </c>
      <c r="I684" s="21" t="s">
        <v>4128</v>
      </c>
      <c r="J684" s="20" t="s">
        <v>4129</v>
      </c>
      <c r="K684" s="20" t="s">
        <v>4130</v>
      </c>
      <c r="L684" s="21" t="s">
        <v>5909</v>
      </c>
      <c r="M684" s="20" t="s">
        <v>5910</v>
      </c>
      <c r="N684" s="20" t="s">
        <v>5911</v>
      </c>
      <c r="O684" s="20">
        <v>10</v>
      </c>
      <c r="P684" s="21" t="s">
        <v>4141</v>
      </c>
      <c r="Q684" s="20" t="s">
        <v>4058</v>
      </c>
      <c r="R684" s="21" t="s">
        <v>4142</v>
      </c>
      <c r="S684" s="21" t="s">
        <v>4133</v>
      </c>
      <c r="T684" s="20">
        <v>37720</v>
      </c>
      <c r="U684" s="20">
        <v>1</v>
      </c>
      <c r="V684" s="20">
        <v>0</v>
      </c>
      <c r="W684" s="20" t="s">
        <v>5910</v>
      </c>
      <c r="X684" s="20" t="s">
        <v>5912</v>
      </c>
      <c r="Y684" s="22">
        <v>45940.559593171303</v>
      </c>
      <c r="AA684" s="20" t="s">
        <v>4134</v>
      </c>
      <c r="AB684" s="27">
        <v>9106049613</v>
      </c>
      <c r="AC684" s="25" t="str">
        <f>VLOOKUP(AB684,Data!AF:AG,2,0)</f>
        <v>9106049613-00160741</v>
      </c>
      <c r="AE684" s="25" t="str">
        <f>VLOOKUP(AC684,Data!A:G,7,0)</f>
        <v>00160741</v>
      </c>
      <c r="AF684" s="25" t="str">
        <f>VLOOKUP(AC684,Data!A:D,4,0)</f>
        <v>10/10/2025</v>
      </c>
      <c r="AG684" s="20" t="s">
        <v>198</v>
      </c>
      <c r="AH684" s="25" t="s">
        <v>11148</v>
      </c>
      <c r="AI684" s="25" t="str">
        <f>VLOOKUP(AG684,'mã win'!B:K,10,0)</f>
        <v>N</v>
      </c>
      <c r="AJ684" s="20" t="str">
        <f>VLOOKUP(Q684,'mã sp'!A:B,2,0)</f>
        <v>MNH250</v>
      </c>
      <c r="AK684" s="25" t="str">
        <f>VLOOKUP(AC684,Data!A:F,6,0)</f>
        <v>K25TTM</v>
      </c>
      <c r="AL684" s="20" t="str">
        <f t="shared" si="40"/>
        <v>3469 WM+ HCM 109 Đường 39</v>
      </c>
      <c r="AM684" s="20" t="str">
        <f>VLOOKUP(AC684,Data!A:M,13,0)</f>
        <v>0104918404</v>
      </c>
      <c r="AN684" s="20">
        <f>MATCH(L684,[1]Khach_hang!$O:$O,0)</f>
        <v>850</v>
      </c>
      <c r="AO684" s="20" t="str">
        <f t="shared" si="41"/>
        <v>WIN3469</v>
      </c>
      <c r="AP684" s="20" t="str">
        <f>IF(AND(AM684="0104918404",AO684=""),"WIN"&amp;L684,IF(AO684="",VLOOKUP(AM684,'mã win'!B:J,9,0),""))</f>
        <v/>
      </c>
      <c r="AQ684" s="25" t="str">
        <f t="shared" si="42"/>
        <v>WIN3469</v>
      </c>
      <c r="AR684" s="1">
        <f t="shared" si="43"/>
        <v>40737.599999999999</v>
      </c>
    </row>
    <row r="685" spans="1:44" x14ac:dyDescent="0.25">
      <c r="A685" s="20">
        <v>8178</v>
      </c>
      <c r="B685" s="21">
        <v>9106049613</v>
      </c>
      <c r="C685" s="22">
        <v>45940</v>
      </c>
      <c r="D685" s="22">
        <v>45940</v>
      </c>
      <c r="E685" s="23">
        <v>45940.559593599501</v>
      </c>
      <c r="F685" s="21" t="s">
        <v>7656</v>
      </c>
      <c r="G685" s="22"/>
      <c r="H685" s="20" t="s">
        <v>4127</v>
      </c>
      <c r="I685" s="21" t="s">
        <v>4128</v>
      </c>
      <c r="J685" s="20" t="s">
        <v>4129</v>
      </c>
      <c r="K685" s="20" t="s">
        <v>4130</v>
      </c>
      <c r="L685" s="21" t="s">
        <v>5909</v>
      </c>
      <c r="M685" s="20" t="s">
        <v>5910</v>
      </c>
      <c r="N685" s="20" t="s">
        <v>5911</v>
      </c>
      <c r="O685" s="20">
        <v>20</v>
      </c>
      <c r="P685" s="21" t="s">
        <v>4137</v>
      </c>
      <c r="Q685" s="20" t="s">
        <v>4098</v>
      </c>
      <c r="R685" s="21" t="s">
        <v>4138</v>
      </c>
      <c r="S685" s="21" t="s">
        <v>4133</v>
      </c>
      <c r="T685" s="20">
        <v>111058</v>
      </c>
      <c r="U685" s="20">
        <v>2</v>
      </c>
      <c r="V685" s="20">
        <v>0</v>
      </c>
      <c r="W685" s="20" t="s">
        <v>5910</v>
      </c>
      <c r="X685" s="20" t="s">
        <v>5912</v>
      </c>
      <c r="Y685" s="22">
        <v>45940.559593171303</v>
      </c>
      <c r="AA685" s="20" t="s">
        <v>4134</v>
      </c>
      <c r="AB685" s="27">
        <v>9106049613</v>
      </c>
      <c r="AC685" s="25" t="str">
        <f>VLOOKUP(AB685,Data!AF:AG,2,0)</f>
        <v>9106049613-00160741</v>
      </c>
      <c r="AE685" s="25" t="str">
        <f>VLOOKUP(AC685,Data!A:G,7,0)</f>
        <v>00160741</v>
      </c>
      <c r="AF685" s="25" t="str">
        <f>VLOOKUP(AC685,Data!A:D,4,0)</f>
        <v>10/10/2025</v>
      </c>
      <c r="AG685" s="20" t="s">
        <v>198</v>
      </c>
      <c r="AH685" s="25" t="s">
        <v>11148</v>
      </c>
      <c r="AI685" s="25" t="str">
        <f>VLOOKUP(AG685,'mã win'!B:K,10,0)</f>
        <v>N</v>
      </c>
      <c r="AJ685" s="20" t="str">
        <f>VLOOKUP(Q685,'mã sp'!A:B,2,0)</f>
        <v>GM500</v>
      </c>
      <c r="AK685" s="25" t="str">
        <f>VLOOKUP(AC685,Data!A:F,6,0)</f>
        <v>K25TTM</v>
      </c>
      <c r="AL685" s="20" t="str">
        <f t="shared" si="40"/>
        <v>3469 WM+ HCM 109 Đường 39</v>
      </c>
      <c r="AM685" s="20" t="str">
        <f>VLOOKUP(AC685,Data!A:M,13,0)</f>
        <v>0104918404</v>
      </c>
      <c r="AN685" s="20">
        <f>MATCH(L685,[1]Khach_hang!$O:$O,0)</f>
        <v>850</v>
      </c>
      <c r="AO685" s="20" t="str">
        <f t="shared" si="41"/>
        <v>WIN3469</v>
      </c>
      <c r="AP685" s="20" t="str">
        <f>IF(AND(AM685="0104918404",AO685=""),"WIN"&amp;L685,IF(AO685="",VLOOKUP(AM685,'mã win'!B:J,9,0),""))</f>
        <v/>
      </c>
      <c r="AQ685" s="25" t="str">
        <f t="shared" si="42"/>
        <v>WIN3469</v>
      </c>
      <c r="AR685" s="1">
        <f t="shared" si="43"/>
        <v>239885.28</v>
      </c>
    </row>
    <row r="686" spans="1:44" x14ac:dyDescent="0.25">
      <c r="A686" s="20">
        <v>8179</v>
      </c>
      <c r="B686" s="21">
        <v>9106049613</v>
      </c>
      <c r="C686" s="22">
        <v>45940</v>
      </c>
      <c r="D686" s="22">
        <v>45940</v>
      </c>
      <c r="E686" s="23">
        <v>45940.559593599501</v>
      </c>
      <c r="F686" s="21" t="s">
        <v>7656</v>
      </c>
      <c r="G686" s="22"/>
      <c r="H686" s="20" t="s">
        <v>4127</v>
      </c>
      <c r="I686" s="21" t="s">
        <v>4128</v>
      </c>
      <c r="J686" s="20" t="s">
        <v>4129</v>
      </c>
      <c r="K686" s="20" t="s">
        <v>4130</v>
      </c>
      <c r="L686" s="21" t="s">
        <v>5909</v>
      </c>
      <c r="M686" s="20" t="s">
        <v>5910</v>
      </c>
      <c r="N686" s="20" t="s">
        <v>5911</v>
      </c>
      <c r="O686" s="20">
        <v>30</v>
      </c>
      <c r="P686" s="21" t="s">
        <v>4152</v>
      </c>
      <c r="Q686" s="20" t="s">
        <v>4012</v>
      </c>
      <c r="R686" s="21" t="s">
        <v>4153</v>
      </c>
      <c r="S686" s="21" t="s">
        <v>4133</v>
      </c>
      <c r="T686" s="20">
        <v>50182</v>
      </c>
      <c r="U686" s="20">
        <v>3</v>
      </c>
      <c r="V686" s="20">
        <v>0</v>
      </c>
      <c r="W686" s="20" t="s">
        <v>5910</v>
      </c>
      <c r="X686" s="20" t="s">
        <v>5912</v>
      </c>
      <c r="Y686" s="22">
        <v>45940.559593171303</v>
      </c>
      <c r="AA686" s="20" t="s">
        <v>4134</v>
      </c>
      <c r="AB686" s="27">
        <v>9106049613</v>
      </c>
      <c r="AC686" s="25" t="str">
        <f>VLOOKUP(AB686,Data!AF:AG,2,0)</f>
        <v>9106049613-00160741</v>
      </c>
      <c r="AE686" s="25" t="str">
        <f>VLOOKUP(AC686,Data!A:G,7,0)</f>
        <v>00160741</v>
      </c>
      <c r="AF686" s="25" t="str">
        <f>VLOOKUP(AC686,Data!A:D,4,0)</f>
        <v>10/10/2025</v>
      </c>
      <c r="AG686" s="20" t="s">
        <v>198</v>
      </c>
      <c r="AH686" s="25" t="s">
        <v>11148</v>
      </c>
      <c r="AI686" s="25" t="str">
        <f>VLOOKUP(AG686,'mã win'!B:K,10,0)</f>
        <v>N</v>
      </c>
      <c r="AJ686" s="20" t="str">
        <f>VLOOKUP(Q686,'mã sp'!A:B,2,0)</f>
        <v>GTLX250G</v>
      </c>
      <c r="AK686" s="25" t="str">
        <f>VLOOKUP(AC686,Data!A:F,6,0)</f>
        <v>K25TTM</v>
      </c>
      <c r="AL686" s="20" t="str">
        <f t="shared" si="40"/>
        <v>3469 WM+ HCM 109 Đường 39</v>
      </c>
      <c r="AM686" s="20" t="str">
        <f>VLOOKUP(AC686,Data!A:M,13,0)</f>
        <v>0104918404</v>
      </c>
      <c r="AN686" s="20">
        <f>MATCH(L686,[1]Khach_hang!$O:$O,0)</f>
        <v>850</v>
      </c>
      <c r="AO686" s="20" t="str">
        <f t="shared" si="41"/>
        <v>WIN3469</v>
      </c>
      <c r="AP686" s="20" t="str">
        <f>IF(AND(AM686="0104918404",AO686=""),"WIN"&amp;L686,IF(AO686="",VLOOKUP(AM686,'mã win'!B:J,9,0),""))</f>
        <v/>
      </c>
      <c r="AQ686" s="25" t="str">
        <f t="shared" si="42"/>
        <v>WIN3469</v>
      </c>
      <c r="AR686" s="1">
        <f t="shared" si="43"/>
        <v>162589.68</v>
      </c>
    </row>
    <row r="687" spans="1:44" x14ac:dyDescent="0.25">
      <c r="A687" s="20">
        <v>8180</v>
      </c>
      <c r="B687" s="21">
        <v>9106049613</v>
      </c>
      <c r="C687" s="22">
        <v>45940</v>
      </c>
      <c r="D687" s="22">
        <v>45940</v>
      </c>
      <c r="E687" s="23">
        <v>45940.559593599501</v>
      </c>
      <c r="F687" s="21" t="s">
        <v>7656</v>
      </c>
      <c r="G687" s="22"/>
      <c r="H687" s="20" t="s">
        <v>4127</v>
      </c>
      <c r="I687" s="21" t="s">
        <v>4128</v>
      </c>
      <c r="J687" s="20" t="s">
        <v>4129</v>
      </c>
      <c r="K687" s="20" t="s">
        <v>4130</v>
      </c>
      <c r="L687" s="21" t="s">
        <v>5909</v>
      </c>
      <c r="M687" s="20" t="s">
        <v>5910</v>
      </c>
      <c r="N687" s="20" t="s">
        <v>5911</v>
      </c>
      <c r="O687" s="20">
        <v>40</v>
      </c>
      <c r="P687" s="21" t="s">
        <v>4139</v>
      </c>
      <c r="Q687" s="20" t="s">
        <v>3948</v>
      </c>
      <c r="R687" s="21" t="s">
        <v>4140</v>
      </c>
      <c r="S687" s="21" t="s">
        <v>4133</v>
      </c>
      <c r="T687" s="20">
        <v>74250</v>
      </c>
      <c r="U687" s="20">
        <v>2</v>
      </c>
      <c r="V687" s="20">
        <v>0</v>
      </c>
      <c r="W687" s="20" t="s">
        <v>5910</v>
      </c>
      <c r="X687" s="20" t="s">
        <v>5912</v>
      </c>
      <c r="Y687" s="22">
        <v>45940.559593171303</v>
      </c>
      <c r="AA687" s="20" t="s">
        <v>4134</v>
      </c>
      <c r="AB687" s="27">
        <v>9106049613</v>
      </c>
      <c r="AC687" s="25" t="str">
        <f>VLOOKUP(AB687,Data!AF:AG,2,0)</f>
        <v>9106049613-00160741</v>
      </c>
      <c r="AE687" s="25" t="str">
        <f>VLOOKUP(AC687,Data!A:G,7,0)</f>
        <v>00160741</v>
      </c>
      <c r="AF687" s="25" t="str">
        <f>VLOOKUP(AC687,Data!A:D,4,0)</f>
        <v>10/10/2025</v>
      </c>
      <c r="AG687" s="20" t="s">
        <v>198</v>
      </c>
      <c r="AH687" s="25" t="s">
        <v>11148</v>
      </c>
      <c r="AI687" s="25" t="str">
        <f>VLOOKUP(AG687,'mã win'!B:K,10,0)</f>
        <v>N</v>
      </c>
      <c r="AJ687" s="20" t="str">
        <f>VLOOKUP(Q687,'mã sp'!A:B,2,0)</f>
        <v>CC300</v>
      </c>
      <c r="AK687" s="25" t="str">
        <f>VLOOKUP(AC687,Data!A:F,6,0)</f>
        <v>K25TTM</v>
      </c>
      <c r="AL687" s="20" t="str">
        <f t="shared" si="40"/>
        <v>3469 WM+ HCM 109 Đường 39</v>
      </c>
      <c r="AM687" s="20" t="str">
        <f>VLOOKUP(AC687,Data!A:M,13,0)</f>
        <v>0104918404</v>
      </c>
      <c r="AN687" s="20">
        <f>MATCH(L687,[1]Khach_hang!$O:$O,0)</f>
        <v>850</v>
      </c>
      <c r="AO687" s="20" t="str">
        <f t="shared" si="41"/>
        <v>WIN3469</v>
      </c>
      <c r="AP687" s="20" t="str">
        <f>IF(AND(AM687="0104918404",AO687=""),"WIN"&amp;L687,IF(AO687="",VLOOKUP(AM687,'mã win'!B:J,9,0),""))</f>
        <v/>
      </c>
      <c r="AQ687" s="25" t="str">
        <f t="shared" si="42"/>
        <v>WIN3469</v>
      </c>
      <c r="AR687" s="1">
        <f t="shared" si="43"/>
        <v>160380</v>
      </c>
    </row>
    <row r="688" spans="1:44" x14ac:dyDescent="0.25">
      <c r="A688" s="20">
        <v>8181</v>
      </c>
      <c r="B688" s="21">
        <v>9106049705</v>
      </c>
      <c r="C688" s="22">
        <v>45940</v>
      </c>
      <c r="D688" s="22">
        <v>45940</v>
      </c>
      <c r="E688" s="23">
        <v>45940.565385613401</v>
      </c>
      <c r="F688" s="21" t="s">
        <v>7657</v>
      </c>
      <c r="G688" s="22"/>
      <c r="H688" s="20" t="s">
        <v>4127</v>
      </c>
      <c r="I688" s="21" t="s">
        <v>4128</v>
      </c>
      <c r="J688" s="20" t="s">
        <v>4129</v>
      </c>
      <c r="K688" s="20" t="s">
        <v>4130</v>
      </c>
      <c r="L688" s="21" t="s">
        <v>7658</v>
      </c>
      <c r="M688" s="20" t="s">
        <v>7659</v>
      </c>
      <c r="N688" s="20" t="s">
        <v>7660</v>
      </c>
      <c r="O688" s="20">
        <v>10</v>
      </c>
      <c r="P688" s="21" t="s">
        <v>4139</v>
      </c>
      <c r="Q688" s="20" t="s">
        <v>3948</v>
      </c>
      <c r="R688" s="21" t="s">
        <v>4140</v>
      </c>
      <c r="S688" s="21" t="s">
        <v>4133</v>
      </c>
      <c r="T688" s="20">
        <v>74250</v>
      </c>
      <c r="U688" s="20">
        <v>3</v>
      </c>
      <c r="V688" s="20">
        <v>0</v>
      </c>
      <c r="W688" s="20" t="s">
        <v>7661</v>
      </c>
      <c r="X688" s="20" t="s">
        <v>4161</v>
      </c>
      <c r="Y688" s="22">
        <v>45940.565384872702</v>
      </c>
      <c r="Z688" s="20" t="s">
        <v>7662</v>
      </c>
      <c r="AA688" s="20" t="s">
        <v>4134</v>
      </c>
      <c r="AB688" s="27">
        <v>9106049705</v>
      </c>
      <c r="AC688" s="25" t="str">
        <f>VLOOKUP(AB688,Data!AF:AG,2,0)</f>
        <v>9106049705-00160760</v>
      </c>
      <c r="AE688" s="25" t="str">
        <f>VLOOKUP(AC688,Data!A:G,7,0)</f>
        <v>00160760</v>
      </c>
      <c r="AF688" s="25" t="str">
        <f>VLOOKUP(AC688,Data!A:D,4,0)</f>
        <v>10/10/2025</v>
      </c>
      <c r="AG688" s="20" t="s">
        <v>198</v>
      </c>
      <c r="AH688" s="25" t="s">
        <v>14508</v>
      </c>
      <c r="AI688" s="25" t="str">
        <f>VLOOKUP(AG688,'mã win'!B:K,10,0)</f>
        <v>N</v>
      </c>
      <c r="AJ688" s="20" t="str">
        <f>VLOOKUP(Q688,'mã sp'!A:B,2,0)</f>
        <v>CC300</v>
      </c>
      <c r="AK688" s="25" t="str">
        <f>VLOOKUP(AC688,Data!A:F,6,0)</f>
        <v>K25TTM</v>
      </c>
      <c r="AL688" s="20" t="str">
        <f t="shared" si="40"/>
        <v>3983 WIN HCM 2672A Đường Phạm Thế Hiển</v>
      </c>
      <c r="AM688" s="20" t="str">
        <f>VLOOKUP(AC688,Data!A:M,13,0)</f>
        <v>0104918404</v>
      </c>
      <c r="AN688" s="20">
        <f>MATCH(L688,[1]Khach_hang!$O:$O,0)</f>
        <v>1036</v>
      </c>
      <c r="AO688" s="20" t="str">
        <f t="shared" si="41"/>
        <v>WIN3983</v>
      </c>
      <c r="AP688" s="20" t="str">
        <f>IF(AND(AM688="0104918404",AO688=""),"WIN"&amp;L688,IF(AO688="",VLOOKUP(AM688,'mã win'!B:J,9,0),""))</f>
        <v/>
      </c>
      <c r="AQ688" s="25" t="str">
        <f t="shared" si="42"/>
        <v>WIN3983</v>
      </c>
      <c r="AR688" s="1">
        <f t="shared" si="43"/>
        <v>240570</v>
      </c>
    </row>
    <row r="689" spans="1:44" x14ac:dyDescent="0.25">
      <c r="A689" s="20">
        <v>8182</v>
      </c>
      <c r="B689" s="21">
        <v>9106049731</v>
      </c>
      <c r="C689" s="22">
        <v>45940</v>
      </c>
      <c r="D689" s="22">
        <v>45945</v>
      </c>
      <c r="E689" s="23">
        <v>45940.566368321801</v>
      </c>
      <c r="F689" s="21" t="s">
        <v>7663</v>
      </c>
      <c r="G689" s="22"/>
      <c r="H689" s="20" t="s">
        <v>4127</v>
      </c>
      <c r="I689" s="21" t="s">
        <v>4128</v>
      </c>
      <c r="J689" s="20" t="s">
        <v>4129</v>
      </c>
      <c r="K689" s="20" t="s">
        <v>4130</v>
      </c>
      <c r="L689" s="21" t="s">
        <v>5534</v>
      </c>
      <c r="M689" s="20" t="s">
        <v>5535</v>
      </c>
      <c r="N689" s="20" t="s">
        <v>5536</v>
      </c>
      <c r="O689" s="20">
        <v>10</v>
      </c>
      <c r="P689" s="21" t="s">
        <v>4137</v>
      </c>
      <c r="Q689" s="20" t="s">
        <v>4098</v>
      </c>
      <c r="R689" s="21" t="s">
        <v>4138</v>
      </c>
      <c r="S689" s="21" t="s">
        <v>4133</v>
      </c>
      <c r="T689" s="20">
        <v>111058</v>
      </c>
      <c r="U689" s="20">
        <v>1</v>
      </c>
      <c r="V689" s="20">
        <v>0</v>
      </c>
      <c r="W689" s="20" t="s">
        <v>5535</v>
      </c>
      <c r="Y689" s="22">
        <v>45940.5663677431</v>
      </c>
      <c r="AA689" s="20" t="s">
        <v>4134</v>
      </c>
      <c r="AB689" s="27">
        <v>9106049731</v>
      </c>
      <c r="AC689" s="25" t="str">
        <f>VLOOKUP(AB689,Data!AF:AG,2,0)</f>
        <v>9106049731-00018333</v>
      </c>
      <c r="AE689" s="25" t="str">
        <f>VLOOKUP(AC689,Data!A:G,7,0)</f>
        <v>00018333</v>
      </c>
      <c r="AF689" s="25" t="str">
        <f>VLOOKUP(AC689,Data!A:D,4,0)</f>
        <v>10/10/2025</v>
      </c>
      <c r="AG689" s="20" t="s">
        <v>125</v>
      </c>
      <c r="AH689" s="25" t="s">
        <v>3606</v>
      </c>
      <c r="AI689" s="25" t="str">
        <f>VLOOKUP(AG689,'mã win'!B:K,10,0)</f>
        <v>B</v>
      </c>
      <c r="AJ689" s="20" t="str">
        <f>VLOOKUP(Q689,'mã sp'!A:B,2,0)</f>
        <v>GM500</v>
      </c>
      <c r="AK689" s="25" t="str">
        <f>VLOOKUP(AC689,Data!A:F,6,0)</f>
        <v>K25TTM</v>
      </c>
      <c r="AL689" s="20" t="str">
        <f t="shared" si="40"/>
        <v>5947 WM+ PTO Khu 8 Thanh Ba</v>
      </c>
      <c r="AM689" s="20" t="str">
        <f>VLOOKUP(AC689,Data!A:M,13,0)</f>
        <v>0104918404-003</v>
      </c>
      <c r="AO689" s="20" t="str">
        <f t="shared" si="41"/>
        <v/>
      </c>
      <c r="AP689" s="20" t="str">
        <f>IF(AND(AM689="0104918404",AO689=""),"WIN"&amp;L689,IF(AO689="",VLOOKUP(AM689,'mã win'!B:J,9,0),""))</f>
        <v>WIN-PTO-00-003</v>
      </c>
      <c r="AQ689" s="25" t="str">
        <f t="shared" si="42"/>
        <v>WIN-PTO-00-003</v>
      </c>
      <c r="AR689" s="1">
        <f t="shared" si="43"/>
        <v>119942.64</v>
      </c>
    </row>
    <row r="690" spans="1:44" x14ac:dyDescent="0.25">
      <c r="A690" s="20">
        <v>8183</v>
      </c>
      <c r="B690" s="21">
        <v>9106049733</v>
      </c>
      <c r="C690" s="22">
        <v>45940</v>
      </c>
      <c r="D690" s="22">
        <v>45945</v>
      </c>
      <c r="E690" s="23">
        <v>45940.567072106503</v>
      </c>
      <c r="F690" s="21" t="s">
        <v>7664</v>
      </c>
      <c r="G690" s="22"/>
      <c r="H690" s="20" t="s">
        <v>4127</v>
      </c>
      <c r="I690" s="21" t="s">
        <v>4128</v>
      </c>
      <c r="J690" s="20" t="s">
        <v>4129</v>
      </c>
      <c r="K690" s="20" t="s">
        <v>4130</v>
      </c>
      <c r="L690" s="21" t="s">
        <v>5331</v>
      </c>
      <c r="M690" s="20" t="s">
        <v>5332</v>
      </c>
      <c r="N690" s="20" t="s">
        <v>5333</v>
      </c>
      <c r="O690" s="20">
        <v>10</v>
      </c>
      <c r="P690" s="21" t="s">
        <v>4137</v>
      </c>
      <c r="Q690" s="20" t="s">
        <v>4098</v>
      </c>
      <c r="R690" s="21" t="s">
        <v>4138</v>
      </c>
      <c r="S690" s="21" t="s">
        <v>4133</v>
      </c>
      <c r="T690" s="20">
        <v>111058</v>
      </c>
      <c r="U690" s="20">
        <v>1</v>
      </c>
      <c r="V690" s="20">
        <v>0</v>
      </c>
      <c r="W690" s="20" t="s">
        <v>5332</v>
      </c>
      <c r="Y690" s="22">
        <v>45940.567071296296</v>
      </c>
      <c r="AA690" s="20" t="s">
        <v>4134</v>
      </c>
      <c r="AB690" s="27">
        <v>9106049733</v>
      </c>
      <c r="AC690" s="25" t="str">
        <f>VLOOKUP(AB690,Data!AF:AG,2,0)</f>
        <v>9106049733-00015028</v>
      </c>
      <c r="AE690" s="25" t="str">
        <f>VLOOKUP(AC690,Data!A:G,7,0)</f>
        <v>00015028</v>
      </c>
      <c r="AF690" s="25" t="str">
        <f>VLOOKUP(AC690,Data!A:D,4,0)</f>
        <v>10/10/2025</v>
      </c>
      <c r="AG690" s="20" t="s">
        <v>373</v>
      </c>
      <c r="AH690" s="25" t="s">
        <v>3612</v>
      </c>
      <c r="AI690" s="25" t="str">
        <f>VLOOKUP(AG690,'mã win'!B:K,10,0)</f>
        <v>B</v>
      </c>
      <c r="AJ690" s="20" t="str">
        <f>VLOOKUP(Q690,'mã sp'!A:B,2,0)</f>
        <v>GM500</v>
      </c>
      <c r="AK690" s="25" t="str">
        <f>VLOOKUP(AC690,Data!A:F,6,0)</f>
        <v>K25TTM</v>
      </c>
      <c r="AL690" s="20" t="str">
        <f t="shared" si="40"/>
        <v>2AND WM+ HTH Nam Thượng, Thạch Đài</v>
      </c>
      <c r="AM690" s="20" t="str">
        <f>VLOOKUP(AC690,Data!A:M,13,0)</f>
        <v>0104918404-004</v>
      </c>
      <c r="AO690" s="20" t="str">
        <f t="shared" si="41"/>
        <v/>
      </c>
      <c r="AP690" s="20" t="str">
        <f>IF(AND(AM690="0104918404",AO690=""),"WIN"&amp;L690,IF(AO690="",VLOOKUP(AM690,'mã win'!B:J,9,0),""))</f>
        <v>WIN-HTH-00-004</v>
      </c>
      <c r="AQ690" s="25" t="str">
        <f t="shared" si="42"/>
        <v>WIN-HTH-00-004</v>
      </c>
      <c r="AR690" s="1">
        <f t="shared" si="43"/>
        <v>119942.64</v>
      </c>
    </row>
    <row r="691" spans="1:44" x14ac:dyDescent="0.25">
      <c r="A691" s="20">
        <v>8184</v>
      </c>
      <c r="B691" s="21">
        <v>9106049818</v>
      </c>
      <c r="C691" s="22">
        <v>45940</v>
      </c>
      <c r="D691" s="22">
        <v>45940</v>
      </c>
      <c r="E691" s="23">
        <v>45940.572728669002</v>
      </c>
      <c r="F691" s="21" t="s">
        <v>7665</v>
      </c>
      <c r="G691" s="22"/>
      <c r="H691" s="20" t="s">
        <v>4127</v>
      </c>
      <c r="I691" s="21" t="s">
        <v>4128</v>
      </c>
      <c r="J691" s="20" t="s">
        <v>4129</v>
      </c>
      <c r="K691" s="20" t="s">
        <v>4130</v>
      </c>
      <c r="L691" s="21" t="s">
        <v>7666</v>
      </c>
      <c r="M691" s="20" t="s">
        <v>7667</v>
      </c>
      <c r="N691" s="20" t="s">
        <v>7668</v>
      </c>
      <c r="O691" s="20">
        <v>10</v>
      </c>
      <c r="P691" s="21" t="s">
        <v>4137</v>
      </c>
      <c r="Q691" s="20" t="s">
        <v>4098</v>
      </c>
      <c r="R691" s="21" t="s">
        <v>4138</v>
      </c>
      <c r="S691" s="21" t="s">
        <v>4133</v>
      </c>
      <c r="T691" s="20">
        <v>111058</v>
      </c>
      <c r="U691" s="20">
        <v>3</v>
      </c>
      <c r="V691" s="20">
        <v>0</v>
      </c>
      <c r="W691" s="20" t="s">
        <v>7667</v>
      </c>
      <c r="X691" s="20" t="s">
        <v>4161</v>
      </c>
      <c r="Y691" s="22">
        <v>45940.572728125</v>
      </c>
      <c r="AA691" s="20" t="s">
        <v>4134</v>
      </c>
      <c r="AB691" s="27">
        <v>9106049818</v>
      </c>
      <c r="AC691" s="25" t="str">
        <f>VLOOKUP(AB691,Data!AF:AG,2,0)</f>
        <v>9106049818-00160769</v>
      </c>
      <c r="AE691" s="25" t="str">
        <f>VLOOKUP(AC691,Data!A:G,7,0)</f>
        <v>00160769</v>
      </c>
      <c r="AF691" s="25" t="str">
        <f>VLOOKUP(AC691,Data!A:D,4,0)</f>
        <v>10/10/2025</v>
      </c>
      <c r="AG691" s="20" t="s">
        <v>198</v>
      </c>
      <c r="AH691" s="25" t="s">
        <v>12387</v>
      </c>
      <c r="AI691" s="25" t="str">
        <f>VLOOKUP(AG691,'mã win'!B:K,10,0)</f>
        <v>N</v>
      </c>
      <c r="AJ691" s="20" t="str">
        <f>VLOOKUP(Q691,'mã sp'!A:B,2,0)</f>
        <v>GM500</v>
      </c>
      <c r="AK691" s="25" t="str">
        <f>VLOOKUP(AC691,Data!A:F,6,0)</f>
        <v>K25TTM</v>
      </c>
      <c r="AL691" s="20" t="str">
        <f t="shared" si="40"/>
        <v>5436 WM+HCM 70 Lê Văn Thịnh</v>
      </c>
      <c r="AM691" s="20" t="str">
        <f>VLOOKUP(AC691,Data!A:M,13,0)</f>
        <v>0104918404</v>
      </c>
      <c r="AN691" s="20">
        <f>MATCH(L691,[1]Khach_hang!$O:$O,0)</f>
        <v>1472</v>
      </c>
      <c r="AO691" s="20" t="str">
        <f t="shared" si="41"/>
        <v>WIN5436</v>
      </c>
      <c r="AP691" s="20" t="str">
        <f>IF(AND(AM691="0104918404",AO691=""),"WIN"&amp;L691,IF(AO691="",VLOOKUP(AM691,'mã win'!B:J,9,0),""))</f>
        <v/>
      </c>
      <c r="AQ691" s="25" t="str">
        <f t="shared" si="42"/>
        <v>WIN5436</v>
      </c>
      <c r="AR691" s="1">
        <f t="shared" si="43"/>
        <v>359827.92</v>
      </c>
    </row>
    <row r="692" spans="1:44" x14ac:dyDescent="0.25">
      <c r="A692" s="20">
        <v>8185</v>
      </c>
      <c r="B692" s="21">
        <v>9106049818</v>
      </c>
      <c r="C692" s="22">
        <v>45940</v>
      </c>
      <c r="D692" s="22">
        <v>45940</v>
      </c>
      <c r="E692" s="23">
        <v>45940.572728669002</v>
      </c>
      <c r="F692" s="21" t="s">
        <v>7665</v>
      </c>
      <c r="G692" s="22"/>
      <c r="H692" s="20" t="s">
        <v>4127</v>
      </c>
      <c r="I692" s="21" t="s">
        <v>4128</v>
      </c>
      <c r="J692" s="20" t="s">
        <v>4129</v>
      </c>
      <c r="K692" s="20" t="s">
        <v>4130</v>
      </c>
      <c r="L692" s="21" t="s">
        <v>7666</v>
      </c>
      <c r="M692" s="20" t="s">
        <v>7667</v>
      </c>
      <c r="N692" s="20" t="s">
        <v>7668</v>
      </c>
      <c r="O692" s="20">
        <v>20</v>
      </c>
      <c r="P692" s="21" t="s">
        <v>4152</v>
      </c>
      <c r="Q692" s="20" t="s">
        <v>4012</v>
      </c>
      <c r="R692" s="21" t="s">
        <v>4153</v>
      </c>
      <c r="S692" s="21" t="s">
        <v>4133</v>
      </c>
      <c r="T692" s="20">
        <v>50182</v>
      </c>
      <c r="U692" s="20">
        <v>6</v>
      </c>
      <c r="V692" s="20">
        <v>0</v>
      </c>
      <c r="W692" s="20" t="s">
        <v>7667</v>
      </c>
      <c r="X692" s="20" t="s">
        <v>4161</v>
      </c>
      <c r="Y692" s="22">
        <v>45940.572728125</v>
      </c>
      <c r="AA692" s="20" t="s">
        <v>4134</v>
      </c>
      <c r="AB692" s="27">
        <v>9106049818</v>
      </c>
      <c r="AC692" s="25" t="str">
        <f>VLOOKUP(AB692,Data!AF:AG,2,0)</f>
        <v>9106049818-00160769</v>
      </c>
      <c r="AE692" s="25" t="str">
        <f>VLOOKUP(AC692,Data!A:G,7,0)</f>
        <v>00160769</v>
      </c>
      <c r="AF692" s="25" t="str">
        <f>VLOOKUP(AC692,Data!A:D,4,0)</f>
        <v>10/10/2025</v>
      </c>
      <c r="AG692" s="20" t="s">
        <v>198</v>
      </c>
      <c r="AH692" s="25" t="s">
        <v>12387</v>
      </c>
      <c r="AI692" s="25" t="str">
        <f>VLOOKUP(AG692,'mã win'!B:K,10,0)</f>
        <v>N</v>
      </c>
      <c r="AJ692" s="20" t="str">
        <f>VLOOKUP(Q692,'mã sp'!A:B,2,0)</f>
        <v>GTLX250G</v>
      </c>
      <c r="AK692" s="25" t="str">
        <f>VLOOKUP(AC692,Data!A:F,6,0)</f>
        <v>K25TTM</v>
      </c>
      <c r="AL692" s="20" t="str">
        <f t="shared" si="40"/>
        <v>5436 WM+HCM 70 Lê Văn Thịnh</v>
      </c>
      <c r="AM692" s="20" t="str">
        <f>VLOOKUP(AC692,Data!A:M,13,0)</f>
        <v>0104918404</v>
      </c>
      <c r="AN692" s="20">
        <f>MATCH(L692,[1]Khach_hang!$O:$O,0)</f>
        <v>1472</v>
      </c>
      <c r="AO692" s="20" t="str">
        <f t="shared" si="41"/>
        <v>WIN5436</v>
      </c>
      <c r="AP692" s="20" t="str">
        <f>IF(AND(AM692="0104918404",AO692=""),"WIN"&amp;L692,IF(AO692="",VLOOKUP(AM692,'mã win'!B:J,9,0),""))</f>
        <v/>
      </c>
      <c r="AQ692" s="25" t="str">
        <f t="shared" si="42"/>
        <v>WIN5436</v>
      </c>
      <c r="AR692" s="1">
        <f t="shared" si="43"/>
        <v>325179.36</v>
      </c>
    </row>
    <row r="693" spans="1:44" x14ac:dyDescent="0.25">
      <c r="A693" s="20">
        <v>8186</v>
      </c>
      <c r="B693" s="21">
        <v>9106049818</v>
      </c>
      <c r="C693" s="22">
        <v>45940</v>
      </c>
      <c r="D693" s="22">
        <v>45940</v>
      </c>
      <c r="E693" s="23">
        <v>45940.572728669002</v>
      </c>
      <c r="F693" s="21" t="s">
        <v>7665</v>
      </c>
      <c r="G693" s="22"/>
      <c r="H693" s="20" t="s">
        <v>4127</v>
      </c>
      <c r="I693" s="21" t="s">
        <v>4128</v>
      </c>
      <c r="J693" s="20" t="s">
        <v>4129</v>
      </c>
      <c r="K693" s="20" t="s">
        <v>4130</v>
      </c>
      <c r="L693" s="21" t="s">
        <v>7666</v>
      </c>
      <c r="M693" s="20" t="s">
        <v>7667</v>
      </c>
      <c r="N693" s="20" t="s">
        <v>7668</v>
      </c>
      <c r="O693" s="20">
        <v>30</v>
      </c>
      <c r="P693" s="21" t="s">
        <v>4135</v>
      </c>
      <c r="Q693" s="20" t="s">
        <v>4086</v>
      </c>
      <c r="R693" s="21" t="s">
        <v>4136</v>
      </c>
      <c r="S693" s="21" t="s">
        <v>4133</v>
      </c>
      <c r="T693" s="20">
        <v>45588</v>
      </c>
      <c r="U693" s="20">
        <v>4</v>
      </c>
      <c r="V693" s="20">
        <v>0</v>
      </c>
      <c r="W693" s="20" t="s">
        <v>7667</v>
      </c>
      <c r="X693" s="20" t="s">
        <v>4161</v>
      </c>
      <c r="Y693" s="22">
        <v>45940.572728125</v>
      </c>
      <c r="AA693" s="20" t="s">
        <v>4134</v>
      </c>
      <c r="AB693" s="27">
        <v>9106049818</v>
      </c>
      <c r="AC693" s="25" t="str">
        <f>VLOOKUP(AB693,Data!AF:AG,2,0)</f>
        <v>9106049818-00160769</v>
      </c>
      <c r="AE693" s="25" t="str">
        <f>VLOOKUP(AC693,Data!A:G,7,0)</f>
        <v>00160769</v>
      </c>
      <c r="AF693" s="25" t="str">
        <f>VLOOKUP(AC693,Data!A:D,4,0)</f>
        <v>10/10/2025</v>
      </c>
      <c r="AG693" s="20" t="s">
        <v>198</v>
      </c>
      <c r="AH693" s="25" t="s">
        <v>12387</v>
      </c>
      <c r="AI693" s="25" t="str">
        <f>VLOOKUP(AG693,'mã win'!B:K,10,0)</f>
        <v>N</v>
      </c>
      <c r="AJ693" s="20" t="str">
        <f>VLOOKUP(Q693,'mã sp'!A:B,2,0)</f>
        <v>TH200</v>
      </c>
      <c r="AK693" s="25" t="str">
        <f>VLOOKUP(AC693,Data!A:F,6,0)</f>
        <v>K25TTM</v>
      </c>
      <c r="AL693" s="20" t="str">
        <f t="shared" si="40"/>
        <v>5436 WM+HCM 70 Lê Văn Thịnh</v>
      </c>
      <c r="AM693" s="20" t="str">
        <f>VLOOKUP(AC693,Data!A:M,13,0)</f>
        <v>0104918404</v>
      </c>
      <c r="AN693" s="20">
        <f>MATCH(L693,[1]Khach_hang!$O:$O,0)</f>
        <v>1472</v>
      </c>
      <c r="AO693" s="20" t="str">
        <f t="shared" si="41"/>
        <v>WIN5436</v>
      </c>
      <c r="AP693" s="20" t="str">
        <f>IF(AND(AM693="0104918404",AO693=""),"WIN"&amp;L693,IF(AO693="",VLOOKUP(AM693,'mã win'!B:J,9,0),""))</f>
        <v/>
      </c>
      <c r="AQ693" s="25" t="str">
        <f t="shared" si="42"/>
        <v>WIN5436</v>
      </c>
      <c r="AR693" s="1">
        <f t="shared" si="43"/>
        <v>196940.16</v>
      </c>
    </row>
    <row r="694" spans="1:44" x14ac:dyDescent="0.25">
      <c r="A694" s="20">
        <v>8187</v>
      </c>
      <c r="B694" s="21">
        <v>9106049818</v>
      </c>
      <c r="C694" s="22">
        <v>45940</v>
      </c>
      <c r="D694" s="22">
        <v>45940</v>
      </c>
      <c r="E694" s="23">
        <v>45940.572728669002</v>
      </c>
      <c r="F694" s="21" t="s">
        <v>7665</v>
      </c>
      <c r="G694" s="22"/>
      <c r="H694" s="20" t="s">
        <v>4127</v>
      </c>
      <c r="I694" s="21" t="s">
        <v>4128</v>
      </c>
      <c r="J694" s="20" t="s">
        <v>4129</v>
      </c>
      <c r="K694" s="20" t="s">
        <v>4130</v>
      </c>
      <c r="L694" s="21" t="s">
        <v>7666</v>
      </c>
      <c r="M694" s="20" t="s">
        <v>7667</v>
      </c>
      <c r="N694" s="20" t="s">
        <v>7668</v>
      </c>
      <c r="O694" s="20">
        <v>40</v>
      </c>
      <c r="P694" s="21" t="s">
        <v>4168</v>
      </c>
      <c r="Q694" s="20" t="s">
        <v>3992</v>
      </c>
      <c r="R694" s="21" t="s">
        <v>4169</v>
      </c>
      <c r="S694" s="21" t="s">
        <v>4133</v>
      </c>
      <c r="T694" s="20">
        <v>111606</v>
      </c>
      <c r="U694" s="20">
        <v>4</v>
      </c>
      <c r="V694" s="20">
        <v>0</v>
      </c>
      <c r="W694" s="20" t="s">
        <v>7667</v>
      </c>
      <c r="X694" s="20" t="s">
        <v>4161</v>
      </c>
      <c r="Y694" s="22">
        <v>45940.572728125</v>
      </c>
      <c r="AA694" s="20" t="s">
        <v>4134</v>
      </c>
      <c r="AB694" s="27">
        <v>9106049818</v>
      </c>
      <c r="AC694" s="25" t="str">
        <f>VLOOKUP(AB694,Data!AF:AG,2,0)</f>
        <v>9106049818-00160769</v>
      </c>
      <c r="AE694" s="25" t="str">
        <f>VLOOKUP(AC694,Data!A:G,7,0)</f>
        <v>00160769</v>
      </c>
      <c r="AF694" s="25" t="str">
        <f>VLOOKUP(AC694,Data!A:D,4,0)</f>
        <v>10/10/2025</v>
      </c>
      <c r="AG694" s="20" t="s">
        <v>198</v>
      </c>
      <c r="AH694" s="25" t="s">
        <v>12387</v>
      </c>
      <c r="AI694" s="25" t="str">
        <f>VLOOKUP(AG694,'mã win'!B:K,10,0)</f>
        <v>N</v>
      </c>
      <c r="AJ694" s="20" t="str">
        <f>VLOOKUP(Q694,'mã sp'!A:B,2,0)</f>
        <v>GXD500</v>
      </c>
      <c r="AK694" s="25" t="str">
        <f>VLOOKUP(AC694,Data!A:F,6,0)</f>
        <v>K25TTM</v>
      </c>
      <c r="AL694" s="20" t="str">
        <f t="shared" si="40"/>
        <v>5436 WM+HCM 70 Lê Văn Thịnh</v>
      </c>
      <c r="AM694" s="20" t="str">
        <f>VLOOKUP(AC694,Data!A:M,13,0)</f>
        <v>0104918404</v>
      </c>
      <c r="AN694" s="20">
        <f>MATCH(L694,[1]Khach_hang!$O:$O,0)</f>
        <v>1472</v>
      </c>
      <c r="AO694" s="20" t="str">
        <f t="shared" si="41"/>
        <v>WIN5436</v>
      </c>
      <c r="AP694" s="20" t="str">
        <f>IF(AND(AM694="0104918404",AO694=""),"WIN"&amp;L694,IF(AO694="",VLOOKUP(AM694,'mã win'!B:J,9,0),""))</f>
        <v/>
      </c>
      <c r="AQ694" s="25" t="str">
        <f t="shared" si="42"/>
        <v>WIN5436</v>
      </c>
      <c r="AR694" s="1">
        <f t="shared" si="43"/>
        <v>482137.92</v>
      </c>
    </row>
    <row r="695" spans="1:44" x14ac:dyDescent="0.25">
      <c r="A695" s="20">
        <v>8188</v>
      </c>
      <c r="B695" s="21">
        <v>9106049859</v>
      </c>
      <c r="C695" s="22">
        <v>45940</v>
      </c>
      <c r="D695" s="22">
        <v>45940</v>
      </c>
      <c r="E695" s="23">
        <v>45940.578813425898</v>
      </c>
      <c r="F695" s="21" t="s">
        <v>7669</v>
      </c>
      <c r="G695" s="22"/>
      <c r="H695" s="20" t="s">
        <v>4127</v>
      </c>
      <c r="I695" s="21" t="s">
        <v>4128</v>
      </c>
      <c r="J695" s="20" t="s">
        <v>4129</v>
      </c>
      <c r="K695" s="20" t="s">
        <v>4130</v>
      </c>
      <c r="L695" s="21" t="s">
        <v>5101</v>
      </c>
      <c r="M695" s="20" t="s">
        <v>5102</v>
      </c>
      <c r="N695" s="20" t="s">
        <v>5103</v>
      </c>
      <c r="O695" s="20">
        <v>10</v>
      </c>
      <c r="P695" s="21" t="s">
        <v>4141</v>
      </c>
      <c r="Q695" s="20" t="s">
        <v>4058</v>
      </c>
      <c r="R695" s="21" t="s">
        <v>4142</v>
      </c>
      <c r="S695" s="21" t="s">
        <v>4133</v>
      </c>
      <c r="T695" s="20">
        <v>37720</v>
      </c>
      <c r="U695" s="20">
        <v>2</v>
      </c>
      <c r="V695" s="20">
        <v>0</v>
      </c>
      <c r="W695" s="20" t="s">
        <v>5104</v>
      </c>
      <c r="Y695" s="22">
        <v>45940.578812500004</v>
      </c>
      <c r="Z695" s="20" t="s">
        <v>7670</v>
      </c>
      <c r="AA695" s="20" t="s">
        <v>4134</v>
      </c>
      <c r="AB695" s="27">
        <v>9106049859</v>
      </c>
      <c r="AC695" s="25" t="str">
        <f>VLOOKUP(AB695,Data!AF:AG,2,0)</f>
        <v>9106049859-00484073</v>
      </c>
      <c r="AE695" s="25" t="str">
        <f>VLOOKUP(AC695,Data!A:G,7,0)</f>
        <v>00484073</v>
      </c>
      <c r="AF695" s="25" t="str">
        <f>VLOOKUP(AC695,Data!A:D,4,0)</f>
        <v>10/10/2025</v>
      </c>
      <c r="AG695" s="20" t="s">
        <v>55</v>
      </c>
      <c r="AH695" s="25" t="s">
        <v>14509</v>
      </c>
      <c r="AI695" s="25" t="str">
        <f>VLOOKUP(AG695,'mã win'!B:K,10,0)</f>
        <v>B</v>
      </c>
      <c r="AJ695" s="20" t="str">
        <f>VLOOKUP(Q695,'mã sp'!A:B,2,0)</f>
        <v>MNH250</v>
      </c>
      <c r="AK695" s="25" t="str">
        <f>VLOOKUP(AC695,Data!A:F,6,0)</f>
        <v>K25TTM</v>
      </c>
      <c r="AL695" s="20" t="str">
        <f t="shared" si="40"/>
        <v>1644 WM HNI Yên Sở</v>
      </c>
      <c r="AM695" s="20" t="str">
        <f>VLOOKUP(AC695,Data!A:M,13,0)</f>
        <v>0104918404-002</v>
      </c>
      <c r="AN695" s="20">
        <f>MATCH(L695,[1]Khach_hang!$O:$O,0)</f>
        <v>86</v>
      </c>
      <c r="AO695" s="20" t="str">
        <f t="shared" si="41"/>
        <v>WIN1644</v>
      </c>
      <c r="AP695" s="20" t="str">
        <f>IF(AND(AM695="0104918404",AO695=""),"WIN"&amp;L695,IF(AO695="",VLOOKUP(AM695,'mã win'!B:J,9,0),""))</f>
        <v/>
      </c>
      <c r="AQ695" s="25" t="str">
        <f t="shared" si="42"/>
        <v>WIN1644</v>
      </c>
      <c r="AR695" s="1">
        <f t="shared" si="43"/>
        <v>81475.199999999997</v>
      </c>
    </row>
    <row r="696" spans="1:44" x14ac:dyDescent="0.25">
      <c r="A696" s="20">
        <v>8189</v>
      </c>
      <c r="B696" s="21">
        <v>9106049861</v>
      </c>
      <c r="C696" s="22">
        <v>45940</v>
      </c>
      <c r="D696" s="22">
        <v>45940</v>
      </c>
      <c r="E696" s="23">
        <v>45940.5789273958</v>
      </c>
      <c r="F696" s="21" t="s">
        <v>7671</v>
      </c>
      <c r="G696" s="22"/>
      <c r="H696" s="20" t="s">
        <v>4127</v>
      </c>
      <c r="I696" s="21" t="s">
        <v>4128</v>
      </c>
      <c r="J696" s="20" t="s">
        <v>4129</v>
      </c>
      <c r="K696" s="20" t="s">
        <v>4130</v>
      </c>
      <c r="L696" s="21" t="s">
        <v>7672</v>
      </c>
      <c r="M696" s="20" t="s">
        <v>7673</v>
      </c>
      <c r="N696" s="20" t="s">
        <v>7674</v>
      </c>
      <c r="O696" s="20">
        <v>10</v>
      </c>
      <c r="P696" s="21" t="s">
        <v>4152</v>
      </c>
      <c r="Q696" s="20" t="s">
        <v>4012</v>
      </c>
      <c r="R696" s="21" t="s">
        <v>4153</v>
      </c>
      <c r="S696" s="21" t="s">
        <v>4133</v>
      </c>
      <c r="T696" s="20">
        <v>50182</v>
      </c>
      <c r="U696" s="20">
        <v>1</v>
      </c>
      <c r="V696" s="20">
        <v>0</v>
      </c>
      <c r="W696" s="20" t="s">
        <v>7673</v>
      </c>
      <c r="Y696" s="22">
        <v>45940.578928159703</v>
      </c>
      <c r="AA696" s="20" t="s">
        <v>4134</v>
      </c>
      <c r="AB696" s="27">
        <v>9106049861</v>
      </c>
      <c r="AC696" s="25" t="str">
        <f>VLOOKUP(AB696,Data!AF:AG,2,0)</f>
        <v>9106049861-00484074</v>
      </c>
      <c r="AE696" s="25" t="str">
        <f>VLOOKUP(AC696,Data!A:G,7,0)</f>
        <v>00484074</v>
      </c>
      <c r="AF696" s="25" t="str">
        <f>VLOOKUP(AC696,Data!A:D,4,0)</f>
        <v>10/10/2025</v>
      </c>
      <c r="AG696" s="20" t="s">
        <v>55</v>
      </c>
      <c r="AH696" s="25" t="s">
        <v>11531</v>
      </c>
      <c r="AI696" s="25" t="str">
        <f>VLOOKUP(AG696,'mã win'!B:K,10,0)</f>
        <v>B</v>
      </c>
      <c r="AJ696" s="20" t="str">
        <f>VLOOKUP(Q696,'mã sp'!A:B,2,0)</f>
        <v>GTLX250G</v>
      </c>
      <c r="AK696" s="25" t="str">
        <f>VLOOKUP(AC696,Data!A:F,6,0)</f>
        <v>K25TTM</v>
      </c>
      <c r="AL696" s="20" t="str">
        <f t="shared" si="40"/>
        <v>3995 WM+ HNI Khu 6 Thụy Lôi</v>
      </c>
      <c r="AM696" s="20" t="str">
        <f>VLOOKUP(AC696,Data!A:M,13,0)</f>
        <v>0104918404-002</v>
      </c>
      <c r="AN696" s="20">
        <f>MATCH(L696,[1]Khach_hang!$O:$O,0)</f>
        <v>1041</v>
      </c>
      <c r="AO696" s="20" t="str">
        <f t="shared" si="41"/>
        <v>WIN3995</v>
      </c>
      <c r="AP696" s="20" t="str">
        <f>IF(AND(AM696="0104918404",AO696=""),"WIN"&amp;L696,IF(AO696="",VLOOKUP(AM696,'mã win'!B:J,9,0),""))</f>
        <v/>
      </c>
      <c r="AQ696" s="25" t="str">
        <f t="shared" si="42"/>
        <v>WIN3995</v>
      </c>
      <c r="AR696" s="1">
        <f t="shared" si="43"/>
        <v>54196.56</v>
      </c>
    </row>
    <row r="697" spans="1:44" x14ac:dyDescent="0.25">
      <c r="A697" s="20">
        <v>8190</v>
      </c>
      <c r="B697" s="21">
        <v>9106049898</v>
      </c>
      <c r="C697" s="22">
        <v>45940</v>
      </c>
      <c r="D697" s="22">
        <v>45945</v>
      </c>
      <c r="E697" s="23">
        <v>45940.580254780099</v>
      </c>
      <c r="F697" s="21" t="s">
        <v>7675</v>
      </c>
      <c r="G697" s="22"/>
      <c r="H697" s="20" t="s">
        <v>4127</v>
      </c>
      <c r="I697" s="21" t="s">
        <v>4128</v>
      </c>
      <c r="J697" s="20" t="s">
        <v>4129</v>
      </c>
      <c r="K697" s="20" t="s">
        <v>4130</v>
      </c>
      <c r="L697" s="21" t="s">
        <v>4162</v>
      </c>
      <c r="M697" s="20" t="s">
        <v>4163</v>
      </c>
      <c r="N697" s="20" t="s">
        <v>4164</v>
      </c>
      <c r="O697" s="20">
        <v>10</v>
      </c>
      <c r="P697" s="21" t="s">
        <v>4137</v>
      </c>
      <c r="Q697" s="20" t="s">
        <v>4098</v>
      </c>
      <c r="R697" s="21" t="s">
        <v>4138</v>
      </c>
      <c r="S697" s="21" t="s">
        <v>4133</v>
      </c>
      <c r="T697" s="20">
        <v>111058</v>
      </c>
      <c r="U697" s="20">
        <v>1</v>
      </c>
      <c r="V697" s="20">
        <v>0</v>
      </c>
      <c r="W697" s="20" t="s">
        <v>4163</v>
      </c>
      <c r="Y697" s="22">
        <v>45940.580253900502</v>
      </c>
      <c r="AA697" s="20" t="s">
        <v>4134</v>
      </c>
      <c r="AB697" s="27">
        <v>9106049898</v>
      </c>
      <c r="AC697" s="25" t="str">
        <f>VLOOKUP(AB697,Data!AF:AG,2,0)</f>
        <v>9106049898-00047740</v>
      </c>
      <c r="AE697" s="25" t="str">
        <f>VLOOKUP(AC697,Data!A:G,7,0)</f>
        <v>00047740</v>
      </c>
      <c r="AF697" s="25" t="str">
        <f>VLOOKUP(AC697,Data!A:D,4,0)</f>
        <v>10/10/2025</v>
      </c>
      <c r="AG697" s="20" t="s">
        <v>407</v>
      </c>
      <c r="AH697" s="25" t="s">
        <v>3627</v>
      </c>
      <c r="AI697" s="25" t="str">
        <f>VLOOKUP(AG697,'mã win'!B:K,10,0)</f>
        <v>B</v>
      </c>
      <c r="AJ697" s="20" t="str">
        <f>VLOOKUP(Q697,'mã sp'!A:B,2,0)</f>
        <v>GM500</v>
      </c>
      <c r="AK697" s="25" t="str">
        <f>VLOOKUP(AC697,Data!A:F,6,0)</f>
        <v>K25TTM</v>
      </c>
      <c r="AL697" s="20" t="str">
        <f t="shared" si="40"/>
        <v>5958 WM+ QNH Khu 7, Nam Hòa</v>
      </c>
      <c r="AM697" s="20" t="str">
        <f>VLOOKUP(AC697,Data!A:M,13,0)</f>
        <v>0104918404-007</v>
      </c>
      <c r="AO697" s="20" t="str">
        <f t="shared" si="41"/>
        <v/>
      </c>
      <c r="AP697" s="20" t="str">
        <f>IF(AND(AM697="0104918404",AO697=""),"WIN"&amp;L697,IF(AO697="",VLOOKUP(AM697,'mã win'!B:J,9,0),""))</f>
        <v>WIN-QNH-00-007</v>
      </c>
      <c r="AQ697" s="25" t="str">
        <f t="shared" si="42"/>
        <v>WIN-QNH-00-007</v>
      </c>
      <c r="AR697" s="1">
        <f t="shared" si="43"/>
        <v>119942.64</v>
      </c>
    </row>
    <row r="698" spans="1:44" x14ac:dyDescent="0.25">
      <c r="A698" s="20">
        <v>8191</v>
      </c>
      <c r="B698" s="21">
        <v>9106049883</v>
      </c>
      <c r="C698" s="22">
        <v>45940</v>
      </c>
      <c r="D698" s="22">
        <v>45945</v>
      </c>
      <c r="E698" s="23">
        <v>45940.582396493097</v>
      </c>
      <c r="F698" s="21" t="s">
        <v>7676</v>
      </c>
      <c r="G698" s="22"/>
      <c r="H698" s="20" t="s">
        <v>4127</v>
      </c>
      <c r="I698" s="21" t="s">
        <v>4128</v>
      </c>
      <c r="J698" s="20" t="s">
        <v>4129</v>
      </c>
      <c r="K698" s="20" t="s">
        <v>4130</v>
      </c>
      <c r="L698" s="21" t="s">
        <v>5038</v>
      </c>
      <c r="M698" s="20" t="s">
        <v>5039</v>
      </c>
      <c r="N698" s="20" t="s">
        <v>5040</v>
      </c>
      <c r="O698" s="20">
        <v>10</v>
      </c>
      <c r="P698" s="21" t="s">
        <v>4135</v>
      </c>
      <c r="Q698" s="20" t="s">
        <v>4086</v>
      </c>
      <c r="R698" s="21" t="s">
        <v>4136</v>
      </c>
      <c r="S698" s="21" t="s">
        <v>4133</v>
      </c>
      <c r="T698" s="20">
        <v>45588</v>
      </c>
      <c r="U698" s="20">
        <v>1</v>
      </c>
      <c r="V698" s="20">
        <v>0</v>
      </c>
      <c r="W698" s="20" t="s">
        <v>5039</v>
      </c>
      <c r="Y698" s="22">
        <v>45940.582396527803</v>
      </c>
      <c r="AA698" s="20" t="s">
        <v>4134</v>
      </c>
      <c r="AB698" s="27">
        <v>9106049883</v>
      </c>
      <c r="AC698" s="25" t="str">
        <f>VLOOKUP(AB698,Data!AF:AG,2,0)</f>
        <v>9106049883-00015963</v>
      </c>
      <c r="AE698" s="25" t="str">
        <f>VLOOKUP(AC698,Data!A:G,7,0)</f>
        <v>00015963</v>
      </c>
      <c r="AF698" s="25" t="str">
        <f>VLOOKUP(AC698,Data!A:D,4,0)</f>
        <v>10/10/2025</v>
      </c>
      <c r="AG698" s="20" t="s">
        <v>189</v>
      </c>
      <c r="AH698" s="25" t="s">
        <v>3844</v>
      </c>
      <c r="AI698" s="25" t="str">
        <f>VLOOKUP(AG698,'mã win'!B:K,10,0)</f>
        <v>N</v>
      </c>
      <c r="AJ698" s="20" t="str">
        <f>VLOOKUP(Q698,'mã sp'!A:B,2,0)</f>
        <v>TH200</v>
      </c>
      <c r="AK698" s="25" t="str">
        <f>VLOOKUP(AC698,Data!A:F,6,0)</f>
        <v>K25TTM</v>
      </c>
      <c r="AL698" s="20" t="str">
        <f t="shared" si="40"/>
        <v>2ACV WM+ QNM 57 Hùng Vương</v>
      </c>
      <c r="AM698" s="20" t="str">
        <f>VLOOKUP(AC698,Data!A:M,13,0)</f>
        <v>0104918404-061</v>
      </c>
      <c r="AO698" s="20" t="str">
        <f t="shared" si="41"/>
        <v/>
      </c>
      <c r="AP698" s="20" t="str">
        <f>IF(AND(AM698="0104918404",AO698=""),"WIN"&amp;L698,IF(AO698="",VLOOKUP(AM698,'mã win'!B:J,9,0),""))</f>
        <v>WIN-061</v>
      </c>
      <c r="AQ698" s="25" t="str">
        <f t="shared" si="42"/>
        <v>WIN-061</v>
      </c>
      <c r="AR698" s="1">
        <f t="shared" si="43"/>
        <v>49235.040000000001</v>
      </c>
    </row>
    <row r="699" spans="1:44" x14ac:dyDescent="0.25">
      <c r="A699" s="20">
        <v>8196</v>
      </c>
      <c r="B699" s="21">
        <v>9106049973</v>
      </c>
      <c r="C699" s="22">
        <v>45940</v>
      </c>
      <c r="D699" s="22">
        <v>45940</v>
      </c>
      <c r="E699" s="23">
        <v>45940.587432442102</v>
      </c>
      <c r="F699" s="21" t="s">
        <v>7677</v>
      </c>
      <c r="G699" s="22"/>
      <c r="H699" s="20" t="s">
        <v>4127</v>
      </c>
      <c r="I699" s="21" t="s">
        <v>4128</v>
      </c>
      <c r="J699" s="20" t="s">
        <v>4129</v>
      </c>
      <c r="K699" s="20" t="s">
        <v>4130</v>
      </c>
      <c r="L699" s="21" t="s">
        <v>5038</v>
      </c>
      <c r="M699" s="20" t="s">
        <v>5039</v>
      </c>
      <c r="N699" s="20" t="s">
        <v>5040</v>
      </c>
      <c r="O699" s="20">
        <v>10</v>
      </c>
      <c r="P699" s="21" t="s">
        <v>4171</v>
      </c>
      <c r="Q699" s="20" t="s">
        <v>3998</v>
      </c>
      <c r="R699" s="21" t="s">
        <v>4172</v>
      </c>
      <c r="S699" s="21" t="s">
        <v>4133</v>
      </c>
      <c r="T699" s="20">
        <v>49500</v>
      </c>
      <c r="U699" s="20">
        <v>1</v>
      </c>
      <c r="V699" s="20">
        <v>0</v>
      </c>
      <c r="W699" s="20" t="s">
        <v>5039</v>
      </c>
      <c r="Y699" s="22">
        <v>45940.587431979198</v>
      </c>
      <c r="AA699" s="20" t="s">
        <v>4134</v>
      </c>
      <c r="AB699" s="27">
        <v>9106049973</v>
      </c>
      <c r="AC699" s="25" t="str">
        <f>VLOOKUP(AB699,Data!AF:AG,2,0)</f>
        <v>9106049973-00015964</v>
      </c>
      <c r="AE699" s="25" t="str">
        <f>VLOOKUP(AC699,Data!A:G,7,0)</f>
        <v>00015964</v>
      </c>
      <c r="AF699" s="25" t="str">
        <f>VLOOKUP(AC699,Data!A:D,4,0)</f>
        <v>10/10/2025</v>
      </c>
      <c r="AG699" s="20" t="s">
        <v>189</v>
      </c>
      <c r="AH699" s="25" t="s">
        <v>3844</v>
      </c>
      <c r="AI699" s="25" t="str">
        <f>VLOOKUP(AG699,'mã win'!B:K,10,0)</f>
        <v>N</v>
      </c>
      <c r="AJ699" s="20" t="str">
        <f>VLOOKUP(Q699,'mã sp'!A:B,2,0)</f>
        <v>GL250</v>
      </c>
      <c r="AK699" s="25" t="str">
        <f>VLOOKUP(AC699,Data!A:F,6,0)</f>
        <v>K25TTM</v>
      </c>
      <c r="AL699" s="20" t="str">
        <f t="shared" si="40"/>
        <v>2ACV WM+ QNM 57 Hùng Vương</v>
      </c>
      <c r="AM699" s="20" t="str">
        <f>VLOOKUP(AC699,Data!A:M,13,0)</f>
        <v>0104918404-061</v>
      </c>
      <c r="AO699" s="20" t="str">
        <f t="shared" si="41"/>
        <v/>
      </c>
      <c r="AP699" s="20" t="str">
        <f>IF(AND(AM699="0104918404",AO699=""),"WIN"&amp;L699,IF(AO699="",VLOOKUP(AM699,'mã win'!B:J,9,0),""))</f>
        <v>WIN-061</v>
      </c>
      <c r="AQ699" s="25" t="str">
        <f t="shared" si="42"/>
        <v>WIN-061</v>
      </c>
      <c r="AR699" s="1">
        <f t="shared" si="43"/>
        <v>53460</v>
      </c>
    </row>
    <row r="700" spans="1:44" x14ac:dyDescent="0.25">
      <c r="A700" s="20">
        <v>8197</v>
      </c>
      <c r="B700" s="21">
        <v>9106049946</v>
      </c>
      <c r="C700" s="22">
        <v>45940</v>
      </c>
      <c r="D700" s="22">
        <v>45940</v>
      </c>
      <c r="E700" s="23">
        <v>45940.588891747699</v>
      </c>
      <c r="F700" s="21" t="s">
        <v>7678</v>
      </c>
      <c r="G700" s="22"/>
      <c r="H700" s="20" t="s">
        <v>4127</v>
      </c>
      <c r="I700" s="21" t="s">
        <v>4128</v>
      </c>
      <c r="J700" s="20" t="s">
        <v>4129</v>
      </c>
      <c r="K700" s="20" t="s">
        <v>4130</v>
      </c>
      <c r="L700" s="21" t="s">
        <v>6064</v>
      </c>
      <c r="M700" s="20" t="s">
        <v>6065</v>
      </c>
      <c r="N700" s="20" t="s">
        <v>6066</v>
      </c>
      <c r="O700" s="20">
        <v>10</v>
      </c>
      <c r="P700" s="21" t="s">
        <v>4150</v>
      </c>
      <c r="Q700" s="20" t="s">
        <v>3966</v>
      </c>
      <c r="R700" s="21" t="s">
        <v>4151</v>
      </c>
      <c r="S700" s="21" t="s">
        <v>4133</v>
      </c>
      <c r="T700" s="20">
        <v>70950</v>
      </c>
      <c r="U700" s="20">
        <v>1</v>
      </c>
      <c r="V700" s="20">
        <v>0</v>
      </c>
      <c r="W700" s="20" t="s">
        <v>6067</v>
      </c>
      <c r="Y700" s="22">
        <v>45940.588891088002</v>
      </c>
      <c r="AA700" s="20" t="s">
        <v>4134</v>
      </c>
      <c r="AB700" s="27">
        <v>9106049946</v>
      </c>
      <c r="AC700" s="25" t="str">
        <f>VLOOKUP(AB700,Data!AF:AG,2,0)</f>
        <v>9106049946-00026148</v>
      </c>
      <c r="AE700" s="25" t="str">
        <f>VLOOKUP(AC700,Data!A:G,7,0)</f>
        <v>00026148</v>
      </c>
      <c r="AF700" s="25" t="str">
        <f>VLOOKUP(AC700,Data!A:D,4,0)</f>
        <v>10/10/2025</v>
      </c>
      <c r="AG700" s="20" t="s">
        <v>485</v>
      </c>
      <c r="AH700" s="25" t="s">
        <v>3669</v>
      </c>
      <c r="AI700" s="25" t="str">
        <f>VLOOKUP(AG700,'mã win'!B:K,10,0)</f>
        <v>N</v>
      </c>
      <c r="AJ700" s="20" t="str">
        <f>VLOOKUP(Q700,'mã sp'!A:B,2,0)</f>
        <v>CN300</v>
      </c>
      <c r="AK700" s="25" t="str">
        <f>VLOOKUP(AC700,Data!A:F,6,0)</f>
        <v>K25TTM</v>
      </c>
      <c r="AL700" s="20" t="str">
        <f t="shared" si="40"/>
        <v>6798 WM+ CTO 118 Nguyễn Văn Cừ Nối Dài</v>
      </c>
      <c r="AM700" s="20" t="str">
        <f>VLOOKUP(AC700,Data!A:M,13,0)</f>
        <v>0104918404-016</v>
      </c>
      <c r="AO700" s="20" t="str">
        <f t="shared" si="41"/>
        <v/>
      </c>
      <c r="AP700" s="20" t="str">
        <f>IF(AND(AM700="0104918404",AO700=""),"WIN"&amp;L700,IF(AO700="",VLOOKUP(AM700,'mã win'!B:J,9,0),""))</f>
        <v>WIN-CTO-01-016</v>
      </c>
      <c r="AQ700" s="25" t="str">
        <f t="shared" si="42"/>
        <v>WIN-CTO-01-016</v>
      </c>
      <c r="AR700" s="1">
        <f t="shared" si="43"/>
        <v>76626</v>
      </c>
    </row>
    <row r="701" spans="1:44" x14ac:dyDescent="0.25">
      <c r="A701" s="20">
        <v>8198</v>
      </c>
      <c r="B701" s="21">
        <v>9106049946</v>
      </c>
      <c r="C701" s="22">
        <v>45940</v>
      </c>
      <c r="D701" s="22">
        <v>45940</v>
      </c>
      <c r="E701" s="23">
        <v>45940.588891747699</v>
      </c>
      <c r="F701" s="21" t="s">
        <v>7678</v>
      </c>
      <c r="G701" s="22"/>
      <c r="H701" s="20" t="s">
        <v>4127</v>
      </c>
      <c r="I701" s="21" t="s">
        <v>4128</v>
      </c>
      <c r="J701" s="20" t="s">
        <v>4129</v>
      </c>
      <c r="K701" s="20" t="s">
        <v>4130</v>
      </c>
      <c r="L701" s="21" t="s">
        <v>6064</v>
      </c>
      <c r="M701" s="20" t="s">
        <v>6065</v>
      </c>
      <c r="N701" s="20" t="s">
        <v>6066</v>
      </c>
      <c r="O701" s="20">
        <v>20</v>
      </c>
      <c r="P701" s="21" t="s">
        <v>4139</v>
      </c>
      <c r="Q701" s="20" t="s">
        <v>3948</v>
      </c>
      <c r="R701" s="21" t="s">
        <v>4140</v>
      </c>
      <c r="S701" s="21" t="s">
        <v>4133</v>
      </c>
      <c r="T701" s="20">
        <v>74250</v>
      </c>
      <c r="U701" s="20">
        <v>1</v>
      </c>
      <c r="V701" s="20">
        <v>0</v>
      </c>
      <c r="W701" s="20" t="s">
        <v>6067</v>
      </c>
      <c r="Y701" s="22">
        <v>45940.588891088002</v>
      </c>
      <c r="AA701" s="20" t="s">
        <v>4134</v>
      </c>
      <c r="AB701" s="27">
        <v>9106049946</v>
      </c>
      <c r="AC701" s="25" t="str">
        <f>VLOOKUP(AB701,Data!AF:AG,2,0)</f>
        <v>9106049946-00026148</v>
      </c>
      <c r="AE701" s="25" t="str">
        <f>VLOOKUP(AC701,Data!A:G,7,0)</f>
        <v>00026148</v>
      </c>
      <c r="AF701" s="25" t="str">
        <f>VLOOKUP(AC701,Data!A:D,4,0)</f>
        <v>10/10/2025</v>
      </c>
      <c r="AG701" s="20" t="s">
        <v>485</v>
      </c>
      <c r="AH701" s="25" t="s">
        <v>3669</v>
      </c>
      <c r="AI701" s="25" t="str">
        <f>VLOOKUP(AG701,'mã win'!B:K,10,0)</f>
        <v>N</v>
      </c>
      <c r="AJ701" s="20" t="str">
        <f>VLOOKUP(Q701,'mã sp'!A:B,2,0)</f>
        <v>CC300</v>
      </c>
      <c r="AK701" s="25" t="str">
        <f>VLOOKUP(AC701,Data!A:F,6,0)</f>
        <v>K25TTM</v>
      </c>
      <c r="AL701" s="20" t="str">
        <f t="shared" si="40"/>
        <v>6798 WM+ CTO 118 Nguyễn Văn Cừ Nối Dài</v>
      </c>
      <c r="AM701" s="20" t="str">
        <f>VLOOKUP(AC701,Data!A:M,13,0)</f>
        <v>0104918404-016</v>
      </c>
      <c r="AO701" s="20" t="str">
        <f t="shared" si="41"/>
        <v/>
      </c>
      <c r="AP701" s="20" t="str">
        <f>IF(AND(AM701="0104918404",AO701=""),"WIN"&amp;L701,IF(AO701="",VLOOKUP(AM701,'mã win'!B:J,9,0),""))</f>
        <v>WIN-CTO-01-016</v>
      </c>
      <c r="AQ701" s="25" t="str">
        <f t="shared" si="42"/>
        <v>WIN-CTO-01-016</v>
      </c>
      <c r="AR701" s="1">
        <f t="shared" si="43"/>
        <v>80190</v>
      </c>
    </row>
    <row r="702" spans="1:44" x14ac:dyDescent="0.25">
      <c r="A702" s="20">
        <v>8199</v>
      </c>
      <c r="B702" s="21">
        <v>9106050019</v>
      </c>
      <c r="C702" s="22">
        <v>45940</v>
      </c>
      <c r="D702" s="22">
        <v>45945</v>
      </c>
      <c r="E702" s="23">
        <v>45940.590197951402</v>
      </c>
      <c r="F702" s="21" t="s">
        <v>7679</v>
      </c>
      <c r="G702" s="22"/>
      <c r="H702" s="20" t="s">
        <v>4127</v>
      </c>
      <c r="I702" s="21" t="s">
        <v>4128</v>
      </c>
      <c r="J702" s="20" t="s">
        <v>4129</v>
      </c>
      <c r="K702" s="20" t="s">
        <v>4130</v>
      </c>
      <c r="L702" s="21" t="s">
        <v>7680</v>
      </c>
      <c r="M702" s="20" t="s">
        <v>7681</v>
      </c>
      <c r="N702" s="20" t="s">
        <v>7682</v>
      </c>
      <c r="O702" s="20">
        <v>10</v>
      </c>
      <c r="P702" s="21" t="s">
        <v>4135</v>
      </c>
      <c r="Q702" s="20" t="s">
        <v>4086</v>
      </c>
      <c r="R702" s="21" t="s">
        <v>4136</v>
      </c>
      <c r="S702" s="21" t="s">
        <v>4133</v>
      </c>
      <c r="T702" s="20">
        <v>45588</v>
      </c>
      <c r="U702" s="20">
        <v>6</v>
      </c>
      <c r="V702" s="20">
        <v>0</v>
      </c>
      <c r="W702" s="20" t="s">
        <v>7681</v>
      </c>
      <c r="Y702" s="22">
        <v>45940.590197256897</v>
      </c>
      <c r="Z702" s="20" t="s">
        <v>7683</v>
      </c>
      <c r="AA702" s="20" t="s">
        <v>4134</v>
      </c>
      <c r="AB702" s="27">
        <v>9106050019</v>
      </c>
      <c r="AC702" s="25" t="str">
        <f>VLOOKUP(AB702,Data!AF:AG,2,0)</f>
        <v>9106050019-00011409</v>
      </c>
      <c r="AE702" s="25" t="str">
        <f>VLOOKUP(AC702,Data!A:G,7,0)</f>
        <v>00011409</v>
      </c>
      <c r="AF702" s="25" t="str">
        <f>VLOOKUP(AC702,Data!A:D,4,0)</f>
        <v>10/10/2025</v>
      </c>
      <c r="AG702" s="20" t="s">
        <v>222</v>
      </c>
      <c r="AH702" s="25" t="s">
        <v>3727</v>
      </c>
      <c r="AI702" s="25" t="str">
        <f>VLOOKUP(AG702,'mã win'!B:K,10,0)</f>
        <v>B</v>
      </c>
      <c r="AJ702" s="20" t="str">
        <f>VLOOKUP(Q702,'mã sp'!A:B,2,0)</f>
        <v>TH200</v>
      </c>
      <c r="AK702" s="25" t="str">
        <f>VLOOKUP(AC702,Data!A:F,6,0)</f>
        <v>K25TTM</v>
      </c>
      <c r="AL702" s="20" t="str">
        <f t="shared" si="40"/>
        <v>6018 WM+ VPC Bắc Cường, Vĩnh Tường</v>
      </c>
      <c r="AM702" s="20" t="str">
        <f>VLOOKUP(AC702,Data!A:M,13,0)</f>
        <v>0104918404-029</v>
      </c>
      <c r="AO702" s="20" t="str">
        <f t="shared" si="41"/>
        <v/>
      </c>
      <c r="AP702" s="20" t="str">
        <f>IF(AND(AM702="0104918404",AO702=""),"WIN"&amp;L702,IF(AO702="",VLOOKUP(AM702,'mã win'!B:J,9,0),""))</f>
        <v>WIN-029</v>
      </c>
      <c r="AQ702" s="25" t="str">
        <f t="shared" si="42"/>
        <v>WIN-029</v>
      </c>
      <c r="AR702" s="1">
        <f t="shared" si="43"/>
        <v>295410.24</v>
      </c>
    </row>
    <row r="703" spans="1:44" x14ac:dyDescent="0.25">
      <c r="A703" s="20">
        <v>8200</v>
      </c>
      <c r="B703" s="21">
        <v>9106049964</v>
      </c>
      <c r="C703" s="22">
        <v>45940</v>
      </c>
      <c r="D703" s="22">
        <v>45945</v>
      </c>
      <c r="E703" s="23">
        <v>45940.590492245399</v>
      </c>
      <c r="F703" s="21" t="s">
        <v>7684</v>
      </c>
      <c r="G703" s="22"/>
      <c r="H703" s="20" t="s">
        <v>4127</v>
      </c>
      <c r="I703" s="21" t="s">
        <v>4128</v>
      </c>
      <c r="J703" s="20" t="s">
        <v>4129</v>
      </c>
      <c r="K703" s="20" t="s">
        <v>4130</v>
      </c>
      <c r="L703" s="21" t="s">
        <v>7685</v>
      </c>
      <c r="M703" s="20" t="s">
        <v>7686</v>
      </c>
      <c r="N703" s="20" t="s">
        <v>7687</v>
      </c>
      <c r="O703" s="20">
        <v>10</v>
      </c>
      <c r="P703" s="21" t="s">
        <v>4131</v>
      </c>
      <c r="Q703" s="20" t="s">
        <v>4099</v>
      </c>
      <c r="R703" s="21" t="s">
        <v>4132</v>
      </c>
      <c r="S703" s="21" t="s">
        <v>4133</v>
      </c>
      <c r="T703" s="20">
        <v>73431</v>
      </c>
      <c r="U703" s="20">
        <v>2</v>
      </c>
      <c r="V703" s="20">
        <v>0</v>
      </c>
      <c r="W703" s="20" t="s">
        <v>7688</v>
      </c>
      <c r="Y703" s="22">
        <v>45940.590492395801</v>
      </c>
      <c r="AA703" s="20" t="s">
        <v>4134</v>
      </c>
      <c r="AB703" s="27">
        <v>9106049964</v>
      </c>
      <c r="AC703" s="25" t="str">
        <f>VLOOKUP(AB703,Data!AF:AG,2,0)</f>
        <v>9106049964-00160781</v>
      </c>
      <c r="AE703" s="25" t="str">
        <f>VLOOKUP(AC703,Data!A:G,7,0)</f>
        <v>00160781</v>
      </c>
      <c r="AF703" s="25" t="str">
        <f>VLOOKUP(AC703,Data!A:D,4,0)</f>
        <v>10/10/2025</v>
      </c>
      <c r="AG703" s="20" t="s">
        <v>198</v>
      </c>
      <c r="AH703" s="25" t="s">
        <v>10159</v>
      </c>
      <c r="AI703" s="25" t="str">
        <f>VLOOKUP(AG703,'mã win'!B:K,10,0)</f>
        <v>N</v>
      </c>
      <c r="AJ703" s="20" t="str">
        <f>VLOOKUP(Q703,'mã sp'!A:B,2,0)</f>
        <v>CGM300</v>
      </c>
      <c r="AK703" s="25" t="str">
        <f>VLOOKUP(AC703,Data!A:F,6,0)</f>
        <v>K25TTM</v>
      </c>
      <c r="AL703" s="20" t="str">
        <f t="shared" si="40"/>
        <v>2A39 WM+ HCM 3086-3088 Phạm Thế Hiển</v>
      </c>
      <c r="AM703" s="20" t="str">
        <f>VLOOKUP(AC703,Data!A:M,13,0)</f>
        <v>0104918404</v>
      </c>
      <c r="AN703" s="20">
        <f>MATCH(L703,[1]Khach_hang!$O:$O,0)</f>
        <v>423</v>
      </c>
      <c r="AO703" s="20" t="str">
        <f t="shared" si="41"/>
        <v>WIN2A39</v>
      </c>
      <c r="AP703" s="20" t="str">
        <f>IF(AND(AM703="0104918404",AO703=""),"WIN"&amp;L703,IF(AO703="",VLOOKUP(AM703,'mã win'!B:J,9,0),""))</f>
        <v/>
      </c>
      <c r="AQ703" s="25" t="str">
        <f t="shared" si="42"/>
        <v>WIN2A39</v>
      </c>
      <c r="AR703" s="1">
        <f t="shared" si="43"/>
        <v>158610.96</v>
      </c>
    </row>
    <row r="704" spans="1:44" x14ac:dyDescent="0.25">
      <c r="A704" s="20">
        <v>8201</v>
      </c>
      <c r="B704" s="21">
        <v>9106049964</v>
      </c>
      <c r="C704" s="22">
        <v>45940</v>
      </c>
      <c r="D704" s="22">
        <v>45945</v>
      </c>
      <c r="E704" s="23">
        <v>45940.590492245399</v>
      </c>
      <c r="F704" s="21" t="s">
        <v>7684</v>
      </c>
      <c r="G704" s="22"/>
      <c r="H704" s="20" t="s">
        <v>4127</v>
      </c>
      <c r="I704" s="21" t="s">
        <v>4128</v>
      </c>
      <c r="J704" s="20" t="s">
        <v>4129</v>
      </c>
      <c r="K704" s="20" t="s">
        <v>4130</v>
      </c>
      <c r="L704" s="21" t="s">
        <v>7685</v>
      </c>
      <c r="M704" s="20" t="s">
        <v>7686</v>
      </c>
      <c r="N704" s="20" t="s">
        <v>7687</v>
      </c>
      <c r="O704" s="20">
        <v>20</v>
      </c>
      <c r="P704" s="21" t="s">
        <v>4137</v>
      </c>
      <c r="Q704" s="20" t="s">
        <v>4098</v>
      </c>
      <c r="R704" s="21" t="s">
        <v>4138</v>
      </c>
      <c r="S704" s="21" t="s">
        <v>4133</v>
      </c>
      <c r="T704" s="20">
        <v>111058</v>
      </c>
      <c r="U704" s="20">
        <v>2</v>
      </c>
      <c r="V704" s="20">
        <v>0</v>
      </c>
      <c r="W704" s="20" t="s">
        <v>7688</v>
      </c>
      <c r="Y704" s="22">
        <v>45940.590492395801</v>
      </c>
      <c r="AA704" s="20" t="s">
        <v>4134</v>
      </c>
      <c r="AB704" s="27">
        <v>9106049964</v>
      </c>
      <c r="AC704" s="25" t="str">
        <f>VLOOKUP(AB704,Data!AF:AG,2,0)</f>
        <v>9106049964-00160781</v>
      </c>
      <c r="AE704" s="25" t="str">
        <f>VLOOKUP(AC704,Data!A:G,7,0)</f>
        <v>00160781</v>
      </c>
      <c r="AF704" s="25" t="str">
        <f>VLOOKUP(AC704,Data!A:D,4,0)</f>
        <v>10/10/2025</v>
      </c>
      <c r="AG704" s="20" t="s">
        <v>198</v>
      </c>
      <c r="AH704" s="25" t="s">
        <v>10159</v>
      </c>
      <c r="AI704" s="25" t="str">
        <f>VLOOKUP(AG704,'mã win'!B:K,10,0)</f>
        <v>N</v>
      </c>
      <c r="AJ704" s="20" t="str">
        <f>VLOOKUP(Q704,'mã sp'!A:B,2,0)</f>
        <v>GM500</v>
      </c>
      <c r="AK704" s="25" t="str">
        <f>VLOOKUP(AC704,Data!A:F,6,0)</f>
        <v>K25TTM</v>
      </c>
      <c r="AL704" s="20" t="str">
        <f t="shared" si="40"/>
        <v>2A39 WM+ HCM 3086-3088 Phạm Thế Hiển</v>
      </c>
      <c r="AM704" s="20" t="str">
        <f>VLOOKUP(AC704,Data!A:M,13,0)</f>
        <v>0104918404</v>
      </c>
      <c r="AN704" s="20">
        <f>MATCH(L704,[1]Khach_hang!$O:$O,0)</f>
        <v>423</v>
      </c>
      <c r="AO704" s="20" t="str">
        <f t="shared" si="41"/>
        <v>WIN2A39</v>
      </c>
      <c r="AP704" s="20" t="str">
        <f>IF(AND(AM704="0104918404",AO704=""),"WIN"&amp;L704,IF(AO704="",VLOOKUP(AM704,'mã win'!B:J,9,0),""))</f>
        <v/>
      </c>
      <c r="AQ704" s="25" t="str">
        <f t="shared" si="42"/>
        <v>WIN2A39</v>
      </c>
      <c r="AR704" s="1">
        <f t="shared" si="43"/>
        <v>239885.28</v>
      </c>
    </row>
    <row r="705" spans="1:44" x14ac:dyDescent="0.25">
      <c r="A705" s="20">
        <v>8202</v>
      </c>
      <c r="B705" s="21">
        <v>9106049964</v>
      </c>
      <c r="C705" s="22">
        <v>45940</v>
      </c>
      <c r="D705" s="22">
        <v>45945</v>
      </c>
      <c r="E705" s="23">
        <v>45940.590492245399</v>
      </c>
      <c r="F705" s="21" t="s">
        <v>7684</v>
      </c>
      <c r="G705" s="22"/>
      <c r="H705" s="20" t="s">
        <v>4127</v>
      </c>
      <c r="I705" s="21" t="s">
        <v>4128</v>
      </c>
      <c r="J705" s="20" t="s">
        <v>4129</v>
      </c>
      <c r="K705" s="20" t="s">
        <v>4130</v>
      </c>
      <c r="L705" s="21" t="s">
        <v>7685</v>
      </c>
      <c r="M705" s="20" t="s">
        <v>7686</v>
      </c>
      <c r="N705" s="20" t="s">
        <v>7687</v>
      </c>
      <c r="O705" s="20">
        <v>30</v>
      </c>
      <c r="P705" s="21" t="s">
        <v>4135</v>
      </c>
      <c r="Q705" s="20" t="s">
        <v>4086</v>
      </c>
      <c r="R705" s="21" t="s">
        <v>4136</v>
      </c>
      <c r="S705" s="21" t="s">
        <v>4133</v>
      </c>
      <c r="T705" s="20">
        <v>45588</v>
      </c>
      <c r="U705" s="20">
        <v>2</v>
      </c>
      <c r="V705" s="20">
        <v>0</v>
      </c>
      <c r="W705" s="20" t="s">
        <v>7688</v>
      </c>
      <c r="Y705" s="22">
        <v>45940.590492395801</v>
      </c>
      <c r="AA705" s="20" t="s">
        <v>4134</v>
      </c>
      <c r="AB705" s="27">
        <v>9106049964</v>
      </c>
      <c r="AC705" s="25" t="str">
        <f>VLOOKUP(AB705,Data!AF:AG,2,0)</f>
        <v>9106049964-00160781</v>
      </c>
      <c r="AE705" s="25" t="str">
        <f>VLOOKUP(AC705,Data!A:G,7,0)</f>
        <v>00160781</v>
      </c>
      <c r="AF705" s="25" t="str">
        <f>VLOOKUP(AC705,Data!A:D,4,0)</f>
        <v>10/10/2025</v>
      </c>
      <c r="AG705" s="20" t="s">
        <v>198</v>
      </c>
      <c r="AH705" s="25" t="s">
        <v>10159</v>
      </c>
      <c r="AI705" s="25" t="str">
        <f>VLOOKUP(AG705,'mã win'!B:K,10,0)</f>
        <v>N</v>
      </c>
      <c r="AJ705" s="20" t="str">
        <f>VLOOKUP(Q705,'mã sp'!A:B,2,0)</f>
        <v>TH200</v>
      </c>
      <c r="AK705" s="25" t="str">
        <f>VLOOKUP(AC705,Data!A:F,6,0)</f>
        <v>K25TTM</v>
      </c>
      <c r="AL705" s="20" t="str">
        <f t="shared" si="40"/>
        <v>2A39 WM+ HCM 3086-3088 Phạm Thế Hiển</v>
      </c>
      <c r="AM705" s="20" t="str">
        <f>VLOOKUP(AC705,Data!A:M,13,0)</f>
        <v>0104918404</v>
      </c>
      <c r="AN705" s="20">
        <f>MATCH(L705,[1]Khach_hang!$O:$O,0)</f>
        <v>423</v>
      </c>
      <c r="AO705" s="20" t="str">
        <f t="shared" si="41"/>
        <v>WIN2A39</v>
      </c>
      <c r="AP705" s="20" t="str">
        <f>IF(AND(AM705="0104918404",AO705=""),"WIN"&amp;L705,IF(AO705="",VLOOKUP(AM705,'mã win'!B:J,9,0),""))</f>
        <v/>
      </c>
      <c r="AQ705" s="25" t="str">
        <f t="shared" si="42"/>
        <v>WIN2A39</v>
      </c>
      <c r="AR705" s="1">
        <f t="shared" si="43"/>
        <v>98470.080000000002</v>
      </c>
    </row>
    <row r="706" spans="1:44" x14ac:dyDescent="0.25">
      <c r="A706" s="20">
        <v>8203</v>
      </c>
      <c r="B706" s="21">
        <v>9106049964</v>
      </c>
      <c r="C706" s="22">
        <v>45940</v>
      </c>
      <c r="D706" s="22">
        <v>45945</v>
      </c>
      <c r="E706" s="23">
        <v>45940.590492245399</v>
      </c>
      <c r="F706" s="21" t="s">
        <v>7684</v>
      </c>
      <c r="G706" s="22"/>
      <c r="H706" s="20" t="s">
        <v>4127</v>
      </c>
      <c r="I706" s="21" t="s">
        <v>4128</v>
      </c>
      <c r="J706" s="20" t="s">
        <v>4129</v>
      </c>
      <c r="K706" s="20" t="s">
        <v>4130</v>
      </c>
      <c r="L706" s="21" t="s">
        <v>7685</v>
      </c>
      <c r="M706" s="20" t="s">
        <v>7686</v>
      </c>
      <c r="N706" s="20" t="s">
        <v>7687</v>
      </c>
      <c r="O706" s="20">
        <v>40</v>
      </c>
      <c r="P706" s="21" t="s">
        <v>4168</v>
      </c>
      <c r="Q706" s="20" t="s">
        <v>3992</v>
      </c>
      <c r="R706" s="21" t="s">
        <v>4169</v>
      </c>
      <c r="S706" s="21" t="s">
        <v>4133</v>
      </c>
      <c r="T706" s="20">
        <v>111606</v>
      </c>
      <c r="U706" s="20">
        <v>2</v>
      </c>
      <c r="V706" s="20">
        <v>0</v>
      </c>
      <c r="W706" s="20" t="s">
        <v>7688</v>
      </c>
      <c r="Y706" s="22">
        <v>45940.590492395801</v>
      </c>
      <c r="AA706" s="20" t="s">
        <v>4134</v>
      </c>
      <c r="AB706" s="27">
        <v>9106049964</v>
      </c>
      <c r="AC706" s="25" t="str">
        <f>VLOOKUP(AB706,Data!AF:AG,2,0)</f>
        <v>9106049964-00160781</v>
      </c>
      <c r="AE706" s="25" t="str">
        <f>VLOOKUP(AC706,Data!A:G,7,0)</f>
        <v>00160781</v>
      </c>
      <c r="AF706" s="25" t="str">
        <f>VLOOKUP(AC706,Data!A:D,4,0)</f>
        <v>10/10/2025</v>
      </c>
      <c r="AG706" s="20" t="s">
        <v>198</v>
      </c>
      <c r="AH706" s="25" t="s">
        <v>10159</v>
      </c>
      <c r="AI706" s="25" t="str">
        <f>VLOOKUP(AG706,'mã win'!B:K,10,0)</f>
        <v>N</v>
      </c>
      <c r="AJ706" s="20" t="str">
        <f>VLOOKUP(Q706,'mã sp'!A:B,2,0)</f>
        <v>GXD500</v>
      </c>
      <c r="AK706" s="25" t="str">
        <f>VLOOKUP(AC706,Data!A:F,6,0)</f>
        <v>K25TTM</v>
      </c>
      <c r="AL706" s="20" t="str">
        <f t="shared" ref="AL706:AL769" si="44">L706&amp;" "&amp;M706</f>
        <v>2A39 WM+ HCM 3086-3088 Phạm Thế Hiển</v>
      </c>
      <c r="AM706" s="20" t="str">
        <f>VLOOKUP(AC706,Data!A:M,13,0)</f>
        <v>0104918404</v>
      </c>
      <c r="AN706" s="20">
        <f>MATCH(L706,[1]Khach_hang!$O:$O,0)</f>
        <v>423</v>
      </c>
      <c r="AO706" s="20" t="str">
        <f t="shared" ref="AO706:AO769" si="45">IF(AN706="","","WIN"&amp;L706)</f>
        <v>WIN2A39</v>
      </c>
      <c r="AP706" s="20" t="str">
        <f>IF(AND(AM706="0104918404",AO706=""),"WIN"&amp;L706,IF(AO706="",VLOOKUP(AM706,'mã win'!B:J,9,0),""))</f>
        <v/>
      </c>
      <c r="AQ706" s="25" t="str">
        <f t="shared" si="42"/>
        <v>WIN2A39</v>
      </c>
      <c r="AR706" s="1">
        <f t="shared" si="43"/>
        <v>241068.96</v>
      </c>
    </row>
    <row r="707" spans="1:44" x14ac:dyDescent="0.25">
      <c r="A707" s="20">
        <v>8204</v>
      </c>
      <c r="B707" s="21">
        <v>9106049964</v>
      </c>
      <c r="C707" s="22">
        <v>45940</v>
      </c>
      <c r="D707" s="22">
        <v>45945</v>
      </c>
      <c r="E707" s="23">
        <v>45940.590492245399</v>
      </c>
      <c r="F707" s="21" t="s">
        <v>7684</v>
      </c>
      <c r="G707" s="22"/>
      <c r="H707" s="20" t="s">
        <v>4127</v>
      </c>
      <c r="I707" s="21" t="s">
        <v>4128</v>
      </c>
      <c r="J707" s="20" t="s">
        <v>4129</v>
      </c>
      <c r="K707" s="20" t="s">
        <v>4130</v>
      </c>
      <c r="L707" s="21" t="s">
        <v>7685</v>
      </c>
      <c r="M707" s="20" t="s">
        <v>7686</v>
      </c>
      <c r="N707" s="20" t="s">
        <v>7687</v>
      </c>
      <c r="O707" s="20">
        <v>50</v>
      </c>
      <c r="P707" s="21" t="s">
        <v>4152</v>
      </c>
      <c r="Q707" s="20" t="s">
        <v>4012</v>
      </c>
      <c r="R707" s="21" t="s">
        <v>4153</v>
      </c>
      <c r="S707" s="21" t="s">
        <v>4133</v>
      </c>
      <c r="T707" s="20">
        <v>50182</v>
      </c>
      <c r="U707" s="20">
        <v>2</v>
      </c>
      <c r="V707" s="20">
        <v>0</v>
      </c>
      <c r="W707" s="20" t="s">
        <v>7688</v>
      </c>
      <c r="Y707" s="22">
        <v>45940.590492395801</v>
      </c>
      <c r="AA707" s="20" t="s">
        <v>4134</v>
      </c>
      <c r="AB707" s="27">
        <v>9106049964</v>
      </c>
      <c r="AC707" s="25" t="str">
        <f>VLOOKUP(AB707,Data!AF:AG,2,0)</f>
        <v>9106049964-00160781</v>
      </c>
      <c r="AE707" s="25" t="str">
        <f>VLOOKUP(AC707,Data!A:G,7,0)</f>
        <v>00160781</v>
      </c>
      <c r="AF707" s="25" t="str">
        <f>VLOOKUP(AC707,Data!A:D,4,0)</f>
        <v>10/10/2025</v>
      </c>
      <c r="AG707" s="20" t="s">
        <v>198</v>
      </c>
      <c r="AH707" s="25" t="s">
        <v>10159</v>
      </c>
      <c r="AI707" s="25" t="str">
        <f>VLOOKUP(AG707,'mã win'!B:K,10,0)</f>
        <v>N</v>
      </c>
      <c r="AJ707" s="20" t="str">
        <f>VLOOKUP(Q707,'mã sp'!A:B,2,0)</f>
        <v>GTLX250G</v>
      </c>
      <c r="AK707" s="25" t="str">
        <f>VLOOKUP(AC707,Data!A:F,6,0)</f>
        <v>K25TTM</v>
      </c>
      <c r="AL707" s="20" t="str">
        <f t="shared" si="44"/>
        <v>2A39 WM+ HCM 3086-3088 Phạm Thế Hiển</v>
      </c>
      <c r="AM707" s="20" t="str">
        <f>VLOOKUP(AC707,Data!A:M,13,0)</f>
        <v>0104918404</v>
      </c>
      <c r="AN707" s="20">
        <f>MATCH(L707,[1]Khach_hang!$O:$O,0)</f>
        <v>423</v>
      </c>
      <c r="AO707" s="20" t="str">
        <f t="shared" si="45"/>
        <v>WIN2A39</v>
      </c>
      <c r="AP707" s="20" t="str">
        <f>IF(AND(AM707="0104918404",AO707=""),"WIN"&amp;L707,IF(AO707="",VLOOKUP(AM707,'mã win'!B:J,9,0),""))</f>
        <v/>
      </c>
      <c r="AQ707" s="25" t="str">
        <f t="shared" ref="AQ707:AQ770" si="46">IF(AP707="",AO707,AP707)</f>
        <v>WIN2A39</v>
      </c>
      <c r="AR707" s="1">
        <f t="shared" ref="AR707:AR770" si="47">((U707*T707)*8%)+(U707*T707)</f>
        <v>108393.12</v>
      </c>
    </row>
    <row r="708" spans="1:44" x14ac:dyDescent="0.25">
      <c r="A708" s="20">
        <v>8205</v>
      </c>
      <c r="B708" s="21">
        <v>9106050003</v>
      </c>
      <c r="C708" s="22">
        <v>45940</v>
      </c>
      <c r="D708" s="22">
        <v>45945</v>
      </c>
      <c r="E708" s="23">
        <v>45940.590660648202</v>
      </c>
      <c r="F708" s="21" t="s">
        <v>7689</v>
      </c>
      <c r="G708" s="22"/>
      <c r="H708" s="20" t="s">
        <v>4127</v>
      </c>
      <c r="I708" s="21" t="s">
        <v>4128</v>
      </c>
      <c r="J708" s="20" t="s">
        <v>4129</v>
      </c>
      <c r="K708" s="20" t="s">
        <v>4130</v>
      </c>
      <c r="L708" s="21" t="s">
        <v>7690</v>
      </c>
      <c r="M708" s="20" t="s">
        <v>7691</v>
      </c>
      <c r="N708" s="20" t="s">
        <v>7692</v>
      </c>
      <c r="O708" s="20">
        <v>10</v>
      </c>
      <c r="P708" s="21" t="s">
        <v>4135</v>
      </c>
      <c r="Q708" s="20" t="s">
        <v>4086</v>
      </c>
      <c r="R708" s="21" t="s">
        <v>4136</v>
      </c>
      <c r="S708" s="21" t="s">
        <v>4133</v>
      </c>
      <c r="T708" s="20">
        <v>45588</v>
      </c>
      <c r="U708" s="20">
        <v>1</v>
      </c>
      <c r="V708" s="20">
        <v>0</v>
      </c>
      <c r="W708" s="20" t="s">
        <v>7691</v>
      </c>
      <c r="Y708" s="22">
        <v>45940.590659641202</v>
      </c>
      <c r="AA708" s="20" t="s">
        <v>4134</v>
      </c>
      <c r="AB708" s="27">
        <v>9106050003</v>
      </c>
      <c r="AC708" s="25" t="str">
        <f>VLOOKUP(AB708,Data!AF:AG,2,0)</f>
        <v>9106050003-00033753</v>
      </c>
      <c r="AE708" s="25" t="str">
        <f>VLOOKUP(AC708,Data!A:G,7,0)</f>
        <v>00033753</v>
      </c>
      <c r="AF708" s="25" t="str">
        <f>VLOOKUP(AC708,Data!A:D,4,0)</f>
        <v>10/10/2025</v>
      </c>
      <c r="AG708" s="20" t="s">
        <v>164</v>
      </c>
      <c r="AH708" s="25" t="s">
        <v>3686</v>
      </c>
      <c r="AI708" s="25" t="str">
        <f>VLOOKUP(AG708,'mã win'!B:K,10,0)</f>
        <v>B</v>
      </c>
      <c r="AJ708" s="20" t="str">
        <f>VLOOKUP(Q708,'mã sp'!A:B,2,0)</f>
        <v>TH200</v>
      </c>
      <c r="AK708" s="25" t="str">
        <f>VLOOKUP(AC708,Data!A:F,6,0)</f>
        <v>K25TTM</v>
      </c>
      <c r="AL708" s="20" t="str">
        <f t="shared" si="44"/>
        <v>6167 WM+ THA Chợ Đông Vệ</v>
      </c>
      <c r="AM708" s="20" t="str">
        <f>VLOOKUP(AC708,Data!A:M,13,0)</f>
        <v>0104918404-020</v>
      </c>
      <c r="AO708" s="20" t="str">
        <f t="shared" si="45"/>
        <v/>
      </c>
      <c r="AP708" s="20" t="str">
        <f>IF(AND(AM708="0104918404",AO708=""),"WIN"&amp;L708,IF(AO708="",VLOOKUP(AM708,'mã win'!B:J,9,0),""))</f>
        <v>WIN-020</v>
      </c>
      <c r="AQ708" s="25" t="str">
        <f t="shared" si="46"/>
        <v>WIN-020</v>
      </c>
      <c r="AR708" s="1">
        <f t="shared" si="47"/>
        <v>49235.040000000001</v>
      </c>
    </row>
    <row r="709" spans="1:44" x14ac:dyDescent="0.25">
      <c r="A709" s="20">
        <v>8206</v>
      </c>
      <c r="B709" s="21">
        <v>9106050003</v>
      </c>
      <c r="C709" s="22">
        <v>45940</v>
      </c>
      <c r="D709" s="22">
        <v>45945</v>
      </c>
      <c r="E709" s="23">
        <v>45940.590660648202</v>
      </c>
      <c r="F709" s="21" t="s">
        <v>7689</v>
      </c>
      <c r="G709" s="22"/>
      <c r="H709" s="20" t="s">
        <v>4127</v>
      </c>
      <c r="I709" s="21" t="s">
        <v>4128</v>
      </c>
      <c r="J709" s="20" t="s">
        <v>4129</v>
      </c>
      <c r="K709" s="20" t="s">
        <v>4130</v>
      </c>
      <c r="L709" s="21" t="s">
        <v>7690</v>
      </c>
      <c r="M709" s="20" t="s">
        <v>7691</v>
      </c>
      <c r="N709" s="20" t="s">
        <v>7692</v>
      </c>
      <c r="O709" s="20">
        <v>20</v>
      </c>
      <c r="P709" s="21" t="s">
        <v>4141</v>
      </c>
      <c r="Q709" s="20" t="s">
        <v>4058</v>
      </c>
      <c r="R709" s="21" t="s">
        <v>4142</v>
      </c>
      <c r="S709" s="21" t="s">
        <v>4133</v>
      </c>
      <c r="T709" s="20">
        <v>37720</v>
      </c>
      <c r="U709" s="20">
        <v>1</v>
      </c>
      <c r="V709" s="20">
        <v>0</v>
      </c>
      <c r="W709" s="20" t="s">
        <v>7691</v>
      </c>
      <c r="Y709" s="22">
        <v>45940.590659641202</v>
      </c>
      <c r="AA709" s="20" t="s">
        <v>4134</v>
      </c>
      <c r="AB709" s="27">
        <v>9106050003</v>
      </c>
      <c r="AC709" s="25" t="str">
        <f>VLOOKUP(AB709,Data!AF:AG,2,0)</f>
        <v>9106050003-00033753</v>
      </c>
      <c r="AE709" s="25" t="str">
        <f>VLOOKUP(AC709,Data!A:G,7,0)</f>
        <v>00033753</v>
      </c>
      <c r="AF709" s="25" t="str">
        <f>VLOOKUP(AC709,Data!A:D,4,0)</f>
        <v>10/10/2025</v>
      </c>
      <c r="AG709" s="20" t="s">
        <v>164</v>
      </c>
      <c r="AH709" s="25" t="s">
        <v>3686</v>
      </c>
      <c r="AI709" s="25" t="str">
        <f>VLOOKUP(AG709,'mã win'!B:K,10,0)</f>
        <v>B</v>
      </c>
      <c r="AJ709" s="20" t="str">
        <f>VLOOKUP(Q709,'mã sp'!A:B,2,0)</f>
        <v>MNH250</v>
      </c>
      <c r="AK709" s="25" t="str">
        <f>VLOOKUP(AC709,Data!A:F,6,0)</f>
        <v>K25TTM</v>
      </c>
      <c r="AL709" s="20" t="str">
        <f t="shared" si="44"/>
        <v>6167 WM+ THA Chợ Đông Vệ</v>
      </c>
      <c r="AM709" s="20" t="str">
        <f>VLOOKUP(AC709,Data!A:M,13,0)</f>
        <v>0104918404-020</v>
      </c>
      <c r="AO709" s="20" t="str">
        <f t="shared" si="45"/>
        <v/>
      </c>
      <c r="AP709" s="20" t="str">
        <f>IF(AND(AM709="0104918404",AO709=""),"WIN"&amp;L709,IF(AO709="",VLOOKUP(AM709,'mã win'!B:J,9,0),""))</f>
        <v>WIN-020</v>
      </c>
      <c r="AQ709" s="25" t="str">
        <f t="shared" si="46"/>
        <v>WIN-020</v>
      </c>
      <c r="AR709" s="1">
        <f t="shared" si="47"/>
        <v>40737.599999999999</v>
      </c>
    </row>
    <row r="710" spans="1:44" x14ac:dyDescent="0.25">
      <c r="A710" s="20">
        <v>8207</v>
      </c>
      <c r="B710" s="21">
        <v>9106050022</v>
      </c>
      <c r="C710" s="22">
        <v>45940</v>
      </c>
      <c r="D710" s="22">
        <v>45945</v>
      </c>
      <c r="E710" s="23">
        <v>45940.590956330998</v>
      </c>
      <c r="F710" s="21" t="s">
        <v>7693</v>
      </c>
      <c r="G710" s="22"/>
      <c r="H710" s="20" t="s">
        <v>4127</v>
      </c>
      <c r="I710" s="21" t="s">
        <v>4128</v>
      </c>
      <c r="J710" s="20" t="s">
        <v>4129</v>
      </c>
      <c r="K710" s="20" t="s">
        <v>4130</v>
      </c>
      <c r="L710" s="21" t="s">
        <v>7680</v>
      </c>
      <c r="M710" s="20" t="s">
        <v>7681</v>
      </c>
      <c r="N710" s="20" t="s">
        <v>7682</v>
      </c>
      <c r="O710" s="20">
        <v>10</v>
      </c>
      <c r="P710" s="21" t="s">
        <v>4131</v>
      </c>
      <c r="Q710" s="20" t="s">
        <v>4099</v>
      </c>
      <c r="R710" s="21" t="s">
        <v>4132</v>
      </c>
      <c r="S710" s="21" t="s">
        <v>4133</v>
      </c>
      <c r="T710" s="20">
        <v>73431</v>
      </c>
      <c r="U710" s="20">
        <v>2</v>
      </c>
      <c r="V710" s="20">
        <v>0</v>
      </c>
      <c r="W710" s="20" t="s">
        <v>7681</v>
      </c>
      <c r="Y710" s="22">
        <v>45940.5909553241</v>
      </c>
      <c r="Z710" s="20" t="s">
        <v>7694</v>
      </c>
      <c r="AA710" s="20" t="s">
        <v>4134</v>
      </c>
      <c r="AB710" s="27">
        <v>9106050022</v>
      </c>
      <c r="AC710" s="25" t="str">
        <f>VLOOKUP(AB710,Data!AF:AG,2,0)</f>
        <v>9106050022-00011410</v>
      </c>
      <c r="AE710" s="25" t="str">
        <f>VLOOKUP(AC710,Data!A:G,7,0)</f>
        <v>00011410</v>
      </c>
      <c r="AF710" s="25" t="str">
        <f>VLOOKUP(AC710,Data!A:D,4,0)</f>
        <v>10/10/2025</v>
      </c>
      <c r="AG710" s="20" t="s">
        <v>222</v>
      </c>
      <c r="AH710" s="25" t="s">
        <v>3727</v>
      </c>
      <c r="AI710" s="25" t="str">
        <f>VLOOKUP(AG710,'mã win'!B:K,10,0)</f>
        <v>B</v>
      </c>
      <c r="AJ710" s="20" t="str">
        <f>VLOOKUP(Q710,'mã sp'!A:B,2,0)</f>
        <v>CGM300</v>
      </c>
      <c r="AK710" s="25" t="str">
        <f>VLOOKUP(AC710,Data!A:F,6,0)</f>
        <v>K25TTM</v>
      </c>
      <c r="AL710" s="20" t="str">
        <f t="shared" si="44"/>
        <v>6018 WM+ VPC Bắc Cường, Vĩnh Tường</v>
      </c>
      <c r="AM710" s="20" t="str">
        <f>VLOOKUP(AC710,Data!A:M,13,0)</f>
        <v>0104918404-029</v>
      </c>
      <c r="AO710" s="20" t="str">
        <f t="shared" si="45"/>
        <v/>
      </c>
      <c r="AP710" s="20" t="str">
        <f>IF(AND(AM710="0104918404",AO710=""),"WIN"&amp;L710,IF(AO710="",VLOOKUP(AM710,'mã win'!B:J,9,0),""))</f>
        <v>WIN-029</v>
      </c>
      <c r="AQ710" s="25" t="str">
        <f t="shared" si="46"/>
        <v>WIN-029</v>
      </c>
      <c r="AR710" s="1">
        <f t="shared" si="47"/>
        <v>158610.96</v>
      </c>
    </row>
    <row r="711" spans="1:44" x14ac:dyDescent="0.25">
      <c r="A711" s="20">
        <v>8208</v>
      </c>
      <c r="B711" s="21">
        <v>9106050022</v>
      </c>
      <c r="C711" s="22">
        <v>45940</v>
      </c>
      <c r="D711" s="22">
        <v>45945</v>
      </c>
      <c r="E711" s="23">
        <v>45940.590956330998</v>
      </c>
      <c r="F711" s="21" t="s">
        <v>7693</v>
      </c>
      <c r="G711" s="22"/>
      <c r="H711" s="20" t="s">
        <v>4127</v>
      </c>
      <c r="I711" s="21" t="s">
        <v>4128</v>
      </c>
      <c r="J711" s="20" t="s">
        <v>4129</v>
      </c>
      <c r="K711" s="20" t="s">
        <v>4130</v>
      </c>
      <c r="L711" s="21" t="s">
        <v>7680</v>
      </c>
      <c r="M711" s="20" t="s">
        <v>7681</v>
      </c>
      <c r="N711" s="20" t="s">
        <v>7682</v>
      </c>
      <c r="O711" s="20">
        <v>20</v>
      </c>
      <c r="P711" s="21" t="s">
        <v>4176</v>
      </c>
      <c r="Q711" s="20" t="s">
        <v>4009</v>
      </c>
      <c r="R711" s="21" t="s">
        <v>4177</v>
      </c>
      <c r="S711" s="21" t="s">
        <v>4133</v>
      </c>
      <c r="T711" s="20">
        <v>41328</v>
      </c>
      <c r="U711" s="20">
        <v>2</v>
      </c>
      <c r="V711" s="20">
        <v>0</v>
      </c>
      <c r="W711" s="20" t="s">
        <v>7681</v>
      </c>
      <c r="Y711" s="22">
        <v>45940.5909553241</v>
      </c>
      <c r="Z711" s="20" t="s">
        <v>7694</v>
      </c>
      <c r="AA711" s="20" t="s">
        <v>4134</v>
      </c>
      <c r="AB711" s="27">
        <v>9106050022</v>
      </c>
      <c r="AC711" s="25" t="str">
        <f>VLOOKUP(AB711,Data!AF:AG,2,0)</f>
        <v>9106050022-00011410</v>
      </c>
      <c r="AE711" s="25" t="str">
        <f>VLOOKUP(AC711,Data!A:G,7,0)</f>
        <v>00011410</v>
      </c>
      <c r="AF711" s="25" t="str">
        <f>VLOOKUP(AC711,Data!A:D,4,0)</f>
        <v>10/10/2025</v>
      </c>
      <c r="AG711" s="20" t="s">
        <v>222</v>
      </c>
      <c r="AH711" s="25" t="s">
        <v>3727</v>
      </c>
      <c r="AI711" s="25" t="str">
        <f>VLOOKUP(AG711,'mã win'!B:K,10,0)</f>
        <v>B</v>
      </c>
      <c r="AJ711" s="20" t="str">
        <f>VLOOKUP(Q711,'mã sp'!A:B,2,0)</f>
        <v>GSG250</v>
      </c>
      <c r="AK711" s="25" t="str">
        <f>VLOOKUP(AC711,Data!A:F,6,0)</f>
        <v>K25TTM</v>
      </c>
      <c r="AL711" s="20" t="str">
        <f t="shared" si="44"/>
        <v>6018 WM+ VPC Bắc Cường, Vĩnh Tường</v>
      </c>
      <c r="AM711" s="20" t="str">
        <f>VLOOKUP(AC711,Data!A:M,13,0)</f>
        <v>0104918404-029</v>
      </c>
      <c r="AO711" s="20" t="str">
        <f t="shared" si="45"/>
        <v/>
      </c>
      <c r="AP711" s="20" t="str">
        <f>IF(AND(AM711="0104918404",AO711=""),"WIN"&amp;L711,IF(AO711="",VLOOKUP(AM711,'mã win'!B:J,9,0),""))</f>
        <v>WIN-029</v>
      </c>
      <c r="AQ711" s="25" t="str">
        <f t="shared" si="46"/>
        <v>WIN-029</v>
      </c>
      <c r="AR711" s="1">
        <f t="shared" si="47"/>
        <v>89268.479999999996</v>
      </c>
    </row>
    <row r="712" spans="1:44" x14ac:dyDescent="0.25">
      <c r="A712" s="20">
        <v>8209</v>
      </c>
      <c r="B712" s="21">
        <v>9106049985</v>
      </c>
      <c r="C712" s="22">
        <v>45940</v>
      </c>
      <c r="D712" s="22">
        <v>45945</v>
      </c>
      <c r="E712" s="23">
        <v>45940.591933993099</v>
      </c>
      <c r="F712" s="21" t="s">
        <v>7695</v>
      </c>
      <c r="G712" s="22"/>
      <c r="H712" s="20" t="s">
        <v>4127</v>
      </c>
      <c r="I712" s="21" t="s">
        <v>4128</v>
      </c>
      <c r="J712" s="20" t="s">
        <v>4129</v>
      </c>
      <c r="K712" s="20" t="s">
        <v>4130</v>
      </c>
      <c r="L712" s="21" t="s">
        <v>5645</v>
      </c>
      <c r="M712" s="20" t="s">
        <v>5646</v>
      </c>
      <c r="N712" s="20" t="s">
        <v>5647</v>
      </c>
      <c r="O712" s="20">
        <v>10</v>
      </c>
      <c r="P712" s="21" t="s">
        <v>4135</v>
      </c>
      <c r="Q712" s="20" t="s">
        <v>4086</v>
      </c>
      <c r="R712" s="21" t="s">
        <v>4136</v>
      </c>
      <c r="S712" s="21" t="s">
        <v>4133</v>
      </c>
      <c r="T712" s="20">
        <v>45588</v>
      </c>
      <c r="U712" s="20">
        <v>4</v>
      </c>
      <c r="V712" s="20">
        <v>0</v>
      </c>
      <c r="W712" s="20" t="s">
        <v>5646</v>
      </c>
      <c r="Y712" s="22">
        <v>45940.591933414398</v>
      </c>
      <c r="AA712" s="20" t="s">
        <v>4134</v>
      </c>
      <c r="AB712" s="27">
        <v>9106049985</v>
      </c>
      <c r="AC712" s="25" t="str">
        <f>VLOOKUP(AB712,Data!AF:AG,2,0)</f>
        <v>9106049985-00008389</v>
      </c>
      <c r="AE712" s="25" t="str">
        <f>VLOOKUP(AC712,Data!A:G,7,0)</f>
        <v>00008389</v>
      </c>
      <c r="AF712" s="25" t="str">
        <f>VLOOKUP(AC712,Data!A:D,4,0)</f>
        <v>10/10/2025</v>
      </c>
      <c r="AG712" s="20" t="s">
        <v>542</v>
      </c>
      <c r="AH712" s="25" t="s">
        <v>3696</v>
      </c>
      <c r="AI712" s="25" t="str">
        <f>VLOOKUP(AG712,'mã win'!B:K,10,0)</f>
        <v>N</v>
      </c>
      <c r="AJ712" s="20" t="str">
        <f>VLOOKUP(Q712,'mã sp'!A:B,2,0)</f>
        <v>TH200</v>
      </c>
      <c r="AK712" s="25" t="str">
        <f>VLOOKUP(AC712,Data!A:F,6,0)</f>
        <v>K25TTM</v>
      </c>
      <c r="AL712" s="20" t="str">
        <f t="shared" si="44"/>
        <v>2ABJ WM+ GLI 511 Quang Trung</v>
      </c>
      <c r="AM712" s="20" t="str">
        <f>VLOOKUP(AC712,Data!A:M,13,0)</f>
        <v>0104918404-022</v>
      </c>
      <c r="AO712" s="20" t="str">
        <f t="shared" si="45"/>
        <v/>
      </c>
      <c r="AP712" s="20" t="str">
        <f>IF(AND(AM712="0104918404",AO712=""),"WIN"&amp;L712,IF(AO712="",VLOOKUP(AM712,'mã win'!B:J,9,0),""))</f>
        <v>WIN-022</v>
      </c>
      <c r="AQ712" s="25" t="str">
        <f t="shared" si="46"/>
        <v>WIN-022</v>
      </c>
      <c r="AR712" s="1">
        <f t="shared" si="47"/>
        <v>196940.16</v>
      </c>
    </row>
    <row r="713" spans="1:44" x14ac:dyDescent="0.25">
      <c r="A713" s="20">
        <v>8210</v>
      </c>
      <c r="B713" s="21">
        <v>9106050068</v>
      </c>
      <c r="C713" s="22">
        <v>45940</v>
      </c>
      <c r="D713" s="22">
        <v>45951</v>
      </c>
      <c r="E713" s="23">
        <v>45940.594669756902</v>
      </c>
      <c r="F713" s="21" t="s">
        <v>7696</v>
      </c>
      <c r="G713" s="22"/>
      <c r="H713" s="20" t="s">
        <v>4127</v>
      </c>
      <c r="I713" s="21" t="s">
        <v>4128</v>
      </c>
      <c r="J713" s="20" t="s">
        <v>4129</v>
      </c>
      <c r="K713" s="20" t="s">
        <v>4130</v>
      </c>
      <c r="L713" s="21" t="s">
        <v>7697</v>
      </c>
      <c r="M713" s="20" t="s">
        <v>7698</v>
      </c>
      <c r="N713" s="20" t="s">
        <v>7699</v>
      </c>
      <c r="O713" s="20">
        <v>10</v>
      </c>
      <c r="P713" s="21" t="s">
        <v>4137</v>
      </c>
      <c r="Q713" s="20" t="s">
        <v>4098</v>
      </c>
      <c r="R713" s="21" t="s">
        <v>4138</v>
      </c>
      <c r="S713" s="21" t="s">
        <v>4133</v>
      </c>
      <c r="T713" s="20">
        <v>111058</v>
      </c>
      <c r="U713" s="20">
        <v>3</v>
      </c>
      <c r="V713" s="20">
        <v>0</v>
      </c>
      <c r="W713" s="20" t="s">
        <v>7698</v>
      </c>
      <c r="X713" s="20" t="s">
        <v>7700</v>
      </c>
      <c r="Y713" s="22">
        <v>45940.594673576401</v>
      </c>
      <c r="AA713" s="20" t="s">
        <v>4134</v>
      </c>
      <c r="AB713" s="27">
        <v>9106050068</v>
      </c>
      <c r="AC713" s="25" t="str">
        <f>VLOOKUP(AB713,Data!AF:AG,2,0)</f>
        <v>9106050068-00160791</v>
      </c>
      <c r="AE713" s="25" t="str">
        <f>VLOOKUP(AC713,Data!A:G,7,0)</f>
        <v>00160791</v>
      </c>
      <c r="AF713" s="25" t="str">
        <f>VLOOKUP(AC713,Data!A:D,4,0)</f>
        <v>10/10/2025</v>
      </c>
      <c r="AG713" s="20" t="s">
        <v>198</v>
      </c>
      <c r="AH713" s="25" t="s">
        <v>10116</v>
      </c>
      <c r="AI713" s="25" t="str">
        <f>VLOOKUP(AG713,'mã win'!B:K,10,0)</f>
        <v>N</v>
      </c>
      <c r="AJ713" s="20" t="str">
        <f>VLOOKUP(Q713,'mã sp'!A:B,2,0)</f>
        <v>GM500</v>
      </c>
      <c r="AK713" s="25" t="str">
        <f>VLOOKUP(AC713,Data!A:F,6,0)</f>
        <v>K25TTM</v>
      </c>
      <c r="AL713" s="20" t="str">
        <f t="shared" si="44"/>
        <v>2931 WM+ HCM CC Thủ Thiêm Star</v>
      </c>
      <c r="AM713" s="20" t="str">
        <f>VLOOKUP(AC713,Data!A:M,13,0)</f>
        <v>0104918404</v>
      </c>
      <c r="AN713" s="20">
        <f>MATCH(L713,[1]Khach_hang!$O:$O,0)</f>
        <v>404</v>
      </c>
      <c r="AO713" s="20" t="str">
        <f t="shared" si="45"/>
        <v>WIN2931</v>
      </c>
      <c r="AP713" s="20" t="str">
        <f>IF(AND(AM713="0104918404",AO713=""),"WIN"&amp;L713,IF(AO713="",VLOOKUP(AM713,'mã win'!B:J,9,0),""))</f>
        <v/>
      </c>
      <c r="AQ713" s="25" t="str">
        <f t="shared" si="46"/>
        <v>WIN2931</v>
      </c>
      <c r="AR713" s="1">
        <f t="shared" si="47"/>
        <v>359827.92</v>
      </c>
    </row>
    <row r="714" spans="1:44" x14ac:dyDescent="0.25">
      <c r="A714" s="20">
        <v>8211</v>
      </c>
      <c r="B714" s="21">
        <v>9106050068</v>
      </c>
      <c r="C714" s="22">
        <v>45940</v>
      </c>
      <c r="D714" s="22">
        <v>45951</v>
      </c>
      <c r="E714" s="23">
        <v>45940.594669756902</v>
      </c>
      <c r="F714" s="21" t="s">
        <v>7696</v>
      </c>
      <c r="G714" s="22"/>
      <c r="H714" s="20" t="s">
        <v>4127</v>
      </c>
      <c r="I714" s="21" t="s">
        <v>4128</v>
      </c>
      <c r="J714" s="20" t="s">
        <v>4129</v>
      </c>
      <c r="K714" s="20" t="s">
        <v>4130</v>
      </c>
      <c r="L714" s="21" t="s">
        <v>7697</v>
      </c>
      <c r="M714" s="20" t="s">
        <v>7698</v>
      </c>
      <c r="N714" s="20" t="s">
        <v>7699</v>
      </c>
      <c r="O714" s="20">
        <v>20</v>
      </c>
      <c r="P714" s="21" t="s">
        <v>4135</v>
      </c>
      <c r="Q714" s="20" t="s">
        <v>4086</v>
      </c>
      <c r="R714" s="21" t="s">
        <v>4136</v>
      </c>
      <c r="S714" s="21" t="s">
        <v>4133</v>
      </c>
      <c r="T714" s="20">
        <v>45588</v>
      </c>
      <c r="U714" s="20">
        <v>2</v>
      </c>
      <c r="V714" s="20">
        <v>0</v>
      </c>
      <c r="W714" s="20" t="s">
        <v>7698</v>
      </c>
      <c r="X714" s="20" t="s">
        <v>7700</v>
      </c>
      <c r="Y714" s="22">
        <v>45940.594673576401</v>
      </c>
      <c r="AA714" s="20" t="s">
        <v>4134</v>
      </c>
      <c r="AB714" s="27">
        <v>9106050068</v>
      </c>
      <c r="AC714" s="25" t="str">
        <f>VLOOKUP(AB714,Data!AF:AG,2,0)</f>
        <v>9106050068-00160791</v>
      </c>
      <c r="AE714" s="25" t="str">
        <f>VLOOKUP(AC714,Data!A:G,7,0)</f>
        <v>00160791</v>
      </c>
      <c r="AF714" s="25" t="str">
        <f>VLOOKUP(AC714,Data!A:D,4,0)</f>
        <v>10/10/2025</v>
      </c>
      <c r="AG714" s="20" t="s">
        <v>198</v>
      </c>
      <c r="AH714" s="25" t="s">
        <v>10116</v>
      </c>
      <c r="AI714" s="25" t="str">
        <f>VLOOKUP(AG714,'mã win'!B:K,10,0)</f>
        <v>N</v>
      </c>
      <c r="AJ714" s="20" t="str">
        <f>VLOOKUP(Q714,'mã sp'!A:B,2,0)</f>
        <v>TH200</v>
      </c>
      <c r="AK714" s="25" t="str">
        <f>VLOOKUP(AC714,Data!A:F,6,0)</f>
        <v>K25TTM</v>
      </c>
      <c r="AL714" s="20" t="str">
        <f t="shared" si="44"/>
        <v>2931 WM+ HCM CC Thủ Thiêm Star</v>
      </c>
      <c r="AM714" s="20" t="str">
        <f>VLOOKUP(AC714,Data!A:M,13,0)</f>
        <v>0104918404</v>
      </c>
      <c r="AN714" s="20">
        <f>MATCH(L714,[1]Khach_hang!$O:$O,0)</f>
        <v>404</v>
      </c>
      <c r="AO714" s="20" t="str">
        <f t="shared" si="45"/>
        <v>WIN2931</v>
      </c>
      <c r="AP714" s="20" t="str">
        <f>IF(AND(AM714="0104918404",AO714=""),"WIN"&amp;L714,IF(AO714="",VLOOKUP(AM714,'mã win'!B:J,9,0),""))</f>
        <v/>
      </c>
      <c r="AQ714" s="25" t="str">
        <f t="shared" si="46"/>
        <v>WIN2931</v>
      </c>
      <c r="AR714" s="1">
        <f t="shared" si="47"/>
        <v>98470.080000000002</v>
      </c>
    </row>
    <row r="715" spans="1:44" x14ac:dyDescent="0.25">
      <c r="A715" s="20">
        <v>8212</v>
      </c>
      <c r="B715" s="21">
        <v>9106050068</v>
      </c>
      <c r="C715" s="22">
        <v>45940</v>
      </c>
      <c r="D715" s="22">
        <v>45951</v>
      </c>
      <c r="E715" s="23">
        <v>45940.594669756902</v>
      </c>
      <c r="F715" s="21" t="s">
        <v>7696</v>
      </c>
      <c r="G715" s="22"/>
      <c r="H715" s="20" t="s">
        <v>4127</v>
      </c>
      <c r="I715" s="21" t="s">
        <v>4128</v>
      </c>
      <c r="J715" s="20" t="s">
        <v>4129</v>
      </c>
      <c r="K715" s="20" t="s">
        <v>4130</v>
      </c>
      <c r="L715" s="21" t="s">
        <v>7697</v>
      </c>
      <c r="M715" s="20" t="s">
        <v>7698</v>
      </c>
      <c r="N715" s="20" t="s">
        <v>7699</v>
      </c>
      <c r="O715" s="20">
        <v>30</v>
      </c>
      <c r="P715" s="21" t="s">
        <v>4150</v>
      </c>
      <c r="Q715" s="20" t="s">
        <v>3966</v>
      </c>
      <c r="R715" s="21" t="s">
        <v>4151</v>
      </c>
      <c r="S715" s="21" t="s">
        <v>4133</v>
      </c>
      <c r="T715" s="20">
        <v>70950</v>
      </c>
      <c r="U715" s="20">
        <v>2</v>
      </c>
      <c r="V715" s="20">
        <v>0</v>
      </c>
      <c r="W715" s="20" t="s">
        <v>7698</v>
      </c>
      <c r="X715" s="20" t="s">
        <v>7700</v>
      </c>
      <c r="Y715" s="22">
        <v>45940.594673576401</v>
      </c>
      <c r="AA715" s="20" t="s">
        <v>4134</v>
      </c>
      <c r="AB715" s="27">
        <v>9106050068</v>
      </c>
      <c r="AC715" s="25" t="str">
        <f>VLOOKUP(AB715,Data!AF:AG,2,0)</f>
        <v>9106050068-00160791</v>
      </c>
      <c r="AE715" s="25" t="str">
        <f>VLOOKUP(AC715,Data!A:G,7,0)</f>
        <v>00160791</v>
      </c>
      <c r="AF715" s="25" t="str">
        <f>VLOOKUP(AC715,Data!A:D,4,0)</f>
        <v>10/10/2025</v>
      </c>
      <c r="AG715" s="20" t="s">
        <v>198</v>
      </c>
      <c r="AH715" s="25" t="s">
        <v>10116</v>
      </c>
      <c r="AI715" s="25" t="str">
        <f>VLOOKUP(AG715,'mã win'!B:K,10,0)</f>
        <v>N</v>
      </c>
      <c r="AJ715" s="20" t="str">
        <f>VLOOKUP(Q715,'mã sp'!A:B,2,0)</f>
        <v>CN300</v>
      </c>
      <c r="AK715" s="25" t="str">
        <f>VLOOKUP(AC715,Data!A:F,6,0)</f>
        <v>K25TTM</v>
      </c>
      <c r="AL715" s="20" t="str">
        <f t="shared" si="44"/>
        <v>2931 WM+ HCM CC Thủ Thiêm Star</v>
      </c>
      <c r="AM715" s="20" t="str">
        <f>VLOOKUP(AC715,Data!A:M,13,0)</f>
        <v>0104918404</v>
      </c>
      <c r="AN715" s="20">
        <f>MATCH(L715,[1]Khach_hang!$O:$O,0)</f>
        <v>404</v>
      </c>
      <c r="AO715" s="20" t="str">
        <f t="shared" si="45"/>
        <v>WIN2931</v>
      </c>
      <c r="AP715" s="20" t="str">
        <f>IF(AND(AM715="0104918404",AO715=""),"WIN"&amp;L715,IF(AO715="",VLOOKUP(AM715,'mã win'!B:J,9,0),""))</f>
        <v/>
      </c>
      <c r="AQ715" s="25" t="str">
        <f t="shared" si="46"/>
        <v>WIN2931</v>
      </c>
      <c r="AR715" s="1">
        <f t="shared" si="47"/>
        <v>153252</v>
      </c>
    </row>
    <row r="716" spans="1:44" x14ac:dyDescent="0.25">
      <c r="A716" s="20">
        <v>8213</v>
      </c>
      <c r="B716" s="21">
        <v>9106050068</v>
      </c>
      <c r="C716" s="22">
        <v>45940</v>
      </c>
      <c r="D716" s="22">
        <v>45951</v>
      </c>
      <c r="E716" s="23">
        <v>45940.594669756902</v>
      </c>
      <c r="F716" s="21" t="s">
        <v>7696</v>
      </c>
      <c r="G716" s="22"/>
      <c r="H716" s="20" t="s">
        <v>4127</v>
      </c>
      <c r="I716" s="21" t="s">
        <v>4128</v>
      </c>
      <c r="J716" s="20" t="s">
        <v>4129</v>
      </c>
      <c r="K716" s="20" t="s">
        <v>4130</v>
      </c>
      <c r="L716" s="21" t="s">
        <v>7697</v>
      </c>
      <c r="M716" s="20" t="s">
        <v>7698</v>
      </c>
      <c r="N716" s="20" t="s">
        <v>7699</v>
      </c>
      <c r="O716" s="20">
        <v>40</v>
      </c>
      <c r="P716" s="21" t="s">
        <v>4168</v>
      </c>
      <c r="Q716" s="20" t="s">
        <v>3992</v>
      </c>
      <c r="R716" s="21" t="s">
        <v>4169</v>
      </c>
      <c r="S716" s="21" t="s">
        <v>4133</v>
      </c>
      <c r="T716" s="20">
        <v>111606</v>
      </c>
      <c r="U716" s="20">
        <v>2</v>
      </c>
      <c r="V716" s="20">
        <v>0</v>
      </c>
      <c r="W716" s="20" t="s">
        <v>7698</v>
      </c>
      <c r="X716" s="20" t="s">
        <v>7700</v>
      </c>
      <c r="Y716" s="22">
        <v>45940.594673576401</v>
      </c>
      <c r="AA716" s="20" t="s">
        <v>4134</v>
      </c>
      <c r="AB716" s="27">
        <v>9106050068</v>
      </c>
      <c r="AC716" s="25" t="str">
        <f>VLOOKUP(AB716,Data!AF:AG,2,0)</f>
        <v>9106050068-00160791</v>
      </c>
      <c r="AE716" s="25" t="str">
        <f>VLOOKUP(AC716,Data!A:G,7,0)</f>
        <v>00160791</v>
      </c>
      <c r="AF716" s="25" t="str">
        <f>VLOOKUP(AC716,Data!A:D,4,0)</f>
        <v>10/10/2025</v>
      </c>
      <c r="AG716" s="20" t="s">
        <v>198</v>
      </c>
      <c r="AH716" s="25" t="s">
        <v>10116</v>
      </c>
      <c r="AI716" s="25" t="str">
        <f>VLOOKUP(AG716,'mã win'!B:K,10,0)</f>
        <v>N</v>
      </c>
      <c r="AJ716" s="20" t="str">
        <f>VLOOKUP(Q716,'mã sp'!A:B,2,0)</f>
        <v>GXD500</v>
      </c>
      <c r="AK716" s="25" t="str">
        <f>VLOOKUP(AC716,Data!A:F,6,0)</f>
        <v>K25TTM</v>
      </c>
      <c r="AL716" s="20" t="str">
        <f t="shared" si="44"/>
        <v>2931 WM+ HCM CC Thủ Thiêm Star</v>
      </c>
      <c r="AM716" s="20" t="str">
        <f>VLOOKUP(AC716,Data!A:M,13,0)</f>
        <v>0104918404</v>
      </c>
      <c r="AN716" s="20">
        <f>MATCH(L716,[1]Khach_hang!$O:$O,0)</f>
        <v>404</v>
      </c>
      <c r="AO716" s="20" t="str">
        <f t="shared" si="45"/>
        <v>WIN2931</v>
      </c>
      <c r="AP716" s="20" t="str">
        <f>IF(AND(AM716="0104918404",AO716=""),"WIN"&amp;L716,IF(AO716="",VLOOKUP(AM716,'mã win'!B:J,9,0),""))</f>
        <v/>
      </c>
      <c r="AQ716" s="25" t="str">
        <f t="shared" si="46"/>
        <v>WIN2931</v>
      </c>
      <c r="AR716" s="1">
        <f t="shared" si="47"/>
        <v>241068.96</v>
      </c>
    </row>
    <row r="717" spans="1:44" x14ac:dyDescent="0.25">
      <c r="A717" s="20">
        <v>8214</v>
      </c>
      <c r="B717" s="21">
        <v>9106050058</v>
      </c>
      <c r="C717" s="22">
        <v>45940</v>
      </c>
      <c r="D717" s="22">
        <v>45945</v>
      </c>
      <c r="E717" s="23">
        <v>45940.594982835602</v>
      </c>
      <c r="F717" s="21" t="s">
        <v>7701</v>
      </c>
      <c r="G717" s="22"/>
      <c r="H717" s="20" t="s">
        <v>4127</v>
      </c>
      <c r="I717" s="21" t="s">
        <v>4128</v>
      </c>
      <c r="J717" s="20" t="s">
        <v>4129</v>
      </c>
      <c r="K717" s="20" t="s">
        <v>4130</v>
      </c>
      <c r="L717" s="21" t="s">
        <v>7702</v>
      </c>
      <c r="M717" s="20" t="s">
        <v>7703</v>
      </c>
      <c r="N717" s="20" t="s">
        <v>7704</v>
      </c>
      <c r="O717" s="20">
        <v>10</v>
      </c>
      <c r="P717" s="21" t="s">
        <v>4135</v>
      </c>
      <c r="Q717" s="20" t="s">
        <v>4086</v>
      </c>
      <c r="R717" s="21" t="s">
        <v>4136</v>
      </c>
      <c r="S717" s="21" t="s">
        <v>4133</v>
      </c>
      <c r="T717" s="20">
        <v>45588</v>
      </c>
      <c r="U717" s="20">
        <v>1</v>
      </c>
      <c r="V717" s="20">
        <v>0</v>
      </c>
      <c r="W717" s="20" t="s">
        <v>7703</v>
      </c>
      <c r="Y717" s="22">
        <v>45940.594982025497</v>
      </c>
      <c r="AA717" s="20" t="s">
        <v>4134</v>
      </c>
      <c r="AB717" s="27">
        <v>9106050058</v>
      </c>
      <c r="AC717" s="25" t="str">
        <f>VLOOKUP(AB717,Data!AF:AG,2,0)</f>
        <v>9106050058-00037624</v>
      </c>
      <c r="AE717" s="25" t="str">
        <f>VLOOKUP(AC717,Data!A:G,7,0)</f>
        <v>00037624</v>
      </c>
      <c r="AF717" s="25" t="str">
        <f>VLOOKUP(AC717,Data!A:D,4,0)</f>
        <v>10/10/2025</v>
      </c>
      <c r="AG717" s="20" t="s">
        <v>107</v>
      </c>
      <c r="AH717" s="25" t="s">
        <v>3829</v>
      </c>
      <c r="AI717" s="25" t="str">
        <f>VLOOKUP(AG717,'mã win'!B:K,10,0)</f>
        <v>B</v>
      </c>
      <c r="AJ717" s="20" t="str">
        <f>VLOOKUP(Q717,'mã sp'!A:B,2,0)</f>
        <v>TH200</v>
      </c>
      <c r="AK717" s="25" t="str">
        <f>VLOOKUP(AC717,Data!A:F,6,0)</f>
        <v>K25TTM</v>
      </c>
      <c r="AL717" s="20" t="str">
        <f t="shared" si="44"/>
        <v>6793 WM+ NAN Chợ Yên Sơn, Đô Lương</v>
      </c>
      <c r="AM717" s="20" t="str">
        <f>VLOOKUP(AC717,Data!A:M,13,0)</f>
        <v>0104918404-058</v>
      </c>
      <c r="AO717" s="20" t="str">
        <f t="shared" si="45"/>
        <v/>
      </c>
      <c r="AP717" s="20" t="str">
        <f>IF(AND(AM717="0104918404",AO717=""),"WIN"&amp;L717,IF(AO717="",VLOOKUP(AM717,'mã win'!B:J,9,0),""))</f>
        <v>WIN-058</v>
      </c>
      <c r="AQ717" s="25" t="str">
        <f t="shared" si="46"/>
        <v>WIN-058</v>
      </c>
      <c r="AR717" s="1">
        <f t="shared" si="47"/>
        <v>49235.040000000001</v>
      </c>
    </row>
    <row r="718" spans="1:44" x14ac:dyDescent="0.25">
      <c r="A718" s="20">
        <v>8215</v>
      </c>
      <c r="B718" s="21">
        <v>9106050062</v>
      </c>
      <c r="C718" s="22">
        <v>45940</v>
      </c>
      <c r="D718" s="22">
        <v>45945</v>
      </c>
      <c r="E718" s="23">
        <v>45940.597399884296</v>
      </c>
      <c r="F718" s="21" t="s">
        <v>7705</v>
      </c>
      <c r="G718" s="22"/>
      <c r="H718" s="20" t="s">
        <v>4127</v>
      </c>
      <c r="I718" s="21" t="s">
        <v>4128</v>
      </c>
      <c r="J718" s="20" t="s">
        <v>4129</v>
      </c>
      <c r="K718" s="20" t="s">
        <v>4130</v>
      </c>
      <c r="L718" s="21" t="s">
        <v>5316</v>
      </c>
      <c r="M718" s="20" t="s">
        <v>5317</v>
      </c>
      <c r="N718" s="20" t="s">
        <v>5318</v>
      </c>
      <c r="O718" s="20">
        <v>10</v>
      </c>
      <c r="P718" s="21" t="s">
        <v>4131</v>
      </c>
      <c r="Q718" s="20" t="s">
        <v>4099</v>
      </c>
      <c r="R718" s="21" t="s">
        <v>4132</v>
      </c>
      <c r="S718" s="21" t="s">
        <v>4133</v>
      </c>
      <c r="T718" s="20">
        <v>73431</v>
      </c>
      <c r="U718" s="20">
        <v>2</v>
      </c>
      <c r="V718" s="20">
        <v>0</v>
      </c>
      <c r="W718" s="20" t="s">
        <v>5317</v>
      </c>
      <c r="Y718" s="22">
        <v>45940.597398842598</v>
      </c>
      <c r="Z718" s="20" t="s">
        <v>7706</v>
      </c>
      <c r="AA718" s="20" t="s">
        <v>4134</v>
      </c>
      <c r="AB718" s="27">
        <v>9106050062</v>
      </c>
      <c r="AC718" s="25" t="str">
        <f>VLOOKUP(AB718,Data!AF:AG,2,0)</f>
        <v>9106050062-00047745</v>
      </c>
      <c r="AE718" s="25" t="str">
        <f>VLOOKUP(AC718,Data!A:G,7,0)</f>
        <v>00047745</v>
      </c>
      <c r="AF718" s="25" t="str">
        <f>VLOOKUP(AC718,Data!A:D,4,0)</f>
        <v>10/10/2025</v>
      </c>
      <c r="AG718" s="20" t="s">
        <v>407</v>
      </c>
      <c r="AH718" s="25" t="s">
        <v>3627</v>
      </c>
      <c r="AI718" s="25" t="str">
        <f>VLOOKUP(AG718,'mã win'!B:K,10,0)</f>
        <v>B</v>
      </c>
      <c r="AJ718" s="20" t="str">
        <f>VLOOKUP(Q718,'mã sp'!A:B,2,0)</f>
        <v>CGM300</v>
      </c>
      <c r="AK718" s="25" t="str">
        <f>VLOOKUP(AC718,Data!A:F,6,0)</f>
        <v>K25TTM</v>
      </c>
      <c r="AL718" s="20" t="str">
        <f t="shared" si="44"/>
        <v>6023 WM+ QNH Kim Sơn, Đông Triều</v>
      </c>
      <c r="AM718" s="20" t="str">
        <f>VLOOKUP(AC718,Data!A:M,13,0)</f>
        <v>0104918404-007</v>
      </c>
      <c r="AO718" s="20" t="str">
        <f t="shared" si="45"/>
        <v/>
      </c>
      <c r="AP718" s="20" t="str">
        <f>IF(AND(AM718="0104918404",AO718=""),"WIN"&amp;L718,IF(AO718="",VLOOKUP(AM718,'mã win'!B:J,9,0),""))</f>
        <v>WIN-QNH-00-007</v>
      </c>
      <c r="AQ718" s="25" t="str">
        <f t="shared" si="46"/>
        <v>WIN-QNH-00-007</v>
      </c>
      <c r="AR718" s="1">
        <f t="shared" si="47"/>
        <v>158610.96</v>
      </c>
    </row>
    <row r="719" spans="1:44" x14ac:dyDescent="0.25">
      <c r="A719" s="20">
        <v>8217</v>
      </c>
      <c r="B719" s="21">
        <v>9106050157</v>
      </c>
      <c r="C719" s="22">
        <v>45940</v>
      </c>
      <c r="D719" s="22">
        <v>45940</v>
      </c>
      <c r="E719" s="23">
        <v>45940.6009037037</v>
      </c>
      <c r="F719" s="21" t="s">
        <v>7707</v>
      </c>
      <c r="G719" s="22"/>
      <c r="H719" s="20" t="s">
        <v>4127</v>
      </c>
      <c r="I719" s="21" t="s">
        <v>4128</v>
      </c>
      <c r="J719" s="20" t="s">
        <v>4129</v>
      </c>
      <c r="K719" s="20" t="s">
        <v>4130</v>
      </c>
      <c r="L719" s="21" t="s">
        <v>4214</v>
      </c>
      <c r="M719" s="20" t="s">
        <v>4215</v>
      </c>
      <c r="N719" s="20" t="s">
        <v>4216</v>
      </c>
      <c r="O719" s="20">
        <v>10</v>
      </c>
      <c r="P719" s="21" t="s">
        <v>4168</v>
      </c>
      <c r="Q719" s="20" t="s">
        <v>3992</v>
      </c>
      <c r="R719" s="21" t="s">
        <v>4169</v>
      </c>
      <c r="S719" s="21" t="s">
        <v>4133</v>
      </c>
      <c r="T719" s="20">
        <v>111606</v>
      </c>
      <c r="U719" s="20">
        <v>2</v>
      </c>
      <c r="V719" s="20">
        <v>0</v>
      </c>
      <c r="W719" s="20" t="s">
        <v>4217</v>
      </c>
      <c r="X719" s="20" t="s">
        <v>4218</v>
      </c>
      <c r="Y719" s="22">
        <v>45940.600903125</v>
      </c>
      <c r="AA719" s="20" t="s">
        <v>4134</v>
      </c>
      <c r="AB719" s="27">
        <v>9106050157</v>
      </c>
      <c r="AC719" s="25" t="str">
        <f>VLOOKUP(AB719,Data!AF:AG,2,0)</f>
        <v>9106050157-00160800</v>
      </c>
      <c r="AE719" s="25" t="str">
        <f>VLOOKUP(AC719,Data!A:G,7,0)</f>
        <v>00160800</v>
      </c>
      <c r="AF719" s="25" t="str">
        <f>VLOOKUP(AC719,Data!A:D,4,0)</f>
        <v>10/10/2025</v>
      </c>
      <c r="AG719" s="20" t="s">
        <v>198</v>
      </c>
      <c r="AH719" s="25" t="s">
        <v>14510</v>
      </c>
      <c r="AI719" s="25" t="str">
        <f>VLOOKUP(AG719,'mã win'!B:K,10,0)</f>
        <v>N</v>
      </c>
      <c r="AJ719" s="20" t="str">
        <f>VLOOKUP(Q719,'mã sp'!A:B,2,0)</f>
        <v>GXD500</v>
      </c>
      <c r="AK719" s="25" t="str">
        <f>VLOOKUP(AC719,Data!A:F,6,0)</f>
        <v>K25TTM</v>
      </c>
      <c r="AL719" s="20" t="str">
        <f t="shared" si="44"/>
        <v>4146 WIN HCM Lô BC1, tầng trệt, khu BC</v>
      </c>
      <c r="AM719" s="20" t="str">
        <f>VLOOKUP(AC719,Data!A:M,13,0)</f>
        <v>0104918404</v>
      </c>
      <c r="AN719" s="20">
        <f>MATCH(L719,[1]Khach_hang!$O:$O,0)</f>
        <v>1109</v>
      </c>
      <c r="AO719" s="20" t="str">
        <f t="shared" si="45"/>
        <v>WIN4146</v>
      </c>
      <c r="AP719" s="20" t="str">
        <f>IF(AND(AM719="0104918404",AO719=""),"WIN"&amp;L719,IF(AO719="",VLOOKUP(AM719,'mã win'!B:J,9,0),""))</f>
        <v/>
      </c>
      <c r="AQ719" s="25" t="str">
        <f t="shared" si="46"/>
        <v>WIN4146</v>
      </c>
      <c r="AR719" s="1">
        <f t="shared" si="47"/>
        <v>241068.96</v>
      </c>
    </row>
    <row r="720" spans="1:44" x14ac:dyDescent="0.25">
      <c r="A720" s="20">
        <v>8218</v>
      </c>
      <c r="B720" s="21">
        <v>9106050157</v>
      </c>
      <c r="C720" s="22">
        <v>45940</v>
      </c>
      <c r="D720" s="22">
        <v>45940</v>
      </c>
      <c r="E720" s="23">
        <v>45940.6009037037</v>
      </c>
      <c r="F720" s="21" t="s">
        <v>7707</v>
      </c>
      <c r="G720" s="22"/>
      <c r="H720" s="20" t="s">
        <v>4127</v>
      </c>
      <c r="I720" s="21" t="s">
        <v>4128</v>
      </c>
      <c r="J720" s="20" t="s">
        <v>4129</v>
      </c>
      <c r="K720" s="20" t="s">
        <v>4130</v>
      </c>
      <c r="L720" s="21" t="s">
        <v>4214</v>
      </c>
      <c r="M720" s="20" t="s">
        <v>4215</v>
      </c>
      <c r="N720" s="20" t="s">
        <v>4216</v>
      </c>
      <c r="O720" s="20">
        <v>20</v>
      </c>
      <c r="P720" s="21" t="s">
        <v>4150</v>
      </c>
      <c r="Q720" s="20" t="s">
        <v>3966</v>
      </c>
      <c r="R720" s="21" t="s">
        <v>4151</v>
      </c>
      <c r="S720" s="21" t="s">
        <v>4133</v>
      </c>
      <c r="T720" s="20">
        <v>70950</v>
      </c>
      <c r="U720" s="20">
        <v>1</v>
      </c>
      <c r="V720" s="20">
        <v>0</v>
      </c>
      <c r="W720" s="20" t="s">
        <v>4217</v>
      </c>
      <c r="X720" s="20" t="s">
        <v>4218</v>
      </c>
      <c r="Y720" s="22">
        <v>45940.600903125</v>
      </c>
      <c r="AA720" s="20" t="s">
        <v>4134</v>
      </c>
      <c r="AB720" s="27">
        <v>9106050157</v>
      </c>
      <c r="AC720" s="25" t="str">
        <f>VLOOKUP(AB720,Data!AF:AG,2,0)</f>
        <v>9106050157-00160800</v>
      </c>
      <c r="AE720" s="25" t="str">
        <f>VLOOKUP(AC720,Data!A:G,7,0)</f>
        <v>00160800</v>
      </c>
      <c r="AF720" s="25" t="str">
        <f>VLOOKUP(AC720,Data!A:D,4,0)</f>
        <v>10/10/2025</v>
      </c>
      <c r="AG720" s="20" t="s">
        <v>198</v>
      </c>
      <c r="AH720" s="25" t="s">
        <v>14510</v>
      </c>
      <c r="AI720" s="25" t="str">
        <f>VLOOKUP(AG720,'mã win'!B:K,10,0)</f>
        <v>N</v>
      </c>
      <c r="AJ720" s="20" t="str">
        <f>VLOOKUP(Q720,'mã sp'!A:B,2,0)</f>
        <v>CN300</v>
      </c>
      <c r="AK720" s="25" t="str">
        <f>VLOOKUP(AC720,Data!A:F,6,0)</f>
        <v>K25TTM</v>
      </c>
      <c r="AL720" s="20" t="str">
        <f t="shared" si="44"/>
        <v>4146 WIN HCM Lô BC1, tầng trệt, khu BC</v>
      </c>
      <c r="AM720" s="20" t="str">
        <f>VLOOKUP(AC720,Data!A:M,13,0)</f>
        <v>0104918404</v>
      </c>
      <c r="AN720" s="20">
        <f>MATCH(L720,[1]Khach_hang!$O:$O,0)</f>
        <v>1109</v>
      </c>
      <c r="AO720" s="20" t="str">
        <f t="shared" si="45"/>
        <v>WIN4146</v>
      </c>
      <c r="AP720" s="20" t="str">
        <f>IF(AND(AM720="0104918404",AO720=""),"WIN"&amp;L720,IF(AO720="",VLOOKUP(AM720,'mã win'!B:J,9,0),""))</f>
        <v/>
      </c>
      <c r="AQ720" s="25" t="str">
        <f t="shared" si="46"/>
        <v>WIN4146</v>
      </c>
      <c r="AR720" s="1">
        <f t="shared" si="47"/>
        <v>76626</v>
      </c>
    </row>
    <row r="721" spans="1:44" x14ac:dyDescent="0.25">
      <c r="A721" s="20">
        <v>8219</v>
      </c>
      <c r="B721" s="21">
        <v>9106050157</v>
      </c>
      <c r="C721" s="22">
        <v>45940</v>
      </c>
      <c r="D721" s="22">
        <v>45940</v>
      </c>
      <c r="E721" s="23">
        <v>45940.6009037037</v>
      </c>
      <c r="F721" s="21" t="s">
        <v>7707</v>
      </c>
      <c r="G721" s="22"/>
      <c r="H721" s="20" t="s">
        <v>4127</v>
      </c>
      <c r="I721" s="21" t="s">
        <v>4128</v>
      </c>
      <c r="J721" s="20" t="s">
        <v>4129</v>
      </c>
      <c r="K721" s="20" t="s">
        <v>4130</v>
      </c>
      <c r="L721" s="21" t="s">
        <v>4214</v>
      </c>
      <c r="M721" s="20" t="s">
        <v>4215</v>
      </c>
      <c r="N721" s="20" t="s">
        <v>4216</v>
      </c>
      <c r="O721" s="20">
        <v>30</v>
      </c>
      <c r="P721" s="21" t="s">
        <v>4137</v>
      </c>
      <c r="Q721" s="20" t="s">
        <v>4098</v>
      </c>
      <c r="R721" s="21" t="s">
        <v>4138</v>
      </c>
      <c r="S721" s="21" t="s">
        <v>4133</v>
      </c>
      <c r="T721" s="20">
        <v>111058</v>
      </c>
      <c r="U721" s="20">
        <v>1</v>
      </c>
      <c r="V721" s="20">
        <v>0</v>
      </c>
      <c r="W721" s="20" t="s">
        <v>4217</v>
      </c>
      <c r="X721" s="20" t="s">
        <v>4218</v>
      </c>
      <c r="Y721" s="22">
        <v>45940.600903125</v>
      </c>
      <c r="AA721" s="20" t="s">
        <v>4134</v>
      </c>
      <c r="AB721" s="27">
        <v>9106050157</v>
      </c>
      <c r="AC721" s="25" t="str">
        <f>VLOOKUP(AB721,Data!AF:AG,2,0)</f>
        <v>9106050157-00160800</v>
      </c>
      <c r="AE721" s="25" t="str">
        <f>VLOOKUP(AC721,Data!A:G,7,0)</f>
        <v>00160800</v>
      </c>
      <c r="AF721" s="25" t="str">
        <f>VLOOKUP(AC721,Data!A:D,4,0)</f>
        <v>10/10/2025</v>
      </c>
      <c r="AG721" s="20" t="s">
        <v>198</v>
      </c>
      <c r="AH721" s="25" t="s">
        <v>14510</v>
      </c>
      <c r="AI721" s="25" t="str">
        <f>VLOOKUP(AG721,'mã win'!B:K,10,0)</f>
        <v>N</v>
      </c>
      <c r="AJ721" s="20" t="str">
        <f>VLOOKUP(Q721,'mã sp'!A:B,2,0)</f>
        <v>GM500</v>
      </c>
      <c r="AK721" s="25" t="str">
        <f>VLOOKUP(AC721,Data!A:F,6,0)</f>
        <v>K25TTM</v>
      </c>
      <c r="AL721" s="20" t="str">
        <f t="shared" si="44"/>
        <v>4146 WIN HCM Lô BC1, tầng trệt, khu BC</v>
      </c>
      <c r="AM721" s="20" t="str">
        <f>VLOOKUP(AC721,Data!A:M,13,0)</f>
        <v>0104918404</v>
      </c>
      <c r="AN721" s="20">
        <f>MATCH(L721,[1]Khach_hang!$O:$O,0)</f>
        <v>1109</v>
      </c>
      <c r="AO721" s="20" t="str">
        <f t="shared" si="45"/>
        <v>WIN4146</v>
      </c>
      <c r="AP721" s="20" t="str">
        <f>IF(AND(AM721="0104918404",AO721=""),"WIN"&amp;L721,IF(AO721="",VLOOKUP(AM721,'mã win'!B:J,9,0),""))</f>
        <v/>
      </c>
      <c r="AQ721" s="25" t="str">
        <f t="shared" si="46"/>
        <v>WIN4146</v>
      </c>
      <c r="AR721" s="1">
        <f t="shared" si="47"/>
        <v>119942.64</v>
      </c>
    </row>
    <row r="722" spans="1:44" x14ac:dyDescent="0.25">
      <c r="A722" s="20">
        <v>8220</v>
      </c>
      <c r="B722" s="21">
        <v>9106050122</v>
      </c>
      <c r="C722" s="22">
        <v>45940</v>
      </c>
      <c r="D722" s="22">
        <v>45940</v>
      </c>
      <c r="E722" s="23">
        <v>45940.601505937499</v>
      </c>
      <c r="F722" s="21" t="s">
        <v>7708</v>
      </c>
      <c r="G722" s="22"/>
      <c r="H722" s="20" t="s">
        <v>4127</v>
      </c>
      <c r="I722" s="21" t="s">
        <v>4128</v>
      </c>
      <c r="J722" s="20" t="s">
        <v>4129</v>
      </c>
      <c r="K722" s="20" t="s">
        <v>4130</v>
      </c>
      <c r="L722" s="21" t="s">
        <v>6569</v>
      </c>
      <c r="M722" s="20" t="s">
        <v>6570</v>
      </c>
      <c r="N722" s="20" t="s">
        <v>6571</v>
      </c>
      <c r="O722" s="20">
        <v>10</v>
      </c>
      <c r="P722" s="21" t="s">
        <v>4141</v>
      </c>
      <c r="Q722" s="20" t="s">
        <v>4058</v>
      </c>
      <c r="R722" s="21" t="s">
        <v>4142</v>
      </c>
      <c r="S722" s="21" t="s">
        <v>4133</v>
      </c>
      <c r="T722" s="20">
        <v>37720</v>
      </c>
      <c r="U722" s="20">
        <v>4</v>
      </c>
      <c r="V722" s="20">
        <v>0</v>
      </c>
      <c r="W722" s="20" t="s">
        <v>6570</v>
      </c>
      <c r="Y722" s="22">
        <v>45940.601505127299</v>
      </c>
      <c r="AA722" s="20" t="s">
        <v>4134</v>
      </c>
      <c r="AB722" s="27">
        <v>9106050122</v>
      </c>
      <c r="AC722" s="25" t="str">
        <f>VLOOKUP(AB722,Data!AF:AG,2,0)</f>
        <v>9106050122-00011411</v>
      </c>
      <c r="AE722" s="25" t="str">
        <f>VLOOKUP(AC722,Data!A:G,7,0)</f>
        <v>00011411</v>
      </c>
      <c r="AF722" s="25" t="str">
        <f>VLOOKUP(AC722,Data!A:D,4,0)</f>
        <v>10/10/2025</v>
      </c>
      <c r="AG722" s="20" t="s">
        <v>222</v>
      </c>
      <c r="AH722" s="25" t="s">
        <v>3727</v>
      </c>
      <c r="AI722" s="25" t="str">
        <f>VLOOKUP(AG722,'mã win'!B:K,10,0)</f>
        <v>B</v>
      </c>
      <c r="AJ722" s="20" t="str">
        <f>VLOOKUP(Q722,'mã sp'!A:B,2,0)</f>
        <v>MNH250</v>
      </c>
      <c r="AK722" s="25" t="str">
        <f>VLOOKUP(AC722,Data!A:F,6,0)</f>
        <v>K25TTM</v>
      </c>
      <c r="AL722" s="20" t="str">
        <f t="shared" si="44"/>
        <v>6333 WM+ VPC Vọng Sơn, Lập Thạch</v>
      </c>
      <c r="AM722" s="20" t="str">
        <f>VLOOKUP(AC722,Data!A:M,13,0)</f>
        <v>0104918404-029</v>
      </c>
      <c r="AO722" s="20" t="str">
        <f t="shared" si="45"/>
        <v/>
      </c>
      <c r="AP722" s="20" t="str">
        <f>IF(AND(AM722="0104918404",AO722=""),"WIN"&amp;L722,IF(AO722="",VLOOKUP(AM722,'mã win'!B:J,9,0),""))</f>
        <v>WIN-029</v>
      </c>
      <c r="AQ722" s="25" t="str">
        <f t="shared" si="46"/>
        <v>WIN-029</v>
      </c>
      <c r="AR722" s="1">
        <f t="shared" si="47"/>
        <v>162950.39999999999</v>
      </c>
    </row>
    <row r="723" spans="1:44" x14ac:dyDescent="0.25">
      <c r="A723" s="20">
        <v>8221</v>
      </c>
      <c r="B723" s="21">
        <v>9106050142</v>
      </c>
      <c r="C723" s="22">
        <v>45940</v>
      </c>
      <c r="D723" s="22">
        <v>45940</v>
      </c>
      <c r="E723" s="23">
        <v>45940.602196874999</v>
      </c>
      <c r="F723" s="21" t="s">
        <v>7709</v>
      </c>
      <c r="G723" s="22"/>
      <c r="H723" s="20" t="s">
        <v>4127</v>
      </c>
      <c r="I723" s="21" t="s">
        <v>4128</v>
      </c>
      <c r="J723" s="20" t="s">
        <v>4129</v>
      </c>
      <c r="K723" s="20" t="s">
        <v>4130</v>
      </c>
      <c r="L723" s="21" t="s">
        <v>5846</v>
      </c>
      <c r="M723" s="20" t="s">
        <v>5847</v>
      </c>
      <c r="N723" s="20" t="s">
        <v>5848</v>
      </c>
      <c r="O723" s="20">
        <v>10</v>
      </c>
      <c r="P723" s="21" t="s">
        <v>4152</v>
      </c>
      <c r="Q723" s="20" t="s">
        <v>4012</v>
      </c>
      <c r="R723" s="21" t="s">
        <v>4153</v>
      </c>
      <c r="S723" s="21" t="s">
        <v>4133</v>
      </c>
      <c r="T723" s="20">
        <v>50182</v>
      </c>
      <c r="U723" s="20">
        <v>2</v>
      </c>
      <c r="V723" s="20">
        <v>0</v>
      </c>
      <c r="W723" s="20" t="s">
        <v>5847</v>
      </c>
      <c r="X723" s="20" t="s">
        <v>4161</v>
      </c>
      <c r="Y723" s="22">
        <v>45940.602195868101</v>
      </c>
      <c r="Z723" s="20" t="s">
        <v>7710</v>
      </c>
      <c r="AA723" s="20" t="s">
        <v>4134</v>
      </c>
      <c r="AB723" s="27">
        <v>9106050142</v>
      </c>
      <c r="AC723" s="25" t="str">
        <f>VLOOKUP(AB723,Data!AF:AG,2,0)</f>
        <v>9106050142-00484170</v>
      </c>
      <c r="AE723" s="25" t="str">
        <f>VLOOKUP(AC723,Data!A:G,7,0)</f>
        <v>00484170</v>
      </c>
      <c r="AF723" s="25" t="str">
        <f>VLOOKUP(AC723,Data!A:D,4,0)</f>
        <v>10/10/2025</v>
      </c>
      <c r="AG723" s="20" t="s">
        <v>55</v>
      </c>
      <c r="AH723" s="25" t="s">
        <v>12560</v>
      </c>
      <c r="AI723" s="25" t="str">
        <f>VLOOKUP(AG723,'mã win'!B:K,10,0)</f>
        <v>B</v>
      </c>
      <c r="AJ723" s="20" t="str">
        <f>VLOOKUP(Q723,'mã sp'!A:B,2,0)</f>
        <v>GTLX250G</v>
      </c>
      <c r="AK723" s="25" t="str">
        <f>VLOOKUP(AC723,Data!A:F,6,0)</f>
        <v>K25TTM</v>
      </c>
      <c r="AL723" s="20" t="str">
        <f t="shared" si="44"/>
        <v>5619 WM+ HNI 07-09 Cổ Vân</v>
      </c>
      <c r="AM723" s="20" t="str">
        <f>VLOOKUP(AC723,Data!A:M,13,0)</f>
        <v>0104918404-002</v>
      </c>
      <c r="AN723" s="20">
        <f>MATCH(L723,[1]Khach_hang!$O:$O,0)</f>
        <v>1559</v>
      </c>
      <c r="AO723" s="20" t="str">
        <f t="shared" si="45"/>
        <v>WIN5619</v>
      </c>
      <c r="AP723" s="20" t="str">
        <f>IF(AND(AM723="0104918404",AO723=""),"WIN"&amp;L723,IF(AO723="",VLOOKUP(AM723,'mã win'!B:J,9,0),""))</f>
        <v/>
      </c>
      <c r="AQ723" s="25" t="str">
        <f t="shared" si="46"/>
        <v>WIN5619</v>
      </c>
      <c r="AR723" s="1">
        <f t="shared" si="47"/>
        <v>108393.12</v>
      </c>
    </row>
    <row r="724" spans="1:44" x14ac:dyDescent="0.25">
      <c r="A724" s="20">
        <v>8222</v>
      </c>
      <c r="B724" s="21">
        <v>9106050142</v>
      </c>
      <c r="C724" s="22">
        <v>45940</v>
      </c>
      <c r="D724" s="22">
        <v>45940</v>
      </c>
      <c r="E724" s="23">
        <v>45940.602196874999</v>
      </c>
      <c r="F724" s="21" t="s">
        <v>7709</v>
      </c>
      <c r="G724" s="22"/>
      <c r="H724" s="20" t="s">
        <v>4127</v>
      </c>
      <c r="I724" s="21" t="s">
        <v>4128</v>
      </c>
      <c r="J724" s="20" t="s">
        <v>4129</v>
      </c>
      <c r="K724" s="20" t="s">
        <v>4130</v>
      </c>
      <c r="L724" s="21" t="s">
        <v>5846</v>
      </c>
      <c r="M724" s="20" t="s">
        <v>5847</v>
      </c>
      <c r="N724" s="20" t="s">
        <v>5848</v>
      </c>
      <c r="O724" s="20">
        <v>20</v>
      </c>
      <c r="P724" s="21" t="s">
        <v>4141</v>
      </c>
      <c r="Q724" s="20" t="s">
        <v>4058</v>
      </c>
      <c r="R724" s="21" t="s">
        <v>4142</v>
      </c>
      <c r="S724" s="21" t="s">
        <v>4133</v>
      </c>
      <c r="T724" s="20">
        <v>37720</v>
      </c>
      <c r="U724" s="20">
        <v>2</v>
      </c>
      <c r="V724" s="20">
        <v>0</v>
      </c>
      <c r="W724" s="20" t="s">
        <v>5847</v>
      </c>
      <c r="X724" s="20" t="s">
        <v>4161</v>
      </c>
      <c r="Y724" s="22">
        <v>45940.602195868101</v>
      </c>
      <c r="Z724" s="20" t="s">
        <v>7710</v>
      </c>
      <c r="AA724" s="20" t="s">
        <v>4134</v>
      </c>
      <c r="AB724" s="27">
        <v>9106050142</v>
      </c>
      <c r="AC724" s="25" t="str">
        <f>VLOOKUP(AB724,Data!AF:AG,2,0)</f>
        <v>9106050142-00484170</v>
      </c>
      <c r="AE724" s="25" t="str">
        <f>VLOOKUP(AC724,Data!A:G,7,0)</f>
        <v>00484170</v>
      </c>
      <c r="AF724" s="25" t="str">
        <f>VLOOKUP(AC724,Data!A:D,4,0)</f>
        <v>10/10/2025</v>
      </c>
      <c r="AG724" s="20" t="s">
        <v>55</v>
      </c>
      <c r="AH724" s="25" t="s">
        <v>12560</v>
      </c>
      <c r="AI724" s="25" t="str">
        <f>VLOOKUP(AG724,'mã win'!B:K,10,0)</f>
        <v>B</v>
      </c>
      <c r="AJ724" s="20" t="str">
        <f>VLOOKUP(Q724,'mã sp'!A:B,2,0)</f>
        <v>MNH250</v>
      </c>
      <c r="AK724" s="25" t="str">
        <f>VLOOKUP(AC724,Data!A:F,6,0)</f>
        <v>K25TTM</v>
      </c>
      <c r="AL724" s="20" t="str">
        <f t="shared" si="44"/>
        <v>5619 WM+ HNI 07-09 Cổ Vân</v>
      </c>
      <c r="AM724" s="20" t="str">
        <f>VLOOKUP(AC724,Data!A:M,13,0)</f>
        <v>0104918404-002</v>
      </c>
      <c r="AN724" s="20">
        <f>MATCH(L724,[1]Khach_hang!$O:$O,0)</f>
        <v>1559</v>
      </c>
      <c r="AO724" s="20" t="str">
        <f t="shared" si="45"/>
        <v>WIN5619</v>
      </c>
      <c r="AP724" s="20" t="str">
        <f>IF(AND(AM724="0104918404",AO724=""),"WIN"&amp;L724,IF(AO724="",VLOOKUP(AM724,'mã win'!B:J,9,0),""))</f>
        <v/>
      </c>
      <c r="AQ724" s="25" t="str">
        <f t="shared" si="46"/>
        <v>WIN5619</v>
      </c>
      <c r="AR724" s="1">
        <f t="shared" si="47"/>
        <v>81475.199999999997</v>
      </c>
    </row>
    <row r="725" spans="1:44" x14ac:dyDescent="0.25">
      <c r="A725" s="20">
        <v>8223</v>
      </c>
      <c r="B725" s="21">
        <v>9106050248</v>
      </c>
      <c r="C725" s="22">
        <v>45940</v>
      </c>
      <c r="D725" s="22">
        <v>45940</v>
      </c>
      <c r="E725" s="23">
        <v>45940.608705208302</v>
      </c>
      <c r="F725" s="21" t="s">
        <v>7711</v>
      </c>
      <c r="G725" s="22"/>
      <c r="H725" s="20" t="s">
        <v>4127</v>
      </c>
      <c r="I725" s="21" t="s">
        <v>4128</v>
      </c>
      <c r="J725" s="20" t="s">
        <v>4129</v>
      </c>
      <c r="K725" s="20" t="s">
        <v>4130</v>
      </c>
      <c r="L725" s="21" t="s">
        <v>5556</v>
      </c>
      <c r="M725" s="20" t="s">
        <v>5557</v>
      </c>
      <c r="N725" s="20" t="s">
        <v>5558</v>
      </c>
      <c r="O725" s="20">
        <v>10</v>
      </c>
      <c r="P725" s="21" t="s">
        <v>4141</v>
      </c>
      <c r="Q725" s="20" t="s">
        <v>4058</v>
      </c>
      <c r="R725" s="21" t="s">
        <v>4142</v>
      </c>
      <c r="S725" s="21" t="s">
        <v>4133</v>
      </c>
      <c r="T725" s="20">
        <v>37720</v>
      </c>
      <c r="U725" s="20">
        <v>3</v>
      </c>
      <c r="V725" s="20">
        <v>0</v>
      </c>
      <c r="W725" s="20" t="s">
        <v>5557</v>
      </c>
      <c r="Y725" s="22">
        <v>45940.608704201397</v>
      </c>
      <c r="Z725" s="20" t="s">
        <v>7712</v>
      </c>
      <c r="AA725" s="20" t="s">
        <v>4134</v>
      </c>
      <c r="AB725" s="27">
        <v>9106050248</v>
      </c>
      <c r="AC725" s="25" t="str">
        <f>VLOOKUP(AB725,Data!AF:AG,2,0)</f>
        <v>9106050248-00037628</v>
      </c>
      <c r="AE725" s="25" t="str">
        <f>VLOOKUP(AC725,Data!A:G,7,0)</f>
        <v>00037628</v>
      </c>
      <c r="AF725" s="25" t="str">
        <f>VLOOKUP(AC725,Data!A:D,4,0)</f>
        <v>10/10/2025</v>
      </c>
      <c r="AG725" s="20" t="s">
        <v>107</v>
      </c>
      <c r="AH725" s="25" t="s">
        <v>3829</v>
      </c>
      <c r="AI725" s="25" t="str">
        <f>VLOOKUP(AG725,'mã win'!B:K,10,0)</f>
        <v>B</v>
      </c>
      <c r="AJ725" s="20" t="str">
        <f>VLOOKUP(Q725,'mã sp'!A:B,2,0)</f>
        <v>MNH250</v>
      </c>
      <c r="AK725" s="25" t="str">
        <f>VLOOKUP(AC725,Data!A:F,6,0)</f>
        <v>K25TTM</v>
      </c>
      <c r="AL725" s="20" t="str">
        <f t="shared" si="44"/>
        <v>2AG0 WM+ NAN Khối 4, TT Yên Thành</v>
      </c>
      <c r="AM725" s="20" t="str">
        <f>VLOOKUP(AC725,Data!A:M,13,0)</f>
        <v>0104918404-058</v>
      </c>
      <c r="AO725" s="20" t="str">
        <f t="shared" si="45"/>
        <v/>
      </c>
      <c r="AP725" s="20" t="str">
        <f>IF(AND(AM725="0104918404",AO725=""),"WIN"&amp;L725,IF(AO725="",VLOOKUP(AM725,'mã win'!B:J,9,0),""))</f>
        <v>WIN-058</v>
      </c>
      <c r="AQ725" s="25" t="str">
        <f t="shared" si="46"/>
        <v>WIN-058</v>
      </c>
      <c r="AR725" s="1">
        <f t="shared" si="47"/>
        <v>122212.8</v>
      </c>
    </row>
    <row r="726" spans="1:44" x14ac:dyDescent="0.25">
      <c r="A726" s="20">
        <v>8224</v>
      </c>
      <c r="B726" s="21">
        <v>9106050252</v>
      </c>
      <c r="C726" s="22">
        <v>45940</v>
      </c>
      <c r="D726" s="22">
        <v>45945</v>
      </c>
      <c r="E726" s="23">
        <v>45940.609150775497</v>
      </c>
      <c r="F726" s="21" t="s">
        <v>7713</v>
      </c>
      <c r="G726" s="22"/>
      <c r="H726" s="20" t="s">
        <v>4127</v>
      </c>
      <c r="I726" s="21" t="s">
        <v>4128</v>
      </c>
      <c r="J726" s="20" t="s">
        <v>4129</v>
      </c>
      <c r="K726" s="20" t="s">
        <v>4130</v>
      </c>
      <c r="L726" s="21" t="s">
        <v>4941</v>
      </c>
      <c r="M726" s="20" t="s">
        <v>4942</v>
      </c>
      <c r="N726" s="20" t="s">
        <v>4943</v>
      </c>
      <c r="O726" s="20">
        <v>10</v>
      </c>
      <c r="P726" s="21" t="s">
        <v>4137</v>
      </c>
      <c r="Q726" s="20" t="s">
        <v>4098</v>
      </c>
      <c r="R726" s="21" t="s">
        <v>4138</v>
      </c>
      <c r="S726" s="21" t="s">
        <v>4133</v>
      </c>
      <c r="T726" s="20">
        <v>111058</v>
      </c>
      <c r="U726" s="20">
        <v>2</v>
      </c>
      <c r="V726" s="20">
        <v>0</v>
      </c>
      <c r="W726" s="20" t="s">
        <v>4942</v>
      </c>
      <c r="Y726" s="22">
        <v>45940.609149618103</v>
      </c>
      <c r="AA726" s="20" t="s">
        <v>4134</v>
      </c>
      <c r="AB726" s="27">
        <v>9106050252</v>
      </c>
      <c r="AC726" s="25" t="str">
        <f>VLOOKUP(AB726,Data!AF:AG,2,0)</f>
        <v>9106050252-00008214</v>
      </c>
      <c r="AE726" s="25" t="str">
        <f>VLOOKUP(AC726,Data!A:G,7,0)</f>
        <v>00008214</v>
      </c>
      <c r="AF726" s="25" t="str">
        <f>VLOOKUP(AC726,Data!A:D,4,0)</f>
        <v>10/10/2025</v>
      </c>
      <c r="AG726" s="20" t="s">
        <v>46</v>
      </c>
      <c r="AH726" s="25" t="s">
        <v>3859</v>
      </c>
      <c r="AI726" s="25" t="str">
        <f>VLOOKUP(AG726,'mã win'!B:K,10,0)</f>
        <v>B</v>
      </c>
      <c r="AJ726" s="20" t="str">
        <f>VLOOKUP(Q726,'mã sp'!A:B,2,0)</f>
        <v>GM500</v>
      </c>
      <c r="AK726" s="25" t="str">
        <f>VLOOKUP(AC726,Data!A:F,6,0)</f>
        <v>K25TTM</v>
      </c>
      <c r="AL726" s="20" t="str">
        <f t="shared" si="44"/>
        <v>2AAQ WM+ NDH Xóm Nhì, Trung Thành</v>
      </c>
      <c r="AM726" s="20" t="str">
        <f>VLOOKUP(AC726,Data!A:M,13,0)</f>
        <v>0104918404-064</v>
      </c>
      <c r="AO726" s="20" t="str">
        <f t="shared" si="45"/>
        <v/>
      </c>
      <c r="AP726" s="20" t="str">
        <f>IF(AND(AM726="0104918404",AO726=""),"WIN"&amp;L726,IF(AO726="",VLOOKUP(AM726,'mã win'!B:J,9,0),""))</f>
        <v>WIN-064</v>
      </c>
      <c r="AQ726" s="25" t="str">
        <f t="shared" si="46"/>
        <v>WIN-064</v>
      </c>
      <c r="AR726" s="1">
        <f t="shared" si="47"/>
        <v>239885.28</v>
      </c>
    </row>
    <row r="727" spans="1:44" x14ac:dyDescent="0.25">
      <c r="A727" s="20">
        <v>8225</v>
      </c>
      <c r="B727" s="21">
        <v>9106050252</v>
      </c>
      <c r="C727" s="22">
        <v>45940</v>
      </c>
      <c r="D727" s="22">
        <v>45945</v>
      </c>
      <c r="E727" s="23">
        <v>45940.609150775497</v>
      </c>
      <c r="F727" s="21" t="s">
        <v>7713</v>
      </c>
      <c r="G727" s="22"/>
      <c r="H727" s="20" t="s">
        <v>4127</v>
      </c>
      <c r="I727" s="21" t="s">
        <v>4128</v>
      </c>
      <c r="J727" s="20" t="s">
        <v>4129</v>
      </c>
      <c r="K727" s="20" t="s">
        <v>4130</v>
      </c>
      <c r="L727" s="21" t="s">
        <v>4941</v>
      </c>
      <c r="M727" s="20" t="s">
        <v>4942</v>
      </c>
      <c r="N727" s="20" t="s">
        <v>4943</v>
      </c>
      <c r="O727" s="20">
        <v>20</v>
      </c>
      <c r="P727" s="21" t="s">
        <v>4152</v>
      </c>
      <c r="Q727" s="20" t="s">
        <v>4012</v>
      </c>
      <c r="R727" s="21" t="s">
        <v>4153</v>
      </c>
      <c r="S727" s="21" t="s">
        <v>4133</v>
      </c>
      <c r="T727" s="20">
        <v>50182</v>
      </c>
      <c r="U727" s="20">
        <v>1</v>
      </c>
      <c r="V727" s="20">
        <v>0</v>
      </c>
      <c r="W727" s="20" t="s">
        <v>4942</v>
      </c>
      <c r="Y727" s="22">
        <v>45940.609149618103</v>
      </c>
      <c r="AA727" s="20" t="s">
        <v>4134</v>
      </c>
      <c r="AB727" s="27">
        <v>9106050252</v>
      </c>
      <c r="AC727" s="25" t="str">
        <f>VLOOKUP(AB727,Data!AF:AG,2,0)</f>
        <v>9106050252-00008214</v>
      </c>
      <c r="AE727" s="25" t="str">
        <f>VLOOKUP(AC727,Data!A:G,7,0)</f>
        <v>00008214</v>
      </c>
      <c r="AF727" s="25" t="str">
        <f>VLOOKUP(AC727,Data!A:D,4,0)</f>
        <v>10/10/2025</v>
      </c>
      <c r="AG727" s="20" t="s">
        <v>46</v>
      </c>
      <c r="AH727" s="25" t="s">
        <v>3859</v>
      </c>
      <c r="AI727" s="25" t="str">
        <f>VLOOKUP(AG727,'mã win'!B:K,10,0)</f>
        <v>B</v>
      </c>
      <c r="AJ727" s="20" t="str">
        <f>VLOOKUP(Q727,'mã sp'!A:B,2,0)</f>
        <v>GTLX250G</v>
      </c>
      <c r="AK727" s="25" t="str">
        <f>VLOOKUP(AC727,Data!A:F,6,0)</f>
        <v>K25TTM</v>
      </c>
      <c r="AL727" s="20" t="str">
        <f t="shared" si="44"/>
        <v>2AAQ WM+ NDH Xóm Nhì, Trung Thành</v>
      </c>
      <c r="AM727" s="20" t="str">
        <f>VLOOKUP(AC727,Data!A:M,13,0)</f>
        <v>0104918404-064</v>
      </c>
      <c r="AO727" s="20" t="str">
        <f t="shared" si="45"/>
        <v/>
      </c>
      <c r="AP727" s="20" t="str">
        <f>IF(AND(AM727="0104918404",AO727=""),"WIN"&amp;L727,IF(AO727="",VLOOKUP(AM727,'mã win'!B:J,9,0),""))</f>
        <v>WIN-064</v>
      </c>
      <c r="AQ727" s="25" t="str">
        <f t="shared" si="46"/>
        <v>WIN-064</v>
      </c>
      <c r="AR727" s="1">
        <f t="shared" si="47"/>
        <v>54196.56</v>
      </c>
    </row>
    <row r="728" spans="1:44" x14ac:dyDescent="0.25">
      <c r="A728" s="20">
        <v>8226</v>
      </c>
      <c r="B728" s="21">
        <v>9106050256</v>
      </c>
      <c r="C728" s="22">
        <v>45940</v>
      </c>
      <c r="D728" s="22">
        <v>45940</v>
      </c>
      <c r="E728" s="23">
        <v>45940.611038807903</v>
      </c>
      <c r="F728" s="21" t="s">
        <v>7714</v>
      </c>
      <c r="G728" s="22"/>
      <c r="H728" s="20" t="s">
        <v>4127</v>
      </c>
      <c r="I728" s="21" t="s">
        <v>4128</v>
      </c>
      <c r="J728" s="20" t="s">
        <v>4129</v>
      </c>
      <c r="K728" s="20" t="s">
        <v>4130</v>
      </c>
      <c r="L728" s="21" t="s">
        <v>5188</v>
      </c>
      <c r="M728" s="20" t="s">
        <v>5189</v>
      </c>
      <c r="N728" s="20" t="s">
        <v>5190</v>
      </c>
      <c r="O728" s="20">
        <v>10</v>
      </c>
      <c r="P728" s="21" t="s">
        <v>4141</v>
      </c>
      <c r="Q728" s="20" t="s">
        <v>4058</v>
      </c>
      <c r="R728" s="21" t="s">
        <v>4142</v>
      </c>
      <c r="S728" s="21" t="s">
        <v>4133</v>
      </c>
      <c r="T728" s="20">
        <v>37720</v>
      </c>
      <c r="U728" s="20">
        <v>2</v>
      </c>
      <c r="V728" s="20">
        <v>0</v>
      </c>
      <c r="W728" s="20" t="s">
        <v>5189</v>
      </c>
      <c r="Y728" s="22">
        <v>45940.611038344898</v>
      </c>
      <c r="AA728" s="20" t="s">
        <v>4134</v>
      </c>
      <c r="AB728" s="27">
        <v>9106050256</v>
      </c>
      <c r="AC728" s="25" t="str">
        <f>VLOOKUP(AB728,Data!AF:AG,2,0)</f>
        <v>9106050256-00484211</v>
      </c>
      <c r="AE728" s="25" t="str">
        <f>VLOOKUP(AC728,Data!A:G,7,0)</f>
        <v>00484211</v>
      </c>
      <c r="AF728" s="25" t="str">
        <f>VLOOKUP(AC728,Data!A:D,4,0)</f>
        <v>10/10/2025</v>
      </c>
      <c r="AG728" s="20" t="s">
        <v>55</v>
      </c>
      <c r="AH728" s="25" t="s">
        <v>12652</v>
      </c>
      <c r="AI728" s="25" t="str">
        <f>VLOOKUP(AG728,'mã win'!B:K,10,0)</f>
        <v>B</v>
      </c>
      <c r="AJ728" s="20" t="str">
        <f>VLOOKUP(Q728,'mã sp'!A:B,2,0)</f>
        <v>MNH250</v>
      </c>
      <c r="AK728" s="25" t="str">
        <f>VLOOKUP(AC728,Data!A:F,6,0)</f>
        <v>K25TTM</v>
      </c>
      <c r="AL728" s="20" t="str">
        <f t="shared" si="44"/>
        <v>5749 WM+ HNI Lô D1.1 Imperia Garden</v>
      </c>
      <c r="AM728" s="20" t="str">
        <f>VLOOKUP(AC728,Data!A:M,13,0)</f>
        <v>0104918404-002</v>
      </c>
      <c r="AN728" s="20">
        <f>MATCH(L728,[1]Khach_hang!$O:$O,0)</f>
        <v>1605</v>
      </c>
      <c r="AO728" s="20" t="str">
        <f t="shared" si="45"/>
        <v>WIN5749</v>
      </c>
      <c r="AP728" s="20" t="str">
        <f>IF(AND(AM728="0104918404",AO728=""),"WIN"&amp;L728,IF(AO728="",VLOOKUP(AM728,'mã win'!B:J,9,0),""))</f>
        <v/>
      </c>
      <c r="AQ728" s="25" t="str">
        <f t="shared" si="46"/>
        <v>WIN5749</v>
      </c>
      <c r="AR728" s="1">
        <f t="shared" si="47"/>
        <v>81475.199999999997</v>
      </c>
    </row>
    <row r="729" spans="1:44" x14ac:dyDescent="0.25">
      <c r="A729" s="20">
        <v>8227</v>
      </c>
      <c r="B729" s="21">
        <v>9106050289</v>
      </c>
      <c r="C729" s="22">
        <v>45940</v>
      </c>
      <c r="D729" s="22">
        <v>45945</v>
      </c>
      <c r="E729" s="23">
        <v>45940.612369131901</v>
      </c>
      <c r="F729" s="21" t="s">
        <v>7715</v>
      </c>
      <c r="G729" s="22"/>
      <c r="H729" s="20" t="s">
        <v>4127</v>
      </c>
      <c r="I729" s="21" t="s">
        <v>4128</v>
      </c>
      <c r="J729" s="20" t="s">
        <v>4129</v>
      </c>
      <c r="K729" s="20" t="s">
        <v>4130</v>
      </c>
      <c r="L729" s="21" t="s">
        <v>4941</v>
      </c>
      <c r="M729" s="20" t="s">
        <v>4942</v>
      </c>
      <c r="N729" s="20" t="s">
        <v>4943</v>
      </c>
      <c r="O729" s="20">
        <v>10</v>
      </c>
      <c r="P729" s="21" t="s">
        <v>4137</v>
      </c>
      <c r="Q729" s="20" t="s">
        <v>4098</v>
      </c>
      <c r="R729" s="21" t="s">
        <v>4138</v>
      </c>
      <c r="S729" s="21" t="s">
        <v>4133</v>
      </c>
      <c r="T729" s="20">
        <v>111058</v>
      </c>
      <c r="U729" s="20">
        <v>1</v>
      </c>
      <c r="V729" s="20">
        <v>0</v>
      </c>
      <c r="W729" s="20" t="s">
        <v>4942</v>
      </c>
      <c r="Y729" s="22">
        <v>45940.612368252303</v>
      </c>
      <c r="AA729" s="20" t="s">
        <v>4134</v>
      </c>
      <c r="AB729" s="27">
        <v>9106050289</v>
      </c>
      <c r="AC729" s="25" t="str">
        <f>VLOOKUP(AB729,Data!AF:AG,2,0)</f>
        <v>9106050289-00008216</v>
      </c>
      <c r="AE729" s="25" t="str">
        <f>VLOOKUP(AC729,Data!A:G,7,0)</f>
        <v>00008216</v>
      </c>
      <c r="AF729" s="25" t="str">
        <f>VLOOKUP(AC729,Data!A:D,4,0)</f>
        <v>10/10/2025</v>
      </c>
      <c r="AG729" s="20" t="s">
        <v>46</v>
      </c>
      <c r="AH729" s="25" t="s">
        <v>3859</v>
      </c>
      <c r="AI729" s="25" t="str">
        <f>VLOOKUP(AG729,'mã win'!B:K,10,0)</f>
        <v>B</v>
      </c>
      <c r="AJ729" s="20" t="str">
        <f>VLOOKUP(Q729,'mã sp'!A:B,2,0)</f>
        <v>GM500</v>
      </c>
      <c r="AK729" s="25" t="str">
        <f>VLOOKUP(AC729,Data!A:F,6,0)</f>
        <v>K25TTM</v>
      </c>
      <c r="AL729" s="20" t="str">
        <f t="shared" si="44"/>
        <v>2AAQ WM+ NDH Xóm Nhì, Trung Thành</v>
      </c>
      <c r="AM729" s="20" t="str">
        <f>VLOOKUP(AC729,Data!A:M,13,0)</f>
        <v>0104918404-064</v>
      </c>
      <c r="AO729" s="20" t="str">
        <f t="shared" si="45"/>
        <v/>
      </c>
      <c r="AP729" s="20" t="str">
        <f>IF(AND(AM729="0104918404",AO729=""),"WIN"&amp;L729,IF(AO729="",VLOOKUP(AM729,'mã win'!B:J,9,0),""))</f>
        <v>WIN-064</v>
      </c>
      <c r="AQ729" s="25" t="str">
        <f t="shared" si="46"/>
        <v>WIN-064</v>
      </c>
      <c r="AR729" s="1">
        <f t="shared" si="47"/>
        <v>119942.64</v>
      </c>
    </row>
    <row r="730" spans="1:44" x14ac:dyDescent="0.25">
      <c r="A730" s="20">
        <v>8228</v>
      </c>
      <c r="B730" s="21">
        <v>9106050263</v>
      </c>
      <c r="C730" s="22">
        <v>45940</v>
      </c>
      <c r="D730" s="22">
        <v>45940</v>
      </c>
      <c r="E730" s="23">
        <v>45940.612589849501</v>
      </c>
      <c r="F730" s="21" t="s">
        <v>7716</v>
      </c>
      <c r="G730" s="22"/>
      <c r="H730" s="20" t="s">
        <v>4127</v>
      </c>
      <c r="I730" s="21" t="s">
        <v>4128</v>
      </c>
      <c r="J730" s="20" t="s">
        <v>4129</v>
      </c>
      <c r="K730" s="20" t="s">
        <v>4130</v>
      </c>
      <c r="L730" s="21" t="s">
        <v>6461</v>
      </c>
      <c r="M730" s="20" t="s">
        <v>6462</v>
      </c>
      <c r="N730" s="20" t="s">
        <v>6463</v>
      </c>
      <c r="O730" s="20">
        <v>10</v>
      </c>
      <c r="P730" s="21" t="s">
        <v>4141</v>
      </c>
      <c r="Q730" s="20" t="s">
        <v>4058</v>
      </c>
      <c r="R730" s="21" t="s">
        <v>4142</v>
      </c>
      <c r="S730" s="21" t="s">
        <v>4133</v>
      </c>
      <c r="T730" s="20">
        <v>37720</v>
      </c>
      <c r="U730" s="20">
        <v>1</v>
      </c>
      <c r="V730" s="20">
        <v>0</v>
      </c>
      <c r="W730" s="20" t="s">
        <v>6462</v>
      </c>
      <c r="Y730" s="22">
        <v>45940.612589004602</v>
      </c>
      <c r="AA730" s="20" t="s">
        <v>4134</v>
      </c>
      <c r="AB730" s="27">
        <v>9106050263</v>
      </c>
      <c r="AC730" s="25" t="str">
        <f>VLOOKUP(AB730,Data!AF:AG,2,0)</f>
        <v>9106050263-00484215</v>
      </c>
      <c r="AE730" s="25" t="str">
        <f>VLOOKUP(AC730,Data!A:G,7,0)</f>
        <v>00484215</v>
      </c>
      <c r="AF730" s="25" t="str">
        <f>VLOOKUP(AC730,Data!A:D,4,0)</f>
        <v>10/10/2025</v>
      </c>
      <c r="AG730" s="20" t="s">
        <v>55</v>
      </c>
      <c r="AH730" s="25" t="s">
        <v>10717</v>
      </c>
      <c r="AI730" s="25" t="str">
        <f>VLOOKUP(AG730,'mã win'!B:K,10,0)</f>
        <v>B</v>
      </c>
      <c r="AJ730" s="20" t="str">
        <f>VLOOKUP(Q730,'mã sp'!A:B,2,0)</f>
        <v>MNH250</v>
      </c>
      <c r="AK730" s="25" t="str">
        <f>VLOOKUP(AC730,Data!A:F,6,0)</f>
        <v>K25TTM</v>
      </c>
      <c r="AL730" s="20" t="str">
        <f t="shared" si="44"/>
        <v>2B96 WM+ HNI 8 Đường Đông</v>
      </c>
      <c r="AM730" s="20" t="str">
        <f>VLOOKUP(AC730,Data!A:M,13,0)</f>
        <v>0104918404-002</v>
      </c>
      <c r="AN730" s="20">
        <f>MATCH(L730,[1]Khach_hang!$O:$O,0)</f>
        <v>640</v>
      </c>
      <c r="AO730" s="20" t="str">
        <f t="shared" si="45"/>
        <v>WIN2B96</v>
      </c>
      <c r="AP730" s="20" t="str">
        <f>IF(AND(AM730="0104918404",AO730=""),"WIN"&amp;L730,IF(AO730="",VLOOKUP(AM730,'mã win'!B:J,9,0),""))</f>
        <v/>
      </c>
      <c r="AQ730" s="25" t="str">
        <f t="shared" si="46"/>
        <v>WIN2B96</v>
      </c>
      <c r="AR730" s="1">
        <f t="shared" si="47"/>
        <v>40737.599999999999</v>
      </c>
    </row>
    <row r="731" spans="1:44" x14ac:dyDescent="0.25">
      <c r="A731" s="20">
        <v>8229</v>
      </c>
      <c r="B731" s="21">
        <v>9106050397</v>
      </c>
      <c r="C731" s="22">
        <v>45940</v>
      </c>
      <c r="D731" s="22">
        <v>45945</v>
      </c>
      <c r="E731" s="23">
        <v>45940.619386574101</v>
      </c>
      <c r="F731" s="21" t="s">
        <v>7717</v>
      </c>
      <c r="G731" s="22"/>
      <c r="H731" s="20" t="s">
        <v>4127</v>
      </c>
      <c r="I731" s="21" t="s">
        <v>4128</v>
      </c>
      <c r="J731" s="20" t="s">
        <v>4129</v>
      </c>
      <c r="K731" s="20" t="s">
        <v>4130</v>
      </c>
      <c r="L731" s="21" t="s">
        <v>5802</v>
      </c>
      <c r="M731" s="20" t="s">
        <v>5803</v>
      </c>
      <c r="N731" s="20" t="s">
        <v>5804</v>
      </c>
      <c r="O731" s="20">
        <v>10</v>
      </c>
      <c r="P731" s="21" t="s">
        <v>4137</v>
      </c>
      <c r="Q731" s="20" t="s">
        <v>4098</v>
      </c>
      <c r="R731" s="21" t="s">
        <v>4138</v>
      </c>
      <c r="S731" s="21" t="s">
        <v>4133</v>
      </c>
      <c r="T731" s="20">
        <v>111058</v>
      </c>
      <c r="U731" s="20">
        <v>4</v>
      </c>
      <c r="V731" s="20">
        <v>0</v>
      </c>
      <c r="W731" s="20" t="s">
        <v>5803</v>
      </c>
      <c r="Y731" s="22">
        <v>45940.619385451399</v>
      </c>
      <c r="AA731" s="20" t="s">
        <v>4134</v>
      </c>
      <c r="AB731" s="27">
        <v>9106050397</v>
      </c>
      <c r="AC731" s="25" t="str">
        <f>VLOOKUP(AB731,Data!AF:AG,2,0)</f>
        <v>9106050397-00014415</v>
      </c>
      <c r="AE731" s="25" t="str">
        <f>VLOOKUP(AC731,Data!A:G,7,0)</f>
        <v>00014415</v>
      </c>
      <c r="AF731" s="25" t="str">
        <f>VLOOKUP(AC731,Data!A:D,4,0)</f>
        <v>10/10/2025</v>
      </c>
      <c r="AG731" s="20" t="s">
        <v>238</v>
      </c>
      <c r="AH731" s="25" t="s">
        <v>3779</v>
      </c>
      <c r="AI731" s="25" t="str">
        <f>VLOOKUP(AG731,'mã win'!B:K,10,0)</f>
        <v>B</v>
      </c>
      <c r="AJ731" s="20" t="str">
        <f>VLOOKUP(Q731,'mã sp'!A:B,2,0)</f>
        <v>GM500</v>
      </c>
      <c r="AK731" s="25" t="str">
        <f>VLOOKUP(AC731,Data!A:F,6,0)</f>
        <v>K25TTM</v>
      </c>
      <c r="AL731" s="20" t="str">
        <f t="shared" si="44"/>
        <v>2AWP WM+ TBH Hoà Bình, Hà Giang</v>
      </c>
      <c r="AM731" s="20" t="str">
        <f>VLOOKUP(AC731,Data!A:M,13,0)</f>
        <v>0104918404-044</v>
      </c>
      <c r="AO731" s="20" t="str">
        <f t="shared" si="45"/>
        <v/>
      </c>
      <c r="AP731" s="20" t="str">
        <f>IF(AND(AM731="0104918404",AO731=""),"WIN"&amp;L731,IF(AO731="",VLOOKUP(AM731,'mã win'!B:J,9,0),""))</f>
        <v>WIN-044</v>
      </c>
      <c r="AQ731" s="25" t="str">
        <f t="shared" si="46"/>
        <v>WIN-044</v>
      </c>
      <c r="AR731" s="1">
        <f t="shared" si="47"/>
        <v>479770.56</v>
      </c>
    </row>
    <row r="732" spans="1:44" x14ac:dyDescent="0.25">
      <c r="A732" s="20">
        <v>8230</v>
      </c>
      <c r="B732" s="21">
        <v>9106050386</v>
      </c>
      <c r="C732" s="22">
        <v>45940</v>
      </c>
      <c r="D732" s="22">
        <v>45944</v>
      </c>
      <c r="E732" s="23">
        <v>45940.619971099499</v>
      </c>
      <c r="F732" s="21" t="s">
        <v>7718</v>
      </c>
      <c r="G732" s="22"/>
      <c r="H732" s="20" t="s">
        <v>4127</v>
      </c>
      <c r="I732" s="21" t="s">
        <v>4128</v>
      </c>
      <c r="J732" s="20" t="s">
        <v>4129</v>
      </c>
      <c r="K732" s="20" t="s">
        <v>4130</v>
      </c>
      <c r="L732" s="21" t="s">
        <v>7719</v>
      </c>
      <c r="M732" s="20" t="s">
        <v>7720</v>
      </c>
      <c r="N732" s="20" t="s">
        <v>7721</v>
      </c>
      <c r="O732" s="20">
        <v>10</v>
      </c>
      <c r="P732" s="21" t="s">
        <v>4137</v>
      </c>
      <c r="Q732" s="20" t="s">
        <v>4098</v>
      </c>
      <c r="R732" s="21" t="s">
        <v>4138</v>
      </c>
      <c r="S732" s="21" t="s">
        <v>4133</v>
      </c>
      <c r="T732" s="20">
        <v>111058</v>
      </c>
      <c r="U732" s="20">
        <v>2</v>
      </c>
      <c r="V732" s="20">
        <v>0</v>
      </c>
      <c r="W732" s="20" t="s">
        <v>7722</v>
      </c>
      <c r="X732" s="20" t="s">
        <v>7723</v>
      </c>
      <c r="Y732" s="22">
        <v>45940.619969756903</v>
      </c>
      <c r="Z732" s="20" t="s">
        <v>7724</v>
      </c>
      <c r="AA732" s="20" t="s">
        <v>4134</v>
      </c>
      <c r="AB732" s="27">
        <v>9106050386</v>
      </c>
      <c r="AC732" s="25" t="str">
        <f>VLOOKUP(AB732,Data!AF:AG,2,0)</f>
        <v>9106050386-00484255</v>
      </c>
      <c r="AE732" s="25" t="str">
        <f>VLOOKUP(AC732,Data!A:G,7,0)</f>
        <v>00484255</v>
      </c>
      <c r="AF732" s="25" t="str">
        <f>VLOOKUP(AC732,Data!A:D,4,0)</f>
        <v>10/10/2025</v>
      </c>
      <c r="AG732" s="20" t="s">
        <v>55</v>
      </c>
      <c r="AH732" s="25" t="s">
        <v>14511</v>
      </c>
      <c r="AI732" s="25" t="str">
        <f>VLOOKUP(AG732,'mã win'!B:K,10,0)</f>
        <v>B</v>
      </c>
      <c r="AJ732" s="20" t="str">
        <f>VLOOKUP(Q732,'mã sp'!A:B,2,0)</f>
        <v>GM500</v>
      </c>
      <c r="AK732" s="25" t="str">
        <f>VLOOKUP(AC732,Data!A:F,6,0)</f>
        <v>K25TTM</v>
      </c>
      <c r="AL732" s="20" t="str">
        <f t="shared" si="44"/>
        <v>1672 WM HNI Nguyễn Văn Cừ II</v>
      </c>
      <c r="AM732" s="20" t="str">
        <f>VLOOKUP(AC732,Data!A:M,13,0)</f>
        <v>0104918404-002</v>
      </c>
      <c r="AN732" s="20">
        <f>MATCH(L732,[1]Khach_hang!$O:$O,0)</f>
        <v>105</v>
      </c>
      <c r="AO732" s="20" t="str">
        <f t="shared" si="45"/>
        <v>WIN1672</v>
      </c>
      <c r="AP732" s="20" t="str">
        <f>IF(AND(AM732="0104918404",AO732=""),"WIN"&amp;L732,IF(AO732="",VLOOKUP(AM732,'mã win'!B:J,9,0),""))</f>
        <v/>
      </c>
      <c r="AQ732" s="25" t="str">
        <f t="shared" si="46"/>
        <v>WIN1672</v>
      </c>
      <c r="AR732" s="1">
        <f t="shared" si="47"/>
        <v>239885.28</v>
      </c>
    </row>
    <row r="733" spans="1:44" x14ac:dyDescent="0.25">
      <c r="A733" s="20">
        <v>8231</v>
      </c>
      <c r="B733" s="21">
        <v>9106050386</v>
      </c>
      <c r="C733" s="22">
        <v>45940</v>
      </c>
      <c r="D733" s="22">
        <v>45944</v>
      </c>
      <c r="E733" s="23">
        <v>45940.619971099499</v>
      </c>
      <c r="F733" s="21" t="s">
        <v>7718</v>
      </c>
      <c r="G733" s="22"/>
      <c r="H733" s="20" t="s">
        <v>4127</v>
      </c>
      <c r="I733" s="21" t="s">
        <v>4128</v>
      </c>
      <c r="J733" s="20" t="s">
        <v>4129</v>
      </c>
      <c r="K733" s="20" t="s">
        <v>4130</v>
      </c>
      <c r="L733" s="21" t="s">
        <v>7719</v>
      </c>
      <c r="M733" s="20" t="s">
        <v>7720</v>
      </c>
      <c r="N733" s="20" t="s">
        <v>7721</v>
      </c>
      <c r="O733" s="20">
        <v>20</v>
      </c>
      <c r="P733" s="21" t="s">
        <v>4141</v>
      </c>
      <c r="Q733" s="20" t="s">
        <v>4058</v>
      </c>
      <c r="R733" s="21" t="s">
        <v>4142</v>
      </c>
      <c r="S733" s="21" t="s">
        <v>4133</v>
      </c>
      <c r="T733" s="20">
        <v>37720</v>
      </c>
      <c r="U733" s="20">
        <v>1</v>
      </c>
      <c r="V733" s="20">
        <v>0</v>
      </c>
      <c r="W733" s="20" t="s">
        <v>7722</v>
      </c>
      <c r="X733" s="20" t="s">
        <v>7723</v>
      </c>
      <c r="Y733" s="22">
        <v>45940.619969756903</v>
      </c>
      <c r="Z733" s="20" t="s">
        <v>7724</v>
      </c>
      <c r="AA733" s="20" t="s">
        <v>4134</v>
      </c>
      <c r="AB733" s="27">
        <v>9106050386</v>
      </c>
      <c r="AC733" s="25" t="str">
        <f>VLOOKUP(AB733,Data!AF:AG,2,0)</f>
        <v>9106050386-00484255</v>
      </c>
      <c r="AE733" s="25" t="str">
        <f>VLOOKUP(AC733,Data!A:G,7,0)</f>
        <v>00484255</v>
      </c>
      <c r="AF733" s="25" t="str">
        <f>VLOOKUP(AC733,Data!A:D,4,0)</f>
        <v>10/10/2025</v>
      </c>
      <c r="AG733" s="20" t="s">
        <v>55</v>
      </c>
      <c r="AH733" s="25" t="s">
        <v>14511</v>
      </c>
      <c r="AI733" s="25" t="str">
        <f>VLOOKUP(AG733,'mã win'!B:K,10,0)</f>
        <v>B</v>
      </c>
      <c r="AJ733" s="20" t="str">
        <f>VLOOKUP(Q733,'mã sp'!A:B,2,0)</f>
        <v>MNH250</v>
      </c>
      <c r="AK733" s="25" t="str">
        <f>VLOOKUP(AC733,Data!A:F,6,0)</f>
        <v>K25TTM</v>
      </c>
      <c r="AL733" s="20" t="str">
        <f t="shared" si="44"/>
        <v>1672 WM HNI Nguyễn Văn Cừ II</v>
      </c>
      <c r="AM733" s="20" t="str">
        <f>VLOOKUP(AC733,Data!A:M,13,0)</f>
        <v>0104918404-002</v>
      </c>
      <c r="AN733" s="20">
        <f>MATCH(L733,[1]Khach_hang!$O:$O,0)</f>
        <v>105</v>
      </c>
      <c r="AO733" s="20" t="str">
        <f t="shared" si="45"/>
        <v>WIN1672</v>
      </c>
      <c r="AP733" s="20" t="str">
        <f>IF(AND(AM733="0104918404",AO733=""),"WIN"&amp;L733,IF(AO733="",VLOOKUP(AM733,'mã win'!B:J,9,0),""))</f>
        <v/>
      </c>
      <c r="AQ733" s="25" t="str">
        <f t="shared" si="46"/>
        <v>WIN1672</v>
      </c>
      <c r="AR733" s="1">
        <f t="shared" si="47"/>
        <v>40737.599999999999</v>
      </c>
    </row>
    <row r="734" spans="1:44" x14ac:dyDescent="0.25">
      <c r="A734" s="20">
        <v>8232</v>
      </c>
      <c r="B734" s="21">
        <v>9106050406</v>
      </c>
      <c r="C734" s="22">
        <v>45940</v>
      </c>
      <c r="D734" s="22">
        <v>45940</v>
      </c>
      <c r="E734" s="23">
        <v>45940.6237175926</v>
      </c>
      <c r="F734" s="21" t="s">
        <v>7725</v>
      </c>
      <c r="G734" s="22"/>
      <c r="H734" s="20" t="s">
        <v>4127</v>
      </c>
      <c r="I734" s="21" t="s">
        <v>4128</v>
      </c>
      <c r="J734" s="20" t="s">
        <v>4129</v>
      </c>
      <c r="K734" s="20" t="s">
        <v>4130</v>
      </c>
      <c r="L734" s="21" t="s">
        <v>7726</v>
      </c>
      <c r="M734" s="20" t="s">
        <v>7727</v>
      </c>
      <c r="N734" s="20" t="s">
        <v>7728</v>
      </c>
      <c r="O734" s="20">
        <v>10</v>
      </c>
      <c r="P734" s="21" t="s">
        <v>4152</v>
      </c>
      <c r="Q734" s="20" t="s">
        <v>4012</v>
      </c>
      <c r="R734" s="21" t="s">
        <v>4153</v>
      </c>
      <c r="S734" s="21" t="s">
        <v>4133</v>
      </c>
      <c r="T734" s="20">
        <v>50182</v>
      </c>
      <c r="U734" s="20">
        <v>1</v>
      </c>
      <c r="V734" s="20">
        <v>0</v>
      </c>
      <c r="W734" s="20" t="s">
        <v>7727</v>
      </c>
      <c r="X734" s="20" t="s">
        <v>4161</v>
      </c>
      <c r="Y734" s="22">
        <v>45940.623716238399</v>
      </c>
      <c r="AA734" s="20" t="s">
        <v>4134</v>
      </c>
      <c r="AB734" s="27">
        <v>9106050406</v>
      </c>
      <c r="AC734" s="25" t="str">
        <f>VLOOKUP(AB734,Data!AF:AG,2,0)</f>
        <v>9106050406-00033775</v>
      </c>
      <c r="AE734" s="25" t="str">
        <f>VLOOKUP(AC734,Data!A:G,7,0)</f>
        <v>00033775</v>
      </c>
      <c r="AF734" s="25" t="str">
        <f>VLOOKUP(AC734,Data!A:D,4,0)</f>
        <v>10/10/2025</v>
      </c>
      <c r="AG734" s="20" t="s">
        <v>164</v>
      </c>
      <c r="AH734" s="25" t="s">
        <v>3686</v>
      </c>
      <c r="AI734" s="25" t="str">
        <f>VLOOKUP(AG734,'mã win'!B:K,10,0)</f>
        <v>B</v>
      </c>
      <c r="AJ734" s="20" t="str">
        <f>VLOOKUP(Q734,'mã sp'!A:B,2,0)</f>
        <v>GTLX250G</v>
      </c>
      <c r="AK734" s="25" t="str">
        <f>VLOOKUP(AC734,Data!A:F,6,0)</f>
        <v>K25TTM</v>
      </c>
      <c r="AL734" s="20" t="str">
        <f t="shared" si="44"/>
        <v>5564 WM+ THA 150-152 Trần Hưng Đạo</v>
      </c>
      <c r="AM734" s="20" t="str">
        <f>VLOOKUP(AC734,Data!A:M,13,0)</f>
        <v>0104918404-020</v>
      </c>
      <c r="AO734" s="20" t="str">
        <f t="shared" si="45"/>
        <v/>
      </c>
      <c r="AP734" s="20" t="str">
        <f>IF(AND(AM734="0104918404",AO734=""),"WIN"&amp;L734,IF(AO734="",VLOOKUP(AM734,'mã win'!B:J,9,0),""))</f>
        <v>WIN-020</v>
      </c>
      <c r="AQ734" s="25" t="str">
        <f t="shared" si="46"/>
        <v>WIN-020</v>
      </c>
      <c r="AR734" s="1">
        <f t="shared" si="47"/>
        <v>54196.56</v>
      </c>
    </row>
    <row r="735" spans="1:44" x14ac:dyDescent="0.25">
      <c r="A735" s="20">
        <v>8233</v>
      </c>
      <c r="B735" s="21">
        <v>9106050406</v>
      </c>
      <c r="C735" s="22">
        <v>45940</v>
      </c>
      <c r="D735" s="22">
        <v>45940</v>
      </c>
      <c r="E735" s="23">
        <v>45940.6237175926</v>
      </c>
      <c r="F735" s="21" t="s">
        <v>7725</v>
      </c>
      <c r="G735" s="22"/>
      <c r="H735" s="20" t="s">
        <v>4127</v>
      </c>
      <c r="I735" s="21" t="s">
        <v>4128</v>
      </c>
      <c r="J735" s="20" t="s">
        <v>4129</v>
      </c>
      <c r="K735" s="20" t="s">
        <v>4130</v>
      </c>
      <c r="L735" s="21" t="s">
        <v>7726</v>
      </c>
      <c r="M735" s="20" t="s">
        <v>7727</v>
      </c>
      <c r="N735" s="20" t="s">
        <v>7728</v>
      </c>
      <c r="O735" s="20">
        <v>20</v>
      </c>
      <c r="P735" s="21" t="s">
        <v>4141</v>
      </c>
      <c r="Q735" s="20" t="s">
        <v>4058</v>
      </c>
      <c r="R735" s="21" t="s">
        <v>4142</v>
      </c>
      <c r="S735" s="21" t="s">
        <v>4133</v>
      </c>
      <c r="T735" s="20">
        <v>37720</v>
      </c>
      <c r="U735" s="20">
        <v>2</v>
      </c>
      <c r="V735" s="20">
        <v>0</v>
      </c>
      <c r="W735" s="20" t="s">
        <v>7727</v>
      </c>
      <c r="X735" s="20" t="s">
        <v>4161</v>
      </c>
      <c r="Y735" s="22">
        <v>45940.623716238399</v>
      </c>
      <c r="AA735" s="20" t="s">
        <v>4134</v>
      </c>
      <c r="AB735" s="27">
        <v>9106050406</v>
      </c>
      <c r="AC735" s="25" t="str">
        <f>VLOOKUP(AB735,Data!AF:AG,2,0)</f>
        <v>9106050406-00033775</v>
      </c>
      <c r="AE735" s="25" t="str">
        <f>VLOOKUP(AC735,Data!A:G,7,0)</f>
        <v>00033775</v>
      </c>
      <c r="AF735" s="25" t="str">
        <f>VLOOKUP(AC735,Data!A:D,4,0)</f>
        <v>10/10/2025</v>
      </c>
      <c r="AG735" s="20" t="s">
        <v>164</v>
      </c>
      <c r="AH735" s="25" t="s">
        <v>3686</v>
      </c>
      <c r="AI735" s="25" t="str">
        <f>VLOOKUP(AG735,'mã win'!B:K,10,0)</f>
        <v>B</v>
      </c>
      <c r="AJ735" s="20" t="str">
        <f>VLOOKUP(Q735,'mã sp'!A:B,2,0)</f>
        <v>MNH250</v>
      </c>
      <c r="AK735" s="25" t="str">
        <f>VLOOKUP(AC735,Data!A:F,6,0)</f>
        <v>K25TTM</v>
      </c>
      <c r="AL735" s="20" t="str">
        <f t="shared" si="44"/>
        <v>5564 WM+ THA 150-152 Trần Hưng Đạo</v>
      </c>
      <c r="AM735" s="20" t="str">
        <f>VLOOKUP(AC735,Data!A:M,13,0)</f>
        <v>0104918404-020</v>
      </c>
      <c r="AO735" s="20" t="str">
        <f t="shared" si="45"/>
        <v/>
      </c>
      <c r="AP735" s="20" t="str">
        <f>IF(AND(AM735="0104918404",AO735=""),"WIN"&amp;L735,IF(AO735="",VLOOKUP(AM735,'mã win'!B:J,9,0),""))</f>
        <v>WIN-020</v>
      </c>
      <c r="AQ735" s="25" t="str">
        <f t="shared" si="46"/>
        <v>WIN-020</v>
      </c>
      <c r="AR735" s="1">
        <f t="shared" si="47"/>
        <v>81475.199999999997</v>
      </c>
    </row>
    <row r="736" spans="1:44" x14ac:dyDescent="0.25">
      <c r="A736" s="20">
        <v>8234</v>
      </c>
      <c r="B736" s="21">
        <v>9106050406</v>
      </c>
      <c r="C736" s="22">
        <v>45940</v>
      </c>
      <c r="D736" s="22">
        <v>45940</v>
      </c>
      <c r="E736" s="23">
        <v>45940.6237175926</v>
      </c>
      <c r="F736" s="21" t="s">
        <v>7725</v>
      </c>
      <c r="G736" s="22"/>
      <c r="H736" s="20" t="s">
        <v>4127</v>
      </c>
      <c r="I736" s="21" t="s">
        <v>4128</v>
      </c>
      <c r="J736" s="20" t="s">
        <v>4129</v>
      </c>
      <c r="K736" s="20" t="s">
        <v>4130</v>
      </c>
      <c r="L736" s="21" t="s">
        <v>7726</v>
      </c>
      <c r="M736" s="20" t="s">
        <v>7727</v>
      </c>
      <c r="N736" s="20" t="s">
        <v>7728</v>
      </c>
      <c r="O736" s="20">
        <v>30</v>
      </c>
      <c r="P736" s="21" t="s">
        <v>4135</v>
      </c>
      <c r="Q736" s="20" t="s">
        <v>4086</v>
      </c>
      <c r="R736" s="21" t="s">
        <v>4136</v>
      </c>
      <c r="S736" s="21" t="s">
        <v>4133</v>
      </c>
      <c r="T736" s="20">
        <v>45588</v>
      </c>
      <c r="U736" s="20">
        <v>4</v>
      </c>
      <c r="V736" s="20">
        <v>0</v>
      </c>
      <c r="W736" s="20" t="s">
        <v>7727</v>
      </c>
      <c r="X736" s="20" t="s">
        <v>4161</v>
      </c>
      <c r="Y736" s="22">
        <v>45940.623716238399</v>
      </c>
      <c r="AA736" s="20" t="s">
        <v>4134</v>
      </c>
      <c r="AB736" s="27">
        <v>9106050406</v>
      </c>
      <c r="AC736" s="25" t="str">
        <f>VLOOKUP(AB736,Data!AF:AG,2,0)</f>
        <v>9106050406-00033775</v>
      </c>
      <c r="AE736" s="25" t="str">
        <f>VLOOKUP(AC736,Data!A:G,7,0)</f>
        <v>00033775</v>
      </c>
      <c r="AF736" s="25" t="str">
        <f>VLOOKUP(AC736,Data!A:D,4,0)</f>
        <v>10/10/2025</v>
      </c>
      <c r="AG736" s="20" t="s">
        <v>164</v>
      </c>
      <c r="AH736" s="25" t="s">
        <v>3686</v>
      </c>
      <c r="AI736" s="25" t="str">
        <f>VLOOKUP(AG736,'mã win'!B:K,10,0)</f>
        <v>B</v>
      </c>
      <c r="AJ736" s="20" t="str">
        <f>VLOOKUP(Q736,'mã sp'!A:B,2,0)</f>
        <v>TH200</v>
      </c>
      <c r="AK736" s="25" t="str">
        <f>VLOOKUP(AC736,Data!A:F,6,0)</f>
        <v>K25TTM</v>
      </c>
      <c r="AL736" s="20" t="str">
        <f t="shared" si="44"/>
        <v>5564 WM+ THA 150-152 Trần Hưng Đạo</v>
      </c>
      <c r="AM736" s="20" t="str">
        <f>VLOOKUP(AC736,Data!A:M,13,0)</f>
        <v>0104918404-020</v>
      </c>
      <c r="AO736" s="20" t="str">
        <f t="shared" si="45"/>
        <v/>
      </c>
      <c r="AP736" s="20" t="str">
        <f>IF(AND(AM736="0104918404",AO736=""),"WIN"&amp;L736,IF(AO736="",VLOOKUP(AM736,'mã win'!B:J,9,0),""))</f>
        <v>WIN-020</v>
      </c>
      <c r="AQ736" s="25" t="str">
        <f t="shared" si="46"/>
        <v>WIN-020</v>
      </c>
      <c r="AR736" s="1">
        <f t="shared" si="47"/>
        <v>196940.16</v>
      </c>
    </row>
    <row r="737" spans="1:44" x14ac:dyDescent="0.25">
      <c r="A737" s="20">
        <v>8235</v>
      </c>
      <c r="B737" s="21">
        <v>9106050467</v>
      </c>
      <c r="C737" s="22">
        <v>45940</v>
      </c>
      <c r="D737" s="22">
        <v>45945</v>
      </c>
      <c r="E737" s="23">
        <v>45940.624331794003</v>
      </c>
      <c r="F737" s="21" t="s">
        <v>7729</v>
      </c>
      <c r="G737" s="22"/>
      <c r="H737" s="20" t="s">
        <v>4127</v>
      </c>
      <c r="I737" s="21" t="s">
        <v>4128</v>
      </c>
      <c r="J737" s="20" t="s">
        <v>4129</v>
      </c>
      <c r="K737" s="20" t="s">
        <v>4130</v>
      </c>
      <c r="L737" s="21" t="s">
        <v>4467</v>
      </c>
      <c r="M737" s="20" t="s">
        <v>4468</v>
      </c>
      <c r="N737" s="20" t="s">
        <v>4469</v>
      </c>
      <c r="O737" s="20">
        <v>10</v>
      </c>
      <c r="P737" s="21" t="s">
        <v>4131</v>
      </c>
      <c r="Q737" s="20" t="s">
        <v>4099</v>
      </c>
      <c r="R737" s="21" t="s">
        <v>4132</v>
      </c>
      <c r="S737" s="21" t="s">
        <v>4133</v>
      </c>
      <c r="T737" s="20">
        <v>73431</v>
      </c>
      <c r="U737" s="20">
        <v>3</v>
      </c>
      <c r="V737" s="20">
        <v>0</v>
      </c>
      <c r="W737" s="20" t="s">
        <v>4468</v>
      </c>
      <c r="Y737" s="22">
        <v>45940.624331053201</v>
      </c>
      <c r="AA737" s="20" t="s">
        <v>4134</v>
      </c>
      <c r="AB737" s="27">
        <v>9106050467</v>
      </c>
      <c r="AC737" s="25" t="str">
        <f>VLOOKUP(AB737,Data!AF:AG,2,0)</f>
        <v>9106050467-00004044</v>
      </c>
      <c r="AE737" s="25" t="str">
        <f>VLOOKUP(AC737,Data!A:G,7,0)</f>
        <v>00004044</v>
      </c>
      <c r="AF737" s="25" t="str">
        <f>VLOOKUP(AC737,Data!A:D,4,0)</f>
        <v>10/10/2025</v>
      </c>
      <c r="AG737" s="20" t="s">
        <v>764</v>
      </c>
      <c r="AH737" s="25" t="s">
        <v>3754</v>
      </c>
      <c r="AI737" s="25" t="str">
        <f>VLOOKUP(AG737,'mã win'!B:K,10,0)</f>
        <v>B</v>
      </c>
      <c r="AJ737" s="20" t="str">
        <f>VLOOKUP(Q737,'mã sp'!A:B,2,0)</f>
        <v>CGM300</v>
      </c>
      <c r="AK737" s="25" t="str">
        <f>VLOOKUP(AC737,Data!A:F,6,0)</f>
        <v>K25TTM</v>
      </c>
      <c r="AL737" s="20" t="str">
        <f t="shared" si="44"/>
        <v>6041 VM+ YBI 486 Đinh Tiên Hoàng</v>
      </c>
      <c r="AM737" s="20" t="str">
        <f>VLOOKUP(AC737,Data!A:M,13,0)</f>
        <v>0104918404-035</v>
      </c>
      <c r="AO737" s="20" t="str">
        <f t="shared" si="45"/>
        <v/>
      </c>
      <c r="AP737" s="20" t="str">
        <f>IF(AND(AM737="0104918404",AO737=""),"WIN"&amp;L737,IF(AO737="",VLOOKUP(AM737,'mã win'!B:J,9,0),""))</f>
        <v>WIN-035</v>
      </c>
      <c r="AQ737" s="25" t="str">
        <f t="shared" si="46"/>
        <v>WIN-035</v>
      </c>
      <c r="AR737" s="1">
        <f t="shared" si="47"/>
        <v>237916.44</v>
      </c>
    </row>
    <row r="738" spans="1:44" x14ac:dyDescent="0.25">
      <c r="A738" s="20">
        <v>8236</v>
      </c>
      <c r="B738" s="21">
        <v>9106050494</v>
      </c>
      <c r="C738" s="22">
        <v>45940</v>
      </c>
      <c r="D738" s="22">
        <v>45951</v>
      </c>
      <c r="E738" s="23">
        <v>45940.6293743403</v>
      </c>
      <c r="F738" s="21" t="s">
        <v>7730</v>
      </c>
      <c r="G738" s="22"/>
      <c r="H738" s="20" t="s">
        <v>4127</v>
      </c>
      <c r="I738" s="21" t="s">
        <v>4128</v>
      </c>
      <c r="J738" s="20" t="s">
        <v>4129</v>
      </c>
      <c r="K738" s="20" t="s">
        <v>4130</v>
      </c>
      <c r="L738" s="21" t="s">
        <v>7731</v>
      </c>
      <c r="M738" s="20" t="s">
        <v>7732</v>
      </c>
      <c r="N738" s="20" t="s">
        <v>7733</v>
      </c>
      <c r="O738" s="20">
        <v>10</v>
      </c>
      <c r="P738" s="21" t="s">
        <v>4131</v>
      </c>
      <c r="Q738" s="20" t="s">
        <v>4099</v>
      </c>
      <c r="R738" s="21" t="s">
        <v>4132</v>
      </c>
      <c r="S738" s="21" t="s">
        <v>4133</v>
      </c>
      <c r="T738" s="20">
        <v>73431</v>
      </c>
      <c r="U738" s="20">
        <v>3</v>
      </c>
      <c r="V738" s="20">
        <v>0</v>
      </c>
      <c r="W738" s="20" t="s">
        <v>7732</v>
      </c>
      <c r="X738" s="20" t="s">
        <v>7734</v>
      </c>
      <c r="Y738" s="22">
        <v>45940.629373032403</v>
      </c>
      <c r="AA738" s="20" t="s">
        <v>4134</v>
      </c>
      <c r="AB738" s="27">
        <v>9106050494</v>
      </c>
      <c r="AC738" s="25" t="str">
        <f>VLOOKUP(AB738,Data!AF:AG,2,0)</f>
        <v>9106050494-00160823</v>
      </c>
      <c r="AE738" s="25" t="str">
        <f>VLOOKUP(AC738,Data!A:G,7,0)</f>
        <v>00160823</v>
      </c>
      <c r="AF738" s="25" t="str">
        <f>VLOOKUP(AC738,Data!A:D,4,0)</f>
        <v>10/10/2025</v>
      </c>
      <c r="AG738" s="20" t="s">
        <v>198</v>
      </c>
      <c r="AH738" s="25" t="s">
        <v>11502</v>
      </c>
      <c r="AI738" s="25" t="str">
        <f>VLOOKUP(AG738,'mã win'!B:K,10,0)</f>
        <v>N</v>
      </c>
      <c r="AJ738" s="20" t="str">
        <f>VLOOKUP(Q738,'mã sp'!A:B,2,0)</f>
        <v>CGM300</v>
      </c>
      <c r="AK738" s="25" t="str">
        <f>VLOOKUP(AC738,Data!A:F,6,0)</f>
        <v>K25TTM</v>
      </c>
      <c r="AL738" s="20" t="str">
        <f t="shared" si="44"/>
        <v>3964 WM+ HCM 1192 Lê Văn Lương</v>
      </c>
      <c r="AM738" s="20" t="str">
        <f>VLOOKUP(AC738,Data!A:M,13,0)</f>
        <v>0104918404</v>
      </c>
      <c r="AN738" s="20">
        <f>MATCH(L738,[1]Khach_hang!$O:$O,0)</f>
        <v>1026</v>
      </c>
      <c r="AO738" s="20" t="str">
        <f t="shared" si="45"/>
        <v>WIN3964</v>
      </c>
      <c r="AP738" s="20" t="str">
        <f>IF(AND(AM738="0104918404",AO738=""),"WIN"&amp;L738,IF(AO738="",VLOOKUP(AM738,'mã win'!B:J,9,0),""))</f>
        <v/>
      </c>
      <c r="AQ738" s="25" t="str">
        <f t="shared" si="46"/>
        <v>WIN3964</v>
      </c>
      <c r="AR738" s="1">
        <f t="shared" si="47"/>
        <v>237916.44</v>
      </c>
    </row>
    <row r="739" spans="1:44" x14ac:dyDescent="0.25">
      <c r="A739" s="20">
        <v>8237</v>
      </c>
      <c r="B739" s="21">
        <v>9106050494</v>
      </c>
      <c r="C739" s="22">
        <v>45940</v>
      </c>
      <c r="D739" s="22">
        <v>45951</v>
      </c>
      <c r="E739" s="23">
        <v>45940.6293743403</v>
      </c>
      <c r="F739" s="21" t="s">
        <v>7730</v>
      </c>
      <c r="G739" s="22"/>
      <c r="H739" s="20" t="s">
        <v>4127</v>
      </c>
      <c r="I739" s="21" t="s">
        <v>4128</v>
      </c>
      <c r="J739" s="20" t="s">
        <v>4129</v>
      </c>
      <c r="K739" s="20" t="s">
        <v>4130</v>
      </c>
      <c r="L739" s="21" t="s">
        <v>7731</v>
      </c>
      <c r="M739" s="20" t="s">
        <v>7732</v>
      </c>
      <c r="N739" s="20" t="s">
        <v>7733</v>
      </c>
      <c r="O739" s="20">
        <v>20</v>
      </c>
      <c r="P739" s="21" t="s">
        <v>4137</v>
      </c>
      <c r="Q739" s="20" t="s">
        <v>4098</v>
      </c>
      <c r="R739" s="21" t="s">
        <v>4138</v>
      </c>
      <c r="S739" s="21" t="s">
        <v>4133</v>
      </c>
      <c r="T739" s="20">
        <v>111058</v>
      </c>
      <c r="U739" s="20">
        <v>2</v>
      </c>
      <c r="V739" s="20">
        <v>0</v>
      </c>
      <c r="W739" s="20" t="s">
        <v>7732</v>
      </c>
      <c r="X739" s="20" t="s">
        <v>7734</v>
      </c>
      <c r="Y739" s="22">
        <v>45940.629373032403</v>
      </c>
      <c r="AA739" s="20" t="s">
        <v>4134</v>
      </c>
      <c r="AB739" s="27">
        <v>9106050494</v>
      </c>
      <c r="AC739" s="25" t="str">
        <f>VLOOKUP(AB739,Data!AF:AG,2,0)</f>
        <v>9106050494-00160823</v>
      </c>
      <c r="AE739" s="25" t="str">
        <f>VLOOKUP(AC739,Data!A:G,7,0)</f>
        <v>00160823</v>
      </c>
      <c r="AF739" s="25" t="str">
        <f>VLOOKUP(AC739,Data!A:D,4,0)</f>
        <v>10/10/2025</v>
      </c>
      <c r="AG739" s="20" t="s">
        <v>198</v>
      </c>
      <c r="AH739" s="25" t="s">
        <v>11502</v>
      </c>
      <c r="AI739" s="25" t="str">
        <f>VLOOKUP(AG739,'mã win'!B:K,10,0)</f>
        <v>N</v>
      </c>
      <c r="AJ739" s="20" t="str">
        <f>VLOOKUP(Q739,'mã sp'!A:B,2,0)</f>
        <v>GM500</v>
      </c>
      <c r="AK739" s="25" t="str">
        <f>VLOOKUP(AC739,Data!A:F,6,0)</f>
        <v>K25TTM</v>
      </c>
      <c r="AL739" s="20" t="str">
        <f t="shared" si="44"/>
        <v>3964 WM+ HCM 1192 Lê Văn Lương</v>
      </c>
      <c r="AM739" s="20" t="str">
        <f>VLOOKUP(AC739,Data!A:M,13,0)</f>
        <v>0104918404</v>
      </c>
      <c r="AN739" s="20">
        <f>MATCH(L739,[1]Khach_hang!$O:$O,0)</f>
        <v>1026</v>
      </c>
      <c r="AO739" s="20" t="str">
        <f t="shared" si="45"/>
        <v>WIN3964</v>
      </c>
      <c r="AP739" s="20" t="str">
        <f>IF(AND(AM739="0104918404",AO739=""),"WIN"&amp;L739,IF(AO739="",VLOOKUP(AM739,'mã win'!B:J,9,0),""))</f>
        <v/>
      </c>
      <c r="AQ739" s="25" t="str">
        <f t="shared" si="46"/>
        <v>WIN3964</v>
      </c>
      <c r="AR739" s="1">
        <f t="shared" si="47"/>
        <v>239885.28</v>
      </c>
    </row>
    <row r="740" spans="1:44" x14ac:dyDescent="0.25">
      <c r="A740" s="20">
        <v>8238</v>
      </c>
      <c r="B740" s="21">
        <v>9106050494</v>
      </c>
      <c r="C740" s="22">
        <v>45940</v>
      </c>
      <c r="D740" s="22">
        <v>45951</v>
      </c>
      <c r="E740" s="23">
        <v>45940.6293743403</v>
      </c>
      <c r="F740" s="21" t="s">
        <v>7730</v>
      </c>
      <c r="G740" s="22"/>
      <c r="H740" s="20" t="s">
        <v>4127</v>
      </c>
      <c r="I740" s="21" t="s">
        <v>4128</v>
      </c>
      <c r="J740" s="20" t="s">
        <v>4129</v>
      </c>
      <c r="K740" s="20" t="s">
        <v>4130</v>
      </c>
      <c r="L740" s="21" t="s">
        <v>7731</v>
      </c>
      <c r="M740" s="20" t="s">
        <v>7732</v>
      </c>
      <c r="N740" s="20" t="s">
        <v>7733</v>
      </c>
      <c r="O740" s="20">
        <v>30</v>
      </c>
      <c r="P740" s="21" t="s">
        <v>4152</v>
      </c>
      <c r="Q740" s="20" t="s">
        <v>4012</v>
      </c>
      <c r="R740" s="21" t="s">
        <v>4153</v>
      </c>
      <c r="S740" s="21" t="s">
        <v>4133</v>
      </c>
      <c r="T740" s="20">
        <v>50182</v>
      </c>
      <c r="U740" s="20">
        <v>4</v>
      </c>
      <c r="V740" s="20">
        <v>0</v>
      </c>
      <c r="W740" s="20" t="s">
        <v>7732</v>
      </c>
      <c r="X740" s="20" t="s">
        <v>7734</v>
      </c>
      <c r="Y740" s="22">
        <v>45940.629373032403</v>
      </c>
      <c r="AA740" s="20" t="s">
        <v>4134</v>
      </c>
      <c r="AB740" s="27">
        <v>9106050494</v>
      </c>
      <c r="AC740" s="25" t="str">
        <f>VLOOKUP(AB740,Data!AF:AG,2,0)</f>
        <v>9106050494-00160823</v>
      </c>
      <c r="AE740" s="25" t="str">
        <f>VLOOKUP(AC740,Data!A:G,7,0)</f>
        <v>00160823</v>
      </c>
      <c r="AF740" s="25" t="str">
        <f>VLOOKUP(AC740,Data!A:D,4,0)</f>
        <v>10/10/2025</v>
      </c>
      <c r="AG740" s="20" t="s">
        <v>198</v>
      </c>
      <c r="AH740" s="25" t="s">
        <v>11502</v>
      </c>
      <c r="AI740" s="25" t="str">
        <f>VLOOKUP(AG740,'mã win'!B:K,10,0)</f>
        <v>N</v>
      </c>
      <c r="AJ740" s="20" t="str">
        <f>VLOOKUP(Q740,'mã sp'!A:B,2,0)</f>
        <v>GTLX250G</v>
      </c>
      <c r="AK740" s="25" t="str">
        <f>VLOOKUP(AC740,Data!A:F,6,0)</f>
        <v>K25TTM</v>
      </c>
      <c r="AL740" s="20" t="str">
        <f t="shared" si="44"/>
        <v>3964 WM+ HCM 1192 Lê Văn Lương</v>
      </c>
      <c r="AM740" s="20" t="str">
        <f>VLOOKUP(AC740,Data!A:M,13,0)</f>
        <v>0104918404</v>
      </c>
      <c r="AN740" s="20">
        <f>MATCH(L740,[1]Khach_hang!$O:$O,0)</f>
        <v>1026</v>
      </c>
      <c r="AO740" s="20" t="str">
        <f t="shared" si="45"/>
        <v>WIN3964</v>
      </c>
      <c r="AP740" s="20" t="str">
        <f>IF(AND(AM740="0104918404",AO740=""),"WIN"&amp;L740,IF(AO740="",VLOOKUP(AM740,'mã win'!B:J,9,0),""))</f>
        <v/>
      </c>
      <c r="AQ740" s="25" t="str">
        <f t="shared" si="46"/>
        <v>WIN3964</v>
      </c>
      <c r="AR740" s="1">
        <f t="shared" si="47"/>
        <v>216786.24</v>
      </c>
    </row>
    <row r="741" spans="1:44" x14ac:dyDescent="0.25">
      <c r="A741" s="20">
        <v>8239</v>
      </c>
      <c r="B741" s="21">
        <v>9106050550</v>
      </c>
      <c r="C741" s="22">
        <v>45940</v>
      </c>
      <c r="D741" s="22">
        <v>45946</v>
      </c>
      <c r="E741" s="23">
        <v>45940.631998495403</v>
      </c>
      <c r="F741" s="21" t="s">
        <v>7735</v>
      </c>
      <c r="G741" s="22"/>
      <c r="H741" s="20" t="s">
        <v>4127</v>
      </c>
      <c r="I741" s="21" t="s">
        <v>4128</v>
      </c>
      <c r="J741" s="20" t="s">
        <v>4129</v>
      </c>
      <c r="K741" s="20" t="s">
        <v>4130</v>
      </c>
      <c r="L741" s="21" t="s">
        <v>7120</v>
      </c>
      <c r="M741" s="20" t="s">
        <v>7121</v>
      </c>
      <c r="N741" s="20" t="s">
        <v>7122</v>
      </c>
      <c r="O741" s="20">
        <v>10</v>
      </c>
      <c r="P741" s="21" t="s">
        <v>4137</v>
      </c>
      <c r="Q741" s="20" t="s">
        <v>4098</v>
      </c>
      <c r="R741" s="21" t="s">
        <v>4138</v>
      </c>
      <c r="S741" s="21" t="s">
        <v>4133</v>
      </c>
      <c r="T741" s="20">
        <v>111058</v>
      </c>
      <c r="U741" s="20">
        <v>2</v>
      </c>
      <c r="V741" s="20">
        <v>0</v>
      </c>
      <c r="W741" s="20" t="s">
        <v>7123</v>
      </c>
      <c r="Y741" s="22">
        <v>45940.6319973727</v>
      </c>
      <c r="AA741" s="20" t="s">
        <v>4134</v>
      </c>
      <c r="AB741" s="27">
        <v>9106050550</v>
      </c>
      <c r="AC741" s="25" t="str">
        <f>VLOOKUP(AB741,Data!AF:AG,2,0)</f>
        <v>9106050550-00484314</v>
      </c>
      <c r="AE741" s="25" t="str">
        <f>VLOOKUP(AC741,Data!A:G,7,0)</f>
        <v>00484314</v>
      </c>
      <c r="AF741" s="25" t="str">
        <f>VLOOKUP(AC741,Data!A:D,4,0)</f>
        <v>10/10/2025</v>
      </c>
      <c r="AG741" s="20" t="s">
        <v>55</v>
      </c>
      <c r="AH741" s="25" t="s">
        <v>10294</v>
      </c>
      <c r="AI741" s="25" t="str">
        <f>VLOOKUP(AG741,'mã win'!B:K,10,0)</f>
        <v>B</v>
      </c>
      <c r="AJ741" s="20" t="str">
        <f>VLOOKUP(Q741,'mã sp'!A:B,2,0)</f>
        <v>GM500</v>
      </c>
      <c r="AK741" s="25" t="str">
        <f>VLOOKUP(AC741,Data!A:F,6,0)</f>
        <v>K25TTM</v>
      </c>
      <c r="AL741" s="20" t="str">
        <f t="shared" si="44"/>
        <v>2AGS WM+ HNI LK4-09, KĐT mới Kim Văn-Kim</v>
      </c>
      <c r="AM741" s="20" t="str">
        <f>VLOOKUP(AC741,Data!A:M,13,0)</f>
        <v>0104918404-002</v>
      </c>
      <c r="AN741" s="20">
        <f>MATCH(L741,[1]Khach_hang!$O:$O,0)</f>
        <v>474</v>
      </c>
      <c r="AO741" s="20" t="str">
        <f t="shared" si="45"/>
        <v>WIN2AGS</v>
      </c>
      <c r="AP741" s="20" t="str">
        <f>IF(AND(AM741="0104918404",AO741=""),"WIN"&amp;L741,IF(AO741="",VLOOKUP(AM741,'mã win'!B:J,9,0),""))</f>
        <v/>
      </c>
      <c r="AQ741" s="25" t="str">
        <f t="shared" si="46"/>
        <v>WIN2AGS</v>
      </c>
      <c r="AR741" s="1">
        <f t="shared" si="47"/>
        <v>239885.28</v>
      </c>
    </row>
    <row r="742" spans="1:44" x14ac:dyDescent="0.25">
      <c r="A742" s="20">
        <v>8240</v>
      </c>
      <c r="B742" s="21">
        <v>9106050550</v>
      </c>
      <c r="C742" s="22">
        <v>45940</v>
      </c>
      <c r="D742" s="22">
        <v>45946</v>
      </c>
      <c r="E742" s="23">
        <v>45940.631998495403</v>
      </c>
      <c r="F742" s="21" t="s">
        <v>7735</v>
      </c>
      <c r="G742" s="22"/>
      <c r="H742" s="20" t="s">
        <v>4127</v>
      </c>
      <c r="I742" s="21" t="s">
        <v>4128</v>
      </c>
      <c r="J742" s="20" t="s">
        <v>4129</v>
      </c>
      <c r="K742" s="20" t="s">
        <v>4130</v>
      </c>
      <c r="L742" s="21" t="s">
        <v>7120</v>
      </c>
      <c r="M742" s="20" t="s">
        <v>7121</v>
      </c>
      <c r="N742" s="20" t="s">
        <v>7122</v>
      </c>
      <c r="O742" s="20">
        <v>20</v>
      </c>
      <c r="P742" s="21" t="s">
        <v>4150</v>
      </c>
      <c r="Q742" s="20" t="s">
        <v>3966</v>
      </c>
      <c r="R742" s="21" t="s">
        <v>4151</v>
      </c>
      <c r="S742" s="21" t="s">
        <v>4133</v>
      </c>
      <c r="T742" s="20">
        <v>70950</v>
      </c>
      <c r="U742" s="20">
        <v>1</v>
      </c>
      <c r="V742" s="20">
        <v>0</v>
      </c>
      <c r="W742" s="20" t="s">
        <v>7123</v>
      </c>
      <c r="Y742" s="22">
        <v>45940.6319973727</v>
      </c>
      <c r="AA742" s="20" t="s">
        <v>4134</v>
      </c>
      <c r="AB742" s="27">
        <v>9106050550</v>
      </c>
      <c r="AC742" s="25" t="str">
        <f>VLOOKUP(AB742,Data!AF:AG,2,0)</f>
        <v>9106050550-00484314</v>
      </c>
      <c r="AE742" s="25" t="str">
        <f>VLOOKUP(AC742,Data!A:G,7,0)</f>
        <v>00484314</v>
      </c>
      <c r="AF742" s="25" t="str">
        <f>VLOOKUP(AC742,Data!A:D,4,0)</f>
        <v>10/10/2025</v>
      </c>
      <c r="AG742" s="20" t="s">
        <v>55</v>
      </c>
      <c r="AH742" s="25" t="s">
        <v>10294</v>
      </c>
      <c r="AI742" s="25" t="str">
        <f>VLOOKUP(AG742,'mã win'!B:K,10,0)</f>
        <v>B</v>
      </c>
      <c r="AJ742" s="20" t="str">
        <f>VLOOKUP(Q742,'mã sp'!A:B,2,0)</f>
        <v>CN300</v>
      </c>
      <c r="AK742" s="25" t="str">
        <f>VLOOKUP(AC742,Data!A:F,6,0)</f>
        <v>K25TTM</v>
      </c>
      <c r="AL742" s="20" t="str">
        <f t="shared" si="44"/>
        <v>2AGS WM+ HNI LK4-09, KĐT mới Kim Văn-Kim</v>
      </c>
      <c r="AM742" s="20" t="str">
        <f>VLOOKUP(AC742,Data!A:M,13,0)</f>
        <v>0104918404-002</v>
      </c>
      <c r="AN742" s="20">
        <f>MATCH(L742,[1]Khach_hang!$O:$O,0)</f>
        <v>474</v>
      </c>
      <c r="AO742" s="20" t="str">
        <f t="shared" si="45"/>
        <v>WIN2AGS</v>
      </c>
      <c r="AP742" s="20" t="str">
        <f>IF(AND(AM742="0104918404",AO742=""),"WIN"&amp;L742,IF(AO742="",VLOOKUP(AM742,'mã win'!B:J,9,0),""))</f>
        <v/>
      </c>
      <c r="AQ742" s="25" t="str">
        <f t="shared" si="46"/>
        <v>WIN2AGS</v>
      </c>
      <c r="AR742" s="1">
        <f t="shared" si="47"/>
        <v>76626</v>
      </c>
    </row>
    <row r="743" spans="1:44" x14ac:dyDescent="0.25">
      <c r="A743" s="20">
        <v>8241</v>
      </c>
      <c r="B743" s="21">
        <v>9106050579</v>
      </c>
      <c r="C743" s="22">
        <v>45940</v>
      </c>
      <c r="D743" s="22">
        <v>45945</v>
      </c>
      <c r="E743" s="23">
        <v>45940.633402580999</v>
      </c>
      <c r="F743" s="21" t="s">
        <v>7736</v>
      </c>
      <c r="G743" s="22"/>
      <c r="H743" s="20" t="s">
        <v>4127</v>
      </c>
      <c r="I743" s="21" t="s">
        <v>4128</v>
      </c>
      <c r="J743" s="20" t="s">
        <v>4129</v>
      </c>
      <c r="K743" s="20" t="s">
        <v>4130</v>
      </c>
      <c r="L743" s="21" t="s">
        <v>7737</v>
      </c>
      <c r="M743" s="20" t="s">
        <v>7738</v>
      </c>
      <c r="N743" s="20" t="s">
        <v>7739</v>
      </c>
      <c r="O743" s="20">
        <v>10</v>
      </c>
      <c r="P743" s="21" t="s">
        <v>4137</v>
      </c>
      <c r="Q743" s="20" t="s">
        <v>4098</v>
      </c>
      <c r="R743" s="21" t="s">
        <v>4138</v>
      </c>
      <c r="S743" s="21" t="s">
        <v>4133</v>
      </c>
      <c r="T743" s="20">
        <v>111058</v>
      </c>
      <c r="U743" s="20">
        <v>1</v>
      </c>
      <c r="V743" s="20">
        <v>0</v>
      </c>
      <c r="W743" s="20" t="s">
        <v>7738</v>
      </c>
      <c r="Y743" s="22">
        <v>45940.6334011574</v>
      </c>
      <c r="AA743" s="20" t="s">
        <v>4134</v>
      </c>
      <c r="AB743" s="27">
        <v>9106050579</v>
      </c>
      <c r="AC743" s="25" t="str">
        <f>VLOOKUP(AB743,Data!AF:AG,2,0)</f>
        <v>9106050579-00160829</v>
      </c>
      <c r="AE743" s="25" t="str">
        <f>VLOOKUP(AC743,Data!A:G,7,0)</f>
        <v>00160829</v>
      </c>
      <c r="AF743" s="25" t="str">
        <f>VLOOKUP(AC743,Data!A:D,4,0)</f>
        <v>10/10/2025</v>
      </c>
      <c r="AG743" s="20" t="s">
        <v>198</v>
      </c>
      <c r="AH743" s="25" t="s">
        <v>13003</v>
      </c>
      <c r="AI743" s="25" t="str">
        <f>VLOOKUP(AG743,'mã win'!B:K,10,0)</f>
        <v>N</v>
      </c>
      <c r="AJ743" s="20" t="str">
        <f>VLOOKUP(Q743,'mã sp'!A:B,2,0)</f>
        <v>GM500</v>
      </c>
      <c r="AK743" s="25" t="str">
        <f>VLOOKUP(AC743,Data!A:F,6,0)</f>
        <v>K25TTM</v>
      </c>
      <c r="AL743" s="20" t="str">
        <f t="shared" si="44"/>
        <v>6278 WM+ HCM 243 Tỉnh Lộ 15</v>
      </c>
      <c r="AM743" s="20" t="str">
        <f>VLOOKUP(AC743,Data!A:M,13,0)</f>
        <v>0104918404</v>
      </c>
      <c r="AN743" s="20">
        <f>MATCH(L743,[1]Khach_hang!$O:$O,0)</f>
        <v>1781</v>
      </c>
      <c r="AO743" s="20" t="str">
        <f t="shared" si="45"/>
        <v>WIN6278</v>
      </c>
      <c r="AP743" s="20" t="str">
        <f>IF(AND(AM743="0104918404",AO743=""),"WIN"&amp;L743,IF(AO743="",VLOOKUP(AM743,'mã win'!B:J,9,0),""))</f>
        <v/>
      </c>
      <c r="AQ743" s="25" t="str">
        <f t="shared" si="46"/>
        <v>WIN6278</v>
      </c>
      <c r="AR743" s="1">
        <f t="shared" si="47"/>
        <v>119942.64</v>
      </c>
    </row>
    <row r="744" spans="1:44" x14ac:dyDescent="0.25">
      <c r="A744" s="20">
        <v>8242</v>
      </c>
      <c r="B744" s="21">
        <v>9106050586</v>
      </c>
      <c r="C744" s="22">
        <v>45940</v>
      </c>
      <c r="D744" s="22">
        <v>45940</v>
      </c>
      <c r="E744" s="23">
        <v>45940.636284294</v>
      </c>
      <c r="F744" s="21" t="s">
        <v>7740</v>
      </c>
      <c r="G744" s="22"/>
      <c r="H744" s="20" t="s">
        <v>4127</v>
      </c>
      <c r="I744" s="21" t="s">
        <v>4128</v>
      </c>
      <c r="J744" s="20" t="s">
        <v>4129</v>
      </c>
      <c r="K744" s="20" t="s">
        <v>4130</v>
      </c>
      <c r="L744" s="21" t="s">
        <v>7741</v>
      </c>
      <c r="M744" s="20" t="s">
        <v>7742</v>
      </c>
      <c r="N744" s="20" t="s">
        <v>7743</v>
      </c>
      <c r="O744" s="20">
        <v>10</v>
      </c>
      <c r="P744" s="21" t="s">
        <v>4171</v>
      </c>
      <c r="Q744" s="20" t="s">
        <v>3998</v>
      </c>
      <c r="R744" s="21" t="s">
        <v>4172</v>
      </c>
      <c r="S744" s="21" t="s">
        <v>4133</v>
      </c>
      <c r="T744" s="20">
        <v>49500</v>
      </c>
      <c r="U744" s="20">
        <v>2</v>
      </c>
      <c r="V744" s="20">
        <v>0</v>
      </c>
      <c r="W744" s="20" t="s">
        <v>7742</v>
      </c>
      <c r="Y744" s="22">
        <v>45940.6362829051</v>
      </c>
      <c r="AA744" s="20" t="s">
        <v>4134</v>
      </c>
      <c r="AB744" s="27">
        <v>9106050586</v>
      </c>
      <c r="AC744" s="25" t="str">
        <f>VLOOKUP(AB744,Data!AF:AG,2,0)</f>
        <v>9106050586-00015053</v>
      </c>
      <c r="AE744" s="25" t="str">
        <f>VLOOKUP(AC744,Data!A:G,7,0)</f>
        <v>00015053</v>
      </c>
      <c r="AF744" s="25" t="str">
        <f>VLOOKUP(AC744,Data!A:D,4,0)</f>
        <v>10/10/2025</v>
      </c>
      <c r="AG744" s="20" t="s">
        <v>247</v>
      </c>
      <c r="AH744" s="25" t="s">
        <v>3795</v>
      </c>
      <c r="AI744" s="25" t="str">
        <f>VLOOKUP(AG744,'mã win'!B:K,10,0)</f>
        <v>N</v>
      </c>
      <c r="AJ744" s="20" t="str">
        <f>VLOOKUP(Q744,'mã sp'!A:B,2,0)</f>
        <v>GL250</v>
      </c>
      <c r="AK744" s="25" t="str">
        <f>VLOOKUP(AC744,Data!A:F,6,0)</f>
        <v>K25TTM</v>
      </c>
      <c r="AL744" s="20" t="str">
        <f t="shared" si="44"/>
        <v>6889 WM+ VTU 168 Nguyễn Văn Cừ</v>
      </c>
      <c r="AM744" s="20" t="str">
        <f>VLOOKUP(AC744,Data!A:M,13,0)</f>
        <v>0104918404-047</v>
      </c>
      <c r="AO744" s="20" t="str">
        <f t="shared" si="45"/>
        <v/>
      </c>
      <c r="AP744" s="20" t="str">
        <f>IF(AND(AM744="0104918404",AO744=""),"WIN"&amp;L744,IF(AO744="",VLOOKUP(AM744,'mã win'!B:J,9,0),""))</f>
        <v>WIN-047</v>
      </c>
      <c r="AQ744" s="25" t="str">
        <f t="shared" si="46"/>
        <v>WIN-047</v>
      </c>
      <c r="AR744" s="1">
        <f t="shared" si="47"/>
        <v>106920</v>
      </c>
    </row>
    <row r="745" spans="1:44" x14ac:dyDescent="0.25">
      <c r="A745" s="20">
        <v>8243</v>
      </c>
      <c r="B745" s="21">
        <v>9106050601</v>
      </c>
      <c r="C745" s="22">
        <v>45940</v>
      </c>
      <c r="D745" s="22">
        <v>45945</v>
      </c>
      <c r="E745" s="23">
        <v>45940.637558680603</v>
      </c>
      <c r="F745" s="21" t="s">
        <v>7744</v>
      </c>
      <c r="G745" s="22"/>
      <c r="H745" s="20" t="s">
        <v>4127</v>
      </c>
      <c r="I745" s="21" t="s">
        <v>4128</v>
      </c>
      <c r="J745" s="20" t="s">
        <v>4129</v>
      </c>
      <c r="K745" s="20" t="s">
        <v>4130</v>
      </c>
      <c r="L745" s="21" t="s">
        <v>7745</v>
      </c>
      <c r="M745" s="20" t="s">
        <v>7746</v>
      </c>
      <c r="N745" s="20" t="s">
        <v>7747</v>
      </c>
      <c r="O745" s="20">
        <v>10</v>
      </c>
      <c r="P745" s="21" t="s">
        <v>4137</v>
      </c>
      <c r="Q745" s="20" t="s">
        <v>4098</v>
      </c>
      <c r="R745" s="21" t="s">
        <v>4138</v>
      </c>
      <c r="S745" s="21" t="s">
        <v>4133</v>
      </c>
      <c r="T745" s="20">
        <v>111058</v>
      </c>
      <c r="U745" s="20">
        <v>2</v>
      </c>
      <c r="V745" s="20">
        <v>0</v>
      </c>
      <c r="W745" s="20" t="s">
        <v>7748</v>
      </c>
      <c r="X745" s="20" t="s">
        <v>7749</v>
      </c>
      <c r="Y745" s="22">
        <v>45940.637558067101</v>
      </c>
      <c r="AA745" s="20" t="s">
        <v>4134</v>
      </c>
      <c r="AB745" s="27">
        <v>9106050601</v>
      </c>
      <c r="AC745" s="25" t="str">
        <f>VLOOKUP(AB745,Data!AF:AG,2,0)</f>
        <v>9106050601-00484330</v>
      </c>
      <c r="AE745" s="25" t="str">
        <f>VLOOKUP(AC745,Data!A:G,7,0)</f>
        <v>00484330</v>
      </c>
      <c r="AF745" s="25" t="str">
        <f>VLOOKUP(AC745,Data!A:D,4,0)</f>
        <v>10/10/2025</v>
      </c>
      <c r="AG745" s="20" t="s">
        <v>55</v>
      </c>
      <c r="AH745" s="25" t="s">
        <v>14512</v>
      </c>
      <c r="AI745" s="25" t="str">
        <f>VLOOKUP(AG745,'mã win'!B:K,10,0)</f>
        <v>B</v>
      </c>
      <c r="AJ745" s="20" t="str">
        <f>VLOOKUP(Q745,'mã sp'!A:B,2,0)</f>
        <v>GM500</v>
      </c>
      <c r="AK745" s="25" t="str">
        <f>VLOOKUP(AC745,Data!A:F,6,0)</f>
        <v>K25TTM</v>
      </c>
      <c r="AL745" s="20" t="str">
        <f t="shared" si="44"/>
        <v>5162 WM+ HNI 120 QL21 Thôn Tảo Dương</v>
      </c>
      <c r="AM745" s="20" t="str">
        <f>VLOOKUP(AC745,Data!A:M,13,0)</f>
        <v>0104918404-002</v>
      </c>
      <c r="AN745" s="20">
        <f>MATCH(L745,[1]Khach_hang!$O:$O,0)</f>
        <v>1388</v>
      </c>
      <c r="AO745" s="20" t="str">
        <f t="shared" si="45"/>
        <v>WIN5162</v>
      </c>
      <c r="AP745" s="20" t="str">
        <f>IF(AND(AM745="0104918404",AO745=""),"WIN"&amp;L745,IF(AO745="",VLOOKUP(AM745,'mã win'!B:J,9,0),""))</f>
        <v/>
      </c>
      <c r="AQ745" s="25" t="str">
        <f t="shared" si="46"/>
        <v>WIN5162</v>
      </c>
      <c r="AR745" s="1">
        <f t="shared" si="47"/>
        <v>239885.28</v>
      </c>
    </row>
    <row r="746" spans="1:44" x14ac:dyDescent="0.25">
      <c r="A746" s="20">
        <v>8244</v>
      </c>
      <c r="B746" s="21">
        <v>9106050625</v>
      </c>
      <c r="C746" s="22">
        <v>45940</v>
      </c>
      <c r="D746" s="22">
        <v>45940</v>
      </c>
      <c r="E746" s="23">
        <v>45940.643456562502</v>
      </c>
      <c r="F746" s="21" t="s">
        <v>7750</v>
      </c>
      <c r="G746" s="22"/>
      <c r="H746" s="20" t="s">
        <v>4127</v>
      </c>
      <c r="I746" s="21" t="s">
        <v>4128</v>
      </c>
      <c r="J746" s="20" t="s">
        <v>4129</v>
      </c>
      <c r="K746" s="20" t="s">
        <v>4130</v>
      </c>
      <c r="L746" s="21" t="s">
        <v>7751</v>
      </c>
      <c r="M746" s="20" t="s">
        <v>7752</v>
      </c>
      <c r="N746" s="20" t="s">
        <v>7753</v>
      </c>
      <c r="O746" s="20">
        <v>10</v>
      </c>
      <c r="P746" s="21" t="s">
        <v>4141</v>
      </c>
      <c r="Q746" s="20" t="s">
        <v>4058</v>
      </c>
      <c r="R746" s="21" t="s">
        <v>4142</v>
      </c>
      <c r="S746" s="21" t="s">
        <v>4133</v>
      </c>
      <c r="T746" s="20">
        <v>37720</v>
      </c>
      <c r="U746" s="20">
        <v>1</v>
      </c>
      <c r="V746" s="20">
        <v>0</v>
      </c>
      <c r="W746" s="20" t="s">
        <v>7754</v>
      </c>
      <c r="Y746" s="22">
        <v>45940.643455208301</v>
      </c>
      <c r="AA746" s="20" t="s">
        <v>4134</v>
      </c>
      <c r="AB746" s="27">
        <v>9106050625</v>
      </c>
      <c r="AC746" s="25" t="str">
        <f>VLOOKUP(AB746,Data!AF:AG,2,0)</f>
        <v>9106050625-00160834</v>
      </c>
      <c r="AE746" s="25" t="str">
        <f>VLOOKUP(AC746,Data!A:G,7,0)</f>
        <v>00160834</v>
      </c>
      <c r="AF746" s="25" t="str">
        <f>VLOOKUP(AC746,Data!A:D,4,0)</f>
        <v>10/10/2025</v>
      </c>
      <c r="AG746" s="20" t="s">
        <v>198</v>
      </c>
      <c r="AH746" s="25" t="s">
        <v>13409</v>
      </c>
      <c r="AI746" s="25" t="str">
        <f>VLOOKUP(AG746,'mã win'!B:K,10,0)</f>
        <v>N</v>
      </c>
      <c r="AJ746" s="20" t="str">
        <f>VLOOKUP(Q746,'mã sp'!A:B,2,0)</f>
        <v>MNH250</v>
      </c>
      <c r="AK746" s="25" t="str">
        <f>VLOOKUP(AC746,Data!A:F,6,0)</f>
        <v>K25TTM</v>
      </c>
      <c r="AL746" s="20" t="str">
        <f t="shared" si="44"/>
        <v>6992 WIN HCM SH21, CC Homyland Riverside</v>
      </c>
      <c r="AM746" s="20" t="str">
        <f>VLOOKUP(AC746,Data!A:M,13,0)</f>
        <v>0104918404</v>
      </c>
      <c r="AN746" s="20">
        <f>MATCH(L746,[1]Khach_hang!$O:$O,0)</f>
        <v>1986</v>
      </c>
      <c r="AO746" s="20" t="str">
        <f t="shared" si="45"/>
        <v>WIN6992</v>
      </c>
      <c r="AP746" s="20" t="str">
        <f>IF(AND(AM746="0104918404",AO746=""),"WIN"&amp;L746,IF(AO746="",VLOOKUP(AM746,'mã win'!B:J,9,0),""))</f>
        <v/>
      </c>
      <c r="AQ746" s="25" t="str">
        <f t="shared" si="46"/>
        <v>WIN6992</v>
      </c>
      <c r="AR746" s="1">
        <f t="shared" si="47"/>
        <v>40737.599999999999</v>
      </c>
    </row>
    <row r="747" spans="1:44" x14ac:dyDescent="0.25">
      <c r="A747" s="20">
        <v>8245</v>
      </c>
      <c r="B747" s="21">
        <v>9106050625</v>
      </c>
      <c r="C747" s="22">
        <v>45940</v>
      </c>
      <c r="D747" s="22">
        <v>45940</v>
      </c>
      <c r="E747" s="23">
        <v>45940.643456562502</v>
      </c>
      <c r="F747" s="21" t="s">
        <v>7750</v>
      </c>
      <c r="G747" s="22"/>
      <c r="H747" s="20" t="s">
        <v>4127</v>
      </c>
      <c r="I747" s="21" t="s">
        <v>4128</v>
      </c>
      <c r="J747" s="20" t="s">
        <v>4129</v>
      </c>
      <c r="K747" s="20" t="s">
        <v>4130</v>
      </c>
      <c r="L747" s="21" t="s">
        <v>7751</v>
      </c>
      <c r="M747" s="20" t="s">
        <v>7752</v>
      </c>
      <c r="N747" s="20" t="s">
        <v>7753</v>
      </c>
      <c r="O747" s="20">
        <v>20</v>
      </c>
      <c r="P747" s="21" t="s">
        <v>4137</v>
      </c>
      <c r="Q747" s="20" t="s">
        <v>4098</v>
      </c>
      <c r="R747" s="21" t="s">
        <v>4138</v>
      </c>
      <c r="S747" s="21" t="s">
        <v>4133</v>
      </c>
      <c r="T747" s="20">
        <v>111058</v>
      </c>
      <c r="U747" s="20">
        <v>2</v>
      </c>
      <c r="V747" s="20">
        <v>0</v>
      </c>
      <c r="W747" s="20" t="s">
        <v>7754</v>
      </c>
      <c r="Y747" s="22">
        <v>45940.643455208301</v>
      </c>
      <c r="AA747" s="20" t="s">
        <v>4134</v>
      </c>
      <c r="AB747" s="27">
        <v>9106050625</v>
      </c>
      <c r="AC747" s="25" t="str">
        <f>VLOOKUP(AB747,Data!AF:AG,2,0)</f>
        <v>9106050625-00160834</v>
      </c>
      <c r="AE747" s="25" t="str">
        <f>VLOOKUP(AC747,Data!A:G,7,0)</f>
        <v>00160834</v>
      </c>
      <c r="AF747" s="25" t="str">
        <f>VLOOKUP(AC747,Data!A:D,4,0)</f>
        <v>10/10/2025</v>
      </c>
      <c r="AG747" s="20" t="s">
        <v>198</v>
      </c>
      <c r="AH747" s="25" t="s">
        <v>13409</v>
      </c>
      <c r="AI747" s="25" t="str">
        <f>VLOOKUP(AG747,'mã win'!B:K,10,0)</f>
        <v>N</v>
      </c>
      <c r="AJ747" s="20" t="str">
        <f>VLOOKUP(Q747,'mã sp'!A:B,2,0)</f>
        <v>GM500</v>
      </c>
      <c r="AK747" s="25" t="str">
        <f>VLOOKUP(AC747,Data!A:F,6,0)</f>
        <v>K25TTM</v>
      </c>
      <c r="AL747" s="20" t="str">
        <f t="shared" si="44"/>
        <v>6992 WIN HCM SH21, CC Homyland Riverside</v>
      </c>
      <c r="AM747" s="20" t="str">
        <f>VLOOKUP(AC747,Data!A:M,13,0)</f>
        <v>0104918404</v>
      </c>
      <c r="AN747" s="20">
        <f>MATCH(L747,[1]Khach_hang!$O:$O,0)</f>
        <v>1986</v>
      </c>
      <c r="AO747" s="20" t="str">
        <f t="shared" si="45"/>
        <v>WIN6992</v>
      </c>
      <c r="AP747" s="20" t="str">
        <f>IF(AND(AM747="0104918404",AO747=""),"WIN"&amp;L747,IF(AO747="",VLOOKUP(AM747,'mã win'!B:J,9,0),""))</f>
        <v/>
      </c>
      <c r="AQ747" s="25" t="str">
        <f t="shared" si="46"/>
        <v>WIN6992</v>
      </c>
      <c r="AR747" s="1">
        <f t="shared" si="47"/>
        <v>239885.28</v>
      </c>
    </row>
    <row r="748" spans="1:44" x14ac:dyDescent="0.25">
      <c r="A748" s="20">
        <v>8246</v>
      </c>
      <c r="B748" s="21">
        <v>9106050625</v>
      </c>
      <c r="C748" s="22">
        <v>45940</v>
      </c>
      <c r="D748" s="22">
        <v>45940</v>
      </c>
      <c r="E748" s="23">
        <v>45940.643456562502</v>
      </c>
      <c r="F748" s="21" t="s">
        <v>7750</v>
      </c>
      <c r="G748" s="22"/>
      <c r="H748" s="20" t="s">
        <v>4127</v>
      </c>
      <c r="I748" s="21" t="s">
        <v>4128</v>
      </c>
      <c r="J748" s="20" t="s">
        <v>4129</v>
      </c>
      <c r="K748" s="20" t="s">
        <v>4130</v>
      </c>
      <c r="L748" s="21" t="s">
        <v>7751</v>
      </c>
      <c r="M748" s="20" t="s">
        <v>7752</v>
      </c>
      <c r="N748" s="20" t="s">
        <v>7753</v>
      </c>
      <c r="O748" s="20">
        <v>30</v>
      </c>
      <c r="P748" s="21" t="s">
        <v>4150</v>
      </c>
      <c r="Q748" s="20" t="s">
        <v>3966</v>
      </c>
      <c r="R748" s="21" t="s">
        <v>4151</v>
      </c>
      <c r="S748" s="21" t="s">
        <v>4133</v>
      </c>
      <c r="T748" s="20">
        <v>70950</v>
      </c>
      <c r="U748" s="20">
        <v>1</v>
      </c>
      <c r="V748" s="20">
        <v>0</v>
      </c>
      <c r="W748" s="20" t="s">
        <v>7754</v>
      </c>
      <c r="Y748" s="22">
        <v>45940.643455208301</v>
      </c>
      <c r="AA748" s="20" t="s">
        <v>4134</v>
      </c>
      <c r="AB748" s="27">
        <v>9106050625</v>
      </c>
      <c r="AC748" s="25" t="str">
        <f>VLOOKUP(AB748,Data!AF:AG,2,0)</f>
        <v>9106050625-00160834</v>
      </c>
      <c r="AE748" s="25" t="str">
        <f>VLOOKUP(AC748,Data!A:G,7,0)</f>
        <v>00160834</v>
      </c>
      <c r="AF748" s="25" t="str">
        <f>VLOOKUP(AC748,Data!A:D,4,0)</f>
        <v>10/10/2025</v>
      </c>
      <c r="AG748" s="20" t="s">
        <v>198</v>
      </c>
      <c r="AH748" s="25" t="s">
        <v>13409</v>
      </c>
      <c r="AI748" s="25" t="str">
        <f>VLOOKUP(AG748,'mã win'!B:K,10,0)</f>
        <v>N</v>
      </c>
      <c r="AJ748" s="20" t="str">
        <f>VLOOKUP(Q748,'mã sp'!A:B,2,0)</f>
        <v>CN300</v>
      </c>
      <c r="AK748" s="25" t="str">
        <f>VLOOKUP(AC748,Data!A:F,6,0)</f>
        <v>K25TTM</v>
      </c>
      <c r="AL748" s="20" t="str">
        <f t="shared" si="44"/>
        <v>6992 WIN HCM SH21, CC Homyland Riverside</v>
      </c>
      <c r="AM748" s="20" t="str">
        <f>VLOOKUP(AC748,Data!A:M,13,0)</f>
        <v>0104918404</v>
      </c>
      <c r="AN748" s="20">
        <f>MATCH(L748,[1]Khach_hang!$O:$O,0)</f>
        <v>1986</v>
      </c>
      <c r="AO748" s="20" t="str">
        <f t="shared" si="45"/>
        <v>WIN6992</v>
      </c>
      <c r="AP748" s="20" t="str">
        <f>IF(AND(AM748="0104918404",AO748=""),"WIN"&amp;L748,IF(AO748="",VLOOKUP(AM748,'mã win'!B:J,9,0),""))</f>
        <v/>
      </c>
      <c r="AQ748" s="25" t="str">
        <f t="shared" si="46"/>
        <v>WIN6992</v>
      </c>
      <c r="AR748" s="1">
        <f t="shared" si="47"/>
        <v>76626</v>
      </c>
    </row>
    <row r="749" spans="1:44" x14ac:dyDescent="0.25">
      <c r="A749" s="20">
        <v>8247</v>
      </c>
      <c r="B749" s="21">
        <v>9106050625</v>
      </c>
      <c r="C749" s="22">
        <v>45940</v>
      </c>
      <c r="D749" s="22">
        <v>45940</v>
      </c>
      <c r="E749" s="23">
        <v>45940.643456562502</v>
      </c>
      <c r="F749" s="21" t="s">
        <v>7750</v>
      </c>
      <c r="G749" s="22"/>
      <c r="H749" s="20" t="s">
        <v>4127</v>
      </c>
      <c r="I749" s="21" t="s">
        <v>4128</v>
      </c>
      <c r="J749" s="20" t="s">
        <v>4129</v>
      </c>
      <c r="K749" s="20" t="s">
        <v>4130</v>
      </c>
      <c r="L749" s="21" t="s">
        <v>7751</v>
      </c>
      <c r="M749" s="20" t="s">
        <v>7752</v>
      </c>
      <c r="N749" s="20" t="s">
        <v>7753</v>
      </c>
      <c r="O749" s="20">
        <v>40</v>
      </c>
      <c r="P749" s="21" t="s">
        <v>4168</v>
      </c>
      <c r="Q749" s="20" t="s">
        <v>3992</v>
      </c>
      <c r="R749" s="21" t="s">
        <v>4169</v>
      </c>
      <c r="S749" s="21" t="s">
        <v>4133</v>
      </c>
      <c r="T749" s="20">
        <v>111606</v>
      </c>
      <c r="U749" s="20">
        <v>3</v>
      </c>
      <c r="V749" s="20">
        <v>0</v>
      </c>
      <c r="W749" s="20" t="s">
        <v>7754</v>
      </c>
      <c r="Y749" s="22">
        <v>45940.643455208301</v>
      </c>
      <c r="AA749" s="20" t="s">
        <v>4134</v>
      </c>
      <c r="AB749" s="27">
        <v>9106050625</v>
      </c>
      <c r="AC749" s="25" t="str">
        <f>VLOOKUP(AB749,Data!AF:AG,2,0)</f>
        <v>9106050625-00160834</v>
      </c>
      <c r="AE749" s="25" t="str">
        <f>VLOOKUP(AC749,Data!A:G,7,0)</f>
        <v>00160834</v>
      </c>
      <c r="AF749" s="25" t="str">
        <f>VLOOKUP(AC749,Data!A:D,4,0)</f>
        <v>10/10/2025</v>
      </c>
      <c r="AG749" s="20" t="s">
        <v>198</v>
      </c>
      <c r="AH749" s="25" t="s">
        <v>13409</v>
      </c>
      <c r="AI749" s="25" t="str">
        <f>VLOOKUP(AG749,'mã win'!B:K,10,0)</f>
        <v>N</v>
      </c>
      <c r="AJ749" s="20" t="str">
        <f>VLOOKUP(Q749,'mã sp'!A:B,2,0)</f>
        <v>GXD500</v>
      </c>
      <c r="AK749" s="25" t="str">
        <f>VLOOKUP(AC749,Data!A:F,6,0)</f>
        <v>K25TTM</v>
      </c>
      <c r="AL749" s="20" t="str">
        <f t="shared" si="44"/>
        <v>6992 WIN HCM SH21, CC Homyland Riverside</v>
      </c>
      <c r="AM749" s="20" t="str">
        <f>VLOOKUP(AC749,Data!A:M,13,0)</f>
        <v>0104918404</v>
      </c>
      <c r="AN749" s="20">
        <f>MATCH(L749,[1]Khach_hang!$O:$O,0)</f>
        <v>1986</v>
      </c>
      <c r="AO749" s="20" t="str">
        <f t="shared" si="45"/>
        <v>WIN6992</v>
      </c>
      <c r="AP749" s="20" t="str">
        <f>IF(AND(AM749="0104918404",AO749=""),"WIN"&amp;L749,IF(AO749="",VLOOKUP(AM749,'mã win'!B:J,9,0),""))</f>
        <v/>
      </c>
      <c r="AQ749" s="25" t="str">
        <f t="shared" si="46"/>
        <v>WIN6992</v>
      </c>
      <c r="AR749" s="1">
        <f t="shared" si="47"/>
        <v>361603.44</v>
      </c>
    </row>
    <row r="750" spans="1:44" x14ac:dyDescent="0.25">
      <c r="A750" s="20">
        <v>8248</v>
      </c>
      <c r="B750" s="21">
        <v>9106050703</v>
      </c>
      <c r="C750" s="22">
        <v>45940</v>
      </c>
      <c r="D750" s="22">
        <v>45940</v>
      </c>
      <c r="E750" s="23">
        <v>45940.644774074099</v>
      </c>
      <c r="F750" s="21" t="s">
        <v>7755</v>
      </c>
      <c r="G750" s="22"/>
      <c r="H750" s="20" t="s">
        <v>4127</v>
      </c>
      <c r="I750" s="21" t="s">
        <v>4128</v>
      </c>
      <c r="J750" s="20" t="s">
        <v>4129</v>
      </c>
      <c r="K750" s="20" t="s">
        <v>4130</v>
      </c>
      <c r="L750" s="21" t="s">
        <v>7756</v>
      </c>
      <c r="M750" s="20" t="s">
        <v>7757</v>
      </c>
      <c r="N750" s="20" t="s">
        <v>7758</v>
      </c>
      <c r="O750" s="20">
        <v>10</v>
      </c>
      <c r="P750" s="21" t="s">
        <v>4139</v>
      </c>
      <c r="Q750" s="20" t="s">
        <v>3948</v>
      </c>
      <c r="R750" s="21" t="s">
        <v>4140</v>
      </c>
      <c r="S750" s="21" t="s">
        <v>4133</v>
      </c>
      <c r="T750" s="20">
        <v>74250</v>
      </c>
      <c r="U750" s="20">
        <v>1</v>
      </c>
      <c r="V750" s="20">
        <v>0</v>
      </c>
      <c r="W750" s="20" t="s">
        <v>7757</v>
      </c>
      <c r="X750" s="20" t="s">
        <v>7759</v>
      </c>
      <c r="Y750" s="22">
        <v>45940.644772719897</v>
      </c>
      <c r="AA750" s="20" t="s">
        <v>4134</v>
      </c>
      <c r="AB750" s="27">
        <v>9106050703</v>
      </c>
      <c r="AC750" s="25" t="str">
        <f>VLOOKUP(AB750,Data!AF:AG,2,0)</f>
        <v>9106050703-00047771</v>
      </c>
      <c r="AE750" s="25" t="str">
        <f>VLOOKUP(AC750,Data!A:G,7,0)</f>
        <v>00047771</v>
      </c>
      <c r="AF750" s="25" t="str">
        <f>VLOOKUP(AC750,Data!A:D,4,0)</f>
        <v>10/10/2025</v>
      </c>
      <c r="AG750" s="20" t="s">
        <v>407</v>
      </c>
      <c r="AH750" s="25" t="s">
        <v>3627</v>
      </c>
      <c r="AI750" s="25" t="str">
        <f>VLOOKUP(AG750,'mã win'!B:K,10,0)</f>
        <v>B</v>
      </c>
      <c r="AJ750" s="20" t="str">
        <f>VLOOKUP(Q750,'mã sp'!A:B,2,0)</f>
        <v>CC300</v>
      </c>
      <c r="AK750" s="25" t="str">
        <f>VLOOKUP(AC750,Data!A:F,6,0)</f>
        <v>K25TTM</v>
      </c>
      <c r="AL750" s="20" t="str">
        <f t="shared" si="44"/>
        <v>4333 WM+ QNH 86 Trần Phú</v>
      </c>
      <c r="AM750" s="20" t="str">
        <f>VLOOKUP(AC750,Data!A:M,13,0)</f>
        <v>0104918404-007</v>
      </c>
      <c r="AO750" s="20" t="str">
        <f t="shared" si="45"/>
        <v/>
      </c>
      <c r="AP750" s="20" t="str">
        <f>IF(AND(AM750="0104918404",AO750=""),"WIN"&amp;L750,IF(AO750="",VLOOKUP(AM750,'mã win'!B:J,9,0),""))</f>
        <v>WIN-QNH-00-007</v>
      </c>
      <c r="AQ750" s="25" t="str">
        <f t="shared" si="46"/>
        <v>WIN-QNH-00-007</v>
      </c>
      <c r="AR750" s="1">
        <f t="shared" si="47"/>
        <v>80190</v>
      </c>
    </row>
    <row r="751" spans="1:44" x14ac:dyDescent="0.25">
      <c r="A751" s="20">
        <v>8249</v>
      </c>
      <c r="B751" s="21">
        <v>9106050703</v>
      </c>
      <c r="C751" s="22">
        <v>45940</v>
      </c>
      <c r="D751" s="22">
        <v>45940</v>
      </c>
      <c r="E751" s="23">
        <v>45940.644774074099</v>
      </c>
      <c r="F751" s="21" t="s">
        <v>7755</v>
      </c>
      <c r="G751" s="22"/>
      <c r="H751" s="20" t="s">
        <v>4127</v>
      </c>
      <c r="I751" s="21" t="s">
        <v>4128</v>
      </c>
      <c r="J751" s="20" t="s">
        <v>4129</v>
      </c>
      <c r="K751" s="20" t="s">
        <v>4130</v>
      </c>
      <c r="L751" s="21" t="s">
        <v>7756</v>
      </c>
      <c r="M751" s="20" t="s">
        <v>7757</v>
      </c>
      <c r="N751" s="20" t="s">
        <v>7758</v>
      </c>
      <c r="O751" s="20">
        <v>20</v>
      </c>
      <c r="P751" s="21" t="s">
        <v>4152</v>
      </c>
      <c r="Q751" s="20" t="s">
        <v>4012</v>
      </c>
      <c r="R751" s="21" t="s">
        <v>4153</v>
      </c>
      <c r="S751" s="21" t="s">
        <v>4133</v>
      </c>
      <c r="T751" s="20">
        <v>50182</v>
      </c>
      <c r="U751" s="20">
        <v>3</v>
      </c>
      <c r="V751" s="20">
        <v>0</v>
      </c>
      <c r="W751" s="20" t="s">
        <v>7757</v>
      </c>
      <c r="X751" s="20" t="s">
        <v>7759</v>
      </c>
      <c r="Y751" s="22">
        <v>45940.644772719897</v>
      </c>
      <c r="AA751" s="20" t="s">
        <v>4134</v>
      </c>
      <c r="AB751" s="27">
        <v>9106050703</v>
      </c>
      <c r="AC751" s="25" t="str">
        <f>VLOOKUP(AB751,Data!AF:AG,2,0)</f>
        <v>9106050703-00047771</v>
      </c>
      <c r="AE751" s="25" t="str">
        <f>VLOOKUP(AC751,Data!A:G,7,0)</f>
        <v>00047771</v>
      </c>
      <c r="AF751" s="25" t="str">
        <f>VLOOKUP(AC751,Data!A:D,4,0)</f>
        <v>10/10/2025</v>
      </c>
      <c r="AG751" s="20" t="s">
        <v>407</v>
      </c>
      <c r="AH751" s="25" t="s">
        <v>3627</v>
      </c>
      <c r="AI751" s="25" t="str">
        <f>VLOOKUP(AG751,'mã win'!B:K,10,0)</f>
        <v>B</v>
      </c>
      <c r="AJ751" s="20" t="str">
        <f>VLOOKUP(Q751,'mã sp'!A:B,2,0)</f>
        <v>GTLX250G</v>
      </c>
      <c r="AK751" s="25" t="str">
        <f>VLOOKUP(AC751,Data!A:F,6,0)</f>
        <v>K25TTM</v>
      </c>
      <c r="AL751" s="20" t="str">
        <f t="shared" si="44"/>
        <v>4333 WM+ QNH 86 Trần Phú</v>
      </c>
      <c r="AM751" s="20" t="str">
        <f>VLOOKUP(AC751,Data!A:M,13,0)</f>
        <v>0104918404-007</v>
      </c>
      <c r="AO751" s="20" t="str">
        <f t="shared" si="45"/>
        <v/>
      </c>
      <c r="AP751" s="20" t="str">
        <f>IF(AND(AM751="0104918404",AO751=""),"WIN"&amp;L751,IF(AO751="",VLOOKUP(AM751,'mã win'!B:J,9,0),""))</f>
        <v>WIN-QNH-00-007</v>
      </c>
      <c r="AQ751" s="25" t="str">
        <f t="shared" si="46"/>
        <v>WIN-QNH-00-007</v>
      </c>
      <c r="AR751" s="1">
        <f t="shared" si="47"/>
        <v>162589.68</v>
      </c>
    </row>
    <row r="752" spans="1:44" x14ac:dyDescent="0.25">
      <c r="A752" s="20">
        <v>8250</v>
      </c>
      <c r="B752" s="21">
        <v>9106050703</v>
      </c>
      <c r="C752" s="22">
        <v>45940</v>
      </c>
      <c r="D752" s="22">
        <v>45940</v>
      </c>
      <c r="E752" s="23">
        <v>45940.644774074099</v>
      </c>
      <c r="F752" s="21" t="s">
        <v>7755</v>
      </c>
      <c r="G752" s="22"/>
      <c r="H752" s="20" t="s">
        <v>4127</v>
      </c>
      <c r="I752" s="21" t="s">
        <v>4128</v>
      </c>
      <c r="J752" s="20" t="s">
        <v>4129</v>
      </c>
      <c r="K752" s="20" t="s">
        <v>4130</v>
      </c>
      <c r="L752" s="21" t="s">
        <v>7756</v>
      </c>
      <c r="M752" s="20" t="s">
        <v>7757</v>
      </c>
      <c r="N752" s="20" t="s">
        <v>7758</v>
      </c>
      <c r="O752" s="20">
        <v>30</v>
      </c>
      <c r="P752" s="21" t="s">
        <v>4141</v>
      </c>
      <c r="Q752" s="20" t="s">
        <v>4058</v>
      </c>
      <c r="R752" s="21" t="s">
        <v>4142</v>
      </c>
      <c r="S752" s="21" t="s">
        <v>4133</v>
      </c>
      <c r="T752" s="20">
        <v>37720</v>
      </c>
      <c r="U752" s="20">
        <v>3</v>
      </c>
      <c r="V752" s="20">
        <v>0</v>
      </c>
      <c r="W752" s="20" t="s">
        <v>7757</v>
      </c>
      <c r="X752" s="20" t="s">
        <v>7759</v>
      </c>
      <c r="Y752" s="22">
        <v>45940.644772719897</v>
      </c>
      <c r="AA752" s="20" t="s">
        <v>4134</v>
      </c>
      <c r="AB752" s="27">
        <v>9106050703</v>
      </c>
      <c r="AC752" s="25" t="str">
        <f>VLOOKUP(AB752,Data!AF:AG,2,0)</f>
        <v>9106050703-00047771</v>
      </c>
      <c r="AE752" s="25" t="str">
        <f>VLOOKUP(AC752,Data!A:G,7,0)</f>
        <v>00047771</v>
      </c>
      <c r="AF752" s="25" t="str">
        <f>VLOOKUP(AC752,Data!A:D,4,0)</f>
        <v>10/10/2025</v>
      </c>
      <c r="AG752" s="20" t="s">
        <v>407</v>
      </c>
      <c r="AH752" s="25" t="s">
        <v>3627</v>
      </c>
      <c r="AI752" s="25" t="str">
        <f>VLOOKUP(AG752,'mã win'!B:K,10,0)</f>
        <v>B</v>
      </c>
      <c r="AJ752" s="20" t="str">
        <f>VLOOKUP(Q752,'mã sp'!A:B,2,0)</f>
        <v>MNH250</v>
      </c>
      <c r="AK752" s="25" t="str">
        <f>VLOOKUP(AC752,Data!A:F,6,0)</f>
        <v>K25TTM</v>
      </c>
      <c r="AL752" s="20" t="str">
        <f t="shared" si="44"/>
        <v>4333 WM+ QNH 86 Trần Phú</v>
      </c>
      <c r="AM752" s="20" t="str">
        <f>VLOOKUP(AC752,Data!A:M,13,0)</f>
        <v>0104918404-007</v>
      </c>
      <c r="AO752" s="20" t="str">
        <f t="shared" si="45"/>
        <v/>
      </c>
      <c r="AP752" s="20" t="str">
        <f>IF(AND(AM752="0104918404",AO752=""),"WIN"&amp;L752,IF(AO752="",VLOOKUP(AM752,'mã win'!B:J,9,0),""))</f>
        <v>WIN-QNH-00-007</v>
      </c>
      <c r="AQ752" s="25" t="str">
        <f t="shared" si="46"/>
        <v>WIN-QNH-00-007</v>
      </c>
      <c r="AR752" s="1">
        <f t="shared" si="47"/>
        <v>122212.8</v>
      </c>
    </row>
    <row r="753" spans="1:44" x14ac:dyDescent="0.25">
      <c r="A753" s="20">
        <v>8251</v>
      </c>
      <c r="B753" s="21">
        <v>9106050720</v>
      </c>
      <c r="C753" s="22">
        <v>45940</v>
      </c>
      <c r="D753" s="22">
        <v>45940</v>
      </c>
      <c r="E753" s="23">
        <v>45940.645444872702</v>
      </c>
      <c r="F753" s="21" t="s">
        <v>7760</v>
      </c>
      <c r="G753" s="22"/>
      <c r="H753" s="20" t="s">
        <v>4127</v>
      </c>
      <c r="I753" s="21" t="s">
        <v>4128</v>
      </c>
      <c r="J753" s="20" t="s">
        <v>4129</v>
      </c>
      <c r="K753" s="20" t="s">
        <v>4130</v>
      </c>
      <c r="L753" s="21" t="s">
        <v>6610</v>
      </c>
      <c r="M753" s="20" t="s">
        <v>6611</v>
      </c>
      <c r="N753" s="20" t="s">
        <v>6612</v>
      </c>
      <c r="O753" s="20">
        <v>10</v>
      </c>
      <c r="P753" s="21" t="s">
        <v>4141</v>
      </c>
      <c r="Q753" s="20" t="s">
        <v>4058</v>
      </c>
      <c r="R753" s="21" t="s">
        <v>4142</v>
      </c>
      <c r="S753" s="21" t="s">
        <v>4133</v>
      </c>
      <c r="T753" s="20">
        <v>37720</v>
      </c>
      <c r="U753" s="20">
        <v>1</v>
      </c>
      <c r="V753" s="20">
        <v>0</v>
      </c>
      <c r="W753" s="20" t="s">
        <v>6611</v>
      </c>
      <c r="X753" s="20" t="s">
        <v>4161</v>
      </c>
      <c r="Y753" s="22">
        <v>45940.645443437497</v>
      </c>
      <c r="Z753" s="20" t="s">
        <v>7761</v>
      </c>
      <c r="AA753" s="20" t="s">
        <v>4134</v>
      </c>
      <c r="AB753" s="27">
        <v>9106050720</v>
      </c>
      <c r="AC753" s="25" t="str">
        <f>VLOOKUP(AB753,Data!AF:AG,2,0)</f>
        <v>9106050720-00015054</v>
      </c>
      <c r="AE753" s="25" t="str">
        <f>VLOOKUP(AC753,Data!A:G,7,0)</f>
        <v>00015054</v>
      </c>
      <c r="AF753" s="25" t="str">
        <f>VLOOKUP(AC753,Data!A:D,4,0)</f>
        <v>10/10/2025</v>
      </c>
      <c r="AG753" s="20" t="s">
        <v>247</v>
      </c>
      <c r="AH753" s="25" t="s">
        <v>3795</v>
      </c>
      <c r="AI753" s="25" t="str">
        <f>VLOOKUP(AG753,'mã win'!B:K,10,0)</f>
        <v>N</v>
      </c>
      <c r="AJ753" s="20" t="str">
        <f>VLOOKUP(Q753,'mã sp'!A:B,2,0)</f>
        <v>MNH250</v>
      </c>
      <c r="AK753" s="25" t="str">
        <f>VLOOKUP(AC753,Data!A:F,6,0)</f>
        <v>K25TTM</v>
      </c>
      <c r="AL753" s="20" t="str">
        <f t="shared" si="44"/>
        <v>3788 WM+ VTU 209 Nguyễn Hữu Cảnh</v>
      </c>
      <c r="AM753" s="20" t="str">
        <f>VLOOKUP(AC753,Data!A:M,13,0)</f>
        <v>0104918404-047</v>
      </c>
      <c r="AO753" s="20" t="str">
        <f t="shared" si="45"/>
        <v/>
      </c>
      <c r="AP753" s="20" t="str">
        <f>IF(AND(AM753="0104918404",AO753=""),"WIN"&amp;L753,IF(AO753="",VLOOKUP(AM753,'mã win'!B:J,9,0),""))</f>
        <v>WIN-047</v>
      </c>
      <c r="AQ753" s="25" t="str">
        <f t="shared" si="46"/>
        <v>WIN-047</v>
      </c>
      <c r="AR753" s="1">
        <f t="shared" si="47"/>
        <v>40737.599999999999</v>
      </c>
    </row>
    <row r="754" spans="1:44" x14ac:dyDescent="0.25">
      <c r="A754" s="20">
        <v>8252</v>
      </c>
      <c r="B754" s="21">
        <v>9106050817</v>
      </c>
      <c r="C754" s="22">
        <v>45940</v>
      </c>
      <c r="D754" s="22">
        <v>45940</v>
      </c>
      <c r="E754" s="23">
        <v>45940.650877349501</v>
      </c>
      <c r="F754" s="21" t="s">
        <v>7762</v>
      </c>
      <c r="G754" s="22"/>
      <c r="H754" s="20" t="s">
        <v>4127</v>
      </c>
      <c r="I754" s="21" t="s">
        <v>4128</v>
      </c>
      <c r="J754" s="20" t="s">
        <v>4129</v>
      </c>
      <c r="K754" s="20" t="s">
        <v>4130</v>
      </c>
      <c r="L754" s="21" t="s">
        <v>7763</v>
      </c>
      <c r="M754" s="20" t="s">
        <v>7764</v>
      </c>
      <c r="N754" s="20" t="s">
        <v>7765</v>
      </c>
      <c r="O754" s="20">
        <v>10</v>
      </c>
      <c r="P754" s="21" t="s">
        <v>4152</v>
      </c>
      <c r="Q754" s="20" t="s">
        <v>4012</v>
      </c>
      <c r="R754" s="21" t="s">
        <v>4153</v>
      </c>
      <c r="S754" s="21" t="s">
        <v>4133</v>
      </c>
      <c r="T754" s="20">
        <v>50182</v>
      </c>
      <c r="U754" s="20">
        <v>1</v>
      </c>
      <c r="V754" s="20">
        <v>0</v>
      </c>
      <c r="W754" s="20" t="s">
        <v>7764</v>
      </c>
      <c r="Y754" s="22">
        <v>45940.6508825579</v>
      </c>
      <c r="AA754" s="20" t="s">
        <v>4134</v>
      </c>
      <c r="AB754" s="27">
        <v>9106050817</v>
      </c>
      <c r="AC754" s="25" t="str">
        <f>VLOOKUP(AB754,Data!AF:AG,2,0)</f>
        <v>9106050817-00015056</v>
      </c>
      <c r="AE754" s="25" t="str">
        <f>VLOOKUP(AC754,Data!A:G,7,0)</f>
        <v>00015056</v>
      </c>
      <c r="AF754" s="25" t="str">
        <f>VLOOKUP(AC754,Data!A:D,4,0)</f>
        <v>10/10/2025</v>
      </c>
      <c r="AG754" s="20" t="s">
        <v>247</v>
      </c>
      <c r="AH754" s="25" t="s">
        <v>3795</v>
      </c>
      <c r="AI754" s="25" t="str">
        <f>VLOOKUP(AG754,'mã win'!B:K,10,0)</f>
        <v>N</v>
      </c>
      <c r="AJ754" s="20" t="str">
        <f>VLOOKUP(Q754,'mã sp'!A:B,2,0)</f>
        <v>GTLX250G</v>
      </c>
      <c r="AK754" s="25" t="str">
        <f>VLOOKUP(AC754,Data!A:F,6,0)</f>
        <v>K25TTM</v>
      </c>
      <c r="AL754" s="20" t="str">
        <f t="shared" si="44"/>
        <v>6731 WM+ VTU 180-182 Võ Thị Sáu</v>
      </c>
      <c r="AM754" s="20" t="str">
        <f>VLOOKUP(AC754,Data!A:M,13,0)</f>
        <v>0104918404-047</v>
      </c>
      <c r="AO754" s="20" t="str">
        <f t="shared" si="45"/>
        <v/>
      </c>
      <c r="AP754" s="20" t="str">
        <f>IF(AND(AM754="0104918404",AO754=""),"WIN"&amp;L754,IF(AO754="",VLOOKUP(AM754,'mã win'!B:J,9,0),""))</f>
        <v>WIN-047</v>
      </c>
      <c r="AQ754" s="25" t="str">
        <f t="shared" si="46"/>
        <v>WIN-047</v>
      </c>
      <c r="AR754" s="1">
        <f t="shared" si="47"/>
        <v>54196.56</v>
      </c>
    </row>
    <row r="755" spans="1:44" x14ac:dyDescent="0.25">
      <c r="A755" s="20">
        <v>8253</v>
      </c>
      <c r="B755" s="21">
        <v>9106050817</v>
      </c>
      <c r="C755" s="22">
        <v>45940</v>
      </c>
      <c r="D755" s="22">
        <v>45940</v>
      </c>
      <c r="E755" s="23">
        <v>45940.650877349501</v>
      </c>
      <c r="F755" s="21" t="s">
        <v>7762</v>
      </c>
      <c r="G755" s="22"/>
      <c r="H755" s="20" t="s">
        <v>4127</v>
      </c>
      <c r="I755" s="21" t="s">
        <v>4128</v>
      </c>
      <c r="J755" s="20" t="s">
        <v>4129</v>
      </c>
      <c r="K755" s="20" t="s">
        <v>4130</v>
      </c>
      <c r="L755" s="21" t="s">
        <v>7763</v>
      </c>
      <c r="M755" s="20" t="s">
        <v>7764</v>
      </c>
      <c r="N755" s="20" t="s">
        <v>7765</v>
      </c>
      <c r="O755" s="20">
        <v>20</v>
      </c>
      <c r="P755" s="21" t="s">
        <v>4139</v>
      </c>
      <c r="Q755" s="20" t="s">
        <v>3948</v>
      </c>
      <c r="R755" s="21" t="s">
        <v>4140</v>
      </c>
      <c r="S755" s="21" t="s">
        <v>4133</v>
      </c>
      <c r="T755" s="20">
        <v>74250</v>
      </c>
      <c r="U755" s="20">
        <v>1</v>
      </c>
      <c r="V755" s="20">
        <v>0</v>
      </c>
      <c r="W755" s="20" t="s">
        <v>7764</v>
      </c>
      <c r="Y755" s="22">
        <v>45940.6508825579</v>
      </c>
      <c r="AA755" s="20" t="s">
        <v>4134</v>
      </c>
      <c r="AB755" s="27">
        <v>9106050817</v>
      </c>
      <c r="AC755" s="25" t="str">
        <f>VLOOKUP(AB755,Data!AF:AG,2,0)</f>
        <v>9106050817-00015056</v>
      </c>
      <c r="AE755" s="25" t="str">
        <f>VLOOKUP(AC755,Data!A:G,7,0)</f>
        <v>00015056</v>
      </c>
      <c r="AF755" s="25" t="str">
        <f>VLOOKUP(AC755,Data!A:D,4,0)</f>
        <v>10/10/2025</v>
      </c>
      <c r="AG755" s="20" t="s">
        <v>247</v>
      </c>
      <c r="AH755" s="25" t="s">
        <v>3795</v>
      </c>
      <c r="AI755" s="25" t="str">
        <f>VLOOKUP(AG755,'mã win'!B:K,10,0)</f>
        <v>N</v>
      </c>
      <c r="AJ755" s="20" t="str">
        <f>VLOOKUP(Q755,'mã sp'!A:B,2,0)</f>
        <v>CC300</v>
      </c>
      <c r="AK755" s="25" t="str">
        <f>VLOOKUP(AC755,Data!A:F,6,0)</f>
        <v>K25TTM</v>
      </c>
      <c r="AL755" s="20" t="str">
        <f t="shared" si="44"/>
        <v>6731 WM+ VTU 180-182 Võ Thị Sáu</v>
      </c>
      <c r="AM755" s="20" t="str">
        <f>VLOOKUP(AC755,Data!A:M,13,0)</f>
        <v>0104918404-047</v>
      </c>
      <c r="AO755" s="20" t="str">
        <f t="shared" si="45"/>
        <v/>
      </c>
      <c r="AP755" s="20" t="str">
        <f>IF(AND(AM755="0104918404",AO755=""),"WIN"&amp;L755,IF(AO755="",VLOOKUP(AM755,'mã win'!B:J,9,0),""))</f>
        <v>WIN-047</v>
      </c>
      <c r="AQ755" s="25" t="str">
        <f t="shared" si="46"/>
        <v>WIN-047</v>
      </c>
      <c r="AR755" s="1">
        <f t="shared" si="47"/>
        <v>80190</v>
      </c>
    </row>
    <row r="756" spans="1:44" x14ac:dyDescent="0.25">
      <c r="A756" s="20">
        <v>8254</v>
      </c>
      <c r="B756" s="21">
        <v>9106050804</v>
      </c>
      <c r="C756" s="22">
        <v>45940</v>
      </c>
      <c r="D756" s="22">
        <v>45940</v>
      </c>
      <c r="E756" s="23">
        <v>45940.651327974498</v>
      </c>
      <c r="F756" s="21" t="s">
        <v>7766</v>
      </c>
      <c r="G756" s="22"/>
      <c r="H756" s="20" t="s">
        <v>4127</v>
      </c>
      <c r="I756" s="21" t="s">
        <v>4128</v>
      </c>
      <c r="J756" s="20" t="s">
        <v>4129</v>
      </c>
      <c r="K756" s="20" t="s">
        <v>4130</v>
      </c>
      <c r="L756" s="21" t="s">
        <v>6163</v>
      </c>
      <c r="M756" s="20" t="s">
        <v>6164</v>
      </c>
      <c r="N756" s="20" t="s">
        <v>6165</v>
      </c>
      <c r="O756" s="20">
        <v>10</v>
      </c>
      <c r="P756" s="21" t="s">
        <v>4139</v>
      </c>
      <c r="Q756" s="20" t="s">
        <v>3948</v>
      </c>
      <c r="R756" s="21" t="s">
        <v>4140</v>
      </c>
      <c r="S756" s="21" t="s">
        <v>4133</v>
      </c>
      <c r="T756" s="20">
        <v>74250</v>
      </c>
      <c r="U756" s="20">
        <v>6</v>
      </c>
      <c r="V756" s="20">
        <v>0</v>
      </c>
      <c r="W756" s="20" t="s">
        <v>6164</v>
      </c>
      <c r="Y756" s="22">
        <v>45940.6513263542</v>
      </c>
      <c r="AA756" s="20" t="s">
        <v>4134</v>
      </c>
      <c r="AB756" s="27">
        <v>9106050804</v>
      </c>
      <c r="AC756" s="25" t="str">
        <f>VLOOKUP(AB756,Data!AF:AG,2,0)</f>
        <v>9106050804-00033787</v>
      </c>
      <c r="AE756" s="25" t="str">
        <f>VLOOKUP(AC756,Data!A:G,7,0)</f>
        <v>00033787</v>
      </c>
      <c r="AF756" s="25" t="str">
        <f>VLOOKUP(AC756,Data!A:D,4,0)</f>
        <v>10/10/2025</v>
      </c>
      <c r="AG756" s="20" t="s">
        <v>164</v>
      </c>
      <c r="AH756" s="25" t="s">
        <v>3686</v>
      </c>
      <c r="AI756" s="25" t="str">
        <f>VLOOKUP(AG756,'mã win'!B:K,10,0)</f>
        <v>B</v>
      </c>
      <c r="AJ756" s="20" t="str">
        <f>VLOOKUP(Q756,'mã sp'!A:B,2,0)</f>
        <v>CC300</v>
      </c>
      <c r="AK756" s="25" t="str">
        <f>VLOOKUP(AC756,Data!A:F,6,0)</f>
        <v>K25TTM</v>
      </c>
      <c r="AL756" s="20" t="str">
        <f t="shared" si="44"/>
        <v>2B19 WM+ THA 57 Hải Thượng Lãn Ông</v>
      </c>
      <c r="AM756" s="20" t="str">
        <f>VLOOKUP(AC756,Data!A:M,13,0)</f>
        <v>0104918404-020</v>
      </c>
      <c r="AO756" s="20" t="str">
        <f t="shared" si="45"/>
        <v/>
      </c>
      <c r="AP756" s="20" t="str">
        <f>IF(AND(AM756="0104918404",AO756=""),"WIN"&amp;L756,IF(AO756="",VLOOKUP(AM756,'mã win'!B:J,9,0),""))</f>
        <v>WIN-020</v>
      </c>
      <c r="AQ756" s="25" t="str">
        <f t="shared" si="46"/>
        <v>WIN-020</v>
      </c>
      <c r="AR756" s="1">
        <f t="shared" si="47"/>
        <v>481140</v>
      </c>
    </row>
    <row r="757" spans="1:44" x14ac:dyDescent="0.25">
      <c r="A757" s="20">
        <v>8255</v>
      </c>
      <c r="B757" s="21">
        <v>9106050846</v>
      </c>
      <c r="C757" s="22">
        <v>45940</v>
      </c>
      <c r="D757" s="22">
        <v>45940</v>
      </c>
      <c r="E757" s="23">
        <v>45940.654154780103</v>
      </c>
      <c r="F757" s="21" t="s">
        <v>7767</v>
      </c>
      <c r="G757" s="22"/>
      <c r="H757" s="20" t="s">
        <v>4127</v>
      </c>
      <c r="I757" s="21" t="s">
        <v>4128</v>
      </c>
      <c r="J757" s="20" t="s">
        <v>4129</v>
      </c>
      <c r="K757" s="20" t="s">
        <v>4130</v>
      </c>
      <c r="L757" s="21" t="s">
        <v>6163</v>
      </c>
      <c r="M757" s="20" t="s">
        <v>6164</v>
      </c>
      <c r="N757" s="20" t="s">
        <v>6165</v>
      </c>
      <c r="O757" s="20">
        <v>10</v>
      </c>
      <c r="P757" s="21" t="s">
        <v>4150</v>
      </c>
      <c r="Q757" s="20" t="s">
        <v>3966</v>
      </c>
      <c r="R757" s="21" t="s">
        <v>4151</v>
      </c>
      <c r="S757" s="21" t="s">
        <v>4133</v>
      </c>
      <c r="T757" s="20">
        <v>70950</v>
      </c>
      <c r="U757" s="20">
        <v>10</v>
      </c>
      <c r="V757" s="20">
        <v>0</v>
      </c>
      <c r="W757" s="20" t="s">
        <v>6164</v>
      </c>
      <c r="Y757" s="22">
        <v>45940.654153124997</v>
      </c>
      <c r="AA757" s="20" t="s">
        <v>4134</v>
      </c>
      <c r="AB757" s="27">
        <v>9106050846</v>
      </c>
      <c r="AC757" s="25" t="str">
        <f>VLOOKUP(AB757,Data!AF:AG,2,0)</f>
        <v>9106050846-00033792</v>
      </c>
      <c r="AE757" s="25" t="str">
        <f>VLOOKUP(AC757,Data!A:G,7,0)</f>
        <v>00033792</v>
      </c>
      <c r="AF757" s="25" t="str">
        <f>VLOOKUP(AC757,Data!A:D,4,0)</f>
        <v>10/10/2025</v>
      </c>
      <c r="AG757" s="20" t="s">
        <v>164</v>
      </c>
      <c r="AH757" s="25" t="s">
        <v>3686</v>
      </c>
      <c r="AI757" s="25" t="str">
        <f>VLOOKUP(AG757,'mã win'!B:K,10,0)</f>
        <v>B</v>
      </c>
      <c r="AJ757" s="20" t="str">
        <f>VLOOKUP(Q757,'mã sp'!A:B,2,0)</f>
        <v>CN300</v>
      </c>
      <c r="AK757" s="25" t="str">
        <f>VLOOKUP(AC757,Data!A:F,6,0)</f>
        <v>K25TTM</v>
      </c>
      <c r="AL757" s="20" t="str">
        <f t="shared" si="44"/>
        <v>2B19 WM+ THA 57 Hải Thượng Lãn Ông</v>
      </c>
      <c r="AM757" s="20" t="str">
        <f>VLOOKUP(AC757,Data!A:M,13,0)</f>
        <v>0104918404-020</v>
      </c>
      <c r="AO757" s="20" t="str">
        <f t="shared" si="45"/>
        <v/>
      </c>
      <c r="AP757" s="20" t="str">
        <f>IF(AND(AM757="0104918404",AO757=""),"WIN"&amp;L757,IF(AO757="",VLOOKUP(AM757,'mã win'!B:J,9,0),""))</f>
        <v>WIN-020</v>
      </c>
      <c r="AQ757" s="25" t="str">
        <f t="shared" si="46"/>
        <v>WIN-020</v>
      </c>
      <c r="AR757" s="1">
        <f t="shared" si="47"/>
        <v>766260</v>
      </c>
    </row>
    <row r="758" spans="1:44" x14ac:dyDescent="0.25">
      <c r="A758" s="20">
        <v>8256</v>
      </c>
      <c r="B758" s="21">
        <v>9106050912</v>
      </c>
      <c r="C758" s="22">
        <v>45940</v>
      </c>
      <c r="D758" s="22">
        <v>45940</v>
      </c>
      <c r="E758" s="23">
        <v>45940.657467210702</v>
      </c>
      <c r="F758" s="21" t="s">
        <v>7768</v>
      </c>
      <c r="G758" s="22"/>
      <c r="H758" s="20" t="s">
        <v>4127</v>
      </c>
      <c r="I758" s="21" t="s">
        <v>4128</v>
      </c>
      <c r="J758" s="20" t="s">
        <v>4129</v>
      </c>
      <c r="K758" s="20" t="s">
        <v>4130</v>
      </c>
      <c r="L758" s="21" t="s">
        <v>4815</v>
      </c>
      <c r="M758" s="20" t="s">
        <v>4816</v>
      </c>
      <c r="N758" s="20" t="s">
        <v>4817</v>
      </c>
      <c r="O758" s="20">
        <v>10</v>
      </c>
      <c r="P758" s="21" t="s">
        <v>4152</v>
      </c>
      <c r="Q758" s="20" t="s">
        <v>4012</v>
      </c>
      <c r="R758" s="21" t="s">
        <v>4153</v>
      </c>
      <c r="S758" s="21" t="s">
        <v>4133</v>
      </c>
      <c r="T758" s="20">
        <v>50182</v>
      </c>
      <c r="U758" s="20">
        <v>2</v>
      </c>
      <c r="V758" s="20">
        <v>0</v>
      </c>
      <c r="W758" s="20" t="s">
        <v>4818</v>
      </c>
      <c r="Y758" s="22">
        <v>45940.657465509299</v>
      </c>
      <c r="AA758" s="20" t="s">
        <v>4134</v>
      </c>
      <c r="AB758" s="27">
        <v>9106050912</v>
      </c>
      <c r="AC758" s="25" t="str">
        <f>VLOOKUP(AB758,Data!AF:AG,2,0)</f>
        <v>9106050912-00160860</v>
      </c>
      <c r="AE758" s="25" t="str">
        <f>VLOOKUP(AC758,Data!A:G,7,0)</f>
        <v>00160860</v>
      </c>
      <c r="AF758" s="25" t="str">
        <f>VLOOKUP(AC758,Data!A:D,4,0)</f>
        <v>10/10/2025</v>
      </c>
      <c r="AG758" s="20" t="s">
        <v>198</v>
      </c>
      <c r="AH758" s="25" t="s">
        <v>10631</v>
      </c>
      <c r="AI758" s="25" t="str">
        <f>VLOOKUP(AG758,'mã win'!B:K,10,0)</f>
        <v>N</v>
      </c>
      <c r="AJ758" s="20" t="str">
        <f>VLOOKUP(Q758,'mã sp'!A:B,2,0)</f>
        <v>GTLX250G</v>
      </c>
      <c r="AK758" s="25" t="str">
        <f>VLOOKUP(AC758,Data!A:F,6,0)</f>
        <v>K25TTM</v>
      </c>
      <c r="AL758" s="20" t="str">
        <f t="shared" si="44"/>
        <v>2AY1 WM+ HCM MP9-001.02, Panorama Mizuki</v>
      </c>
      <c r="AM758" s="20" t="str">
        <f>VLOOKUP(AC758,Data!A:M,13,0)</f>
        <v>0104918404</v>
      </c>
      <c r="AN758" s="20">
        <f>MATCH(L758,[1]Khach_hang!$O:$O,0)</f>
        <v>604</v>
      </c>
      <c r="AO758" s="20" t="str">
        <f t="shared" si="45"/>
        <v>WIN2AY1</v>
      </c>
      <c r="AP758" s="20" t="str">
        <f>IF(AND(AM758="0104918404",AO758=""),"WIN"&amp;L758,IF(AO758="",VLOOKUP(AM758,'mã win'!B:J,9,0),""))</f>
        <v/>
      </c>
      <c r="AQ758" s="25" t="str">
        <f t="shared" si="46"/>
        <v>WIN2AY1</v>
      </c>
      <c r="AR758" s="1">
        <f t="shared" si="47"/>
        <v>108393.12</v>
      </c>
    </row>
    <row r="759" spans="1:44" x14ac:dyDescent="0.25">
      <c r="A759" s="20">
        <v>8257</v>
      </c>
      <c r="B759" s="21">
        <v>9106050912</v>
      </c>
      <c r="C759" s="22">
        <v>45940</v>
      </c>
      <c r="D759" s="22">
        <v>45940</v>
      </c>
      <c r="E759" s="23">
        <v>45940.657467210702</v>
      </c>
      <c r="F759" s="21" t="s">
        <v>7768</v>
      </c>
      <c r="G759" s="22"/>
      <c r="H759" s="20" t="s">
        <v>4127</v>
      </c>
      <c r="I759" s="21" t="s">
        <v>4128</v>
      </c>
      <c r="J759" s="20" t="s">
        <v>4129</v>
      </c>
      <c r="K759" s="20" t="s">
        <v>4130</v>
      </c>
      <c r="L759" s="21" t="s">
        <v>4815</v>
      </c>
      <c r="M759" s="20" t="s">
        <v>4816</v>
      </c>
      <c r="N759" s="20" t="s">
        <v>4817</v>
      </c>
      <c r="O759" s="20">
        <v>20</v>
      </c>
      <c r="P759" s="21" t="s">
        <v>4141</v>
      </c>
      <c r="Q759" s="20" t="s">
        <v>4058</v>
      </c>
      <c r="R759" s="21" t="s">
        <v>4142</v>
      </c>
      <c r="S759" s="21" t="s">
        <v>4133</v>
      </c>
      <c r="T759" s="20">
        <v>37720</v>
      </c>
      <c r="U759" s="20">
        <v>2</v>
      </c>
      <c r="V759" s="20">
        <v>0</v>
      </c>
      <c r="W759" s="20" t="s">
        <v>4818</v>
      </c>
      <c r="Y759" s="22">
        <v>45940.657465509299</v>
      </c>
      <c r="AA759" s="20" t="s">
        <v>4134</v>
      </c>
      <c r="AB759" s="27">
        <v>9106050912</v>
      </c>
      <c r="AC759" s="25" t="str">
        <f>VLOOKUP(AB759,Data!AF:AG,2,0)</f>
        <v>9106050912-00160860</v>
      </c>
      <c r="AE759" s="25" t="str">
        <f>VLOOKUP(AC759,Data!A:G,7,0)</f>
        <v>00160860</v>
      </c>
      <c r="AF759" s="25" t="str">
        <f>VLOOKUP(AC759,Data!A:D,4,0)</f>
        <v>10/10/2025</v>
      </c>
      <c r="AG759" s="20" t="s">
        <v>198</v>
      </c>
      <c r="AH759" s="25" t="s">
        <v>10631</v>
      </c>
      <c r="AI759" s="25" t="str">
        <f>VLOOKUP(AG759,'mã win'!B:K,10,0)</f>
        <v>N</v>
      </c>
      <c r="AJ759" s="20" t="str">
        <f>VLOOKUP(Q759,'mã sp'!A:B,2,0)</f>
        <v>MNH250</v>
      </c>
      <c r="AK759" s="25" t="str">
        <f>VLOOKUP(AC759,Data!A:F,6,0)</f>
        <v>K25TTM</v>
      </c>
      <c r="AL759" s="20" t="str">
        <f t="shared" si="44"/>
        <v>2AY1 WM+ HCM MP9-001.02, Panorama Mizuki</v>
      </c>
      <c r="AM759" s="20" t="str">
        <f>VLOOKUP(AC759,Data!A:M,13,0)</f>
        <v>0104918404</v>
      </c>
      <c r="AN759" s="20">
        <f>MATCH(L759,[1]Khach_hang!$O:$O,0)</f>
        <v>604</v>
      </c>
      <c r="AO759" s="20" t="str">
        <f t="shared" si="45"/>
        <v>WIN2AY1</v>
      </c>
      <c r="AP759" s="20" t="str">
        <f>IF(AND(AM759="0104918404",AO759=""),"WIN"&amp;L759,IF(AO759="",VLOOKUP(AM759,'mã win'!B:J,9,0),""))</f>
        <v/>
      </c>
      <c r="AQ759" s="25" t="str">
        <f t="shared" si="46"/>
        <v>WIN2AY1</v>
      </c>
      <c r="AR759" s="1">
        <f t="shared" si="47"/>
        <v>81475.199999999997</v>
      </c>
    </row>
    <row r="760" spans="1:44" x14ac:dyDescent="0.25">
      <c r="A760" s="20">
        <v>8258</v>
      </c>
      <c r="B760" s="21">
        <v>9106050912</v>
      </c>
      <c r="C760" s="22">
        <v>45940</v>
      </c>
      <c r="D760" s="22">
        <v>45940</v>
      </c>
      <c r="E760" s="23">
        <v>45940.657467210702</v>
      </c>
      <c r="F760" s="21" t="s">
        <v>7768</v>
      </c>
      <c r="G760" s="22"/>
      <c r="H760" s="20" t="s">
        <v>4127</v>
      </c>
      <c r="I760" s="21" t="s">
        <v>4128</v>
      </c>
      <c r="J760" s="20" t="s">
        <v>4129</v>
      </c>
      <c r="K760" s="20" t="s">
        <v>4130</v>
      </c>
      <c r="L760" s="21" t="s">
        <v>4815</v>
      </c>
      <c r="M760" s="20" t="s">
        <v>4816</v>
      </c>
      <c r="N760" s="20" t="s">
        <v>4817</v>
      </c>
      <c r="O760" s="20">
        <v>30</v>
      </c>
      <c r="P760" s="21" t="s">
        <v>4137</v>
      </c>
      <c r="Q760" s="20" t="s">
        <v>4098</v>
      </c>
      <c r="R760" s="21" t="s">
        <v>4138</v>
      </c>
      <c r="S760" s="21" t="s">
        <v>4133</v>
      </c>
      <c r="T760" s="20">
        <v>111058</v>
      </c>
      <c r="U760" s="20">
        <v>2</v>
      </c>
      <c r="V760" s="20">
        <v>0</v>
      </c>
      <c r="W760" s="20" t="s">
        <v>4818</v>
      </c>
      <c r="Y760" s="22">
        <v>45940.657465509299</v>
      </c>
      <c r="AA760" s="20" t="s">
        <v>4134</v>
      </c>
      <c r="AB760" s="27">
        <v>9106050912</v>
      </c>
      <c r="AC760" s="25" t="str">
        <f>VLOOKUP(AB760,Data!AF:AG,2,0)</f>
        <v>9106050912-00160860</v>
      </c>
      <c r="AE760" s="25" t="str">
        <f>VLOOKUP(AC760,Data!A:G,7,0)</f>
        <v>00160860</v>
      </c>
      <c r="AF760" s="25" t="str">
        <f>VLOOKUP(AC760,Data!A:D,4,0)</f>
        <v>10/10/2025</v>
      </c>
      <c r="AG760" s="20" t="s">
        <v>198</v>
      </c>
      <c r="AH760" s="25" t="s">
        <v>10631</v>
      </c>
      <c r="AI760" s="25" t="str">
        <f>VLOOKUP(AG760,'mã win'!B:K,10,0)</f>
        <v>N</v>
      </c>
      <c r="AJ760" s="20" t="str">
        <f>VLOOKUP(Q760,'mã sp'!A:B,2,0)</f>
        <v>GM500</v>
      </c>
      <c r="AK760" s="25" t="str">
        <f>VLOOKUP(AC760,Data!A:F,6,0)</f>
        <v>K25TTM</v>
      </c>
      <c r="AL760" s="20" t="str">
        <f t="shared" si="44"/>
        <v>2AY1 WM+ HCM MP9-001.02, Panorama Mizuki</v>
      </c>
      <c r="AM760" s="20" t="str">
        <f>VLOOKUP(AC760,Data!A:M,13,0)</f>
        <v>0104918404</v>
      </c>
      <c r="AN760" s="20">
        <f>MATCH(L760,[1]Khach_hang!$O:$O,0)</f>
        <v>604</v>
      </c>
      <c r="AO760" s="20" t="str">
        <f t="shared" si="45"/>
        <v>WIN2AY1</v>
      </c>
      <c r="AP760" s="20" t="str">
        <f>IF(AND(AM760="0104918404",AO760=""),"WIN"&amp;L760,IF(AO760="",VLOOKUP(AM760,'mã win'!B:J,9,0),""))</f>
        <v/>
      </c>
      <c r="AQ760" s="25" t="str">
        <f t="shared" si="46"/>
        <v>WIN2AY1</v>
      </c>
      <c r="AR760" s="1">
        <f t="shared" si="47"/>
        <v>239885.28</v>
      </c>
    </row>
    <row r="761" spans="1:44" x14ac:dyDescent="0.25">
      <c r="A761" s="20">
        <v>8259</v>
      </c>
      <c r="B761" s="21">
        <v>9106050912</v>
      </c>
      <c r="C761" s="22">
        <v>45940</v>
      </c>
      <c r="D761" s="22">
        <v>45940</v>
      </c>
      <c r="E761" s="23">
        <v>45940.657467210702</v>
      </c>
      <c r="F761" s="21" t="s">
        <v>7768</v>
      </c>
      <c r="G761" s="22"/>
      <c r="H761" s="20" t="s">
        <v>4127</v>
      </c>
      <c r="I761" s="21" t="s">
        <v>4128</v>
      </c>
      <c r="J761" s="20" t="s">
        <v>4129</v>
      </c>
      <c r="K761" s="20" t="s">
        <v>4130</v>
      </c>
      <c r="L761" s="21" t="s">
        <v>4815</v>
      </c>
      <c r="M761" s="20" t="s">
        <v>4816</v>
      </c>
      <c r="N761" s="20" t="s">
        <v>4817</v>
      </c>
      <c r="O761" s="20">
        <v>40</v>
      </c>
      <c r="P761" s="21" t="s">
        <v>4139</v>
      </c>
      <c r="Q761" s="20" t="s">
        <v>3948</v>
      </c>
      <c r="R761" s="21" t="s">
        <v>4140</v>
      </c>
      <c r="S761" s="21" t="s">
        <v>4133</v>
      </c>
      <c r="T761" s="20">
        <v>74250</v>
      </c>
      <c r="U761" s="20">
        <v>3</v>
      </c>
      <c r="V761" s="20">
        <v>0</v>
      </c>
      <c r="W761" s="20" t="s">
        <v>4818</v>
      </c>
      <c r="Y761" s="22">
        <v>45940.657465509299</v>
      </c>
      <c r="AA761" s="20" t="s">
        <v>4134</v>
      </c>
      <c r="AB761" s="27">
        <v>9106050912</v>
      </c>
      <c r="AC761" s="25" t="str">
        <f>VLOOKUP(AB761,Data!AF:AG,2,0)</f>
        <v>9106050912-00160860</v>
      </c>
      <c r="AE761" s="25" t="str">
        <f>VLOOKUP(AC761,Data!A:G,7,0)</f>
        <v>00160860</v>
      </c>
      <c r="AF761" s="25" t="str">
        <f>VLOOKUP(AC761,Data!A:D,4,0)</f>
        <v>10/10/2025</v>
      </c>
      <c r="AG761" s="20" t="s">
        <v>198</v>
      </c>
      <c r="AH761" s="25" t="s">
        <v>10631</v>
      </c>
      <c r="AI761" s="25" t="str">
        <f>VLOOKUP(AG761,'mã win'!B:K,10,0)</f>
        <v>N</v>
      </c>
      <c r="AJ761" s="20" t="str">
        <f>VLOOKUP(Q761,'mã sp'!A:B,2,0)</f>
        <v>CC300</v>
      </c>
      <c r="AK761" s="25" t="str">
        <f>VLOOKUP(AC761,Data!A:F,6,0)</f>
        <v>K25TTM</v>
      </c>
      <c r="AL761" s="20" t="str">
        <f t="shared" si="44"/>
        <v>2AY1 WM+ HCM MP9-001.02, Panorama Mizuki</v>
      </c>
      <c r="AM761" s="20" t="str">
        <f>VLOOKUP(AC761,Data!A:M,13,0)</f>
        <v>0104918404</v>
      </c>
      <c r="AN761" s="20">
        <f>MATCH(L761,[1]Khach_hang!$O:$O,0)</f>
        <v>604</v>
      </c>
      <c r="AO761" s="20" t="str">
        <f t="shared" si="45"/>
        <v>WIN2AY1</v>
      </c>
      <c r="AP761" s="20" t="str">
        <f>IF(AND(AM761="0104918404",AO761=""),"WIN"&amp;L761,IF(AO761="",VLOOKUP(AM761,'mã win'!B:J,9,0),""))</f>
        <v/>
      </c>
      <c r="AQ761" s="25" t="str">
        <f t="shared" si="46"/>
        <v>WIN2AY1</v>
      </c>
      <c r="AR761" s="1">
        <f t="shared" si="47"/>
        <v>240570</v>
      </c>
    </row>
    <row r="762" spans="1:44" x14ac:dyDescent="0.25">
      <c r="A762" s="20">
        <v>8260</v>
      </c>
      <c r="B762" s="21">
        <v>9106050912</v>
      </c>
      <c r="C762" s="22">
        <v>45940</v>
      </c>
      <c r="D762" s="22">
        <v>45940</v>
      </c>
      <c r="E762" s="23">
        <v>45940.657467210702</v>
      </c>
      <c r="F762" s="21" t="s">
        <v>7768</v>
      </c>
      <c r="G762" s="22"/>
      <c r="H762" s="20" t="s">
        <v>4127</v>
      </c>
      <c r="I762" s="21" t="s">
        <v>4128</v>
      </c>
      <c r="J762" s="20" t="s">
        <v>4129</v>
      </c>
      <c r="K762" s="20" t="s">
        <v>4130</v>
      </c>
      <c r="L762" s="21" t="s">
        <v>4815</v>
      </c>
      <c r="M762" s="20" t="s">
        <v>4816</v>
      </c>
      <c r="N762" s="20" t="s">
        <v>4817</v>
      </c>
      <c r="O762" s="20">
        <v>50</v>
      </c>
      <c r="P762" s="21" t="s">
        <v>4150</v>
      </c>
      <c r="Q762" s="20" t="s">
        <v>3966</v>
      </c>
      <c r="R762" s="21" t="s">
        <v>4151</v>
      </c>
      <c r="S762" s="21" t="s">
        <v>4133</v>
      </c>
      <c r="T762" s="20">
        <v>70950</v>
      </c>
      <c r="U762" s="20">
        <v>2</v>
      </c>
      <c r="V762" s="20">
        <v>0</v>
      </c>
      <c r="W762" s="20" t="s">
        <v>4818</v>
      </c>
      <c r="Y762" s="22">
        <v>45940.657465509299</v>
      </c>
      <c r="AA762" s="20" t="s">
        <v>4134</v>
      </c>
      <c r="AB762" s="27">
        <v>9106050912</v>
      </c>
      <c r="AC762" s="25" t="str">
        <f>VLOOKUP(AB762,Data!AF:AG,2,0)</f>
        <v>9106050912-00160860</v>
      </c>
      <c r="AE762" s="25" t="str">
        <f>VLOOKUP(AC762,Data!A:G,7,0)</f>
        <v>00160860</v>
      </c>
      <c r="AF762" s="25" t="str">
        <f>VLOOKUP(AC762,Data!A:D,4,0)</f>
        <v>10/10/2025</v>
      </c>
      <c r="AG762" s="20" t="s">
        <v>198</v>
      </c>
      <c r="AH762" s="25" t="s">
        <v>10631</v>
      </c>
      <c r="AI762" s="25" t="str">
        <f>VLOOKUP(AG762,'mã win'!B:K,10,0)</f>
        <v>N</v>
      </c>
      <c r="AJ762" s="20" t="str">
        <f>VLOOKUP(Q762,'mã sp'!A:B,2,0)</f>
        <v>CN300</v>
      </c>
      <c r="AK762" s="25" t="str">
        <f>VLOOKUP(AC762,Data!A:F,6,0)</f>
        <v>K25TTM</v>
      </c>
      <c r="AL762" s="20" t="str">
        <f t="shared" si="44"/>
        <v>2AY1 WM+ HCM MP9-001.02, Panorama Mizuki</v>
      </c>
      <c r="AM762" s="20" t="str">
        <f>VLOOKUP(AC762,Data!A:M,13,0)</f>
        <v>0104918404</v>
      </c>
      <c r="AN762" s="20">
        <f>MATCH(L762,[1]Khach_hang!$O:$O,0)</f>
        <v>604</v>
      </c>
      <c r="AO762" s="20" t="str">
        <f t="shared" si="45"/>
        <v>WIN2AY1</v>
      </c>
      <c r="AP762" s="20" t="str">
        <f>IF(AND(AM762="0104918404",AO762=""),"WIN"&amp;L762,IF(AO762="",VLOOKUP(AM762,'mã win'!B:J,9,0),""))</f>
        <v/>
      </c>
      <c r="AQ762" s="25" t="str">
        <f t="shared" si="46"/>
        <v>WIN2AY1</v>
      </c>
      <c r="AR762" s="1">
        <f t="shared" si="47"/>
        <v>153252</v>
      </c>
    </row>
    <row r="763" spans="1:44" x14ac:dyDescent="0.25">
      <c r="A763" s="20">
        <v>8261</v>
      </c>
      <c r="B763" s="21">
        <v>9106050938</v>
      </c>
      <c r="C763" s="22">
        <v>45940</v>
      </c>
      <c r="D763" s="22">
        <v>45945</v>
      </c>
      <c r="E763" s="23">
        <v>45940.659874305602</v>
      </c>
      <c r="F763" s="21" t="s">
        <v>7769</v>
      </c>
      <c r="G763" s="22"/>
      <c r="H763" s="20" t="s">
        <v>4127</v>
      </c>
      <c r="I763" s="21" t="s">
        <v>4128</v>
      </c>
      <c r="J763" s="20" t="s">
        <v>4129</v>
      </c>
      <c r="K763" s="20" t="s">
        <v>4130</v>
      </c>
      <c r="L763" s="21" t="s">
        <v>7770</v>
      </c>
      <c r="M763" s="20" t="s">
        <v>7771</v>
      </c>
      <c r="N763" s="20" t="s">
        <v>7772</v>
      </c>
      <c r="O763" s="20">
        <v>10</v>
      </c>
      <c r="P763" s="21" t="s">
        <v>4137</v>
      </c>
      <c r="Q763" s="20" t="s">
        <v>4098</v>
      </c>
      <c r="R763" s="21" t="s">
        <v>4138</v>
      </c>
      <c r="S763" s="21" t="s">
        <v>4133</v>
      </c>
      <c r="T763" s="20">
        <v>111058</v>
      </c>
      <c r="U763" s="20">
        <v>1</v>
      </c>
      <c r="V763" s="20">
        <v>0</v>
      </c>
      <c r="W763" s="20" t="s">
        <v>7771</v>
      </c>
      <c r="X763" s="20" t="s">
        <v>7773</v>
      </c>
      <c r="Y763" s="22">
        <v>45940.659872604199</v>
      </c>
      <c r="AA763" s="20" t="s">
        <v>4134</v>
      </c>
      <c r="AB763" s="27">
        <v>9106050938</v>
      </c>
      <c r="AC763" s="25" t="str">
        <f>VLOOKUP(AB763,Data!AF:AG,2,0)</f>
        <v>9106050938-00033795</v>
      </c>
      <c r="AE763" s="25" t="str">
        <f>VLOOKUP(AC763,Data!A:G,7,0)</f>
        <v>00033795</v>
      </c>
      <c r="AF763" s="25" t="str">
        <f>VLOOKUP(AC763,Data!A:D,4,0)</f>
        <v>10/10/2025</v>
      </c>
      <c r="AG763" s="20" t="s">
        <v>164</v>
      </c>
      <c r="AH763" s="25" t="s">
        <v>3686</v>
      </c>
      <c r="AI763" s="25" t="str">
        <f>VLOOKUP(AG763,'mã win'!B:K,10,0)</f>
        <v>B</v>
      </c>
      <c r="AJ763" s="20" t="str">
        <f>VLOOKUP(Q763,'mã sp'!A:B,2,0)</f>
        <v>GM500</v>
      </c>
      <c r="AK763" s="25" t="str">
        <f>VLOOKUP(AC763,Data!A:F,6,0)</f>
        <v>K25TTM</v>
      </c>
      <c r="AL763" s="20" t="str">
        <f t="shared" si="44"/>
        <v>6922 WM+ THA Uy Nam, Quảng Xương</v>
      </c>
      <c r="AM763" s="20" t="str">
        <f>VLOOKUP(AC763,Data!A:M,13,0)</f>
        <v>0104918404-020</v>
      </c>
      <c r="AO763" s="20" t="str">
        <f t="shared" si="45"/>
        <v/>
      </c>
      <c r="AP763" s="20" t="str">
        <f>IF(AND(AM763="0104918404",AO763=""),"WIN"&amp;L763,IF(AO763="",VLOOKUP(AM763,'mã win'!B:J,9,0),""))</f>
        <v>WIN-020</v>
      </c>
      <c r="AQ763" s="25" t="str">
        <f t="shared" si="46"/>
        <v>WIN-020</v>
      </c>
      <c r="AR763" s="1">
        <f t="shared" si="47"/>
        <v>119942.64</v>
      </c>
    </row>
    <row r="764" spans="1:44" x14ac:dyDescent="0.25">
      <c r="A764" s="20">
        <v>8262</v>
      </c>
      <c r="B764" s="21">
        <v>9106050965</v>
      </c>
      <c r="C764" s="22">
        <v>45940</v>
      </c>
      <c r="D764" s="22">
        <v>45940</v>
      </c>
      <c r="E764" s="23">
        <v>45940.664791053197</v>
      </c>
      <c r="F764" s="21" t="s">
        <v>7774</v>
      </c>
      <c r="G764" s="22"/>
      <c r="H764" s="20" t="s">
        <v>4127</v>
      </c>
      <c r="I764" s="21" t="s">
        <v>4128</v>
      </c>
      <c r="J764" s="20" t="s">
        <v>4129</v>
      </c>
      <c r="K764" s="20" t="s">
        <v>4130</v>
      </c>
      <c r="L764" s="21" t="s">
        <v>4990</v>
      </c>
      <c r="M764" s="20" t="s">
        <v>4991</v>
      </c>
      <c r="N764" s="20" t="s">
        <v>4992</v>
      </c>
      <c r="O764" s="20">
        <v>10</v>
      </c>
      <c r="P764" s="21" t="s">
        <v>4152</v>
      </c>
      <c r="Q764" s="20" t="s">
        <v>4012</v>
      </c>
      <c r="R764" s="21" t="s">
        <v>4153</v>
      </c>
      <c r="S764" s="21" t="s">
        <v>4133</v>
      </c>
      <c r="T764" s="20">
        <v>50182</v>
      </c>
      <c r="U764" s="20">
        <v>1</v>
      </c>
      <c r="V764" s="20">
        <v>0</v>
      </c>
      <c r="W764" s="20" t="s">
        <v>4991</v>
      </c>
      <c r="X764" s="20" t="s">
        <v>4161</v>
      </c>
      <c r="Y764" s="22">
        <v>45940.664789467599</v>
      </c>
      <c r="AA764" s="20" t="s">
        <v>4134</v>
      </c>
      <c r="AB764" s="27">
        <v>9106050965</v>
      </c>
      <c r="AC764" s="25" t="str">
        <f>VLOOKUP(AB764,Data!AF:AG,2,0)</f>
        <v>9106050965-00033796</v>
      </c>
      <c r="AE764" s="25" t="str">
        <f>VLOOKUP(AC764,Data!A:G,7,0)</f>
        <v>00033796</v>
      </c>
      <c r="AF764" s="25" t="str">
        <f>VLOOKUP(AC764,Data!A:D,4,0)</f>
        <v>10/10/2025</v>
      </c>
      <c r="AG764" s="20" t="s">
        <v>164</v>
      </c>
      <c r="AH764" s="25" t="s">
        <v>3686</v>
      </c>
      <c r="AI764" s="25" t="str">
        <f>VLOOKUP(AG764,'mã win'!B:K,10,0)</f>
        <v>B</v>
      </c>
      <c r="AJ764" s="20" t="str">
        <f>VLOOKUP(Q764,'mã sp'!A:B,2,0)</f>
        <v>GTLX250G</v>
      </c>
      <c r="AK764" s="25" t="str">
        <f>VLOOKUP(AC764,Data!A:F,6,0)</f>
        <v>K25TTM</v>
      </c>
      <c r="AL764" s="20" t="str">
        <f t="shared" si="44"/>
        <v>4308 WM+ THA 168 Thành Thái</v>
      </c>
      <c r="AM764" s="20" t="str">
        <f>VLOOKUP(AC764,Data!A:M,13,0)</f>
        <v>0104918404-020</v>
      </c>
      <c r="AO764" s="20" t="str">
        <f t="shared" si="45"/>
        <v/>
      </c>
      <c r="AP764" s="20" t="str">
        <f>IF(AND(AM764="0104918404",AO764=""),"WIN"&amp;L764,IF(AO764="",VLOOKUP(AM764,'mã win'!B:J,9,0),""))</f>
        <v>WIN-020</v>
      </c>
      <c r="AQ764" s="25" t="str">
        <f t="shared" si="46"/>
        <v>WIN-020</v>
      </c>
      <c r="AR764" s="1">
        <f t="shared" si="47"/>
        <v>54196.56</v>
      </c>
    </row>
    <row r="765" spans="1:44" x14ac:dyDescent="0.25">
      <c r="A765" s="20">
        <v>8263</v>
      </c>
      <c r="B765" s="21">
        <v>9106051050</v>
      </c>
      <c r="C765" s="22">
        <v>45940</v>
      </c>
      <c r="D765" s="22">
        <v>45945</v>
      </c>
      <c r="E765" s="23">
        <v>45940.668629050902</v>
      </c>
      <c r="F765" s="21" t="s">
        <v>7775</v>
      </c>
      <c r="G765" s="22"/>
      <c r="H765" s="20" t="s">
        <v>4127</v>
      </c>
      <c r="I765" s="21" t="s">
        <v>4128</v>
      </c>
      <c r="J765" s="20" t="s">
        <v>4129</v>
      </c>
      <c r="K765" s="20" t="s">
        <v>4130</v>
      </c>
      <c r="L765" s="21" t="s">
        <v>7776</v>
      </c>
      <c r="M765" s="20" t="s">
        <v>7777</v>
      </c>
      <c r="N765" s="20" t="s">
        <v>7778</v>
      </c>
      <c r="O765" s="20">
        <v>10</v>
      </c>
      <c r="P765" s="21" t="s">
        <v>4137</v>
      </c>
      <c r="Q765" s="20" t="s">
        <v>4098</v>
      </c>
      <c r="R765" s="21" t="s">
        <v>4138</v>
      </c>
      <c r="S765" s="21" t="s">
        <v>4133</v>
      </c>
      <c r="T765" s="20">
        <v>111058</v>
      </c>
      <c r="U765" s="20">
        <v>2</v>
      </c>
      <c r="V765" s="20">
        <v>0</v>
      </c>
      <c r="W765" s="20" t="s">
        <v>7777</v>
      </c>
      <c r="Y765" s="22">
        <v>45940.668627511601</v>
      </c>
      <c r="AA765" s="20" t="s">
        <v>4134</v>
      </c>
      <c r="AB765" s="27">
        <v>9106051050</v>
      </c>
      <c r="AC765" s="25" t="str">
        <f>VLOOKUP(AB765,Data!AF:AG,2,0)</f>
        <v>9106051050-00035642</v>
      </c>
      <c r="AE765" s="25" t="str">
        <f>VLOOKUP(AC765,Data!A:G,7,0)</f>
        <v>00035642</v>
      </c>
      <c r="AF765" s="25" t="str">
        <f>VLOOKUP(AC765,Data!A:D,4,0)</f>
        <v>10/10/2025</v>
      </c>
      <c r="AG765" s="20" t="s">
        <v>605</v>
      </c>
      <c r="AH765" s="25" t="s">
        <v>3711</v>
      </c>
      <c r="AI765" s="25" t="str">
        <f>VLOOKUP(AG765,'mã win'!B:K,10,0)</f>
        <v>B</v>
      </c>
      <c r="AJ765" s="20" t="str">
        <f>VLOOKUP(Q765,'mã sp'!A:B,2,0)</f>
        <v>GM500</v>
      </c>
      <c r="AK765" s="25" t="str">
        <f>VLOOKUP(AC765,Data!A:F,6,0)</f>
        <v>K25TTM</v>
      </c>
      <c r="AL765" s="20" t="str">
        <f t="shared" si="44"/>
        <v>2AFJ WM+ HPG Phủ Niệm, Thái Sơn</v>
      </c>
      <c r="AM765" s="20" t="str">
        <f>VLOOKUP(AC765,Data!A:M,13,0)</f>
        <v>0104918404-025</v>
      </c>
      <c r="AO765" s="20" t="str">
        <f t="shared" si="45"/>
        <v/>
      </c>
      <c r="AP765" s="20" t="str">
        <f>IF(AND(AM765="0104918404",AO765=""),"WIN"&amp;L765,IF(AO765="",VLOOKUP(AM765,'mã win'!B:J,9,0),""))</f>
        <v>WIN-025</v>
      </c>
      <c r="AQ765" s="25" t="str">
        <f t="shared" si="46"/>
        <v>WIN-025</v>
      </c>
      <c r="AR765" s="1">
        <f t="shared" si="47"/>
        <v>239885.28</v>
      </c>
    </row>
    <row r="766" spans="1:44" x14ac:dyDescent="0.25">
      <c r="A766" s="20">
        <v>8264</v>
      </c>
      <c r="B766" s="21">
        <v>9106051078</v>
      </c>
      <c r="C766" s="22">
        <v>45940</v>
      </c>
      <c r="D766" s="22">
        <v>45945</v>
      </c>
      <c r="E766" s="23">
        <v>45940.6689247338</v>
      </c>
      <c r="F766" s="21" t="s">
        <v>7779</v>
      </c>
      <c r="G766" s="22"/>
      <c r="H766" s="20" t="s">
        <v>4127</v>
      </c>
      <c r="I766" s="21" t="s">
        <v>4128</v>
      </c>
      <c r="J766" s="20" t="s">
        <v>4129</v>
      </c>
      <c r="K766" s="20" t="s">
        <v>4130</v>
      </c>
      <c r="L766" s="21" t="s">
        <v>5841</v>
      </c>
      <c r="M766" s="20" t="s">
        <v>5842</v>
      </c>
      <c r="N766" s="20" t="s">
        <v>5843</v>
      </c>
      <c r="O766" s="20">
        <v>10</v>
      </c>
      <c r="P766" s="21" t="s">
        <v>4131</v>
      </c>
      <c r="Q766" s="20" t="s">
        <v>4099</v>
      </c>
      <c r="R766" s="21" t="s">
        <v>4132</v>
      </c>
      <c r="S766" s="21" t="s">
        <v>4133</v>
      </c>
      <c r="T766" s="20">
        <v>73431</v>
      </c>
      <c r="U766" s="20">
        <v>1</v>
      </c>
      <c r="V766" s="20">
        <v>0</v>
      </c>
      <c r="W766" s="20" t="s">
        <v>5842</v>
      </c>
      <c r="X766" s="20" t="s">
        <v>5844</v>
      </c>
      <c r="Y766" s="22">
        <v>45940.668923148201</v>
      </c>
      <c r="AA766" s="20" t="s">
        <v>4134</v>
      </c>
      <c r="AB766" s="27">
        <v>9106051078</v>
      </c>
      <c r="AC766" s="25" t="str">
        <f>VLOOKUP(AB766,Data!AF:AG,2,0)</f>
        <v>9106051078-00015062</v>
      </c>
      <c r="AE766" s="25" t="str">
        <f>VLOOKUP(AC766,Data!A:G,7,0)</f>
        <v>00015062</v>
      </c>
      <c r="AF766" s="25" t="str">
        <f>VLOOKUP(AC766,Data!A:D,4,0)</f>
        <v>10/10/2025</v>
      </c>
      <c r="AG766" s="20" t="s">
        <v>143</v>
      </c>
      <c r="AH766" s="25" t="s">
        <v>3621</v>
      </c>
      <c r="AI766" s="25" t="str">
        <f>VLOOKUP(AG766,'mã win'!B:K,10,0)</f>
        <v>B</v>
      </c>
      <c r="AJ766" s="20" t="str">
        <f>VLOOKUP(Q766,'mã sp'!A:B,2,0)</f>
        <v>CGM300</v>
      </c>
      <c r="AK766" s="25" t="str">
        <f>VLOOKUP(AC766,Data!A:F,6,0)</f>
        <v>K25TTM</v>
      </c>
      <c r="AL766" s="20" t="str">
        <f t="shared" si="44"/>
        <v>5590 WM+ HDG 28A Tam Giang</v>
      </c>
      <c r="AM766" s="20" t="str">
        <f>VLOOKUP(AC766,Data!A:M,13,0)</f>
        <v>0104918404-006</v>
      </c>
      <c r="AO766" s="20" t="str">
        <f t="shared" si="45"/>
        <v/>
      </c>
      <c r="AP766" s="20" t="str">
        <f>IF(AND(AM766="0104918404",AO766=""),"WIN"&amp;L766,IF(AO766="",VLOOKUP(AM766,'mã win'!B:J,9,0),""))</f>
        <v>WIN-HDG-00-006</v>
      </c>
      <c r="AQ766" s="25" t="str">
        <f t="shared" si="46"/>
        <v>WIN-HDG-00-006</v>
      </c>
      <c r="AR766" s="1">
        <f t="shared" si="47"/>
        <v>79305.48</v>
      </c>
    </row>
    <row r="767" spans="1:44" x14ac:dyDescent="0.25">
      <c r="A767" s="20">
        <v>8265</v>
      </c>
      <c r="B767" s="21">
        <v>9106051087</v>
      </c>
      <c r="C767" s="22">
        <v>45940</v>
      </c>
      <c r="D767" s="22">
        <v>45945</v>
      </c>
      <c r="E767" s="23">
        <v>45940.668929629603</v>
      </c>
      <c r="F767" s="21" t="s">
        <v>7779</v>
      </c>
      <c r="G767" s="22"/>
      <c r="H767" s="20" t="s">
        <v>4127</v>
      </c>
      <c r="I767" s="21" t="s">
        <v>4128</v>
      </c>
      <c r="J767" s="20" t="s">
        <v>4129</v>
      </c>
      <c r="K767" s="20" t="s">
        <v>4130</v>
      </c>
      <c r="L767" s="21" t="s">
        <v>4871</v>
      </c>
      <c r="M767" s="20" t="s">
        <v>4872</v>
      </c>
      <c r="N767" s="20" t="s">
        <v>4873</v>
      </c>
      <c r="O767" s="20">
        <v>10</v>
      </c>
      <c r="P767" s="21" t="s">
        <v>4137</v>
      </c>
      <c r="Q767" s="20" t="s">
        <v>4098</v>
      </c>
      <c r="R767" s="21" t="s">
        <v>4138</v>
      </c>
      <c r="S767" s="21" t="s">
        <v>4133</v>
      </c>
      <c r="T767" s="20">
        <v>111058</v>
      </c>
      <c r="U767" s="20">
        <v>2</v>
      </c>
      <c r="V767" s="20">
        <v>0</v>
      </c>
      <c r="W767" s="20" t="s">
        <v>4872</v>
      </c>
      <c r="X767" s="20" t="s">
        <v>4272</v>
      </c>
      <c r="Y767" s="22">
        <v>45940.668928090301</v>
      </c>
      <c r="AA767" s="20" t="s">
        <v>4134</v>
      </c>
      <c r="AB767" s="27">
        <v>9106051087</v>
      </c>
      <c r="AC767" s="25" t="str">
        <f>VLOOKUP(AB767,Data!AF:AG,2,0)</f>
        <v>9106051087-00484463</v>
      </c>
      <c r="AE767" s="25" t="str">
        <f>VLOOKUP(AC767,Data!A:G,7,0)</f>
        <v>00484463</v>
      </c>
      <c r="AF767" s="25" t="str">
        <f>VLOOKUP(AC767,Data!A:D,4,0)</f>
        <v>10/10/2025</v>
      </c>
      <c r="AG767" s="20" t="s">
        <v>55</v>
      </c>
      <c r="AH767" s="25" t="s">
        <v>12098</v>
      </c>
      <c r="AI767" s="25" t="str">
        <f>VLOOKUP(AG767,'mã win'!B:K,10,0)</f>
        <v>B</v>
      </c>
      <c r="AJ767" s="20" t="str">
        <f>VLOOKUP(Q767,'mã sp'!A:B,2,0)</f>
        <v>GM500</v>
      </c>
      <c r="AK767" s="25" t="str">
        <f>VLOOKUP(AC767,Data!A:F,6,0)</f>
        <v>K25TTM</v>
      </c>
      <c r="AL767" s="20" t="str">
        <f t="shared" si="44"/>
        <v>4826 WM+ HNI 98 Miếu Thờ</v>
      </c>
      <c r="AM767" s="20" t="str">
        <f>VLOOKUP(AC767,Data!A:M,13,0)</f>
        <v>0104918404-002</v>
      </c>
      <c r="AN767" s="20">
        <f>MATCH(L767,[1]Khach_hang!$O:$O,0)</f>
        <v>1326</v>
      </c>
      <c r="AO767" s="20" t="str">
        <f t="shared" si="45"/>
        <v>WIN4826</v>
      </c>
      <c r="AP767" s="20" t="str">
        <f>IF(AND(AM767="0104918404",AO767=""),"WIN"&amp;L767,IF(AO767="",VLOOKUP(AM767,'mã win'!B:J,9,0),""))</f>
        <v/>
      </c>
      <c r="AQ767" s="25" t="str">
        <f t="shared" si="46"/>
        <v>WIN4826</v>
      </c>
      <c r="AR767" s="1">
        <f t="shared" si="47"/>
        <v>239885.28</v>
      </c>
    </row>
    <row r="768" spans="1:44" x14ac:dyDescent="0.25">
      <c r="A768" s="20">
        <v>8266</v>
      </c>
      <c r="B768" s="21">
        <v>9106051071</v>
      </c>
      <c r="C768" s="22">
        <v>45940</v>
      </c>
      <c r="D768" s="22">
        <v>45940</v>
      </c>
      <c r="E768" s="23">
        <v>45940.670064351798</v>
      </c>
      <c r="F768" s="21" t="s">
        <v>7780</v>
      </c>
      <c r="G768" s="22"/>
      <c r="H768" s="20" t="s">
        <v>4127</v>
      </c>
      <c r="I768" s="21" t="s">
        <v>4128</v>
      </c>
      <c r="J768" s="20" t="s">
        <v>4129</v>
      </c>
      <c r="K768" s="20" t="s">
        <v>4130</v>
      </c>
      <c r="L768" s="21" t="s">
        <v>4368</v>
      </c>
      <c r="M768" s="20" t="s">
        <v>4369</v>
      </c>
      <c r="N768" s="20" t="s">
        <v>4370</v>
      </c>
      <c r="O768" s="20">
        <v>10</v>
      </c>
      <c r="P768" s="21" t="s">
        <v>4139</v>
      </c>
      <c r="Q768" s="20" t="s">
        <v>3948</v>
      </c>
      <c r="R768" s="21" t="s">
        <v>4140</v>
      </c>
      <c r="S768" s="21" t="s">
        <v>4133</v>
      </c>
      <c r="T768" s="20">
        <v>74250</v>
      </c>
      <c r="U768" s="20">
        <v>3</v>
      </c>
      <c r="V768" s="20">
        <v>0</v>
      </c>
      <c r="W768" s="20" t="s">
        <v>4371</v>
      </c>
      <c r="X768" s="20" t="s">
        <v>4372</v>
      </c>
      <c r="Y768" s="22">
        <v>45940.670062696801</v>
      </c>
      <c r="AA768" s="20" t="s">
        <v>4134</v>
      </c>
      <c r="AB768" s="27">
        <v>9106051071</v>
      </c>
      <c r="AC768" s="25" t="str">
        <f>VLOOKUP(AB768,Data!AF:AG,2,0)</f>
        <v>9106051071-00047845</v>
      </c>
      <c r="AE768" s="25" t="str">
        <f>VLOOKUP(AC768,Data!A:G,7,0)</f>
        <v>00047845</v>
      </c>
      <c r="AF768" s="25" t="str">
        <f>VLOOKUP(AC768,Data!A:D,4,0)</f>
        <v>11/10/2025</v>
      </c>
      <c r="AG768" s="20" t="s">
        <v>407</v>
      </c>
      <c r="AH768" s="25" t="s">
        <v>3627</v>
      </c>
      <c r="AI768" s="25" t="str">
        <f>VLOOKUP(AG768,'mã win'!B:K,10,0)</f>
        <v>B</v>
      </c>
      <c r="AJ768" s="20" t="str">
        <f>VLOOKUP(Q768,'mã sp'!A:B,2,0)</f>
        <v>CC300</v>
      </c>
      <c r="AK768" s="25" t="str">
        <f>VLOOKUP(AC768,Data!A:F,6,0)</f>
        <v>K25TTM</v>
      </c>
      <c r="AL768" s="20" t="str">
        <f t="shared" si="44"/>
        <v>1677 WM VCP QNH Cẩm Phả</v>
      </c>
      <c r="AM768" s="20" t="str">
        <f>VLOOKUP(AC768,Data!A:M,13,0)</f>
        <v>0104918404-007</v>
      </c>
      <c r="AO768" s="20" t="str">
        <f t="shared" si="45"/>
        <v/>
      </c>
      <c r="AP768" s="20" t="str">
        <f>IF(AND(AM768="0104918404",AO768=""),"WIN"&amp;L768,IF(AO768="",VLOOKUP(AM768,'mã win'!B:J,9,0),""))</f>
        <v>WIN-QNH-00-007</v>
      </c>
      <c r="AQ768" s="25" t="str">
        <f t="shared" si="46"/>
        <v>WIN-QNH-00-007</v>
      </c>
      <c r="AR768" s="1">
        <f t="shared" si="47"/>
        <v>240570</v>
      </c>
    </row>
    <row r="769" spans="1:44" x14ac:dyDescent="0.25">
      <c r="A769" s="20">
        <v>8270</v>
      </c>
      <c r="B769" s="21">
        <v>9106051074</v>
      </c>
      <c r="C769" s="22">
        <v>45940</v>
      </c>
      <c r="D769" s="22">
        <v>45945</v>
      </c>
      <c r="E769" s="23">
        <v>45940.673075428203</v>
      </c>
      <c r="F769" s="21" t="s">
        <v>7781</v>
      </c>
      <c r="G769" s="22"/>
      <c r="H769" s="20" t="s">
        <v>4127</v>
      </c>
      <c r="I769" s="21" t="s">
        <v>4128</v>
      </c>
      <c r="J769" s="20" t="s">
        <v>4129</v>
      </c>
      <c r="K769" s="20" t="s">
        <v>4130</v>
      </c>
      <c r="L769" s="21" t="s">
        <v>6322</v>
      </c>
      <c r="M769" s="20" t="s">
        <v>6323</v>
      </c>
      <c r="N769" s="20" t="s">
        <v>6324</v>
      </c>
      <c r="O769" s="20">
        <v>10</v>
      </c>
      <c r="P769" s="21" t="s">
        <v>4137</v>
      </c>
      <c r="Q769" s="20" t="s">
        <v>4098</v>
      </c>
      <c r="R769" s="21" t="s">
        <v>4138</v>
      </c>
      <c r="S769" s="21" t="s">
        <v>4133</v>
      </c>
      <c r="T769" s="20">
        <v>111058</v>
      </c>
      <c r="U769" s="20">
        <v>1</v>
      </c>
      <c r="V769" s="20">
        <v>0</v>
      </c>
      <c r="W769" s="20" t="s">
        <v>6323</v>
      </c>
      <c r="X769" s="20" t="s">
        <v>4161</v>
      </c>
      <c r="Y769" s="22">
        <v>45940.781321331</v>
      </c>
      <c r="AA769" s="20" t="s">
        <v>4134</v>
      </c>
      <c r="AB769" s="27">
        <v>9106051074</v>
      </c>
      <c r="AC769" s="25" t="str">
        <f>VLOOKUP(AB769,Data!AF:AG,2,0)</f>
        <v>9106051074-00033799</v>
      </c>
      <c r="AE769" s="25" t="str">
        <f>VLOOKUP(AC769,Data!A:G,7,0)</f>
        <v>00033799</v>
      </c>
      <c r="AF769" s="25" t="str">
        <f>VLOOKUP(AC769,Data!A:D,4,0)</f>
        <v>10/10/2025</v>
      </c>
      <c r="AG769" s="20" t="s">
        <v>164</v>
      </c>
      <c r="AH769" s="25" t="s">
        <v>3686</v>
      </c>
      <c r="AI769" s="25" t="str">
        <f>VLOOKUP(AG769,'mã win'!B:K,10,0)</f>
        <v>B</v>
      </c>
      <c r="AJ769" s="20" t="str">
        <f>VLOOKUP(Q769,'mã sp'!A:B,2,0)</f>
        <v>GM500</v>
      </c>
      <c r="AK769" s="25" t="str">
        <f>VLOOKUP(AC769,Data!A:F,6,0)</f>
        <v>K25TTM</v>
      </c>
      <c r="AL769" s="20" t="str">
        <f t="shared" si="44"/>
        <v>4890 WM+ THA 410 Bà Triệu</v>
      </c>
      <c r="AM769" s="20" t="str">
        <f>VLOOKUP(AC769,Data!A:M,13,0)</f>
        <v>0104918404-020</v>
      </c>
      <c r="AO769" s="20" t="str">
        <f t="shared" si="45"/>
        <v/>
      </c>
      <c r="AP769" s="20" t="str">
        <f>IF(AND(AM769="0104918404",AO769=""),"WIN"&amp;L769,IF(AO769="",VLOOKUP(AM769,'mã win'!B:J,9,0),""))</f>
        <v>WIN-020</v>
      </c>
      <c r="AQ769" s="25" t="str">
        <f t="shared" si="46"/>
        <v>WIN-020</v>
      </c>
      <c r="AR769" s="1">
        <f t="shared" si="47"/>
        <v>119942.64</v>
      </c>
    </row>
    <row r="770" spans="1:44" x14ac:dyDescent="0.25">
      <c r="A770" s="20">
        <v>8271</v>
      </c>
      <c r="B770" s="21">
        <v>9106051114</v>
      </c>
      <c r="C770" s="22">
        <v>45940</v>
      </c>
      <c r="D770" s="22">
        <v>45945</v>
      </c>
      <c r="E770" s="23">
        <v>45940.676028588001</v>
      </c>
      <c r="F770" s="21" t="s">
        <v>7782</v>
      </c>
      <c r="G770" s="22"/>
      <c r="H770" s="20" t="s">
        <v>4127</v>
      </c>
      <c r="I770" s="21" t="s">
        <v>4128</v>
      </c>
      <c r="J770" s="20" t="s">
        <v>4129</v>
      </c>
      <c r="K770" s="20" t="s">
        <v>4130</v>
      </c>
      <c r="L770" s="21" t="s">
        <v>5825</v>
      </c>
      <c r="M770" s="20" t="s">
        <v>5826</v>
      </c>
      <c r="N770" s="20" t="s">
        <v>5827</v>
      </c>
      <c r="O770" s="20">
        <v>10</v>
      </c>
      <c r="P770" s="21" t="s">
        <v>4135</v>
      </c>
      <c r="Q770" s="20" t="s">
        <v>4086</v>
      </c>
      <c r="R770" s="21" t="s">
        <v>4136</v>
      </c>
      <c r="S770" s="21" t="s">
        <v>4133</v>
      </c>
      <c r="T770" s="20">
        <v>45588</v>
      </c>
      <c r="U770" s="20">
        <v>1</v>
      </c>
      <c r="V770" s="20">
        <v>0</v>
      </c>
      <c r="W770" s="20" t="s">
        <v>5826</v>
      </c>
      <c r="X770" s="20" t="s">
        <v>5828</v>
      </c>
      <c r="Y770" s="22">
        <v>45940.676026701403</v>
      </c>
      <c r="AA770" s="20" t="s">
        <v>4134</v>
      </c>
      <c r="AB770" s="27">
        <v>9106051114</v>
      </c>
      <c r="AC770" s="25" t="str">
        <f>VLOOKUP(AB770,Data!AF:AG,2,0)</f>
        <v>9106051114-00047785</v>
      </c>
      <c r="AE770" s="25" t="str">
        <f>VLOOKUP(AC770,Data!A:G,7,0)</f>
        <v>00047785</v>
      </c>
      <c r="AF770" s="25" t="str">
        <f>VLOOKUP(AC770,Data!A:D,4,0)</f>
        <v>10/10/2025</v>
      </c>
      <c r="AG770" s="20" t="s">
        <v>407</v>
      </c>
      <c r="AH770" s="25" t="s">
        <v>3627</v>
      </c>
      <c r="AI770" s="25" t="str">
        <f>VLOOKUP(AG770,'mã win'!B:K,10,0)</f>
        <v>B</v>
      </c>
      <c r="AJ770" s="20" t="str">
        <f>VLOOKUP(Q770,'mã sp'!A:B,2,0)</f>
        <v>TH200</v>
      </c>
      <c r="AK770" s="25" t="str">
        <f>VLOOKUP(AC770,Data!A:F,6,0)</f>
        <v>K25TTM</v>
      </c>
      <c r="AL770" s="20" t="str">
        <f t="shared" ref="AL770:AL833" si="48">L770&amp;" "&amp;M770</f>
        <v>3336 WM+ QNH Tổ 12C khu 2A Hà Phong</v>
      </c>
      <c r="AM770" s="20" t="str">
        <f>VLOOKUP(AC770,Data!A:M,13,0)</f>
        <v>0104918404-007</v>
      </c>
      <c r="AO770" s="20" t="str">
        <f t="shared" ref="AO770:AO833" si="49">IF(AN770="","","WIN"&amp;L770)</f>
        <v/>
      </c>
      <c r="AP770" s="20" t="str">
        <f>IF(AND(AM770="0104918404",AO770=""),"WIN"&amp;L770,IF(AO770="",VLOOKUP(AM770,'mã win'!B:J,9,0),""))</f>
        <v>WIN-QNH-00-007</v>
      </c>
      <c r="AQ770" s="25" t="str">
        <f t="shared" si="46"/>
        <v>WIN-QNH-00-007</v>
      </c>
      <c r="AR770" s="1">
        <f t="shared" si="47"/>
        <v>49235.040000000001</v>
      </c>
    </row>
    <row r="771" spans="1:44" x14ac:dyDescent="0.25">
      <c r="A771" s="20">
        <v>8272</v>
      </c>
      <c r="B771" s="21">
        <v>9106051155</v>
      </c>
      <c r="C771" s="22">
        <v>45940</v>
      </c>
      <c r="D771" s="22">
        <v>45940</v>
      </c>
      <c r="E771" s="23">
        <v>45940.678443252298</v>
      </c>
      <c r="F771" s="21" t="s">
        <v>7783</v>
      </c>
      <c r="G771" s="22"/>
      <c r="H771" s="20" t="s">
        <v>4127</v>
      </c>
      <c r="I771" s="21" t="s">
        <v>4128</v>
      </c>
      <c r="J771" s="20" t="s">
        <v>4129</v>
      </c>
      <c r="K771" s="20" t="s">
        <v>4130</v>
      </c>
      <c r="L771" s="21" t="s">
        <v>6322</v>
      </c>
      <c r="M771" s="20" t="s">
        <v>6323</v>
      </c>
      <c r="N771" s="20" t="s">
        <v>6324</v>
      </c>
      <c r="O771" s="20">
        <v>10</v>
      </c>
      <c r="P771" s="21" t="s">
        <v>4139</v>
      </c>
      <c r="Q771" s="20" t="s">
        <v>3948</v>
      </c>
      <c r="R771" s="21" t="s">
        <v>4140</v>
      </c>
      <c r="S771" s="21" t="s">
        <v>4133</v>
      </c>
      <c r="T771" s="20">
        <v>74250</v>
      </c>
      <c r="U771" s="20">
        <v>1</v>
      </c>
      <c r="V771" s="20">
        <v>0</v>
      </c>
      <c r="W771" s="20" t="s">
        <v>6323</v>
      </c>
      <c r="X771" s="20" t="s">
        <v>4161</v>
      </c>
      <c r="Y771" s="22">
        <v>45940.678441400501</v>
      </c>
      <c r="AA771" s="20" t="s">
        <v>4134</v>
      </c>
      <c r="AB771" s="27">
        <v>9106051155</v>
      </c>
      <c r="AC771" s="25" t="str">
        <f>VLOOKUP(AB771,Data!AF:AG,2,0)</f>
        <v>9106051155-00033802</v>
      </c>
      <c r="AE771" s="25" t="str">
        <f>VLOOKUP(AC771,Data!A:G,7,0)</f>
        <v>00033802</v>
      </c>
      <c r="AF771" s="25" t="str">
        <f>VLOOKUP(AC771,Data!A:D,4,0)</f>
        <v>10/10/2025</v>
      </c>
      <c r="AG771" s="20" t="s">
        <v>164</v>
      </c>
      <c r="AH771" s="25" t="s">
        <v>3686</v>
      </c>
      <c r="AI771" s="25" t="str">
        <f>VLOOKUP(AG771,'mã win'!B:K,10,0)</f>
        <v>B</v>
      </c>
      <c r="AJ771" s="20" t="str">
        <f>VLOOKUP(Q771,'mã sp'!A:B,2,0)</f>
        <v>CC300</v>
      </c>
      <c r="AK771" s="25" t="str">
        <f>VLOOKUP(AC771,Data!A:F,6,0)</f>
        <v>K25TTM</v>
      </c>
      <c r="AL771" s="20" t="str">
        <f t="shared" si="48"/>
        <v>4890 WM+ THA 410 Bà Triệu</v>
      </c>
      <c r="AM771" s="20" t="str">
        <f>VLOOKUP(AC771,Data!A:M,13,0)</f>
        <v>0104918404-020</v>
      </c>
      <c r="AO771" s="20" t="str">
        <f t="shared" si="49"/>
        <v/>
      </c>
      <c r="AP771" s="20" t="str">
        <f>IF(AND(AM771="0104918404",AO771=""),"WIN"&amp;L771,IF(AO771="",VLOOKUP(AM771,'mã win'!B:J,9,0),""))</f>
        <v>WIN-020</v>
      </c>
      <c r="AQ771" s="25" t="str">
        <f t="shared" ref="AQ771:AQ834" si="50">IF(AP771="",AO771,AP771)</f>
        <v>WIN-020</v>
      </c>
      <c r="AR771" s="1">
        <f t="shared" ref="AR771:AR834" si="51">((U771*T771)*8%)+(U771*T771)</f>
        <v>80190</v>
      </c>
    </row>
    <row r="772" spans="1:44" x14ac:dyDescent="0.25">
      <c r="A772" s="20">
        <v>8273</v>
      </c>
      <c r="B772" s="21">
        <v>9106051155</v>
      </c>
      <c r="C772" s="22">
        <v>45940</v>
      </c>
      <c r="D772" s="22">
        <v>45940</v>
      </c>
      <c r="E772" s="23">
        <v>45940.678443252298</v>
      </c>
      <c r="F772" s="21" t="s">
        <v>7783</v>
      </c>
      <c r="G772" s="22"/>
      <c r="H772" s="20" t="s">
        <v>4127</v>
      </c>
      <c r="I772" s="21" t="s">
        <v>4128</v>
      </c>
      <c r="J772" s="20" t="s">
        <v>4129</v>
      </c>
      <c r="K772" s="20" t="s">
        <v>4130</v>
      </c>
      <c r="L772" s="21" t="s">
        <v>6322</v>
      </c>
      <c r="M772" s="20" t="s">
        <v>6323</v>
      </c>
      <c r="N772" s="20" t="s">
        <v>6324</v>
      </c>
      <c r="O772" s="20">
        <v>20</v>
      </c>
      <c r="P772" s="21" t="s">
        <v>4150</v>
      </c>
      <c r="Q772" s="20" t="s">
        <v>3966</v>
      </c>
      <c r="R772" s="21" t="s">
        <v>4151</v>
      </c>
      <c r="S772" s="21" t="s">
        <v>4133</v>
      </c>
      <c r="T772" s="20">
        <v>70950</v>
      </c>
      <c r="U772" s="20">
        <v>1</v>
      </c>
      <c r="V772" s="20">
        <v>0</v>
      </c>
      <c r="W772" s="20" t="s">
        <v>6323</v>
      </c>
      <c r="X772" s="20" t="s">
        <v>4161</v>
      </c>
      <c r="Y772" s="22">
        <v>45940.678441400501</v>
      </c>
      <c r="AA772" s="20" t="s">
        <v>4134</v>
      </c>
      <c r="AB772" s="27">
        <v>9106051155</v>
      </c>
      <c r="AC772" s="25" t="str">
        <f>VLOOKUP(AB772,Data!AF:AG,2,0)</f>
        <v>9106051155-00033802</v>
      </c>
      <c r="AE772" s="25" t="str">
        <f>VLOOKUP(AC772,Data!A:G,7,0)</f>
        <v>00033802</v>
      </c>
      <c r="AF772" s="25" t="str">
        <f>VLOOKUP(AC772,Data!A:D,4,0)</f>
        <v>10/10/2025</v>
      </c>
      <c r="AG772" s="20" t="s">
        <v>164</v>
      </c>
      <c r="AH772" s="25" t="s">
        <v>3686</v>
      </c>
      <c r="AI772" s="25" t="str">
        <f>VLOOKUP(AG772,'mã win'!B:K,10,0)</f>
        <v>B</v>
      </c>
      <c r="AJ772" s="20" t="str">
        <f>VLOOKUP(Q772,'mã sp'!A:B,2,0)</f>
        <v>CN300</v>
      </c>
      <c r="AK772" s="25" t="str">
        <f>VLOOKUP(AC772,Data!A:F,6,0)</f>
        <v>K25TTM</v>
      </c>
      <c r="AL772" s="20" t="str">
        <f t="shared" si="48"/>
        <v>4890 WM+ THA 410 Bà Triệu</v>
      </c>
      <c r="AM772" s="20" t="str">
        <f>VLOOKUP(AC772,Data!A:M,13,0)</f>
        <v>0104918404-020</v>
      </c>
      <c r="AO772" s="20" t="str">
        <f t="shared" si="49"/>
        <v/>
      </c>
      <c r="AP772" s="20" t="str">
        <f>IF(AND(AM772="0104918404",AO772=""),"WIN"&amp;L772,IF(AO772="",VLOOKUP(AM772,'mã win'!B:J,9,0),""))</f>
        <v>WIN-020</v>
      </c>
      <c r="AQ772" s="25" t="str">
        <f t="shared" si="50"/>
        <v>WIN-020</v>
      </c>
      <c r="AR772" s="1">
        <f t="shared" si="51"/>
        <v>76626</v>
      </c>
    </row>
    <row r="773" spans="1:44" x14ac:dyDescent="0.25">
      <c r="A773" s="20">
        <v>8274</v>
      </c>
      <c r="B773" s="21">
        <v>9106051170</v>
      </c>
      <c r="C773" s="22">
        <v>45940</v>
      </c>
      <c r="D773" s="22">
        <v>45940</v>
      </c>
      <c r="E773" s="23">
        <v>45940.678448611099</v>
      </c>
      <c r="F773" s="21" t="s">
        <v>7783</v>
      </c>
      <c r="G773" s="22"/>
      <c r="H773" s="20" t="s">
        <v>4127</v>
      </c>
      <c r="I773" s="21" t="s">
        <v>4128</v>
      </c>
      <c r="J773" s="20" t="s">
        <v>4129</v>
      </c>
      <c r="K773" s="20" t="s">
        <v>4130</v>
      </c>
      <c r="L773" s="21" t="s">
        <v>7784</v>
      </c>
      <c r="M773" s="20" t="s">
        <v>7785</v>
      </c>
      <c r="N773" s="20" t="s">
        <v>7786</v>
      </c>
      <c r="O773" s="20">
        <v>10</v>
      </c>
      <c r="P773" s="21" t="s">
        <v>4141</v>
      </c>
      <c r="Q773" s="20" t="s">
        <v>4058</v>
      </c>
      <c r="R773" s="21" t="s">
        <v>4142</v>
      </c>
      <c r="S773" s="21" t="s">
        <v>4133</v>
      </c>
      <c r="T773" s="20">
        <v>37720</v>
      </c>
      <c r="U773" s="20">
        <v>6</v>
      </c>
      <c r="V773" s="20">
        <v>0</v>
      </c>
      <c r="W773" s="20" t="s">
        <v>7785</v>
      </c>
      <c r="Y773" s="22">
        <v>45940.678446759302</v>
      </c>
      <c r="AA773" s="20" t="s">
        <v>4134</v>
      </c>
      <c r="AB773" s="27">
        <v>9106051170</v>
      </c>
      <c r="AC773" s="25" t="str">
        <f>VLOOKUP(AB773,Data!AF:AG,2,0)</f>
        <v>9106051170-00484482</v>
      </c>
      <c r="AE773" s="25" t="str">
        <f>VLOOKUP(AC773,Data!A:G,7,0)</f>
        <v>00484482</v>
      </c>
      <c r="AF773" s="25" t="str">
        <f>VLOOKUP(AC773,Data!A:D,4,0)</f>
        <v>10/10/2025</v>
      </c>
      <c r="AG773" s="20" t="s">
        <v>55</v>
      </c>
      <c r="AH773" s="25" t="s">
        <v>10652</v>
      </c>
      <c r="AI773" s="25" t="str">
        <f>VLOOKUP(AG773,'mã win'!B:K,10,0)</f>
        <v>B</v>
      </c>
      <c r="AJ773" s="20" t="str">
        <f>VLOOKUP(Q773,'mã sp'!A:B,2,0)</f>
        <v>MNH250</v>
      </c>
      <c r="AK773" s="25" t="str">
        <f>VLOOKUP(AC773,Data!A:F,6,0)</f>
        <v>K25TTM</v>
      </c>
      <c r="AL773" s="20" t="str">
        <f t="shared" si="48"/>
        <v>2AZT WM+ HNI Đông Cao, Tráng Việt</v>
      </c>
      <c r="AM773" s="20" t="str">
        <f>VLOOKUP(AC773,Data!A:M,13,0)</f>
        <v>0104918404-002</v>
      </c>
      <c r="AN773" s="20">
        <f>MATCH(L773,[1]Khach_hang!$O:$O,0)</f>
        <v>613</v>
      </c>
      <c r="AO773" s="20" t="str">
        <f t="shared" si="49"/>
        <v>WIN2AZT</v>
      </c>
      <c r="AP773" s="20" t="str">
        <f>IF(AND(AM773="0104918404",AO773=""),"WIN"&amp;L773,IF(AO773="",VLOOKUP(AM773,'mã win'!B:J,9,0),""))</f>
        <v/>
      </c>
      <c r="AQ773" s="25" t="str">
        <f t="shared" si="50"/>
        <v>WIN2AZT</v>
      </c>
      <c r="AR773" s="1">
        <f t="shared" si="51"/>
        <v>244425.60000000001</v>
      </c>
    </row>
    <row r="774" spans="1:44" x14ac:dyDescent="0.25">
      <c r="A774" s="20">
        <v>8275</v>
      </c>
      <c r="B774" s="21">
        <v>9106051173</v>
      </c>
      <c r="C774" s="22">
        <v>45940</v>
      </c>
      <c r="D774" s="22">
        <v>45940</v>
      </c>
      <c r="E774" s="23">
        <v>45940.679625428202</v>
      </c>
      <c r="F774" s="21" t="s">
        <v>7787</v>
      </c>
      <c r="G774" s="22"/>
      <c r="H774" s="20" t="s">
        <v>4127</v>
      </c>
      <c r="I774" s="21" t="s">
        <v>4128</v>
      </c>
      <c r="J774" s="20" t="s">
        <v>4129</v>
      </c>
      <c r="K774" s="20" t="s">
        <v>4130</v>
      </c>
      <c r="L774" s="21" t="s">
        <v>7784</v>
      </c>
      <c r="M774" s="20" t="s">
        <v>7785</v>
      </c>
      <c r="N774" s="20" t="s">
        <v>7786</v>
      </c>
      <c r="O774" s="20">
        <v>10</v>
      </c>
      <c r="P774" s="21" t="s">
        <v>4141</v>
      </c>
      <c r="Q774" s="20" t="s">
        <v>4058</v>
      </c>
      <c r="R774" s="21" t="s">
        <v>4142</v>
      </c>
      <c r="S774" s="21" t="s">
        <v>4133</v>
      </c>
      <c r="T774" s="20">
        <v>37720</v>
      </c>
      <c r="U774" s="20">
        <v>1</v>
      </c>
      <c r="V774" s="20">
        <v>0</v>
      </c>
      <c r="W774" s="20" t="s">
        <v>7785</v>
      </c>
      <c r="Y774" s="22">
        <v>45940.679623530101</v>
      </c>
      <c r="AA774" s="20" t="s">
        <v>4134</v>
      </c>
      <c r="AB774" s="27">
        <v>9106051173</v>
      </c>
      <c r="AC774" s="25" t="str">
        <f>VLOOKUP(AB774,Data!AF:AG,2,0)</f>
        <v>9106051173-00484484</v>
      </c>
      <c r="AE774" s="25" t="str">
        <f>VLOOKUP(AC774,Data!A:G,7,0)</f>
        <v>00484484</v>
      </c>
      <c r="AF774" s="25" t="str">
        <f>VLOOKUP(AC774,Data!A:D,4,0)</f>
        <v>10/10/2025</v>
      </c>
      <c r="AG774" s="20" t="s">
        <v>55</v>
      </c>
      <c r="AH774" s="25" t="s">
        <v>10652</v>
      </c>
      <c r="AI774" s="25" t="str">
        <f>VLOOKUP(AG774,'mã win'!B:K,10,0)</f>
        <v>B</v>
      </c>
      <c r="AJ774" s="20" t="str">
        <f>VLOOKUP(Q774,'mã sp'!A:B,2,0)</f>
        <v>MNH250</v>
      </c>
      <c r="AK774" s="25" t="str">
        <f>VLOOKUP(AC774,Data!A:F,6,0)</f>
        <v>K25TTM</v>
      </c>
      <c r="AL774" s="20" t="str">
        <f t="shared" si="48"/>
        <v>2AZT WM+ HNI Đông Cao, Tráng Việt</v>
      </c>
      <c r="AM774" s="20" t="str">
        <f>VLOOKUP(AC774,Data!A:M,13,0)</f>
        <v>0104918404-002</v>
      </c>
      <c r="AN774" s="20">
        <f>MATCH(L774,[1]Khach_hang!$O:$O,0)</f>
        <v>613</v>
      </c>
      <c r="AO774" s="20" t="str">
        <f t="shared" si="49"/>
        <v>WIN2AZT</v>
      </c>
      <c r="AP774" s="20" t="str">
        <f>IF(AND(AM774="0104918404",AO774=""),"WIN"&amp;L774,IF(AO774="",VLOOKUP(AM774,'mã win'!B:J,9,0),""))</f>
        <v/>
      </c>
      <c r="AQ774" s="25" t="str">
        <f t="shared" si="50"/>
        <v>WIN2AZT</v>
      </c>
      <c r="AR774" s="1">
        <f t="shared" si="51"/>
        <v>40737.599999999999</v>
      </c>
    </row>
    <row r="775" spans="1:44" x14ac:dyDescent="0.25">
      <c r="A775" s="20">
        <v>8276</v>
      </c>
      <c r="B775" s="21">
        <v>9106051173</v>
      </c>
      <c r="C775" s="22">
        <v>45940</v>
      </c>
      <c r="D775" s="22">
        <v>45940</v>
      </c>
      <c r="E775" s="23">
        <v>45940.679625428202</v>
      </c>
      <c r="F775" s="21" t="s">
        <v>7787</v>
      </c>
      <c r="G775" s="22"/>
      <c r="H775" s="20" t="s">
        <v>4127</v>
      </c>
      <c r="I775" s="21" t="s">
        <v>4128</v>
      </c>
      <c r="J775" s="20" t="s">
        <v>4129</v>
      </c>
      <c r="K775" s="20" t="s">
        <v>4130</v>
      </c>
      <c r="L775" s="21" t="s">
        <v>7784</v>
      </c>
      <c r="M775" s="20" t="s">
        <v>7785</v>
      </c>
      <c r="N775" s="20" t="s">
        <v>7786</v>
      </c>
      <c r="O775" s="20">
        <v>20</v>
      </c>
      <c r="P775" s="21" t="s">
        <v>4152</v>
      </c>
      <c r="Q775" s="20" t="s">
        <v>4012</v>
      </c>
      <c r="R775" s="21" t="s">
        <v>4153</v>
      </c>
      <c r="S775" s="21" t="s">
        <v>4133</v>
      </c>
      <c r="T775" s="20">
        <v>50182</v>
      </c>
      <c r="U775" s="20">
        <v>3</v>
      </c>
      <c r="V775" s="20">
        <v>0</v>
      </c>
      <c r="W775" s="20" t="s">
        <v>7785</v>
      </c>
      <c r="Y775" s="22">
        <v>45940.679623530101</v>
      </c>
      <c r="AA775" s="20" t="s">
        <v>4134</v>
      </c>
      <c r="AB775" s="27">
        <v>9106051173</v>
      </c>
      <c r="AC775" s="25" t="str">
        <f>VLOOKUP(AB775,Data!AF:AG,2,0)</f>
        <v>9106051173-00484484</v>
      </c>
      <c r="AE775" s="25" t="str">
        <f>VLOOKUP(AC775,Data!A:G,7,0)</f>
        <v>00484484</v>
      </c>
      <c r="AF775" s="25" t="str">
        <f>VLOOKUP(AC775,Data!A:D,4,0)</f>
        <v>10/10/2025</v>
      </c>
      <c r="AG775" s="20" t="s">
        <v>55</v>
      </c>
      <c r="AH775" s="25" t="s">
        <v>10652</v>
      </c>
      <c r="AI775" s="25" t="str">
        <f>VLOOKUP(AG775,'mã win'!B:K,10,0)</f>
        <v>B</v>
      </c>
      <c r="AJ775" s="20" t="str">
        <f>VLOOKUP(Q775,'mã sp'!A:B,2,0)</f>
        <v>GTLX250G</v>
      </c>
      <c r="AK775" s="25" t="str">
        <f>VLOOKUP(AC775,Data!A:F,6,0)</f>
        <v>K25TTM</v>
      </c>
      <c r="AL775" s="20" t="str">
        <f t="shared" si="48"/>
        <v>2AZT WM+ HNI Đông Cao, Tráng Việt</v>
      </c>
      <c r="AM775" s="20" t="str">
        <f>VLOOKUP(AC775,Data!A:M,13,0)</f>
        <v>0104918404-002</v>
      </c>
      <c r="AN775" s="20">
        <f>MATCH(L775,[1]Khach_hang!$O:$O,0)</f>
        <v>613</v>
      </c>
      <c r="AO775" s="20" t="str">
        <f t="shared" si="49"/>
        <v>WIN2AZT</v>
      </c>
      <c r="AP775" s="20" t="str">
        <f>IF(AND(AM775="0104918404",AO775=""),"WIN"&amp;L775,IF(AO775="",VLOOKUP(AM775,'mã win'!B:J,9,0),""))</f>
        <v/>
      </c>
      <c r="AQ775" s="25" t="str">
        <f t="shared" si="50"/>
        <v>WIN2AZT</v>
      </c>
      <c r="AR775" s="1">
        <f t="shared" si="51"/>
        <v>162589.68</v>
      </c>
    </row>
    <row r="776" spans="1:44" x14ac:dyDescent="0.25">
      <c r="A776" s="20">
        <v>8277</v>
      </c>
      <c r="B776" s="21">
        <v>9106051183</v>
      </c>
      <c r="C776" s="22">
        <v>45940</v>
      </c>
      <c r="D776" s="22">
        <v>45940</v>
      </c>
      <c r="E776" s="23">
        <v>45940.680592974502</v>
      </c>
      <c r="F776" s="21" t="s">
        <v>7788</v>
      </c>
      <c r="G776" s="22"/>
      <c r="H776" s="20" t="s">
        <v>4127</v>
      </c>
      <c r="I776" s="21" t="s">
        <v>4128</v>
      </c>
      <c r="J776" s="20" t="s">
        <v>4129</v>
      </c>
      <c r="K776" s="20" t="s">
        <v>4130</v>
      </c>
      <c r="L776" s="21" t="s">
        <v>7789</v>
      </c>
      <c r="M776" s="20" t="s">
        <v>7790</v>
      </c>
      <c r="N776" s="20" t="s">
        <v>7791</v>
      </c>
      <c r="O776" s="20">
        <v>10</v>
      </c>
      <c r="P776" s="21" t="s">
        <v>4171</v>
      </c>
      <c r="Q776" s="20" t="s">
        <v>3998</v>
      </c>
      <c r="R776" s="21" t="s">
        <v>4172</v>
      </c>
      <c r="S776" s="21" t="s">
        <v>4133</v>
      </c>
      <c r="T776" s="20">
        <v>49500</v>
      </c>
      <c r="U776" s="20">
        <v>1</v>
      </c>
      <c r="V776" s="20">
        <v>0</v>
      </c>
      <c r="W776" s="20" t="s">
        <v>7792</v>
      </c>
      <c r="X776" s="20" t="s">
        <v>4161</v>
      </c>
      <c r="Y776" s="22">
        <v>45940.680591122698</v>
      </c>
      <c r="AA776" s="20" t="s">
        <v>4134</v>
      </c>
      <c r="AB776" s="27">
        <v>9106051183</v>
      </c>
      <c r="AC776" s="25" t="str">
        <f>VLOOKUP(AB776,Data!AF:AG,2,0)</f>
        <v>9106051183-00484492</v>
      </c>
      <c r="AE776" s="25" t="str">
        <f>VLOOKUP(AC776,Data!A:G,7,0)</f>
        <v>00484492</v>
      </c>
      <c r="AF776" s="25" t="str">
        <f>VLOOKUP(AC776,Data!A:D,4,0)</f>
        <v>10/10/2025</v>
      </c>
      <c r="AG776" s="20" t="s">
        <v>55</v>
      </c>
      <c r="AH776" s="25" t="s">
        <v>12269</v>
      </c>
      <c r="AI776" s="25" t="str">
        <f>VLOOKUP(AG776,'mã win'!B:K,10,0)</f>
        <v>B</v>
      </c>
      <c r="AJ776" s="20" t="str">
        <f>VLOOKUP(Q776,'mã sp'!A:B,2,0)</f>
        <v>GL250</v>
      </c>
      <c r="AK776" s="25" t="str">
        <f>VLOOKUP(AC776,Data!A:F,6,0)</f>
        <v>K25TTM</v>
      </c>
      <c r="AL776" s="20" t="str">
        <f t="shared" si="48"/>
        <v>5272 WM+ HNI Khu đấu giá Tổ 1 TT Sóc Sơn</v>
      </c>
      <c r="AM776" s="20" t="str">
        <f>VLOOKUP(AC776,Data!A:M,13,0)</f>
        <v>0104918404-002</v>
      </c>
      <c r="AN776" s="20">
        <f>MATCH(L776,[1]Khach_hang!$O:$O,0)</f>
        <v>1413</v>
      </c>
      <c r="AO776" s="20" t="str">
        <f t="shared" si="49"/>
        <v>WIN5272</v>
      </c>
      <c r="AP776" s="20" t="str">
        <f>IF(AND(AM776="0104918404",AO776=""),"WIN"&amp;L776,IF(AO776="",VLOOKUP(AM776,'mã win'!B:J,9,0),""))</f>
        <v/>
      </c>
      <c r="AQ776" s="25" t="str">
        <f t="shared" si="50"/>
        <v>WIN5272</v>
      </c>
      <c r="AR776" s="1">
        <f t="shared" si="51"/>
        <v>53460</v>
      </c>
    </row>
    <row r="777" spans="1:44" x14ac:dyDescent="0.25">
      <c r="A777" s="20">
        <v>8278</v>
      </c>
      <c r="B777" s="21">
        <v>9106051183</v>
      </c>
      <c r="C777" s="22">
        <v>45940</v>
      </c>
      <c r="D777" s="22">
        <v>45940</v>
      </c>
      <c r="E777" s="23">
        <v>45940.680592974502</v>
      </c>
      <c r="F777" s="21" t="s">
        <v>7788</v>
      </c>
      <c r="G777" s="22"/>
      <c r="H777" s="20" t="s">
        <v>4127</v>
      </c>
      <c r="I777" s="21" t="s">
        <v>4128</v>
      </c>
      <c r="J777" s="20" t="s">
        <v>4129</v>
      </c>
      <c r="K777" s="20" t="s">
        <v>4130</v>
      </c>
      <c r="L777" s="21" t="s">
        <v>7789</v>
      </c>
      <c r="M777" s="20" t="s">
        <v>7790</v>
      </c>
      <c r="N777" s="20" t="s">
        <v>7791</v>
      </c>
      <c r="O777" s="20">
        <v>20</v>
      </c>
      <c r="P777" s="21" t="s">
        <v>4139</v>
      </c>
      <c r="Q777" s="20" t="s">
        <v>3948</v>
      </c>
      <c r="R777" s="21" t="s">
        <v>4140</v>
      </c>
      <c r="S777" s="21" t="s">
        <v>4133</v>
      </c>
      <c r="T777" s="20">
        <v>74250</v>
      </c>
      <c r="U777" s="20">
        <v>2</v>
      </c>
      <c r="V777" s="20">
        <v>0</v>
      </c>
      <c r="W777" s="20" t="s">
        <v>7792</v>
      </c>
      <c r="X777" s="20" t="s">
        <v>4161</v>
      </c>
      <c r="Y777" s="22">
        <v>45940.680591122698</v>
      </c>
      <c r="AA777" s="20" t="s">
        <v>4134</v>
      </c>
      <c r="AB777" s="27">
        <v>9106051183</v>
      </c>
      <c r="AC777" s="25" t="str">
        <f>VLOOKUP(AB777,Data!AF:AG,2,0)</f>
        <v>9106051183-00484492</v>
      </c>
      <c r="AE777" s="25" t="str">
        <f>VLOOKUP(AC777,Data!A:G,7,0)</f>
        <v>00484492</v>
      </c>
      <c r="AF777" s="25" t="str">
        <f>VLOOKUP(AC777,Data!A:D,4,0)</f>
        <v>10/10/2025</v>
      </c>
      <c r="AG777" s="20" t="s">
        <v>55</v>
      </c>
      <c r="AH777" s="25" t="s">
        <v>12269</v>
      </c>
      <c r="AI777" s="25" t="str">
        <f>VLOOKUP(AG777,'mã win'!B:K,10,0)</f>
        <v>B</v>
      </c>
      <c r="AJ777" s="20" t="str">
        <f>VLOOKUP(Q777,'mã sp'!A:B,2,0)</f>
        <v>CC300</v>
      </c>
      <c r="AK777" s="25" t="str">
        <f>VLOOKUP(AC777,Data!A:F,6,0)</f>
        <v>K25TTM</v>
      </c>
      <c r="AL777" s="20" t="str">
        <f t="shared" si="48"/>
        <v>5272 WM+ HNI Khu đấu giá Tổ 1 TT Sóc Sơn</v>
      </c>
      <c r="AM777" s="20" t="str">
        <f>VLOOKUP(AC777,Data!A:M,13,0)</f>
        <v>0104918404-002</v>
      </c>
      <c r="AN777" s="20">
        <f>MATCH(L777,[1]Khach_hang!$O:$O,0)</f>
        <v>1413</v>
      </c>
      <c r="AO777" s="20" t="str">
        <f t="shared" si="49"/>
        <v>WIN5272</v>
      </c>
      <c r="AP777" s="20" t="str">
        <f>IF(AND(AM777="0104918404",AO777=""),"WIN"&amp;L777,IF(AO777="",VLOOKUP(AM777,'mã win'!B:J,9,0),""))</f>
        <v/>
      </c>
      <c r="AQ777" s="25" t="str">
        <f t="shared" si="50"/>
        <v>WIN5272</v>
      </c>
      <c r="AR777" s="1">
        <f t="shared" si="51"/>
        <v>160380</v>
      </c>
    </row>
    <row r="778" spans="1:44" x14ac:dyDescent="0.25">
      <c r="A778" s="20">
        <v>8279</v>
      </c>
      <c r="B778" s="21">
        <v>9106051183</v>
      </c>
      <c r="C778" s="22">
        <v>45940</v>
      </c>
      <c r="D778" s="22">
        <v>45940</v>
      </c>
      <c r="E778" s="23">
        <v>45940.680592974502</v>
      </c>
      <c r="F778" s="21" t="s">
        <v>7788</v>
      </c>
      <c r="G778" s="22"/>
      <c r="H778" s="20" t="s">
        <v>4127</v>
      </c>
      <c r="I778" s="21" t="s">
        <v>4128</v>
      </c>
      <c r="J778" s="20" t="s">
        <v>4129</v>
      </c>
      <c r="K778" s="20" t="s">
        <v>4130</v>
      </c>
      <c r="L778" s="21" t="s">
        <v>7789</v>
      </c>
      <c r="M778" s="20" t="s">
        <v>7790</v>
      </c>
      <c r="N778" s="20" t="s">
        <v>7791</v>
      </c>
      <c r="O778" s="20">
        <v>30</v>
      </c>
      <c r="P778" s="21" t="s">
        <v>4131</v>
      </c>
      <c r="Q778" s="20" t="s">
        <v>4099</v>
      </c>
      <c r="R778" s="21" t="s">
        <v>4132</v>
      </c>
      <c r="S778" s="21" t="s">
        <v>4133</v>
      </c>
      <c r="T778" s="20">
        <v>73431</v>
      </c>
      <c r="U778" s="20">
        <v>2</v>
      </c>
      <c r="V778" s="20">
        <v>0</v>
      </c>
      <c r="W778" s="20" t="s">
        <v>7792</v>
      </c>
      <c r="X778" s="20" t="s">
        <v>4161</v>
      </c>
      <c r="Y778" s="22">
        <v>45940.680591122698</v>
      </c>
      <c r="AA778" s="20" t="s">
        <v>4134</v>
      </c>
      <c r="AB778" s="27">
        <v>9106051183</v>
      </c>
      <c r="AC778" s="25" t="str">
        <f>VLOOKUP(AB778,Data!AF:AG,2,0)</f>
        <v>9106051183-00484492</v>
      </c>
      <c r="AE778" s="25" t="str">
        <f>VLOOKUP(AC778,Data!A:G,7,0)</f>
        <v>00484492</v>
      </c>
      <c r="AF778" s="25" t="str">
        <f>VLOOKUP(AC778,Data!A:D,4,0)</f>
        <v>10/10/2025</v>
      </c>
      <c r="AG778" s="20" t="s">
        <v>55</v>
      </c>
      <c r="AH778" s="25" t="s">
        <v>12269</v>
      </c>
      <c r="AI778" s="25" t="str">
        <f>VLOOKUP(AG778,'mã win'!B:K,10,0)</f>
        <v>B</v>
      </c>
      <c r="AJ778" s="20" t="str">
        <f>VLOOKUP(Q778,'mã sp'!A:B,2,0)</f>
        <v>CGM300</v>
      </c>
      <c r="AK778" s="25" t="str">
        <f>VLOOKUP(AC778,Data!A:F,6,0)</f>
        <v>K25TTM</v>
      </c>
      <c r="AL778" s="20" t="str">
        <f t="shared" si="48"/>
        <v>5272 WM+ HNI Khu đấu giá Tổ 1 TT Sóc Sơn</v>
      </c>
      <c r="AM778" s="20" t="str">
        <f>VLOOKUP(AC778,Data!A:M,13,0)</f>
        <v>0104918404-002</v>
      </c>
      <c r="AN778" s="20">
        <f>MATCH(L778,[1]Khach_hang!$O:$O,0)</f>
        <v>1413</v>
      </c>
      <c r="AO778" s="20" t="str">
        <f t="shared" si="49"/>
        <v>WIN5272</v>
      </c>
      <c r="AP778" s="20" t="str">
        <f>IF(AND(AM778="0104918404",AO778=""),"WIN"&amp;L778,IF(AO778="",VLOOKUP(AM778,'mã win'!B:J,9,0),""))</f>
        <v/>
      </c>
      <c r="AQ778" s="25" t="str">
        <f t="shared" si="50"/>
        <v>WIN5272</v>
      </c>
      <c r="AR778" s="1">
        <f t="shared" si="51"/>
        <v>158610.96</v>
      </c>
    </row>
    <row r="779" spans="1:44" x14ac:dyDescent="0.25">
      <c r="A779" s="20">
        <v>8280</v>
      </c>
      <c r="B779" s="21">
        <v>9106051231</v>
      </c>
      <c r="C779" s="22">
        <v>45940</v>
      </c>
      <c r="D779" s="22">
        <v>45940</v>
      </c>
      <c r="E779" s="23">
        <v>45940.6809609954</v>
      </c>
      <c r="F779" s="21" t="s">
        <v>7793</v>
      </c>
      <c r="G779" s="22"/>
      <c r="H779" s="20" t="s">
        <v>4127</v>
      </c>
      <c r="I779" s="21" t="s">
        <v>4128</v>
      </c>
      <c r="J779" s="20" t="s">
        <v>4129</v>
      </c>
      <c r="K779" s="20" t="s">
        <v>4130</v>
      </c>
      <c r="L779" s="21" t="s">
        <v>4680</v>
      </c>
      <c r="M779" s="20" t="s">
        <v>4681</v>
      </c>
      <c r="N779" s="20" t="s">
        <v>4682</v>
      </c>
      <c r="O779" s="20">
        <v>10</v>
      </c>
      <c r="P779" s="21" t="s">
        <v>4152</v>
      </c>
      <c r="Q779" s="20" t="s">
        <v>4012</v>
      </c>
      <c r="R779" s="21" t="s">
        <v>4153</v>
      </c>
      <c r="S779" s="21" t="s">
        <v>4133</v>
      </c>
      <c r="T779" s="20">
        <v>50182</v>
      </c>
      <c r="U779" s="20">
        <v>2</v>
      </c>
      <c r="V779" s="20">
        <v>0</v>
      </c>
      <c r="W779" s="20" t="s">
        <v>4681</v>
      </c>
      <c r="Y779" s="22">
        <v>45940.680959027799</v>
      </c>
      <c r="AA779" s="20" t="s">
        <v>4134</v>
      </c>
      <c r="AB779" s="27">
        <v>9106051231</v>
      </c>
      <c r="AC779" s="25" t="str">
        <f>VLOOKUP(AB779,Data!AF:AG,2,0)</f>
        <v>9106051231-00003450</v>
      </c>
      <c r="AE779" s="25" t="str">
        <f>VLOOKUP(AC779,Data!A:G,7,0)</f>
        <v>00003450</v>
      </c>
      <c r="AF779" s="25" t="str">
        <f>VLOOKUP(AC779,Data!A:D,4,0)</f>
        <v>10/10/2025</v>
      </c>
      <c r="AG779" s="20" t="s">
        <v>1795</v>
      </c>
      <c r="AH779" s="25" t="s">
        <v>3663</v>
      </c>
      <c r="AI779" s="25" t="str">
        <f>VLOOKUP(AG779,'mã win'!B:K,10,0)</f>
        <v>N</v>
      </c>
      <c r="AJ779" s="20" t="str">
        <f>VLOOKUP(Q779,'mã sp'!A:B,2,0)</f>
        <v>GTLX250G</v>
      </c>
      <c r="AK779" s="25" t="str">
        <f>VLOOKUP(AC779,Data!A:F,6,0)</f>
        <v>K25TTM</v>
      </c>
      <c r="AL779" s="20" t="str">
        <f t="shared" si="48"/>
        <v>2ABH WM+ KTM 888 Hùng Vương</v>
      </c>
      <c r="AM779" s="20" t="str">
        <f>VLOOKUP(AC779,Data!A:M,13,0)</f>
        <v>0104918404-014</v>
      </c>
      <c r="AO779" s="20" t="str">
        <f t="shared" si="49"/>
        <v/>
      </c>
      <c r="AP779" s="20" t="str">
        <f>IF(AND(AM779="0104918404",AO779=""),"WIN"&amp;L779,IF(AO779="",VLOOKUP(AM779,'mã win'!B:J,9,0),""))</f>
        <v>WIN-KTM-01-014</v>
      </c>
      <c r="AQ779" s="25" t="str">
        <f t="shared" si="50"/>
        <v>WIN-KTM-01-014</v>
      </c>
      <c r="AR779" s="1">
        <f t="shared" si="51"/>
        <v>108393.12</v>
      </c>
    </row>
    <row r="780" spans="1:44" x14ac:dyDescent="0.25">
      <c r="A780" s="20">
        <v>8281</v>
      </c>
      <c r="B780" s="21">
        <v>9106051238</v>
      </c>
      <c r="C780" s="22">
        <v>45940</v>
      </c>
      <c r="D780" s="22">
        <v>45940</v>
      </c>
      <c r="E780" s="23">
        <v>45940.6814177083</v>
      </c>
      <c r="F780" s="21" t="s">
        <v>7794</v>
      </c>
      <c r="G780" s="22"/>
      <c r="H780" s="20" t="s">
        <v>4127</v>
      </c>
      <c r="I780" s="21" t="s">
        <v>4128</v>
      </c>
      <c r="J780" s="20" t="s">
        <v>4129</v>
      </c>
      <c r="K780" s="20" t="s">
        <v>4130</v>
      </c>
      <c r="L780" s="21" t="s">
        <v>7795</v>
      </c>
      <c r="M780" s="20" t="s">
        <v>7796</v>
      </c>
      <c r="N780" s="20" t="s">
        <v>7797</v>
      </c>
      <c r="O780" s="20">
        <v>10</v>
      </c>
      <c r="P780" s="21" t="s">
        <v>4152</v>
      </c>
      <c r="Q780" s="20" t="s">
        <v>4012</v>
      </c>
      <c r="R780" s="21" t="s">
        <v>4153</v>
      </c>
      <c r="S780" s="21" t="s">
        <v>4133</v>
      </c>
      <c r="T780" s="20">
        <v>50182</v>
      </c>
      <c r="U780" s="20">
        <v>1</v>
      </c>
      <c r="V780" s="20">
        <v>0</v>
      </c>
      <c r="W780" s="20" t="s">
        <v>7796</v>
      </c>
      <c r="Y780" s="22">
        <v>45940.681415740699</v>
      </c>
      <c r="AA780" s="20" t="s">
        <v>4134</v>
      </c>
      <c r="AB780" s="27">
        <v>9106051238</v>
      </c>
      <c r="AC780" s="25" t="str">
        <f>VLOOKUP(AB780,Data!AF:AG,2,0)</f>
        <v>9106051238-00014431</v>
      </c>
      <c r="AE780" s="25" t="str">
        <f>VLOOKUP(AC780,Data!A:G,7,0)</f>
        <v>00014431</v>
      </c>
      <c r="AF780" s="25" t="str">
        <f>VLOOKUP(AC780,Data!A:D,4,0)</f>
        <v>10/10/2025</v>
      </c>
      <c r="AG780" s="20" t="s">
        <v>238</v>
      </c>
      <c r="AH780" s="25" t="s">
        <v>3779</v>
      </c>
      <c r="AI780" s="25" t="str">
        <f>VLOOKUP(AG780,'mã win'!B:K,10,0)</f>
        <v>B</v>
      </c>
      <c r="AJ780" s="20" t="str">
        <f>VLOOKUP(Q780,'mã sp'!A:B,2,0)</f>
        <v>GTLX250G</v>
      </c>
      <c r="AK780" s="25" t="str">
        <f>VLOOKUP(AC780,Data!A:F,6,0)</f>
        <v>K25TTM</v>
      </c>
      <c r="AL780" s="20" t="str">
        <f t="shared" si="48"/>
        <v>2AFT WM+ TBH Phố Lầy, An Ninh</v>
      </c>
      <c r="AM780" s="20" t="str">
        <f>VLOOKUP(AC780,Data!A:M,13,0)</f>
        <v>0104918404-044</v>
      </c>
      <c r="AO780" s="20" t="str">
        <f t="shared" si="49"/>
        <v/>
      </c>
      <c r="AP780" s="20" t="str">
        <f>IF(AND(AM780="0104918404",AO780=""),"WIN"&amp;L780,IF(AO780="",VLOOKUP(AM780,'mã win'!B:J,9,0),""))</f>
        <v>WIN-044</v>
      </c>
      <c r="AQ780" s="25" t="str">
        <f t="shared" si="50"/>
        <v>WIN-044</v>
      </c>
      <c r="AR780" s="1">
        <f t="shared" si="51"/>
        <v>54196.56</v>
      </c>
    </row>
    <row r="781" spans="1:44" x14ac:dyDescent="0.25">
      <c r="A781" s="20">
        <v>8282</v>
      </c>
      <c r="B781" s="21">
        <v>9106051222</v>
      </c>
      <c r="C781" s="22">
        <v>45940</v>
      </c>
      <c r="D781" s="22">
        <v>45940</v>
      </c>
      <c r="E781" s="23">
        <v>45940.681751701399</v>
      </c>
      <c r="F781" s="21" t="s">
        <v>7798</v>
      </c>
      <c r="G781" s="22"/>
      <c r="H781" s="20" t="s">
        <v>4127</v>
      </c>
      <c r="I781" s="21" t="s">
        <v>4128</v>
      </c>
      <c r="J781" s="20" t="s">
        <v>4129</v>
      </c>
      <c r="K781" s="20" t="s">
        <v>4130</v>
      </c>
      <c r="L781" s="21" t="s">
        <v>5732</v>
      </c>
      <c r="M781" s="20" t="s">
        <v>5733</v>
      </c>
      <c r="N781" s="20" t="s">
        <v>5734</v>
      </c>
      <c r="O781" s="20">
        <v>10</v>
      </c>
      <c r="P781" s="21" t="s">
        <v>4141</v>
      </c>
      <c r="Q781" s="20" t="s">
        <v>4058</v>
      </c>
      <c r="R781" s="21" t="s">
        <v>4142</v>
      </c>
      <c r="S781" s="21" t="s">
        <v>4133</v>
      </c>
      <c r="T781" s="20">
        <v>37720</v>
      </c>
      <c r="U781" s="20">
        <v>3</v>
      </c>
      <c r="V781" s="20">
        <v>0</v>
      </c>
      <c r="W781" s="20" t="s">
        <v>5735</v>
      </c>
      <c r="X781" s="20" t="s">
        <v>5736</v>
      </c>
      <c r="Y781" s="22">
        <v>45940.681749687501</v>
      </c>
      <c r="AA781" s="20" t="s">
        <v>4134</v>
      </c>
      <c r="AB781" s="27">
        <v>9106051222</v>
      </c>
      <c r="AC781" s="25" t="str">
        <f>VLOOKUP(AB781,Data!AF:AG,2,0)</f>
        <v>9106051222-00033805</v>
      </c>
      <c r="AE781" s="25" t="str">
        <f>VLOOKUP(AC781,Data!A:G,7,0)</f>
        <v>00033805</v>
      </c>
      <c r="AF781" s="25" t="str">
        <f>VLOOKUP(AC781,Data!A:D,4,0)</f>
        <v>10/10/2025</v>
      </c>
      <c r="AG781" s="20" t="s">
        <v>164</v>
      </c>
      <c r="AH781" s="25" t="s">
        <v>3686</v>
      </c>
      <c r="AI781" s="25" t="str">
        <f>VLOOKUP(AG781,'mã win'!B:K,10,0)</f>
        <v>B</v>
      </c>
      <c r="AJ781" s="20" t="str">
        <f>VLOOKUP(Q781,'mã sp'!A:B,2,0)</f>
        <v>MNH250</v>
      </c>
      <c r="AK781" s="25" t="str">
        <f>VLOOKUP(AC781,Data!A:F,6,0)</f>
        <v>K25TTM</v>
      </c>
      <c r="AL781" s="20" t="str">
        <f t="shared" si="48"/>
        <v>5747 WM+ THA 28 Tân Phong, Triệu Sơn</v>
      </c>
      <c r="AM781" s="20" t="str">
        <f>VLOOKUP(AC781,Data!A:M,13,0)</f>
        <v>0104918404-020</v>
      </c>
      <c r="AO781" s="20" t="str">
        <f t="shared" si="49"/>
        <v/>
      </c>
      <c r="AP781" s="20" t="str">
        <f>IF(AND(AM781="0104918404",AO781=""),"WIN"&amp;L781,IF(AO781="",VLOOKUP(AM781,'mã win'!B:J,9,0),""))</f>
        <v>WIN-020</v>
      </c>
      <c r="AQ781" s="25" t="str">
        <f t="shared" si="50"/>
        <v>WIN-020</v>
      </c>
      <c r="AR781" s="1">
        <f t="shared" si="51"/>
        <v>122212.8</v>
      </c>
    </row>
    <row r="782" spans="1:44" x14ac:dyDescent="0.25">
      <c r="A782" s="20">
        <v>8283</v>
      </c>
      <c r="B782" s="21">
        <v>9106051241</v>
      </c>
      <c r="C782" s="22">
        <v>45940</v>
      </c>
      <c r="D782" s="22">
        <v>45945</v>
      </c>
      <c r="E782" s="23">
        <v>45940.683008877299</v>
      </c>
      <c r="F782" s="21" t="s">
        <v>7799</v>
      </c>
      <c r="G782" s="22"/>
      <c r="H782" s="20" t="s">
        <v>4127</v>
      </c>
      <c r="I782" s="21" t="s">
        <v>4128</v>
      </c>
      <c r="J782" s="20" t="s">
        <v>4129</v>
      </c>
      <c r="K782" s="20" t="s">
        <v>4130</v>
      </c>
      <c r="L782" s="21" t="s">
        <v>7789</v>
      </c>
      <c r="M782" s="20" t="s">
        <v>7790</v>
      </c>
      <c r="N782" s="20" t="s">
        <v>7791</v>
      </c>
      <c r="O782" s="20">
        <v>10</v>
      </c>
      <c r="P782" s="21" t="s">
        <v>4131</v>
      </c>
      <c r="Q782" s="20" t="s">
        <v>4099</v>
      </c>
      <c r="R782" s="21" t="s">
        <v>4132</v>
      </c>
      <c r="S782" s="21" t="s">
        <v>4133</v>
      </c>
      <c r="T782" s="20">
        <v>73431</v>
      </c>
      <c r="U782" s="20">
        <v>1</v>
      </c>
      <c r="V782" s="20">
        <v>0</v>
      </c>
      <c r="W782" s="20" t="s">
        <v>7792</v>
      </c>
      <c r="X782" s="20" t="s">
        <v>4161</v>
      </c>
      <c r="Y782" s="22">
        <v>45940.683007175903</v>
      </c>
      <c r="AA782" s="20" t="s">
        <v>4134</v>
      </c>
      <c r="AB782" s="27">
        <v>9106051241</v>
      </c>
      <c r="AC782" s="25" t="str">
        <f>VLOOKUP(AB782,Data!AF:AG,2,0)</f>
        <v>9106051241-00484506</v>
      </c>
      <c r="AE782" s="25" t="str">
        <f>VLOOKUP(AC782,Data!A:G,7,0)</f>
        <v>00484506</v>
      </c>
      <c r="AF782" s="25" t="str">
        <f>VLOOKUP(AC782,Data!A:D,4,0)</f>
        <v>10/10/2025</v>
      </c>
      <c r="AG782" s="20" t="s">
        <v>55</v>
      </c>
      <c r="AH782" s="25" t="s">
        <v>12269</v>
      </c>
      <c r="AI782" s="25" t="str">
        <f>VLOOKUP(AG782,'mã win'!B:K,10,0)</f>
        <v>B</v>
      </c>
      <c r="AJ782" s="20" t="str">
        <f>VLOOKUP(Q782,'mã sp'!A:B,2,0)</f>
        <v>CGM300</v>
      </c>
      <c r="AK782" s="25" t="str">
        <f>VLOOKUP(AC782,Data!A:F,6,0)</f>
        <v>K25TTM</v>
      </c>
      <c r="AL782" s="20" t="str">
        <f t="shared" si="48"/>
        <v>5272 WM+ HNI Khu đấu giá Tổ 1 TT Sóc Sơn</v>
      </c>
      <c r="AM782" s="20" t="str">
        <f>VLOOKUP(AC782,Data!A:M,13,0)</f>
        <v>0104918404-002</v>
      </c>
      <c r="AN782" s="20">
        <f>MATCH(L782,[1]Khach_hang!$O:$O,0)</f>
        <v>1413</v>
      </c>
      <c r="AO782" s="20" t="str">
        <f t="shared" si="49"/>
        <v>WIN5272</v>
      </c>
      <c r="AP782" s="20" t="str">
        <f>IF(AND(AM782="0104918404",AO782=""),"WIN"&amp;L782,IF(AO782="",VLOOKUP(AM782,'mã win'!B:J,9,0),""))</f>
        <v/>
      </c>
      <c r="AQ782" s="25" t="str">
        <f t="shared" si="50"/>
        <v>WIN5272</v>
      </c>
      <c r="AR782" s="1">
        <f t="shared" si="51"/>
        <v>79305.48</v>
      </c>
    </row>
    <row r="783" spans="1:44" x14ac:dyDescent="0.25">
      <c r="A783" s="20">
        <v>8284</v>
      </c>
      <c r="B783" s="21">
        <v>9106051289</v>
      </c>
      <c r="C783" s="22">
        <v>45940</v>
      </c>
      <c r="D783" s="22">
        <v>45940</v>
      </c>
      <c r="E783" s="23">
        <v>45940.684790544001</v>
      </c>
      <c r="F783" s="21" t="s">
        <v>7800</v>
      </c>
      <c r="G783" s="22"/>
      <c r="H783" s="20" t="s">
        <v>4127</v>
      </c>
      <c r="I783" s="21" t="s">
        <v>4128</v>
      </c>
      <c r="J783" s="20" t="s">
        <v>4129</v>
      </c>
      <c r="K783" s="20" t="s">
        <v>4130</v>
      </c>
      <c r="L783" s="21" t="s">
        <v>7801</v>
      </c>
      <c r="M783" s="20" t="s">
        <v>7802</v>
      </c>
      <c r="N783" s="20" t="s">
        <v>7803</v>
      </c>
      <c r="O783" s="20">
        <v>10</v>
      </c>
      <c r="P783" s="21" t="s">
        <v>4139</v>
      </c>
      <c r="Q783" s="20" t="s">
        <v>3948</v>
      </c>
      <c r="R783" s="21" t="s">
        <v>4140</v>
      </c>
      <c r="S783" s="21" t="s">
        <v>4133</v>
      </c>
      <c r="T783" s="20">
        <v>74250</v>
      </c>
      <c r="U783" s="20">
        <v>2</v>
      </c>
      <c r="V783" s="20">
        <v>0</v>
      </c>
      <c r="W783" s="20" t="s">
        <v>7802</v>
      </c>
      <c r="X783" s="20" t="s">
        <v>7804</v>
      </c>
      <c r="Y783" s="22">
        <v>45940.6847885764</v>
      </c>
      <c r="AA783" s="20" t="s">
        <v>4134</v>
      </c>
      <c r="AB783" s="27">
        <v>9106051289</v>
      </c>
      <c r="AC783" s="25" t="str">
        <f>VLOOKUP(AB783,Data!AF:AG,2,0)</f>
        <v>9106051289-00484522</v>
      </c>
      <c r="AE783" s="25" t="str">
        <f>VLOOKUP(AC783,Data!A:G,7,0)</f>
        <v>00484522</v>
      </c>
      <c r="AF783" s="25" t="str">
        <f>VLOOKUP(AC783,Data!A:D,4,0)</f>
        <v>10/10/2025</v>
      </c>
      <c r="AG783" s="20" t="s">
        <v>55</v>
      </c>
      <c r="AH783" s="25" t="s">
        <v>11407</v>
      </c>
      <c r="AI783" s="25" t="str">
        <f>VLOOKUP(AG783,'mã win'!B:K,10,0)</f>
        <v>B</v>
      </c>
      <c r="AJ783" s="20" t="str">
        <f>VLOOKUP(Q783,'mã sp'!A:B,2,0)</f>
        <v>CC300</v>
      </c>
      <c r="AK783" s="25" t="str">
        <f>VLOOKUP(AC783,Data!A:F,6,0)</f>
        <v>K25TTM</v>
      </c>
      <c r="AL783" s="20" t="str">
        <f t="shared" si="48"/>
        <v>3840 WM+ HNI 536A Minh Khai</v>
      </c>
      <c r="AM783" s="20" t="str">
        <f>VLOOKUP(AC783,Data!A:M,13,0)</f>
        <v>0104918404-002</v>
      </c>
      <c r="AN783" s="20">
        <f>MATCH(L783,[1]Khach_hang!$O:$O,0)</f>
        <v>979</v>
      </c>
      <c r="AO783" s="20" t="str">
        <f t="shared" si="49"/>
        <v>WIN3840</v>
      </c>
      <c r="AP783" s="20" t="str">
        <f>IF(AND(AM783="0104918404",AO783=""),"WIN"&amp;L783,IF(AO783="",VLOOKUP(AM783,'mã win'!B:J,9,0),""))</f>
        <v/>
      </c>
      <c r="AQ783" s="25" t="str">
        <f t="shared" si="50"/>
        <v>WIN3840</v>
      </c>
      <c r="AR783" s="1">
        <f t="shared" si="51"/>
        <v>160380</v>
      </c>
    </row>
    <row r="784" spans="1:44" x14ac:dyDescent="0.25">
      <c r="A784" s="20">
        <v>8285</v>
      </c>
      <c r="B784" s="21">
        <v>9106051273</v>
      </c>
      <c r="C784" s="22">
        <v>45940</v>
      </c>
      <c r="D784" s="22">
        <v>45940</v>
      </c>
      <c r="E784" s="23">
        <v>45940.685156215302</v>
      </c>
      <c r="F784" s="21" t="s">
        <v>7805</v>
      </c>
      <c r="G784" s="22"/>
      <c r="H784" s="20" t="s">
        <v>4127</v>
      </c>
      <c r="I784" s="21" t="s">
        <v>4128</v>
      </c>
      <c r="J784" s="20" t="s">
        <v>4129</v>
      </c>
      <c r="K784" s="20" t="s">
        <v>4130</v>
      </c>
      <c r="L784" s="21" t="s">
        <v>5476</v>
      </c>
      <c r="M784" s="20" t="s">
        <v>5477</v>
      </c>
      <c r="N784" s="20" t="s">
        <v>5478</v>
      </c>
      <c r="O784" s="20">
        <v>10</v>
      </c>
      <c r="P784" s="21" t="s">
        <v>4141</v>
      </c>
      <c r="Q784" s="20" t="s">
        <v>4058</v>
      </c>
      <c r="R784" s="21" t="s">
        <v>4142</v>
      </c>
      <c r="S784" s="21" t="s">
        <v>4133</v>
      </c>
      <c r="T784" s="20">
        <v>37720</v>
      </c>
      <c r="U784" s="20">
        <v>1</v>
      </c>
      <c r="V784" s="20">
        <v>0</v>
      </c>
      <c r="W784" s="20" t="s">
        <v>5477</v>
      </c>
      <c r="X784" s="20" t="s">
        <v>4161</v>
      </c>
      <c r="Y784" s="22">
        <v>45940.685154201397</v>
      </c>
      <c r="AA784" s="20" t="s">
        <v>4134</v>
      </c>
      <c r="AB784" s="27">
        <v>9106051273</v>
      </c>
      <c r="AC784" s="25" t="str">
        <f>VLOOKUP(AB784,Data!AF:AG,2,0)</f>
        <v>9106051273-00484517</v>
      </c>
      <c r="AE784" s="25" t="str">
        <f>VLOOKUP(AC784,Data!A:G,7,0)</f>
        <v>00484517</v>
      </c>
      <c r="AF784" s="25" t="str">
        <f>VLOOKUP(AC784,Data!A:D,4,0)</f>
        <v>10/10/2025</v>
      </c>
      <c r="AG784" s="20" t="s">
        <v>55</v>
      </c>
      <c r="AH784" s="25" t="s">
        <v>10766</v>
      </c>
      <c r="AI784" s="25" t="str">
        <f>VLOOKUP(AG784,'mã win'!B:K,10,0)</f>
        <v>B</v>
      </c>
      <c r="AJ784" s="20" t="str">
        <f>VLOOKUP(Q784,'mã sp'!A:B,2,0)</f>
        <v>MNH250</v>
      </c>
      <c r="AK784" s="25" t="str">
        <f>VLOOKUP(AC784,Data!A:F,6,0)</f>
        <v>K25TTM</v>
      </c>
      <c r="AL784" s="20" t="str">
        <f t="shared" si="48"/>
        <v>3014 WM+ HNI P06 Park Hill</v>
      </c>
      <c r="AM784" s="20" t="str">
        <f>VLOOKUP(AC784,Data!A:M,13,0)</f>
        <v>0104918404-002</v>
      </c>
      <c r="AN784" s="20">
        <f>MATCH(L784,[1]Khach_hang!$O:$O,0)</f>
        <v>658</v>
      </c>
      <c r="AO784" s="20" t="str">
        <f t="shared" si="49"/>
        <v>WIN3014</v>
      </c>
      <c r="AP784" s="20" t="str">
        <f>IF(AND(AM784="0104918404",AO784=""),"WIN"&amp;L784,IF(AO784="",VLOOKUP(AM784,'mã win'!B:J,9,0),""))</f>
        <v/>
      </c>
      <c r="AQ784" s="25" t="str">
        <f t="shared" si="50"/>
        <v>WIN3014</v>
      </c>
      <c r="AR784" s="1">
        <f t="shared" si="51"/>
        <v>40737.599999999999</v>
      </c>
    </row>
    <row r="785" spans="1:44" x14ac:dyDescent="0.25">
      <c r="A785" s="20">
        <v>8286</v>
      </c>
      <c r="B785" s="21">
        <v>9106051253</v>
      </c>
      <c r="C785" s="22">
        <v>45940</v>
      </c>
      <c r="D785" s="22">
        <v>45945</v>
      </c>
      <c r="E785" s="23">
        <v>45940.685582557897</v>
      </c>
      <c r="F785" s="21" t="s">
        <v>7806</v>
      </c>
      <c r="G785" s="22"/>
      <c r="H785" s="20" t="s">
        <v>4127</v>
      </c>
      <c r="I785" s="21" t="s">
        <v>4128</v>
      </c>
      <c r="J785" s="20" t="s">
        <v>4129</v>
      </c>
      <c r="K785" s="20" t="s">
        <v>4130</v>
      </c>
      <c r="L785" s="21" t="s">
        <v>4882</v>
      </c>
      <c r="M785" s="20" t="s">
        <v>4883</v>
      </c>
      <c r="N785" s="20" t="s">
        <v>4884</v>
      </c>
      <c r="O785" s="20">
        <v>10</v>
      </c>
      <c r="P785" s="21" t="s">
        <v>4137</v>
      </c>
      <c r="Q785" s="20" t="s">
        <v>4098</v>
      </c>
      <c r="R785" s="21" t="s">
        <v>4138</v>
      </c>
      <c r="S785" s="21" t="s">
        <v>4133</v>
      </c>
      <c r="T785" s="20">
        <v>111058</v>
      </c>
      <c r="U785" s="20">
        <v>1</v>
      </c>
      <c r="V785" s="20">
        <v>0</v>
      </c>
      <c r="W785" s="20" t="s">
        <v>4883</v>
      </c>
      <c r="X785" s="20" t="s">
        <v>4885</v>
      </c>
      <c r="Y785" s="22">
        <v>45940.685580671299</v>
      </c>
      <c r="Z785" s="20" t="s">
        <v>7807</v>
      </c>
      <c r="AA785" s="20" t="s">
        <v>4134</v>
      </c>
      <c r="AB785" s="27">
        <v>9106051253</v>
      </c>
      <c r="AC785" s="25" t="str">
        <f>VLOOKUP(AB785,Data!AF:AG,2,0)</f>
        <v>9106051253-00484509</v>
      </c>
      <c r="AE785" s="25" t="str">
        <f>VLOOKUP(AC785,Data!A:G,7,0)</f>
        <v>00484509</v>
      </c>
      <c r="AF785" s="25" t="str">
        <f>VLOOKUP(AC785,Data!A:D,4,0)</f>
        <v>10/10/2025</v>
      </c>
      <c r="AG785" s="20" t="s">
        <v>55</v>
      </c>
      <c r="AH785" s="25" t="s">
        <v>12229</v>
      </c>
      <c r="AI785" s="25" t="str">
        <f>VLOOKUP(AG785,'mã win'!B:K,10,0)</f>
        <v>B</v>
      </c>
      <c r="AJ785" s="20" t="str">
        <f>VLOOKUP(Q785,'mã sp'!A:B,2,0)</f>
        <v>GM500</v>
      </c>
      <c r="AK785" s="25" t="str">
        <f>VLOOKUP(AC785,Data!A:F,6,0)</f>
        <v>K25TTM</v>
      </c>
      <c r="AL785" s="20" t="str">
        <f t="shared" si="48"/>
        <v>5190 WM+ HNI Ngã tư Chợ Ngọc Chi</v>
      </c>
      <c r="AM785" s="20" t="str">
        <f>VLOOKUP(AC785,Data!A:M,13,0)</f>
        <v>0104918404-002</v>
      </c>
      <c r="AN785" s="20">
        <f>MATCH(L785,[1]Khach_hang!$O:$O,0)</f>
        <v>1393</v>
      </c>
      <c r="AO785" s="20" t="str">
        <f t="shared" si="49"/>
        <v>WIN5190</v>
      </c>
      <c r="AP785" s="20" t="str">
        <f>IF(AND(AM785="0104918404",AO785=""),"WIN"&amp;L785,IF(AO785="",VLOOKUP(AM785,'mã win'!B:J,9,0),""))</f>
        <v/>
      </c>
      <c r="AQ785" s="25" t="str">
        <f t="shared" si="50"/>
        <v>WIN5190</v>
      </c>
      <c r="AR785" s="1">
        <f t="shared" si="51"/>
        <v>119942.64</v>
      </c>
    </row>
    <row r="786" spans="1:44" x14ac:dyDescent="0.25">
      <c r="A786" s="20">
        <v>8287</v>
      </c>
      <c r="B786" s="21">
        <v>9106051255</v>
      </c>
      <c r="C786" s="22">
        <v>45940</v>
      </c>
      <c r="D786" s="22">
        <v>45940</v>
      </c>
      <c r="E786" s="23">
        <v>45940.686471145797</v>
      </c>
      <c r="F786" s="21" t="s">
        <v>7808</v>
      </c>
      <c r="G786" s="22"/>
      <c r="H786" s="20" t="s">
        <v>4127</v>
      </c>
      <c r="I786" s="21" t="s">
        <v>4128</v>
      </c>
      <c r="J786" s="20" t="s">
        <v>4129</v>
      </c>
      <c r="K786" s="20" t="s">
        <v>4130</v>
      </c>
      <c r="L786" s="21" t="s">
        <v>4882</v>
      </c>
      <c r="M786" s="20" t="s">
        <v>4883</v>
      </c>
      <c r="N786" s="20" t="s">
        <v>4884</v>
      </c>
      <c r="O786" s="20">
        <v>10</v>
      </c>
      <c r="P786" s="21" t="s">
        <v>4152</v>
      </c>
      <c r="Q786" s="20" t="s">
        <v>4012</v>
      </c>
      <c r="R786" s="21" t="s">
        <v>4153</v>
      </c>
      <c r="S786" s="21" t="s">
        <v>4133</v>
      </c>
      <c r="T786" s="20">
        <v>50182</v>
      </c>
      <c r="U786" s="20">
        <v>1</v>
      </c>
      <c r="V786" s="20">
        <v>0</v>
      </c>
      <c r="W786" s="20" t="s">
        <v>4883</v>
      </c>
      <c r="X786" s="20" t="s">
        <v>4885</v>
      </c>
      <c r="Y786" s="22">
        <v>45940.686469062501</v>
      </c>
      <c r="Z786" s="20" t="s">
        <v>7809</v>
      </c>
      <c r="AA786" s="20" t="s">
        <v>4134</v>
      </c>
      <c r="AB786" s="27">
        <v>9106051255</v>
      </c>
      <c r="AC786" s="25" t="str">
        <f>VLOOKUP(AB786,Data!AF:AG,2,0)</f>
        <v>9106051255-00484510</v>
      </c>
      <c r="AE786" s="25" t="str">
        <f>VLOOKUP(AC786,Data!A:G,7,0)</f>
        <v>00484510</v>
      </c>
      <c r="AF786" s="25" t="str">
        <f>VLOOKUP(AC786,Data!A:D,4,0)</f>
        <v>10/10/2025</v>
      </c>
      <c r="AG786" s="20" t="s">
        <v>55</v>
      </c>
      <c r="AH786" s="25" t="s">
        <v>12229</v>
      </c>
      <c r="AI786" s="25" t="str">
        <f>VLOOKUP(AG786,'mã win'!B:K,10,0)</f>
        <v>B</v>
      </c>
      <c r="AJ786" s="20" t="str">
        <f>VLOOKUP(Q786,'mã sp'!A:B,2,0)</f>
        <v>GTLX250G</v>
      </c>
      <c r="AK786" s="25" t="str">
        <f>VLOOKUP(AC786,Data!A:F,6,0)</f>
        <v>K25TTM</v>
      </c>
      <c r="AL786" s="20" t="str">
        <f t="shared" si="48"/>
        <v>5190 WM+ HNI Ngã tư Chợ Ngọc Chi</v>
      </c>
      <c r="AM786" s="20" t="str">
        <f>VLOOKUP(AC786,Data!A:M,13,0)</f>
        <v>0104918404-002</v>
      </c>
      <c r="AN786" s="20">
        <f>MATCH(L786,[1]Khach_hang!$O:$O,0)</f>
        <v>1393</v>
      </c>
      <c r="AO786" s="20" t="str">
        <f t="shared" si="49"/>
        <v>WIN5190</v>
      </c>
      <c r="AP786" s="20" t="str">
        <f>IF(AND(AM786="0104918404",AO786=""),"WIN"&amp;L786,IF(AO786="",VLOOKUP(AM786,'mã win'!B:J,9,0),""))</f>
        <v/>
      </c>
      <c r="AQ786" s="25" t="str">
        <f t="shared" si="50"/>
        <v>WIN5190</v>
      </c>
      <c r="AR786" s="1">
        <f t="shared" si="51"/>
        <v>54196.56</v>
      </c>
    </row>
    <row r="787" spans="1:44" x14ac:dyDescent="0.25">
      <c r="A787" s="20">
        <v>8288</v>
      </c>
      <c r="B787" s="21">
        <v>9106051317</v>
      </c>
      <c r="C787" s="22">
        <v>45940</v>
      </c>
      <c r="D787" s="22">
        <v>45940</v>
      </c>
      <c r="E787" s="23">
        <v>45940.686882754599</v>
      </c>
      <c r="F787" s="21" t="s">
        <v>7810</v>
      </c>
      <c r="G787" s="22"/>
      <c r="H787" s="20" t="s">
        <v>4127</v>
      </c>
      <c r="I787" s="21" t="s">
        <v>4128</v>
      </c>
      <c r="J787" s="20" t="s">
        <v>4129</v>
      </c>
      <c r="K787" s="20" t="s">
        <v>4130</v>
      </c>
      <c r="L787" s="21" t="s">
        <v>7811</v>
      </c>
      <c r="M787" s="20" t="s">
        <v>7812</v>
      </c>
      <c r="N787" s="20" t="s">
        <v>7813</v>
      </c>
      <c r="O787" s="20">
        <v>10</v>
      </c>
      <c r="P787" s="21" t="s">
        <v>4150</v>
      </c>
      <c r="Q787" s="20" t="s">
        <v>3966</v>
      </c>
      <c r="R787" s="21" t="s">
        <v>4151</v>
      </c>
      <c r="S787" s="21" t="s">
        <v>4133</v>
      </c>
      <c r="T787" s="20">
        <v>70950</v>
      </c>
      <c r="U787" s="20">
        <v>3</v>
      </c>
      <c r="V787" s="20">
        <v>0</v>
      </c>
      <c r="W787" s="20" t="s">
        <v>7812</v>
      </c>
      <c r="Y787" s="22">
        <v>45940.686880868103</v>
      </c>
      <c r="AA787" s="20" t="s">
        <v>4134</v>
      </c>
      <c r="AB787" s="27">
        <v>9106051317</v>
      </c>
      <c r="AC787" s="25" t="str">
        <f>VLOOKUP(AB787,Data!AF:AG,2,0)</f>
        <v>9106051317-00081511</v>
      </c>
      <c r="AE787" s="25" t="str">
        <f>VLOOKUP(AC787,Data!A:G,7,0)</f>
        <v>00081511</v>
      </c>
      <c r="AF787" s="25" t="str">
        <f>VLOOKUP(AC787,Data!A:D,4,0)</f>
        <v>10/10/2025</v>
      </c>
      <c r="AG787" s="20" t="s">
        <v>64</v>
      </c>
      <c r="AH787" s="25" t="s">
        <v>3639</v>
      </c>
      <c r="AI787" s="25" t="str">
        <f>VLOOKUP(AG787,'mã win'!B:K,10,0)</f>
        <v>N</v>
      </c>
      <c r="AJ787" s="20" t="str">
        <f>VLOOKUP(Q787,'mã sp'!A:B,2,0)</f>
        <v>CN300</v>
      </c>
      <c r="AK787" s="25" t="str">
        <f>VLOOKUP(AC787,Data!A:F,6,0)</f>
        <v>K25TTM</v>
      </c>
      <c r="AL787" s="20" t="str">
        <f t="shared" si="48"/>
        <v>2588 WM+ DNG 88 Hà Huy Tập - DN</v>
      </c>
      <c r="AM787" s="20" t="str">
        <f>VLOOKUP(AC787,Data!A:M,13,0)</f>
        <v>0104918404-009</v>
      </c>
      <c r="AO787" s="20" t="str">
        <f t="shared" si="49"/>
        <v/>
      </c>
      <c r="AP787" s="20" t="str">
        <f>IF(AND(AM787="0104918404",AO787=""),"WIN"&amp;L787,IF(AO787="",VLOOKUP(AM787,'mã win'!B:J,9,0),""))</f>
        <v>WIN-DNG-01-009</v>
      </c>
      <c r="AQ787" s="25" t="str">
        <f t="shared" si="50"/>
        <v>WIN-DNG-01-009</v>
      </c>
      <c r="AR787" s="1">
        <f t="shared" si="51"/>
        <v>229878</v>
      </c>
    </row>
    <row r="788" spans="1:44" x14ac:dyDescent="0.25">
      <c r="A788" s="20">
        <v>8289</v>
      </c>
      <c r="B788" s="21">
        <v>9106051317</v>
      </c>
      <c r="C788" s="22">
        <v>45940</v>
      </c>
      <c r="D788" s="22">
        <v>45940</v>
      </c>
      <c r="E788" s="23">
        <v>45940.686882754599</v>
      </c>
      <c r="F788" s="21" t="s">
        <v>7810</v>
      </c>
      <c r="G788" s="22"/>
      <c r="H788" s="20" t="s">
        <v>4127</v>
      </c>
      <c r="I788" s="21" t="s">
        <v>4128</v>
      </c>
      <c r="J788" s="20" t="s">
        <v>4129</v>
      </c>
      <c r="K788" s="20" t="s">
        <v>4130</v>
      </c>
      <c r="L788" s="21" t="s">
        <v>7811</v>
      </c>
      <c r="M788" s="20" t="s">
        <v>7812</v>
      </c>
      <c r="N788" s="20" t="s">
        <v>7813</v>
      </c>
      <c r="O788" s="20">
        <v>20</v>
      </c>
      <c r="P788" s="21" t="s">
        <v>4141</v>
      </c>
      <c r="Q788" s="20" t="s">
        <v>4058</v>
      </c>
      <c r="R788" s="21" t="s">
        <v>4142</v>
      </c>
      <c r="S788" s="21" t="s">
        <v>4133</v>
      </c>
      <c r="T788" s="20">
        <v>37720</v>
      </c>
      <c r="U788" s="20">
        <v>2</v>
      </c>
      <c r="V788" s="20">
        <v>0</v>
      </c>
      <c r="W788" s="20" t="s">
        <v>7812</v>
      </c>
      <c r="Y788" s="22">
        <v>45940.686880868103</v>
      </c>
      <c r="AA788" s="20" t="s">
        <v>4134</v>
      </c>
      <c r="AB788" s="27">
        <v>9106051317</v>
      </c>
      <c r="AC788" s="25" t="str">
        <f>VLOOKUP(AB788,Data!AF:AG,2,0)</f>
        <v>9106051317-00081511</v>
      </c>
      <c r="AE788" s="25" t="str">
        <f>VLOOKUP(AC788,Data!A:G,7,0)</f>
        <v>00081511</v>
      </c>
      <c r="AF788" s="25" t="str">
        <f>VLOOKUP(AC788,Data!A:D,4,0)</f>
        <v>10/10/2025</v>
      </c>
      <c r="AG788" s="20" t="s">
        <v>64</v>
      </c>
      <c r="AH788" s="25" t="s">
        <v>3639</v>
      </c>
      <c r="AI788" s="25" t="str">
        <f>VLOOKUP(AG788,'mã win'!B:K,10,0)</f>
        <v>N</v>
      </c>
      <c r="AJ788" s="20" t="str">
        <f>VLOOKUP(Q788,'mã sp'!A:B,2,0)</f>
        <v>MNH250</v>
      </c>
      <c r="AK788" s="25" t="str">
        <f>VLOOKUP(AC788,Data!A:F,6,0)</f>
        <v>K25TTM</v>
      </c>
      <c r="AL788" s="20" t="str">
        <f t="shared" si="48"/>
        <v>2588 WM+ DNG 88 Hà Huy Tập - DN</v>
      </c>
      <c r="AM788" s="20" t="str">
        <f>VLOOKUP(AC788,Data!A:M,13,0)</f>
        <v>0104918404-009</v>
      </c>
      <c r="AO788" s="20" t="str">
        <f t="shared" si="49"/>
        <v/>
      </c>
      <c r="AP788" s="20" t="str">
        <f>IF(AND(AM788="0104918404",AO788=""),"WIN"&amp;L788,IF(AO788="",VLOOKUP(AM788,'mã win'!B:J,9,0),""))</f>
        <v>WIN-DNG-01-009</v>
      </c>
      <c r="AQ788" s="25" t="str">
        <f t="shared" si="50"/>
        <v>WIN-DNG-01-009</v>
      </c>
      <c r="AR788" s="1">
        <f t="shared" si="51"/>
        <v>81475.199999999997</v>
      </c>
    </row>
    <row r="789" spans="1:44" x14ac:dyDescent="0.25">
      <c r="A789" s="20">
        <v>8290</v>
      </c>
      <c r="B789" s="21">
        <v>9106051317</v>
      </c>
      <c r="C789" s="22">
        <v>45940</v>
      </c>
      <c r="D789" s="22">
        <v>45940</v>
      </c>
      <c r="E789" s="23">
        <v>45940.686882754599</v>
      </c>
      <c r="F789" s="21" t="s">
        <v>7810</v>
      </c>
      <c r="G789" s="22"/>
      <c r="H789" s="20" t="s">
        <v>4127</v>
      </c>
      <c r="I789" s="21" t="s">
        <v>4128</v>
      </c>
      <c r="J789" s="20" t="s">
        <v>4129</v>
      </c>
      <c r="K789" s="20" t="s">
        <v>4130</v>
      </c>
      <c r="L789" s="21" t="s">
        <v>7811</v>
      </c>
      <c r="M789" s="20" t="s">
        <v>7812</v>
      </c>
      <c r="N789" s="20" t="s">
        <v>7813</v>
      </c>
      <c r="O789" s="20">
        <v>30</v>
      </c>
      <c r="P789" s="21" t="s">
        <v>4139</v>
      </c>
      <c r="Q789" s="20" t="s">
        <v>3948</v>
      </c>
      <c r="R789" s="21" t="s">
        <v>4140</v>
      </c>
      <c r="S789" s="21" t="s">
        <v>4133</v>
      </c>
      <c r="T789" s="20">
        <v>74250</v>
      </c>
      <c r="U789" s="20">
        <v>2</v>
      </c>
      <c r="V789" s="20">
        <v>0</v>
      </c>
      <c r="W789" s="20" t="s">
        <v>7812</v>
      </c>
      <c r="Y789" s="22">
        <v>45940.686880868103</v>
      </c>
      <c r="AA789" s="20" t="s">
        <v>4134</v>
      </c>
      <c r="AB789" s="27">
        <v>9106051317</v>
      </c>
      <c r="AC789" s="25" t="str">
        <f>VLOOKUP(AB789,Data!AF:AG,2,0)</f>
        <v>9106051317-00081511</v>
      </c>
      <c r="AE789" s="25" t="str">
        <f>VLOOKUP(AC789,Data!A:G,7,0)</f>
        <v>00081511</v>
      </c>
      <c r="AF789" s="25" t="str">
        <f>VLOOKUP(AC789,Data!A:D,4,0)</f>
        <v>10/10/2025</v>
      </c>
      <c r="AG789" s="20" t="s">
        <v>64</v>
      </c>
      <c r="AH789" s="25" t="s">
        <v>3639</v>
      </c>
      <c r="AI789" s="25" t="str">
        <f>VLOOKUP(AG789,'mã win'!B:K,10,0)</f>
        <v>N</v>
      </c>
      <c r="AJ789" s="20" t="str">
        <f>VLOOKUP(Q789,'mã sp'!A:B,2,0)</f>
        <v>CC300</v>
      </c>
      <c r="AK789" s="25" t="str">
        <f>VLOOKUP(AC789,Data!A:F,6,0)</f>
        <v>K25TTM</v>
      </c>
      <c r="AL789" s="20" t="str">
        <f t="shared" si="48"/>
        <v>2588 WM+ DNG 88 Hà Huy Tập - DN</v>
      </c>
      <c r="AM789" s="20" t="str">
        <f>VLOOKUP(AC789,Data!A:M,13,0)</f>
        <v>0104918404-009</v>
      </c>
      <c r="AO789" s="20" t="str">
        <f t="shared" si="49"/>
        <v/>
      </c>
      <c r="AP789" s="20" t="str">
        <f>IF(AND(AM789="0104918404",AO789=""),"WIN"&amp;L789,IF(AO789="",VLOOKUP(AM789,'mã win'!B:J,9,0),""))</f>
        <v>WIN-DNG-01-009</v>
      </c>
      <c r="AQ789" s="25" t="str">
        <f t="shared" si="50"/>
        <v>WIN-DNG-01-009</v>
      </c>
      <c r="AR789" s="1">
        <f t="shared" si="51"/>
        <v>160380</v>
      </c>
    </row>
    <row r="790" spans="1:44" x14ac:dyDescent="0.25">
      <c r="A790" s="20">
        <v>8291</v>
      </c>
      <c r="B790" s="21">
        <v>9106051317</v>
      </c>
      <c r="C790" s="22">
        <v>45940</v>
      </c>
      <c r="D790" s="22">
        <v>45940</v>
      </c>
      <c r="E790" s="23">
        <v>45940.686882754599</v>
      </c>
      <c r="F790" s="21" t="s">
        <v>7810</v>
      </c>
      <c r="G790" s="22"/>
      <c r="H790" s="20" t="s">
        <v>4127</v>
      </c>
      <c r="I790" s="21" t="s">
        <v>4128</v>
      </c>
      <c r="J790" s="20" t="s">
        <v>4129</v>
      </c>
      <c r="K790" s="20" t="s">
        <v>4130</v>
      </c>
      <c r="L790" s="21" t="s">
        <v>7811</v>
      </c>
      <c r="M790" s="20" t="s">
        <v>7812</v>
      </c>
      <c r="N790" s="20" t="s">
        <v>7813</v>
      </c>
      <c r="O790" s="20">
        <v>40</v>
      </c>
      <c r="P790" s="21" t="s">
        <v>4171</v>
      </c>
      <c r="Q790" s="20" t="s">
        <v>3998</v>
      </c>
      <c r="R790" s="21" t="s">
        <v>4172</v>
      </c>
      <c r="S790" s="21" t="s">
        <v>4133</v>
      </c>
      <c r="T790" s="20">
        <v>49500</v>
      </c>
      <c r="U790" s="20">
        <v>1</v>
      </c>
      <c r="V790" s="20">
        <v>0</v>
      </c>
      <c r="W790" s="20" t="s">
        <v>7812</v>
      </c>
      <c r="Y790" s="22">
        <v>45940.686880868103</v>
      </c>
      <c r="AA790" s="20" t="s">
        <v>4134</v>
      </c>
      <c r="AB790" s="27">
        <v>9106051317</v>
      </c>
      <c r="AC790" s="25" t="str">
        <f>VLOOKUP(AB790,Data!AF:AG,2,0)</f>
        <v>9106051317-00081511</v>
      </c>
      <c r="AE790" s="25" t="str">
        <f>VLOOKUP(AC790,Data!A:G,7,0)</f>
        <v>00081511</v>
      </c>
      <c r="AF790" s="25" t="str">
        <f>VLOOKUP(AC790,Data!A:D,4,0)</f>
        <v>10/10/2025</v>
      </c>
      <c r="AG790" s="20" t="s">
        <v>64</v>
      </c>
      <c r="AH790" s="25" t="s">
        <v>3639</v>
      </c>
      <c r="AI790" s="25" t="str">
        <f>VLOOKUP(AG790,'mã win'!B:K,10,0)</f>
        <v>N</v>
      </c>
      <c r="AJ790" s="20" t="str">
        <f>VLOOKUP(Q790,'mã sp'!A:B,2,0)</f>
        <v>GL250</v>
      </c>
      <c r="AK790" s="25" t="str">
        <f>VLOOKUP(AC790,Data!A:F,6,0)</f>
        <v>K25TTM</v>
      </c>
      <c r="AL790" s="20" t="str">
        <f t="shared" si="48"/>
        <v>2588 WM+ DNG 88 Hà Huy Tập - DN</v>
      </c>
      <c r="AM790" s="20" t="str">
        <f>VLOOKUP(AC790,Data!A:M,13,0)</f>
        <v>0104918404-009</v>
      </c>
      <c r="AO790" s="20" t="str">
        <f t="shared" si="49"/>
        <v/>
      </c>
      <c r="AP790" s="20" t="str">
        <f>IF(AND(AM790="0104918404",AO790=""),"WIN"&amp;L790,IF(AO790="",VLOOKUP(AM790,'mã win'!B:J,9,0),""))</f>
        <v>WIN-DNG-01-009</v>
      </c>
      <c r="AQ790" s="25" t="str">
        <f t="shared" si="50"/>
        <v>WIN-DNG-01-009</v>
      </c>
      <c r="AR790" s="1">
        <f t="shared" si="51"/>
        <v>53460</v>
      </c>
    </row>
    <row r="791" spans="1:44" x14ac:dyDescent="0.25">
      <c r="A791" s="20">
        <v>8292</v>
      </c>
      <c r="B791" s="21">
        <v>9106051320</v>
      </c>
      <c r="C791" s="22">
        <v>45940</v>
      </c>
      <c r="D791" s="22">
        <v>45940</v>
      </c>
      <c r="E791" s="23">
        <v>45940.688100497697</v>
      </c>
      <c r="F791" s="21" t="s">
        <v>7814</v>
      </c>
      <c r="G791" s="22"/>
      <c r="H791" s="20" t="s">
        <v>4127</v>
      </c>
      <c r="I791" s="21" t="s">
        <v>4128</v>
      </c>
      <c r="J791" s="20" t="s">
        <v>4129</v>
      </c>
      <c r="K791" s="20" t="s">
        <v>4130</v>
      </c>
      <c r="L791" s="21" t="s">
        <v>6246</v>
      </c>
      <c r="M791" s="20" t="s">
        <v>6247</v>
      </c>
      <c r="N791" s="20" t="s">
        <v>6248</v>
      </c>
      <c r="O791" s="20">
        <v>10</v>
      </c>
      <c r="P791" s="21" t="s">
        <v>4141</v>
      </c>
      <c r="Q791" s="20" t="s">
        <v>4058</v>
      </c>
      <c r="R791" s="21" t="s">
        <v>4142</v>
      </c>
      <c r="S791" s="21" t="s">
        <v>4133</v>
      </c>
      <c r="T791" s="20">
        <v>37720</v>
      </c>
      <c r="U791" s="20">
        <v>2</v>
      </c>
      <c r="V791" s="20">
        <v>0</v>
      </c>
      <c r="W791" s="20" t="s">
        <v>6247</v>
      </c>
      <c r="Y791" s="22">
        <v>45940.688098692102</v>
      </c>
      <c r="AA791" s="20" t="s">
        <v>4134</v>
      </c>
      <c r="AB791" s="27">
        <v>9106051320</v>
      </c>
      <c r="AC791" s="25" t="str">
        <f>VLOOKUP(AB791,Data!AF:AG,2,0)</f>
        <v>9106051320-00011422</v>
      </c>
      <c r="AE791" s="25" t="str">
        <f>VLOOKUP(AC791,Data!A:G,7,0)</f>
        <v>00011422</v>
      </c>
      <c r="AF791" s="25" t="str">
        <f>VLOOKUP(AC791,Data!A:D,4,0)</f>
        <v>10/10/2025</v>
      </c>
      <c r="AG791" s="20" t="s">
        <v>222</v>
      </c>
      <c r="AH791" s="25" t="s">
        <v>3727</v>
      </c>
      <c r="AI791" s="25" t="str">
        <f>VLOOKUP(AG791,'mã win'!B:K,10,0)</f>
        <v>B</v>
      </c>
      <c r="AJ791" s="20" t="str">
        <f>VLOOKUP(Q791,'mã sp'!A:B,2,0)</f>
        <v>MNH250</v>
      </c>
      <c r="AK791" s="25" t="str">
        <f>VLOOKUP(AC791,Data!A:F,6,0)</f>
        <v>K25TTM</v>
      </c>
      <c r="AL791" s="20" t="str">
        <f t="shared" si="48"/>
        <v>2AJX WM+ VPC Thôn Dùng, Cao Phong</v>
      </c>
      <c r="AM791" s="20" t="str">
        <f>VLOOKUP(AC791,Data!A:M,13,0)</f>
        <v>0104918404-029</v>
      </c>
      <c r="AO791" s="20" t="str">
        <f t="shared" si="49"/>
        <v/>
      </c>
      <c r="AP791" s="20" t="str">
        <f>IF(AND(AM791="0104918404",AO791=""),"WIN"&amp;L791,IF(AO791="",VLOOKUP(AM791,'mã win'!B:J,9,0),""))</f>
        <v>WIN-029</v>
      </c>
      <c r="AQ791" s="25" t="str">
        <f t="shared" si="50"/>
        <v>WIN-029</v>
      </c>
      <c r="AR791" s="1">
        <f t="shared" si="51"/>
        <v>81475.199999999997</v>
      </c>
    </row>
    <row r="792" spans="1:44" x14ac:dyDescent="0.25">
      <c r="A792" s="20">
        <v>8293</v>
      </c>
      <c r="B792" s="21">
        <v>9106051368</v>
      </c>
      <c r="C792" s="22">
        <v>45940</v>
      </c>
      <c r="D792" s="22">
        <v>45945</v>
      </c>
      <c r="E792" s="23">
        <v>45940.690032557897</v>
      </c>
      <c r="F792" s="21" t="s">
        <v>7815</v>
      </c>
      <c r="G792" s="22"/>
      <c r="H792" s="20" t="s">
        <v>4127</v>
      </c>
      <c r="I792" s="21" t="s">
        <v>4128</v>
      </c>
      <c r="J792" s="20" t="s">
        <v>4129</v>
      </c>
      <c r="K792" s="20" t="s">
        <v>4130</v>
      </c>
      <c r="L792" s="21" t="s">
        <v>7816</v>
      </c>
      <c r="M792" s="20" t="s">
        <v>7817</v>
      </c>
      <c r="N792" s="20" t="s">
        <v>7818</v>
      </c>
      <c r="O792" s="20">
        <v>10</v>
      </c>
      <c r="P792" s="21" t="s">
        <v>4137</v>
      </c>
      <c r="Q792" s="20" t="s">
        <v>4098</v>
      </c>
      <c r="R792" s="21" t="s">
        <v>4138</v>
      </c>
      <c r="S792" s="21" t="s">
        <v>4133</v>
      </c>
      <c r="T792" s="20">
        <v>111058</v>
      </c>
      <c r="U792" s="20">
        <v>1</v>
      </c>
      <c r="V792" s="20">
        <v>0</v>
      </c>
      <c r="W792" s="20" t="s">
        <v>7817</v>
      </c>
      <c r="X792" s="20" t="s">
        <v>7819</v>
      </c>
      <c r="Y792" s="22">
        <v>45940.690030590296</v>
      </c>
      <c r="AA792" s="20" t="s">
        <v>4134</v>
      </c>
      <c r="AB792" s="27">
        <v>9106051368</v>
      </c>
      <c r="AC792" s="25" t="str">
        <f>VLOOKUP(AB792,Data!AF:AG,2,0)</f>
        <v>9106051368-00484551</v>
      </c>
      <c r="AE792" s="25" t="str">
        <f>VLOOKUP(AC792,Data!A:G,7,0)</f>
        <v>00484551</v>
      </c>
      <c r="AF792" s="25" t="str">
        <f>VLOOKUP(AC792,Data!A:D,4,0)</f>
        <v>10/10/2025</v>
      </c>
      <c r="AG792" s="20" t="s">
        <v>55</v>
      </c>
      <c r="AH792" s="25" t="s">
        <v>9848</v>
      </c>
      <c r="AI792" s="25" t="str">
        <f>VLOOKUP(AG792,'mã win'!B:K,10,0)</f>
        <v>B</v>
      </c>
      <c r="AJ792" s="20" t="str">
        <f>VLOOKUP(Q792,'mã sp'!A:B,2,0)</f>
        <v>GM500</v>
      </c>
      <c r="AK792" s="25" t="str">
        <f>VLOOKUP(AC792,Data!A:F,6,0)</f>
        <v>K25TTM</v>
      </c>
      <c r="AL792" s="20" t="str">
        <f t="shared" si="48"/>
        <v>2395 WM+ HNI 29 Tây Mỗ</v>
      </c>
      <c r="AM792" s="20" t="str">
        <f>VLOOKUP(AC792,Data!A:M,13,0)</f>
        <v>0104918404-002</v>
      </c>
      <c r="AN792" s="20">
        <f>MATCH(L792,[1]Khach_hang!$O:$O,0)</f>
        <v>271</v>
      </c>
      <c r="AO792" s="20" t="str">
        <f t="shared" si="49"/>
        <v>WIN2395</v>
      </c>
      <c r="AP792" s="20" t="str">
        <f>IF(AND(AM792="0104918404",AO792=""),"WIN"&amp;L792,IF(AO792="",VLOOKUP(AM792,'mã win'!B:J,9,0),""))</f>
        <v/>
      </c>
      <c r="AQ792" s="25" t="str">
        <f t="shared" si="50"/>
        <v>WIN2395</v>
      </c>
      <c r="AR792" s="1">
        <f t="shared" si="51"/>
        <v>119942.64</v>
      </c>
    </row>
    <row r="793" spans="1:44" x14ac:dyDescent="0.25">
      <c r="A793" s="20">
        <v>8294</v>
      </c>
      <c r="B793" s="21">
        <v>9106051315</v>
      </c>
      <c r="C793" s="22">
        <v>45940</v>
      </c>
      <c r="D793" s="22">
        <v>45940</v>
      </c>
      <c r="E793" s="23">
        <v>45940.691506481497</v>
      </c>
      <c r="F793" s="21" t="s">
        <v>7820</v>
      </c>
      <c r="G793" s="22"/>
      <c r="H793" s="20" t="s">
        <v>4127</v>
      </c>
      <c r="I793" s="21" t="s">
        <v>4128</v>
      </c>
      <c r="J793" s="20" t="s">
        <v>4129</v>
      </c>
      <c r="K793" s="20" t="s">
        <v>4130</v>
      </c>
      <c r="L793" s="21" t="s">
        <v>5225</v>
      </c>
      <c r="M793" s="20" t="s">
        <v>5226</v>
      </c>
      <c r="N793" s="20" t="s">
        <v>5227</v>
      </c>
      <c r="O793" s="20">
        <v>10</v>
      </c>
      <c r="P793" s="21" t="s">
        <v>4152</v>
      </c>
      <c r="Q793" s="20" t="s">
        <v>4012</v>
      </c>
      <c r="R793" s="21" t="s">
        <v>4153</v>
      </c>
      <c r="S793" s="21" t="s">
        <v>4133</v>
      </c>
      <c r="T793" s="20">
        <v>50182</v>
      </c>
      <c r="U793" s="20">
        <v>2</v>
      </c>
      <c r="V793" s="20">
        <v>0</v>
      </c>
      <c r="W793" s="20" t="s">
        <v>5228</v>
      </c>
      <c r="Y793" s="22">
        <v>45940.691504664399</v>
      </c>
      <c r="AA793" s="20" t="s">
        <v>4134</v>
      </c>
      <c r="AB793" s="27">
        <v>9106051315</v>
      </c>
      <c r="AC793" s="25" t="str">
        <f>VLOOKUP(AB793,Data!AF:AG,2,0)</f>
        <v>9106051315-00484532</v>
      </c>
      <c r="AE793" s="25" t="str">
        <f>VLOOKUP(AC793,Data!A:G,7,0)</f>
        <v>00484532</v>
      </c>
      <c r="AF793" s="25" t="str">
        <f>VLOOKUP(AC793,Data!A:D,4,0)</f>
        <v>10/10/2025</v>
      </c>
      <c r="AG793" s="20" t="s">
        <v>55</v>
      </c>
      <c r="AH793" s="25" t="s">
        <v>14513</v>
      </c>
      <c r="AI793" s="25" t="str">
        <f>VLOOKUP(AG793,'mã win'!B:K,10,0)</f>
        <v>B</v>
      </c>
      <c r="AJ793" s="20" t="str">
        <f>VLOOKUP(Q793,'mã sp'!A:B,2,0)</f>
        <v>GTLX250G</v>
      </c>
      <c r="AK793" s="25" t="str">
        <f>VLOOKUP(AC793,Data!A:F,6,0)</f>
        <v>K25TTM</v>
      </c>
      <c r="AL793" s="20" t="str">
        <f t="shared" si="48"/>
        <v>5674 WM+ HNI Xóm 8 Thôn 2 Chợ Thạch Đà</v>
      </c>
      <c r="AM793" s="20" t="str">
        <f>VLOOKUP(AC793,Data!A:M,13,0)</f>
        <v>0104918404-002</v>
      </c>
      <c r="AN793" s="20">
        <f>MATCH(L793,[1]Khach_hang!$O:$O,0)</f>
        <v>1583</v>
      </c>
      <c r="AO793" s="20" t="str">
        <f t="shared" si="49"/>
        <v>WIN5674</v>
      </c>
      <c r="AP793" s="20" t="str">
        <f>IF(AND(AM793="0104918404",AO793=""),"WIN"&amp;L793,IF(AO793="",VLOOKUP(AM793,'mã win'!B:J,9,0),""))</f>
        <v/>
      </c>
      <c r="AQ793" s="25" t="str">
        <f t="shared" si="50"/>
        <v>WIN5674</v>
      </c>
      <c r="AR793" s="1">
        <f t="shared" si="51"/>
        <v>108393.12</v>
      </c>
    </row>
    <row r="794" spans="1:44" x14ac:dyDescent="0.25">
      <c r="A794" s="20">
        <v>8295</v>
      </c>
      <c r="B794" s="21">
        <v>9106051315</v>
      </c>
      <c r="C794" s="22">
        <v>45940</v>
      </c>
      <c r="D794" s="22">
        <v>45940</v>
      </c>
      <c r="E794" s="23">
        <v>45940.691506481497</v>
      </c>
      <c r="F794" s="21" t="s">
        <v>7820</v>
      </c>
      <c r="G794" s="22"/>
      <c r="H794" s="20" t="s">
        <v>4127</v>
      </c>
      <c r="I794" s="21" t="s">
        <v>4128</v>
      </c>
      <c r="J794" s="20" t="s">
        <v>4129</v>
      </c>
      <c r="K794" s="20" t="s">
        <v>4130</v>
      </c>
      <c r="L794" s="21" t="s">
        <v>5225</v>
      </c>
      <c r="M794" s="20" t="s">
        <v>5226</v>
      </c>
      <c r="N794" s="20" t="s">
        <v>5227</v>
      </c>
      <c r="O794" s="20">
        <v>20</v>
      </c>
      <c r="P794" s="21" t="s">
        <v>4135</v>
      </c>
      <c r="Q794" s="20" t="s">
        <v>4086</v>
      </c>
      <c r="R794" s="21" t="s">
        <v>4136</v>
      </c>
      <c r="S794" s="21" t="s">
        <v>4133</v>
      </c>
      <c r="T794" s="20">
        <v>45588</v>
      </c>
      <c r="U794" s="20">
        <v>2</v>
      </c>
      <c r="V794" s="20">
        <v>0</v>
      </c>
      <c r="W794" s="20" t="s">
        <v>5228</v>
      </c>
      <c r="Y794" s="22">
        <v>45940.691504664399</v>
      </c>
      <c r="AA794" s="20" t="s">
        <v>4134</v>
      </c>
      <c r="AB794" s="27">
        <v>9106051315</v>
      </c>
      <c r="AC794" s="25" t="str">
        <f>VLOOKUP(AB794,Data!AF:AG,2,0)</f>
        <v>9106051315-00484532</v>
      </c>
      <c r="AE794" s="25" t="str">
        <f>VLOOKUP(AC794,Data!A:G,7,0)</f>
        <v>00484532</v>
      </c>
      <c r="AF794" s="25" t="str">
        <f>VLOOKUP(AC794,Data!A:D,4,0)</f>
        <v>10/10/2025</v>
      </c>
      <c r="AG794" s="20" t="s">
        <v>55</v>
      </c>
      <c r="AH794" s="25" t="s">
        <v>14513</v>
      </c>
      <c r="AI794" s="25" t="str">
        <f>VLOOKUP(AG794,'mã win'!B:K,10,0)</f>
        <v>B</v>
      </c>
      <c r="AJ794" s="20" t="str">
        <f>VLOOKUP(Q794,'mã sp'!A:B,2,0)</f>
        <v>TH200</v>
      </c>
      <c r="AK794" s="25" t="str">
        <f>VLOOKUP(AC794,Data!A:F,6,0)</f>
        <v>K25TTM</v>
      </c>
      <c r="AL794" s="20" t="str">
        <f t="shared" si="48"/>
        <v>5674 WM+ HNI Xóm 8 Thôn 2 Chợ Thạch Đà</v>
      </c>
      <c r="AM794" s="20" t="str">
        <f>VLOOKUP(AC794,Data!A:M,13,0)</f>
        <v>0104918404-002</v>
      </c>
      <c r="AN794" s="20">
        <f>MATCH(L794,[1]Khach_hang!$O:$O,0)</f>
        <v>1583</v>
      </c>
      <c r="AO794" s="20" t="str">
        <f t="shared" si="49"/>
        <v>WIN5674</v>
      </c>
      <c r="AP794" s="20" t="str">
        <f>IF(AND(AM794="0104918404",AO794=""),"WIN"&amp;L794,IF(AO794="",VLOOKUP(AM794,'mã win'!B:J,9,0),""))</f>
        <v/>
      </c>
      <c r="AQ794" s="25" t="str">
        <f t="shared" si="50"/>
        <v>WIN5674</v>
      </c>
      <c r="AR794" s="1">
        <f t="shared" si="51"/>
        <v>98470.080000000002</v>
      </c>
    </row>
    <row r="795" spans="1:44" x14ac:dyDescent="0.25">
      <c r="A795" s="20">
        <v>8296</v>
      </c>
      <c r="B795" s="21">
        <v>9106051389</v>
      </c>
      <c r="C795" s="22">
        <v>45940</v>
      </c>
      <c r="D795" s="22">
        <v>45945</v>
      </c>
      <c r="E795" s="23">
        <v>45940.693864618101</v>
      </c>
      <c r="F795" s="21" t="s">
        <v>7821</v>
      </c>
      <c r="G795" s="22"/>
      <c r="H795" s="20" t="s">
        <v>4127</v>
      </c>
      <c r="I795" s="21" t="s">
        <v>4128</v>
      </c>
      <c r="J795" s="20" t="s">
        <v>4129</v>
      </c>
      <c r="K795" s="20" t="s">
        <v>4130</v>
      </c>
      <c r="L795" s="21" t="s">
        <v>5225</v>
      </c>
      <c r="M795" s="20" t="s">
        <v>5226</v>
      </c>
      <c r="N795" s="20" t="s">
        <v>5227</v>
      </c>
      <c r="O795" s="20">
        <v>10</v>
      </c>
      <c r="P795" s="21" t="s">
        <v>4137</v>
      </c>
      <c r="Q795" s="20" t="s">
        <v>4098</v>
      </c>
      <c r="R795" s="21" t="s">
        <v>4138</v>
      </c>
      <c r="S795" s="21" t="s">
        <v>4133</v>
      </c>
      <c r="T795" s="20">
        <v>111058</v>
      </c>
      <c r="U795" s="20">
        <v>1</v>
      </c>
      <c r="V795" s="20">
        <v>0</v>
      </c>
      <c r="W795" s="20" t="s">
        <v>5228</v>
      </c>
      <c r="Y795" s="22">
        <v>45940.693862881897</v>
      </c>
      <c r="AA795" s="20" t="s">
        <v>4134</v>
      </c>
      <c r="AB795" s="27">
        <v>9106051389</v>
      </c>
      <c r="AC795" s="25" t="str">
        <f>VLOOKUP(AB795,Data!AF:AG,2,0)</f>
        <v>9106051389-00484558</v>
      </c>
      <c r="AE795" s="25" t="str">
        <f>VLOOKUP(AC795,Data!A:G,7,0)</f>
        <v>00484558</v>
      </c>
      <c r="AF795" s="25" t="str">
        <f>VLOOKUP(AC795,Data!A:D,4,0)</f>
        <v>10/10/2025</v>
      </c>
      <c r="AG795" s="20" t="s">
        <v>55</v>
      </c>
      <c r="AH795" s="25" t="s">
        <v>14513</v>
      </c>
      <c r="AI795" s="25" t="str">
        <f>VLOOKUP(AG795,'mã win'!B:K,10,0)</f>
        <v>B</v>
      </c>
      <c r="AJ795" s="20" t="str">
        <f>VLOOKUP(Q795,'mã sp'!A:B,2,0)</f>
        <v>GM500</v>
      </c>
      <c r="AK795" s="25" t="str">
        <f>VLOOKUP(AC795,Data!A:F,6,0)</f>
        <v>K25TTM</v>
      </c>
      <c r="AL795" s="20" t="str">
        <f t="shared" si="48"/>
        <v>5674 WM+ HNI Xóm 8 Thôn 2 Chợ Thạch Đà</v>
      </c>
      <c r="AM795" s="20" t="str">
        <f>VLOOKUP(AC795,Data!A:M,13,0)</f>
        <v>0104918404-002</v>
      </c>
      <c r="AN795" s="20">
        <f>MATCH(L795,[1]Khach_hang!$O:$O,0)</f>
        <v>1583</v>
      </c>
      <c r="AO795" s="20" t="str">
        <f t="shared" si="49"/>
        <v>WIN5674</v>
      </c>
      <c r="AP795" s="20" t="str">
        <f>IF(AND(AM795="0104918404",AO795=""),"WIN"&amp;L795,IF(AO795="",VLOOKUP(AM795,'mã win'!B:J,9,0),""))</f>
        <v/>
      </c>
      <c r="AQ795" s="25" t="str">
        <f t="shared" si="50"/>
        <v>WIN5674</v>
      </c>
      <c r="AR795" s="1">
        <f t="shared" si="51"/>
        <v>119942.64</v>
      </c>
    </row>
    <row r="796" spans="1:44" x14ac:dyDescent="0.25">
      <c r="A796" s="20">
        <v>8297</v>
      </c>
      <c r="B796" s="21">
        <v>9106051412</v>
      </c>
      <c r="C796" s="22">
        <v>45940</v>
      </c>
      <c r="D796" s="22">
        <v>45945</v>
      </c>
      <c r="E796" s="23">
        <v>45940.695403553204</v>
      </c>
      <c r="F796" s="21" t="s">
        <v>7822</v>
      </c>
      <c r="G796" s="22"/>
      <c r="H796" s="20" t="s">
        <v>4127</v>
      </c>
      <c r="I796" s="21" t="s">
        <v>4128</v>
      </c>
      <c r="J796" s="20" t="s">
        <v>4129</v>
      </c>
      <c r="K796" s="20" t="s">
        <v>4130</v>
      </c>
      <c r="L796" s="21" t="s">
        <v>4470</v>
      </c>
      <c r="M796" s="20" t="s">
        <v>4471</v>
      </c>
      <c r="N796" s="20" t="s">
        <v>4472</v>
      </c>
      <c r="O796" s="20">
        <v>10</v>
      </c>
      <c r="P796" s="21" t="s">
        <v>4131</v>
      </c>
      <c r="Q796" s="20" t="s">
        <v>4099</v>
      </c>
      <c r="R796" s="21" t="s">
        <v>4132</v>
      </c>
      <c r="S796" s="21" t="s">
        <v>4133</v>
      </c>
      <c r="T796" s="20">
        <v>73431</v>
      </c>
      <c r="U796" s="20">
        <v>1</v>
      </c>
      <c r="V796" s="20">
        <v>0</v>
      </c>
      <c r="W796" s="20" t="s">
        <v>4473</v>
      </c>
      <c r="Y796" s="22">
        <v>45940.695401736099</v>
      </c>
      <c r="Z796" s="20" t="s">
        <v>7823</v>
      </c>
      <c r="AA796" s="20" t="s">
        <v>4134</v>
      </c>
      <c r="AB796" s="27">
        <v>9106051412</v>
      </c>
      <c r="AC796" s="25" t="str">
        <f>VLOOKUP(AB796,Data!AF:AG,2,0)</f>
        <v>9106051412-00047788</v>
      </c>
      <c r="AE796" s="25" t="str">
        <f>VLOOKUP(AC796,Data!A:G,7,0)</f>
        <v>00047788</v>
      </c>
      <c r="AF796" s="25" t="str">
        <f>VLOOKUP(AC796,Data!A:D,4,0)</f>
        <v>10/10/2025</v>
      </c>
      <c r="AG796" s="20" t="s">
        <v>407</v>
      </c>
      <c r="AH796" s="25" t="s">
        <v>3627</v>
      </c>
      <c r="AI796" s="25" t="str">
        <f>VLOOKUP(AG796,'mã win'!B:K,10,0)</f>
        <v>B</v>
      </c>
      <c r="AJ796" s="20" t="str">
        <f>VLOOKUP(Q796,'mã sp'!A:B,2,0)</f>
        <v>CGM300</v>
      </c>
      <c r="AK796" s="25" t="str">
        <f>VLOOKUP(AC796,Data!A:F,6,0)</f>
        <v>K25TTM</v>
      </c>
      <c r="AL796" s="20" t="str">
        <f t="shared" si="48"/>
        <v>5757 WM+ QNH Tổ 3 Khu 3 Trần Hưng Đạo</v>
      </c>
      <c r="AM796" s="20" t="str">
        <f>VLOOKUP(AC796,Data!A:M,13,0)</f>
        <v>0104918404-007</v>
      </c>
      <c r="AO796" s="20" t="str">
        <f t="shared" si="49"/>
        <v/>
      </c>
      <c r="AP796" s="20" t="str">
        <f>IF(AND(AM796="0104918404",AO796=""),"WIN"&amp;L796,IF(AO796="",VLOOKUP(AM796,'mã win'!B:J,9,0),""))</f>
        <v>WIN-QNH-00-007</v>
      </c>
      <c r="AQ796" s="25" t="str">
        <f t="shared" si="50"/>
        <v>WIN-QNH-00-007</v>
      </c>
      <c r="AR796" s="1">
        <f t="shared" si="51"/>
        <v>79305.48</v>
      </c>
    </row>
    <row r="797" spans="1:44" x14ac:dyDescent="0.25">
      <c r="A797" s="20">
        <v>8298</v>
      </c>
      <c r="B797" s="21">
        <v>9106051432</v>
      </c>
      <c r="C797" s="22">
        <v>45940</v>
      </c>
      <c r="D797" s="22">
        <v>45940</v>
      </c>
      <c r="E797" s="23">
        <v>45940.698911342603</v>
      </c>
      <c r="F797" s="21" t="s">
        <v>7824</v>
      </c>
      <c r="G797" s="22"/>
      <c r="H797" s="20" t="s">
        <v>4127</v>
      </c>
      <c r="I797" s="21" t="s">
        <v>4128</v>
      </c>
      <c r="J797" s="20" t="s">
        <v>4129</v>
      </c>
      <c r="K797" s="20" t="s">
        <v>4130</v>
      </c>
      <c r="L797" s="21" t="s">
        <v>4924</v>
      </c>
      <c r="M797" s="20" t="s">
        <v>4925</v>
      </c>
      <c r="N797" s="20" t="s">
        <v>4926</v>
      </c>
      <c r="O797" s="20">
        <v>10</v>
      </c>
      <c r="P797" s="21" t="s">
        <v>4139</v>
      </c>
      <c r="Q797" s="20" t="s">
        <v>3948</v>
      </c>
      <c r="R797" s="21" t="s">
        <v>4140</v>
      </c>
      <c r="S797" s="21" t="s">
        <v>4133</v>
      </c>
      <c r="T797" s="20">
        <v>74250</v>
      </c>
      <c r="U797" s="20">
        <v>2</v>
      </c>
      <c r="V797" s="20">
        <v>0</v>
      </c>
      <c r="W797" s="20" t="s">
        <v>4927</v>
      </c>
      <c r="Y797" s="22">
        <v>45940.698909490697</v>
      </c>
      <c r="AA797" s="20" t="s">
        <v>4134</v>
      </c>
      <c r="AB797" s="27">
        <v>9106051432</v>
      </c>
      <c r="AC797" s="25" t="str">
        <f>VLOOKUP(AB797,Data!AF:AG,2,0)</f>
        <v>9106051432-00009680</v>
      </c>
      <c r="AE797" s="25" t="str">
        <f>VLOOKUP(AC797,Data!A:G,7,0)</f>
        <v>00009680</v>
      </c>
      <c r="AF797" s="25" t="str">
        <f>VLOOKUP(AC797,Data!A:D,4,0)</f>
        <v>10/10/2025</v>
      </c>
      <c r="AG797" s="20" t="s">
        <v>73</v>
      </c>
      <c r="AH797" s="25" t="s">
        <v>3885</v>
      </c>
      <c r="AI797" s="25" t="str">
        <f>VLOOKUP(AG797,'mã win'!B:K,10,0)</f>
        <v>N</v>
      </c>
      <c r="AJ797" s="20" t="str">
        <f>VLOOKUP(Q797,'mã sp'!A:B,2,0)</f>
        <v>CC300</v>
      </c>
      <c r="AK797" s="25" t="str">
        <f>VLOOKUP(AC797,Data!A:F,6,0)</f>
        <v>K25TTM</v>
      </c>
      <c r="AL797" s="20" t="str">
        <f t="shared" si="48"/>
        <v>2AOW WM+ BDH TĐ 1108,TBĐ 06, Chợ Đầu Cầu</v>
      </c>
      <c r="AM797" s="20" t="str">
        <f>VLOOKUP(AC797,Data!A:M,13,0)</f>
        <v>0104918404-071</v>
      </c>
      <c r="AO797" s="20" t="str">
        <f t="shared" si="49"/>
        <v/>
      </c>
      <c r="AP797" s="20" t="str">
        <f>IF(AND(AM797="0104918404",AO797=""),"WIN"&amp;L797,IF(AO797="",VLOOKUP(AM797,'mã win'!B:J,9,0),""))</f>
        <v>WIN-071</v>
      </c>
      <c r="AQ797" s="25" t="str">
        <f t="shared" si="50"/>
        <v>WIN-071</v>
      </c>
      <c r="AR797" s="1">
        <f t="shared" si="51"/>
        <v>160380</v>
      </c>
    </row>
    <row r="798" spans="1:44" x14ac:dyDescent="0.25">
      <c r="A798" s="20">
        <v>8299</v>
      </c>
      <c r="B798" s="21">
        <v>9106051478</v>
      </c>
      <c r="C798" s="22">
        <v>45940</v>
      </c>
      <c r="D798" s="22">
        <v>45945</v>
      </c>
      <c r="E798" s="23">
        <v>45940.701876701401</v>
      </c>
      <c r="F798" s="21" t="s">
        <v>7825</v>
      </c>
      <c r="G798" s="22"/>
      <c r="H798" s="20" t="s">
        <v>4127</v>
      </c>
      <c r="I798" s="21" t="s">
        <v>4128</v>
      </c>
      <c r="J798" s="20" t="s">
        <v>4129</v>
      </c>
      <c r="K798" s="20" t="s">
        <v>4130</v>
      </c>
      <c r="L798" s="21" t="s">
        <v>7826</v>
      </c>
      <c r="M798" s="20" t="s">
        <v>7827</v>
      </c>
      <c r="N798" s="20" t="s">
        <v>7828</v>
      </c>
      <c r="O798" s="20">
        <v>10</v>
      </c>
      <c r="P798" s="21" t="s">
        <v>4137</v>
      </c>
      <c r="Q798" s="20" t="s">
        <v>4098</v>
      </c>
      <c r="R798" s="21" t="s">
        <v>4138</v>
      </c>
      <c r="S798" s="21" t="s">
        <v>4133</v>
      </c>
      <c r="T798" s="20">
        <v>111058</v>
      </c>
      <c r="U798" s="20">
        <v>2</v>
      </c>
      <c r="V798" s="20">
        <v>0</v>
      </c>
      <c r="W798" s="20" t="s">
        <v>7827</v>
      </c>
      <c r="Y798" s="22">
        <v>45940.7018747685</v>
      </c>
      <c r="AA798" s="20" t="s">
        <v>4134</v>
      </c>
      <c r="AB798" s="27">
        <v>9106051478</v>
      </c>
      <c r="AC798" s="25" t="str">
        <f>VLOOKUP(AB798,Data!AF:AG,2,0)</f>
        <v>9106051478-00484584</v>
      </c>
      <c r="AE798" s="25" t="str">
        <f>VLOOKUP(AC798,Data!A:G,7,0)</f>
        <v>00484584</v>
      </c>
      <c r="AF798" s="25" t="str">
        <f>VLOOKUP(AC798,Data!A:D,4,0)</f>
        <v>10/10/2025</v>
      </c>
      <c r="AG798" s="20" t="s">
        <v>55</v>
      </c>
      <c r="AH798" s="25" t="s">
        <v>10448</v>
      </c>
      <c r="AI798" s="25" t="str">
        <f>VLOOKUP(AG798,'mã win'!B:K,10,0)</f>
        <v>B</v>
      </c>
      <c r="AJ798" s="20" t="str">
        <f>VLOOKUP(Q798,'mã sp'!A:B,2,0)</f>
        <v>GM500</v>
      </c>
      <c r="AK798" s="25" t="str">
        <f>VLOOKUP(AC798,Data!A:F,6,0)</f>
        <v>K25TTM</v>
      </c>
      <c r="AL798" s="20" t="str">
        <f t="shared" si="48"/>
        <v>2ARB WM+ HNI CC1 Hado Parkside</v>
      </c>
      <c r="AM798" s="20" t="str">
        <f>VLOOKUP(AC798,Data!A:M,13,0)</f>
        <v>0104918404-002</v>
      </c>
      <c r="AN798" s="20">
        <f>MATCH(L798,[1]Khach_hang!$O:$O,0)</f>
        <v>533</v>
      </c>
      <c r="AO798" s="20" t="str">
        <f t="shared" si="49"/>
        <v>WIN2ARB</v>
      </c>
      <c r="AP798" s="20" t="str">
        <f>IF(AND(AM798="0104918404",AO798=""),"WIN"&amp;L798,IF(AO798="",VLOOKUP(AM798,'mã win'!B:J,9,0),""))</f>
        <v/>
      </c>
      <c r="AQ798" s="25" t="str">
        <f t="shared" si="50"/>
        <v>WIN2ARB</v>
      </c>
      <c r="AR798" s="1">
        <f t="shared" si="51"/>
        <v>239885.28</v>
      </c>
    </row>
    <row r="799" spans="1:44" x14ac:dyDescent="0.25">
      <c r="A799" s="20">
        <v>8300</v>
      </c>
      <c r="B799" s="21">
        <v>9106051500</v>
      </c>
      <c r="C799" s="22">
        <v>45940</v>
      </c>
      <c r="D799" s="22">
        <v>45940</v>
      </c>
      <c r="E799" s="23">
        <v>45940.704691122701</v>
      </c>
      <c r="F799" s="21" t="s">
        <v>7829</v>
      </c>
      <c r="G799" s="22"/>
      <c r="H799" s="20" t="s">
        <v>4127</v>
      </c>
      <c r="I799" s="21" t="s">
        <v>4128</v>
      </c>
      <c r="J799" s="20" t="s">
        <v>4129</v>
      </c>
      <c r="K799" s="20" t="s">
        <v>4130</v>
      </c>
      <c r="L799" s="21" t="s">
        <v>6498</v>
      </c>
      <c r="M799" s="20" t="s">
        <v>6499</v>
      </c>
      <c r="N799" s="20" t="s">
        <v>6500</v>
      </c>
      <c r="O799" s="20">
        <v>10</v>
      </c>
      <c r="P799" s="21" t="s">
        <v>4141</v>
      </c>
      <c r="Q799" s="20" t="s">
        <v>4058</v>
      </c>
      <c r="R799" s="21" t="s">
        <v>4142</v>
      </c>
      <c r="S799" s="21" t="s">
        <v>4133</v>
      </c>
      <c r="T799" s="20">
        <v>37720</v>
      </c>
      <c r="U799" s="20">
        <v>5</v>
      </c>
      <c r="V799" s="20">
        <v>0</v>
      </c>
      <c r="W799" s="20" t="s">
        <v>6499</v>
      </c>
      <c r="Y799" s="22">
        <v>45940.704688923601</v>
      </c>
      <c r="AA799" s="20" t="s">
        <v>4134</v>
      </c>
      <c r="AB799" s="27">
        <v>9106051500</v>
      </c>
      <c r="AC799" s="25" t="str">
        <f>VLOOKUP(AB799,Data!AF:AG,2,0)</f>
        <v>9106051500-00014437</v>
      </c>
      <c r="AE799" s="25" t="str">
        <f>VLOOKUP(AC799,Data!A:G,7,0)</f>
        <v>00014437</v>
      </c>
      <c r="AF799" s="25" t="str">
        <f>VLOOKUP(AC799,Data!A:D,4,0)</f>
        <v>10/10/2025</v>
      </c>
      <c r="AG799" s="20" t="s">
        <v>238</v>
      </c>
      <c r="AH799" s="25" t="s">
        <v>3779</v>
      </c>
      <c r="AI799" s="25" t="str">
        <f>VLOOKUP(AG799,'mã win'!B:K,10,0)</f>
        <v>B</v>
      </c>
      <c r="AJ799" s="20" t="str">
        <f>VLOOKUP(Q799,'mã sp'!A:B,2,0)</f>
        <v>MNH250</v>
      </c>
      <c r="AK799" s="25" t="str">
        <f>VLOOKUP(AC799,Data!A:F,6,0)</f>
        <v>K25TTM</v>
      </c>
      <c r="AL799" s="20" t="str">
        <f t="shared" si="48"/>
        <v>3501 WM+ TBH 12 Lê Quý Đôn</v>
      </c>
      <c r="AM799" s="20" t="str">
        <f>VLOOKUP(AC799,Data!A:M,13,0)</f>
        <v>0104918404-044</v>
      </c>
      <c r="AO799" s="20" t="str">
        <f t="shared" si="49"/>
        <v/>
      </c>
      <c r="AP799" s="20" t="str">
        <f>IF(AND(AM799="0104918404",AO799=""),"WIN"&amp;L799,IF(AO799="",VLOOKUP(AM799,'mã win'!B:J,9,0),""))</f>
        <v>WIN-044</v>
      </c>
      <c r="AQ799" s="25" t="str">
        <f t="shared" si="50"/>
        <v>WIN-044</v>
      </c>
      <c r="AR799" s="1">
        <f t="shared" si="51"/>
        <v>203688</v>
      </c>
    </row>
    <row r="800" spans="1:44" x14ac:dyDescent="0.25">
      <c r="A800" s="20">
        <v>8301</v>
      </c>
      <c r="B800" s="21">
        <v>9106051510</v>
      </c>
      <c r="C800" s="22">
        <v>45940</v>
      </c>
      <c r="D800" s="22">
        <v>45945</v>
      </c>
      <c r="E800" s="23">
        <v>45940.7055162037</v>
      </c>
      <c r="F800" s="21" t="s">
        <v>7830</v>
      </c>
      <c r="G800" s="22"/>
      <c r="H800" s="20" t="s">
        <v>4127</v>
      </c>
      <c r="I800" s="21" t="s">
        <v>4128</v>
      </c>
      <c r="J800" s="20" t="s">
        <v>4129</v>
      </c>
      <c r="K800" s="20" t="s">
        <v>4130</v>
      </c>
      <c r="L800" s="21" t="s">
        <v>7831</v>
      </c>
      <c r="M800" s="20" t="s">
        <v>7832</v>
      </c>
      <c r="N800" s="20" t="s">
        <v>7833</v>
      </c>
      <c r="O800" s="20">
        <v>10</v>
      </c>
      <c r="P800" s="21" t="s">
        <v>4137</v>
      </c>
      <c r="Q800" s="20" t="s">
        <v>4098</v>
      </c>
      <c r="R800" s="21" t="s">
        <v>4138</v>
      </c>
      <c r="S800" s="21" t="s">
        <v>4133</v>
      </c>
      <c r="T800" s="20">
        <v>111058</v>
      </c>
      <c r="U800" s="20">
        <v>2</v>
      </c>
      <c r="V800" s="20">
        <v>0</v>
      </c>
      <c r="W800" s="20" t="s">
        <v>7832</v>
      </c>
      <c r="X800" s="20" t="s">
        <v>7834</v>
      </c>
      <c r="Y800" s="22">
        <v>45940.705514270798</v>
      </c>
      <c r="Z800" s="20" t="s">
        <v>7835</v>
      </c>
      <c r="AA800" s="20" t="s">
        <v>4134</v>
      </c>
      <c r="AB800" s="27">
        <v>9106051510</v>
      </c>
      <c r="AC800" s="25" t="str">
        <f>VLOOKUP(AB800,Data!AF:AG,2,0)</f>
        <v>9106051510-00484601</v>
      </c>
      <c r="AE800" s="25" t="str">
        <f>VLOOKUP(AC800,Data!A:G,7,0)</f>
        <v>00484601</v>
      </c>
      <c r="AF800" s="25" t="str">
        <f>VLOOKUP(AC800,Data!A:D,4,0)</f>
        <v>10/10/2025</v>
      </c>
      <c r="AG800" s="20" t="s">
        <v>55</v>
      </c>
      <c r="AH800" s="25" t="s">
        <v>11800</v>
      </c>
      <c r="AI800" s="25" t="str">
        <f>VLOOKUP(AG800,'mã win'!B:K,10,0)</f>
        <v>B</v>
      </c>
      <c r="AJ800" s="20" t="str">
        <f>VLOOKUP(Q800,'mã sp'!A:B,2,0)</f>
        <v>GM500</v>
      </c>
      <c r="AK800" s="25" t="str">
        <f>VLOOKUP(AC800,Data!A:F,6,0)</f>
        <v>K25TTM</v>
      </c>
      <c r="AL800" s="20" t="str">
        <f t="shared" si="48"/>
        <v>4287 WM+ HNI Xóm Tây, Vân Nội</v>
      </c>
      <c r="AM800" s="20" t="str">
        <f>VLOOKUP(AC800,Data!A:M,13,0)</f>
        <v>0104918404-002</v>
      </c>
      <c r="AN800" s="20">
        <f>MATCH(L800,[1]Khach_hang!$O:$O,0)</f>
        <v>1176</v>
      </c>
      <c r="AO800" s="20" t="str">
        <f t="shared" si="49"/>
        <v>WIN4287</v>
      </c>
      <c r="AP800" s="20" t="str">
        <f>IF(AND(AM800="0104918404",AO800=""),"WIN"&amp;L800,IF(AO800="",VLOOKUP(AM800,'mã win'!B:J,9,0),""))</f>
        <v/>
      </c>
      <c r="AQ800" s="25" t="str">
        <f t="shared" si="50"/>
        <v>WIN4287</v>
      </c>
      <c r="AR800" s="1">
        <f t="shared" si="51"/>
        <v>239885.28</v>
      </c>
    </row>
    <row r="801" spans="1:44" x14ac:dyDescent="0.25">
      <c r="A801" s="20">
        <v>8302</v>
      </c>
      <c r="B801" s="21">
        <v>9106051510</v>
      </c>
      <c r="C801" s="22">
        <v>45940</v>
      </c>
      <c r="D801" s="22">
        <v>45945</v>
      </c>
      <c r="E801" s="23">
        <v>45940.7055162037</v>
      </c>
      <c r="F801" s="21" t="s">
        <v>7830</v>
      </c>
      <c r="G801" s="22"/>
      <c r="H801" s="20" t="s">
        <v>4127</v>
      </c>
      <c r="I801" s="21" t="s">
        <v>4128</v>
      </c>
      <c r="J801" s="20" t="s">
        <v>4129</v>
      </c>
      <c r="K801" s="20" t="s">
        <v>4130</v>
      </c>
      <c r="L801" s="21" t="s">
        <v>7831</v>
      </c>
      <c r="M801" s="20" t="s">
        <v>7832</v>
      </c>
      <c r="N801" s="20" t="s">
        <v>7833</v>
      </c>
      <c r="O801" s="20">
        <v>20</v>
      </c>
      <c r="P801" s="21" t="s">
        <v>4141</v>
      </c>
      <c r="Q801" s="20" t="s">
        <v>4058</v>
      </c>
      <c r="R801" s="21" t="s">
        <v>4142</v>
      </c>
      <c r="S801" s="21" t="s">
        <v>4133</v>
      </c>
      <c r="T801" s="20">
        <v>37720</v>
      </c>
      <c r="U801" s="20">
        <v>2</v>
      </c>
      <c r="V801" s="20">
        <v>0</v>
      </c>
      <c r="W801" s="20" t="s">
        <v>7832</v>
      </c>
      <c r="X801" s="20" t="s">
        <v>7834</v>
      </c>
      <c r="Y801" s="22">
        <v>45940.705514270798</v>
      </c>
      <c r="Z801" s="20" t="s">
        <v>7835</v>
      </c>
      <c r="AA801" s="20" t="s">
        <v>4134</v>
      </c>
      <c r="AB801" s="27">
        <v>9106051510</v>
      </c>
      <c r="AC801" s="25" t="str">
        <f>VLOOKUP(AB801,Data!AF:AG,2,0)</f>
        <v>9106051510-00484601</v>
      </c>
      <c r="AE801" s="25" t="str">
        <f>VLOOKUP(AC801,Data!A:G,7,0)</f>
        <v>00484601</v>
      </c>
      <c r="AF801" s="25" t="str">
        <f>VLOOKUP(AC801,Data!A:D,4,0)</f>
        <v>10/10/2025</v>
      </c>
      <c r="AG801" s="20" t="s">
        <v>55</v>
      </c>
      <c r="AH801" s="25" t="s">
        <v>11800</v>
      </c>
      <c r="AI801" s="25" t="str">
        <f>VLOOKUP(AG801,'mã win'!B:K,10,0)</f>
        <v>B</v>
      </c>
      <c r="AJ801" s="20" t="str">
        <f>VLOOKUP(Q801,'mã sp'!A:B,2,0)</f>
        <v>MNH250</v>
      </c>
      <c r="AK801" s="25" t="str">
        <f>VLOOKUP(AC801,Data!A:F,6,0)</f>
        <v>K25TTM</v>
      </c>
      <c r="AL801" s="20" t="str">
        <f t="shared" si="48"/>
        <v>4287 WM+ HNI Xóm Tây, Vân Nội</v>
      </c>
      <c r="AM801" s="20" t="str">
        <f>VLOOKUP(AC801,Data!A:M,13,0)</f>
        <v>0104918404-002</v>
      </c>
      <c r="AN801" s="20">
        <f>MATCH(L801,[1]Khach_hang!$O:$O,0)</f>
        <v>1176</v>
      </c>
      <c r="AO801" s="20" t="str">
        <f t="shared" si="49"/>
        <v>WIN4287</v>
      </c>
      <c r="AP801" s="20" t="str">
        <f>IF(AND(AM801="0104918404",AO801=""),"WIN"&amp;L801,IF(AO801="",VLOOKUP(AM801,'mã win'!B:J,9,0),""))</f>
        <v/>
      </c>
      <c r="AQ801" s="25" t="str">
        <f t="shared" si="50"/>
        <v>WIN4287</v>
      </c>
      <c r="AR801" s="1">
        <f t="shared" si="51"/>
        <v>81475.199999999997</v>
      </c>
    </row>
    <row r="802" spans="1:44" x14ac:dyDescent="0.25">
      <c r="A802" s="20">
        <v>8303</v>
      </c>
      <c r="B802" s="21">
        <v>9106051514</v>
      </c>
      <c r="C802" s="22">
        <v>45940</v>
      </c>
      <c r="D802" s="22">
        <v>45945</v>
      </c>
      <c r="E802" s="23">
        <v>45940.707326932898</v>
      </c>
      <c r="F802" s="21" t="s">
        <v>7836</v>
      </c>
      <c r="G802" s="22"/>
      <c r="H802" s="20" t="s">
        <v>4127</v>
      </c>
      <c r="I802" s="21" t="s">
        <v>4128</v>
      </c>
      <c r="J802" s="20" t="s">
        <v>4129</v>
      </c>
      <c r="K802" s="20" t="s">
        <v>4130</v>
      </c>
      <c r="L802" s="21" t="s">
        <v>7837</v>
      </c>
      <c r="M802" s="20" t="s">
        <v>7838</v>
      </c>
      <c r="N802" s="20" t="s">
        <v>7839</v>
      </c>
      <c r="O802" s="20">
        <v>10</v>
      </c>
      <c r="P802" s="21" t="s">
        <v>4137</v>
      </c>
      <c r="Q802" s="20" t="s">
        <v>4098</v>
      </c>
      <c r="R802" s="21" t="s">
        <v>4138</v>
      </c>
      <c r="S802" s="21" t="s">
        <v>4133</v>
      </c>
      <c r="T802" s="20">
        <v>111058</v>
      </c>
      <c r="U802" s="20">
        <v>1</v>
      </c>
      <c r="V802" s="20">
        <v>0</v>
      </c>
      <c r="W802" s="20" t="s">
        <v>7838</v>
      </c>
      <c r="Y802" s="22">
        <v>45940.707325080999</v>
      </c>
      <c r="AA802" s="20" t="s">
        <v>4134</v>
      </c>
      <c r="AB802" s="27">
        <v>9106051514</v>
      </c>
      <c r="AC802" s="25" t="str">
        <f>VLOOKUP(AB802,Data!AF:AG,2,0)</f>
        <v>9106051514-00160915</v>
      </c>
      <c r="AE802" s="25" t="str">
        <f>VLOOKUP(AC802,Data!A:G,7,0)</f>
        <v>00160915</v>
      </c>
      <c r="AF802" s="25" t="str">
        <f>VLOOKUP(AC802,Data!A:D,4,0)</f>
        <v>10/10/2025</v>
      </c>
      <c r="AG802" s="20" t="s">
        <v>198</v>
      </c>
      <c r="AH802" s="25" t="s">
        <v>14514</v>
      </c>
      <c r="AI802" s="25" t="str">
        <f>VLOOKUP(AG802,'mã win'!B:K,10,0)</f>
        <v>N</v>
      </c>
      <c r="AJ802" s="20" t="str">
        <f>VLOOKUP(Q802,'mã sp'!A:B,2,0)</f>
        <v>GM500</v>
      </c>
      <c r="AK802" s="25" t="str">
        <f>VLOOKUP(AC802,Data!A:F,6,0)</f>
        <v>K25TTM</v>
      </c>
      <c r="AL802" s="20" t="str">
        <f t="shared" si="48"/>
        <v>6781 WM+ HCM A0.02 CC Hưng Phát</v>
      </c>
      <c r="AM802" s="20" t="str">
        <f>VLOOKUP(AC802,Data!A:M,13,0)</f>
        <v>0104918404</v>
      </c>
      <c r="AN802" s="20">
        <f>MATCH(L802,[1]Khach_hang!$O:$O,0)</f>
        <v>1925</v>
      </c>
      <c r="AO802" s="20" t="str">
        <f t="shared" si="49"/>
        <v>WIN6781</v>
      </c>
      <c r="AP802" s="20" t="str">
        <f>IF(AND(AM802="0104918404",AO802=""),"WIN"&amp;L802,IF(AO802="",VLOOKUP(AM802,'mã win'!B:J,9,0),""))</f>
        <v/>
      </c>
      <c r="AQ802" s="25" t="str">
        <f t="shared" si="50"/>
        <v>WIN6781</v>
      </c>
      <c r="AR802" s="1">
        <f t="shared" si="51"/>
        <v>119942.64</v>
      </c>
    </row>
    <row r="803" spans="1:44" x14ac:dyDescent="0.25">
      <c r="A803" s="20">
        <v>8304</v>
      </c>
      <c r="B803" s="21">
        <v>9106051514</v>
      </c>
      <c r="C803" s="22">
        <v>45940</v>
      </c>
      <c r="D803" s="22">
        <v>45945</v>
      </c>
      <c r="E803" s="23">
        <v>45940.707326932898</v>
      </c>
      <c r="F803" s="21" t="s">
        <v>7836</v>
      </c>
      <c r="G803" s="22"/>
      <c r="H803" s="20" t="s">
        <v>4127</v>
      </c>
      <c r="I803" s="21" t="s">
        <v>4128</v>
      </c>
      <c r="J803" s="20" t="s">
        <v>4129</v>
      </c>
      <c r="K803" s="20" t="s">
        <v>4130</v>
      </c>
      <c r="L803" s="21" t="s">
        <v>7837</v>
      </c>
      <c r="M803" s="20" t="s">
        <v>7838</v>
      </c>
      <c r="N803" s="20" t="s">
        <v>7839</v>
      </c>
      <c r="O803" s="20">
        <v>20</v>
      </c>
      <c r="P803" s="21" t="s">
        <v>4135</v>
      </c>
      <c r="Q803" s="20" t="s">
        <v>4086</v>
      </c>
      <c r="R803" s="21" t="s">
        <v>4136</v>
      </c>
      <c r="S803" s="21" t="s">
        <v>4133</v>
      </c>
      <c r="T803" s="20">
        <v>45588</v>
      </c>
      <c r="U803" s="20">
        <v>2</v>
      </c>
      <c r="V803" s="20">
        <v>0</v>
      </c>
      <c r="W803" s="20" t="s">
        <v>7838</v>
      </c>
      <c r="Y803" s="22">
        <v>45940.707325080999</v>
      </c>
      <c r="AA803" s="20" t="s">
        <v>4134</v>
      </c>
      <c r="AB803" s="27">
        <v>9106051514</v>
      </c>
      <c r="AC803" s="25" t="str">
        <f>VLOOKUP(AB803,Data!AF:AG,2,0)</f>
        <v>9106051514-00160915</v>
      </c>
      <c r="AE803" s="25" t="str">
        <f>VLOOKUP(AC803,Data!A:G,7,0)</f>
        <v>00160915</v>
      </c>
      <c r="AF803" s="25" t="str">
        <f>VLOOKUP(AC803,Data!A:D,4,0)</f>
        <v>10/10/2025</v>
      </c>
      <c r="AG803" s="20" t="s">
        <v>198</v>
      </c>
      <c r="AH803" s="25" t="s">
        <v>14514</v>
      </c>
      <c r="AI803" s="25" t="str">
        <f>VLOOKUP(AG803,'mã win'!B:K,10,0)</f>
        <v>N</v>
      </c>
      <c r="AJ803" s="20" t="str">
        <f>VLOOKUP(Q803,'mã sp'!A:B,2,0)</f>
        <v>TH200</v>
      </c>
      <c r="AK803" s="25" t="str">
        <f>VLOOKUP(AC803,Data!A:F,6,0)</f>
        <v>K25TTM</v>
      </c>
      <c r="AL803" s="20" t="str">
        <f t="shared" si="48"/>
        <v>6781 WM+ HCM A0.02 CC Hưng Phát</v>
      </c>
      <c r="AM803" s="20" t="str">
        <f>VLOOKUP(AC803,Data!A:M,13,0)</f>
        <v>0104918404</v>
      </c>
      <c r="AN803" s="20">
        <f>MATCH(L803,[1]Khach_hang!$O:$O,0)</f>
        <v>1925</v>
      </c>
      <c r="AO803" s="20" t="str">
        <f t="shared" si="49"/>
        <v>WIN6781</v>
      </c>
      <c r="AP803" s="20" t="str">
        <f>IF(AND(AM803="0104918404",AO803=""),"WIN"&amp;L803,IF(AO803="",VLOOKUP(AM803,'mã win'!B:J,9,0),""))</f>
        <v/>
      </c>
      <c r="AQ803" s="25" t="str">
        <f t="shared" si="50"/>
        <v>WIN6781</v>
      </c>
      <c r="AR803" s="1">
        <f t="shared" si="51"/>
        <v>98470.080000000002</v>
      </c>
    </row>
    <row r="804" spans="1:44" x14ac:dyDescent="0.25">
      <c r="A804" s="20">
        <v>8305</v>
      </c>
      <c r="B804" s="21">
        <v>9106051514</v>
      </c>
      <c r="C804" s="22">
        <v>45940</v>
      </c>
      <c r="D804" s="22">
        <v>45945</v>
      </c>
      <c r="E804" s="23">
        <v>45940.707326932898</v>
      </c>
      <c r="F804" s="21" t="s">
        <v>7836</v>
      </c>
      <c r="G804" s="22"/>
      <c r="H804" s="20" t="s">
        <v>4127</v>
      </c>
      <c r="I804" s="21" t="s">
        <v>4128</v>
      </c>
      <c r="J804" s="20" t="s">
        <v>4129</v>
      </c>
      <c r="K804" s="20" t="s">
        <v>4130</v>
      </c>
      <c r="L804" s="21" t="s">
        <v>7837</v>
      </c>
      <c r="M804" s="20" t="s">
        <v>7838</v>
      </c>
      <c r="N804" s="20" t="s">
        <v>7839</v>
      </c>
      <c r="O804" s="20">
        <v>30</v>
      </c>
      <c r="P804" s="21" t="s">
        <v>4139</v>
      </c>
      <c r="Q804" s="20" t="s">
        <v>3948</v>
      </c>
      <c r="R804" s="21" t="s">
        <v>4140</v>
      </c>
      <c r="S804" s="21" t="s">
        <v>4133</v>
      </c>
      <c r="T804" s="20">
        <v>74250</v>
      </c>
      <c r="U804" s="20">
        <v>1</v>
      </c>
      <c r="V804" s="20">
        <v>0</v>
      </c>
      <c r="W804" s="20" t="s">
        <v>7838</v>
      </c>
      <c r="Y804" s="22">
        <v>45940.707325080999</v>
      </c>
      <c r="AA804" s="20" t="s">
        <v>4134</v>
      </c>
      <c r="AB804" s="27">
        <v>9106051514</v>
      </c>
      <c r="AC804" s="25" t="str">
        <f>VLOOKUP(AB804,Data!AF:AG,2,0)</f>
        <v>9106051514-00160915</v>
      </c>
      <c r="AE804" s="25" t="str">
        <f>VLOOKUP(AC804,Data!A:G,7,0)</f>
        <v>00160915</v>
      </c>
      <c r="AF804" s="25" t="str">
        <f>VLOOKUP(AC804,Data!A:D,4,0)</f>
        <v>10/10/2025</v>
      </c>
      <c r="AG804" s="20" t="s">
        <v>198</v>
      </c>
      <c r="AH804" s="25" t="s">
        <v>14514</v>
      </c>
      <c r="AI804" s="25" t="str">
        <f>VLOOKUP(AG804,'mã win'!B:K,10,0)</f>
        <v>N</v>
      </c>
      <c r="AJ804" s="20" t="str">
        <f>VLOOKUP(Q804,'mã sp'!A:B,2,0)</f>
        <v>CC300</v>
      </c>
      <c r="AK804" s="25" t="str">
        <f>VLOOKUP(AC804,Data!A:F,6,0)</f>
        <v>K25TTM</v>
      </c>
      <c r="AL804" s="20" t="str">
        <f t="shared" si="48"/>
        <v>6781 WM+ HCM A0.02 CC Hưng Phát</v>
      </c>
      <c r="AM804" s="20" t="str">
        <f>VLOOKUP(AC804,Data!A:M,13,0)</f>
        <v>0104918404</v>
      </c>
      <c r="AN804" s="20">
        <f>MATCH(L804,[1]Khach_hang!$O:$O,0)</f>
        <v>1925</v>
      </c>
      <c r="AO804" s="20" t="str">
        <f t="shared" si="49"/>
        <v>WIN6781</v>
      </c>
      <c r="AP804" s="20" t="str">
        <f>IF(AND(AM804="0104918404",AO804=""),"WIN"&amp;L804,IF(AO804="",VLOOKUP(AM804,'mã win'!B:J,9,0),""))</f>
        <v/>
      </c>
      <c r="AQ804" s="25" t="str">
        <f t="shared" si="50"/>
        <v>WIN6781</v>
      </c>
      <c r="AR804" s="1">
        <f t="shared" si="51"/>
        <v>80190</v>
      </c>
    </row>
    <row r="805" spans="1:44" x14ac:dyDescent="0.25">
      <c r="A805" s="20">
        <v>8306</v>
      </c>
      <c r="B805" s="21">
        <v>9106051514</v>
      </c>
      <c r="C805" s="22">
        <v>45940</v>
      </c>
      <c r="D805" s="22">
        <v>45945</v>
      </c>
      <c r="E805" s="23">
        <v>45940.707326932898</v>
      </c>
      <c r="F805" s="21" t="s">
        <v>7836</v>
      </c>
      <c r="G805" s="22"/>
      <c r="H805" s="20" t="s">
        <v>4127</v>
      </c>
      <c r="I805" s="21" t="s">
        <v>4128</v>
      </c>
      <c r="J805" s="20" t="s">
        <v>4129</v>
      </c>
      <c r="K805" s="20" t="s">
        <v>4130</v>
      </c>
      <c r="L805" s="21" t="s">
        <v>7837</v>
      </c>
      <c r="M805" s="20" t="s">
        <v>7838</v>
      </c>
      <c r="N805" s="20" t="s">
        <v>7839</v>
      </c>
      <c r="O805" s="20">
        <v>40</v>
      </c>
      <c r="P805" s="21" t="s">
        <v>4168</v>
      </c>
      <c r="Q805" s="20" t="s">
        <v>3992</v>
      </c>
      <c r="R805" s="21" t="s">
        <v>4169</v>
      </c>
      <c r="S805" s="21" t="s">
        <v>4133</v>
      </c>
      <c r="T805" s="20">
        <v>111606</v>
      </c>
      <c r="U805" s="20">
        <v>3</v>
      </c>
      <c r="V805" s="20">
        <v>0</v>
      </c>
      <c r="W805" s="20" t="s">
        <v>7838</v>
      </c>
      <c r="Y805" s="22">
        <v>45940.707325080999</v>
      </c>
      <c r="AA805" s="20" t="s">
        <v>4134</v>
      </c>
      <c r="AB805" s="27">
        <v>9106051514</v>
      </c>
      <c r="AC805" s="25" t="str">
        <f>VLOOKUP(AB805,Data!AF:AG,2,0)</f>
        <v>9106051514-00160915</v>
      </c>
      <c r="AE805" s="25" t="str">
        <f>VLOOKUP(AC805,Data!A:G,7,0)</f>
        <v>00160915</v>
      </c>
      <c r="AF805" s="25" t="str">
        <f>VLOOKUP(AC805,Data!A:D,4,0)</f>
        <v>10/10/2025</v>
      </c>
      <c r="AG805" s="20" t="s">
        <v>198</v>
      </c>
      <c r="AH805" s="25" t="s">
        <v>14514</v>
      </c>
      <c r="AI805" s="25" t="str">
        <f>VLOOKUP(AG805,'mã win'!B:K,10,0)</f>
        <v>N</v>
      </c>
      <c r="AJ805" s="20" t="str">
        <f>VLOOKUP(Q805,'mã sp'!A:B,2,0)</f>
        <v>GXD500</v>
      </c>
      <c r="AK805" s="25" t="str">
        <f>VLOOKUP(AC805,Data!A:F,6,0)</f>
        <v>K25TTM</v>
      </c>
      <c r="AL805" s="20" t="str">
        <f t="shared" si="48"/>
        <v>6781 WM+ HCM A0.02 CC Hưng Phát</v>
      </c>
      <c r="AM805" s="20" t="str">
        <f>VLOOKUP(AC805,Data!A:M,13,0)</f>
        <v>0104918404</v>
      </c>
      <c r="AN805" s="20">
        <f>MATCH(L805,[1]Khach_hang!$O:$O,0)</f>
        <v>1925</v>
      </c>
      <c r="AO805" s="20" t="str">
        <f t="shared" si="49"/>
        <v>WIN6781</v>
      </c>
      <c r="AP805" s="20" t="str">
        <f>IF(AND(AM805="0104918404",AO805=""),"WIN"&amp;L805,IF(AO805="",VLOOKUP(AM805,'mã win'!B:J,9,0),""))</f>
        <v/>
      </c>
      <c r="AQ805" s="25" t="str">
        <f t="shared" si="50"/>
        <v>WIN6781</v>
      </c>
      <c r="AR805" s="1">
        <f t="shared" si="51"/>
        <v>361603.44</v>
      </c>
    </row>
    <row r="806" spans="1:44" x14ac:dyDescent="0.25">
      <c r="A806" s="20">
        <v>8307</v>
      </c>
      <c r="B806" s="21">
        <v>9106051514</v>
      </c>
      <c r="C806" s="22">
        <v>45940</v>
      </c>
      <c r="D806" s="22">
        <v>45945</v>
      </c>
      <c r="E806" s="23">
        <v>45940.707326932898</v>
      </c>
      <c r="F806" s="21" t="s">
        <v>7836</v>
      </c>
      <c r="G806" s="22"/>
      <c r="H806" s="20" t="s">
        <v>4127</v>
      </c>
      <c r="I806" s="21" t="s">
        <v>4128</v>
      </c>
      <c r="J806" s="20" t="s">
        <v>4129</v>
      </c>
      <c r="K806" s="20" t="s">
        <v>4130</v>
      </c>
      <c r="L806" s="21" t="s">
        <v>7837</v>
      </c>
      <c r="M806" s="20" t="s">
        <v>7838</v>
      </c>
      <c r="N806" s="20" t="s">
        <v>7839</v>
      </c>
      <c r="O806" s="20">
        <v>50</v>
      </c>
      <c r="P806" s="21" t="s">
        <v>4141</v>
      </c>
      <c r="Q806" s="20" t="s">
        <v>4058</v>
      </c>
      <c r="R806" s="21" t="s">
        <v>4142</v>
      </c>
      <c r="S806" s="21" t="s">
        <v>4133</v>
      </c>
      <c r="T806" s="20">
        <v>37720</v>
      </c>
      <c r="U806" s="20">
        <v>1</v>
      </c>
      <c r="V806" s="20">
        <v>0</v>
      </c>
      <c r="W806" s="20" t="s">
        <v>7838</v>
      </c>
      <c r="Y806" s="22">
        <v>45940.707325080999</v>
      </c>
      <c r="AA806" s="20" t="s">
        <v>4134</v>
      </c>
      <c r="AB806" s="27">
        <v>9106051514</v>
      </c>
      <c r="AC806" s="25" t="str">
        <f>VLOOKUP(AB806,Data!AF:AG,2,0)</f>
        <v>9106051514-00160915</v>
      </c>
      <c r="AE806" s="25" t="str">
        <f>VLOOKUP(AC806,Data!A:G,7,0)</f>
        <v>00160915</v>
      </c>
      <c r="AF806" s="25" t="str">
        <f>VLOOKUP(AC806,Data!A:D,4,0)</f>
        <v>10/10/2025</v>
      </c>
      <c r="AG806" s="20" t="s">
        <v>198</v>
      </c>
      <c r="AH806" s="25" t="s">
        <v>14514</v>
      </c>
      <c r="AI806" s="25" t="str">
        <f>VLOOKUP(AG806,'mã win'!B:K,10,0)</f>
        <v>N</v>
      </c>
      <c r="AJ806" s="20" t="str">
        <f>VLOOKUP(Q806,'mã sp'!A:B,2,0)</f>
        <v>MNH250</v>
      </c>
      <c r="AK806" s="25" t="str">
        <f>VLOOKUP(AC806,Data!A:F,6,0)</f>
        <v>K25TTM</v>
      </c>
      <c r="AL806" s="20" t="str">
        <f t="shared" si="48"/>
        <v>6781 WM+ HCM A0.02 CC Hưng Phát</v>
      </c>
      <c r="AM806" s="20" t="str">
        <f>VLOOKUP(AC806,Data!A:M,13,0)</f>
        <v>0104918404</v>
      </c>
      <c r="AN806" s="20">
        <f>MATCH(L806,[1]Khach_hang!$O:$O,0)</f>
        <v>1925</v>
      </c>
      <c r="AO806" s="20" t="str">
        <f t="shared" si="49"/>
        <v>WIN6781</v>
      </c>
      <c r="AP806" s="20" t="str">
        <f>IF(AND(AM806="0104918404",AO806=""),"WIN"&amp;L806,IF(AO806="",VLOOKUP(AM806,'mã win'!B:J,9,0),""))</f>
        <v/>
      </c>
      <c r="AQ806" s="25" t="str">
        <f t="shared" si="50"/>
        <v>WIN6781</v>
      </c>
      <c r="AR806" s="1">
        <f t="shared" si="51"/>
        <v>40737.599999999999</v>
      </c>
    </row>
    <row r="807" spans="1:44" x14ac:dyDescent="0.25">
      <c r="A807" s="20">
        <v>8308</v>
      </c>
      <c r="B807" s="21">
        <v>9106051587</v>
      </c>
      <c r="C807" s="22">
        <v>45940</v>
      </c>
      <c r="D807" s="22">
        <v>45945</v>
      </c>
      <c r="E807" s="23">
        <v>45940.711334953703</v>
      </c>
      <c r="F807" s="21" t="s">
        <v>7840</v>
      </c>
      <c r="G807" s="22"/>
      <c r="H807" s="20" t="s">
        <v>4127</v>
      </c>
      <c r="I807" s="21" t="s">
        <v>4128</v>
      </c>
      <c r="J807" s="20" t="s">
        <v>4129</v>
      </c>
      <c r="K807" s="20" t="s">
        <v>4130</v>
      </c>
      <c r="L807" s="21" t="s">
        <v>5105</v>
      </c>
      <c r="M807" s="20" t="s">
        <v>5106</v>
      </c>
      <c r="N807" s="20" t="s">
        <v>5107</v>
      </c>
      <c r="O807" s="20">
        <v>10</v>
      </c>
      <c r="P807" s="21" t="s">
        <v>4137</v>
      </c>
      <c r="Q807" s="20" t="s">
        <v>4098</v>
      </c>
      <c r="R807" s="21" t="s">
        <v>4138</v>
      </c>
      <c r="S807" s="21" t="s">
        <v>4133</v>
      </c>
      <c r="T807" s="20">
        <v>111058</v>
      </c>
      <c r="U807" s="20">
        <v>2</v>
      </c>
      <c r="V807" s="20">
        <v>0</v>
      </c>
      <c r="W807" s="20" t="s">
        <v>5106</v>
      </c>
      <c r="X807" s="20" t="s">
        <v>5108</v>
      </c>
      <c r="Y807" s="22">
        <v>45940.7113326736</v>
      </c>
      <c r="AA807" s="20" t="s">
        <v>4134</v>
      </c>
      <c r="AB807" s="27">
        <v>9106051587</v>
      </c>
      <c r="AC807" s="25" t="str">
        <f>VLOOKUP(AB807,Data!AF:AG,2,0)</f>
        <v>9106051587-00029070</v>
      </c>
      <c r="AE807" s="25" t="str">
        <f>VLOOKUP(AC807,Data!A:G,7,0)</f>
        <v>00029070</v>
      </c>
      <c r="AF807" s="25" t="str">
        <f>VLOOKUP(AC807,Data!A:D,4,0)</f>
        <v>10/10/2025</v>
      </c>
      <c r="AG807" s="20" t="s">
        <v>310</v>
      </c>
      <c r="AH807" s="25" t="s">
        <v>3819</v>
      </c>
      <c r="AI807" s="25" t="str">
        <f>VLOOKUP(AG807,'mã win'!B:K,10,0)</f>
        <v>B</v>
      </c>
      <c r="AJ807" s="20" t="str">
        <f>VLOOKUP(Q807,'mã sp'!A:B,2,0)</f>
        <v>GM500</v>
      </c>
      <c r="AK807" s="25" t="str">
        <f>VLOOKUP(AC807,Data!A:F,6,0)</f>
        <v>K25TTM</v>
      </c>
      <c r="AL807" s="20" t="str">
        <f t="shared" si="48"/>
        <v>6042 WM+ HYN Tử Đông, Yên Mỹ</v>
      </c>
      <c r="AM807" s="20" t="str">
        <f>VLOOKUP(AC807,Data!A:M,13,0)</f>
        <v>0104918404-056</v>
      </c>
      <c r="AO807" s="20" t="str">
        <f t="shared" si="49"/>
        <v/>
      </c>
      <c r="AP807" s="20" t="str">
        <f>IF(AND(AM807="0104918404",AO807=""),"WIN"&amp;L807,IF(AO807="",VLOOKUP(AM807,'mã win'!B:J,9,0),""))</f>
        <v>WIN-056</v>
      </c>
      <c r="AQ807" s="25" t="str">
        <f t="shared" si="50"/>
        <v>WIN-056</v>
      </c>
      <c r="AR807" s="1">
        <f t="shared" si="51"/>
        <v>239885.28</v>
      </c>
    </row>
    <row r="808" spans="1:44" x14ac:dyDescent="0.25">
      <c r="A808" s="20">
        <v>8309</v>
      </c>
      <c r="B808" s="21">
        <v>9106051605</v>
      </c>
      <c r="C808" s="22">
        <v>45940</v>
      </c>
      <c r="D808" s="22">
        <v>45940</v>
      </c>
      <c r="E808" s="23">
        <v>45940.716361921302</v>
      </c>
      <c r="F808" s="21" t="s">
        <v>7841</v>
      </c>
      <c r="G808" s="22"/>
      <c r="H808" s="20" t="s">
        <v>4127</v>
      </c>
      <c r="I808" s="21" t="s">
        <v>4128</v>
      </c>
      <c r="J808" s="20" t="s">
        <v>4129</v>
      </c>
      <c r="K808" s="20" t="s">
        <v>4130</v>
      </c>
      <c r="L808" s="21" t="s">
        <v>4325</v>
      </c>
      <c r="M808" s="20" t="s">
        <v>4326</v>
      </c>
      <c r="N808" s="20" t="s">
        <v>4327</v>
      </c>
      <c r="O808" s="20">
        <v>10</v>
      </c>
      <c r="P808" s="21" t="s">
        <v>4152</v>
      </c>
      <c r="Q808" s="20" t="s">
        <v>4012</v>
      </c>
      <c r="R808" s="21" t="s">
        <v>4153</v>
      </c>
      <c r="S808" s="21" t="s">
        <v>4133</v>
      </c>
      <c r="T808" s="20">
        <v>50182</v>
      </c>
      <c r="U808" s="20">
        <v>1</v>
      </c>
      <c r="V808" s="20">
        <v>0</v>
      </c>
      <c r="W808" s="20" t="s">
        <v>4326</v>
      </c>
      <c r="Y808" s="22">
        <v>45940.716359641199</v>
      </c>
      <c r="AA808" s="20" t="s">
        <v>4134</v>
      </c>
      <c r="AB808" s="27">
        <v>9106051605</v>
      </c>
      <c r="AC808" s="25" t="str">
        <f>VLOOKUP(AB808,Data!AF:AG,2,0)</f>
        <v>9106051605-00015066</v>
      </c>
      <c r="AE808" s="25" t="str">
        <f>VLOOKUP(AC808,Data!A:G,7,0)</f>
        <v>00015066</v>
      </c>
      <c r="AF808" s="25" t="str">
        <f>VLOOKUP(AC808,Data!A:D,4,0)</f>
        <v>10/10/2025</v>
      </c>
      <c r="AG808" s="20" t="s">
        <v>247</v>
      </c>
      <c r="AH808" s="25" t="s">
        <v>3795</v>
      </c>
      <c r="AI808" s="25" t="str">
        <f>VLOOKUP(AG808,'mã win'!B:K,10,0)</f>
        <v>N</v>
      </c>
      <c r="AJ808" s="20" t="str">
        <f>VLOOKUP(Q808,'mã sp'!A:B,2,0)</f>
        <v>GTLX250G</v>
      </c>
      <c r="AK808" s="25" t="str">
        <f>VLOOKUP(AC808,Data!A:F,6,0)</f>
        <v>K25TTM</v>
      </c>
      <c r="AL808" s="20" t="str">
        <f t="shared" si="48"/>
        <v>6590 WM+ VTU 764 Đường 30/4</v>
      </c>
      <c r="AM808" s="20" t="str">
        <f>VLOOKUP(AC808,Data!A:M,13,0)</f>
        <v>0104918404-047</v>
      </c>
      <c r="AO808" s="20" t="str">
        <f t="shared" si="49"/>
        <v/>
      </c>
      <c r="AP808" s="20" t="str">
        <f>IF(AND(AM808="0104918404",AO808=""),"WIN"&amp;L808,IF(AO808="",VLOOKUP(AM808,'mã win'!B:J,9,0),""))</f>
        <v>WIN-047</v>
      </c>
      <c r="AQ808" s="25" t="str">
        <f t="shared" si="50"/>
        <v>WIN-047</v>
      </c>
      <c r="AR808" s="1">
        <f t="shared" si="51"/>
        <v>54196.56</v>
      </c>
    </row>
    <row r="809" spans="1:44" x14ac:dyDescent="0.25">
      <c r="A809" s="20">
        <v>8310</v>
      </c>
      <c r="B809" s="21">
        <v>9106051605</v>
      </c>
      <c r="C809" s="22">
        <v>45940</v>
      </c>
      <c r="D809" s="22">
        <v>45940</v>
      </c>
      <c r="E809" s="23">
        <v>45940.716361921302</v>
      </c>
      <c r="F809" s="21" t="s">
        <v>7841</v>
      </c>
      <c r="G809" s="22"/>
      <c r="H809" s="20" t="s">
        <v>4127</v>
      </c>
      <c r="I809" s="21" t="s">
        <v>4128</v>
      </c>
      <c r="J809" s="20" t="s">
        <v>4129</v>
      </c>
      <c r="K809" s="20" t="s">
        <v>4130</v>
      </c>
      <c r="L809" s="21" t="s">
        <v>4325</v>
      </c>
      <c r="M809" s="20" t="s">
        <v>4326</v>
      </c>
      <c r="N809" s="20" t="s">
        <v>4327</v>
      </c>
      <c r="O809" s="20">
        <v>20</v>
      </c>
      <c r="P809" s="21" t="s">
        <v>4139</v>
      </c>
      <c r="Q809" s="20" t="s">
        <v>3948</v>
      </c>
      <c r="R809" s="21" t="s">
        <v>4140</v>
      </c>
      <c r="S809" s="21" t="s">
        <v>4133</v>
      </c>
      <c r="T809" s="20">
        <v>74250</v>
      </c>
      <c r="U809" s="20">
        <v>1</v>
      </c>
      <c r="V809" s="20">
        <v>0</v>
      </c>
      <c r="W809" s="20" t="s">
        <v>4326</v>
      </c>
      <c r="Y809" s="22">
        <v>45940.716359641199</v>
      </c>
      <c r="AA809" s="20" t="s">
        <v>4134</v>
      </c>
      <c r="AB809" s="27">
        <v>9106051605</v>
      </c>
      <c r="AC809" s="25" t="str">
        <f>VLOOKUP(AB809,Data!AF:AG,2,0)</f>
        <v>9106051605-00015066</v>
      </c>
      <c r="AE809" s="25" t="str">
        <f>VLOOKUP(AC809,Data!A:G,7,0)</f>
        <v>00015066</v>
      </c>
      <c r="AF809" s="25" t="str">
        <f>VLOOKUP(AC809,Data!A:D,4,0)</f>
        <v>10/10/2025</v>
      </c>
      <c r="AG809" s="20" t="s">
        <v>247</v>
      </c>
      <c r="AH809" s="25" t="s">
        <v>3795</v>
      </c>
      <c r="AI809" s="25" t="str">
        <f>VLOOKUP(AG809,'mã win'!B:K,10,0)</f>
        <v>N</v>
      </c>
      <c r="AJ809" s="20" t="str">
        <f>VLOOKUP(Q809,'mã sp'!A:B,2,0)</f>
        <v>CC300</v>
      </c>
      <c r="AK809" s="25" t="str">
        <f>VLOOKUP(AC809,Data!A:F,6,0)</f>
        <v>K25TTM</v>
      </c>
      <c r="AL809" s="20" t="str">
        <f t="shared" si="48"/>
        <v>6590 WM+ VTU 764 Đường 30/4</v>
      </c>
      <c r="AM809" s="20" t="str">
        <f>VLOOKUP(AC809,Data!A:M,13,0)</f>
        <v>0104918404-047</v>
      </c>
      <c r="AO809" s="20" t="str">
        <f t="shared" si="49"/>
        <v/>
      </c>
      <c r="AP809" s="20" t="str">
        <f>IF(AND(AM809="0104918404",AO809=""),"WIN"&amp;L809,IF(AO809="",VLOOKUP(AM809,'mã win'!B:J,9,0),""))</f>
        <v>WIN-047</v>
      </c>
      <c r="AQ809" s="25" t="str">
        <f t="shared" si="50"/>
        <v>WIN-047</v>
      </c>
      <c r="AR809" s="1">
        <f t="shared" si="51"/>
        <v>80190</v>
      </c>
    </row>
    <row r="810" spans="1:44" x14ac:dyDescent="0.25">
      <c r="A810" s="20">
        <v>8311</v>
      </c>
      <c r="B810" s="21">
        <v>9106051605</v>
      </c>
      <c r="C810" s="22">
        <v>45940</v>
      </c>
      <c r="D810" s="22">
        <v>45940</v>
      </c>
      <c r="E810" s="23">
        <v>45940.716361921302</v>
      </c>
      <c r="F810" s="21" t="s">
        <v>7841</v>
      </c>
      <c r="G810" s="22"/>
      <c r="H810" s="20" t="s">
        <v>4127</v>
      </c>
      <c r="I810" s="21" t="s">
        <v>4128</v>
      </c>
      <c r="J810" s="20" t="s">
        <v>4129</v>
      </c>
      <c r="K810" s="20" t="s">
        <v>4130</v>
      </c>
      <c r="L810" s="21" t="s">
        <v>4325</v>
      </c>
      <c r="M810" s="20" t="s">
        <v>4326</v>
      </c>
      <c r="N810" s="20" t="s">
        <v>4327</v>
      </c>
      <c r="O810" s="20">
        <v>30</v>
      </c>
      <c r="P810" s="21" t="s">
        <v>4150</v>
      </c>
      <c r="Q810" s="20" t="s">
        <v>3966</v>
      </c>
      <c r="R810" s="21" t="s">
        <v>4151</v>
      </c>
      <c r="S810" s="21" t="s">
        <v>4133</v>
      </c>
      <c r="T810" s="20">
        <v>70950</v>
      </c>
      <c r="U810" s="20">
        <v>1</v>
      </c>
      <c r="V810" s="20">
        <v>0</v>
      </c>
      <c r="W810" s="20" t="s">
        <v>4326</v>
      </c>
      <c r="Y810" s="22">
        <v>45940.716359641199</v>
      </c>
      <c r="AA810" s="20" t="s">
        <v>4134</v>
      </c>
      <c r="AB810" s="27">
        <v>9106051605</v>
      </c>
      <c r="AC810" s="25" t="str">
        <f>VLOOKUP(AB810,Data!AF:AG,2,0)</f>
        <v>9106051605-00015066</v>
      </c>
      <c r="AE810" s="25" t="str">
        <f>VLOOKUP(AC810,Data!A:G,7,0)</f>
        <v>00015066</v>
      </c>
      <c r="AF810" s="25" t="str">
        <f>VLOOKUP(AC810,Data!A:D,4,0)</f>
        <v>10/10/2025</v>
      </c>
      <c r="AG810" s="20" t="s">
        <v>247</v>
      </c>
      <c r="AH810" s="25" t="s">
        <v>3795</v>
      </c>
      <c r="AI810" s="25" t="str">
        <f>VLOOKUP(AG810,'mã win'!B:K,10,0)</f>
        <v>N</v>
      </c>
      <c r="AJ810" s="20" t="str">
        <f>VLOOKUP(Q810,'mã sp'!A:B,2,0)</f>
        <v>CN300</v>
      </c>
      <c r="AK810" s="25" t="str">
        <f>VLOOKUP(AC810,Data!A:F,6,0)</f>
        <v>K25TTM</v>
      </c>
      <c r="AL810" s="20" t="str">
        <f t="shared" si="48"/>
        <v>6590 WM+ VTU 764 Đường 30/4</v>
      </c>
      <c r="AM810" s="20" t="str">
        <f>VLOOKUP(AC810,Data!A:M,13,0)</f>
        <v>0104918404-047</v>
      </c>
      <c r="AO810" s="20" t="str">
        <f t="shared" si="49"/>
        <v/>
      </c>
      <c r="AP810" s="20" t="str">
        <f>IF(AND(AM810="0104918404",AO810=""),"WIN"&amp;L810,IF(AO810="",VLOOKUP(AM810,'mã win'!B:J,9,0),""))</f>
        <v>WIN-047</v>
      </c>
      <c r="AQ810" s="25" t="str">
        <f t="shared" si="50"/>
        <v>WIN-047</v>
      </c>
      <c r="AR810" s="1">
        <f t="shared" si="51"/>
        <v>76626</v>
      </c>
    </row>
    <row r="811" spans="1:44" x14ac:dyDescent="0.25">
      <c r="A811" s="20">
        <v>8312</v>
      </c>
      <c r="B811" s="21">
        <v>9106051649</v>
      </c>
      <c r="C811" s="22">
        <v>45940</v>
      </c>
      <c r="D811" s="22">
        <v>45940</v>
      </c>
      <c r="E811" s="23">
        <v>45940.720158645803</v>
      </c>
      <c r="F811" s="21" t="s">
        <v>7842</v>
      </c>
      <c r="G811" s="22"/>
      <c r="H811" s="20" t="s">
        <v>4127</v>
      </c>
      <c r="I811" s="21" t="s">
        <v>4128</v>
      </c>
      <c r="J811" s="20" t="s">
        <v>4129</v>
      </c>
      <c r="K811" s="20" t="s">
        <v>4130</v>
      </c>
      <c r="L811" s="21" t="s">
        <v>4325</v>
      </c>
      <c r="M811" s="20" t="s">
        <v>4326</v>
      </c>
      <c r="N811" s="20" t="s">
        <v>4327</v>
      </c>
      <c r="O811" s="20">
        <v>10</v>
      </c>
      <c r="P811" s="21" t="s">
        <v>4139</v>
      </c>
      <c r="Q811" s="20" t="s">
        <v>3948</v>
      </c>
      <c r="R811" s="21" t="s">
        <v>4140</v>
      </c>
      <c r="S811" s="21" t="s">
        <v>4133</v>
      </c>
      <c r="T811" s="20">
        <v>74250</v>
      </c>
      <c r="U811" s="20">
        <v>1</v>
      </c>
      <c r="V811" s="20">
        <v>0</v>
      </c>
      <c r="W811" s="20" t="s">
        <v>4326</v>
      </c>
      <c r="Y811" s="22">
        <v>45940.7201563657</v>
      </c>
      <c r="AA811" s="20" t="s">
        <v>4134</v>
      </c>
      <c r="AB811" s="27">
        <v>9106051649</v>
      </c>
      <c r="AC811" s="25" t="str">
        <f>VLOOKUP(AB811,Data!AF:AG,2,0)</f>
        <v>9106051649-00015068</v>
      </c>
      <c r="AE811" s="25" t="str">
        <f>VLOOKUP(AC811,Data!A:G,7,0)</f>
        <v>00015068</v>
      </c>
      <c r="AF811" s="25" t="str">
        <f>VLOOKUP(AC811,Data!A:D,4,0)</f>
        <v>10/10/2025</v>
      </c>
      <c r="AG811" s="20" t="s">
        <v>247</v>
      </c>
      <c r="AH811" s="25" t="s">
        <v>3795</v>
      </c>
      <c r="AI811" s="25" t="str">
        <f>VLOOKUP(AG811,'mã win'!B:K,10,0)</f>
        <v>N</v>
      </c>
      <c r="AJ811" s="20" t="str">
        <f>VLOOKUP(Q811,'mã sp'!A:B,2,0)</f>
        <v>CC300</v>
      </c>
      <c r="AK811" s="25" t="str">
        <f>VLOOKUP(AC811,Data!A:F,6,0)</f>
        <v>K25TTM</v>
      </c>
      <c r="AL811" s="20" t="str">
        <f t="shared" si="48"/>
        <v>6590 WM+ VTU 764 Đường 30/4</v>
      </c>
      <c r="AM811" s="20" t="str">
        <f>VLOOKUP(AC811,Data!A:M,13,0)</f>
        <v>0104918404-047</v>
      </c>
      <c r="AO811" s="20" t="str">
        <f t="shared" si="49"/>
        <v/>
      </c>
      <c r="AP811" s="20" t="str">
        <f>IF(AND(AM811="0104918404",AO811=""),"WIN"&amp;L811,IF(AO811="",VLOOKUP(AM811,'mã win'!B:J,9,0),""))</f>
        <v>WIN-047</v>
      </c>
      <c r="AQ811" s="25" t="str">
        <f t="shared" si="50"/>
        <v>WIN-047</v>
      </c>
      <c r="AR811" s="1">
        <f t="shared" si="51"/>
        <v>80190</v>
      </c>
    </row>
    <row r="812" spans="1:44" x14ac:dyDescent="0.25">
      <c r="A812" s="20">
        <v>8313</v>
      </c>
      <c r="B812" s="21">
        <v>9106051649</v>
      </c>
      <c r="C812" s="22">
        <v>45940</v>
      </c>
      <c r="D812" s="22">
        <v>45940</v>
      </c>
      <c r="E812" s="23">
        <v>45940.720158645803</v>
      </c>
      <c r="F812" s="21" t="s">
        <v>7842</v>
      </c>
      <c r="G812" s="22"/>
      <c r="H812" s="20" t="s">
        <v>4127</v>
      </c>
      <c r="I812" s="21" t="s">
        <v>4128</v>
      </c>
      <c r="J812" s="20" t="s">
        <v>4129</v>
      </c>
      <c r="K812" s="20" t="s">
        <v>4130</v>
      </c>
      <c r="L812" s="21" t="s">
        <v>4325</v>
      </c>
      <c r="M812" s="20" t="s">
        <v>4326</v>
      </c>
      <c r="N812" s="20" t="s">
        <v>4327</v>
      </c>
      <c r="O812" s="20">
        <v>20</v>
      </c>
      <c r="P812" s="21" t="s">
        <v>4150</v>
      </c>
      <c r="Q812" s="20" t="s">
        <v>3966</v>
      </c>
      <c r="R812" s="21" t="s">
        <v>4151</v>
      </c>
      <c r="S812" s="21" t="s">
        <v>4133</v>
      </c>
      <c r="T812" s="20">
        <v>70950</v>
      </c>
      <c r="U812" s="20">
        <v>1</v>
      </c>
      <c r="V812" s="20">
        <v>0</v>
      </c>
      <c r="W812" s="20" t="s">
        <v>4326</v>
      </c>
      <c r="Y812" s="22">
        <v>45940.7201563657</v>
      </c>
      <c r="AA812" s="20" t="s">
        <v>4134</v>
      </c>
      <c r="AB812" s="27">
        <v>9106051649</v>
      </c>
      <c r="AC812" s="25" t="str">
        <f>VLOOKUP(AB812,Data!AF:AG,2,0)</f>
        <v>9106051649-00015068</v>
      </c>
      <c r="AE812" s="25" t="str">
        <f>VLOOKUP(AC812,Data!A:G,7,0)</f>
        <v>00015068</v>
      </c>
      <c r="AF812" s="25" t="str">
        <f>VLOOKUP(AC812,Data!A:D,4,0)</f>
        <v>10/10/2025</v>
      </c>
      <c r="AG812" s="20" t="s">
        <v>247</v>
      </c>
      <c r="AH812" s="25" t="s">
        <v>3795</v>
      </c>
      <c r="AI812" s="25" t="str">
        <f>VLOOKUP(AG812,'mã win'!B:K,10,0)</f>
        <v>N</v>
      </c>
      <c r="AJ812" s="20" t="str">
        <f>VLOOKUP(Q812,'mã sp'!A:B,2,0)</f>
        <v>CN300</v>
      </c>
      <c r="AK812" s="25" t="str">
        <f>VLOOKUP(AC812,Data!A:F,6,0)</f>
        <v>K25TTM</v>
      </c>
      <c r="AL812" s="20" t="str">
        <f t="shared" si="48"/>
        <v>6590 WM+ VTU 764 Đường 30/4</v>
      </c>
      <c r="AM812" s="20" t="str">
        <f>VLOOKUP(AC812,Data!A:M,13,0)</f>
        <v>0104918404-047</v>
      </c>
      <c r="AO812" s="20" t="str">
        <f t="shared" si="49"/>
        <v/>
      </c>
      <c r="AP812" s="20" t="str">
        <f>IF(AND(AM812="0104918404",AO812=""),"WIN"&amp;L812,IF(AO812="",VLOOKUP(AM812,'mã win'!B:J,9,0),""))</f>
        <v>WIN-047</v>
      </c>
      <c r="AQ812" s="25" t="str">
        <f t="shared" si="50"/>
        <v>WIN-047</v>
      </c>
      <c r="AR812" s="1">
        <f t="shared" si="51"/>
        <v>76626</v>
      </c>
    </row>
    <row r="813" spans="1:44" x14ac:dyDescent="0.25">
      <c r="A813" s="20">
        <v>8314</v>
      </c>
      <c r="B813" s="21">
        <v>9106051649</v>
      </c>
      <c r="C813" s="22">
        <v>45940</v>
      </c>
      <c r="D813" s="22">
        <v>45940</v>
      </c>
      <c r="E813" s="23">
        <v>45940.720158645803</v>
      </c>
      <c r="F813" s="21" t="s">
        <v>7842</v>
      </c>
      <c r="G813" s="22"/>
      <c r="H813" s="20" t="s">
        <v>4127</v>
      </c>
      <c r="I813" s="21" t="s">
        <v>4128</v>
      </c>
      <c r="J813" s="20" t="s">
        <v>4129</v>
      </c>
      <c r="K813" s="20" t="s">
        <v>4130</v>
      </c>
      <c r="L813" s="21" t="s">
        <v>4325</v>
      </c>
      <c r="M813" s="20" t="s">
        <v>4326</v>
      </c>
      <c r="N813" s="20" t="s">
        <v>4327</v>
      </c>
      <c r="O813" s="20">
        <v>30</v>
      </c>
      <c r="P813" s="21" t="s">
        <v>4152</v>
      </c>
      <c r="Q813" s="20" t="s">
        <v>4012</v>
      </c>
      <c r="R813" s="21" t="s">
        <v>4153</v>
      </c>
      <c r="S813" s="21" t="s">
        <v>4133</v>
      </c>
      <c r="T813" s="20">
        <v>50182</v>
      </c>
      <c r="U813" s="20">
        <v>1</v>
      </c>
      <c r="V813" s="20">
        <v>0</v>
      </c>
      <c r="W813" s="20" t="s">
        <v>4326</v>
      </c>
      <c r="Y813" s="22">
        <v>45940.7201563657</v>
      </c>
      <c r="AA813" s="20" t="s">
        <v>4134</v>
      </c>
      <c r="AB813" s="27">
        <v>9106051649</v>
      </c>
      <c r="AC813" s="25" t="str">
        <f>VLOOKUP(AB813,Data!AF:AG,2,0)</f>
        <v>9106051649-00015068</v>
      </c>
      <c r="AE813" s="25" t="str">
        <f>VLOOKUP(AC813,Data!A:G,7,0)</f>
        <v>00015068</v>
      </c>
      <c r="AF813" s="25" t="str">
        <f>VLOOKUP(AC813,Data!A:D,4,0)</f>
        <v>10/10/2025</v>
      </c>
      <c r="AG813" s="20" t="s">
        <v>247</v>
      </c>
      <c r="AH813" s="25" t="s">
        <v>3795</v>
      </c>
      <c r="AI813" s="25" t="str">
        <f>VLOOKUP(AG813,'mã win'!B:K,10,0)</f>
        <v>N</v>
      </c>
      <c r="AJ813" s="20" t="str">
        <f>VLOOKUP(Q813,'mã sp'!A:B,2,0)</f>
        <v>GTLX250G</v>
      </c>
      <c r="AK813" s="25" t="str">
        <f>VLOOKUP(AC813,Data!A:F,6,0)</f>
        <v>K25TTM</v>
      </c>
      <c r="AL813" s="20" t="str">
        <f t="shared" si="48"/>
        <v>6590 WM+ VTU 764 Đường 30/4</v>
      </c>
      <c r="AM813" s="20" t="str">
        <f>VLOOKUP(AC813,Data!A:M,13,0)</f>
        <v>0104918404-047</v>
      </c>
      <c r="AO813" s="20" t="str">
        <f t="shared" si="49"/>
        <v/>
      </c>
      <c r="AP813" s="20" t="str">
        <f>IF(AND(AM813="0104918404",AO813=""),"WIN"&amp;L813,IF(AO813="",VLOOKUP(AM813,'mã win'!B:J,9,0),""))</f>
        <v>WIN-047</v>
      </c>
      <c r="AQ813" s="25" t="str">
        <f t="shared" si="50"/>
        <v>WIN-047</v>
      </c>
      <c r="AR813" s="1">
        <f t="shared" si="51"/>
        <v>54196.56</v>
      </c>
    </row>
    <row r="814" spans="1:44" x14ac:dyDescent="0.25">
      <c r="A814" s="20">
        <v>8315</v>
      </c>
      <c r="B814" s="21">
        <v>9106051610</v>
      </c>
      <c r="C814" s="22">
        <v>45940</v>
      </c>
      <c r="D814" s="22">
        <v>45951</v>
      </c>
      <c r="E814" s="23">
        <v>45940.720975463002</v>
      </c>
      <c r="F814" s="21" t="s">
        <v>7843</v>
      </c>
      <c r="G814" s="22"/>
      <c r="H814" s="20" t="s">
        <v>4127</v>
      </c>
      <c r="I814" s="21" t="s">
        <v>4128</v>
      </c>
      <c r="J814" s="20" t="s">
        <v>4129</v>
      </c>
      <c r="K814" s="20" t="s">
        <v>4130</v>
      </c>
      <c r="L814" s="21" t="s">
        <v>4748</v>
      </c>
      <c r="M814" s="20" t="s">
        <v>4749</v>
      </c>
      <c r="N814" s="20" t="s">
        <v>4750</v>
      </c>
      <c r="O814" s="20">
        <v>10</v>
      </c>
      <c r="P814" s="21" t="s">
        <v>4137</v>
      </c>
      <c r="Q814" s="20" t="s">
        <v>4098</v>
      </c>
      <c r="R814" s="21" t="s">
        <v>4138</v>
      </c>
      <c r="S814" s="21" t="s">
        <v>4133</v>
      </c>
      <c r="T814" s="20">
        <v>111058</v>
      </c>
      <c r="U814" s="20">
        <v>3</v>
      </c>
      <c r="V814" s="20">
        <v>0</v>
      </c>
      <c r="W814" s="20" t="s">
        <v>4751</v>
      </c>
      <c r="X814" s="20" t="s">
        <v>4161</v>
      </c>
      <c r="Y814" s="22">
        <v>45940.720973113399</v>
      </c>
      <c r="AA814" s="20" t="s">
        <v>4134</v>
      </c>
      <c r="AB814" s="27">
        <v>9106051610</v>
      </c>
      <c r="AC814" s="25" t="str">
        <f>VLOOKUP(AB814,Data!AF:AG,2,0)</f>
        <v>9106051610-00081535</v>
      </c>
      <c r="AE814" s="25" t="str">
        <f>VLOOKUP(AC814,Data!A:G,7,0)</f>
        <v>00081535</v>
      </c>
      <c r="AF814" s="25" t="str">
        <f>VLOOKUP(AC814,Data!A:D,4,0)</f>
        <v>10/10/2025</v>
      </c>
      <c r="AG814" s="20" t="s">
        <v>64</v>
      </c>
      <c r="AH814" s="25" t="s">
        <v>3639</v>
      </c>
      <c r="AI814" s="25" t="str">
        <f>VLOOKUP(AG814,'mã win'!B:K,10,0)</f>
        <v>N</v>
      </c>
      <c r="AJ814" s="20" t="str">
        <f>VLOOKUP(Q814,'mã sp'!A:B,2,0)</f>
        <v>GM500</v>
      </c>
      <c r="AK814" s="25" t="str">
        <f>VLOOKUP(AC814,Data!A:F,6,0)</f>
        <v>K25TTM</v>
      </c>
      <c r="AL814" s="20" t="str">
        <f t="shared" si="48"/>
        <v>4439 WM+ DNG 376-378 Kinh Dương Vương</v>
      </c>
      <c r="AM814" s="20" t="str">
        <f>VLOOKUP(AC814,Data!A:M,13,0)</f>
        <v>0104918404-009</v>
      </c>
      <c r="AO814" s="20" t="str">
        <f t="shared" si="49"/>
        <v/>
      </c>
      <c r="AP814" s="20" t="str">
        <f>IF(AND(AM814="0104918404",AO814=""),"WIN"&amp;L814,IF(AO814="",VLOOKUP(AM814,'mã win'!B:J,9,0),""))</f>
        <v>WIN-DNG-01-009</v>
      </c>
      <c r="AQ814" s="25" t="str">
        <f t="shared" si="50"/>
        <v>WIN-DNG-01-009</v>
      </c>
      <c r="AR814" s="1">
        <f t="shared" si="51"/>
        <v>359827.92</v>
      </c>
    </row>
    <row r="815" spans="1:44" x14ac:dyDescent="0.25">
      <c r="A815" s="20">
        <v>8316</v>
      </c>
      <c r="B815" s="21">
        <v>9106051697</v>
      </c>
      <c r="C815" s="22">
        <v>45940</v>
      </c>
      <c r="D815" s="22">
        <v>45940</v>
      </c>
      <c r="E815" s="23">
        <v>45940.724142476902</v>
      </c>
      <c r="F815" s="21" t="s">
        <v>7844</v>
      </c>
      <c r="G815" s="22"/>
      <c r="H815" s="20" t="s">
        <v>4127</v>
      </c>
      <c r="I815" s="21" t="s">
        <v>4128</v>
      </c>
      <c r="J815" s="20" t="s">
        <v>4129</v>
      </c>
      <c r="K815" s="20" t="s">
        <v>4130</v>
      </c>
      <c r="L815" s="21" t="s">
        <v>7845</v>
      </c>
      <c r="M815" s="20" t="s">
        <v>7846</v>
      </c>
      <c r="N815" s="20" t="s">
        <v>7847</v>
      </c>
      <c r="O815" s="20">
        <v>10</v>
      </c>
      <c r="P815" s="21" t="s">
        <v>4152</v>
      </c>
      <c r="Q815" s="20" t="s">
        <v>4012</v>
      </c>
      <c r="R815" s="21" t="s">
        <v>4153</v>
      </c>
      <c r="S815" s="21" t="s">
        <v>4133</v>
      </c>
      <c r="T815" s="20">
        <v>50182</v>
      </c>
      <c r="U815" s="20">
        <v>1</v>
      </c>
      <c r="V815" s="20">
        <v>0</v>
      </c>
      <c r="W815" s="20" t="s">
        <v>7846</v>
      </c>
      <c r="X815" s="20" t="s">
        <v>4161</v>
      </c>
      <c r="Y815" s="22">
        <v>45940.724140196799</v>
      </c>
      <c r="AA815" s="20" t="s">
        <v>4134</v>
      </c>
      <c r="AB815" s="27">
        <v>9106051697</v>
      </c>
      <c r="AC815" s="25" t="str">
        <f>VLOOKUP(AB815,Data!AF:AG,2,0)</f>
        <v>9106051697-00037679</v>
      </c>
      <c r="AE815" s="25" t="str">
        <f>VLOOKUP(AC815,Data!A:G,7,0)</f>
        <v>00037679</v>
      </c>
      <c r="AF815" s="25" t="str">
        <f>VLOOKUP(AC815,Data!A:D,4,0)</f>
        <v>10/10/2025</v>
      </c>
      <c r="AG815" s="20" t="s">
        <v>107</v>
      </c>
      <c r="AH815" s="25" t="s">
        <v>3829</v>
      </c>
      <c r="AI815" s="25" t="str">
        <f>VLOOKUP(AG815,'mã win'!B:K,10,0)</f>
        <v>B</v>
      </c>
      <c r="AJ815" s="20" t="str">
        <f>VLOOKUP(Q815,'mã sp'!A:B,2,0)</f>
        <v>GTLX250G</v>
      </c>
      <c r="AK815" s="25" t="str">
        <f>VLOOKUP(AC815,Data!A:F,6,0)</f>
        <v>K25TTM</v>
      </c>
      <c r="AL815" s="20" t="str">
        <f t="shared" si="48"/>
        <v>5575 WM+ NAN 1 Lê Mao</v>
      </c>
      <c r="AM815" s="20" t="str">
        <f>VLOOKUP(AC815,Data!A:M,13,0)</f>
        <v>0104918404-058</v>
      </c>
      <c r="AO815" s="20" t="str">
        <f t="shared" si="49"/>
        <v/>
      </c>
      <c r="AP815" s="20" t="str">
        <f>IF(AND(AM815="0104918404",AO815=""),"WIN"&amp;L815,IF(AO815="",VLOOKUP(AM815,'mã win'!B:J,9,0),""))</f>
        <v>WIN-058</v>
      </c>
      <c r="AQ815" s="25" t="str">
        <f t="shared" si="50"/>
        <v>WIN-058</v>
      </c>
      <c r="AR815" s="1">
        <f t="shared" si="51"/>
        <v>54196.56</v>
      </c>
    </row>
    <row r="816" spans="1:44" x14ac:dyDescent="0.25">
      <c r="A816" s="20">
        <v>8317</v>
      </c>
      <c r="B816" s="21">
        <v>9106051727</v>
      </c>
      <c r="C816" s="22">
        <v>45940</v>
      </c>
      <c r="D816" s="22">
        <v>45945</v>
      </c>
      <c r="E816" s="23">
        <v>45940.728814849499</v>
      </c>
      <c r="F816" s="21" t="s">
        <v>7848</v>
      </c>
      <c r="G816" s="22"/>
      <c r="H816" s="20" t="s">
        <v>4127</v>
      </c>
      <c r="I816" s="21" t="s">
        <v>4128</v>
      </c>
      <c r="J816" s="20" t="s">
        <v>4129</v>
      </c>
      <c r="K816" s="20" t="s">
        <v>4130</v>
      </c>
      <c r="L816" s="21" t="s">
        <v>7849</v>
      </c>
      <c r="M816" s="20" t="s">
        <v>7850</v>
      </c>
      <c r="N816" s="20" t="s">
        <v>7851</v>
      </c>
      <c r="O816" s="20">
        <v>10</v>
      </c>
      <c r="P816" s="21" t="s">
        <v>4137</v>
      </c>
      <c r="Q816" s="20" t="s">
        <v>4098</v>
      </c>
      <c r="R816" s="21" t="s">
        <v>4138</v>
      </c>
      <c r="S816" s="21" t="s">
        <v>4133</v>
      </c>
      <c r="T816" s="20">
        <v>111058</v>
      </c>
      <c r="U816" s="20">
        <v>1</v>
      </c>
      <c r="V816" s="20">
        <v>0</v>
      </c>
      <c r="W816" s="20" t="s">
        <v>7850</v>
      </c>
      <c r="Y816" s="22">
        <v>45940.728812419002</v>
      </c>
      <c r="AA816" s="20" t="s">
        <v>4134</v>
      </c>
      <c r="AB816" s="27">
        <v>9106051727</v>
      </c>
      <c r="AC816" s="25" t="str">
        <f>VLOOKUP(AB816,Data!AF:AG,2,0)</f>
        <v>9106051727-00003023</v>
      </c>
      <c r="AE816" s="25" t="str">
        <f>VLOOKUP(AC816,Data!A:G,7,0)</f>
        <v>00003023</v>
      </c>
      <c r="AF816" s="25" t="str">
        <f>VLOOKUP(AC816,Data!A:D,4,0)</f>
        <v>10/10/2025</v>
      </c>
      <c r="AG816" s="20" t="s">
        <v>152</v>
      </c>
      <c r="AH816" s="25" t="s">
        <v>3803</v>
      </c>
      <c r="AI816" s="25" t="str">
        <f>VLOOKUP(AG816,'mã win'!B:K,10,0)</f>
        <v>B</v>
      </c>
      <c r="AJ816" s="20" t="str">
        <f>VLOOKUP(Q816,'mã sp'!A:B,2,0)</f>
        <v>GM500</v>
      </c>
      <c r="AK816" s="25" t="str">
        <f>VLOOKUP(AC816,Data!A:F,6,0)</f>
        <v>K25TTM</v>
      </c>
      <c r="AL816" s="20" t="str">
        <f t="shared" si="48"/>
        <v>2AFE WM+ SLA 284 Trần Huy Liệu</v>
      </c>
      <c r="AM816" s="20" t="str">
        <f>VLOOKUP(AC816,Data!A:M,13,0)</f>
        <v>0104918404-049</v>
      </c>
      <c r="AO816" s="20" t="str">
        <f t="shared" si="49"/>
        <v/>
      </c>
      <c r="AP816" s="20" t="str">
        <f>IF(AND(AM816="0104918404",AO816=""),"WIN"&amp;L816,IF(AO816="",VLOOKUP(AM816,'mã win'!B:J,9,0),""))</f>
        <v>WIN-049</v>
      </c>
      <c r="AQ816" s="25" t="str">
        <f t="shared" si="50"/>
        <v>WIN-049</v>
      </c>
      <c r="AR816" s="1">
        <f t="shared" si="51"/>
        <v>119942.64</v>
      </c>
    </row>
    <row r="817" spans="1:44" x14ac:dyDescent="0.25">
      <c r="A817" s="20">
        <v>8318</v>
      </c>
      <c r="B817" s="21">
        <v>9106051735</v>
      </c>
      <c r="C817" s="22">
        <v>45940</v>
      </c>
      <c r="D817" s="22">
        <v>45940</v>
      </c>
      <c r="E817" s="23">
        <v>45940.733005868096</v>
      </c>
      <c r="F817" s="21" t="s">
        <v>7852</v>
      </c>
      <c r="G817" s="22"/>
      <c r="H817" s="20" t="s">
        <v>4127</v>
      </c>
      <c r="I817" s="21" t="s">
        <v>4128</v>
      </c>
      <c r="J817" s="20" t="s">
        <v>4129</v>
      </c>
      <c r="K817" s="20" t="s">
        <v>4130</v>
      </c>
      <c r="L817" s="21" t="s">
        <v>5176</v>
      </c>
      <c r="M817" s="20" t="s">
        <v>5177</v>
      </c>
      <c r="N817" s="20" t="s">
        <v>5178</v>
      </c>
      <c r="O817" s="20">
        <v>10</v>
      </c>
      <c r="P817" s="21" t="s">
        <v>4152</v>
      </c>
      <c r="Q817" s="20" t="s">
        <v>4012</v>
      </c>
      <c r="R817" s="21" t="s">
        <v>4153</v>
      </c>
      <c r="S817" s="21" t="s">
        <v>4133</v>
      </c>
      <c r="T817" s="20">
        <v>50182</v>
      </c>
      <c r="U817" s="20">
        <v>2</v>
      </c>
      <c r="V817" s="20">
        <v>0</v>
      </c>
      <c r="W817" s="20" t="s">
        <v>5177</v>
      </c>
      <c r="Y817" s="22">
        <v>45940.733003969901</v>
      </c>
      <c r="AA817" s="20" t="s">
        <v>4134</v>
      </c>
      <c r="AB817" s="27">
        <v>9106051735</v>
      </c>
      <c r="AC817" s="25" t="str">
        <f>VLOOKUP(AB817,Data!AF:AG,2,0)</f>
        <v>9106051735-00005762</v>
      </c>
      <c r="AE817" s="25" t="str">
        <f>VLOOKUP(AC817,Data!A:G,7,0)</f>
        <v>00005762</v>
      </c>
      <c r="AF817" s="25" t="str">
        <f>VLOOKUP(AC817,Data!A:D,4,0)</f>
        <v>10/10/2025</v>
      </c>
      <c r="AG817" s="20" t="s">
        <v>228</v>
      </c>
      <c r="AH817" s="25" t="s">
        <v>3854</v>
      </c>
      <c r="AI817" s="25" t="str">
        <f>VLOOKUP(AG817,'mã win'!B:K,10,0)</f>
        <v>N</v>
      </c>
      <c r="AJ817" s="20" t="str">
        <f>VLOOKUP(Q817,'mã sp'!A:B,2,0)</f>
        <v>GTLX250G</v>
      </c>
      <c r="AK817" s="25" t="str">
        <f>VLOOKUP(AC817,Data!A:F,6,0)</f>
        <v>K25TTM</v>
      </c>
      <c r="AL817" s="20" t="str">
        <f t="shared" si="48"/>
        <v>6651 WM+ TGG 378 Lê Thị Hồng Gấm</v>
      </c>
      <c r="AM817" s="20" t="str">
        <f>VLOOKUP(AC817,Data!A:M,13,0)</f>
        <v>0104918404-063</v>
      </c>
      <c r="AO817" s="20" t="str">
        <f t="shared" si="49"/>
        <v/>
      </c>
      <c r="AP817" s="20" t="str">
        <f>IF(AND(AM817="0104918404",AO817=""),"WIN"&amp;L817,IF(AO817="",VLOOKUP(AM817,'mã win'!B:J,9,0),""))</f>
        <v>WIN-063</v>
      </c>
      <c r="AQ817" s="25" t="str">
        <f t="shared" si="50"/>
        <v>WIN-063</v>
      </c>
      <c r="AR817" s="1">
        <f t="shared" si="51"/>
        <v>108393.12</v>
      </c>
    </row>
    <row r="818" spans="1:44" x14ac:dyDescent="0.25">
      <c r="A818" s="20">
        <v>8319</v>
      </c>
      <c r="B818" s="21">
        <v>9106051744</v>
      </c>
      <c r="C818" s="22">
        <v>45940</v>
      </c>
      <c r="D818" s="22">
        <v>45945</v>
      </c>
      <c r="E818" s="23">
        <v>45940.733610729199</v>
      </c>
      <c r="F818" s="21" t="s">
        <v>7853</v>
      </c>
      <c r="G818" s="22"/>
      <c r="H818" s="20" t="s">
        <v>4127</v>
      </c>
      <c r="I818" s="21" t="s">
        <v>4128</v>
      </c>
      <c r="J818" s="20" t="s">
        <v>4129</v>
      </c>
      <c r="K818" s="20" t="s">
        <v>4130</v>
      </c>
      <c r="L818" s="21" t="s">
        <v>7854</v>
      </c>
      <c r="M818" s="20" t="s">
        <v>7855</v>
      </c>
      <c r="N818" s="20" t="s">
        <v>7856</v>
      </c>
      <c r="O818" s="20">
        <v>10</v>
      </c>
      <c r="P818" s="21" t="s">
        <v>4137</v>
      </c>
      <c r="Q818" s="20" t="s">
        <v>4098</v>
      </c>
      <c r="R818" s="21" t="s">
        <v>4138</v>
      </c>
      <c r="S818" s="21" t="s">
        <v>4133</v>
      </c>
      <c r="T818" s="20">
        <v>111058</v>
      </c>
      <c r="U818" s="20">
        <v>1</v>
      </c>
      <c r="V818" s="20">
        <v>0</v>
      </c>
      <c r="W818" s="20" t="s">
        <v>7855</v>
      </c>
      <c r="Y818" s="22">
        <v>45940.733608680603</v>
      </c>
      <c r="AA818" s="20" t="s">
        <v>4134</v>
      </c>
      <c r="AB818" s="27">
        <v>9106051744</v>
      </c>
      <c r="AC818" s="25" t="str">
        <f>VLOOKUP(AB818,Data!AF:AG,2,0)</f>
        <v>9106051744-00026199</v>
      </c>
      <c r="AE818" s="25" t="str">
        <f>VLOOKUP(AC818,Data!A:G,7,0)</f>
        <v>00026199</v>
      </c>
      <c r="AF818" s="25" t="str">
        <f>VLOOKUP(AC818,Data!A:D,4,0)</f>
        <v>10/10/2025</v>
      </c>
      <c r="AG818" s="20" t="s">
        <v>485</v>
      </c>
      <c r="AH818" s="25" t="s">
        <v>3669</v>
      </c>
      <c r="AI818" s="25" t="str">
        <f>VLOOKUP(AG818,'mã win'!B:K,10,0)</f>
        <v>N</v>
      </c>
      <c r="AJ818" s="20" t="str">
        <f>VLOOKUP(Q818,'mã sp'!A:B,2,0)</f>
        <v>GM500</v>
      </c>
      <c r="AK818" s="25" t="str">
        <f>VLOOKUP(AC818,Data!A:F,6,0)</f>
        <v>K25TTM</v>
      </c>
      <c r="AL818" s="20" t="str">
        <f t="shared" si="48"/>
        <v>6756 WM+ CTO 09 Trần Vĩnh Kiết</v>
      </c>
      <c r="AM818" s="20" t="str">
        <f>VLOOKUP(AC818,Data!A:M,13,0)</f>
        <v>0104918404-016</v>
      </c>
      <c r="AO818" s="20" t="str">
        <f t="shared" si="49"/>
        <v/>
      </c>
      <c r="AP818" s="20" t="str">
        <f>IF(AND(AM818="0104918404",AO818=""),"WIN"&amp;L818,IF(AO818="",VLOOKUP(AM818,'mã win'!B:J,9,0),""))</f>
        <v>WIN-CTO-01-016</v>
      </c>
      <c r="AQ818" s="25" t="str">
        <f t="shared" si="50"/>
        <v>WIN-CTO-01-016</v>
      </c>
      <c r="AR818" s="1">
        <f t="shared" si="51"/>
        <v>119942.64</v>
      </c>
    </row>
    <row r="819" spans="1:44" x14ac:dyDescent="0.25">
      <c r="A819" s="20">
        <v>8320</v>
      </c>
      <c r="B819" s="21">
        <v>9106051744</v>
      </c>
      <c r="C819" s="22">
        <v>45940</v>
      </c>
      <c r="D819" s="22">
        <v>45945</v>
      </c>
      <c r="E819" s="23">
        <v>45940.733610729199</v>
      </c>
      <c r="F819" s="21" t="s">
        <v>7853</v>
      </c>
      <c r="G819" s="22"/>
      <c r="H819" s="20" t="s">
        <v>4127</v>
      </c>
      <c r="I819" s="21" t="s">
        <v>4128</v>
      </c>
      <c r="J819" s="20" t="s">
        <v>4129</v>
      </c>
      <c r="K819" s="20" t="s">
        <v>4130</v>
      </c>
      <c r="L819" s="21" t="s">
        <v>7854</v>
      </c>
      <c r="M819" s="20" t="s">
        <v>7855</v>
      </c>
      <c r="N819" s="20" t="s">
        <v>7856</v>
      </c>
      <c r="O819" s="20">
        <v>20</v>
      </c>
      <c r="P819" s="21" t="s">
        <v>4171</v>
      </c>
      <c r="Q819" s="20" t="s">
        <v>3998</v>
      </c>
      <c r="R819" s="21" t="s">
        <v>4172</v>
      </c>
      <c r="S819" s="21" t="s">
        <v>4133</v>
      </c>
      <c r="T819" s="20">
        <v>49500</v>
      </c>
      <c r="U819" s="20">
        <v>1</v>
      </c>
      <c r="V819" s="20">
        <v>0</v>
      </c>
      <c r="W819" s="20" t="s">
        <v>7855</v>
      </c>
      <c r="Y819" s="22">
        <v>45940.733608680603</v>
      </c>
      <c r="AA819" s="20" t="s">
        <v>4134</v>
      </c>
      <c r="AB819" s="27">
        <v>9106051744</v>
      </c>
      <c r="AC819" s="25" t="str">
        <f>VLOOKUP(AB819,Data!AF:AG,2,0)</f>
        <v>9106051744-00026199</v>
      </c>
      <c r="AE819" s="25" t="str">
        <f>VLOOKUP(AC819,Data!A:G,7,0)</f>
        <v>00026199</v>
      </c>
      <c r="AF819" s="25" t="str">
        <f>VLOOKUP(AC819,Data!A:D,4,0)</f>
        <v>10/10/2025</v>
      </c>
      <c r="AG819" s="20" t="s">
        <v>485</v>
      </c>
      <c r="AH819" s="25" t="s">
        <v>3669</v>
      </c>
      <c r="AI819" s="25" t="str">
        <f>VLOOKUP(AG819,'mã win'!B:K,10,0)</f>
        <v>N</v>
      </c>
      <c r="AJ819" s="20" t="str">
        <f>VLOOKUP(Q819,'mã sp'!A:B,2,0)</f>
        <v>GL250</v>
      </c>
      <c r="AK819" s="25" t="str">
        <f>VLOOKUP(AC819,Data!A:F,6,0)</f>
        <v>K25TTM</v>
      </c>
      <c r="AL819" s="20" t="str">
        <f t="shared" si="48"/>
        <v>6756 WM+ CTO 09 Trần Vĩnh Kiết</v>
      </c>
      <c r="AM819" s="20" t="str">
        <f>VLOOKUP(AC819,Data!A:M,13,0)</f>
        <v>0104918404-016</v>
      </c>
      <c r="AO819" s="20" t="str">
        <f t="shared" si="49"/>
        <v/>
      </c>
      <c r="AP819" s="20" t="str">
        <f>IF(AND(AM819="0104918404",AO819=""),"WIN"&amp;L819,IF(AO819="",VLOOKUP(AM819,'mã win'!B:J,9,0),""))</f>
        <v>WIN-CTO-01-016</v>
      </c>
      <c r="AQ819" s="25" t="str">
        <f t="shared" si="50"/>
        <v>WIN-CTO-01-016</v>
      </c>
      <c r="AR819" s="1">
        <f t="shared" si="51"/>
        <v>53460</v>
      </c>
    </row>
    <row r="820" spans="1:44" x14ac:dyDescent="0.25">
      <c r="A820" s="20">
        <v>8321</v>
      </c>
      <c r="B820" s="21">
        <v>9106051780</v>
      </c>
      <c r="C820" s="22">
        <v>45940</v>
      </c>
      <c r="D820" s="22">
        <v>45945</v>
      </c>
      <c r="E820" s="23">
        <v>45940.738213159697</v>
      </c>
      <c r="F820" s="21" t="s">
        <v>7857</v>
      </c>
      <c r="G820" s="22"/>
      <c r="H820" s="20" t="s">
        <v>4127</v>
      </c>
      <c r="I820" s="21" t="s">
        <v>4128</v>
      </c>
      <c r="J820" s="20" t="s">
        <v>4129</v>
      </c>
      <c r="K820" s="20" t="s">
        <v>4130</v>
      </c>
      <c r="L820" s="21" t="s">
        <v>5274</v>
      </c>
      <c r="M820" s="20" t="s">
        <v>5275</v>
      </c>
      <c r="N820" s="20" t="s">
        <v>5276</v>
      </c>
      <c r="O820" s="20">
        <v>10</v>
      </c>
      <c r="P820" s="21" t="s">
        <v>4137</v>
      </c>
      <c r="Q820" s="20" t="s">
        <v>4098</v>
      </c>
      <c r="R820" s="21" t="s">
        <v>4138</v>
      </c>
      <c r="S820" s="21" t="s">
        <v>4133</v>
      </c>
      <c r="T820" s="20">
        <v>111058</v>
      </c>
      <c r="U820" s="20">
        <v>2</v>
      </c>
      <c r="V820" s="20">
        <v>0</v>
      </c>
      <c r="W820" s="20" t="s">
        <v>5275</v>
      </c>
      <c r="Y820" s="22">
        <v>45940.738210613403</v>
      </c>
      <c r="AA820" s="20" t="s">
        <v>4134</v>
      </c>
      <c r="AB820" s="27">
        <v>9106051780</v>
      </c>
      <c r="AC820" s="25" t="str">
        <f>VLOOKUP(AB820,Data!AF:AG,2,0)</f>
        <v>9106051780-00047800</v>
      </c>
      <c r="AE820" s="25" t="str">
        <f>VLOOKUP(AC820,Data!A:G,7,0)</f>
        <v>00047800</v>
      </c>
      <c r="AF820" s="25" t="str">
        <f>VLOOKUP(AC820,Data!A:D,4,0)</f>
        <v>10/10/2025</v>
      </c>
      <c r="AG820" s="20" t="s">
        <v>407</v>
      </c>
      <c r="AH820" s="25" t="s">
        <v>3627</v>
      </c>
      <c r="AI820" s="25" t="str">
        <f>VLOOKUP(AG820,'mã win'!B:K,10,0)</f>
        <v>B</v>
      </c>
      <c r="AJ820" s="20" t="str">
        <f>VLOOKUP(Q820,'mã sp'!A:B,2,0)</f>
        <v>GM500</v>
      </c>
      <c r="AK820" s="25" t="str">
        <f>VLOOKUP(AC820,Data!A:F,6,0)</f>
        <v>K25TTM</v>
      </c>
      <c r="AL820" s="20" t="str">
        <f t="shared" si="48"/>
        <v>2AZQ WM+ QNH 693 Trần Phú</v>
      </c>
      <c r="AM820" s="20" t="str">
        <f>VLOOKUP(AC820,Data!A:M,13,0)</f>
        <v>0104918404-007</v>
      </c>
      <c r="AO820" s="20" t="str">
        <f t="shared" si="49"/>
        <v/>
      </c>
      <c r="AP820" s="20" t="str">
        <f>IF(AND(AM820="0104918404",AO820=""),"WIN"&amp;L820,IF(AO820="",VLOOKUP(AM820,'mã win'!B:J,9,0),""))</f>
        <v>WIN-QNH-00-007</v>
      </c>
      <c r="AQ820" s="25" t="str">
        <f t="shared" si="50"/>
        <v>WIN-QNH-00-007</v>
      </c>
      <c r="AR820" s="1">
        <f t="shared" si="51"/>
        <v>239885.28</v>
      </c>
    </row>
    <row r="821" spans="1:44" x14ac:dyDescent="0.25">
      <c r="A821" s="20">
        <v>8322</v>
      </c>
      <c r="B821" s="21">
        <v>9106051772</v>
      </c>
      <c r="C821" s="22">
        <v>45940</v>
      </c>
      <c r="D821" s="22">
        <v>45940</v>
      </c>
      <c r="E821" s="23">
        <v>45940.740484456001</v>
      </c>
      <c r="F821" s="21" t="s">
        <v>7858</v>
      </c>
      <c r="G821" s="22"/>
      <c r="H821" s="20" t="s">
        <v>4127</v>
      </c>
      <c r="I821" s="21" t="s">
        <v>4128</v>
      </c>
      <c r="J821" s="20" t="s">
        <v>4129</v>
      </c>
      <c r="K821" s="20" t="s">
        <v>4130</v>
      </c>
      <c r="L821" s="21" t="s">
        <v>4500</v>
      </c>
      <c r="M821" s="20" t="s">
        <v>4501</v>
      </c>
      <c r="N821" s="20" t="s">
        <v>4502</v>
      </c>
      <c r="O821" s="20">
        <v>10</v>
      </c>
      <c r="P821" s="21" t="s">
        <v>4150</v>
      </c>
      <c r="Q821" s="20" t="s">
        <v>3966</v>
      </c>
      <c r="R821" s="21" t="s">
        <v>4151</v>
      </c>
      <c r="S821" s="21" t="s">
        <v>4133</v>
      </c>
      <c r="T821" s="20">
        <v>70950</v>
      </c>
      <c r="U821" s="20">
        <v>1</v>
      </c>
      <c r="V821" s="20">
        <v>0</v>
      </c>
      <c r="W821" s="20" t="s">
        <v>4501</v>
      </c>
      <c r="Y821" s="22">
        <v>45940.740481944398</v>
      </c>
      <c r="AA821" s="20" t="s">
        <v>4134</v>
      </c>
      <c r="AB821" s="27">
        <v>9106051772</v>
      </c>
      <c r="AC821" s="25" t="str">
        <f>VLOOKUP(AB821,Data!AF:AG,2,0)</f>
        <v>9106051772-00081545</v>
      </c>
      <c r="AE821" s="25" t="str">
        <f>VLOOKUP(AC821,Data!A:G,7,0)</f>
        <v>00081545</v>
      </c>
      <c r="AF821" s="25" t="str">
        <f>VLOOKUP(AC821,Data!A:D,4,0)</f>
        <v>10/10/2025</v>
      </c>
      <c r="AG821" s="20" t="s">
        <v>64</v>
      </c>
      <c r="AH821" s="25" t="s">
        <v>3639</v>
      </c>
      <c r="AI821" s="25" t="str">
        <f>VLOOKUP(AG821,'mã win'!B:K,10,0)</f>
        <v>N</v>
      </c>
      <c r="AJ821" s="20" t="str">
        <f>VLOOKUP(Q821,'mã sp'!A:B,2,0)</f>
        <v>CN300</v>
      </c>
      <c r="AK821" s="25" t="str">
        <f>VLOOKUP(AC821,Data!A:F,6,0)</f>
        <v>K25TTM</v>
      </c>
      <c r="AL821" s="20" t="str">
        <f t="shared" si="48"/>
        <v>2AJQ WM+ DNG 45 Trần Quang Khải</v>
      </c>
      <c r="AM821" s="20" t="str">
        <f>VLOOKUP(AC821,Data!A:M,13,0)</f>
        <v>0104918404-009</v>
      </c>
      <c r="AO821" s="20" t="str">
        <f t="shared" si="49"/>
        <v/>
      </c>
      <c r="AP821" s="20" t="str">
        <f>IF(AND(AM821="0104918404",AO821=""),"WIN"&amp;L821,IF(AO821="",VLOOKUP(AM821,'mã win'!B:J,9,0),""))</f>
        <v>WIN-DNG-01-009</v>
      </c>
      <c r="AQ821" s="25" t="str">
        <f t="shared" si="50"/>
        <v>WIN-DNG-01-009</v>
      </c>
      <c r="AR821" s="1">
        <f t="shared" si="51"/>
        <v>76626</v>
      </c>
    </row>
    <row r="822" spans="1:44" x14ac:dyDescent="0.25">
      <c r="A822" s="20">
        <v>8323</v>
      </c>
      <c r="B822" s="21">
        <v>9106051772</v>
      </c>
      <c r="C822" s="22">
        <v>45940</v>
      </c>
      <c r="D822" s="22">
        <v>45940</v>
      </c>
      <c r="E822" s="23">
        <v>45940.740484456001</v>
      </c>
      <c r="F822" s="21" t="s">
        <v>7858</v>
      </c>
      <c r="G822" s="22"/>
      <c r="H822" s="20" t="s">
        <v>4127</v>
      </c>
      <c r="I822" s="21" t="s">
        <v>4128</v>
      </c>
      <c r="J822" s="20" t="s">
        <v>4129</v>
      </c>
      <c r="K822" s="20" t="s">
        <v>4130</v>
      </c>
      <c r="L822" s="21" t="s">
        <v>4500</v>
      </c>
      <c r="M822" s="20" t="s">
        <v>4501</v>
      </c>
      <c r="N822" s="20" t="s">
        <v>4502</v>
      </c>
      <c r="O822" s="20">
        <v>20</v>
      </c>
      <c r="P822" s="21" t="s">
        <v>4139</v>
      </c>
      <c r="Q822" s="20" t="s">
        <v>3948</v>
      </c>
      <c r="R822" s="21" t="s">
        <v>4140</v>
      </c>
      <c r="S822" s="21" t="s">
        <v>4133</v>
      </c>
      <c r="T822" s="20">
        <v>74250</v>
      </c>
      <c r="U822" s="20">
        <v>1</v>
      </c>
      <c r="V822" s="20">
        <v>0</v>
      </c>
      <c r="W822" s="20" t="s">
        <v>4501</v>
      </c>
      <c r="Y822" s="22">
        <v>45940.740481944398</v>
      </c>
      <c r="AA822" s="20" t="s">
        <v>4134</v>
      </c>
      <c r="AB822" s="27">
        <v>9106051772</v>
      </c>
      <c r="AC822" s="25" t="str">
        <f>VLOOKUP(AB822,Data!AF:AG,2,0)</f>
        <v>9106051772-00081545</v>
      </c>
      <c r="AE822" s="25" t="str">
        <f>VLOOKUP(AC822,Data!A:G,7,0)</f>
        <v>00081545</v>
      </c>
      <c r="AF822" s="25" t="str">
        <f>VLOOKUP(AC822,Data!A:D,4,0)</f>
        <v>10/10/2025</v>
      </c>
      <c r="AG822" s="20" t="s">
        <v>64</v>
      </c>
      <c r="AH822" s="25" t="s">
        <v>3639</v>
      </c>
      <c r="AI822" s="25" t="str">
        <f>VLOOKUP(AG822,'mã win'!B:K,10,0)</f>
        <v>N</v>
      </c>
      <c r="AJ822" s="20" t="str">
        <f>VLOOKUP(Q822,'mã sp'!A:B,2,0)</f>
        <v>CC300</v>
      </c>
      <c r="AK822" s="25" t="str">
        <f>VLOOKUP(AC822,Data!A:F,6,0)</f>
        <v>K25TTM</v>
      </c>
      <c r="AL822" s="20" t="str">
        <f t="shared" si="48"/>
        <v>2AJQ WM+ DNG 45 Trần Quang Khải</v>
      </c>
      <c r="AM822" s="20" t="str">
        <f>VLOOKUP(AC822,Data!A:M,13,0)</f>
        <v>0104918404-009</v>
      </c>
      <c r="AO822" s="20" t="str">
        <f t="shared" si="49"/>
        <v/>
      </c>
      <c r="AP822" s="20" t="str">
        <f>IF(AND(AM822="0104918404",AO822=""),"WIN"&amp;L822,IF(AO822="",VLOOKUP(AM822,'mã win'!B:J,9,0),""))</f>
        <v>WIN-DNG-01-009</v>
      </c>
      <c r="AQ822" s="25" t="str">
        <f t="shared" si="50"/>
        <v>WIN-DNG-01-009</v>
      </c>
      <c r="AR822" s="1">
        <f t="shared" si="51"/>
        <v>80190</v>
      </c>
    </row>
    <row r="823" spans="1:44" x14ac:dyDescent="0.25">
      <c r="A823" s="20">
        <v>8324</v>
      </c>
      <c r="B823" s="21">
        <v>9106051772</v>
      </c>
      <c r="C823" s="22">
        <v>45940</v>
      </c>
      <c r="D823" s="22">
        <v>45940</v>
      </c>
      <c r="E823" s="23">
        <v>45940.740484456001</v>
      </c>
      <c r="F823" s="21" t="s">
        <v>7858</v>
      </c>
      <c r="G823" s="22"/>
      <c r="H823" s="20" t="s">
        <v>4127</v>
      </c>
      <c r="I823" s="21" t="s">
        <v>4128</v>
      </c>
      <c r="J823" s="20" t="s">
        <v>4129</v>
      </c>
      <c r="K823" s="20" t="s">
        <v>4130</v>
      </c>
      <c r="L823" s="21" t="s">
        <v>4500</v>
      </c>
      <c r="M823" s="20" t="s">
        <v>4501</v>
      </c>
      <c r="N823" s="20" t="s">
        <v>4502</v>
      </c>
      <c r="O823" s="20">
        <v>30</v>
      </c>
      <c r="P823" s="21" t="s">
        <v>4141</v>
      </c>
      <c r="Q823" s="20" t="s">
        <v>4058</v>
      </c>
      <c r="R823" s="21" t="s">
        <v>4142</v>
      </c>
      <c r="S823" s="21" t="s">
        <v>4133</v>
      </c>
      <c r="T823" s="20">
        <v>37720</v>
      </c>
      <c r="U823" s="20">
        <v>2</v>
      </c>
      <c r="V823" s="20">
        <v>0</v>
      </c>
      <c r="W823" s="20" t="s">
        <v>4501</v>
      </c>
      <c r="Y823" s="22">
        <v>45940.740481944398</v>
      </c>
      <c r="AA823" s="20" t="s">
        <v>4134</v>
      </c>
      <c r="AB823" s="27">
        <v>9106051772</v>
      </c>
      <c r="AC823" s="25" t="str">
        <f>VLOOKUP(AB823,Data!AF:AG,2,0)</f>
        <v>9106051772-00081545</v>
      </c>
      <c r="AE823" s="25" t="str">
        <f>VLOOKUP(AC823,Data!A:G,7,0)</f>
        <v>00081545</v>
      </c>
      <c r="AF823" s="25" t="str">
        <f>VLOOKUP(AC823,Data!A:D,4,0)</f>
        <v>10/10/2025</v>
      </c>
      <c r="AG823" s="20" t="s">
        <v>64</v>
      </c>
      <c r="AH823" s="25" t="s">
        <v>3639</v>
      </c>
      <c r="AI823" s="25" t="str">
        <f>VLOOKUP(AG823,'mã win'!B:K,10,0)</f>
        <v>N</v>
      </c>
      <c r="AJ823" s="20" t="str">
        <f>VLOOKUP(Q823,'mã sp'!A:B,2,0)</f>
        <v>MNH250</v>
      </c>
      <c r="AK823" s="25" t="str">
        <f>VLOOKUP(AC823,Data!A:F,6,0)</f>
        <v>K25TTM</v>
      </c>
      <c r="AL823" s="20" t="str">
        <f t="shared" si="48"/>
        <v>2AJQ WM+ DNG 45 Trần Quang Khải</v>
      </c>
      <c r="AM823" s="20" t="str">
        <f>VLOOKUP(AC823,Data!A:M,13,0)</f>
        <v>0104918404-009</v>
      </c>
      <c r="AO823" s="20" t="str">
        <f t="shared" si="49"/>
        <v/>
      </c>
      <c r="AP823" s="20" t="str">
        <f>IF(AND(AM823="0104918404",AO823=""),"WIN"&amp;L823,IF(AO823="",VLOOKUP(AM823,'mã win'!B:J,9,0),""))</f>
        <v>WIN-DNG-01-009</v>
      </c>
      <c r="AQ823" s="25" t="str">
        <f t="shared" si="50"/>
        <v>WIN-DNG-01-009</v>
      </c>
      <c r="AR823" s="1">
        <f t="shared" si="51"/>
        <v>81475.199999999997</v>
      </c>
    </row>
    <row r="824" spans="1:44" x14ac:dyDescent="0.25">
      <c r="A824" s="20">
        <v>8325</v>
      </c>
      <c r="B824" s="21">
        <v>9106051800</v>
      </c>
      <c r="C824" s="22">
        <v>45940</v>
      </c>
      <c r="D824" s="22">
        <v>45945</v>
      </c>
      <c r="E824" s="23">
        <v>45940.740507604198</v>
      </c>
      <c r="F824" s="21" t="s">
        <v>7859</v>
      </c>
      <c r="G824" s="22"/>
      <c r="H824" s="20" t="s">
        <v>4127</v>
      </c>
      <c r="I824" s="21" t="s">
        <v>4128</v>
      </c>
      <c r="J824" s="20" t="s">
        <v>4129</v>
      </c>
      <c r="K824" s="20" t="s">
        <v>4130</v>
      </c>
      <c r="L824" s="21" t="s">
        <v>6390</v>
      </c>
      <c r="M824" s="20" t="s">
        <v>6391</v>
      </c>
      <c r="N824" s="20" t="s">
        <v>6392</v>
      </c>
      <c r="O824" s="20">
        <v>10</v>
      </c>
      <c r="P824" s="21" t="s">
        <v>4135</v>
      </c>
      <c r="Q824" s="20" t="s">
        <v>4086</v>
      </c>
      <c r="R824" s="21" t="s">
        <v>4136</v>
      </c>
      <c r="S824" s="21" t="s">
        <v>4133</v>
      </c>
      <c r="T824" s="20">
        <v>45588</v>
      </c>
      <c r="U824" s="20">
        <v>2</v>
      </c>
      <c r="V824" s="20">
        <v>0</v>
      </c>
      <c r="W824" s="20" t="s">
        <v>6391</v>
      </c>
      <c r="Y824" s="22">
        <v>45940.740505011599</v>
      </c>
      <c r="AA824" s="20" t="s">
        <v>4134</v>
      </c>
      <c r="AB824" s="27">
        <v>9106051800</v>
      </c>
      <c r="AC824" s="25" t="str">
        <f>VLOOKUP(AB824,Data!AF:AG,2,0)</f>
        <v>9106051800-00010152</v>
      </c>
      <c r="AE824" s="25" t="str">
        <f>VLOOKUP(AC824,Data!A:G,7,0)</f>
        <v>00010152</v>
      </c>
      <c r="AF824" s="25" t="str">
        <f>VLOOKUP(AC824,Data!A:D,4,0)</f>
        <v>10/10/2025</v>
      </c>
      <c r="AG824" s="20" t="s">
        <v>686</v>
      </c>
      <c r="AH824" s="25" t="s">
        <v>3774</v>
      </c>
      <c r="AI824" s="25" t="str">
        <f>VLOOKUP(AG824,'mã win'!B:K,10,0)</f>
        <v>N</v>
      </c>
      <c r="AJ824" s="20" t="str">
        <f>VLOOKUP(Q824,'mã sp'!A:B,2,0)</f>
        <v>TH200</v>
      </c>
      <c r="AK824" s="25" t="str">
        <f>VLOOKUP(AC824,Data!A:F,6,0)</f>
        <v>K25TTM</v>
      </c>
      <c r="AL824" s="20" t="str">
        <f t="shared" si="48"/>
        <v>2AWD WM+ QNI Tổ 17, Phan Bội Châu</v>
      </c>
      <c r="AM824" s="20" t="str">
        <f>VLOOKUP(AC824,Data!A:M,13,0)</f>
        <v>0104918404-042</v>
      </c>
      <c r="AO824" s="20" t="str">
        <f t="shared" si="49"/>
        <v/>
      </c>
      <c r="AP824" s="20" t="str">
        <f>IF(AND(AM824="0104918404",AO824=""),"WIN"&amp;L824,IF(AO824="",VLOOKUP(AM824,'mã win'!B:J,9,0),""))</f>
        <v>WIN-042</v>
      </c>
      <c r="AQ824" s="25" t="str">
        <f t="shared" si="50"/>
        <v>WIN-042</v>
      </c>
      <c r="AR824" s="1">
        <f t="shared" si="51"/>
        <v>98470.080000000002</v>
      </c>
    </row>
    <row r="825" spans="1:44" x14ac:dyDescent="0.25">
      <c r="A825" s="20">
        <v>8326</v>
      </c>
      <c r="B825" s="21">
        <v>9106051800</v>
      </c>
      <c r="C825" s="22">
        <v>45940</v>
      </c>
      <c r="D825" s="22">
        <v>45945</v>
      </c>
      <c r="E825" s="23">
        <v>45940.740507604198</v>
      </c>
      <c r="F825" s="21" t="s">
        <v>7859</v>
      </c>
      <c r="G825" s="22"/>
      <c r="H825" s="20" t="s">
        <v>4127</v>
      </c>
      <c r="I825" s="21" t="s">
        <v>4128</v>
      </c>
      <c r="J825" s="20" t="s">
        <v>4129</v>
      </c>
      <c r="K825" s="20" t="s">
        <v>4130</v>
      </c>
      <c r="L825" s="21" t="s">
        <v>6390</v>
      </c>
      <c r="M825" s="20" t="s">
        <v>6391</v>
      </c>
      <c r="N825" s="20" t="s">
        <v>6392</v>
      </c>
      <c r="O825" s="20">
        <v>20</v>
      </c>
      <c r="P825" s="21" t="s">
        <v>4135</v>
      </c>
      <c r="Q825" s="20" t="s">
        <v>4086</v>
      </c>
      <c r="R825" s="21" t="s">
        <v>4136</v>
      </c>
      <c r="S825" s="21" t="s">
        <v>4133</v>
      </c>
      <c r="T825" s="20">
        <v>45588</v>
      </c>
      <c r="U825" s="20">
        <v>1</v>
      </c>
      <c r="V825" s="20">
        <v>0</v>
      </c>
      <c r="W825" s="20" t="s">
        <v>6391</v>
      </c>
      <c r="Y825" s="22">
        <v>45940.740505011599</v>
      </c>
      <c r="AA825" s="20" t="s">
        <v>4134</v>
      </c>
      <c r="AB825" s="27">
        <v>9106051800</v>
      </c>
      <c r="AC825" s="25" t="str">
        <f>VLOOKUP(AB825,Data!AF:AG,2,0)</f>
        <v>9106051800-00010152</v>
      </c>
      <c r="AE825" s="25" t="str">
        <f>VLOOKUP(AC825,Data!A:G,7,0)</f>
        <v>00010152</v>
      </c>
      <c r="AF825" s="25" t="str">
        <f>VLOOKUP(AC825,Data!A:D,4,0)</f>
        <v>10/10/2025</v>
      </c>
      <c r="AG825" s="20" t="s">
        <v>686</v>
      </c>
      <c r="AH825" s="25" t="s">
        <v>3774</v>
      </c>
      <c r="AI825" s="25" t="str">
        <f>VLOOKUP(AG825,'mã win'!B:K,10,0)</f>
        <v>N</v>
      </c>
      <c r="AJ825" s="20" t="str">
        <f>VLOOKUP(Q825,'mã sp'!A:B,2,0)</f>
        <v>TH200</v>
      </c>
      <c r="AK825" s="25" t="str">
        <f>VLOOKUP(AC825,Data!A:F,6,0)</f>
        <v>K25TTM</v>
      </c>
      <c r="AL825" s="20" t="str">
        <f t="shared" si="48"/>
        <v>2AWD WM+ QNI Tổ 17, Phan Bội Châu</v>
      </c>
      <c r="AM825" s="20" t="str">
        <f>VLOOKUP(AC825,Data!A:M,13,0)</f>
        <v>0104918404-042</v>
      </c>
      <c r="AO825" s="20" t="str">
        <f t="shared" si="49"/>
        <v/>
      </c>
      <c r="AP825" s="20" t="str">
        <f>IF(AND(AM825="0104918404",AO825=""),"WIN"&amp;L825,IF(AO825="",VLOOKUP(AM825,'mã win'!B:J,9,0),""))</f>
        <v>WIN-042</v>
      </c>
      <c r="AQ825" s="25" t="str">
        <f t="shared" si="50"/>
        <v>WIN-042</v>
      </c>
      <c r="AR825" s="1">
        <f t="shared" si="51"/>
        <v>49235.040000000001</v>
      </c>
    </row>
    <row r="826" spans="1:44" x14ac:dyDescent="0.25">
      <c r="A826" s="20">
        <v>8327</v>
      </c>
      <c r="B826" s="21">
        <v>9106051837</v>
      </c>
      <c r="C826" s="22">
        <v>45940</v>
      </c>
      <c r="D826" s="22">
        <v>45940</v>
      </c>
      <c r="E826" s="23">
        <v>45940.745680474502</v>
      </c>
      <c r="F826" s="21" t="s">
        <v>7860</v>
      </c>
      <c r="G826" s="22"/>
      <c r="H826" s="20" t="s">
        <v>4127</v>
      </c>
      <c r="I826" s="21" t="s">
        <v>4128</v>
      </c>
      <c r="J826" s="20" t="s">
        <v>4129</v>
      </c>
      <c r="K826" s="20" t="s">
        <v>4130</v>
      </c>
      <c r="L826" s="21" t="s">
        <v>5274</v>
      </c>
      <c r="M826" s="20" t="s">
        <v>5275</v>
      </c>
      <c r="N826" s="20" t="s">
        <v>5276</v>
      </c>
      <c r="O826" s="20">
        <v>10</v>
      </c>
      <c r="P826" s="21" t="s">
        <v>4141</v>
      </c>
      <c r="Q826" s="20" t="s">
        <v>4058</v>
      </c>
      <c r="R826" s="21" t="s">
        <v>4142</v>
      </c>
      <c r="S826" s="21" t="s">
        <v>4133</v>
      </c>
      <c r="T826" s="20">
        <v>37720</v>
      </c>
      <c r="U826" s="20">
        <v>3</v>
      </c>
      <c r="V826" s="20">
        <v>0</v>
      </c>
      <c r="W826" s="20" t="s">
        <v>5275</v>
      </c>
      <c r="Y826" s="22">
        <v>45940.745677974497</v>
      </c>
      <c r="AA826" s="20" t="s">
        <v>4134</v>
      </c>
      <c r="AB826" s="27">
        <v>9106051837</v>
      </c>
      <c r="AC826" s="25" t="str">
        <f>VLOOKUP(AB826,Data!AF:AG,2,0)</f>
        <v>9106051837-00047801</v>
      </c>
      <c r="AE826" s="25" t="str">
        <f>VLOOKUP(AC826,Data!A:G,7,0)</f>
        <v>00047801</v>
      </c>
      <c r="AF826" s="25" t="str">
        <f>VLOOKUP(AC826,Data!A:D,4,0)</f>
        <v>10/10/2025</v>
      </c>
      <c r="AG826" s="20" t="s">
        <v>407</v>
      </c>
      <c r="AH826" s="25" t="s">
        <v>3627</v>
      </c>
      <c r="AI826" s="25" t="str">
        <f>VLOOKUP(AG826,'mã win'!B:K,10,0)</f>
        <v>B</v>
      </c>
      <c r="AJ826" s="20" t="str">
        <f>VLOOKUP(Q826,'mã sp'!A:B,2,0)</f>
        <v>MNH250</v>
      </c>
      <c r="AK826" s="25" t="str">
        <f>VLOOKUP(AC826,Data!A:F,6,0)</f>
        <v>K25TTM</v>
      </c>
      <c r="AL826" s="20" t="str">
        <f t="shared" si="48"/>
        <v>2AZQ WM+ QNH 693 Trần Phú</v>
      </c>
      <c r="AM826" s="20" t="str">
        <f>VLOOKUP(AC826,Data!A:M,13,0)</f>
        <v>0104918404-007</v>
      </c>
      <c r="AO826" s="20" t="str">
        <f t="shared" si="49"/>
        <v/>
      </c>
      <c r="AP826" s="20" t="str">
        <f>IF(AND(AM826="0104918404",AO826=""),"WIN"&amp;L826,IF(AO826="",VLOOKUP(AM826,'mã win'!B:J,9,0),""))</f>
        <v>WIN-QNH-00-007</v>
      </c>
      <c r="AQ826" s="25" t="str">
        <f t="shared" si="50"/>
        <v>WIN-QNH-00-007</v>
      </c>
      <c r="AR826" s="1">
        <f t="shared" si="51"/>
        <v>122212.8</v>
      </c>
    </row>
    <row r="827" spans="1:44" x14ac:dyDescent="0.25">
      <c r="A827" s="20">
        <v>8328</v>
      </c>
      <c r="B827" s="21">
        <v>9106051804</v>
      </c>
      <c r="C827" s="22">
        <v>45940</v>
      </c>
      <c r="D827" s="22">
        <v>45945</v>
      </c>
      <c r="E827" s="23">
        <v>45940.748833067097</v>
      </c>
      <c r="F827" s="21" t="s">
        <v>7861</v>
      </c>
      <c r="G827" s="22"/>
      <c r="H827" s="20" t="s">
        <v>4127</v>
      </c>
      <c r="I827" s="21" t="s">
        <v>4128</v>
      </c>
      <c r="J827" s="20" t="s">
        <v>4129</v>
      </c>
      <c r="K827" s="20" t="s">
        <v>4130</v>
      </c>
      <c r="L827" s="21" t="s">
        <v>5694</v>
      </c>
      <c r="M827" s="20" t="s">
        <v>5695</v>
      </c>
      <c r="N827" s="20" t="s">
        <v>5696</v>
      </c>
      <c r="O827" s="20">
        <v>10</v>
      </c>
      <c r="P827" s="21" t="s">
        <v>4131</v>
      </c>
      <c r="Q827" s="20" t="s">
        <v>4099</v>
      </c>
      <c r="R827" s="21" t="s">
        <v>4132</v>
      </c>
      <c r="S827" s="21" t="s">
        <v>4133</v>
      </c>
      <c r="T827" s="20">
        <v>73431</v>
      </c>
      <c r="U827" s="20">
        <v>4</v>
      </c>
      <c r="V827" s="20">
        <v>0</v>
      </c>
      <c r="W827" s="20" t="s">
        <v>5695</v>
      </c>
      <c r="Y827" s="22">
        <v>45940.748830821802</v>
      </c>
      <c r="AA827" s="20" t="s">
        <v>4134</v>
      </c>
      <c r="AB827" s="27">
        <v>9106051804</v>
      </c>
      <c r="AC827" s="25" t="str">
        <f>VLOOKUP(AB827,Data!AF:AG,2,0)</f>
        <v>9106051804-00015072</v>
      </c>
      <c r="AE827" s="25" t="str">
        <f>VLOOKUP(AC827,Data!A:G,7,0)</f>
        <v>00015072</v>
      </c>
      <c r="AF827" s="25" t="str">
        <f>VLOOKUP(AC827,Data!A:D,4,0)</f>
        <v>10/10/2025</v>
      </c>
      <c r="AG827" s="20" t="s">
        <v>247</v>
      </c>
      <c r="AH827" s="25" t="s">
        <v>3795</v>
      </c>
      <c r="AI827" s="25" t="str">
        <f>VLOOKUP(AG827,'mã win'!B:K,10,0)</f>
        <v>N</v>
      </c>
      <c r="AJ827" s="20" t="str">
        <f>VLOOKUP(Q827,'mã sp'!A:B,2,0)</f>
        <v>CGM300</v>
      </c>
      <c r="AK827" s="25" t="str">
        <f>VLOOKUP(AC827,Data!A:F,6,0)</f>
        <v>K25TTM</v>
      </c>
      <c r="AL827" s="20" t="str">
        <f t="shared" si="48"/>
        <v>6932 WM+ VTU 238 Đường 30/4</v>
      </c>
      <c r="AM827" s="20" t="str">
        <f>VLOOKUP(AC827,Data!A:M,13,0)</f>
        <v>0104918404-047</v>
      </c>
      <c r="AO827" s="20" t="str">
        <f t="shared" si="49"/>
        <v/>
      </c>
      <c r="AP827" s="20" t="str">
        <f>IF(AND(AM827="0104918404",AO827=""),"WIN"&amp;L827,IF(AO827="",VLOOKUP(AM827,'mã win'!B:J,9,0),""))</f>
        <v>WIN-047</v>
      </c>
      <c r="AQ827" s="25" t="str">
        <f t="shared" si="50"/>
        <v>WIN-047</v>
      </c>
      <c r="AR827" s="1">
        <f t="shared" si="51"/>
        <v>317221.92</v>
      </c>
    </row>
    <row r="828" spans="1:44" x14ac:dyDescent="0.25">
      <c r="A828" s="20">
        <v>8329</v>
      </c>
      <c r="B828" s="21">
        <v>9106051804</v>
      </c>
      <c r="C828" s="22">
        <v>45940</v>
      </c>
      <c r="D828" s="22">
        <v>45945</v>
      </c>
      <c r="E828" s="23">
        <v>45940.748833067097</v>
      </c>
      <c r="F828" s="21" t="s">
        <v>7861</v>
      </c>
      <c r="G828" s="22"/>
      <c r="H828" s="20" t="s">
        <v>4127</v>
      </c>
      <c r="I828" s="21" t="s">
        <v>4128</v>
      </c>
      <c r="J828" s="20" t="s">
        <v>4129</v>
      </c>
      <c r="K828" s="20" t="s">
        <v>4130</v>
      </c>
      <c r="L828" s="21" t="s">
        <v>5694</v>
      </c>
      <c r="M828" s="20" t="s">
        <v>5695</v>
      </c>
      <c r="N828" s="20" t="s">
        <v>5696</v>
      </c>
      <c r="O828" s="20">
        <v>20</v>
      </c>
      <c r="P828" s="21" t="s">
        <v>4171</v>
      </c>
      <c r="Q828" s="20" t="s">
        <v>3998</v>
      </c>
      <c r="R828" s="21" t="s">
        <v>4172</v>
      </c>
      <c r="S828" s="21" t="s">
        <v>4133</v>
      </c>
      <c r="T828" s="20">
        <v>49500</v>
      </c>
      <c r="U828" s="20">
        <v>1</v>
      </c>
      <c r="V828" s="20">
        <v>0</v>
      </c>
      <c r="W828" s="20" t="s">
        <v>5695</v>
      </c>
      <c r="Y828" s="22">
        <v>45940.748830821802</v>
      </c>
      <c r="AA828" s="20" t="s">
        <v>4134</v>
      </c>
      <c r="AB828" s="27">
        <v>9106051804</v>
      </c>
      <c r="AC828" s="25" t="str">
        <f>VLOOKUP(AB828,Data!AF:AG,2,0)</f>
        <v>9106051804-00015072</v>
      </c>
      <c r="AE828" s="25" t="str">
        <f>VLOOKUP(AC828,Data!A:G,7,0)</f>
        <v>00015072</v>
      </c>
      <c r="AF828" s="25" t="str">
        <f>VLOOKUP(AC828,Data!A:D,4,0)</f>
        <v>10/10/2025</v>
      </c>
      <c r="AG828" s="20" t="s">
        <v>247</v>
      </c>
      <c r="AH828" s="25" t="s">
        <v>3795</v>
      </c>
      <c r="AI828" s="25" t="str">
        <f>VLOOKUP(AG828,'mã win'!B:K,10,0)</f>
        <v>N</v>
      </c>
      <c r="AJ828" s="20" t="str">
        <f>VLOOKUP(Q828,'mã sp'!A:B,2,0)</f>
        <v>GL250</v>
      </c>
      <c r="AK828" s="25" t="str">
        <f>VLOOKUP(AC828,Data!A:F,6,0)</f>
        <v>K25TTM</v>
      </c>
      <c r="AL828" s="20" t="str">
        <f t="shared" si="48"/>
        <v>6932 WM+ VTU 238 Đường 30/4</v>
      </c>
      <c r="AM828" s="20" t="str">
        <f>VLOOKUP(AC828,Data!A:M,13,0)</f>
        <v>0104918404-047</v>
      </c>
      <c r="AO828" s="20" t="str">
        <f t="shared" si="49"/>
        <v/>
      </c>
      <c r="AP828" s="20" t="str">
        <f>IF(AND(AM828="0104918404",AO828=""),"WIN"&amp;L828,IF(AO828="",VLOOKUP(AM828,'mã win'!B:J,9,0),""))</f>
        <v>WIN-047</v>
      </c>
      <c r="AQ828" s="25" t="str">
        <f t="shared" si="50"/>
        <v>WIN-047</v>
      </c>
      <c r="AR828" s="1">
        <f t="shared" si="51"/>
        <v>53460</v>
      </c>
    </row>
    <row r="829" spans="1:44" x14ac:dyDescent="0.25">
      <c r="A829" s="20">
        <v>8330</v>
      </c>
      <c r="B829" s="21">
        <v>9106051804</v>
      </c>
      <c r="C829" s="22">
        <v>45940</v>
      </c>
      <c r="D829" s="22">
        <v>45945</v>
      </c>
      <c r="E829" s="23">
        <v>45940.748833067097</v>
      </c>
      <c r="F829" s="21" t="s">
        <v>7861</v>
      </c>
      <c r="G829" s="22"/>
      <c r="H829" s="20" t="s">
        <v>4127</v>
      </c>
      <c r="I829" s="21" t="s">
        <v>4128</v>
      </c>
      <c r="J829" s="20" t="s">
        <v>4129</v>
      </c>
      <c r="K829" s="20" t="s">
        <v>4130</v>
      </c>
      <c r="L829" s="21" t="s">
        <v>5694</v>
      </c>
      <c r="M829" s="20" t="s">
        <v>5695</v>
      </c>
      <c r="N829" s="20" t="s">
        <v>5696</v>
      </c>
      <c r="O829" s="20">
        <v>30</v>
      </c>
      <c r="P829" s="21" t="s">
        <v>4168</v>
      </c>
      <c r="Q829" s="20" t="s">
        <v>3992</v>
      </c>
      <c r="R829" s="21" t="s">
        <v>4169</v>
      </c>
      <c r="S829" s="21" t="s">
        <v>4133</v>
      </c>
      <c r="T829" s="20">
        <v>111606</v>
      </c>
      <c r="U829" s="20">
        <v>1</v>
      </c>
      <c r="V829" s="20">
        <v>0</v>
      </c>
      <c r="W829" s="20" t="s">
        <v>5695</v>
      </c>
      <c r="Y829" s="22">
        <v>45940.748830821802</v>
      </c>
      <c r="AA829" s="20" t="s">
        <v>4134</v>
      </c>
      <c r="AB829" s="27">
        <v>9106051804</v>
      </c>
      <c r="AC829" s="25" t="str">
        <f>VLOOKUP(AB829,Data!AF:AG,2,0)</f>
        <v>9106051804-00015072</v>
      </c>
      <c r="AE829" s="25" t="str">
        <f>VLOOKUP(AC829,Data!A:G,7,0)</f>
        <v>00015072</v>
      </c>
      <c r="AF829" s="25" t="str">
        <f>VLOOKUP(AC829,Data!A:D,4,0)</f>
        <v>10/10/2025</v>
      </c>
      <c r="AG829" s="20" t="s">
        <v>247</v>
      </c>
      <c r="AH829" s="25" t="s">
        <v>3795</v>
      </c>
      <c r="AI829" s="25" t="str">
        <f>VLOOKUP(AG829,'mã win'!B:K,10,0)</f>
        <v>N</v>
      </c>
      <c r="AJ829" s="20" t="str">
        <f>VLOOKUP(Q829,'mã sp'!A:B,2,0)</f>
        <v>GXD500</v>
      </c>
      <c r="AK829" s="25" t="str">
        <f>VLOOKUP(AC829,Data!A:F,6,0)</f>
        <v>K25TTM</v>
      </c>
      <c r="AL829" s="20" t="str">
        <f t="shared" si="48"/>
        <v>6932 WM+ VTU 238 Đường 30/4</v>
      </c>
      <c r="AM829" s="20" t="str">
        <f>VLOOKUP(AC829,Data!A:M,13,0)</f>
        <v>0104918404-047</v>
      </c>
      <c r="AO829" s="20" t="str">
        <f t="shared" si="49"/>
        <v/>
      </c>
      <c r="AP829" s="20" t="str">
        <f>IF(AND(AM829="0104918404",AO829=""),"WIN"&amp;L829,IF(AO829="",VLOOKUP(AM829,'mã win'!B:J,9,0),""))</f>
        <v>WIN-047</v>
      </c>
      <c r="AQ829" s="25" t="str">
        <f t="shared" si="50"/>
        <v>WIN-047</v>
      </c>
      <c r="AR829" s="1">
        <f t="shared" si="51"/>
        <v>120534.48</v>
      </c>
    </row>
    <row r="830" spans="1:44" x14ac:dyDescent="0.25">
      <c r="A830" s="20">
        <v>8331</v>
      </c>
      <c r="B830" s="21">
        <v>9106051867</v>
      </c>
      <c r="C830" s="22">
        <v>45940</v>
      </c>
      <c r="D830" s="22">
        <v>45940</v>
      </c>
      <c r="E830" s="23">
        <v>45940.751008414401</v>
      </c>
      <c r="F830" s="21" t="s">
        <v>7862</v>
      </c>
      <c r="G830" s="22"/>
      <c r="H830" s="20" t="s">
        <v>4127</v>
      </c>
      <c r="I830" s="21" t="s">
        <v>4128</v>
      </c>
      <c r="J830" s="20" t="s">
        <v>4129</v>
      </c>
      <c r="K830" s="20" t="s">
        <v>4130</v>
      </c>
      <c r="L830" s="21" t="s">
        <v>5791</v>
      </c>
      <c r="M830" s="20" t="s">
        <v>5792</v>
      </c>
      <c r="N830" s="20" t="s">
        <v>5793</v>
      </c>
      <c r="O830" s="20">
        <v>10</v>
      </c>
      <c r="P830" s="21" t="s">
        <v>4139</v>
      </c>
      <c r="Q830" s="20" t="s">
        <v>3948</v>
      </c>
      <c r="R830" s="21" t="s">
        <v>4140</v>
      </c>
      <c r="S830" s="21" t="s">
        <v>4133</v>
      </c>
      <c r="T830" s="20">
        <v>74250</v>
      </c>
      <c r="U830" s="20">
        <v>3</v>
      </c>
      <c r="V830" s="20">
        <v>0</v>
      </c>
      <c r="W830" s="20" t="s">
        <v>5792</v>
      </c>
      <c r="Y830" s="22">
        <v>45940.751005636601</v>
      </c>
      <c r="AA830" s="20" t="s">
        <v>4134</v>
      </c>
      <c r="AB830" s="27">
        <v>9106051867</v>
      </c>
      <c r="AC830" s="25" t="str">
        <f>VLOOKUP(AB830,Data!AF:AG,2,0)</f>
        <v>9106051867-00018364</v>
      </c>
      <c r="AE830" s="25" t="str">
        <f>VLOOKUP(AC830,Data!A:G,7,0)</f>
        <v>00018364</v>
      </c>
      <c r="AF830" s="25" t="str">
        <f>VLOOKUP(AC830,Data!A:D,4,0)</f>
        <v>10/10/2025</v>
      </c>
      <c r="AG830" s="20" t="s">
        <v>125</v>
      </c>
      <c r="AH830" s="25" t="s">
        <v>3606</v>
      </c>
      <c r="AI830" s="25" t="str">
        <f>VLOOKUP(AG830,'mã win'!B:K,10,0)</f>
        <v>B</v>
      </c>
      <c r="AJ830" s="20" t="str">
        <f>VLOOKUP(Q830,'mã sp'!A:B,2,0)</f>
        <v>CC300</v>
      </c>
      <c r="AK830" s="25" t="str">
        <f>VLOOKUP(AC830,Data!A:F,6,0)</f>
        <v>K25TTM</v>
      </c>
      <c r="AL830" s="20" t="str">
        <f t="shared" si="48"/>
        <v>5846 WM+ PTO 75 Cao Bang</v>
      </c>
      <c r="AM830" s="20" t="str">
        <f>VLOOKUP(AC830,Data!A:M,13,0)</f>
        <v>0104918404-003</v>
      </c>
      <c r="AO830" s="20" t="str">
        <f t="shared" si="49"/>
        <v/>
      </c>
      <c r="AP830" s="20" t="str">
        <f>IF(AND(AM830="0104918404",AO830=""),"WIN"&amp;L830,IF(AO830="",VLOOKUP(AM830,'mã win'!B:J,9,0),""))</f>
        <v>WIN-PTO-00-003</v>
      </c>
      <c r="AQ830" s="25" t="str">
        <f t="shared" si="50"/>
        <v>WIN-PTO-00-003</v>
      </c>
      <c r="AR830" s="1">
        <f t="shared" si="51"/>
        <v>240570</v>
      </c>
    </row>
    <row r="831" spans="1:44" x14ac:dyDescent="0.25">
      <c r="A831" s="20">
        <v>8332</v>
      </c>
      <c r="B831" s="21">
        <v>9106051881</v>
      </c>
      <c r="C831" s="22">
        <v>45940</v>
      </c>
      <c r="D831" s="22">
        <v>45940</v>
      </c>
      <c r="E831" s="23">
        <v>45940.753341053198</v>
      </c>
      <c r="F831" s="21" t="s">
        <v>7863</v>
      </c>
      <c r="G831" s="22"/>
      <c r="H831" s="20" t="s">
        <v>4127</v>
      </c>
      <c r="I831" s="21" t="s">
        <v>4128</v>
      </c>
      <c r="J831" s="20" t="s">
        <v>4129</v>
      </c>
      <c r="K831" s="20" t="s">
        <v>4130</v>
      </c>
      <c r="L831" s="21" t="s">
        <v>7864</v>
      </c>
      <c r="M831" s="20" t="s">
        <v>7865</v>
      </c>
      <c r="N831" s="20" t="s">
        <v>7866</v>
      </c>
      <c r="O831" s="20">
        <v>10</v>
      </c>
      <c r="P831" s="21" t="s">
        <v>4141</v>
      </c>
      <c r="Q831" s="20" t="s">
        <v>4058</v>
      </c>
      <c r="R831" s="21" t="s">
        <v>4142</v>
      </c>
      <c r="S831" s="21" t="s">
        <v>4133</v>
      </c>
      <c r="T831" s="20">
        <v>37720</v>
      </c>
      <c r="U831" s="20">
        <v>1</v>
      </c>
      <c r="V831" s="20">
        <v>0</v>
      </c>
      <c r="W831" s="20" t="s">
        <v>7865</v>
      </c>
      <c r="Y831" s="22">
        <v>45940.753338310198</v>
      </c>
      <c r="AA831" s="20" t="s">
        <v>4134</v>
      </c>
      <c r="AB831" s="27">
        <v>9106051881</v>
      </c>
      <c r="AC831" s="25" t="str">
        <f>VLOOKUP(AB831,Data!AF:AG,2,0)</f>
        <v>9106051881-00484730</v>
      </c>
      <c r="AE831" s="25" t="str">
        <f>VLOOKUP(AC831,Data!A:G,7,0)</f>
        <v>00484730</v>
      </c>
      <c r="AF831" s="25" t="str">
        <f>VLOOKUP(AC831,Data!A:D,4,0)</f>
        <v>10/10/2025</v>
      </c>
      <c r="AG831" s="20" t="s">
        <v>55</v>
      </c>
      <c r="AH831" s="25" t="s">
        <v>14515</v>
      </c>
      <c r="AI831" s="25" t="str">
        <f>VLOOKUP(AG831,'mã win'!B:K,10,0)</f>
        <v>B</v>
      </c>
      <c r="AJ831" s="20" t="str">
        <f>VLOOKUP(Q831,'mã sp'!A:B,2,0)</f>
        <v>MNH250</v>
      </c>
      <c r="AK831" s="25" t="str">
        <f>VLOOKUP(AC831,Data!A:F,6,0)</f>
        <v>K25TTM</v>
      </c>
      <c r="AL831" s="20" t="str">
        <f t="shared" si="48"/>
        <v>6163 WM+ HNI Đông Nhân, Hoài Đức</v>
      </c>
      <c r="AM831" s="20" t="str">
        <f>VLOOKUP(AC831,Data!A:M,13,0)</f>
        <v>0104918404-002</v>
      </c>
      <c r="AN831" s="20">
        <f>MATCH(L831,[1]Khach_hang!$O:$O,0)</f>
        <v>1741</v>
      </c>
      <c r="AO831" s="20" t="str">
        <f t="shared" si="49"/>
        <v>WIN6163</v>
      </c>
      <c r="AP831" s="20" t="str">
        <f>IF(AND(AM831="0104918404",AO831=""),"WIN"&amp;L831,IF(AO831="",VLOOKUP(AM831,'mã win'!B:J,9,0),""))</f>
        <v/>
      </c>
      <c r="AQ831" s="25" t="str">
        <f t="shared" si="50"/>
        <v>WIN6163</v>
      </c>
      <c r="AR831" s="1">
        <f t="shared" si="51"/>
        <v>40737.599999999999</v>
      </c>
    </row>
    <row r="832" spans="1:44" x14ac:dyDescent="0.25">
      <c r="A832" s="20">
        <v>8333</v>
      </c>
      <c r="B832" s="21">
        <v>9106051853</v>
      </c>
      <c r="C832" s="22">
        <v>45940</v>
      </c>
      <c r="D832" s="22">
        <v>45940</v>
      </c>
      <c r="E832" s="23">
        <v>45940.753513738397</v>
      </c>
      <c r="F832" s="21" t="s">
        <v>7867</v>
      </c>
      <c r="G832" s="22"/>
      <c r="H832" s="20" t="s">
        <v>4127</v>
      </c>
      <c r="I832" s="21" t="s">
        <v>4128</v>
      </c>
      <c r="J832" s="20" t="s">
        <v>4129</v>
      </c>
      <c r="K832" s="20" t="s">
        <v>4130</v>
      </c>
      <c r="L832" s="21" t="s">
        <v>4921</v>
      </c>
      <c r="M832" s="20" t="s">
        <v>4922</v>
      </c>
      <c r="N832" s="20" t="s">
        <v>4923</v>
      </c>
      <c r="O832" s="20">
        <v>10</v>
      </c>
      <c r="P832" s="21" t="s">
        <v>4141</v>
      </c>
      <c r="Q832" s="20" t="s">
        <v>4058</v>
      </c>
      <c r="R832" s="21" t="s">
        <v>4142</v>
      </c>
      <c r="S832" s="21" t="s">
        <v>4133</v>
      </c>
      <c r="T832" s="20">
        <v>37720</v>
      </c>
      <c r="U832" s="20">
        <v>4</v>
      </c>
      <c r="V832" s="20">
        <v>0</v>
      </c>
      <c r="W832" s="20" t="s">
        <v>4922</v>
      </c>
      <c r="Y832" s="22">
        <v>45940.753510995397</v>
      </c>
      <c r="AA832" s="20" t="s">
        <v>4134</v>
      </c>
      <c r="AB832" s="27">
        <v>9106051853</v>
      </c>
      <c r="AC832" s="25" t="str">
        <f>VLOOKUP(AB832,Data!AF:AG,2,0)</f>
        <v>9106051853-00033816</v>
      </c>
      <c r="AE832" s="25" t="str">
        <f>VLOOKUP(AC832,Data!A:G,7,0)</f>
        <v>00033816</v>
      </c>
      <c r="AF832" s="25" t="str">
        <f>VLOOKUP(AC832,Data!A:D,4,0)</f>
        <v>10/10/2025</v>
      </c>
      <c r="AG832" s="20" t="s">
        <v>164</v>
      </c>
      <c r="AH832" s="25" t="s">
        <v>3686</v>
      </c>
      <c r="AI832" s="25" t="str">
        <f>VLOOKUP(AG832,'mã win'!B:K,10,0)</f>
        <v>B</v>
      </c>
      <c r="AJ832" s="20" t="str">
        <f>VLOOKUP(Q832,'mã sp'!A:B,2,0)</f>
        <v>MNH250</v>
      </c>
      <c r="AK832" s="25" t="str">
        <f>VLOOKUP(AC832,Data!A:F,6,0)</f>
        <v>K25TTM</v>
      </c>
      <c r="AL832" s="20" t="str">
        <f t="shared" si="48"/>
        <v>2AUD WM+ THA Thôn 2, Yên Thịnh</v>
      </c>
      <c r="AM832" s="20" t="str">
        <f>VLOOKUP(AC832,Data!A:M,13,0)</f>
        <v>0104918404-020</v>
      </c>
      <c r="AO832" s="20" t="str">
        <f t="shared" si="49"/>
        <v/>
      </c>
      <c r="AP832" s="20" t="str">
        <f>IF(AND(AM832="0104918404",AO832=""),"WIN"&amp;L832,IF(AO832="",VLOOKUP(AM832,'mã win'!B:J,9,0),""))</f>
        <v>WIN-020</v>
      </c>
      <c r="AQ832" s="25" t="str">
        <f t="shared" si="50"/>
        <v>WIN-020</v>
      </c>
      <c r="AR832" s="1">
        <f t="shared" si="51"/>
        <v>162950.39999999999</v>
      </c>
    </row>
    <row r="833" spans="1:44" x14ac:dyDescent="0.25">
      <c r="A833" s="20">
        <v>8335</v>
      </c>
      <c r="B833" s="21">
        <v>9106051936</v>
      </c>
      <c r="C833" s="22">
        <v>45940</v>
      </c>
      <c r="D833" s="22">
        <v>45940</v>
      </c>
      <c r="E833" s="23">
        <v>45940.767313923599</v>
      </c>
      <c r="F833" s="21" t="s">
        <v>7868</v>
      </c>
      <c r="G833" s="22"/>
      <c r="H833" s="20" t="s">
        <v>4127</v>
      </c>
      <c r="I833" s="21" t="s">
        <v>4128</v>
      </c>
      <c r="J833" s="20" t="s">
        <v>4129</v>
      </c>
      <c r="K833" s="20" t="s">
        <v>4130</v>
      </c>
      <c r="L833" s="21" t="s">
        <v>5718</v>
      </c>
      <c r="M833" s="20" t="s">
        <v>5719</v>
      </c>
      <c r="N833" s="20" t="s">
        <v>5720</v>
      </c>
      <c r="O833" s="20">
        <v>10</v>
      </c>
      <c r="P833" s="21" t="s">
        <v>4176</v>
      </c>
      <c r="Q833" s="20" t="s">
        <v>4009</v>
      </c>
      <c r="R833" s="21" t="s">
        <v>4177</v>
      </c>
      <c r="S833" s="21" t="s">
        <v>4133</v>
      </c>
      <c r="T833" s="20">
        <v>41328</v>
      </c>
      <c r="U833" s="20">
        <v>4</v>
      </c>
      <c r="V833" s="20">
        <v>0</v>
      </c>
      <c r="W833" s="20" t="s">
        <v>5719</v>
      </c>
      <c r="Y833" s="22">
        <v>45940.767311076401</v>
      </c>
      <c r="AA833" s="20" t="s">
        <v>4134</v>
      </c>
      <c r="AB833" s="27">
        <v>9106051936</v>
      </c>
      <c r="AC833" s="25" t="str">
        <f>VLOOKUP(AB833,Data!AF:AG,2,0)</f>
        <v>9106051936-00014441</v>
      </c>
      <c r="AE833" s="25" t="str">
        <f>VLOOKUP(AC833,Data!A:G,7,0)</f>
        <v>00014441</v>
      </c>
      <c r="AF833" s="25" t="str">
        <f>VLOOKUP(AC833,Data!A:D,4,0)</f>
        <v>10/10/2025</v>
      </c>
      <c r="AG833" s="20" t="s">
        <v>238</v>
      </c>
      <c r="AH833" s="25" t="s">
        <v>3779</v>
      </c>
      <c r="AI833" s="25" t="str">
        <f>VLOOKUP(AG833,'mã win'!B:K,10,0)</f>
        <v>B</v>
      </c>
      <c r="AJ833" s="20" t="str">
        <f>VLOOKUP(Q833,'mã sp'!A:B,2,0)</f>
        <v>GSG250</v>
      </c>
      <c r="AK833" s="25" t="str">
        <f>VLOOKUP(AC833,Data!A:F,6,0)</f>
        <v>K25TTM</v>
      </c>
      <c r="AL833" s="20" t="str">
        <f t="shared" si="48"/>
        <v>6635 WM+ TBH Đông Hồ, Thái Thụy</v>
      </c>
      <c r="AM833" s="20" t="str">
        <f>VLOOKUP(AC833,Data!A:M,13,0)</f>
        <v>0104918404-044</v>
      </c>
      <c r="AO833" s="20" t="str">
        <f t="shared" si="49"/>
        <v/>
      </c>
      <c r="AP833" s="20" t="str">
        <f>IF(AND(AM833="0104918404",AO833=""),"WIN"&amp;L833,IF(AO833="",VLOOKUP(AM833,'mã win'!B:J,9,0),""))</f>
        <v>WIN-044</v>
      </c>
      <c r="AQ833" s="25" t="str">
        <f t="shared" si="50"/>
        <v>WIN-044</v>
      </c>
      <c r="AR833" s="1">
        <f t="shared" si="51"/>
        <v>178536.95999999999</v>
      </c>
    </row>
    <row r="834" spans="1:44" x14ac:dyDescent="0.25">
      <c r="A834" s="20">
        <v>8336</v>
      </c>
      <c r="B834" s="21">
        <v>9106051963</v>
      </c>
      <c r="C834" s="22">
        <v>45940</v>
      </c>
      <c r="D834" s="22">
        <v>45940</v>
      </c>
      <c r="E834" s="23">
        <v>45940.772083877302</v>
      </c>
      <c r="F834" s="21" t="s">
        <v>7869</v>
      </c>
      <c r="G834" s="22"/>
      <c r="H834" s="20" t="s">
        <v>4127</v>
      </c>
      <c r="I834" s="21" t="s">
        <v>4128</v>
      </c>
      <c r="J834" s="20" t="s">
        <v>4129</v>
      </c>
      <c r="K834" s="20" t="s">
        <v>4130</v>
      </c>
      <c r="L834" s="21" t="s">
        <v>6558</v>
      </c>
      <c r="M834" s="20" t="s">
        <v>6559</v>
      </c>
      <c r="N834" s="20" t="s">
        <v>6560</v>
      </c>
      <c r="O834" s="20">
        <v>10</v>
      </c>
      <c r="P834" s="21" t="s">
        <v>4139</v>
      </c>
      <c r="Q834" s="20" t="s">
        <v>3948</v>
      </c>
      <c r="R834" s="21" t="s">
        <v>4140</v>
      </c>
      <c r="S834" s="21" t="s">
        <v>4133</v>
      </c>
      <c r="T834" s="20">
        <v>74250</v>
      </c>
      <c r="U834" s="20">
        <v>2</v>
      </c>
      <c r="V834" s="20">
        <v>0</v>
      </c>
      <c r="W834" s="20" t="s">
        <v>6559</v>
      </c>
      <c r="Y834" s="22">
        <v>45940.772081053197</v>
      </c>
      <c r="AA834" s="20" t="s">
        <v>4134</v>
      </c>
      <c r="AB834" s="27">
        <v>9106051963</v>
      </c>
      <c r="AC834" s="25" t="str">
        <f>VLOOKUP(AB834,Data!AF:AG,2,0)</f>
        <v>9106051963-00009683</v>
      </c>
      <c r="AE834" s="25" t="str">
        <f>VLOOKUP(AC834,Data!A:G,7,0)</f>
        <v>00009683</v>
      </c>
      <c r="AF834" s="25" t="str">
        <f>VLOOKUP(AC834,Data!A:D,4,0)</f>
        <v>10/10/2025</v>
      </c>
      <c r="AG834" s="20" t="s">
        <v>73</v>
      </c>
      <c r="AH834" s="25" t="s">
        <v>3885</v>
      </c>
      <c r="AI834" s="25" t="str">
        <f>VLOOKUP(AG834,'mã win'!B:K,10,0)</f>
        <v>N</v>
      </c>
      <c r="AJ834" s="20" t="str">
        <f>VLOOKUP(Q834,'mã sp'!A:B,2,0)</f>
        <v>CC300</v>
      </c>
      <c r="AK834" s="25" t="str">
        <f>VLOOKUP(AC834,Data!A:F,6,0)</f>
        <v>K25TTM</v>
      </c>
      <c r="AL834" s="20" t="str">
        <f t="shared" ref="AL834:AL897" si="52">L834&amp;" "&amp;M834</f>
        <v>2AN6 WM+ BDH 488 Quang Trung</v>
      </c>
      <c r="AM834" s="20" t="str">
        <f>VLOOKUP(AC834,Data!A:M,13,0)</f>
        <v>0104918404-071</v>
      </c>
      <c r="AO834" s="20" t="str">
        <f t="shared" ref="AO834:AO897" si="53">IF(AN834="","","WIN"&amp;L834)</f>
        <v/>
      </c>
      <c r="AP834" s="20" t="str">
        <f>IF(AND(AM834="0104918404",AO834=""),"WIN"&amp;L834,IF(AO834="",VLOOKUP(AM834,'mã win'!B:J,9,0),""))</f>
        <v>WIN-071</v>
      </c>
      <c r="AQ834" s="25" t="str">
        <f t="shared" si="50"/>
        <v>WIN-071</v>
      </c>
      <c r="AR834" s="1">
        <f t="shared" si="51"/>
        <v>160380</v>
      </c>
    </row>
    <row r="835" spans="1:44" x14ac:dyDescent="0.25">
      <c r="A835" s="20">
        <v>8337</v>
      </c>
      <c r="B835" s="21">
        <v>9106052009</v>
      </c>
      <c r="C835" s="22">
        <v>45940</v>
      </c>
      <c r="D835" s="22">
        <v>45945</v>
      </c>
      <c r="E835" s="23">
        <v>45940.774181330999</v>
      </c>
      <c r="F835" s="21" t="s">
        <v>7870</v>
      </c>
      <c r="G835" s="22"/>
      <c r="H835" s="20" t="s">
        <v>4127</v>
      </c>
      <c r="I835" s="21" t="s">
        <v>4128</v>
      </c>
      <c r="J835" s="20" t="s">
        <v>4129</v>
      </c>
      <c r="K835" s="20" t="s">
        <v>4130</v>
      </c>
      <c r="L835" s="21" t="s">
        <v>5629</v>
      </c>
      <c r="M835" s="20" t="s">
        <v>5630</v>
      </c>
      <c r="N835" s="20" t="s">
        <v>5631</v>
      </c>
      <c r="O835" s="20">
        <v>10</v>
      </c>
      <c r="P835" s="21" t="s">
        <v>4135</v>
      </c>
      <c r="Q835" s="20" t="s">
        <v>4086</v>
      </c>
      <c r="R835" s="21" t="s">
        <v>4136</v>
      </c>
      <c r="S835" s="21" t="s">
        <v>4133</v>
      </c>
      <c r="T835" s="20">
        <v>45588</v>
      </c>
      <c r="U835" s="20">
        <v>3</v>
      </c>
      <c r="V835" s="20">
        <v>0</v>
      </c>
      <c r="W835" s="20" t="s">
        <v>5630</v>
      </c>
      <c r="X835" s="20" t="s">
        <v>4161</v>
      </c>
      <c r="Y835" s="22">
        <v>45940.774178506901</v>
      </c>
      <c r="AA835" s="20" t="s">
        <v>4134</v>
      </c>
      <c r="AB835" s="27">
        <v>9106052009</v>
      </c>
      <c r="AC835" s="25" t="str">
        <f>VLOOKUP(AB835,Data!AF:AG,2,0)</f>
        <v>9106052009-00006599</v>
      </c>
      <c r="AE835" s="25" t="str">
        <f>VLOOKUP(AC835,Data!A:G,7,0)</f>
        <v>00006599</v>
      </c>
      <c r="AF835" s="25" t="str">
        <f>VLOOKUP(AC835,Data!A:D,4,0)</f>
        <v>10/10/2025</v>
      </c>
      <c r="AG835" s="20" t="s">
        <v>346</v>
      </c>
      <c r="AH835" s="25" t="s">
        <v>3849</v>
      </c>
      <c r="AI835" s="25" t="str">
        <f>VLOOKUP(AG835,'mã win'!B:K,10,0)</f>
        <v>N</v>
      </c>
      <c r="AJ835" s="20" t="str">
        <f>VLOOKUP(Q835,'mã sp'!A:B,2,0)</f>
        <v>TH200</v>
      </c>
      <c r="AK835" s="25" t="str">
        <f>VLOOKUP(AC835,Data!A:F,6,0)</f>
        <v>K25TTM</v>
      </c>
      <c r="AL835" s="20" t="str">
        <f t="shared" si="52"/>
        <v>5460 WM+ BTN 126 Trần Hưng Đạo</v>
      </c>
      <c r="AM835" s="20" t="str">
        <f>VLOOKUP(AC835,Data!A:M,13,0)</f>
        <v>0104918404-062</v>
      </c>
      <c r="AO835" s="20" t="str">
        <f t="shared" si="53"/>
        <v/>
      </c>
      <c r="AP835" s="20" t="str">
        <f>IF(AND(AM835="0104918404",AO835=""),"WIN"&amp;L835,IF(AO835="",VLOOKUP(AM835,'mã win'!B:J,9,0),""))</f>
        <v>WIN-062</v>
      </c>
      <c r="AQ835" s="25" t="str">
        <f t="shared" ref="AQ835:AQ898" si="54">IF(AP835="",AO835,AP835)</f>
        <v>WIN-062</v>
      </c>
      <c r="AR835" s="1">
        <f t="shared" ref="AR835:AR898" si="55">((U835*T835)*8%)+(U835*T835)</f>
        <v>147705.12</v>
      </c>
    </row>
    <row r="836" spans="1:44" x14ac:dyDescent="0.25">
      <c r="A836" s="20">
        <v>8338</v>
      </c>
      <c r="B836" s="21">
        <v>9106052009</v>
      </c>
      <c r="C836" s="22">
        <v>45940</v>
      </c>
      <c r="D836" s="22">
        <v>45945</v>
      </c>
      <c r="E836" s="23">
        <v>45940.774181330999</v>
      </c>
      <c r="F836" s="21" t="s">
        <v>7870</v>
      </c>
      <c r="G836" s="22"/>
      <c r="H836" s="20" t="s">
        <v>4127</v>
      </c>
      <c r="I836" s="21" t="s">
        <v>4128</v>
      </c>
      <c r="J836" s="20" t="s">
        <v>4129</v>
      </c>
      <c r="K836" s="20" t="s">
        <v>4130</v>
      </c>
      <c r="L836" s="21" t="s">
        <v>5629</v>
      </c>
      <c r="M836" s="20" t="s">
        <v>5630</v>
      </c>
      <c r="N836" s="20" t="s">
        <v>5631</v>
      </c>
      <c r="O836" s="20">
        <v>20</v>
      </c>
      <c r="P836" s="21" t="s">
        <v>4152</v>
      </c>
      <c r="Q836" s="20" t="s">
        <v>4012</v>
      </c>
      <c r="R836" s="21" t="s">
        <v>4153</v>
      </c>
      <c r="S836" s="21" t="s">
        <v>4133</v>
      </c>
      <c r="T836" s="20">
        <v>50182</v>
      </c>
      <c r="U836" s="20">
        <v>4</v>
      </c>
      <c r="V836" s="20">
        <v>0</v>
      </c>
      <c r="W836" s="20" t="s">
        <v>5630</v>
      </c>
      <c r="X836" s="20" t="s">
        <v>4161</v>
      </c>
      <c r="Y836" s="22">
        <v>45940.774178506901</v>
      </c>
      <c r="AA836" s="20" t="s">
        <v>4134</v>
      </c>
      <c r="AB836" s="27">
        <v>9106052009</v>
      </c>
      <c r="AC836" s="25" t="str">
        <f>VLOOKUP(AB836,Data!AF:AG,2,0)</f>
        <v>9106052009-00006599</v>
      </c>
      <c r="AE836" s="25" t="str">
        <f>VLOOKUP(AC836,Data!A:G,7,0)</f>
        <v>00006599</v>
      </c>
      <c r="AF836" s="25" t="str">
        <f>VLOOKUP(AC836,Data!A:D,4,0)</f>
        <v>10/10/2025</v>
      </c>
      <c r="AG836" s="20" t="s">
        <v>346</v>
      </c>
      <c r="AH836" s="25" t="s">
        <v>3849</v>
      </c>
      <c r="AI836" s="25" t="str">
        <f>VLOOKUP(AG836,'mã win'!B:K,10,0)</f>
        <v>N</v>
      </c>
      <c r="AJ836" s="20" t="str">
        <f>VLOOKUP(Q836,'mã sp'!A:B,2,0)</f>
        <v>GTLX250G</v>
      </c>
      <c r="AK836" s="25" t="str">
        <f>VLOOKUP(AC836,Data!A:F,6,0)</f>
        <v>K25TTM</v>
      </c>
      <c r="AL836" s="20" t="str">
        <f t="shared" si="52"/>
        <v>5460 WM+ BTN 126 Trần Hưng Đạo</v>
      </c>
      <c r="AM836" s="20" t="str">
        <f>VLOOKUP(AC836,Data!A:M,13,0)</f>
        <v>0104918404-062</v>
      </c>
      <c r="AO836" s="20" t="str">
        <f t="shared" si="53"/>
        <v/>
      </c>
      <c r="AP836" s="20" t="str">
        <f>IF(AND(AM836="0104918404",AO836=""),"WIN"&amp;L836,IF(AO836="",VLOOKUP(AM836,'mã win'!B:J,9,0),""))</f>
        <v>WIN-062</v>
      </c>
      <c r="AQ836" s="25" t="str">
        <f t="shared" si="54"/>
        <v>WIN-062</v>
      </c>
      <c r="AR836" s="1">
        <f t="shared" si="55"/>
        <v>216786.24</v>
      </c>
    </row>
    <row r="837" spans="1:44" x14ac:dyDescent="0.25">
      <c r="A837" s="20">
        <v>8339</v>
      </c>
      <c r="B837" s="21">
        <v>9106051990</v>
      </c>
      <c r="C837" s="22">
        <v>45940</v>
      </c>
      <c r="D837" s="22">
        <v>45945</v>
      </c>
      <c r="E837" s="23">
        <v>45940.775132673603</v>
      </c>
      <c r="F837" s="21" t="s">
        <v>7871</v>
      </c>
      <c r="G837" s="22"/>
      <c r="H837" s="20" t="s">
        <v>4127</v>
      </c>
      <c r="I837" s="21" t="s">
        <v>4128</v>
      </c>
      <c r="J837" s="20" t="s">
        <v>4129</v>
      </c>
      <c r="K837" s="20" t="s">
        <v>4130</v>
      </c>
      <c r="L837" s="21" t="s">
        <v>5891</v>
      </c>
      <c r="M837" s="20" t="s">
        <v>5892</v>
      </c>
      <c r="N837" s="20" t="s">
        <v>5893</v>
      </c>
      <c r="O837" s="20">
        <v>10</v>
      </c>
      <c r="P837" s="21" t="s">
        <v>4137</v>
      </c>
      <c r="Q837" s="20" t="s">
        <v>4098</v>
      </c>
      <c r="R837" s="21" t="s">
        <v>4138</v>
      </c>
      <c r="S837" s="21" t="s">
        <v>4133</v>
      </c>
      <c r="T837" s="20">
        <v>111058</v>
      </c>
      <c r="U837" s="20">
        <v>1</v>
      </c>
      <c r="V837" s="20">
        <v>0</v>
      </c>
      <c r="W837" s="20" t="s">
        <v>5892</v>
      </c>
      <c r="X837" s="20" t="s">
        <v>5894</v>
      </c>
      <c r="Y837" s="22">
        <v>45940.775129895803</v>
      </c>
      <c r="AA837" s="20" t="s">
        <v>4134</v>
      </c>
      <c r="AB837" s="27">
        <v>9106051990</v>
      </c>
      <c r="AC837" s="25" t="str">
        <f>VLOOKUP(AB837,Data!AF:AG,2,0)</f>
        <v>9106051990-00015075</v>
      </c>
      <c r="AE837" s="25" t="str">
        <f>VLOOKUP(AC837,Data!A:G,7,0)</f>
        <v>00015075</v>
      </c>
      <c r="AF837" s="25" t="str">
        <f>VLOOKUP(AC837,Data!A:D,4,0)</f>
        <v>10/10/2025</v>
      </c>
      <c r="AG837" s="20" t="s">
        <v>247</v>
      </c>
      <c r="AH837" s="25" t="s">
        <v>3795</v>
      </c>
      <c r="AI837" s="25" t="str">
        <f>VLOOKUP(AG837,'mã win'!B:K,10,0)</f>
        <v>N</v>
      </c>
      <c r="AJ837" s="20" t="str">
        <f>VLOOKUP(Q837,'mã sp'!A:B,2,0)</f>
        <v>GM500</v>
      </c>
      <c r="AK837" s="25" t="str">
        <f>VLOOKUP(AC837,Data!A:F,6,0)</f>
        <v>K25TTM</v>
      </c>
      <c r="AL837" s="20" t="str">
        <f t="shared" si="52"/>
        <v>6391 WM+ VTU 79A Nơ Trang Long</v>
      </c>
      <c r="AM837" s="20" t="str">
        <f>VLOOKUP(AC837,Data!A:M,13,0)</f>
        <v>0104918404-047</v>
      </c>
      <c r="AO837" s="20" t="str">
        <f t="shared" si="53"/>
        <v/>
      </c>
      <c r="AP837" s="20" t="str">
        <f>IF(AND(AM837="0104918404",AO837=""),"WIN"&amp;L837,IF(AO837="",VLOOKUP(AM837,'mã win'!B:J,9,0),""))</f>
        <v>WIN-047</v>
      </c>
      <c r="AQ837" s="25" t="str">
        <f t="shared" si="54"/>
        <v>WIN-047</v>
      </c>
      <c r="AR837" s="1">
        <f t="shared" si="55"/>
        <v>119942.64</v>
      </c>
    </row>
    <row r="838" spans="1:44" x14ac:dyDescent="0.25">
      <c r="A838" s="20">
        <v>8340</v>
      </c>
      <c r="B838" s="21">
        <v>9106051990</v>
      </c>
      <c r="C838" s="22">
        <v>45940</v>
      </c>
      <c r="D838" s="22">
        <v>45945</v>
      </c>
      <c r="E838" s="23">
        <v>45940.775132673603</v>
      </c>
      <c r="F838" s="21" t="s">
        <v>7871</v>
      </c>
      <c r="G838" s="22"/>
      <c r="H838" s="20" t="s">
        <v>4127</v>
      </c>
      <c r="I838" s="21" t="s">
        <v>4128</v>
      </c>
      <c r="J838" s="20" t="s">
        <v>4129</v>
      </c>
      <c r="K838" s="20" t="s">
        <v>4130</v>
      </c>
      <c r="L838" s="21" t="s">
        <v>5891</v>
      </c>
      <c r="M838" s="20" t="s">
        <v>5892</v>
      </c>
      <c r="N838" s="20" t="s">
        <v>5893</v>
      </c>
      <c r="O838" s="20">
        <v>20</v>
      </c>
      <c r="P838" s="21" t="s">
        <v>4135</v>
      </c>
      <c r="Q838" s="20" t="s">
        <v>4086</v>
      </c>
      <c r="R838" s="21" t="s">
        <v>4136</v>
      </c>
      <c r="S838" s="21" t="s">
        <v>4133</v>
      </c>
      <c r="T838" s="20">
        <v>45588</v>
      </c>
      <c r="U838" s="20">
        <v>1</v>
      </c>
      <c r="V838" s="20">
        <v>0</v>
      </c>
      <c r="W838" s="20" t="s">
        <v>5892</v>
      </c>
      <c r="X838" s="20" t="s">
        <v>5894</v>
      </c>
      <c r="Y838" s="22">
        <v>45940.775129895803</v>
      </c>
      <c r="AA838" s="20" t="s">
        <v>4134</v>
      </c>
      <c r="AB838" s="27">
        <v>9106051990</v>
      </c>
      <c r="AC838" s="25" t="str">
        <f>VLOOKUP(AB838,Data!AF:AG,2,0)</f>
        <v>9106051990-00015075</v>
      </c>
      <c r="AE838" s="25" t="str">
        <f>VLOOKUP(AC838,Data!A:G,7,0)</f>
        <v>00015075</v>
      </c>
      <c r="AF838" s="25" t="str">
        <f>VLOOKUP(AC838,Data!A:D,4,0)</f>
        <v>10/10/2025</v>
      </c>
      <c r="AG838" s="20" t="s">
        <v>247</v>
      </c>
      <c r="AH838" s="25" t="s">
        <v>3795</v>
      </c>
      <c r="AI838" s="25" t="str">
        <f>VLOOKUP(AG838,'mã win'!B:K,10,0)</f>
        <v>N</v>
      </c>
      <c r="AJ838" s="20" t="str">
        <f>VLOOKUP(Q838,'mã sp'!A:B,2,0)</f>
        <v>TH200</v>
      </c>
      <c r="AK838" s="25" t="str">
        <f>VLOOKUP(AC838,Data!A:F,6,0)</f>
        <v>K25TTM</v>
      </c>
      <c r="AL838" s="20" t="str">
        <f t="shared" si="52"/>
        <v>6391 WM+ VTU 79A Nơ Trang Long</v>
      </c>
      <c r="AM838" s="20" t="str">
        <f>VLOOKUP(AC838,Data!A:M,13,0)</f>
        <v>0104918404-047</v>
      </c>
      <c r="AO838" s="20" t="str">
        <f t="shared" si="53"/>
        <v/>
      </c>
      <c r="AP838" s="20" t="str">
        <f>IF(AND(AM838="0104918404",AO838=""),"WIN"&amp;L838,IF(AO838="",VLOOKUP(AM838,'mã win'!B:J,9,0),""))</f>
        <v>WIN-047</v>
      </c>
      <c r="AQ838" s="25" t="str">
        <f t="shared" si="54"/>
        <v>WIN-047</v>
      </c>
      <c r="AR838" s="1">
        <f t="shared" si="55"/>
        <v>49235.040000000001</v>
      </c>
    </row>
    <row r="839" spans="1:44" x14ac:dyDescent="0.25">
      <c r="A839" s="20">
        <v>8341</v>
      </c>
      <c r="B839" s="21">
        <v>9106051990</v>
      </c>
      <c r="C839" s="22">
        <v>45940</v>
      </c>
      <c r="D839" s="22">
        <v>45945</v>
      </c>
      <c r="E839" s="23">
        <v>45940.775132673603</v>
      </c>
      <c r="F839" s="21" t="s">
        <v>7871</v>
      </c>
      <c r="G839" s="22"/>
      <c r="H839" s="20" t="s">
        <v>4127</v>
      </c>
      <c r="I839" s="21" t="s">
        <v>4128</v>
      </c>
      <c r="J839" s="20" t="s">
        <v>4129</v>
      </c>
      <c r="K839" s="20" t="s">
        <v>4130</v>
      </c>
      <c r="L839" s="21" t="s">
        <v>5891</v>
      </c>
      <c r="M839" s="20" t="s">
        <v>5892</v>
      </c>
      <c r="N839" s="20" t="s">
        <v>5893</v>
      </c>
      <c r="O839" s="20">
        <v>30</v>
      </c>
      <c r="P839" s="21" t="s">
        <v>4152</v>
      </c>
      <c r="Q839" s="20" t="s">
        <v>4012</v>
      </c>
      <c r="R839" s="21" t="s">
        <v>4153</v>
      </c>
      <c r="S839" s="21" t="s">
        <v>4133</v>
      </c>
      <c r="T839" s="20">
        <v>50182</v>
      </c>
      <c r="U839" s="20">
        <v>2</v>
      </c>
      <c r="V839" s="20">
        <v>0</v>
      </c>
      <c r="W839" s="20" t="s">
        <v>5892</v>
      </c>
      <c r="X839" s="20" t="s">
        <v>5894</v>
      </c>
      <c r="Y839" s="22">
        <v>45940.775129895803</v>
      </c>
      <c r="AA839" s="20" t="s">
        <v>4134</v>
      </c>
      <c r="AB839" s="27">
        <v>9106051990</v>
      </c>
      <c r="AC839" s="25" t="str">
        <f>VLOOKUP(AB839,Data!AF:AG,2,0)</f>
        <v>9106051990-00015075</v>
      </c>
      <c r="AE839" s="25" t="str">
        <f>VLOOKUP(AC839,Data!A:G,7,0)</f>
        <v>00015075</v>
      </c>
      <c r="AF839" s="25" t="str">
        <f>VLOOKUP(AC839,Data!A:D,4,0)</f>
        <v>10/10/2025</v>
      </c>
      <c r="AG839" s="20" t="s">
        <v>247</v>
      </c>
      <c r="AH839" s="25" t="s">
        <v>3795</v>
      </c>
      <c r="AI839" s="25" t="str">
        <f>VLOOKUP(AG839,'mã win'!B:K,10,0)</f>
        <v>N</v>
      </c>
      <c r="AJ839" s="20" t="str">
        <f>VLOOKUP(Q839,'mã sp'!A:B,2,0)</f>
        <v>GTLX250G</v>
      </c>
      <c r="AK839" s="25" t="str">
        <f>VLOOKUP(AC839,Data!A:F,6,0)</f>
        <v>K25TTM</v>
      </c>
      <c r="AL839" s="20" t="str">
        <f t="shared" si="52"/>
        <v>6391 WM+ VTU 79A Nơ Trang Long</v>
      </c>
      <c r="AM839" s="20" t="str">
        <f>VLOOKUP(AC839,Data!A:M,13,0)</f>
        <v>0104918404-047</v>
      </c>
      <c r="AO839" s="20" t="str">
        <f t="shared" si="53"/>
        <v/>
      </c>
      <c r="AP839" s="20" t="str">
        <f>IF(AND(AM839="0104918404",AO839=""),"WIN"&amp;L839,IF(AO839="",VLOOKUP(AM839,'mã win'!B:J,9,0),""))</f>
        <v>WIN-047</v>
      </c>
      <c r="AQ839" s="25" t="str">
        <f t="shared" si="54"/>
        <v>WIN-047</v>
      </c>
      <c r="AR839" s="1">
        <f t="shared" si="55"/>
        <v>108393.12</v>
      </c>
    </row>
    <row r="840" spans="1:44" x14ac:dyDescent="0.25">
      <c r="A840" s="20">
        <v>8342</v>
      </c>
      <c r="B840" s="21">
        <v>9106052018</v>
      </c>
      <c r="C840" s="22">
        <v>45940</v>
      </c>
      <c r="D840" s="22">
        <v>45940</v>
      </c>
      <c r="E840" s="23">
        <v>45940.775266817102</v>
      </c>
      <c r="F840" s="21" t="s">
        <v>7872</v>
      </c>
      <c r="G840" s="22"/>
      <c r="H840" s="20" t="s">
        <v>4127</v>
      </c>
      <c r="I840" s="21" t="s">
        <v>4128</v>
      </c>
      <c r="J840" s="20" t="s">
        <v>4129</v>
      </c>
      <c r="K840" s="20" t="s">
        <v>4130</v>
      </c>
      <c r="L840" s="21" t="s">
        <v>4507</v>
      </c>
      <c r="M840" s="20" t="s">
        <v>4508</v>
      </c>
      <c r="N840" s="20" t="s">
        <v>4509</v>
      </c>
      <c r="O840" s="20">
        <v>10</v>
      </c>
      <c r="P840" s="21" t="s">
        <v>4139</v>
      </c>
      <c r="Q840" s="20" t="s">
        <v>3948</v>
      </c>
      <c r="R840" s="21" t="s">
        <v>4140</v>
      </c>
      <c r="S840" s="21" t="s">
        <v>4133</v>
      </c>
      <c r="T840" s="20">
        <v>74250</v>
      </c>
      <c r="U840" s="20">
        <v>1</v>
      </c>
      <c r="V840" s="20">
        <v>0</v>
      </c>
      <c r="W840" s="20" t="s">
        <v>4510</v>
      </c>
      <c r="Y840" s="22">
        <v>45940.775264236101</v>
      </c>
      <c r="Z840" s="20" t="s">
        <v>7873</v>
      </c>
      <c r="AA840" s="20" t="s">
        <v>4134</v>
      </c>
      <c r="AB840" s="27">
        <v>9106052018</v>
      </c>
      <c r="AC840" s="25" t="str">
        <f>VLOOKUP(AB840,Data!AF:AG,2,0)</f>
        <v>9106052018-00033819</v>
      </c>
      <c r="AE840" s="25" t="str">
        <f>VLOOKUP(AC840,Data!A:G,7,0)</f>
        <v>00033819</v>
      </c>
      <c r="AF840" s="25" t="str">
        <f>VLOOKUP(AC840,Data!A:D,4,0)</f>
        <v>10/10/2025</v>
      </c>
      <c r="AG840" s="20" t="s">
        <v>164</v>
      </c>
      <c r="AH840" s="25" t="s">
        <v>3686</v>
      </c>
      <c r="AI840" s="25" t="str">
        <f>VLOOKUP(AG840,'mã win'!B:K,10,0)</f>
        <v>B</v>
      </c>
      <c r="AJ840" s="20" t="str">
        <f>VLOOKUP(Q840,'mã sp'!A:B,2,0)</f>
        <v>CC300</v>
      </c>
      <c r="AK840" s="25" t="str">
        <f>VLOOKUP(AC840,Data!A:F,6,0)</f>
        <v>K25TTM</v>
      </c>
      <c r="AL840" s="20" t="str">
        <f t="shared" si="52"/>
        <v>2AYF WM+ THA 01 Ngõ Phủ, Thung Thượng</v>
      </c>
      <c r="AM840" s="20" t="str">
        <f>VLOOKUP(AC840,Data!A:M,13,0)</f>
        <v>0104918404-020</v>
      </c>
      <c r="AO840" s="20" t="str">
        <f t="shared" si="53"/>
        <v/>
      </c>
      <c r="AP840" s="20" t="str">
        <f>IF(AND(AM840="0104918404",AO840=""),"WIN"&amp;L840,IF(AO840="",VLOOKUP(AM840,'mã win'!B:J,9,0),""))</f>
        <v>WIN-020</v>
      </c>
      <c r="AQ840" s="25" t="str">
        <f t="shared" si="54"/>
        <v>WIN-020</v>
      </c>
      <c r="AR840" s="1">
        <f t="shared" si="55"/>
        <v>80190</v>
      </c>
    </row>
    <row r="841" spans="1:44" x14ac:dyDescent="0.25">
      <c r="A841" s="20">
        <v>8343</v>
      </c>
      <c r="B841" s="21">
        <v>9106052018</v>
      </c>
      <c r="C841" s="22">
        <v>45940</v>
      </c>
      <c r="D841" s="22">
        <v>45940</v>
      </c>
      <c r="E841" s="23">
        <v>45940.775266817102</v>
      </c>
      <c r="F841" s="21" t="s">
        <v>7872</v>
      </c>
      <c r="G841" s="22"/>
      <c r="H841" s="20" t="s">
        <v>4127</v>
      </c>
      <c r="I841" s="21" t="s">
        <v>4128</v>
      </c>
      <c r="J841" s="20" t="s">
        <v>4129</v>
      </c>
      <c r="K841" s="20" t="s">
        <v>4130</v>
      </c>
      <c r="L841" s="21" t="s">
        <v>4507</v>
      </c>
      <c r="M841" s="20" t="s">
        <v>4508</v>
      </c>
      <c r="N841" s="20" t="s">
        <v>4509</v>
      </c>
      <c r="O841" s="20">
        <v>20</v>
      </c>
      <c r="P841" s="21" t="s">
        <v>4141</v>
      </c>
      <c r="Q841" s="20" t="s">
        <v>4058</v>
      </c>
      <c r="R841" s="21" t="s">
        <v>4142</v>
      </c>
      <c r="S841" s="21" t="s">
        <v>4133</v>
      </c>
      <c r="T841" s="20">
        <v>37720</v>
      </c>
      <c r="U841" s="20">
        <v>2</v>
      </c>
      <c r="V841" s="20">
        <v>0</v>
      </c>
      <c r="W841" s="20" t="s">
        <v>4510</v>
      </c>
      <c r="Y841" s="22">
        <v>45940.775264236101</v>
      </c>
      <c r="Z841" s="20" t="s">
        <v>7873</v>
      </c>
      <c r="AA841" s="20" t="s">
        <v>4134</v>
      </c>
      <c r="AB841" s="27">
        <v>9106052018</v>
      </c>
      <c r="AC841" s="25" t="str">
        <f>VLOOKUP(AB841,Data!AF:AG,2,0)</f>
        <v>9106052018-00033819</v>
      </c>
      <c r="AE841" s="25" t="str">
        <f>VLOOKUP(AC841,Data!A:G,7,0)</f>
        <v>00033819</v>
      </c>
      <c r="AF841" s="25" t="str">
        <f>VLOOKUP(AC841,Data!A:D,4,0)</f>
        <v>10/10/2025</v>
      </c>
      <c r="AG841" s="20" t="s">
        <v>164</v>
      </c>
      <c r="AH841" s="25" t="s">
        <v>3686</v>
      </c>
      <c r="AI841" s="25" t="str">
        <f>VLOOKUP(AG841,'mã win'!B:K,10,0)</f>
        <v>B</v>
      </c>
      <c r="AJ841" s="20" t="str">
        <f>VLOOKUP(Q841,'mã sp'!A:B,2,0)</f>
        <v>MNH250</v>
      </c>
      <c r="AK841" s="25" t="str">
        <f>VLOOKUP(AC841,Data!A:F,6,0)</f>
        <v>K25TTM</v>
      </c>
      <c r="AL841" s="20" t="str">
        <f t="shared" si="52"/>
        <v>2AYF WM+ THA 01 Ngõ Phủ, Thung Thượng</v>
      </c>
      <c r="AM841" s="20" t="str">
        <f>VLOOKUP(AC841,Data!A:M,13,0)</f>
        <v>0104918404-020</v>
      </c>
      <c r="AO841" s="20" t="str">
        <f t="shared" si="53"/>
        <v/>
      </c>
      <c r="AP841" s="20" t="str">
        <f>IF(AND(AM841="0104918404",AO841=""),"WIN"&amp;L841,IF(AO841="",VLOOKUP(AM841,'mã win'!B:J,9,0),""))</f>
        <v>WIN-020</v>
      </c>
      <c r="AQ841" s="25" t="str">
        <f t="shared" si="54"/>
        <v>WIN-020</v>
      </c>
      <c r="AR841" s="1">
        <f t="shared" si="55"/>
        <v>81475.199999999997</v>
      </c>
    </row>
    <row r="842" spans="1:44" x14ac:dyDescent="0.25">
      <c r="A842" s="20">
        <v>8344</v>
      </c>
      <c r="B842" s="21">
        <v>9106052018</v>
      </c>
      <c r="C842" s="22">
        <v>45940</v>
      </c>
      <c r="D842" s="22">
        <v>45940</v>
      </c>
      <c r="E842" s="23">
        <v>45940.775266817102</v>
      </c>
      <c r="F842" s="21" t="s">
        <v>7872</v>
      </c>
      <c r="G842" s="22"/>
      <c r="H842" s="20" t="s">
        <v>4127</v>
      </c>
      <c r="I842" s="21" t="s">
        <v>4128</v>
      </c>
      <c r="J842" s="20" t="s">
        <v>4129</v>
      </c>
      <c r="K842" s="20" t="s">
        <v>4130</v>
      </c>
      <c r="L842" s="21" t="s">
        <v>4507</v>
      </c>
      <c r="M842" s="20" t="s">
        <v>4508</v>
      </c>
      <c r="N842" s="20" t="s">
        <v>4509</v>
      </c>
      <c r="O842" s="20">
        <v>30</v>
      </c>
      <c r="P842" s="21" t="s">
        <v>4152</v>
      </c>
      <c r="Q842" s="20" t="s">
        <v>4012</v>
      </c>
      <c r="R842" s="21" t="s">
        <v>4153</v>
      </c>
      <c r="S842" s="21" t="s">
        <v>4133</v>
      </c>
      <c r="T842" s="20">
        <v>50182</v>
      </c>
      <c r="U842" s="20">
        <v>1</v>
      </c>
      <c r="V842" s="20">
        <v>0</v>
      </c>
      <c r="W842" s="20" t="s">
        <v>4510</v>
      </c>
      <c r="Y842" s="22">
        <v>45940.775264236101</v>
      </c>
      <c r="Z842" s="20" t="s">
        <v>7873</v>
      </c>
      <c r="AA842" s="20" t="s">
        <v>4134</v>
      </c>
      <c r="AB842" s="27">
        <v>9106052018</v>
      </c>
      <c r="AC842" s="25" t="str">
        <f>VLOOKUP(AB842,Data!AF:AG,2,0)</f>
        <v>9106052018-00033819</v>
      </c>
      <c r="AE842" s="25" t="str">
        <f>VLOOKUP(AC842,Data!A:G,7,0)</f>
        <v>00033819</v>
      </c>
      <c r="AF842" s="25" t="str">
        <f>VLOOKUP(AC842,Data!A:D,4,0)</f>
        <v>10/10/2025</v>
      </c>
      <c r="AG842" s="20" t="s">
        <v>164</v>
      </c>
      <c r="AH842" s="25" t="s">
        <v>3686</v>
      </c>
      <c r="AI842" s="25" t="str">
        <f>VLOOKUP(AG842,'mã win'!B:K,10,0)</f>
        <v>B</v>
      </c>
      <c r="AJ842" s="20" t="str">
        <f>VLOOKUP(Q842,'mã sp'!A:B,2,0)</f>
        <v>GTLX250G</v>
      </c>
      <c r="AK842" s="25" t="str">
        <f>VLOOKUP(AC842,Data!A:F,6,0)</f>
        <v>K25TTM</v>
      </c>
      <c r="AL842" s="20" t="str">
        <f t="shared" si="52"/>
        <v>2AYF WM+ THA 01 Ngõ Phủ, Thung Thượng</v>
      </c>
      <c r="AM842" s="20" t="str">
        <f>VLOOKUP(AC842,Data!A:M,13,0)</f>
        <v>0104918404-020</v>
      </c>
      <c r="AO842" s="20" t="str">
        <f t="shared" si="53"/>
        <v/>
      </c>
      <c r="AP842" s="20" t="str">
        <f>IF(AND(AM842="0104918404",AO842=""),"WIN"&amp;L842,IF(AO842="",VLOOKUP(AM842,'mã win'!B:J,9,0),""))</f>
        <v>WIN-020</v>
      </c>
      <c r="AQ842" s="25" t="str">
        <f t="shared" si="54"/>
        <v>WIN-020</v>
      </c>
      <c r="AR842" s="1">
        <f t="shared" si="55"/>
        <v>54196.56</v>
      </c>
    </row>
    <row r="843" spans="1:44" x14ac:dyDescent="0.25">
      <c r="A843" s="20">
        <v>8345</v>
      </c>
      <c r="B843" s="21">
        <v>9106051984</v>
      </c>
      <c r="C843" s="22">
        <v>45940</v>
      </c>
      <c r="D843" s="22">
        <v>45940</v>
      </c>
      <c r="E843" s="23">
        <v>45940.775531747699</v>
      </c>
      <c r="F843" s="21" t="s">
        <v>7874</v>
      </c>
      <c r="G843" s="22"/>
      <c r="H843" s="20" t="s">
        <v>4127</v>
      </c>
      <c r="I843" s="21" t="s">
        <v>4128</v>
      </c>
      <c r="J843" s="20" t="s">
        <v>4129</v>
      </c>
      <c r="K843" s="20" t="s">
        <v>4130</v>
      </c>
      <c r="L843" s="21" t="s">
        <v>7875</v>
      </c>
      <c r="M843" s="20" t="s">
        <v>7876</v>
      </c>
      <c r="N843" s="20" t="s">
        <v>7877</v>
      </c>
      <c r="O843" s="20">
        <v>10</v>
      </c>
      <c r="P843" s="21" t="s">
        <v>4141</v>
      </c>
      <c r="Q843" s="20" t="s">
        <v>4058</v>
      </c>
      <c r="R843" s="21" t="s">
        <v>4142</v>
      </c>
      <c r="S843" s="21" t="s">
        <v>4133</v>
      </c>
      <c r="T843" s="20">
        <v>37720</v>
      </c>
      <c r="U843" s="20">
        <v>2</v>
      </c>
      <c r="V843" s="20">
        <v>0</v>
      </c>
      <c r="W843" s="20" t="s">
        <v>7878</v>
      </c>
      <c r="X843" s="20" t="s">
        <v>4161</v>
      </c>
      <c r="Y843" s="22">
        <v>45940.775528819402</v>
      </c>
      <c r="AA843" s="20" t="s">
        <v>4134</v>
      </c>
      <c r="AB843" s="27">
        <v>9106051984</v>
      </c>
      <c r="AC843" s="25" t="str">
        <f>VLOOKUP(AB843,Data!AF:AG,2,0)</f>
        <v>9106051984-00484752</v>
      </c>
      <c r="AE843" s="25" t="str">
        <f>VLOOKUP(AC843,Data!A:G,7,0)</f>
        <v>00484752</v>
      </c>
      <c r="AF843" s="25" t="str">
        <f>VLOOKUP(AC843,Data!A:D,4,0)</f>
        <v>10/10/2025</v>
      </c>
      <c r="AG843" s="20" t="s">
        <v>55</v>
      </c>
      <c r="AH843" s="25" t="s">
        <v>12223</v>
      </c>
      <c r="AI843" s="25" t="str">
        <f>VLOOKUP(AG843,'mã win'!B:K,10,0)</f>
        <v>B</v>
      </c>
      <c r="AJ843" s="20" t="str">
        <f>VLOOKUP(Q843,'mã sp'!A:B,2,0)</f>
        <v>MNH250</v>
      </c>
      <c r="AK843" s="25" t="str">
        <f>VLOOKUP(AC843,Data!A:F,6,0)</f>
        <v>K25TTM</v>
      </c>
      <c r="AL843" s="20" t="str">
        <f t="shared" si="52"/>
        <v>5177 WM+ HNI Thôn Cổ Dương-Tiên Dương</v>
      </c>
      <c r="AM843" s="20" t="str">
        <f>VLOOKUP(AC843,Data!A:M,13,0)</f>
        <v>0104918404-002</v>
      </c>
      <c r="AN843" s="20">
        <f>MATCH(L843,[1]Khach_hang!$O:$O,0)</f>
        <v>1390</v>
      </c>
      <c r="AO843" s="20" t="str">
        <f t="shared" si="53"/>
        <v>WIN5177</v>
      </c>
      <c r="AP843" s="20" t="str">
        <f>IF(AND(AM843="0104918404",AO843=""),"WIN"&amp;L843,IF(AO843="",VLOOKUP(AM843,'mã win'!B:J,9,0),""))</f>
        <v/>
      </c>
      <c r="AQ843" s="25" t="str">
        <f t="shared" si="54"/>
        <v>WIN5177</v>
      </c>
      <c r="AR843" s="1">
        <f t="shared" si="55"/>
        <v>81475.199999999997</v>
      </c>
    </row>
    <row r="844" spans="1:44" x14ac:dyDescent="0.25">
      <c r="A844" s="20">
        <v>8346</v>
      </c>
      <c r="B844" s="21">
        <v>9106051956</v>
      </c>
      <c r="C844" s="22">
        <v>45940</v>
      </c>
      <c r="D844" s="22">
        <v>45945</v>
      </c>
      <c r="E844" s="23">
        <v>45940.776647650498</v>
      </c>
      <c r="F844" s="21" t="s">
        <v>7879</v>
      </c>
      <c r="G844" s="22"/>
      <c r="H844" s="20" t="s">
        <v>4127</v>
      </c>
      <c r="I844" s="21" t="s">
        <v>4128</v>
      </c>
      <c r="J844" s="20" t="s">
        <v>4129</v>
      </c>
      <c r="K844" s="20" t="s">
        <v>4130</v>
      </c>
      <c r="L844" s="21" t="s">
        <v>7854</v>
      </c>
      <c r="M844" s="20" t="s">
        <v>7855</v>
      </c>
      <c r="N844" s="20" t="s">
        <v>7856</v>
      </c>
      <c r="O844" s="20">
        <v>10</v>
      </c>
      <c r="P844" s="21" t="s">
        <v>4131</v>
      </c>
      <c r="Q844" s="20" t="s">
        <v>4099</v>
      </c>
      <c r="R844" s="21" t="s">
        <v>4132</v>
      </c>
      <c r="S844" s="21" t="s">
        <v>4133</v>
      </c>
      <c r="T844" s="20">
        <v>73431</v>
      </c>
      <c r="U844" s="20">
        <v>1</v>
      </c>
      <c r="V844" s="20">
        <v>0</v>
      </c>
      <c r="W844" s="20" t="s">
        <v>7855</v>
      </c>
      <c r="Y844" s="22">
        <v>45940.776646412</v>
      </c>
      <c r="AA844" s="20" t="s">
        <v>4134</v>
      </c>
      <c r="AB844" s="27">
        <v>9106051956</v>
      </c>
      <c r="AC844" s="25" t="str">
        <f>VLOOKUP(AB844,Data!AF:AG,2,0)</f>
        <v>9106051956-00026205</v>
      </c>
      <c r="AE844" s="25" t="str">
        <f>VLOOKUP(AC844,Data!A:G,7,0)</f>
        <v>00026205</v>
      </c>
      <c r="AF844" s="25" t="str">
        <f>VLOOKUP(AC844,Data!A:D,4,0)</f>
        <v>10/10/2025</v>
      </c>
      <c r="AG844" s="20" t="s">
        <v>485</v>
      </c>
      <c r="AH844" s="25" t="s">
        <v>3669</v>
      </c>
      <c r="AI844" s="25" t="str">
        <f>VLOOKUP(AG844,'mã win'!B:K,10,0)</f>
        <v>N</v>
      </c>
      <c r="AJ844" s="20" t="str">
        <f>VLOOKUP(Q844,'mã sp'!A:B,2,0)</f>
        <v>CGM300</v>
      </c>
      <c r="AK844" s="25" t="str">
        <f>VLOOKUP(AC844,Data!A:F,6,0)</f>
        <v>K25TTM</v>
      </c>
      <c r="AL844" s="20" t="str">
        <f t="shared" si="52"/>
        <v>6756 WM+ CTO 09 Trần Vĩnh Kiết</v>
      </c>
      <c r="AM844" s="20" t="str">
        <f>VLOOKUP(AC844,Data!A:M,13,0)</f>
        <v>0104918404-016</v>
      </c>
      <c r="AO844" s="20" t="str">
        <f t="shared" si="53"/>
        <v/>
      </c>
      <c r="AP844" s="20" t="str">
        <f>IF(AND(AM844="0104918404",AO844=""),"WIN"&amp;L844,IF(AO844="",VLOOKUP(AM844,'mã win'!B:J,9,0),""))</f>
        <v>WIN-CTO-01-016</v>
      </c>
      <c r="AQ844" s="25" t="str">
        <f t="shared" si="54"/>
        <v>WIN-CTO-01-016</v>
      </c>
      <c r="AR844" s="1">
        <f t="shared" si="55"/>
        <v>79305.48</v>
      </c>
    </row>
    <row r="845" spans="1:44" x14ac:dyDescent="0.25">
      <c r="A845" s="20">
        <v>8347</v>
      </c>
      <c r="B845" s="21">
        <v>9106052002</v>
      </c>
      <c r="C845" s="22">
        <v>45940</v>
      </c>
      <c r="D845" s="22">
        <v>45945</v>
      </c>
      <c r="E845" s="23">
        <v>45940.778475497696</v>
      </c>
      <c r="F845" s="21" t="s">
        <v>7880</v>
      </c>
      <c r="G845" s="22"/>
      <c r="H845" s="20" t="s">
        <v>4127</v>
      </c>
      <c r="I845" s="21" t="s">
        <v>4128</v>
      </c>
      <c r="J845" s="20" t="s">
        <v>4129</v>
      </c>
      <c r="K845" s="20" t="s">
        <v>4130</v>
      </c>
      <c r="L845" s="21" t="s">
        <v>5718</v>
      </c>
      <c r="M845" s="20" t="s">
        <v>5719</v>
      </c>
      <c r="N845" s="20" t="s">
        <v>5720</v>
      </c>
      <c r="O845" s="20">
        <v>10</v>
      </c>
      <c r="P845" s="21" t="s">
        <v>4137</v>
      </c>
      <c r="Q845" s="20" t="s">
        <v>4098</v>
      </c>
      <c r="R845" s="21" t="s">
        <v>4138</v>
      </c>
      <c r="S845" s="21" t="s">
        <v>4133</v>
      </c>
      <c r="T845" s="20">
        <v>111058</v>
      </c>
      <c r="U845" s="20">
        <v>1</v>
      </c>
      <c r="V845" s="20">
        <v>0</v>
      </c>
      <c r="W845" s="20" t="s">
        <v>5719</v>
      </c>
      <c r="Y845" s="22">
        <v>45940.778472800899</v>
      </c>
      <c r="AA845" s="20" t="s">
        <v>4134</v>
      </c>
      <c r="AB845" s="27">
        <v>9106052002</v>
      </c>
      <c r="AC845" s="25" t="str">
        <f>VLOOKUP(AB845,Data!AF:AG,2,0)</f>
        <v>9106052002-00014442</v>
      </c>
      <c r="AE845" s="25" t="str">
        <f>VLOOKUP(AC845,Data!A:G,7,0)</f>
        <v>00014442</v>
      </c>
      <c r="AF845" s="25" t="str">
        <f>VLOOKUP(AC845,Data!A:D,4,0)</f>
        <v>10/10/2025</v>
      </c>
      <c r="AG845" s="20" t="s">
        <v>238</v>
      </c>
      <c r="AH845" s="25" t="s">
        <v>3779</v>
      </c>
      <c r="AI845" s="25" t="str">
        <f>VLOOKUP(AG845,'mã win'!B:K,10,0)</f>
        <v>B</v>
      </c>
      <c r="AJ845" s="20" t="str">
        <f>VLOOKUP(Q845,'mã sp'!A:B,2,0)</f>
        <v>GM500</v>
      </c>
      <c r="AK845" s="25" t="str">
        <f>VLOOKUP(AC845,Data!A:F,6,0)</f>
        <v>K25TTM</v>
      </c>
      <c r="AL845" s="20" t="str">
        <f t="shared" si="52"/>
        <v>6635 WM+ TBH Đông Hồ, Thái Thụy</v>
      </c>
      <c r="AM845" s="20" t="str">
        <f>VLOOKUP(AC845,Data!A:M,13,0)</f>
        <v>0104918404-044</v>
      </c>
      <c r="AO845" s="20" t="str">
        <f t="shared" si="53"/>
        <v/>
      </c>
      <c r="AP845" s="20" t="str">
        <f>IF(AND(AM845="0104918404",AO845=""),"WIN"&amp;L845,IF(AO845="",VLOOKUP(AM845,'mã win'!B:J,9,0),""))</f>
        <v>WIN-044</v>
      </c>
      <c r="AQ845" s="25" t="str">
        <f t="shared" si="54"/>
        <v>WIN-044</v>
      </c>
      <c r="AR845" s="1">
        <f t="shared" si="55"/>
        <v>119942.64</v>
      </c>
    </row>
    <row r="846" spans="1:44" x14ac:dyDescent="0.25">
      <c r="A846" s="20">
        <v>8348</v>
      </c>
      <c r="B846" s="21">
        <v>9106052053</v>
      </c>
      <c r="C846" s="22">
        <v>45940</v>
      </c>
      <c r="D846" s="22">
        <v>45945</v>
      </c>
      <c r="E846" s="23">
        <v>45940.783064699099</v>
      </c>
      <c r="F846" s="21" t="s">
        <v>7881</v>
      </c>
      <c r="G846" s="22"/>
      <c r="H846" s="20" t="s">
        <v>4127</v>
      </c>
      <c r="I846" s="21" t="s">
        <v>4128</v>
      </c>
      <c r="J846" s="20" t="s">
        <v>4129</v>
      </c>
      <c r="K846" s="20" t="s">
        <v>4130</v>
      </c>
      <c r="L846" s="21" t="s">
        <v>5895</v>
      </c>
      <c r="M846" s="20" t="s">
        <v>5896</v>
      </c>
      <c r="N846" s="20" t="s">
        <v>5897</v>
      </c>
      <c r="O846" s="20">
        <v>10</v>
      </c>
      <c r="P846" s="21" t="s">
        <v>4137</v>
      </c>
      <c r="Q846" s="20" t="s">
        <v>4098</v>
      </c>
      <c r="R846" s="21" t="s">
        <v>4138</v>
      </c>
      <c r="S846" s="21" t="s">
        <v>4133</v>
      </c>
      <c r="T846" s="20">
        <v>111058</v>
      </c>
      <c r="U846" s="20">
        <v>2</v>
      </c>
      <c r="V846" s="20">
        <v>0</v>
      </c>
      <c r="W846" s="20" t="s">
        <v>5896</v>
      </c>
      <c r="X846" s="20" t="s">
        <v>5898</v>
      </c>
      <c r="Y846" s="22">
        <v>45940.783062812501</v>
      </c>
      <c r="Z846" s="20" t="s">
        <v>7882</v>
      </c>
      <c r="AA846" s="20" t="s">
        <v>4134</v>
      </c>
      <c r="AB846" s="27">
        <v>9106052053</v>
      </c>
      <c r="AC846" s="25" t="str">
        <f>VLOOKUP(AB846,Data!AF:AG,2,0)</f>
        <v>9106052053-00015076</v>
      </c>
      <c r="AE846" s="25" t="str">
        <f>VLOOKUP(AC846,Data!A:G,7,0)</f>
        <v>00015076</v>
      </c>
      <c r="AF846" s="25" t="str">
        <f>VLOOKUP(AC846,Data!A:D,4,0)</f>
        <v>10/10/2025</v>
      </c>
      <c r="AG846" s="20" t="s">
        <v>247</v>
      </c>
      <c r="AH846" s="25" t="s">
        <v>3795</v>
      </c>
      <c r="AI846" s="25" t="str">
        <f>VLOOKUP(AG846,'mã win'!B:K,10,0)</f>
        <v>N</v>
      </c>
      <c r="AJ846" s="20" t="str">
        <f>VLOOKUP(Q846,'mã sp'!A:B,2,0)</f>
        <v>GM500</v>
      </c>
      <c r="AK846" s="25" t="str">
        <f>VLOOKUP(AC846,Data!A:F,6,0)</f>
        <v>K25TTM</v>
      </c>
      <c r="AL846" s="20" t="str">
        <f t="shared" si="52"/>
        <v>3396 WM+ VTU 1003/56 Đường Bình Giã</v>
      </c>
      <c r="AM846" s="20" t="str">
        <f>VLOOKUP(AC846,Data!A:M,13,0)</f>
        <v>0104918404-047</v>
      </c>
      <c r="AO846" s="20" t="str">
        <f t="shared" si="53"/>
        <v/>
      </c>
      <c r="AP846" s="20" t="str">
        <f>IF(AND(AM846="0104918404",AO846=""),"WIN"&amp;L846,IF(AO846="",VLOOKUP(AM846,'mã win'!B:J,9,0),""))</f>
        <v>WIN-047</v>
      </c>
      <c r="AQ846" s="25" t="str">
        <f t="shared" si="54"/>
        <v>WIN-047</v>
      </c>
      <c r="AR846" s="1">
        <f t="shared" si="55"/>
        <v>239885.28</v>
      </c>
    </row>
    <row r="847" spans="1:44" x14ac:dyDescent="0.25">
      <c r="A847" s="20">
        <v>8349</v>
      </c>
      <c r="B847" s="21">
        <v>9106052053</v>
      </c>
      <c r="C847" s="22">
        <v>45940</v>
      </c>
      <c r="D847" s="22">
        <v>45945</v>
      </c>
      <c r="E847" s="23">
        <v>45940.783064699099</v>
      </c>
      <c r="F847" s="21" t="s">
        <v>7881</v>
      </c>
      <c r="G847" s="22"/>
      <c r="H847" s="20" t="s">
        <v>4127</v>
      </c>
      <c r="I847" s="21" t="s">
        <v>4128</v>
      </c>
      <c r="J847" s="20" t="s">
        <v>4129</v>
      </c>
      <c r="K847" s="20" t="s">
        <v>4130</v>
      </c>
      <c r="L847" s="21" t="s">
        <v>5895</v>
      </c>
      <c r="M847" s="20" t="s">
        <v>5896</v>
      </c>
      <c r="N847" s="20" t="s">
        <v>5897</v>
      </c>
      <c r="O847" s="20">
        <v>20</v>
      </c>
      <c r="P847" s="21" t="s">
        <v>4168</v>
      </c>
      <c r="Q847" s="20" t="s">
        <v>3992</v>
      </c>
      <c r="R847" s="21" t="s">
        <v>4169</v>
      </c>
      <c r="S847" s="21" t="s">
        <v>4133</v>
      </c>
      <c r="T847" s="20">
        <v>111606</v>
      </c>
      <c r="U847" s="20">
        <v>1</v>
      </c>
      <c r="V847" s="20">
        <v>0</v>
      </c>
      <c r="W847" s="20" t="s">
        <v>5896</v>
      </c>
      <c r="X847" s="20" t="s">
        <v>5898</v>
      </c>
      <c r="Y847" s="22">
        <v>45940.783062812501</v>
      </c>
      <c r="Z847" s="20" t="s">
        <v>7882</v>
      </c>
      <c r="AA847" s="20" t="s">
        <v>4134</v>
      </c>
      <c r="AB847" s="27">
        <v>9106052053</v>
      </c>
      <c r="AC847" s="25" t="str">
        <f>VLOOKUP(AB847,Data!AF:AG,2,0)</f>
        <v>9106052053-00015076</v>
      </c>
      <c r="AE847" s="25" t="str">
        <f>VLOOKUP(AC847,Data!A:G,7,0)</f>
        <v>00015076</v>
      </c>
      <c r="AF847" s="25" t="str">
        <f>VLOOKUP(AC847,Data!A:D,4,0)</f>
        <v>10/10/2025</v>
      </c>
      <c r="AG847" s="20" t="s">
        <v>247</v>
      </c>
      <c r="AH847" s="25" t="s">
        <v>3795</v>
      </c>
      <c r="AI847" s="25" t="str">
        <f>VLOOKUP(AG847,'mã win'!B:K,10,0)</f>
        <v>N</v>
      </c>
      <c r="AJ847" s="20" t="str">
        <f>VLOOKUP(Q847,'mã sp'!A:B,2,0)</f>
        <v>GXD500</v>
      </c>
      <c r="AK847" s="25" t="str">
        <f>VLOOKUP(AC847,Data!A:F,6,0)</f>
        <v>K25TTM</v>
      </c>
      <c r="AL847" s="20" t="str">
        <f t="shared" si="52"/>
        <v>3396 WM+ VTU 1003/56 Đường Bình Giã</v>
      </c>
      <c r="AM847" s="20" t="str">
        <f>VLOOKUP(AC847,Data!A:M,13,0)</f>
        <v>0104918404-047</v>
      </c>
      <c r="AO847" s="20" t="str">
        <f t="shared" si="53"/>
        <v/>
      </c>
      <c r="AP847" s="20" t="str">
        <f>IF(AND(AM847="0104918404",AO847=""),"WIN"&amp;L847,IF(AO847="",VLOOKUP(AM847,'mã win'!B:J,9,0),""))</f>
        <v>WIN-047</v>
      </c>
      <c r="AQ847" s="25" t="str">
        <f t="shared" si="54"/>
        <v>WIN-047</v>
      </c>
      <c r="AR847" s="1">
        <f t="shared" si="55"/>
        <v>120534.48</v>
      </c>
    </row>
    <row r="848" spans="1:44" x14ac:dyDescent="0.25">
      <c r="A848" s="20">
        <v>8350</v>
      </c>
      <c r="B848" s="21">
        <v>9106052053</v>
      </c>
      <c r="C848" s="22">
        <v>45940</v>
      </c>
      <c r="D848" s="22">
        <v>45945</v>
      </c>
      <c r="E848" s="23">
        <v>45940.783064699099</v>
      </c>
      <c r="F848" s="21" t="s">
        <v>7881</v>
      </c>
      <c r="G848" s="22"/>
      <c r="H848" s="20" t="s">
        <v>4127</v>
      </c>
      <c r="I848" s="21" t="s">
        <v>4128</v>
      </c>
      <c r="J848" s="20" t="s">
        <v>4129</v>
      </c>
      <c r="K848" s="20" t="s">
        <v>4130</v>
      </c>
      <c r="L848" s="21" t="s">
        <v>5895</v>
      </c>
      <c r="M848" s="20" t="s">
        <v>5896</v>
      </c>
      <c r="N848" s="20" t="s">
        <v>5897</v>
      </c>
      <c r="O848" s="20">
        <v>30</v>
      </c>
      <c r="P848" s="21" t="s">
        <v>4139</v>
      </c>
      <c r="Q848" s="20" t="s">
        <v>3948</v>
      </c>
      <c r="R848" s="21" t="s">
        <v>4140</v>
      </c>
      <c r="S848" s="21" t="s">
        <v>4133</v>
      </c>
      <c r="T848" s="20">
        <v>74250</v>
      </c>
      <c r="U848" s="20">
        <v>1</v>
      </c>
      <c r="V848" s="20">
        <v>0</v>
      </c>
      <c r="W848" s="20" t="s">
        <v>5896</v>
      </c>
      <c r="X848" s="20" t="s">
        <v>5898</v>
      </c>
      <c r="Y848" s="22">
        <v>45940.783062812501</v>
      </c>
      <c r="Z848" s="20" t="s">
        <v>7882</v>
      </c>
      <c r="AA848" s="20" t="s">
        <v>4134</v>
      </c>
      <c r="AB848" s="27">
        <v>9106052053</v>
      </c>
      <c r="AC848" s="25" t="str">
        <f>VLOOKUP(AB848,Data!AF:AG,2,0)</f>
        <v>9106052053-00015076</v>
      </c>
      <c r="AE848" s="25" t="str">
        <f>VLOOKUP(AC848,Data!A:G,7,0)</f>
        <v>00015076</v>
      </c>
      <c r="AF848" s="25" t="str">
        <f>VLOOKUP(AC848,Data!A:D,4,0)</f>
        <v>10/10/2025</v>
      </c>
      <c r="AG848" s="20" t="s">
        <v>247</v>
      </c>
      <c r="AH848" s="25" t="s">
        <v>3795</v>
      </c>
      <c r="AI848" s="25" t="str">
        <f>VLOOKUP(AG848,'mã win'!B:K,10,0)</f>
        <v>N</v>
      </c>
      <c r="AJ848" s="20" t="str">
        <f>VLOOKUP(Q848,'mã sp'!A:B,2,0)</f>
        <v>CC300</v>
      </c>
      <c r="AK848" s="25" t="str">
        <f>VLOOKUP(AC848,Data!A:F,6,0)</f>
        <v>K25TTM</v>
      </c>
      <c r="AL848" s="20" t="str">
        <f t="shared" si="52"/>
        <v>3396 WM+ VTU 1003/56 Đường Bình Giã</v>
      </c>
      <c r="AM848" s="20" t="str">
        <f>VLOOKUP(AC848,Data!A:M,13,0)</f>
        <v>0104918404-047</v>
      </c>
      <c r="AO848" s="20" t="str">
        <f t="shared" si="53"/>
        <v/>
      </c>
      <c r="AP848" s="20" t="str">
        <f>IF(AND(AM848="0104918404",AO848=""),"WIN"&amp;L848,IF(AO848="",VLOOKUP(AM848,'mã win'!B:J,9,0),""))</f>
        <v>WIN-047</v>
      </c>
      <c r="AQ848" s="25" t="str">
        <f t="shared" si="54"/>
        <v>WIN-047</v>
      </c>
      <c r="AR848" s="1">
        <f t="shared" si="55"/>
        <v>80190</v>
      </c>
    </row>
    <row r="849" spans="1:44" x14ac:dyDescent="0.25">
      <c r="A849" s="20">
        <v>8351</v>
      </c>
      <c r="B849" s="21">
        <v>9106052087</v>
      </c>
      <c r="C849" s="22">
        <v>45940</v>
      </c>
      <c r="D849" s="22">
        <v>45945</v>
      </c>
      <c r="E849" s="23">
        <v>45940.784502002301</v>
      </c>
      <c r="F849" s="21" t="s">
        <v>7883</v>
      </c>
      <c r="G849" s="22"/>
      <c r="H849" s="20" t="s">
        <v>4127</v>
      </c>
      <c r="I849" s="21" t="s">
        <v>4128</v>
      </c>
      <c r="J849" s="20" t="s">
        <v>4129</v>
      </c>
      <c r="K849" s="20" t="s">
        <v>4130</v>
      </c>
      <c r="L849" s="21" t="s">
        <v>6072</v>
      </c>
      <c r="M849" s="20" t="s">
        <v>6073</v>
      </c>
      <c r="N849" s="20" t="s">
        <v>6074</v>
      </c>
      <c r="O849" s="20">
        <v>10</v>
      </c>
      <c r="P849" s="21" t="s">
        <v>4137</v>
      </c>
      <c r="Q849" s="20" t="s">
        <v>4098</v>
      </c>
      <c r="R849" s="21" t="s">
        <v>4138</v>
      </c>
      <c r="S849" s="21" t="s">
        <v>4133</v>
      </c>
      <c r="T849" s="20">
        <v>111058</v>
      </c>
      <c r="U849" s="20">
        <v>1</v>
      </c>
      <c r="V849" s="20">
        <v>0</v>
      </c>
      <c r="W849" s="20" t="s">
        <v>6073</v>
      </c>
      <c r="Y849" s="22">
        <v>45940.784498993104</v>
      </c>
      <c r="AA849" s="20" t="s">
        <v>4134</v>
      </c>
      <c r="AB849" s="27">
        <v>9106052087</v>
      </c>
      <c r="AC849" s="25" t="str">
        <f>VLOOKUP(AB849,Data!AF:AG,2,0)</f>
        <v>9106052087-00008228</v>
      </c>
      <c r="AE849" s="25" t="str">
        <f>VLOOKUP(AC849,Data!A:G,7,0)</f>
        <v>00008228</v>
      </c>
      <c r="AF849" s="25" t="str">
        <f>VLOOKUP(AC849,Data!A:D,4,0)</f>
        <v>10/10/2025</v>
      </c>
      <c r="AG849" s="20" t="s">
        <v>46</v>
      </c>
      <c r="AH849" s="25" t="s">
        <v>3859</v>
      </c>
      <c r="AI849" s="25" t="str">
        <f>VLOOKUP(AG849,'mã win'!B:K,10,0)</f>
        <v>B</v>
      </c>
      <c r="AJ849" s="20" t="str">
        <f>VLOOKUP(Q849,'mã sp'!A:B,2,0)</f>
        <v>GM500</v>
      </c>
      <c r="AK849" s="25" t="str">
        <f>VLOOKUP(AC849,Data!A:F,6,0)</f>
        <v>K25TTM</v>
      </c>
      <c r="AL849" s="20" t="str">
        <f t="shared" si="52"/>
        <v>2AHG WM+ NDH Nhì Giáp, Liên Minh</v>
      </c>
      <c r="AM849" s="20" t="str">
        <f>VLOOKUP(AC849,Data!A:M,13,0)</f>
        <v>0104918404-064</v>
      </c>
      <c r="AO849" s="20" t="str">
        <f t="shared" si="53"/>
        <v/>
      </c>
      <c r="AP849" s="20" t="str">
        <f>IF(AND(AM849="0104918404",AO849=""),"WIN"&amp;L849,IF(AO849="",VLOOKUP(AM849,'mã win'!B:J,9,0),""))</f>
        <v>WIN-064</v>
      </c>
      <c r="AQ849" s="25" t="str">
        <f t="shared" si="54"/>
        <v>WIN-064</v>
      </c>
      <c r="AR849" s="1">
        <f t="shared" si="55"/>
        <v>119942.64</v>
      </c>
    </row>
    <row r="850" spans="1:44" x14ac:dyDescent="0.25">
      <c r="A850" s="20">
        <v>8352</v>
      </c>
      <c r="B850" s="21">
        <v>9106052092</v>
      </c>
      <c r="C850" s="22">
        <v>45940</v>
      </c>
      <c r="D850" s="22">
        <v>45945</v>
      </c>
      <c r="E850" s="23">
        <v>45940.788708877299</v>
      </c>
      <c r="F850" s="21" t="s">
        <v>7884</v>
      </c>
      <c r="G850" s="22"/>
      <c r="H850" s="20" t="s">
        <v>4127</v>
      </c>
      <c r="I850" s="21" t="s">
        <v>4128</v>
      </c>
      <c r="J850" s="20" t="s">
        <v>4129</v>
      </c>
      <c r="K850" s="20" t="s">
        <v>4130</v>
      </c>
      <c r="L850" s="21" t="s">
        <v>6021</v>
      </c>
      <c r="M850" s="20" t="s">
        <v>6022</v>
      </c>
      <c r="N850" s="20" t="s">
        <v>6023</v>
      </c>
      <c r="O850" s="20">
        <v>10</v>
      </c>
      <c r="P850" s="21" t="s">
        <v>4137</v>
      </c>
      <c r="Q850" s="20" t="s">
        <v>4098</v>
      </c>
      <c r="R850" s="21" t="s">
        <v>4138</v>
      </c>
      <c r="S850" s="21" t="s">
        <v>4133</v>
      </c>
      <c r="T850" s="20">
        <v>111058</v>
      </c>
      <c r="U850" s="20">
        <v>4</v>
      </c>
      <c r="V850" s="20">
        <v>0</v>
      </c>
      <c r="W850" s="20" t="s">
        <v>6022</v>
      </c>
      <c r="Y850" s="22">
        <v>45940.7887059028</v>
      </c>
      <c r="AA850" s="20" t="s">
        <v>4134</v>
      </c>
      <c r="AB850" s="27">
        <v>9106052092</v>
      </c>
      <c r="AC850" s="25" t="str">
        <f>VLOOKUP(AB850,Data!AF:AG,2,0)</f>
        <v>9106052092-00484774</v>
      </c>
      <c r="AE850" s="25" t="str">
        <f>VLOOKUP(AC850,Data!A:G,7,0)</f>
        <v>00484774</v>
      </c>
      <c r="AF850" s="25" t="str">
        <f>VLOOKUP(AC850,Data!A:D,4,0)</f>
        <v>10/10/2025</v>
      </c>
      <c r="AG850" s="20" t="s">
        <v>55</v>
      </c>
      <c r="AH850" s="25" t="s">
        <v>14516</v>
      </c>
      <c r="AI850" s="25" t="str">
        <f>VLOOKUP(AG850,'mã win'!B:K,10,0)</f>
        <v>B</v>
      </c>
      <c r="AJ850" s="20" t="str">
        <f>VLOOKUP(Q850,'mã sp'!A:B,2,0)</f>
        <v>GM500</v>
      </c>
      <c r="AK850" s="25" t="str">
        <f>VLOOKUP(AC850,Data!A:F,6,0)</f>
        <v>K25TTM</v>
      </c>
      <c r="AL850" s="20" t="str">
        <f t="shared" si="52"/>
        <v>6847 WM+ HNI 158 Nguyễn Thái Học</v>
      </c>
      <c r="AM850" s="20" t="str">
        <f>VLOOKUP(AC850,Data!A:M,13,0)</f>
        <v>0104918404-002</v>
      </c>
      <c r="AN850" s="20">
        <f>MATCH(L850,[1]Khach_hang!$O:$O,0)</f>
        <v>1943</v>
      </c>
      <c r="AO850" s="20" t="str">
        <f t="shared" si="53"/>
        <v>WIN6847</v>
      </c>
      <c r="AP850" s="20" t="str">
        <f>IF(AND(AM850="0104918404",AO850=""),"WIN"&amp;L850,IF(AO850="",VLOOKUP(AM850,'mã win'!B:J,9,0),""))</f>
        <v/>
      </c>
      <c r="AQ850" s="25" t="str">
        <f t="shared" si="54"/>
        <v>WIN6847</v>
      </c>
      <c r="AR850" s="1">
        <f t="shared" si="55"/>
        <v>479770.56</v>
      </c>
    </row>
    <row r="851" spans="1:44" x14ac:dyDescent="0.25">
      <c r="A851" s="20">
        <v>8353</v>
      </c>
      <c r="B851" s="21">
        <v>9106052072</v>
      </c>
      <c r="C851" s="22">
        <v>45940</v>
      </c>
      <c r="D851" s="22">
        <v>45945</v>
      </c>
      <c r="E851" s="23">
        <v>45940.790544213</v>
      </c>
      <c r="F851" s="21" t="s">
        <v>7885</v>
      </c>
      <c r="G851" s="22"/>
      <c r="H851" s="20" t="s">
        <v>4127</v>
      </c>
      <c r="I851" s="21" t="s">
        <v>4128</v>
      </c>
      <c r="J851" s="20" t="s">
        <v>4129</v>
      </c>
      <c r="K851" s="20" t="s">
        <v>4130</v>
      </c>
      <c r="L851" s="21" t="s">
        <v>5597</v>
      </c>
      <c r="M851" s="20" t="s">
        <v>5598</v>
      </c>
      <c r="N851" s="20" t="s">
        <v>5599</v>
      </c>
      <c r="O851" s="20">
        <v>10</v>
      </c>
      <c r="P851" s="21" t="s">
        <v>4137</v>
      </c>
      <c r="Q851" s="20" t="s">
        <v>4098</v>
      </c>
      <c r="R851" s="21" t="s">
        <v>4138</v>
      </c>
      <c r="S851" s="21" t="s">
        <v>4133</v>
      </c>
      <c r="T851" s="20">
        <v>111058</v>
      </c>
      <c r="U851" s="20">
        <v>2</v>
      </c>
      <c r="V851" s="20">
        <v>0</v>
      </c>
      <c r="W851" s="20" t="s">
        <v>5598</v>
      </c>
      <c r="Y851" s="22">
        <v>45940.790541435199</v>
      </c>
      <c r="Z851" s="20" t="s">
        <v>7886</v>
      </c>
      <c r="AA851" s="20" t="s">
        <v>4134</v>
      </c>
      <c r="AB851" s="27">
        <v>9106052072</v>
      </c>
      <c r="AC851" s="25" t="str">
        <f>VLOOKUP(AB851,Data!AF:AG,2,0)</f>
        <v>9106052072-00033821</v>
      </c>
      <c r="AE851" s="25" t="str">
        <f>VLOOKUP(AC851,Data!A:G,7,0)</f>
        <v>00033821</v>
      </c>
      <c r="AF851" s="25" t="str">
        <f>VLOOKUP(AC851,Data!A:D,4,0)</f>
        <v>10/10/2025</v>
      </c>
      <c r="AG851" s="20" t="s">
        <v>164</v>
      </c>
      <c r="AH851" s="25" t="s">
        <v>3686</v>
      </c>
      <c r="AI851" s="25" t="str">
        <f>VLOOKUP(AG851,'mã win'!B:K,10,0)</f>
        <v>B</v>
      </c>
      <c r="AJ851" s="20" t="str">
        <f>VLOOKUP(Q851,'mã sp'!A:B,2,0)</f>
        <v>GM500</v>
      </c>
      <c r="AK851" s="25" t="str">
        <f>VLOOKUP(AC851,Data!A:F,6,0)</f>
        <v>K25TTM</v>
      </c>
      <c r="AL851" s="20" t="str">
        <f t="shared" si="52"/>
        <v>6641 WM+ THA TDP Hòa Bình, Nghi Sơn</v>
      </c>
      <c r="AM851" s="20" t="str">
        <f>VLOOKUP(AC851,Data!A:M,13,0)</f>
        <v>0104918404-020</v>
      </c>
      <c r="AO851" s="20" t="str">
        <f t="shared" si="53"/>
        <v/>
      </c>
      <c r="AP851" s="20" t="str">
        <f>IF(AND(AM851="0104918404",AO851=""),"WIN"&amp;L851,IF(AO851="",VLOOKUP(AM851,'mã win'!B:J,9,0),""))</f>
        <v>WIN-020</v>
      </c>
      <c r="AQ851" s="25" t="str">
        <f t="shared" si="54"/>
        <v>WIN-020</v>
      </c>
      <c r="AR851" s="1">
        <f t="shared" si="55"/>
        <v>239885.28</v>
      </c>
    </row>
    <row r="852" spans="1:44" x14ac:dyDescent="0.25">
      <c r="A852" s="20">
        <v>8354</v>
      </c>
      <c r="B852" s="21">
        <v>9106052084</v>
      </c>
      <c r="C852" s="22">
        <v>45940</v>
      </c>
      <c r="D852" s="22">
        <v>45940</v>
      </c>
      <c r="E852" s="23">
        <v>45940.793107488404</v>
      </c>
      <c r="F852" s="21" t="s">
        <v>7887</v>
      </c>
      <c r="G852" s="22"/>
      <c r="H852" s="20" t="s">
        <v>4127</v>
      </c>
      <c r="I852" s="21" t="s">
        <v>4128</v>
      </c>
      <c r="J852" s="20" t="s">
        <v>4129</v>
      </c>
      <c r="K852" s="20" t="s">
        <v>4130</v>
      </c>
      <c r="L852" s="21" t="s">
        <v>5905</v>
      </c>
      <c r="M852" s="20" t="s">
        <v>5906</v>
      </c>
      <c r="N852" s="20" t="s">
        <v>5907</v>
      </c>
      <c r="O852" s="20">
        <v>10</v>
      </c>
      <c r="P852" s="21" t="s">
        <v>4168</v>
      </c>
      <c r="Q852" s="20" t="s">
        <v>3992</v>
      </c>
      <c r="R852" s="21" t="s">
        <v>4169</v>
      </c>
      <c r="S852" s="21" t="s">
        <v>4133</v>
      </c>
      <c r="T852" s="20">
        <v>111606</v>
      </c>
      <c r="U852" s="20">
        <v>2</v>
      </c>
      <c r="V852" s="20">
        <v>0</v>
      </c>
      <c r="W852" s="20" t="s">
        <v>5906</v>
      </c>
      <c r="X852" s="20" t="s">
        <v>5908</v>
      </c>
      <c r="Y852" s="22">
        <v>45940.793104398203</v>
      </c>
      <c r="AA852" s="20" t="s">
        <v>4134</v>
      </c>
      <c r="AB852" s="27">
        <v>9106052084</v>
      </c>
      <c r="AC852" s="25" t="str">
        <f>VLOOKUP(AB852,Data!AF:AG,2,0)</f>
        <v>9106052084-00015078</v>
      </c>
      <c r="AE852" s="25" t="str">
        <f>VLOOKUP(AC852,Data!A:G,7,0)</f>
        <v>00015078</v>
      </c>
      <c r="AF852" s="25" t="str">
        <f>VLOOKUP(AC852,Data!A:D,4,0)</f>
        <v>10/10/2025</v>
      </c>
      <c r="AG852" s="20" t="s">
        <v>247</v>
      </c>
      <c r="AH852" s="25" t="s">
        <v>3795</v>
      </c>
      <c r="AI852" s="25" t="str">
        <f>VLOOKUP(AG852,'mã win'!B:K,10,0)</f>
        <v>N</v>
      </c>
      <c r="AJ852" s="20" t="str">
        <f>VLOOKUP(Q852,'mã sp'!A:B,2,0)</f>
        <v>GXD500</v>
      </c>
      <c r="AK852" s="25" t="str">
        <f>VLOOKUP(AC852,Data!A:F,6,0)</f>
        <v>K25TTM</v>
      </c>
      <c r="AL852" s="20" t="str">
        <f t="shared" si="52"/>
        <v>3397 WM+ VTU 921 Bình Giã</v>
      </c>
      <c r="AM852" s="20" t="str">
        <f>VLOOKUP(AC852,Data!A:M,13,0)</f>
        <v>0104918404-047</v>
      </c>
      <c r="AO852" s="20" t="str">
        <f t="shared" si="53"/>
        <v/>
      </c>
      <c r="AP852" s="20" t="str">
        <f>IF(AND(AM852="0104918404",AO852=""),"WIN"&amp;L852,IF(AO852="",VLOOKUP(AM852,'mã win'!B:J,9,0),""))</f>
        <v>WIN-047</v>
      </c>
      <c r="AQ852" s="25" t="str">
        <f t="shared" si="54"/>
        <v>WIN-047</v>
      </c>
      <c r="AR852" s="1">
        <f t="shared" si="55"/>
        <v>241068.96</v>
      </c>
    </row>
    <row r="853" spans="1:44" x14ac:dyDescent="0.25">
      <c r="A853" s="20">
        <v>8355</v>
      </c>
      <c r="B853" s="21">
        <v>9106052084</v>
      </c>
      <c r="C853" s="22">
        <v>45940</v>
      </c>
      <c r="D853" s="22">
        <v>45940</v>
      </c>
      <c r="E853" s="23">
        <v>45940.793107488404</v>
      </c>
      <c r="F853" s="21" t="s">
        <v>7887</v>
      </c>
      <c r="G853" s="22"/>
      <c r="H853" s="20" t="s">
        <v>4127</v>
      </c>
      <c r="I853" s="21" t="s">
        <v>4128</v>
      </c>
      <c r="J853" s="20" t="s">
        <v>4129</v>
      </c>
      <c r="K853" s="20" t="s">
        <v>4130</v>
      </c>
      <c r="L853" s="21" t="s">
        <v>5905</v>
      </c>
      <c r="M853" s="20" t="s">
        <v>5906</v>
      </c>
      <c r="N853" s="20" t="s">
        <v>5907</v>
      </c>
      <c r="O853" s="20">
        <v>20</v>
      </c>
      <c r="P853" s="21" t="s">
        <v>4137</v>
      </c>
      <c r="Q853" s="20" t="s">
        <v>4098</v>
      </c>
      <c r="R853" s="21" t="s">
        <v>4138</v>
      </c>
      <c r="S853" s="21" t="s">
        <v>4133</v>
      </c>
      <c r="T853" s="20">
        <v>111058</v>
      </c>
      <c r="U853" s="20">
        <v>3</v>
      </c>
      <c r="V853" s="20">
        <v>0</v>
      </c>
      <c r="W853" s="20" t="s">
        <v>5906</v>
      </c>
      <c r="X853" s="20" t="s">
        <v>5908</v>
      </c>
      <c r="Y853" s="22">
        <v>45940.793104398203</v>
      </c>
      <c r="AA853" s="20" t="s">
        <v>4134</v>
      </c>
      <c r="AB853" s="27">
        <v>9106052084</v>
      </c>
      <c r="AC853" s="25" t="str">
        <f>VLOOKUP(AB853,Data!AF:AG,2,0)</f>
        <v>9106052084-00015078</v>
      </c>
      <c r="AE853" s="25" t="str">
        <f>VLOOKUP(AC853,Data!A:G,7,0)</f>
        <v>00015078</v>
      </c>
      <c r="AF853" s="25" t="str">
        <f>VLOOKUP(AC853,Data!A:D,4,0)</f>
        <v>10/10/2025</v>
      </c>
      <c r="AG853" s="20" t="s">
        <v>247</v>
      </c>
      <c r="AH853" s="25" t="s">
        <v>3795</v>
      </c>
      <c r="AI853" s="25" t="str">
        <f>VLOOKUP(AG853,'mã win'!B:K,10,0)</f>
        <v>N</v>
      </c>
      <c r="AJ853" s="20" t="str">
        <f>VLOOKUP(Q853,'mã sp'!A:B,2,0)</f>
        <v>GM500</v>
      </c>
      <c r="AK853" s="25" t="str">
        <f>VLOOKUP(AC853,Data!A:F,6,0)</f>
        <v>K25TTM</v>
      </c>
      <c r="AL853" s="20" t="str">
        <f t="shared" si="52"/>
        <v>3397 WM+ VTU 921 Bình Giã</v>
      </c>
      <c r="AM853" s="20" t="str">
        <f>VLOOKUP(AC853,Data!A:M,13,0)</f>
        <v>0104918404-047</v>
      </c>
      <c r="AO853" s="20" t="str">
        <f t="shared" si="53"/>
        <v/>
      </c>
      <c r="AP853" s="20" t="str">
        <f>IF(AND(AM853="0104918404",AO853=""),"WIN"&amp;L853,IF(AO853="",VLOOKUP(AM853,'mã win'!B:J,9,0),""))</f>
        <v>WIN-047</v>
      </c>
      <c r="AQ853" s="25" t="str">
        <f t="shared" si="54"/>
        <v>WIN-047</v>
      </c>
      <c r="AR853" s="1">
        <f t="shared" si="55"/>
        <v>359827.92</v>
      </c>
    </row>
    <row r="854" spans="1:44" x14ac:dyDescent="0.25">
      <c r="A854" s="20">
        <v>8359</v>
      </c>
      <c r="B854" s="21">
        <v>9106052194</v>
      </c>
      <c r="C854" s="22">
        <v>45940</v>
      </c>
      <c r="D854" s="22">
        <v>45940</v>
      </c>
      <c r="E854" s="23">
        <v>45940.809540624999</v>
      </c>
      <c r="F854" s="21" t="s">
        <v>7888</v>
      </c>
      <c r="G854" s="22"/>
      <c r="H854" s="20" t="s">
        <v>4127</v>
      </c>
      <c r="I854" s="21" t="s">
        <v>4128</v>
      </c>
      <c r="J854" s="20" t="s">
        <v>4129</v>
      </c>
      <c r="K854" s="20" t="s">
        <v>4130</v>
      </c>
      <c r="L854" s="21" t="s">
        <v>5597</v>
      </c>
      <c r="M854" s="20" t="s">
        <v>5598</v>
      </c>
      <c r="N854" s="20" t="s">
        <v>5599</v>
      </c>
      <c r="O854" s="20">
        <v>10</v>
      </c>
      <c r="P854" s="21" t="s">
        <v>4176</v>
      </c>
      <c r="Q854" s="20" t="s">
        <v>4009</v>
      </c>
      <c r="R854" s="21" t="s">
        <v>4177</v>
      </c>
      <c r="S854" s="21" t="s">
        <v>4133</v>
      </c>
      <c r="T854" s="20">
        <v>41328</v>
      </c>
      <c r="U854" s="20">
        <v>1</v>
      </c>
      <c r="V854" s="20">
        <v>0</v>
      </c>
      <c r="W854" s="20" t="s">
        <v>5598</v>
      </c>
      <c r="Y854" s="22">
        <v>45940.809537384303</v>
      </c>
      <c r="Z854" s="20" t="s">
        <v>7889</v>
      </c>
      <c r="AA854" s="20" t="s">
        <v>4134</v>
      </c>
      <c r="AB854" s="27">
        <v>9106052194</v>
      </c>
      <c r="AC854" s="25" t="str">
        <f>VLOOKUP(AB854,Data!AF:AG,2,0)</f>
        <v>9106052194-00033825</v>
      </c>
      <c r="AE854" s="25" t="str">
        <f>VLOOKUP(AC854,Data!A:G,7,0)</f>
        <v>00033825</v>
      </c>
      <c r="AF854" s="25" t="str">
        <f>VLOOKUP(AC854,Data!A:D,4,0)</f>
        <v>10/10/2025</v>
      </c>
      <c r="AG854" s="20" t="s">
        <v>164</v>
      </c>
      <c r="AH854" s="25" t="s">
        <v>3686</v>
      </c>
      <c r="AI854" s="25" t="str">
        <f>VLOOKUP(AG854,'mã win'!B:K,10,0)</f>
        <v>B</v>
      </c>
      <c r="AJ854" s="20" t="str">
        <f>VLOOKUP(Q854,'mã sp'!A:B,2,0)</f>
        <v>GSG250</v>
      </c>
      <c r="AK854" s="25" t="str">
        <f>VLOOKUP(AC854,Data!A:F,6,0)</f>
        <v>K25TTM</v>
      </c>
      <c r="AL854" s="20" t="str">
        <f t="shared" si="52"/>
        <v>6641 WM+ THA TDP Hòa Bình, Nghi Sơn</v>
      </c>
      <c r="AM854" s="20" t="str">
        <f>VLOOKUP(AC854,Data!A:M,13,0)</f>
        <v>0104918404-020</v>
      </c>
      <c r="AO854" s="20" t="str">
        <f t="shared" si="53"/>
        <v/>
      </c>
      <c r="AP854" s="20" t="str">
        <f>IF(AND(AM854="0104918404",AO854=""),"WIN"&amp;L854,IF(AO854="",VLOOKUP(AM854,'mã win'!B:J,9,0),""))</f>
        <v>WIN-020</v>
      </c>
      <c r="AQ854" s="25" t="str">
        <f t="shared" si="54"/>
        <v>WIN-020</v>
      </c>
      <c r="AR854" s="1">
        <f t="shared" si="55"/>
        <v>44634.239999999998</v>
      </c>
    </row>
    <row r="855" spans="1:44" x14ac:dyDescent="0.25">
      <c r="A855" s="20">
        <v>8360</v>
      </c>
      <c r="B855" s="21">
        <v>9106052242</v>
      </c>
      <c r="C855" s="22">
        <v>45940</v>
      </c>
      <c r="D855" s="22">
        <v>45940</v>
      </c>
      <c r="E855" s="23">
        <v>45940.820195023101</v>
      </c>
      <c r="F855" s="21" t="s">
        <v>7890</v>
      </c>
      <c r="G855" s="22"/>
      <c r="H855" s="20" t="s">
        <v>4127</v>
      </c>
      <c r="I855" s="21" t="s">
        <v>4128</v>
      </c>
      <c r="J855" s="20" t="s">
        <v>4129</v>
      </c>
      <c r="K855" s="20" t="s">
        <v>4130</v>
      </c>
      <c r="L855" s="21" t="s">
        <v>6086</v>
      </c>
      <c r="M855" s="20" t="s">
        <v>6087</v>
      </c>
      <c r="N855" s="20" t="s">
        <v>6088</v>
      </c>
      <c r="O855" s="20">
        <v>10</v>
      </c>
      <c r="P855" s="21" t="s">
        <v>4139</v>
      </c>
      <c r="Q855" s="20" t="s">
        <v>3948</v>
      </c>
      <c r="R855" s="21" t="s">
        <v>4140</v>
      </c>
      <c r="S855" s="21" t="s">
        <v>4133</v>
      </c>
      <c r="T855" s="20">
        <v>74250</v>
      </c>
      <c r="U855" s="20">
        <v>2</v>
      </c>
      <c r="V855" s="20">
        <v>0</v>
      </c>
      <c r="W855" s="20" t="s">
        <v>6087</v>
      </c>
      <c r="X855" s="20" t="s">
        <v>6089</v>
      </c>
      <c r="Y855" s="22">
        <v>45940.820191701401</v>
      </c>
      <c r="Z855" s="20" t="s">
        <v>7891</v>
      </c>
      <c r="AA855" s="20" t="s">
        <v>4134</v>
      </c>
      <c r="AB855" s="27">
        <v>9106052242</v>
      </c>
      <c r="AC855" s="25" t="str">
        <f>VLOOKUP(AB855,Data!AF:AG,2,0)</f>
        <v>9106052242-00008903</v>
      </c>
      <c r="AE855" s="25" t="str">
        <f>VLOOKUP(AC855,Data!A:G,7,0)</f>
        <v>00008903</v>
      </c>
      <c r="AF855" s="25" t="str">
        <f>VLOOKUP(AC855,Data!A:D,4,0)</f>
        <v>10/10/2025</v>
      </c>
      <c r="AG855" s="20" t="s">
        <v>134</v>
      </c>
      <c r="AH855" s="25" t="s">
        <v>3691</v>
      </c>
      <c r="AI855" s="25" t="str">
        <f>VLOOKUP(AG855,'mã win'!B:K,10,0)</f>
        <v>N</v>
      </c>
      <c r="AJ855" s="20" t="str">
        <f>VLOOKUP(Q855,'mã sp'!A:B,2,0)</f>
        <v>CC300</v>
      </c>
      <c r="AK855" s="25" t="str">
        <f>VLOOKUP(AC855,Data!A:F,6,0)</f>
        <v>K25TTM</v>
      </c>
      <c r="AL855" s="20" t="str">
        <f t="shared" si="52"/>
        <v>4629 WM+ TTH 50 Phan Bội Châu</v>
      </c>
      <c r="AM855" s="20" t="str">
        <f>VLOOKUP(AC855,Data!A:M,13,0)</f>
        <v>0104918404-021</v>
      </c>
      <c r="AO855" s="20" t="str">
        <f t="shared" si="53"/>
        <v/>
      </c>
      <c r="AP855" s="20" t="str">
        <f>IF(AND(AM855="0104918404",AO855=""),"WIN"&amp;L855,IF(AO855="",VLOOKUP(AM855,'mã win'!B:J,9,0),""))</f>
        <v>WIN-021</v>
      </c>
      <c r="AQ855" s="25" t="str">
        <f t="shared" si="54"/>
        <v>WIN-021</v>
      </c>
      <c r="AR855" s="1">
        <f t="shared" si="55"/>
        <v>160380</v>
      </c>
    </row>
    <row r="856" spans="1:44" x14ac:dyDescent="0.25">
      <c r="A856" s="20">
        <v>8362</v>
      </c>
      <c r="B856" s="21">
        <v>9106052294</v>
      </c>
      <c r="C856" s="22">
        <v>45940</v>
      </c>
      <c r="D856" s="22">
        <v>45945</v>
      </c>
      <c r="E856" s="23">
        <v>45940.8322059028</v>
      </c>
      <c r="F856" s="21" t="s">
        <v>7892</v>
      </c>
      <c r="G856" s="22"/>
      <c r="H856" s="20" t="s">
        <v>4127</v>
      </c>
      <c r="I856" s="21" t="s">
        <v>4128</v>
      </c>
      <c r="J856" s="20" t="s">
        <v>4129</v>
      </c>
      <c r="K856" s="20" t="s">
        <v>4130</v>
      </c>
      <c r="L856" s="21" t="s">
        <v>5126</v>
      </c>
      <c r="M856" s="20" t="s">
        <v>5127</v>
      </c>
      <c r="N856" s="20" t="s">
        <v>5128</v>
      </c>
      <c r="O856" s="20">
        <v>10</v>
      </c>
      <c r="P856" s="21" t="s">
        <v>4135</v>
      </c>
      <c r="Q856" s="20" t="s">
        <v>4086</v>
      </c>
      <c r="R856" s="21" t="s">
        <v>4136</v>
      </c>
      <c r="S856" s="21" t="s">
        <v>4133</v>
      </c>
      <c r="T856" s="20">
        <v>45588</v>
      </c>
      <c r="U856" s="20">
        <v>1</v>
      </c>
      <c r="V856" s="20">
        <v>0</v>
      </c>
      <c r="W856" s="20" t="s">
        <v>5127</v>
      </c>
      <c r="Y856" s="22">
        <v>45940.832202858801</v>
      </c>
      <c r="AA856" s="20" t="s">
        <v>4134</v>
      </c>
      <c r="AB856" s="27">
        <v>9106052294</v>
      </c>
      <c r="AC856" s="25" t="str">
        <f>VLOOKUP(AB856,Data!AF:AG,2,0)</f>
        <v>9106052294-00010839</v>
      </c>
      <c r="AE856" s="25" t="str">
        <f>VLOOKUP(AC856,Data!A:G,7,0)</f>
        <v>00010839</v>
      </c>
      <c r="AF856" s="25" t="str">
        <f>VLOOKUP(AC856,Data!A:D,4,0)</f>
        <v>10/10/2025</v>
      </c>
      <c r="AG856" s="20" t="s">
        <v>839</v>
      </c>
      <c r="AH856" s="25" t="s">
        <v>3880</v>
      </c>
      <c r="AI856" s="25" t="str">
        <f>VLOOKUP(AG856,'mã win'!B:K,10,0)</f>
        <v>N</v>
      </c>
      <c r="AJ856" s="20" t="str">
        <f>VLOOKUP(Q856,'mã sp'!A:B,2,0)</f>
        <v>TH200</v>
      </c>
      <c r="AK856" s="25" t="str">
        <f>VLOOKUP(AC856,Data!A:F,6,0)</f>
        <v>K25TTM</v>
      </c>
      <c r="AL856" s="20" t="str">
        <f t="shared" si="52"/>
        <v>2A93 WM+ QTI 40A Lê Duẩn</v>
      </c>
      <c r="AM856" s="20" t="str">
        <f>VLOOKUP(AC856,Data!A:M,13,0)</f>
        <v>0104918404-070</v>
      </c>
      <c r="AO856" s="20" t="str">
        <f t="shared" si="53"/>
        <v/>
      </c>
      <c r="AP856" s="20" t="str">
        <f>IF(AND(AM856="0104918404",AO856=""),"WIN"&amp;L856,IF(AO856="",VLOOKUP(AM856,'mã win'!B:J,9,0),""))</f>
        <v>WIN-070</v>
      </c>
      <c r="AQ856" s="25" t="str">
        <f t="shared" si="54"/>
        <v>WIN-070</v>
      </c>
      <c r="AR856" s="1">
        <f t="shared" si="55"/>
        <v>49235.040000000001</v>
      </c>
    </row>
    <row r="857" spans="1:44" x14ac:dyDescent="0.25">
      <c r="A857" s="20">
        <v>8363</v>
      </c>
      <c r="B857" s="21">
        <v>9106052302</v>
      </c>
      <c r="C857" s="22">
        <v>45940</v>
      </c>
      <c r="D857" s="22">
        <v>45945</v>
      </c>
      <c r="E857" s="23">
        <v>45940.8327544329</v>
      </c>
      <c r="F857" s="21" t="s">
        <v>7893</v>
      </c>
      <c r="G857" s="22"/>
      <c r="H857" s="20" t="s">
        <v>4127</v>
      </c>
      <c r="I857" s="21" t="s">
        <v>4128</v>
      </c>
      <c r="J857" s="20" t="s">
        <v>4129</v>
      </c>
      <c r="K857" s="20" t="s">
        <v>4130</v>
      </c>
      <c r="L857" s="21" t="s">
        <v>4285</v>
      </c>
      <c r="M857" s="20" t="s">
        <v>4286</v>
      </c>
      <c r="N857" s="20" t="s">
        <v>4287</v>
      </c>
      <c r="O857" s="20">
        <v>10</v>
      </c>
      <c r="P857" s="21" t="s">
        <v>4137</v>
      </c>
      <c r="Q857" s="20" t="s">
        <v>4098</v>
      </c>
      <c r="R857" s="21" t="s">
        <v>4138</v>
      </c>
      <c r="S857" s="21" t="s">
        <v>4133</v>
      </c>
      <c r="T857" s="20">
        <v>111058</v>
      </c>
      <c r="U857" s="20">
        <v>1</v>
      </c>
      <c r="V857" s="20">
        <v>0</v>
      </c>
      <c r="W857" s="20" t="s">
        <v>4286</v>
      </c>
      <c r="Y857" s="22">
        <v>45940.832751851798</v>
      </c>
      <c r="AA857" s="20" t="s">
        <v>4134</v>
      </c>
      <c r="AB857" s="27">
        <v>9106052302</v>
      </c>
      <c r="AC857" s="25" t="str">
        <f>VLOOKUP(AB857,Data!AF:AG,2,0)</f>
        <v>9106052302-00081589</v>
      </c>
      <c r="AE857" s="25" t="str">
        <f>VLOOKUP(AC857,Data!A:G,7,0)</f>
        <v>00081589</v>
      </c>
      <c r="AF857" s="25" t="str">
        <f>VLOOKUP(AC857,Data!A:D,4,0)</f>
        <v>10/10/2025</v>
      </c>
      <c r="AG857" s="20" t="s">
        <v>64</v>
      </c>
      <c r="AH857" s="25" t="s">
        <v>3639</v>
      </c>
      <c r="AI857" s="25" t="str">
        <f>VLOOKUP(AG857,'mã win'!B:K,10,0)</f>
        <v>N</v>
      </c>
      <c r="AJ857" s="20" t="str">
        <f>VLOOKUP(Q857,'mã sp'!A:B,2,0)</f>
        <v>GM500</v>
      </c>
      <c r="AK857" s="25" t="str">
        <f>VLOOKUP(AC857,Data!A:F,6,0)</f>
        <v>K25TTM</v>
      </c>
      <c r="AL857" s="20" t="str">
        <f t="shared" si="52"/>
        <v>6811 WM+ DNG 193 Hà Huy Tập</v>
      </c>
      <c r="AM857" s="20" t="str">
        <f>VLOOKUP(AC857,Data!A:M,13,0)</f>
        <v>0104918404-009</v>
      </c>
      <c r="AO857" s="20" t="str">
        <f t="shared" si="53"/>
        <v/>
      </c>
      <c r="AP857" s="20" t="str">
        <f>IF(AND(AM857="0104918404",AO857=""),"WIN"&amp;L857,IF(AO857="",VLOOKUP(AM857,'mã win'!B:J,9,0),""))</f>
        <v>WIN-DNG-01-009</v>
      </c>
      <c r="AQ857" s="25" t="str">
        <f t="shared" si="54"/>
        <v>WIN-DNG-01-009</v>
      </c>
      <c r="AR857" s="1">
        <f t="shared" si="55"/>
        <v>119942.64</v>
      </c>
    </row>
    <row r="858" spans="1:44" x14ac:dyDescent="0.25">
      <c r="A858" s="20">
        <v>8364</v>
      </c>
      <c r="B858" s="21">
        <v>9106052302</v>
      </c>
      <c r="C858" s="22">
        <v>45940</v>
      </c>
      <c r="D858" s="22">
        <v>45945</v>
      </c>
      <c r="E858" s="23">
        <v>45940.8327544329</v>
      </c>
      <c r="F858" s="21" t="s">
        <v>7893</v>
      </c>
      <c r="G858" s="22"/>
      <c r="H858" s="20" t="s">
        <v>4127</v>
      </c>
      <c r="I858" s="21" t="s">
        <v>4128</v>
      </c>
      <c r="J858" s="20" t="s">
        <v>4129</v>
      </c>
      <c r="K858" s="20" t="s">
        <v>4130</v>
      </c>
      <c r="L858" s="21" t="s">
        <v>4285</v>
      </c>
      <c r="M858" s="20" t="s">
        <v>4286</v>
      </c>
      <c r="N858" s="20" t="s">
        <v>4287</v>
      </c>
      <c r="O858" s="20">
        <v>20</v>
      </c>
      <c r="P858" s="21" t="s">
        <v>4131</v>
      </c>
      <c r="Q858" s="20" t="s">
        <v>4099</v>
      </c>
      <c r="R858" s="21" t="s">
        <v>4132</v>
      </c>
      <c r="S858" s="21" t="s">
        <v>4133</v>
      </c>
      <c r="T858" s="20">
        <v>73431</v>
      </c>
      <c r="U858" s="20">
        <v>1</v>
      </c>
      <c r="V858" s="20">
        <v>0</v>
      </c>
      <c r="W858" s="20" t="s">
        <v>4286</v>
      </c>
      <c r="Y858" s="22">
        <v>45940.832751851798</v>
      </c>
      <c r="AA858" s="20" t="s">
        <v>4134</v>
      </c>
      <c r="AB858" s="27">
        <v>9106052302</v>
      </c>
      <c r="AC858" s="25" t="str">
        <f>VLOOKUP(AB858,Data!AF:AG,2,0)</f>
        <v>9106052302-00081589</v>
      </c>
      <c r="AE858" s="25" t="str">
        <f>VLOOKUP(AC858,Data!A:G,7,0)</f>
        <v>00081589</v>
      </c>
      <c r="AF858" s="25" t="str">
        <f>VLOOKUP(AC858,Data!A:D,4,0)</f>
        <v>10/10/2025</v>
      </c>
      <c r="AG858" s="20" t="s">
        <v>64</v>
      </c>
      <c r="AH858" s="25" t="s">
        <v>3639</v>
      </c>
      <c r="AI858" s="25" t="str">
        <f>VLOOKUP(AG858,'mã win'!B:K,10,0)</f>
        <v>N</v>
      </c>
      <c r="AJ858" s="20" t="str">
        <f>VLOOKUP(Q858,'mã sp'!A:B,2,0)</f>
        <v>CGM300</v>
      </c>
      <c r="AK858" s="25" t="str">
        <f>VLOOKUP(AC858,Data!A:F,6,0)</f>
        <v>K25TTM</v>
      </c>
      <c r="AL858" s="20" t="str">
        <f t="shared" si="52"/>
        <v>6811 WM+ DNG 193 Hà Huy Tập</v>
      </c>
      <c r="AM858" s="20" t="str">
        <f>VLOOKUP(AC858,Data!A:M,13,0)</f>
        <v>0104918404-009</v>
      </c>
      <c r="AO858" s="20" t="str">
        <f t="shared" si="53"/>
        <v/>
      </c>
      <c r="AP858" s="20" t="str">
        <f>IF(AND(AM858="0104918404",AO858=""),"WIN"&amp;L858,IF(AO858="",VLOOKUP(AM858,'mã win'!B:J,9,0),""))</f>
        <v>WIN-DNG-01-009</v>
      </c>
      <c r="AQ858" s="25" t="str">
        <f t="shared" si="54"/>
        <v>WIN-DNG-01-009</v>
      </c>
      <c r="AR858" s="1">
        <f t="shared" si="55"/>
        <v>79305.48</v>
      </c>
    </row>
    <row r="859" spans="1:44" x14ac:dyDescent="0.25">
      <c r="A859" s="20">
        <v>8365</v>
      </c>
      <c r="B859" s="21">
        <v>9106052302</v>
      </c>
      <c r="C859" s="22">
        <v>45940</v>
      </c>
      <c r="D859" s="22">
        <v>45945</v>
      </c>
      <c r="E859" s="23">
        <v>45940.8327544329</v>
      </c>
      <c r="F859" s="21" t="s">
        <v>7893</v>
      </c>
      <c r="G859" s="22"/>
      <c r="H859" s="20" t="s">
        <v>4127</v>
      </c>
      <c r="I859" s="21" t="s">
        <v>4128</v>
      </c>
      <c r="J859" s="20" t="s">
        <v>4129</v>
      </c>
      <c r="K859" s="20" t="s">
        <v>4130</v>
      </c>
      <c r="L859" s="21" t="s">
        <v>4285</v>
      </c>
      <c r="M859" s="20" t="s">
        <v>4286</v>
      </c>
      <c r="N859" s="20" t="s">
        <v>4287</v>
      </c>
      <c r="O859" s="20">
        <v>30</v>
      </c>
      <c r="P859" s="21" t="s">
        <v>4150</v>
      </c>
      <c r="Q859" s="20" t="s">
        <v>3966</v>
      </c>
      <c r="R859" s="21" t="s">
        <v>4151</v>
      </c>
      <c r="S859" s="21" t="s">
        <v>4133</v>
      </c>
      <c r="T859" s="20">
        <v>70950</v>
      </c>
      <c r="U859" s="20">
        <v>3</v>
      </c>
      <c r="V859" s="20">
        <v>0</v>
      </c>
      <c r="W859" s="20" t="s">
        <v>4286</v>
      </c>
      <c r="Y859" s="22">
        <v>45940.832751851798</v>
      </c>
      <c r="AA859" s="20" t="s">
        <v>4134</v>
      </c>
      <c r="AB859" s="27">
        <v>9106052302</v>
      </c>
      <c r="AC859" s="25" t="str">
        <f>VLOOKUP(AB859,Data!AF:AG,2,0)</f>
        <v>9106052302-00081589</v>
      </c>
      <c r="AE859" s="25" t="str">
        <f>VLOOKUP(AC859,Data!A:G,7,0)</f>
        <v>00081589</v>
      </c>
      <c r="AF859" s="25" t="str">
        <f>VLOOKUP(AC859,Data!A:D,4,0)</f>
        <v>10/10/2025</v>
      </c>
      <c r="AG859" s="20" t="s">
        <v>64</v>
      </c>
      <c r="AH859" s="25" t="s">
        <v>3639</v>
      </c>
      <c r="AI859" s="25" t="str">
        <f>VLOOKUP(AG859,'mã win'!B:K,10,0)</f>
        <v>N</v>
      </c>
      <c r="AJ859" s="20" t="str">
        <f>VLOOKUP(Q859,'mã sp'!A:B,2,0)</f>
        <v>CN300</v>
      </c>
      <c r="AK859" s="25" t="str">
        <f>VLOOKUP(AC859,Data!A:F,6,0)</f>
        <v>K25TTM</v>
      </c>
      <c r="AL859" s="20" t="str">
        <f t="shared" si="52"/>
        <v>6811 WM+ DNG 193 Hà Huy Tập</v>
      </c>
      <c r="AM859" s="20" t="str">
        <f>VLOOKUP(AC859,Data!A:M,13,0)</f>
        <v>0104918404-009</v>
      </c>
      <c r="AO859" s="20" t="str">
        <f t="shared" si="53"/>
        <v/>
      </c>
      <c r="AP859" s="20" t="str">
        <f>IF(AND(AM859="0104918404",AO859=""),"WIN"&amp;L859,IF(AO859="",VLOOKUP(AM859,'mã win'!B:J,9,0),""))</f>
        <v>WIN-DNG-01-009</v>
      </c>
      <c r="AQ859" s="25" t="str">
        <f t="shared" si="54"/>
        <v>WIN-DNG-01-009</v>
      </c>
      <c r="AR859" s="1">
        <f t="shared" si="55"/>
        <v>229878</v>
      </c>
    </row>
    <row r="860" spans="1:44" x14ac:dyDescent="0.25">
      <c r="A860" s="20">
        <v>8366</v>
      </c>
      <c r="B860" s="21">
        <v>9106052304</v>
      </c>
      <c r="C860" s="22">
        <v>45940</v>
      </c>
      <c r="D860" s="22">
        <v>45945</v>
      </c>
      <c r="E860" s="23">
        <v>45940.835078900498</v>
      </c>
      <c r="F860" s="21" t="s">
        <v>7894</v>
      </c>
      <c r="G860" s="22"/>
      <c r="H860" s="20" t="s">
        <v>4127</v>
      </c>
      <c r="I860" s="21" t="s">
        <v>4128</v>
      </c>
      <c r="J860" s="20" t="s">
        <v>4129</v>
      </c>
      <c r="K860" s="20" t="s">
        <v>4130</v>
      </c>
      <c r="L860" s="21" t="s">
        <v>5172</v>
      </c>
      <c r="M860" s="20" t="s">
        <v>5173</v>
      </c>
      <c r="N860" s="20" t="s">
        <v>5174</v>
      </c>
      <c r="O860" s="20">
        <v>10</v>
      </c>
      <c r="P860" s="21" t="s">
        <v>4137</v>
      </c>
      <c r="Q860" s="20" t="s">
        <v>4098</v>
      </c>
      <c r="R860" s="21" t="s">
        <v>4138</v>
      </c>
      <c r="S860" s="21" t="s">
        <v>4133</v>
      </c>
      <c r="T860" s="20">
        <v>111058</v>
      </c>
      <c r="U860" s="20">
        <v>1</v>
      </c>
      <c r="V860" s="20">
        <v>0</v>
      </c>
      <c r="W860" s="20" t="s">
        <v>5173</v>
      </c>
      <c r="X860" s="20" t="s">
        <v>5175</v>
      </c>
      <c r="Y860" s="22">
        <v>45940.835077974501</v>
      </c>
      <c r="Z860" s="20" t="s">
        <v>7895</v>
      </c>
      <c r="AA860" s="20" t="s">
        <v>4134</v>
      </c>
      <c r="AB860" s="27">
        <v>9106052304</v>
      </c>
      <c r="AC860" s="25" t="str">
        <f>VLOOKUP(AB860,Data!AF:AG,2,0)</f>
        <v>9106052304-00026214</v>
      </c>
      <c r="AE860" s="25" t="str">
        <f>VLOOKUP(AC860,Data!A:G,7,0)</f>
        <v>00026214</v>
      </c>
      <c r="AF860" s="25" t="str">
        <f>VLOOKUP(AC860,Data!A:D,4,0)</f>
        <v>10/10/2025</v>
      </c>
      <c r="AG860" s="20" t="s">
        <v>485</v>
      </c>
      <c r="AH860" s="25" t="s">
        <v>3669</v>
      </c>
      <c r="AI860" s="25" t="str">
        <f>VLOOKUP(AG860,'mã win'!B:K,10,0)</f>
        <v>N</v>
      </c>
      <c r="AJ860" s="20" t="str">
        <f>VLOOKUP(Q860,'mã sp'!A:B,2,0)</f>
        <v>GM500</v>
      </c>
      <c r="AK860" s="25" t="str">
        <f>VLOOKUP(AC860,Data!A:F,6,0)</f>
        <v>K25TTM</v>
      </c>
      <c r="AL860" s="20" t="str">
        <f t="shared" si="52"/>
        <v>5234 WM+ CTO 158 đường 30/4</v>
      </c>
      <c r="AM860" s="20" t="str">
        <f>VLOOKUP(AC860,Data!A:M,13,0)</f>
        <v>0104918404-016</v>
      </c>
      <c r="AO860" s="20" t="str">
        <f t="shared" si="53"/>
        <v/>
      </c>
      <c r="AP860" s="20" t="str">
        <f>IF(AND(AM860="0104918404",AO860=""),"WIN"&amp;L860,IF(AO860="",VLOOKUP(AM860,'mã win'!B:J,9,0),""))</f>
        <v>WIN-CTO-01-016</v>
      </c>
      <c r="AQ860" s="25" t="str">
        <f t="shared" si="54"/>
        <v>WIN-CTO-01-016</v>
      </c>
      <c r="AR860" s="1">
        <f t="shared" si="55"/>
        <v>119942.64</v>
      </c>
    </row>
    <row r="861" spans="1:44" x14ac:dyDescent="0.25">
      <c r="A861" s="20">
        <v>8367</v>
      </c>
      <c r="B861" s="21">
        <v>9106052319</v>
      </c>
      <c r="C861" s="22">
        <v>45940</v>
      </c>
      <c r="D861" s="22">
        <v>45945</v>
      </c>
      <c r="E861" s="23">
        <v>45940.835886377303</v>
      </c>
      <c r="F861" s="21" t="s">
        <v>7896</v>
      </c>
      <c r="G861" s="22"/>
      <c r="H861" s="20" t="s">
        <v>4127</v>
      </c>
      <c r="I861" s="21" t="s">
        <v>4128</v>
      </c>
      <c r="J861" s="20" t="s">
        <v>4129</v>
      </c>
      <c r="K861" s="20" t="s">
        <v>4130</v>
      </c>
      <c r="L861" s="21" t="s">
        <v>5721</v>
      </c>
      <c r="M861" s="20" t="s">
        <v>5722</v>
      </c>
      <c r="N861" s="20" t="s">
        <v>5723</v>
      </c>
      <c r="O861" s="20">
        <v>10</v>
      </c>
      <c r="P861" s="21" t="s">
        <v>4137</v>
      </c>
      <c r="Q861" s="20" t="s">
        <v>4098</v>
      </c>
      <c r="R861" s="21" t="s">
        <v>4138</v>
      </c>
      <c r="S861" s="21" t="s">
        <v>4133</v>
      </c>
      <c r="T861" s="20">
        <v>111058</v>
      </c>
      <c r="U861" s="20">
        <v>1</v>
      </c>
      <c r="V861" s="20">
        <v>0</v>
      </c>
      <c r="W861" s="20" t="s">
        <v>5724</v>
      </c>
      <c r="Y861" s="22">
        <v>45940.835885532397</v>
      </c>
      <c r="AA861" s="20" t="s">
        <v>4134</v>
      </c>
      <c r="AB861" s="27">
        <v>9106052319</v>
      </c>
      <c r="AC861" s="25" t="str">
        <f>VLOOKUP(AB861,Data!AF:AG,2,0)</f>
        <v>9106052319-00010177</v>
      </c>
      <c r="AE861" s="25" t="str">
        <f>VLOOKUP(AC861,Data!A:G,7,0)</f>
        <v>00010177</v>
      </c>
      <c r="AF861" s="25" t="str">
        <f>VLOOKUP(AC861,Data!A:D,4,0)</f>
        <v>10/10/2025</v>
      </c>
      <c r="AG861" s="20" t="s">
        <v>686</v>
      </c>
      <c r="AH861" s="25" t="s">
        <v>3774</v>
      </c>
      <c r="AI861" s="25" t="str">
        <f>VLOOKUP(AG861,'mã win'!B:K,10,0)</f>
        <v>N</v>
      </c>
      <c r="AJ861" s="20" t="str">
        <f>VLOOKUP(Q861,'mã sp'!A:B,2,0)</f>
        <v>GM500</v>
      </c>
      <c r="AK861" s="25" t="str">
        <f>VLOOKUP(AC861,Data!A:F,6,0)</f>
        <v>K25TTM</v>
      </c>
      <c r="AL861" s="20" t="str">
        <f t="shared" si="52"/>
        <v>2BD7 WM+ QNI An Hội Bắc 3, Nghĩa Giang</v>
      </c>
      <c r="AM861" s="20" t="str">
        <f>VLOOKUP(AC861,Data!A:M,13,0)</f>
        <v>0104918404-042</v>
      </c>
      <c r="AO861" s="20" t="str">
        <f t="shared" si="53"/>
        <v/>
      </c>
      <c r="AP861" s="20" t="str">
        <f>IF(AND(AM861="0104918404",AO861=""),"WIN"&amp;L861,IF(AO861="",VLOOKUP(AM861,'mã win'!B:J,9,0),""))</f>
        <v>WIN-042</v>
      </c>
      <c r="AQ861" s="25" t="str">
        <f t="shared" si="54"/>
        <v>WIN-042</v>
      </c>
      <c r="AR861" s="1">
        <f t="shared" si="55"/>
        <v>119942.64</v>
      </c>
    </row>
    <row r="862" spans="1:44" x14ac:dyDescent="0.25">
      <c r="A862" s="20">
        <v>8368</v>
      </c>
      <c r="B862" s="21">
        <v>9106052313</v>
      </c>
      <c r="C862" s="22">
        <v>45940</v>
      </c>
      <c r="D862" s="22">
        <v>45940</v>
      </c>
      <c r="E862" s="23">
        <v>45940.836307210702</v>
      </c>
      <c r="F862" s="21" t="s">
        <v>7897</v>
      </c>
      <c r="G862" s="22"/>
      <c r="H862" s="20" t="s">
        <v>4127</v>
      </c>
      <c r="I862" s="21" t="s">
        <v>4128</v>
      </c>
      <c r="J862" s="20" t="s">
        <v>4129</v>
      </c>
      <c r="K862" s="20" t="s">
        <v>4130</v>
      </c>
      <c r="L862" s="21" t="s">
        <v>4748</v>
      </c>
      <c r="M862" s="20" t="s">
        <v>4749</v>
      </c>
      <c r="N862" s="20" t="s">
        <v>4750</v>
      </c>
      <c r="O862" s="20">
        <v>10</v>
      </c>
      <c r="P862" s="21" t="s">
        <v>4150</v>
      </c>
      <c r="Q862" s="20" t="s">
        <v>3966</v>
      </c>
      <c r="R862" s="21" t="s">
        <v>4151</v>
      </c>
      <c r="S862" s="21" t="s">
        <v>4133</v>
      </c>
      <c r="T862" s="20">
        <v>70950</v>
      </c>
      <c r="U862" s="20">
        <v>4</v>
      </c>
      <c r="V862" s="20">
        <v>0</v>
      </c>
      <c r="W862" s="20" t="s">
        <v>4751</v>
      </c>
      <c r="X862" s="20" t="s">
        <v>4161</v>
      </c>
      <c r="Y862" s="22">
        <v>45940.836306944402</v>
      </c>
      <c r="AA862" s="20" t="s">
        <v>4134</v>
      </c>
      <c r="AB862" s="27">
        <v>9106052313</v>
      </c>
      <c r="AC862" s="25" t="str">
        <f>VLOOKUP(AB862,Data!AF:AG,2,0)</f>
        <v>9106052313-00081592</v>
      </c>
      <c r="AE862" s="25" t="str">
        <f>VLOOKUP(AC862,Data!A:G,7,0)</f>
        <v>00081592</v>
      </c>
      <c r="AF862" s="25" t="str">
        <f>VLOOKUP(AC862,Data!A:D,4,0)</f>
        <v>10/10/2025</v>
      </c>
      <c r="AG862" s="20" t="s">
        <v>64</v>
      </c>
      <c r="AH862" s="25" t="s">
        <v>3639</v>
      </c>
      <c r="AI862" s="25" t="str">
        <f>VLOOKUP(AG862,'mã win'!B:K,10,0)</f>
        <v>N</v>
      </c>
      <c r="AJ862" s="20" t="str">
        <f>VLOOKUP(Q862,'mã sp'!A:B,2,0)</f>
        <v>CN300</v>
      </c>
      <c r="AK862" s="25" t="str">
        <f>VLOOKUP(AC862,Data!A:F,6,0)</f>
        <v>K25TTM</v>
      </c>
      <c r="AL862" s="20" t="str">
        <f t="shared" si="52"/>
        <v>4439 WM+ DNG 376-378 Kinh Dương Vương</v>
      </c>
      <c r="AM862" s="20" t="str">
        <f>VLOOKUP(AC862,Data!A:M,13,0)</f>
        <v>0104918404-009</v>
      </c>
      <c r="AO862" s="20" t="str">
        <f t="shared" si="53"/>
        <v/>
      </c>
      <c r="AP862" s="20" t="str">
        <f>IF(AND(AM862="0104918404",AO862=""),"WIN"&amp;L862,IF(AO862="",VLOOKUP(AM862,'mã win'!B:J,9,0),""))</f>
        <v>WIN-DNG-01-009</v>
      </c>
      <c r="AQ862" s="25" t="str">
        <f t="shared" si="54"/>
        <v>WIN-DNG-01-009</v>
      </c>
      <c r="AR862" s="1">
        <f t="shared" si="55"/>
        <v>306504</v>
      </c>
    </row>
    <row r="863" spans="1:44" x14ac:dyDescent="0.25">
      <c r="A863" s="20">
        <v>8369</v>
      </c>
      <c r="B863" s="21">
        <v>9106052313</v>
      </c>
      <c r="C863" s="22">
        <v>45940</v>
      </c>
      <c r="D863" s="22">
        <v>45940</v>
      </c>
      <c r="E863" s="23">
        <v>45940.836307210702</v>
      </c>
      <c r="F863" s="21" t="s">
        <v>7897</v>
      </c>
      <c r="G863" s="22"/>
      <c r="H863" s="20" t="s">
        <v>4127</v>
      </c>
      <c r="I863" s="21" t="s">
        <v>4128</v>
      </c>
      <c r="J863" s="20" t="s">
        <v>4129</v>
      </c>
      <c r="K863" s="20" t="s">
        <v>4130</v>
      </c>
      <c r="L863" s="21" t="s">
        <v>4748</v>
      </c>
      <c r="M863" s="20" t="s">
        <v>4749</v>
      </c>
      <c r="N863" s="20" t="s">
        <v>4750</v>
      </c>
      <c r="O863" s="20">
        <v>20</v>
      </c>
      <c r="P863" s="21" t="s">
        <v>4152</v>
      </c>
      <c r="Q863" s="20" t="s">
        <v>4012</v>
      </c>
      <c r="R863" s="21" t="s">
        <v>4153</v>
      </c>
      <c r="S863" s="21" t="s">
        <v>4133</v>
      </c>
      <c r="T863" s="20">
        <v>50182</v>
      </c>
      <c r="U863" s="20">
        <v>2</v>
      </c>
      <c r="V863" s="20">
        <v>0</v>
      </c>
      <c r="W863" s="20" t="s">
        <v>4751</v>
      </c>
      <c r="X863" s="20" t="s">
        <v>4161</v>
      </c>
      <c r="Y863" s="22">
        <v>45940.836306944402</v>
      </c>
      <c r="AA863" s="20" t="s">
        <v>4134</v>
      </c>
      <c r="AB863" s="27">
        <v>9106052313</v>
      </c>
      <c r="AC863" s="25" t="str">
        <f>VLOOKUP(AB863,Data!AF:AG,2,0)</f>
        <v>9106052313-00081592</v>
      </c>
      <c r="AE863" s="25" t="str">
        <f>VLOOKUP(AC863,Data!A:G,7,0)</f>
        <v>00081592</v>
      </c>
      <c r="AF863" s="25" t="str">
        <f>VLOOKUP(AC863,Data!A:D,4,0)</f>
        <v>10/10/2025</v>
      </c>
      <c r="AG863" s="20" t="s">
        <v>64</v>
      </c>
      <c r="AH863" s="25" t="s">
        <v>3639</v>
      </c>
      <c r="AI863" s="25" t="str">
        <f>VLOOKUP(AG863,'mã win'!B:K,10,0)</f>
        <v>N</v>
      </c>
      <c r="AJ863" s="20" t="str">
        <f>VLOOKUP(Q863,'mã sp'!A:B,2,0)</f>
        <v>GTLX250G</v>
      </c>
      <c r="AK863" s="25" t="str">
        <f>VLOOKUP(AC863,Data!A:F,6,0)</f>
        <v>K25TTM</v>
      </c>
      <c r="AL863" s="20" t="str">
        <f t="shared" si="52"/>
        <v>4439 WM+ DNG 376-378 Kinh Dương Vương</v>
      </c>
      <c r="AM863" s="20" t="str">
        <f>VLOOKUP(AC863,Data!A:M,13,0)</f>
        <v>0104918404-009</v>
      </c>
      <c r="AO863" s="20" t="str">
        <f t="shared" si="53"/>
        <v/>
      </c>
      <c r="AP863" s="20" t="str">
        <f>IF(AND(AM863="0104918404",AO863=""),"WIN"&amp;L863,IF(AO863="",VLOOKUP(AM863,'mã win'!B:J,9,0),""))</f>
        <v>WIN-DNG-01-009</v>
      </c>
      <c r="AQ863" s="25" t="str">
        <f t="shared" si="54"/>
        <v>WIN-DNG-01-009</v>
      </c>
      <c r="AR863" s="1">
        <f t="shared" si="55"/>
        <v>108393.12</v>
      </c>
    </row>
    <row r="864" spans="1:44" x14ac:dyDescent="0.25">
      <c r="A864" s="20">
        <v>8370</v>
      </c>
      <c r="B864" s="21">
        <v>9106052265</v>
      </c>
      <c r="C864" s="22">
        <v>45940</v>
      </c>
      <c r="D864" s="22">
        <v>45945</v>
      </c>
      <c r="E864" s="23">
        <v>45940.836860416697</v>
      </c>
      <c r="F864" s="21" t="s">
        <v>7898</v>
      </c>
      <c r="G864" s="22"/>
      <c r="H864" s="20" t="s">
        <v>4127</v>
      </c>
      <c r="I864" s="21" t="s">
        <v>4128</v>
      </c>
      <c r="J864" s="20" t="s">
        <v>4129</v>
      </c>
      <c r="K864" s="20" t="s">
        <v>4130</v>
      </c>
      <c r="L864" s="21" t="s">
        <v>6196</v>
      </c>
      <c r="M864" s="20" t="s">
        <v>6197</v>
      </c>
      <c r="N864" s="20" t="s">
        <v>6198</v>
      </c>
      <c r="O864" s="20">
        <v>10</v>
      </c>
      <c r="P864" s="21" t="s">
        <v>4135</v>
      </c>
      <c r="Q864" s="20" t="s">
        <v>4086</v>
      </c>
      <c r="R864" s="21" t="s">
        <v>4136</v>
      </c>
      <c r="S864" s="21" t="s">
        <v>4133</v>
      </c>
      <c r="T864" s="20">
        <v>45588</v>
      </c>
      <c r="U864" s="20">
        <v>1</v>
      </c>
      <c r="V864" s="20">
        <v>0</v>
      </c>
      <c r="W864" s="20" t="s">
        <v>6197</v>
      </c>
      <c r="Y864" s="22">
        <v>45940.836860150499</v>
      </c>
      <c r="AA864" s="20" t="s">
        <v>4134</v>
      </c>
      <c r="AB864" s="27">
        <v>9106052265</v>
      </c>
      <c r="AC864" s="25" t="str">
        <f>VLOOKUP(AB864,Data!AF:AG,2,0)</f>
        <v>9106052265-00011429</v>
      </c>
      <c r="AE864" s="25" t="str">
        <f>VLOOKUP(AC864,Data!A:G,7,0)</f>
        <v>00011429</v>
      </c>
      <c r="AF864" s="25" t="str">
        <f>VLOOKUP(AC864,Data!A:D,4,0)</f>
        <v>10/10/2025</v>
      </c>
      <c r="AG864" s="20" t="s">
        <v>222</v>
      </c>
      <c r="AH864" s="25" t="s">
        <v>3727</v>
      </c>
      <c r="AI864" s="25" t="str">
        <f>VLOOKUP(AG864,'mã win'!B:K,10,0)</f>
        <v>B</v>
      </c>
      <c r="AJ864" s="20" t="str">
        <f>VLOOKUP(Q864,'mã sp'!A:B,2,0)</f>
        <v>TH200</v>
      </c>
      <c r="AK864" s="25" t="str">
        <f>VLOOKUP(AC864,Data!A:F,6,0)</f>
        <v>K25TTM</v>
      </c>
      <c r="AL864" s="20" t="str">
        <f t="shared" si="52"/>
        <v>6078 WM+ VPC Khu Phố 1, Hương Canh</v>
      </c>
      <c r="AM864" s="20" t="str">
        <f>VLOOKUP(AC864,Data!A:M,13,0)</f>
        <v>0104918404-029</v>
      </c>
      <c r="AO864" s="20" t="str">
        <f t="shared" si="53"/>
        <v/>
      </c>
      <c r="AP864" s="20" t="str">
        <f>IF(AND(AM864="0104918404",AO864=""),"WIN"&amp;L864,IF(AO864="",VLOOKUP(AM864,'mã win'!B:J,9,0),""))</f>
        <v>WIN-029</v>
      </c>
      <c r="AQ864" s="25" t="str">
        <f t="shared" si="54"/>
        <v>WIN-029</v>
      </c>
      <c r="AR864" s="1">
        <f t="shared" si="55"/>
        <v>49235.040000000001</v>
      </c>
    </row>
    <row r="865" spans="1:44" x14ac:dyDescent="0.25">
      <c r="A865" s="20">
        <v>8371</v>
      </c>
      <c r="B865" s="21">
        <v>9106052388</v>
      </c>
      <c r="C865" s="22">
        <v>45940</v>
      </c>
      <c r="D865" s="22">
        <v>45945</v>
      </c>
      <c r="E865" s="23">
        <v>45940.844428588003</v>
      </c>
      <c r="F865" s="21" t="s">
        <v>7899</v>
      </c>
      <c r="G865" s="22"/>
      <c r="H865" s="20" t="s">
        <v>4127</v>
      </c>
      <c r="I865" s="21" t="s">
        <v>4128</v>
      </c>
      <c r="J865" s="20" t="s">
        <v>4129</v>
      </c>
      <c r="K865" s="20" t="s">
        <v>4130</v>
      </c>
      <c r="L865" s="21" t="s">
        <v>4189</v>
      </c>
      <c r="M865" s="20" t="s">
        <v>4190</v>
      </c>
      <c r="N865" s="20" t="s">
        <v>4191</v>
      </c>
      <c r="O865" s="20">
        <v>10</v>
      </c>
      <c r="P865" s="21" t="s">
        <v>4137</v>
      </c>
      <c r="Q865" s="20" t="s">
        <v>4098</v>
      </c>
      <c r="R865" s="21" t="s">
        <v>4138</v>
      </c>
      <c r="S865" s="21" t="s">
        <v>4133</v>
      </c>
      <c r="T865" s="20">
        <v>111058</v>
      </c>
      <c r="U865" s="20">
        <v>2</v>
      </c>
      <c r="V865" s="20">
        <v>0</v>
      </c>
      <c r="W865" s="20" t="s">
        <v>4190</v>
      </c>
      <c r="X865" s="20" t="s">
        <v>4192</v>
      </c>
      <c r="Y865" s="22">
        <v>45940.844428703698</v>
      </c>
      <c r="AA865" s="20" t="s">
        <v>4134</v>
      </c>
      <c r="AB865" s="27">
        <v>9106052388</v>
      </c>
      <c r="AC865" s="25" t="str">
        <f>VLOOKUP(AB865,Data!AF:AG,2,0)</f>
        <v>9106052388-00010256</v>
      </c>
      <c r="AE865" s="25" t="str">
        <f>VLOOKUP(AC865,Data!A:G,7,0)</f>
        <v>00010256</v>
      </c>
      <c r="AF865" s="25" t="str">
        <f>VLOOKUP(AC865,Data!A:D,4,0)</f>
        <v>10/10/2025</v>
      </c>
      <c r="AG865" s="20" t="s">
        <v>704</v>
      </c>
      <c r="AH865" s="25" t="s">
        <v>3722</v>
      </c>
      <c r="AI865" s="25" t="str">
        <f>VLOOKUP(AG865,'mã win'!B:K,10,0)</f>
        <v>N</v>
      </c>
      <c r="AJ865" s="20" t="str">
        <f>VLOOKUP(Q865,'mã sp'!A:B,2,0)</f>
        <v>GM500</v>
      </c>
      <c r="AK865" s="25" t="str">
        <f>VLOOKUP(AC865,Data!A:F,6,0)</f>
        <v>K25TTM</v>
      </c>
      <c r="AL865" s="20" t="str">
        <f t="shared" si="52"/>
        <v>3610 WM+ KHA 513 Đường 2/4</v>
      </c>
      <c r="AM865" s="20" t="str">
        <f>VLOOKUP(AC865,Data!A:M,13,0)</f>
        <v>0104918404-028</v>
      </c>
      <c r="AO865" s="20" t="str">
        <f t="shared" si="53"/>
        <v/>
      </c>
      <c r="AP865" s="20" t="str">
        <f>IF(AND(AM865="0104918404",AO865=""),"WIN"&amp;L865,IF(AO865="",VLOOKUP(AM865,'mã win'!B:J,9,0),""))</f>
        <v>WIN-028</v>
      </c>
      <c r="AQ865" s="25" t="str">
        <f t="shared" si="54"/>
        <v>WIN-028</v>
      </c>
      <c r="AR865" s="1">
        <f t="shared" si="55"/>
        <v>239885.28</v>
      </c>
    </row>
    <row r="866" spans="1:44" x14ac:dyDescent="0.25">
      <c r="A866" s="20">
        <v>8372</v>
      </c>
      <c r="B866" s="21">
        <v>9106052370</v>
      </c>
      <c r="C866" s="22">
        <v>45940</v>
      </c>
      <c r="D866" s="22">
        <v>45940</v>
      </c>
      <c r="E866" s="23">
        <v>45940.846732523103</v>
      </c>
      <c r="F866" s="21" t="s">
        <v>7900</v>
      </c>
      <c r="G866" s="22"/>
      <c r="H866" s="20" t="s">
        <v>4127</v>
      </c>
      <c r="I866" s="21" t="s">
        <v>4128</v>
      </c>
      <c r="J866" s="20" t="s">
        <v>4129</v>
      </c>
      <c r="K866" s="20" t="s">
        <v>4130</v>
      </c>
      <c r="L866" s="21" t="s">
        <v>4198</v>
      </c>
      <c r="M866" s="20" t="s">
        <v>4199</v>
      </c>
      <c r="N866" s="20" t="s">
        <v>4200</v>
      </c>
      <c r="O866" s="20">
        <v>10</v>
      </c>
      <c r="P866" s="21" t="s">
        <v>4139</v>
      </c>
      <c r="Q866" s="20" t="s">
        <v>3948</v>
      </c>
      <c r="R866" s="21" t="s">
        <v>4140</v>
      </c>
      <c r="S866" s="21" t="s">
        <v>4133</v>
      </c>
      <c r="T866" s="20">
        <v>74250</v>
      </c>
      <c r="U866" s="20">
        <v>1</v>
      </c>
      <c r="V866" s="20">
        <v>0</v>
      </c>
      <c r="W866" s="20" t="s">
        <v>4199</v>
      </c>
      <c r="X866" s="20" t="s">
        <v>4161</v>
      </c>
      <c r="Y866" s="22">
        <v>45940.846732557897</v>
      </c>
      <c r="Z866" s="20" t="s">
        <v>7901</v>
      </c>
      <c r="AA866" s="20" t="s">
        <v>4134</v>
      </c>
      <c r="AB866" s="27">
        <v>9106052370</v>
      </c>
      <c r="AC866" s="25" t="str">
        <f>VLOOKUP(AB866,Data!AF:AG,2,0)</f>
        <v>9106052370-00009774</v>
      </c>
      <c r="AE866" s="25" t="str">
        <f>VLOOKUP(AC866,Data!A:G,7,0)</f>
        <v>00009774</v>
      </c>
      <c r="AF866" s="25" t="str">
        <f>VLOOKUP(AC866,Data!A:D,4,0)</f>
        <v>10/10/2025</v>
      </c>
      <c r="AG866" s="20" t="s">
        <v>431</v>
      </c>
      <c r="AH866" s="25" t="s">
        <v>3864</v>
      </c>
      <c r="AI866" s="25" t="str">
        <f>VLOOKUP(AG866,'mã win'!B:K,10,0)</f>
        <v>B</v>
      </c>
      <c r="AJ866" s="20" t="str">
        <f>VLOOKUP(Q866,'mã sp'!A:B,2,0)</f>
        <v>CC300</v>
      </c>
      <c r="AK866" s="25" t="str">
        <f>VLOOKUP(AC866,Data!A:F,6,0)</f>
        <v>K25TTM</v>
      </c>
      <c r="AL866" s="20" t="str">
        <f t="shared" si="52"/>
        <v>4668 WM+ BGG 545 Lê Lợi</v>
      </c>
      <c r="AM866" s="20" t="str">
        <f>VLOOKUP(AC866,Data!A:M,13,0)</f>
        <v>0104918404-065</v>
      </c>
      <c r="AO866" s="20" t="str">
        <f t="shared" si="53"/>
        <v/>
      </c>
      <c r="AP866" s="20" t="str">
        <f>IF(AND(AM866="0104918404",AO866=""),"WIN"&amp;L866,IF(AO866="",VLOOKUP(AM866,'mã win'!B:J,9,0),""))</f>
        <v>WIN-065</v>
      </c>
      <c r="AQ866" s="25" t="str">
        <f t="shared" si="54"/>
        <v>WIN-065</v>
      </c>
      <c r="AR866" s="1">
        <f t="shared" si="55"/>
        <v>80190</v>
      </c>
    </row>
    <row r="867" spans="1:44" x14ac:dyDescent="0.25">
      <c r="A867" s="20">
        <v>8373</v>
      </c>
      <c r="B867" s="21">
        <v>9106052363</v>
      </c>
      <c r="C867" s="22">
        <v>45940</v>
      </c>
      <c r="D867" s="22">
        <v>45945</v>
      </c>
      <c r="E867" s="23">
        <v>45940.848647881903</v>
      </c>
      <c r="F867" s="21" t="s">
        <v>7902</v>
      </c>
      <c r="G867" s="22"/>
      <c r="H867" s="20" t="s">
        <v>4127</v>
      </c>
      <c r="I867" s="21" t="s">
        <v>4128</v>
      </c>
      <c r="J867" s="20" t="s">
        <v>4129</v>
      </c>
      <c r="K867" s="20" t="s">
        <v>4130</v>
      </c>
      <c r="L867" s="21" t="s">
        <v>7903</v>
      </c>
      <c r="M867" s="20" t="s">
        <v>7904</v>
      </c>
      <c r="N867" s="20" t="s">
        <v>7905</v>
      </c>
      <c r="O867" s="20">
        <v>10</v>
      </c>
      <c r="P867" s="21" t="s">
        <v>4137</v>
      </c>
      <c r="Q867" s="20" t="s">
        <v>4098</v>
      </c>
      <c r="R867" s="21" t="s">
        <v>4138</v>
      </c>
      <c r="S867" s="21" t="s">
        <v>4133</v>
      </c>
      <c r="T867" s="20">
        <v>111058</v>
      </c>
      <c r="U867" s="20">
        <v>1</v>
      </c>
      <c r="V867" s="20">
        <v>0</v>
      </c>
      <c r="W867" s="20" t="s">
        <v>7904</v>
      </c>
      <c r="Y867" s="22">
        <v>45940.848648032399</v>
      </c>
      <c r="AA867" s="20" t="s">
        <v>4134</v>
      </c>
      <c r="AB867" s="27">
        <v>9106052363</v>
      </c>
      <c r="AC867" s="25" t="str">
        <f>VLOOKUP(AB867,Data!AF:AG,2,0)</f>
        <v>9106052363-00484840</v>
      </c>
      <c r="AE867" s="25" t="str">
        <f>VLOOKUP(AC867,Data!A:G,7,0)</f>
        <v>00484840</v>
      </c>
      <c r="AF867" s="25" t="str">
        <f>VLOOKUP(AC867,Data!A:D,4,0)</f>
        <v>10/10/2025</v>
      </c>
      <c r="AG867" s="20" t="s">
        <v>55</v>
      </c>
      <c r="AH867" s="25" t="s">
        <v>12660</v>
      </c>
      <c r="AI867" s="25" t="str">
        <f>VLOOKUP(AG867,'mã win'!B:K,10,0)</f>
        <v>B</v>
      </c>
      <c r="AJ867" s="20" t="str">
        <f>VLOOKUP(Q867,'mã sp'!A:B,2,0)</f>
        <v>GM500</v>
      </c>
      <c r="AK867" s="25" t="str">
        <f>VLOOKUP(AC867,Data!A:F,6,0)</f>
        <v>K25TTM</v>
      </c>
      <c r="AL867" s="20" t="str">
        <f t="shared" si="52"/>
        <v>5765 WM+ HNI Xuân Giang, Sóc Sơn</v>
      </c>
      <c r="AM867" s="20" t="str">
        <f>VLOOKUP(AC867,Data!A:M,13,0)</f>
        <v>0104918404-002</v>
      </c>
      <c r="AN867" s="20">
        <f>MATCH(L867,[1]Khach_hang!$O:$O,0)</f>
        <v>1609</v>
      </c>
      <c r="AO867" s="20" t="str">
        <f t="shared" si="53"/>
        <v>WIN5765</v>
      </c>
      <c r="AP867" s="20" t="str">
        <f>IF(AND(AM867="0104918404",AO867=""),"WIN"&amp;L867,IF(AO867="",VLOOKUP(AM867,'mã win'!B:J,9,0),""))</f>
        <v/>
      </c>
      <c r="AQ867" s="25" t="str">
        <f t="shared" si="54"/>
        <v>WIN5765</v>
      </c>
      <c r="AR867" s="1">
        <f t="shared" si="55"/>
        <v>119942.64</v>
      </c>
    </row>
    <row r="868" spans="1:44" x14ac:dyDescent="0.25">
      <c r="A868" s="20">
        <v>8374</v>
      </c>
      <c r="B868" s="21">
        <v>9106052383</v>
      </c>
      <c r="C868" s="22">
        <v>45940</v>
      </c>
      <c r="D868" s="22">
        <v>45945</v>
      </c>
      <c r="E868" s="23">
        <v>45940.863171296303</v>
      </c>
      <c r="F868" s="21" t="s">
        <v>7906</v>
      </c>
      <c r="G868" s="22"/>
      <c r="H868" s="20" t="s">
        <v>4127</v>
      </c>
      <c r="I868" s="21" t="s">
        <v>4128</v>
      </c>
      <c r="J868" s="20" t="s">
        <v>4129</v>
      </c>
      <c r="K868" s="20" t="s">
        <v>4130</v>
      </c>
      <c r="L868" s="21" t="s">
        <v>5277</v>
      </c>
      <c r="M868" s="20" t="s">
        <v>5278</v>
      </c>
      <c r="N868" s="20" t="s">
        <v>5279</v>
      </c>
      <c r="O868" s="20">
        <v>10</v>
      </c>
      <c r="P868" s="21" t="s">
        <v>4137</v>
      </c>
      <c r="Q868" s="20" t="s">
        <v>4098</v>
      </c>
      <c r="R868" s="21" t="s">
        <v>4138</v>
      </c>
      <c r="S868" s="21" t="s">
        <v>4133</v>
      </c>
      <c r="T868" s="20">
        <v>111058</v>
      </c>
      <c r="U868" s="20">
        <v>1</v>
      </c>
      <c r="V868" s="20">
        <v>0</v>
      </c>
      <c r="W868" s="20" t="s">
        <v>5278</v>
      </c>
      <c r="Y868" s="22">
        <v>45940.863171493103</v>
      </c>
      <c r="AA868" s="20" t="s">
        <v>4134</v>
      </c>
      <c r="AB868" s="27">
        <v>9106052383</v>
      </c>
      <c r="AC868" s="25" t="str">
        <f>VLOOKUP(AB868,Data!AF:AG,2,0)</f>
        <v>9106052383-00010180</v>
      </c>
      <c r="AE868" s="25" t="str">
        <f>VLOOKUP(AC868,Data!A:G,7,0)</f>
        <v>00010180</v>
      </c>
      <c r="AF868" s="25" t="str">
        <f>VLOOKUP(AC868,Data!A:D,4,0)</f>
        <v>10/10/2025</v>
      </c>
      <c r="AG868" s="20" t="s">
        <v>686</v>
      </c>
      <c r="AH868" s="25" t="s">
        <v>3774</v>
      </c>
      <c r="AI868" s="25" t="str">
        <f>VLOOKUP(AG868,'mã win'!B:K,10,0)</f>
        <v>N</v>
      </c>
      <c r="AJ868" s="20" t="str">
        <f>VLOOKUP(Q868,'mã sp'!A:B,2,0)</f>
        <v>GM500</v>
      </c>
      <c r="AK868" s="25" t="str">
        <f>VLOOKUP(AC868,Data!A:F,6,0)</f>
        <v>K25TTM</v>
      </c>
      <c r="AL868" s="20" t="str">
        <f t="shared" si="52"/>
        <v>2AGE WM+ QNI 288 Nguyễn Nghiêm</v>
      </c>
      <c r="AM868" s="20" t="str">
        <f>VLOOKUP(AC868,Data!A:M,13,0)</f>
        <v>0104918404-042</v>
      </c>
      <c r="AO868" s="20" t="str">
        <f t="shared" si="53"/>
        <v/>
      </c>
      <c r="AP868" s="20" t="str">
        <f>IF(AND(AM868="0104918404",AO868=""),"WIN"&amp;L868,IF(AO868="",VLOOKUP(AM868,'mã win'!B:J,9,0),""))</f>
        <v>WIN-042</v>
      </c>
      <c r="AQ868" s="25" t="str">
        <f t="shared" si="54"/>
        <v>WIN-042</v>
      </c>
      <c r="AR868" s="1">
        <f t="shared" si="55"/>
        <v>119942.64</v>
      </c>
    </row>
    <row r="869" spans="1:44" x14ac:dyDescent="0.25">
      <c r="A869" s="20">
        <v>8375</v>
      </c>
      <c r="B869" s="21">
        <v>9106052456</v>
      </c>
      <c r="C869" s="22">
        <v>45940</v>
      </c>
      <c r="D869" s="22">
        <v>45951</v>
      </c>
      <c r="E869" s="23">
        <v>45940.864887766198</v>
      </c>
      <c r="F869" s="21" t="s">
        <v>7907</v>
      </c>
      <c r="G869" s="22"/>
      <c r="H869" s="20" t="s">
        <v>4127</v>
      </c>
      <c r="I869" s="21" t="s">
        <v>4128</v>
      </c>
      <c r="J869" s="20" t="s">
        <v>4129</v>
      </c>
      <c r="K869" s="20" t="s">
        <v>4130</v>
      </c>
      <c r="L869" s="21" t="s">
        <v>6592</v>
      </c>
      <c r="M869" s="20" t="s">
        <v>6593</v>
      </c>
      <c r="N869" s="20" t="s">
        <v>6594</v>
      </c>
      <c r="O869" s="20">
        <v>10</v>
      </c>
      <c r="P869" s="21" t="s">
        <v>4137</v>
      </c>
      <c r="Q869" s="20" t="s">
        <v>4098</v>
      </c>
      <c r="R869" s="21" t="s">
        <v>4138</v>
      </c>
      <c r="S869" s="21" t="s">
        <v>4133</v>
      </c>
      <c r="T869" s="20">
        <v>111058</v>
      </c>
      <c r="U869" s="20">
        <v>2</v>
      </c>
      <c r="V869" s="20">
        <v>0</v>
      </c>
      <c r="W869" s="20" t="s">
        <v>6593</v>
      </c>
      <c r="X869" s="20" t="s">
        <v>6595</v>
      </c>
      <c r="Y869" s="22">
        <v>45940.864888194403</v>
      </c>
      <c r="AA869" s="20" t="s">
        <v>4134</v>
      </c>
      <c r="AB869" s="27">
        <v>9106052456</v>
      </c>
      <c r="AC869" s="25" t="str">
        <f>VLOOKUP(AB869,Data!AF:AG,2,0)</f>
        <v>9106052456-00160995</v>
      </c>
      <c r="AE869" s="25" t="str">
        <f>VLOOKUP(AC869,Data!A:G,7,0)</f>
        <v>00160995</v>
      </c>
      <c r="AF869" s="25" t="str">
        <f>VLOOKUP(AC869,Data!A:D,4,0)</f>
        <v>10/10/2025</v>
      </c>
      <c r="AG869" s="20" t="s">
        <v>198</v>
      </c>
      <c r="AH869" s="25" t="s">
        <v>11515</v>
      </c>
      <c r="AI869" s="25" t="str">
        <f>VLOOKUP(AG869,'mã win'!B:K,10,0)</f>
        <v>N</v>
      </c>
      <c r="AJ869" s="20" t="str">
        <f>VLOOKUP(Q869,'mã sp'!A:B,2,0)</f>
        <v>GM500</v>
      </c>
      <c r="AK869" s="25" t="str">
        <f>VLOOKUP(AC869,Data!A:F,6,0)</f>
        <v>K25TTM</v>
      </c>
      <c r="AL869" s="20" t="str">
        <f t="shared" si="52"/>
        <v>3977 WM+ HCM 413/39 Lê Văn Quới</v>
      </c>
      <c r="AM869" s="20" t="str">
        <f>VLOOKUP(AC869,Data!A:M,13,0)</f>
        <v>0104918404</v>
      </c>
      <c r="AN869" s="20">
        <f>MATCH(L869,[1]Khach_hang!$O:$O,0)</f>
        <v>1033</v>
      </c>
      <c r="AO869" s="20" t="str">
        <f t="shared" si="53"/>
        <v>WIN3977</v>
      </c>
      <c r="AP869" s="20" t="str">
        <f>IF(AND(AM869="0104918404",AO869=""),"WIN"&amp;L869,IF(AO869="",VLOOKUP(AM869,'mã win'!B:J,9,0),""))</f>
        <v/>
      </c>
      <c r="AQ869" s="25" t="str">
        <f t="shared" si="54"/>
        <v>WIN3977</v>
      </c>
      <c r="AR869" s="1">
        <f t="shared" si="55"/>
        <v>239885.28</v>
      </c>
    </row>
    <row r="870" spans="1:44" x14ac:dyDescent="0.25">
      <c r="A870" s="20">
        <v>8376</v>
      </c>
      <c r="B870" s="21">
        <v>9106052456</v>
      </c>
      <c r="C870" s="22">
        <v>45940</v>
      </c>
      <c r="D870" s="22">
        <v>45951</v>
      </c>
      <c r="E870" s="23">
        <v>45940.864887766198</v>
      </c>
      <c r="F870" s="21" t="s">
        <v>7907</v>
      </c>
      <c r="G870" s="22"/>
      <c r="H870" s="20" t="s">
        <v>4127</v>
      </c>
      <c r="I870" s="21" t="s">
        <v>4128</v>
      </c>
      <c r="J870" s="20" t="s">
        <v>4129</v>
      </c>
      <c r="K870" s="20" t="s">
        <v>4130</v>
      </c>
      <c r="L870" s="21" t="s">
        <v>6592</v>
      </c>
      <c r="M870" s="20" t="s">
        <v>6593</v>
      </c>
      <c r="N870" s="20" t="s">
        <v>6594</v>
      </c>
      <c r="O870" s="20">
        <v>20</v>
      </c>
      <c r="P870" s="21" t="s">
        <v>4168</v>
      </c>
      <c r="Q870" s="20" t="s">
        <v>3992</v>
      </c>
      <c r="R870" s="21" t="s">
        <v>4169</v>
      </c>
      <c r="S870" s="21" t="s">
        <v>4133</v>
      </c>
      <c r="T870" s="20">
        <v>111606</v>
      </c>
      <c r="U870" s="20">
        <v>1</v>
      </c>
      <c r="V870" s="20">
        <v>0</v>
      </c>
      <c r="W870" s="20" t="s">
        <v>6593</v>
      </c>
      <c r="X870" s="20" t="s">
        <v>6595</v>
      </c>
      <c r="Y870" s="22">
        <v>45940.864888194403</v>
      </c>
      <c r="AA870" s="20" t="s">
        <v>4134</v>
      </c>
      <c r="AB870" s="27">
        <v>9106052456</v>
      </c>
      <c r="AC870" s="25" t="str">
        <f>VLOOKUP(AB870,Data!AF:AG,2,0)</f>
        <v>9106052456-00160995</v>
      </c>
      <c r="AE870" s="25" t="str">
        <f>VLOOKUP(AC870,Data!A:G,7,0)</f>
        <v>00160995</v>
      </c>
      <c r="AF870" s="25" t="str">
        <f>VLOOKUP(AC870,Data!A:D,4,0)</f>
        <v>10/10/2025</v>
      </c>
      <c r="AG870" s="20" t="s">
        <v>198</v>
      </c>
      <c r="AH870" s="25" t="s">
        <v>11515</v>
      </c>
      <c r="AI870" s="25" t="str">
        <f>VLOOKUP(AG870,'mã win'!B:K,10,0)</f>
        <v>N</v>
      </c>
      <c r="AJ870" s="20" t="str">
        <f>VLOOKUP(Q870,'mã sp'!A:B,2,0)</f>
        <v>GXD500</v>
      </c>
      <c r="AK870" s="25" t="str">
        <f>VLOOKUP(AC870,Data!A:F,6,0)</f>
        <v>K25TTM</v>
      </c>
      <c r="AL870" s="20" t="str">
        <f t="shared" si="52"/>
        <v>3977 WM+ HCM 413/39 Lê Văn Quới</v>
      </c>
      <c r="AM870" s="20" t="str">
        <f>VLOOKUP(AC870,Data!A:M,13,0)</f>
        <v>0104918404</v>
      </c>
      <c r="AN870" s="20">
        <f>MATCH(L870,[1]Khach_hang!$O:$O,0)</f>
        <v>1033</v>
      </c>
      <c r="AO870" s="20" t="str">
        <f t="shared" si="53"/>
        <v>WIN3977</v>
      </c>
      <c r="AP870" s="20" t="str">
        <f>IF(AND(AM870="0104918404",AO870=""),"WIN"&amp;L870,IF(AO870="",VLOOKUP(AM870,'mã win'!B:J,9,0),""))</f>
        <v/>
      </c>
      <c r="AQ870" s="25" t="str">
        <f t="shared" si="54"/>
        <v>WIN3977</v>
      </c>
      <c r="AR870" s="1">
        <f t="shared" si="55"/>
        <v>120534.48</v>
      </c>
    </row>
    <row r="871" spans="1:44" x14ac:dyDescent="0.25">
      <c r="A871" s="20">
        <v>8377</v>
      </c>
      <c r="B871" s="21">
        <v>9106052456</v>
      </c>
      <c r="C871" s="22">
        <v>45940</v>
      </c>
      <c r="D871" s="22">
        <v>45951</v>
      </c>
      <c r="E871" s="23">
        <v>45940.864887766198</v>
      </c>
      <c r="F871" s="21" t="s">
        <v>7907</v>
      </c>
      <c r="G871" s="22"/>
      <c r="H871" s="20" t="s">
        <v>4127</v>
      </c>
      <c r="I871" s="21" t="s">
        <v>4128</v>
      </c>
      <c r="J871" s="20" t="s">
        <v>4129</v>
      </c>
      <c r="K871" s="20" t="s">
        <v>4130</v>
      </c>
      <c r="L871" s="21" t="s">
        <v>6592</v>
      </c>
      <c r="M871" s="20" t="s">
        <v>6593</v>
      </c>
      <c r="N871" s="20" t="s">
        <v>6594</v>
      </c>
      <c r="O871" s="20">
        <v>30</v>
      </c>
      <c r="P871" s="21" t="s">
        <v>4141</v>
      </c>
      <c r="Q871" s="20" t="s">
        <v>4058</v>
      </c>
      <c r="R871" s="21" t="s">
        <v>4142</v>
      </c>
      <c r="S871" s="21" t="s">
        <v>4133</v>
      </c>
      <c r="T871" s="20">
        <v>37720</v>
      </c>
      <c r="U871" s="20">
        <v>2</v>
      </c>
      <c r="V871" s="20">
        <v>0</v>
      </c>
      <c r="W871" s="20" t="s">
        <v>6593</v>
      </c>
      <c r="X871" s="20" t="s">
        <v>6595</v>
      </c>
      <c r="Y871" s="22">
        <v>45940.864888194403</v>
      </c>
      <c r="AA871" s="20" t="s">
        <v>4134</v>
      </c>
      <c r="AB871" s="27">
        <v>9106052456</v>
      </c>
      <c r="AC871" s="25" t="str">
        <f>VLOOKUP(AB871,Data!AF:AG,2,0)</f>
        <v>9106052456-00160995</v>
      </c>
      <c r="AE871" s="25" t="str">
        <f>VLOOKUP(AC871,Data!A:G,7,0)</f>
        <v>00160995</v>
      </c>
      <c r="AF871" s="25" t="str">
        <f>VLOOKUP(AC871,Data!A:D,4,0)</f>
        <v>10/10/2025</v>
      </c>
      <c r="AG871" s="20" t="s">
        <v>198</v>
      </c>
      <c r="AH871" s="25" t="s">
        <v>11515</v>
      </c>
      <c r="AI871" s="25" t="str">
        <f>VLOOKUP(AG871,'mã win'!B:K,10,0)</f>
        <v>N</v>
      </c>
      <c r="AJ871" s="20" t="str">
        <f>VLOOKUP(Q871,'mã sp'!A:B,2,0)</f>
        <v>MNH250</v>
      </c>
      <c r="AK871" s="25" t="str">
        <f>VLOOKUP(AC871,Data!A:F,6,0)</f>
        <v>K25TTM</v>
      </c>
      <c r="AL871" s="20" t="str">
        <f t="shared" si="52"/>
        <v>3977 WM+ HCM 413/39 Lê Văn Quới</v>
      </c>
      <c r="AM871" s="20" t="str">
        <f>VLOOKUP(AC871,Data!A:M,13,0)</f>
        <v>0104918404</v>
      </c>
      <c r="AN871" s="20">
        <f>MATCH(L871,[1]Khach_hang!$O:$O,0)</f>
        <v>1033</v>
      </c>
      <c r="AO871" s="20" t="str">
        <f t="shared" si="53"/>
        <v>WIN3977</v>
      </c>
      <c r="AP871" s="20" t="str">
        <f>IF(AND(AM871="0104918404",AO871=""),"WIN"&amp;L871,IF(AO871="",VLOOKUP(AM871,'mã win'!B:J,9,0),""))</f>
        <v/>
      </c>
      <c r="AQ871" s="25" t="str">
        <f t="shared" si="54"/>
        <v>WIN3977</v>
      </c>
      <c r="AR871" s="1">
        <f t="shared" si="55"/>
        <v>81475.199999999997</v>
      </c>
    </row>
    <row r="872" spans="1:44" x14ac:dyDescent="0.25">
      <c r="A872" s="20">
        <v>8378</v>
      </c>
      <c r="B872" s="21">
        <v>9106052456</v>
      </c>
      <c r="C872" s="22">
        <v>45940</v>
      </c>
      <c r="D872" s="22">
        <v>45951</v>
      </c>
      <c r="E872" s="23">
        <v>45940.864887766198</v>
      </c>
      <c r="F872" s="21" t="s">
        <v>7907</v>
      </c>
      <c r="G872" s="22"/>
      <c r="H872" s="20" t="s">
        <v>4127</v>
      </c>
      <c r="I872" s="21" t="s">
        <v>4128</v>
      </c>
      <c r="J872" s="20" t="s">
        <v>4129</v>
      </c>
      <c r="K872" s="20" t="s">
        <v>4130</v>
      </c>
      <c r="L872" s="21" t="s">
        <v>6592</v>
      </c>
      <c r="M872" s="20" t="s">
        <v>6593</v>
      </c>
      <c r="N872" s="20" t="s">
        <v>6594</v>
      </c>
      <c r="O872" s="20">
        <v>40</v>
      </c>
      <c r="P872" s="21" t="s">
        <v>4135</v>
      </c>
      <c r="Q872" s="20" t="s">
        <v>4086</v>
      </c>
      <c r="R872" s="21" t="s">
        <v>4136</v>
      </c>
      <c r="S872" s="21" t="s">
        <v>4133</v>
      </c>
      <c r="T872" s="20">
        <v>45588</v>
      </c>
      <c r="U872" s="20">
        <v>1</v>
      </c>
      <c r="V872" s="20">
        <v>0</v>
      </c>
      <c r="W872" s="20" t="s">
        <v>6593</v>
      </c>
      <c r="X872" s="20" t="s">
        <v>6595</v>
      </c>
      <c r="Y872" s="22">
        <v>45940.864888194403</v>
      </c>
      <c r="AA872" s="20" t="s">
        <v>4134</v>
      </c>
      <c r="AB872" s="27">
        <v>9106052456</v>
      </c>
      <c r="AC872" s="25" t="str">
        <f>VLOOKUP(AB872,Data!AF:AG,2,0)</f>
        <v>9106052456-00160995</v>
      </c>
      <c r="AE872" s="25" t="str">
        <f>VLOOKUP(AC872,Data!A:G,7,0)</f>
        <v>00160995</v>
      </c>
      <c r="AF872" s="25" t="str">
        <f>VLOOKUP(AC872,Data!A:D,4,0)</f>
        <v>10/10/2025</v>
      </c>
      <c r="AG872" s="20" t="s">
        <v>198</v>
      </c>
      <c r="AH872" s="25" t="s">
        <v>11515</v>
      </c>
      <c r="AI872" s="25" t="str">
        <f>VLOOKUP(AG872,'mã win'!B:K,10,0)</f>
        <v>N</v>
      </c>
      <c r="AJ872" s="20" t="str">
        <f>VLOOKUP(Q872,'mã sp'!A:B,2,0)</f>
        <v>TH200</v>
      </c>
      <c r="AK872" s="25" t="str">
        <f>VLOOKUP(AC872,Data!A:F,6,0)</f>
        <v>K25TTM</v>
      </c>
      <c r="AL872" s="20" t="str">
        <f t="shared" si="52"/>
        <v>3977 WM+ HCM 413/39 Lê Văn Quới</v>
      </c>
      <c r="AM872" s="20" t="str">
        <f>VLOOKUP(AC872,Data!A:M,13,0)</f>
        <v>0104918404</v>
      </c>
      <c r="AN872" s="20">
        <f>MATCH(L872,[1]Khach_hang!$O:$O,0)</f>
        <v>1033</v>
      </c>
      <c r="AO872" s="20" t="str">
        <f t="shared" si="53"/>
        <v>WIN3977</v>
      </c>
      <c r="AP872" s="20" t="str">
        <f>IF(AND(AM872="0104918404",AO872=""),"WIN"&amp;L872,IF(AO872="",VLOOKUP(AM872,'mã win'!B:J,9,0),""))</f>
        <v/>
      </c>
      <c r="AQ872" s="25" t="str">
        <f t="shared" si="54"/>
        <v>WIN3977</v>
      </c>
      <c r="AR872" s="1">
        <f t="shared" si="55"/>
        <v>49235.040000000001</v>
      </c>
    </row>
    <row r="873" spans="1:44" x14ac:dyDescent="0.25">
      <c r="A873" s="20">
        <v>8379</v>
      </c>
      <c r="B873" s="21">
        <v>9106052444</v>
      </c>
      <c r="C873" s="22">
        <v>45940</v>
      </c>
      <c r="D873" s="22">
        <v>45940</v>
      </c>
      <c r="E873" s="23">
        <v>45940.866420717597</v>
      </c>
      <c r="F873" s="21" t="s">
        <v>7908</v>
      </c>
      <c r="G873" s="22"/>
      <c r="H873" s="20" t="s">
        <v>4127</v>
      </c>
      <c r="I873" s="21" t="s">
        <v>4128</v>
      </c>
      <c r="J873" s="20" t="s">
        <v>4129</v>
      </c>
      <c r="K873" s="20" t="s">
        <v>4130</v>
      </c>
      <c r="L873" s="21" t="s">
        <v>4945</v>
      </c>
      <c r="M873" s="20" t="s">
        <v>4946</v>
      </c>
      <c r="N873" s="20" t="s">
        <v>4947</v>
      </c>
      <c r="O873" s="20">
        <v>10</v>
      </c>
      <c r="P873" s="21" t="s">
        <v>4141</v>
      </c>
      <c r="Q873" s="20" t="s">
        <v>4058</v>
      </c>
      <c r="R873" s="21" t="s">
        <v>4142</v>
      </c>
      <c r="S873" s="21" t="s">
        <v>4133</v>
      </c>
      <c r="T873" s="20">
        <v>37720</v>
      </c>
      <c r="U873" s="20">
        <v>8</v>
      </c>
      <c r="V873" s="20">
        <v>0</v>
      </c>
      <c r="W873" s="20" t="s">
        <v>4946</v>
      </c>
      <c r="Y873" s="22">
        <v>45940.866420636601</v>
      </c>
      <c r="AA873" s="20" t="s">
        <v>4134</v>
      </c>
      <c r="AB873" s="27">
        <v>9106052444</v>
      </c>
      <c r="AC873" s="25" t="str">
        <f>VLOOKUP(AB873,Data!AF:AG,2,0)</f>
        <v>9106052444-00033830</v>
      </c>
      <c r="AE873" s="25" t="str">
        <f>VLOOKUP(AC873,Data!A:G,7,0)</f>
        <v>00033830</v>
      </c>
      <c r="AF873" s="25" t="str">
        <f>VLOOKUP(AC873,Data!A:D,4,0)</f>
        <v>10/10/2025</v>
      </c>
      <c r="AG873" s="20" t="s">
        <v>164</v>
      </c>
      <c r="AH873" s="25" t="s">
        <v>3686</v>
      </c>
      <c r="AI873" s="25" t="str">
        <f>VLOOKUP(AG873,'mã win'!B:K,10,0)</f>
        <v>B</v>
      </c>
      <c r="AJ873" s="20" t="str">
        <f>VLOOKUP(Q873,'mã sp'!A:B,2,0)</f>
        <v>MNH250</v>
      </c>
      <c r="AK873" s="25" t="str">
        <f>VLOOKUP(AC873,Data!A:F,6,0)</f>
        <v>K25TTM</v>
      </c>
      <c r="AL873" s="20" t="str">
        <f t="shared" si="52"/>
        <v>2AT4 WM+ THA Phố Mới, Nông Cống</v>
      </c>
      <c r="AM873" s="20" t="str">
        <f>VLOOKUP(AC873,Data!A:M,13,0)</f>
        <v>0104918404-020</v>
      </c>
      <c r="AO873" s="20" t="str">
        <f t="shared" si="53"/>
        <v/>
      </c>
      <c r="AP873" s="20" t="str">
        <f>IF(AND(AM873="0104918404",AO873=""),"WIN"&amp;L873,IF(AO873="",VLOOKUP(AM873,'mã win'!B:J,9,0),""))</f>
        <v>WIN-020</v>
      </c>
      <c r="AQ873" s="25" t="str">
        <f t="shared" si="54"/>
        <v>WIN-020</v>
      </c>
      <c r="AR873" s="1">
        <f t="shared" si="55"/>
        <v>325900.79999999999</v>
      </c>
    </row>
    <row r="874" spans="1:44" x14ac:dyDescent="0.25">
      <c r="A874" s="20">
        <v>8380</v>
      </c>
      <c r="B874" s="21">
        <v>9106052444</v>
      </c>
      <c r="C874" s="22">
        <v>45940</v>
      </c>
      <c r="D874" s="22">
        <v>45940</v>
      </c>
      <c r="E874" s="23">
        <v>45940.866420717597</v>
      </c>
      <c r="F874" s="21" t="s">
        <v>7908</v>
      </c>
      <c r="G874" s="22"/>
      <c r="H874" s="20" t="s">
        <v>4127</v>
      </c>
      <c r="I874" s="21" t="s">
        <v>4128</v>
      </c>
      <c r="J874" s="20" t="s">
        <v>4129</v>
      </c>
      <c r="K874" s="20" t="s">
        <v>4130</v>
      </c>
      <c r="L874" s="21" t="s">
        <v>4945</v>
      </c>
      <c r="M874" s="20" t="s">
        <v>4946</v>
      </c>
      <c r="N874" s="20" t="s">
        <v>4947</v>
      </c>
      <c r="O874" s="20">
        <v>20</v>
      </c>
      <c r="P874" s="21" t="s">
        <v>4176</v>
      </c>
      <c r="Q874" s="20" t="s">
        <v>4009</v>
      </c>
      <c r="R874" s="21" t="s">
        <v>4177</v>
      </c>
      <c r="S874" s="21" t="s">
        <v>4133</v>
      </c>
      <c r="T874" s="20">
        <v>41328</v>
      </c>
      <c r="U874" s="20">
        <v>5</v>
      </c>
      <c r="V874" s="20">
        <v>0</v>
      </c>
      <c r="W874" s="20" t="s">
        <v>4946</v>
      </c>
      <c r="Y874" s="22">
        <v>45940.866420636601</v>
      </c>
      <c r="AA874" s="20" t="s">
        <v>4134</v>
      </c>
      <c r="AB874" s="27">
        <v>9106052444</v>
      </c>
      <c r="AC874" s="25" t="str">
        <f>VLOOKUP(AB874,Data!AF:AG,2,0)</f>
        <v>9106052444-00033830</v>
      </c>
      <c r="AE874" s="25" t="str">
        <f>VLOOKUP(AC874,Data!A:G,7,0)</f>
        <v>00033830</v>
      </c>
      <c r="AF874" s="25" t="str">
        <f>VLOOKUP(AC874,Data!A:D,4,0)</f>
        <v>10/10/2025</v>
      </c>
      <c r="AG874" s="20" t="s">
        <v>164</v>
      </c>
      <c r="AH874" s="25" t="s">
        <v>3686</v>
      </c>
      <c r="AI874" s="25" t="str">
        <f>VLOOKUP(AG874,'mã win'!B:K,10,0)</f>
        <v>B</v>
      </c>
      <c r="AJ874" s="20" t="str">
        <f>VLOOKUP(Q874,'mã sp'!A:B,2,0)</f>
        <v>GSG250</v>
      </c>
      <c r="AK874" s="25" t="str">
        <f>VLOOKUP(AC874,Data!A:F,6,0)</f>
        <v>K25TTM</v>
      </c>
      <c r="AL874" s="20" t="str">
        <f t="shared" si="52"/>
        <v>2AT4 WM+ THA Phố Mới, Nông Cống</v>
      </c>
      <c r="AM874" s="20" t="str">
        <f>VLOOKUP(AC874,Data!A:M,13,0)</f>
        <v>0104918404-020</v>
      </c>
      <c r="AO874" s="20" t="str">
        <f t="shared" si="53"/>
        <v/>
      </c>
      <c r="AP874" s="20" t="str">
        <f>IF(AND(AM874="0104918404",AO874=""),"WIN"&amp;L874,IF(AO874="",VLOOKUP(AM874,'mã win'!B:J,9,0),""))</f>
        <v>WIN-020</v>
      </c>
      <c r="AQ874" s="25" t="str">
        <f t="shared" si="54"/>
        <v>WIN-020</v>
      </c>
      <c r="AR874" s="1">
        <f t="shared" si="55"/>
        <v>223171.20000000001</v>
      </c>
    </row>
    <row r="875" spans="1:44" x14ac:dyDescent="0.25">
      <c r="A875" s="20">
        <v>8381</v>
      </c>
      <c r="B875" s="21">
        <v>9106052473</v>
      </c>
      <c r="C875" s="22">
        <v>45940</v>
      </c>
      <c r="D875" s="22">
        <v>45940</v>
      </c>
      <c r="E875" s="23">
        <v>45940.867225925896</v>
      </c>
      <c r="F875" s="21" t="s">
        <v>7909</v>
      </c>
      <c r="G875" s="22"/>
      <c r="H875" s="20" t="s">
        <v>4127</v>
      </c>
      <c r="I875" s="21" t="s">
        <v>4128</v>
      </c>
      <c r="J875" s="20" t="s">
        <v>4129</v>
      </c>
      <c r="K875" s="20" t="s">
        <v>4130</v>
      </c>
      <c r="L875" s="21" t="s">
        <v>5639</v>
      </c>
      <c r="M875" s="20" t="s">
        <v>5640</v>
      </c>
      <c r="N875" s="20" t="s">
        <v>5641</v>
      </c>
      <c r="O875" s="20">
        <v>10</v>
      </c>
      <c r="P875" s="21" t="s">
        <v>4176</v>
      </c>
      <c r="Q875" s="20" t="s">
        <v>4009</v>
      </c>
      <c r="R875" s="21" t="s">
        <v>4177</v>
      </c>
      <c r="S875" s="21" t="s">
        <v>4133</v>
      </c>
      <c r="T875" s="20">
        <v>41328</v>
      </c>
      <c r="U875" s="20">
        <v>1</v>
      </c>
      <c r="V875" s="20">
        <v>0</v>
      </c>
      <c r="W875" s="20" t="s">
        <v>5640</v>
      </c>
      <c r="Y875" s="22">
        <v>45940.867225810201</v>
      </c>
      <c r="AA875" s="20" t="s">
        <v>4134</v>
      </c>
      <c r="AB875" s="27">
        <v>9106052473</v>
      </c>
      <c r="AC875" s="25" t="str">
        <f>VLOOKUP(AB875,Data!AF:AG,2,0)</f>
        <v>9106052473-00037712</v>
      </c>
      <c r="AE875" s="25" t="str">
        <f>VLOOKUP(AC875,Data!A:G,7,0)</f>
        <v>00037712</v>
      </c>
      <c r="AF875" s="25" t="str">
        <f>VLOOKUP(AC875,Data!A:D,4,0)</f>
        <v>10/10/2025</v>
      </c>
      <c r="AG875" s="20" t="s">
        <v>107</v>
      </c>
      <c r="AH875" s="25" t="s">
        <v>3829</v>
      </c>
      <c r="AI875" s="25" t="str">
        <f>VLOOKUP(AG875,'mã win'!B:K,10,0)</f>
        <v>B</v>
      </c>
      <c r="AJ875" s="20" t="str">
        <f>VLOOKUP(Q875,'mã sp'!A:B,2,0)</f>
        <v>GSG250</v>
      </c>
      <c r="AK875" s="25" t="str">
        <f>VLOOKUP(AC875,Data!A:F,6,0)</f>
        <v>K25TTM</v>
      </c>
      <c r="AL875" s="20" t="str">
        <f t="shared" si="52"/>
        <v>2ATE WM+ NAN Thị Tứ, Tân Thành</v>
      </c>
      <c r="AM875" s="20" t="str">
        <f>VLOOKUP(AC875,Data!A:M,13,0)</f>
        <v>0104918404-058</v>
      </c>
      <c r="AO875" s="20" t="str">
        <f t="shared" si="53"/>
        <v/>
      </c>
      <c r="AP875" s="20" t="str">
        <f>IF(AND(AM875="0104918404",AO875=""),"WIN"&amp;L875,IF(AO875="",VLOOKUP(AM875,'mã win'!B:J,9,0),""))</f>
        <v>WIN-058</v>
      </c>
      <c r="AQ875" s="25" t="str">
        <f t="shared" si="54"/>
        <v>WIN-058</v>
      </c>
      <c r="AR875" s="1">
        <f t="shared" si="55"/>
        <v>44634.239999999998</v>
      </c>
    </row>
    <row r="876" spans="1:44" x14ac:dyDescent="0.25">
      <c r="A876" s="20">
        <v>8382</v>
      </c>
      <c r="B876" s="21">
        <v>9106052498</v>
      </c>
      <c r="C876" s="22">
        <v>45940</v>
      </c>
      <c r="D876" s="22">
        <v>45940</v>
      </c>
      <c r="E876" s="23">
        <v>45940.869812187499</v>
      </c>
      <c r="F876" s="21" t="s">
        <v>7910</v>
      </c>
      <c r="G876" s="22"/>
      <c r="H876" s="20" t="s">
        <v>4127</v>
      </c>
      <c r="I876" s="21" t="s">
        <v>4128</v>
      </c>
      <c r="J876" s="20" t="s">
        <v>4129</v>
      </c>
      <c r="K876" s="20" t="s">
        <v>4130</v>
      </c>
      <c r="L876" s="21" t="s">
        <v>5639</v>
      </c>
      <c r="M876" s="20" t="s">
        <v>5640</v>
      </c>
      <c r="N876" s="20" t="s">
        <v>5641</v>
      </c>
      <c r="O876" s="20">
        <v>10</v>
      </c>
      <c r="P876" s="21" t="s">
        <v>4152</v>
      </c>
      <c r="Q876" s="20" t="s">
        <v>4012</v>
      </c>
      <c r="R876" s="21" t="s">
        <v>4153</v>
      </c>
      <c r="S876" s="21" t="s">
        <v>4133</v>
      </c>
      <c r="T876" s="20">
        <v>50182</v>
      </c>
      <c r="U876" s="20">
        <v>2</v>
      </c>
      <c r="V876" s="20">
        <v>0</v>
      </c>
      <c r="W876" s="20" t="s">
        <v>5640</v>
      </c>
      <c r="Y876" s="22">
        <v>45940.8698121528</v>
      </c>
      <c r="AA876" s="20" t="s">
        <v>4134</v>
      </c>
      <c r="AB876" s="27">
        <v>9106052498</v>
      </c>
      <c r="AC876" s="25" t="str">
        <f>VLOOKUP(AB876,Data!AF:AG,2,0)</f>
        <v>9106052498-00037714</v>
      </c>
      <c r="AE876" s="25" t="str">
        <f>VLOOKUP(AC876,Data!A:G,7,0)</f>
        <v>00037714</v>
      </c>
      <c r="AF876" s="25" t="str">
        <f>VLOOKUP(AC876,Data!A:D,4,0)</f>
        <v>10/10/2025</v>
      </c>
      <c r="AG876" s="20" t="s">
        <v>107</v>
      </c>
      <c r="AH876" s="25" t="s">
        <v>3829</v>
      </c>
      <c r="AI876" s="25" t="str">
        <f>VLOOKUP(AG876,'mã win'!B:K,10,0)</f>
        <v>B</v>
      </c>
      <c r="AJ876" s="20" t="str">
        <f>VLOOKUP(Q876,'mã sp'!A:B,2,0)</f>
        <v>GTLX250G</v>
      </c>
      <c r="AK876" s="25" t="str">
        <f>VLOOKUP(AC876,Data!A:F,6,0)</f>
        <v>K25TTM</v>
      </c>
      <c r="AL876" s="20" t="str">
        <f t="shared" si="52"/>
        <v>2ATE WM+ NAN Thị Tứ, Tân Thành</v>
      </c>
      <c r="AM876" s="20" t="str">
        <f>VLOOKUP(AC876,Data!A:M,13,0)</f>
        <v>0104918404-058</v>
      </c>
      <c r="AO876" s="20" t="str">
        <f t="shared" si="53"/>
        <v/>
      </c>
      <c r="AP876" s="20" t="str">
        <f>IF(AND(AM876="0104918404",AO876=""),"WIN"&amp;L876,IF(AO876="",VLOOKUP(AM876,'mã win'!B:J,9,0),""))</f>
        <v>WIN-058</v>
      </c>
      <c r="AQ876" s="25" t="str">
        <f t="shared" si="54"/>
        <v>WIN-058</v>
      </c>
      <c r="AR876" s="1">
        <f t="shared" si="55"/>
        <v>108393.12</v>
      </c>
    </row>
    <row r="877" spans="1:44" x14ac:dyDescent="0.25">
      <c r="A877" s="20">
        <v>8383</v>
      </c>
      <c r="B877" s="21">
        <v>9106052446</v>
      </c>
      <c r="C877" s="22">
        <v>45940</v>
      </c>
      <c r="D877" s="22">
        <v>45945</v>
      </c>
      <c r="E877" s="23">
        <v>45940.872816284696</v>
      </c>
      <c r="F877" s="21" t="s">
        <v>7911</v>
      </c>
      <c r="G877" s="22"/>
      <c r="H877" s="20" t="s">
        <v>4127</v>
      </c>
      <c r="I877" s="21" t="s">
        <v>4128</v>
      </c>
      <c r="J877" s="20" t="s">
        <v>4129</v>
      </c>
      <c r="K877" s="20" t="s">
        <v>4130</v>
      </c>
      <c r="L877" s="21" t="s">
        <v>7912</v>
      </c>
      <c r="M877" s="20" t="s">
        <v>7913</v>
      </c>
      <c r="N877" s="20" t="s">
        <v>7914</v>
      </c>
      <c r="O877" s="20">
        <v>10</v>
      </c>
      <c r="P877" s="21" t="s">
        <v>4137</v>
      </c>
      <c r="Q877" s="20" t="s">
        <v>4098</v>
      </c>
      <c r="R877" s="21" t="s">
        <v>4138</v>
      </c>
      <c r="S877" s="21" t="s">
        <v>4133</v>
      </c>
      <c r="T877" s="20">
        <v>111058</v>
      </c>
      <c r="U877" s="20">
        <v>1</v>
      </c>
      <c r="V877" s="20">
        <v>0</v>
      </c>
      <c r="W877" s="20" t="s">
        <v>7913</v>
      </c>
      <c r="Y877" s="22">
        <v>45940.872816631898</v>
      </c>
      <c r="AA877" s="20" t="s">
        <v>4134</v>
      </c>
      <c r="AB877" s="27">
        <v>9106052446</v>
      </c>
      <c r="AC877" s="25" t="str">
        <f>VLOOKUP(AB877,Data!AF:AG,2,0)</f>
        <v>9106052446-00033831</v>
      </c>
      <c r="AE877" s="25" t="str">
        <f>VLOOKUP(AC877,Data!A:G,7,0)</f>
        <v>00033831</v>
      </c>
      <c r="AF877" s="25" t="str">
        <f>VLOOKUP(AC877,Data!A:D,4,0)</f>
        <v>10/10/2025</v>
      </c>
      <c r="AG877" s="20" t="s">
        <v>164</v>
      </c>
      <c r="AH877" s="25" t="s">
        <v>3686</v>
      </c>
      <c r="AI877" s="25" t="str">
        <f>VLOOKUP(AG877,'mã win'!B:K,10,0)</f>
        <v>B</v>
      </c>
      <c r="AJ877" s="20" t="str">
        <f>VLOOKUP(Q877,'mã sp'!A:B,2,0)</f>
        <v>GM500</v>
      </c>
      <c r="AK877" s="25" t="str">
        <f>VLOOKUP(AC877,Data!A:F,6,0)</f>
        <v>K25TTM</v>
      </c>
      <c r="AL877" s="20" t="str">
        <f t="shared" si="52"/>
        <v>6511 WM+ THA Minh Thành 2, Thọ Xuân</v>
      </c>
      <c r="AM877" s="20" t="str">
        <f>VLOOKUP(AC877,Data!A:M,13,0)</f>
        <v>0104918404-020</v>
      </c>
      <c r="AO877" s="20" t="str">
        <f t="shared" si="53"/>
        <v/>
      </c>
      <c r="AP877" s="20" t="str">
        <f>IF(AND(AM877="0104918404",AO877=""),"WIN"&amp;L877,IF(AO877="",VLOOKUP(AM877,'mã win'!B:J,9,0),""))</f>
        <v>WIN-020</v>
      </c>
      <c r="AQ877" s="25" t="str">
        <f t="shared" si="54"/>
        <v>WIN-020</v>
      </c>
      <c r="AR877" s="1">
        <f t="shared" si="55"/>
        <v>119942.64</v>
      </c>
    </row>
    <row r="878" spans="1:44" x14ac:dyDescent="0.25">
      <c r="A878" s="20">
        <v>8384</v>
      </c>
      <c r="B878" s="21">
        <v>9106052514</v>
      </c>
      <c r="C878" s="22">
        <v>45940</v>
      </c>
      <c r="D878" s="22">
        <v>45945</v>
      </c>
      <c r="E878" s="23">
        <v>45940.880822604202</v>
      </c>
      <c r="F878" s="21" t="s">
        <v>7915</v>
      </c>
      <c r="G878" s="22"/>
      <c r="H878" s="20" t="s">
        <v>4127</v>
      </c>
      <c r="I878" s="21" t="s">
        <v>4128</v>
      </c>
      <c r="J878" s="20" t="s">
        <v>4129</v>
      </c>
      <c r="K878" s="20" t="s">
        <v>4130</v>
      </c>
      <c r="L878" s="21" t="s">
        <v>4766</v>
      </c>
      <c r="M878" s="20" t="s">
        <v>4767</v>
      </c>
      <c r="N878" s="20" t="s">
        <v>4768</v>
      </c>
      <c r="O878" s="20">
        <v>10</v>
      </c>
      <c r="P878" s="21" t="s">
        <v>4131</v>
      </c>
      <c r="Q878" s="20" t="s">
        <v>4099</v>
      </c>
      <c r="R878" s="21" t="s">
        <v>4132</v>
      </c>
      <c r="S878" s="21" t="s">
        <v>4133</v>
      </c>
      <c r="T878" s="20">
        <v>73431</v>
      </c>
      <c r="U878" s="20">
        <v>2</v>
      </c>
      <c r="V878" s="20">
        <v>0</v>
      </c>
      <c r="W878" s="20" t="s">
        <v>4767</v>
      </c>
      <c r="Y878" s="22">
        <v>45940.880822256899</v>
      </c>
      <c r="Z878" s="20" t="s">
        <v>7916</v>
      </c>
      <c r="AA878" s="20" t="s">
        <v>4134</v>
      </c>
      <c r="AB878" s="27">
        <v>9106052514</v>
      </c>
      <c r="AC878" s="25" t="str">
        <f>VLOOKUP(AB878,Data!AF:AG,2,0)</f>
        <v>9106052514-00033834</v>
      </c>
      <c r="AE878" s="25" t="str">
        <f>VLOOKUP(AC878,Data!A:G,7,0)</f>
        <v>00033834</v>
      </c>
      <c r="AF878" s="25" t="str">
        <f>VLOOKUP(AC878,Data!A:D,4,0)</f>
        <v>10/10/2025</v>
      </c>
      <c r="AG878" s="20" t="s">
        <v>164</v>
      </c>
      <c r="AH878" s="25" t="s">
        <v>3686</v>
      </c>
      <c r="AI878" s="25" t="str">
        <f>VLOOKUP(AG878,'mã win'!B:K,10,0)</f>
        <v>B</v>
      </c>
      <c r="AJ878" s="20" t="str">
        <f>VLOOKUP(Q878,'mã sp'!A:B,2,0)</f>
        <v>CGM300</v>
      </c>
      <c r="AK878" s="25" t="str">
        <f>VLOOKUP(AC878,Data!A:F,6,0)</f>
        <v>K25TTM</v>
      </c>
      <c r="AL878" s="20" t="str">
        <f t="shared" si="52"/>
        <v>2AVG WM+ THA 623 Triệu Quốc Đạt</v>
      </c>
      <c r="AM878" s="20" t="str">
        <f>VLOOKUP(AC878,Data!A:M,13,0)</f>
        <v>0104918404-020</v>
      </c>
      <c r="AO878" s="20" t="str">
        <f t="shared" si="53"/>
        <v/>
      </c>
      <c r="AP878" s="20" t="str">
        <f>IF(AND(AM878="0104918404",AO878=""),"WIN"&amp;L878,IF(AO878="",VLOOKUP(AM878,'mã win'!B:J,9,0),""))</f>
        <v>WIN-020</v>
      </c>
      <c r="AQ878" s="25" t="str">
        <f t="shared" si="54"/>
        <v>WIN-020</v>
      </c>
      <c r="AR878" s="1">
        <f t="shared" si="55"/>
        <v>158610.96</v>
      </c>
    </row>
    <row r="879" spans="1:44" x14ac:dyDescent="0.25">
      <c r="A879" s="20">
        <v>8385</v>
      </c>
      <c r="B879" s="21">
        <v>9106052526</v>
      </c>
      <c r="C879" s="22">
        <v>45940</v>
      </c>
      <c r="D879" s="22">
        <v>45945</v>
      </c>
      <c r="E879" s="23">
        <v>45940.881439548597</v>
      </c>
      <c r="F879" s="21" t="s">
        <v>7917</v>
      </c>
      <c r="G879" s="22"/>
      <c r="H879" s="20" t="s">
        <v>4127</v>
      </c>
      <c r="I879" s="21" t="s">
        <v>4128</v>
      </c>
      <c r="J879" s="20" t="s">
        <v>4129</v>
      </c>
      <c r="K879" s="20" t="s">
        <v>4130</v>
      </c>
      <c r="L879" s="21" t="s">
        <v>5059</v>
      </c>
      <c r="M879" s="20" t="s">
        <v>5060</v>
      </c>
      <c r="N879" s="20" t="s">
        <v>5061</v>
      </c>
      <c r="O879" s="20">
        <v>10</v>
      </c>
      <c r="P879" s="21" t="s">
        <v>4137</v>
      </c>
      <c r="Q879" s="20" t="s">
        <v>4098</v>
      </c>
      <c r="R879" s="21" t="s">
        <v>4138</v>
      </c>
      <c r="S879" s="21" t="s">
        <v>4133</v>
      </c>
      <c r="T879" s="20">
        <v>111058</v>
      </c>
      <c r="U879" s="20">
        <v>1</v>
      </c>
      <c r="V879" s="20">
        <v>0</v>
      </c>
      <c r="W879" s="20" t="s">
        <v>5060</v>
      </c>
      <c r="X879" s="20" t="s">
        <v>4161</v>
      </c>
      <c r="Y879" s="22">
        <v>45940.881439583303</v>
      </c>
      <c r="AA879" s="20" t="s">
        <v>4134</v>
      </c>
      <c r="AB879" s="27">
        <v>9106052526</v>
      </c>
      <c r="AC879" s="25" t="str">
        <f>VLOOKUP(AB879,Data!AF:AG,2,0)</f>
        <v>9106052526-00484873</v>
      </c>
      <c r="AE879" s="25" t="str">
        <f>VLOOKUP(AC879,Data!A:G,7,0)</f>
        <v>00484873</v>
      </c>
      <c r="AF879" s="25" t="str">
        <f>VLOOKUP(AC879,Data!A:D,4,0)</f>
        <v>10/10/2025</v>
      </c>
      <c r="AG879" s="20" t="s">
        <v>55</v>
      </c>
      <c r="AH879" s="25" t="s">
        <v>12428</v>
      </c>
      <c r="AI879" s="25" t="str">
        <f>VLOOKUP(AG879,'mã win'!B:K,10,0)</f>
        <v>B</v>
      </c>
      <c r="AJ879" s="20" t="str">
        <f>VLOOKUP(Q879,'mã sp'!A:B,2,0)</f>
        <v>GM500</v>
      </c>
      <c r="AK879" s="25" t="str">
        <f>VLOOKUP(AC879,Data!A:F,6,0)</f>
        <v>K25TTM</v>
      </c>
      <c r="AL879" s="20" t="str">
        <f t="shared" si="52"/>
        <v>5484 WM+ HNI Thôn An Duyên</v>
      </c>
      <c r="AM879" s="20" t="str">
        <f>VLOOKUP(AC879,Data!A:M,13,0)</f>
        <v>0104918404-002</v>
      </c>
      <c r="AN879" s="20">
        <f>MATCH(L879,[1]Khach_hang!$O:$O,0)</f>
        <v>1493</v>
      </c>
      <c r="AO879" s="20" t="str">
        <f t="shared" si="53"/>
        <v>WIN5484</v>
      </c>
      <c r="AP879" s="20" t="str">
        <f>IF(AND(AM879="0104918404",AO879=""),"WIN"&amp;L879,IF(AO879="",VLOOKUP(AM879,'mã win'!B:J,9,0),""))</f>
        <v/>
      </c>
      <c r="AQ879" s="25" t="str">
        <f t="shared" si="54"/>
        <v>WIN5484</v>
      </c>
      <c r="AR879" s="1">
        <f t="shared" si="55"/>
        <v>119942.64</v>
      </c>
    </row>
    <row r="880" spans="1:44" x14ac:dyDescent="0.25">
      <c r="A880" s="20">
        <v>8386</v>
      </c>
      <c r="B880" s="21">
        <v>9106052560</v>
      </c>
      <c r="C880" s="22">
        <v>45940</v>
      </c>
      <c r="D880" s="22">
        <v>45940</v>
      </c>
      <c r="E880" s="23">
        <v>45940.886957025497</v>
      </c>
      <c r="F880" s="21" t="s">
        <v>7918</v>
      </c>
      <c r="G880" s="22"/>
      <c r="H880" s="20" t="s">
        <v>4127</v>
      </c>
      <c r="I880" s="21" t="s">
        <v>4128</v>
      </c>
      <c r="J880" s="20" t="s">
        <v>4129</v>
      </c>
      <c r="K880" s="20" t="s">
        <v>4130</v>
      </c>
      <c r="L880" s="21" t="s">
        <v>4766</v>
      </c>
      <c r="M880" s="20" t="s">
        <v>4767</v>
      </c>
      <c r="N880" s="20" t="s">
        <v>4768</v>
      </c>
      <c r="O880" s="20">
        <v>10</v>
      </c>
      <c r="P880" s="21" t="s">
        <v>4141</v>
      </c>
      <c r="Q880" s="20" t="s">
        <v>4058</v>
      </c>
      <c r="R880" s="21" t="s">
        <v>4142</v>
      </c>
      <c r="S880" s="21" t="s">
        <v>4133</v>
      </c>
      <c r="T880" s="20">
        <v>37720</v>
      </c>
      <c r="U880" s="20">
        <v>4</v>
      </c>
      <c r="V880" s="20">
        <v>0</v>
      </c>
      <c r="W880" s="20" t="s">
        <v>4767</v>
      </c>
      <c r="Y880" s="22">
        <v>45940.886956678201</v>
      </c>
      <c r="Z880" s="20" t="s">
        <v>7919</v>
      </c>
      <c r="AA880" s="20" t="s">
        <v>4134</v>
      </c>
      <c r="AB880" s="27">
        <v>9106052560</v>
      </c>
      <c r="AC880" s="25" t="str">
        <f>VLOOKUP(AB880,Data!AF:AG,2,0)</f>
        <v>9106052560-00033838</v>
      </c>
      <c r="AE880" s="25" t="str">
        <f>VLOOKUP(AC880,Data!A:G,7,0)</f>
        <v>00033838</v>
      </c>
      <c r="AF880" s="25" t="str">
        <f>VLOOKUP(AC880,Data!A:D,4,0)</f>
        <v>10/10/2025</v>
      </c>
      <c r="AG880" s="20" t="s">
        <v>164</v>
      </c>
      <c r="AH880" s="25" t="s">
        <v>3686</v>
      </c>
      <c r="AI880" s="25" t="str">
        <f>VLOOKUP(AG880,'mã win'!B:K,10,0)</f>
        <v>B</v>
      </c>
      <c r="AJ880" s="20" t="str">
        <f>VLOOKUP(Q880,'mã sp'!A:B,2,0)</f>
        <v>MNH250</v>
      </c>
      <c r="AK880" s="25" t="str">
        <f>VLOOKUP(AC880,Data!A:F,6,0)</f>
        <v>K25TTM</v>
      </c>
      <c r="AL880" s="20" t="str">
        <f t="shared" si="52"/>
        <v>2AVG WM+ THA 623 Triệu Quốc Đạt</v>
      </c>
      <c r="AM880" s="20" t="str">
        <f>VLOOKUP(AC880,Data!A:M,13,0)</f>
        <v>0104918404-020</v>
      </c>
      <c r="AO880" s="20" t="str">
        <f t="shared" si="53"/>
        <v/>
      </c>
      <c r="AP880" s="20" t="str">
        <f>IF(AND(AM880="0104918404",AO880=""),"WIN"&amp;L880,IF(AO880="",VLOOKUP(AM880,'mã win'!B:J,9,0),""))</f>
        <v>WIN-020</v>
      </c>
      <c r="AQ880" s="25" t="str">
        <f t="shared" si="54"/>
        <v>WIN-020</v>
      </c>
      <c r="AR880" s="1">
        <f t="shared" si="55"/>
        <v>162950.39999999999</v>
      </c>
    </row>
    <row r="881" spans="1:44" x14ac:dyDescent="0.25">
      <c r="A881" s="20">
        <v>8387</v>
      </c>
      <c r="B881" s="21">
        <v>9106052580</v>
      </c>
      <c r="C881" s="22">
        <v>45940</v>
      </c>
      <c r="D881" s="22">
        <v>45940</v>
      </c>
      <c r="E881" s="23">
        <v>45940.891018483802</v>
      </c>
      <c r="F881" s="21" t="s">
        <v>7920</v>
      </c>
      <c r="G881" s="22"/>
      <c r="H881" s="20" t="s">
        <v>4127</v>
      </c>
      <c r="I881" s="21" t="s">
        <v>4128</v>
      </c>
      <c r="J881" s="20" t="s">
        <v>4129</v>
      </c>
      <c r="K881" s="20" t="s">
        <v>4130</v>
      </c>
      <c r="L881" s="21" t="s">
        <v>5621</v>
      </c>
      <c r="M881" s="20" t="s">
        <v>5622</v>
      </c>
      <c r="N881" s="20" t="s">
        <v>5623</v>
      </c>
      <c r="O881" s="20">
        <v>10</v>
      </c>
      <c r="P881" s="21" t="s">
        <v>4141</v>
      </c>
      <c r="Q881" s="20" t="s">
        <v>4058</v>
      </c>
      <c r="R881" s="21" t="s">
        <v>4142</v>
      </c>
      <c r="S881" s="21" t="s">
        <v>4133</v>
      </c>
      <c r="T881" s="20">
        <v>37720</v>
      </c>
      <c r="U881" s="20">
        <v>1</v>
      </c>
      <c r="V881" s="20">
        <v>0</v>
      </c>
      <c r="W881" s="20" t="s">
        <v>5622</v>
      </c>
      <c r="X881" s="20" t="s">
        <v>5624</v>
      </c>
      <c r="Y881" s="22">
        <v>45940.8910185532</v>
      </c>
      <c r="AA881" s="20" t="s">
        <v>4134</v>
      </c>
      <c r="AB881" s="27">
        <v>9106052580</v>
      </c>
      <c r="AC881" s="25" t="str">
        <f>VLOOKUP(AB881,Data!AF:AG,2,0)</f>
        <v>9106052580-00026217</v>
      </c>
      <c r="AE881" s="25" t="str">
        <f>VLOOKUP(AC881,Data!A:G,7,0)</f>
        <v>00026217</v>
      </c>
      <c r="AF881" s="25" t="str">
        <f>VLOOKUP(AC881,Data!A:D,4,0)</f>
        <v>10/10/2025</v>
      </c>
      <c r="AG881" s="20" t="s">
        <v>485</v>
      </c>
      <c r="AH881" s="25" t="s">
        <v>3669</v>
      </c>
      <c r="AI881" s="25" t="str">
        <f>VLOOKUP(AG881,'mã win'!B:K,10,0)</f>
        <v>N</v>
      </c>
      <c r="AJ881" s="20" t="str">
        <f>VLOOKUP(Q881,'mã sp'!A:B,2,0)</f>
        <v>MNH250</v>
      </c>
      <c r="AK881" s="25" t="str">
        <f>VLOOKUP(AC881,Data!A:F,6,0)</f>
        <v>K25TTM</v>
      </c>
      <c r="AL881" s="20" t="str">
        <f t="shared" si="52"/>
        <v>4292 WIN CTO 184 Trần Hưng Đạo</v>
      </c>
      <c r="AM881" s="20" t="str">
        <f>VLOOKUP(AC881,Data!A:M,13,0)</f>
        <v>0104918404-016</v>
      </c>
      <c r="AO881" s="20" t="str">
        <f t="shared" si="53"/>
        <v/>
      </c>
      <c r="AP881" s="20" t="str">
        <f>IF(AND(AM881="0104918404",AO881=""),"WIN"&amp;L881,IF(AO881="",VLOOKUP(AM881,'mã win'!B:J,9,0),""))</f>
        <v>WIN-CTO-01-016</v>
      </c>
      <c r="AQ881" s="25" t="str">
        <f t="shared" si="54"/>
        <v>WIN-CTO-01-016</v>
      </c>
      <c r="AR881" s="1">
        <f t="shared" si="55"/>
        <v>40737.599999999999</v>
      </c>
    </row>
    <row r="882" spans="1:44" x14ac:dyDescent="0.25">
      <c r="A882" s="20">
        <v>8388</v>
      </c>
      <c r="B882" s="21">
        <v>9106052587</v>
      </c>
      <c r="C882" s="22">
        <v>45940</v>
      </c>
      <c r="D882" s="22">
        <v>45940</v>
      </c>
      <c r="E882" s="23">
        <v>45940.892122569399</v>
      </c>
      <c r="F882" s="21" t="s">
        <v>7921</v>
      </c>
      <c r="G882" s="22"/>
      <c r="H882" s="20" t="s">
        <v>4127</v>
      </c>
      <c r="I882" s="21" t="s">
        <v>4128</v>
      </c>
      <c r="J882" s="20" t="s">
        <v>4129</v>
      </c>
      <c r="K882" s="20" t="s">
        <v>4130</v>
      </c>
      <c r="L882" s="21" t="s">
        <v>4766</v>
      </c>
      <c r="M882" s="20" t="s">
        <v>4767</v>
      </c>
      <c r="N882" s="20" t="s">
        <v>4768</v>
      </c>
      <c r="O882" s="20">
        <v>10</v>
      </c>
      <c r="P882" s="21" t="s">
        <v>4176</v>
      </c>
      <c r="Q882" s="20" t="s">
        <v>4009</v>
      </c>
      <c r="R882" s="21" t="s">
        <v>4177</v>
      </c>
      <c r="S882" s="21" t="s">
        <v>4133</v>
      </c>
      <c r="T882" s="20">
        <v>41328</v>
      </c>
      <c r="U882" s="20">
        <v>2</v>
      </c>
      <c r="V882" s="20">
        <v>0</v>
      </c>
      <c r="W882" s="20" t="s">
        <v>4767</v>
      </c>
      <c r="Y882" s="22">
        <v>45940.892122256897</v>
      </c>
      <c r="Z882" s="20" t="s">
        <v>7922</v>
      </c>
      <c r="AA882" s="20" t="s">
        <v>4134</v>
      </c>
      <c r="AB882" s="27">
        <v>9106052587</v>
      </c>
      <c r="AC882" s="25" t="str">
        <f>VLOOKUP(AB882,Data!AF:AG,2,0)</f>
        <v>9106052587-00033840</v>
      </c>
      <c r="AE882" s="25" t="str">
        <f>VLOOKUP(AC882,Data!A:G,7,0)</f>
        <v>00033840</v>
      </c>
      <c r="AF882" s="25" t="str">
        <f>VLOOKUP(AC882,Data!A:D,4,0)</f>
        <v>10/10/2025</v>
      </c>
      <c r="AG882" s="20" t="s">
        <v>164</v>
      </c>
      <c r="AH882" s="25" t="s">
        <v>3686</v>
      </c>
      <c r="AI882" s="25" t="str">
        <f>VLOOKUP(AG882,'mã win'!B:K,10,0)</f>
        <v>B</v>
      </c>
      <c r="AJ882" s="20" t="str">
        <f>VLOOKUP(Q882,'mã sp'!A:B,2,0)</f>
        <v>GSG250</v>
      </c>
      <c r="AK882" s="25" t="str">
        <f>VLOOKUP(AC882,Data!A:F,6,0)</f>
        <v>K25TTM</v>
      </c>
      <c r="AL882" s="20" t="str">
        <f t="shared" si="52"/>
        <v>2AVG WM+ THA 623 Triệu Quốc Đạt</v>
      </c>
      <c r="AM882" s="20" t="str">
        <f>VLOOKUP(AC882,Data!A:M,13,0)</f>
        <v>0104918404-020</v>
      </c>
      <c r="AO882" s="20" t="str">
        <f t="shared" si="53"/>
        <v/>
      </c>
      <c r="AP882" s="20" t="str">
        <f>IF(AND(AM882="0104918404",AO882=""),"WIN"&amp;L882,IF(AO882="",VLOOKUP(AM882,'mã win'!B:J,9,0),""))</f>
        <v>WIN-020</v>
      </c>
      <c r="AQ882" s="25" t="str">
        <f t="shared" si="54"/>
        <v>WIN-020</v>
      </c>
      <c r="AR882" s="1">
        <f t="shared" si="55"/>
        <v>89268.479999999996</v>
      </c>
    </row>
    <row r="883" spans="1:44" x14ac:dyDescent="0.25">
      <c r="A883" s="20">
        <v>8389</v>
      </c>
      <c r="B883" s="21">
        <v>9106052587</v>
      </c>
      <c r="C883" s="22">
        <v>45940</v>
      </c>
      <c r="D883" s="22">
        <v>45940</v>
      </c>
      <c r="E883" s="23">
        <v>45940.892122569399</v>
      </c>
      <c r="F883" s="21" t="s">
        <v>7921</v>
      </c>
      <c r="G883" s="22"/>
      <c r="H883" s="20" t="s">
        <v>4127</v>
      </c>
      <c r="I883" s="21" t="s">
        <v>4128</v>
      </c>
      <c r="J883" s="20" t="s">
        <v>4129</v>
      </c>
      <c r="K883" s="20" t="s">
        <v>4130</v>
      </c>
      <c r="L883" s="21" t="s">
        <v>4766</v>
      </c>
      <c r="M883" s="20" t="s">
        <v>4767</v>
      </c>
      <c r="N883" s="20" t="s">
        <v>4768</v>
      </c>
      <c r="O883" s="20">
        <v>20</v>
      </c>
      <c r="P883" s="21" t="s">
        <v>4171</v>
      </c>
      <c r="Q883" s="20" t="s">
        <v>3998</v>
      </c>
      <c r="R883" s="21" t="s">
        <v>4172</v>
      </c>
      <c r="S883" s="21" t="s">
        <v>4133</v>
      </c>
      <c r="T883" s="20">
        <v>49500</v>
      </c>
      <c r="U883" s="20">
        <v>2</v>
      </c>
      <c r="V883" s="20">
        <v>0</v>
      </c>
      <c r="W883" s="20" t="s">
        <v>4767</v>
      </c>
      <c r="Y883" s="22">
        <v>45940.892122256897</v>
      </c>
      <c r="Z883" s="20" t="s">
        <v>7922</v>
      </c>
      <c r="AA883" s="20" t="s">
        <v>4134</v>
      </c>
      <c r="AB883" s="27">
        <v>9106052587</v>
      </c>
      <c r="AC883" s="25" t="str">
        <f>VLOOKUP(AB883,Data!AF:AG,2,0)</f>
        <v>9106052587-00033840</v>
      </c>
      <c r="AE883" s="25" t="str">
        <f>VLOOKUP(AC883,Data!A:G,7,0)</f>
        <v>00033840</v>
      </c>
      <c r="AF883" s="25" t="str">
        <f>VLOOKUP(AC883,Data!A:D,4,0)</f>
        <v>10/10/2025</v>
      </c>
      <c r="AG883" s="20" t="s">
        <v>164</v>
      </c>
      <c r="AH883" s="25" t="s">
        <v>3686</v>
      </c>
      <c r="AI883" s="25" t="str">
        <f>VLOOKUP(AG883,'mã win'!B:K,10,0)</f>
        <v>B</v>
      </c>
      <c r="AJ883" s="20" t="str">
        <f>VLOOKUP(Q883,'mã sp'!A:B,2,0)</f>
        <v>GL250</v>
      </c>
      <c r="AK883" s="25" t="str">
        <f>VLOOKUP(AC883,Data!A:F,6,0)</f>
        <v>K25TTM</v>
      </c>
      <c r="AL883" s="20" t="str">
        <f t="shared" si="52"/>
        <v>2AVG WM+ THA 623 Triệu Quốc Đạt</v>
      </c>
      <c r="AM883" s="20" t="str">
        <f>VLOOKUP(AC883,Data!A:M,13,0)</f>
        <v>0104918404-020</v>
      </c>
      <c r="AO883" s="20" t="str">
        <f t="shared" si="53"/>
        <v/>
      </c>
      <c r="AP883" s="20" t="str">
        <f>IF(AND(AM883="0104918404",AO883=""),"WIN"&amp;L883,IF(AO883="",VLOOKUP(AM883,'mã win'!B:J,9,0),""))</f>
        <v>WIN-020</v>
      </c>
      <c r="AQ883" s="25" t="str">
        <f t="shared" si="54"/>
        <v>WIN-020</v>
      </c>
      <c r="AR883" s="1">
        <f t="shared" si="55"/>
        <v>106920</v>
      </c>
    </row>
    <row r="884" spans="1:44" x14ac:dyDescent="0.25">
      <c r="A884" s="20">
        <v>8390</v>
      </c>
      <c r="B884" s="21">
        <v>9106052534</v>
      </c>
      <c r="C884" s="22">
        <v>45940</v>
      </c>
      <c r="D884" s="22">
        <v>45945</v>
      </c>
      <c r="E884" s="23">
        <v>45940.893767627298</v>
      </c>
      <c r="F884" s="21" t="s">
        <v>7923</v>
      </c>
      <c r="G884" s="22"/>
      <c r="H884" s="20" t="s">
        <v>4127</v>
      </c>
      <c r="I884" s="21" t="s">
        <v>4128</v>
      </c>
      <c r="J884" s="20" t="s">
        <v>4129</v>
      </c>
      <c r="K884" s="20" t="s">
        <v>4130</v>
      </c>
      <c r="L884" s="21" t="s">
        <v>5265</v>
      </c>
      <c r="M884" s="20" t="s">
        <v>5266</v>
      </c>
      <c r="N884" s="20" t="s">
        <v>5267</v>
      </c>
      <c r="O884" s="20">
        <v>10</v>
      </c>
      <c r="P884" s="21" t="s">
        <v>4135</v>
      </c>
      <c r="Q884" s="20" t="s">
        <v>4086</v>
      </c>
      <c r="R884" s="21" t="s">
        <v>4136</v>
      </c>
      <c r="S884" s="21" t="s">
        <v>4133</v>
      </c>
      <c r="T884" s="20">
        <v>45588</v>
      </c>
      <c r="U884" s="20">
        <v>1</v>
      </c>
      <c r="V884" s="20">
        <v>0</v>
      </c>
      <c r="W884" s="20" t="s">
        <v>5268</v>
      </c>
      <c r="Y884" s="22">
        <v>45940.893767280097</v>
      </c>
      <c r="Z884" s="20" t="s">
        <v>7924</v>
      </c>
      <c r="AA884" s="20" t="s">
        <v>4134</v>
      </c>
      <c r="AB884" s="27">
        <v>9106052534</v>
      </c>
      <c r="AC884" s="25" t="str">
        <f>VLOOKUP(AB884,Data!AF:AG,2,0)</f>
        <v>9106052534-00016033</v>
      </c>
      <c r="AE884" s="25" t="str">
        <f>VLOOKUP(AC884,Data!A:G,7,0)</f>
        <v>00016033</v>
      </c>
      <c r="AF884" s="25" t="str">
        <f>VLOOKUP(AC884,Data!A:D,4,0)</f>
        <v>10/10/2025</v>
      </c>
      <c r="AG884" s="20" t="s">
        <v>189</v>
      </c>
      <c r="AH884" s="25" t="s">
        <v>3844</v>
      </c>
      <c r="AI884" s="25" t="str">
        <f>VLOOKUP(AG884,'mã win'!B:K,10,0)</f>
        <v>N</v>
      </c>
      <c r="AJ884" s="20" t="str">
        <f>VLOOKUP(Q884,'mã sp'!A:B,2,0)</f>
        <v>TH200</v>
      </c>
      <c r="AK884" s="25" t="str">
        <f>VLOOKUP(AC884,Data!A:F,6,0)</f>
        <v>K25TTM</v>
      </c>
      <c r="AL884" s="20" t="str">
        <f t="shared" si="52"/>
        <v>2AVC WM+ QNM Thôn Tất Viên, Bình Phục</v>
      </c>
      <c r="AM884" s="20" t="str">
        <f>VLOOKUP(AC884,Data!A:M,13,0)</f>
        <v>0104918404-061</v>
      </c>
      <c r="AO884" s="20" t="str">
        <f t="shared" si="53"/>
        <v/>
      </c>
      <c r="AP884" s="20" t="str">
        <f>IF(AND(AM884="0104918404",AO884=""),"WIN"&amp;L884,IF(AO884="",VLOOKUP(AM884,'mã win'!B:J,9,0),""))</f>
        <v>WIN-061</v>
      </c>
      <c r="AQ884" s="25" t="str">
        <f t="shared" si="54"/>
        <v>WIN-061</v>
      </c>
      <c r="AR884" s="1">
        <f t="shared" si="55"/>
        <v>49235.040000000001</v>
      </c>
    </row>
    <row r="885" spans="1:44" x14ac:dyDescent="0.25">
      <c r="A885" s="20">
        <v>8391</v>
      </c>
      <c r="B885" s="21">
        <v>9106052573</v>
      </c>
      <c r="C885" s="22">
        <v>45940</v>
      </c>
      <c r="D885" s="22">
        <v>45945</v>
      </c>
      <c r="E885" s="23">
        <v>45940.896218252303</v>
      </c>
      <c r="F885" s="21" t="s">
        <v>7925</v>
      </c>
      <c r="G885" s="22"/>
      <c r="H885" s="20" t="s">
        <v>4127</v>
      </c>
      <c r="I885" s="21" t="s">
        <v>4128</v>
      </c>
      <c r="J885" s="20" t="s">
        <v>4129</v>
      </c>
      <c r="K885" s="20" t="s">
        <v>4130</v>
      </c>
      <c r="L885" s="21" t="s">
        <v>5028</v>
      </c>
      <c r="M885" s="20" t="s">
        <v>5029</v>
      </c>
      <c r="N885" s="20" t="s">
        <v>5030</v>
      </c>
      <c r="O885" s="20">
        <v>10</v>
      </c>
      <c r="P885" s="21" t="s">
        <v>4137</v>
      </c>
      <c r="Q885" s="20" t="s">
        <v>4098</v>
      </c>
      <c r="R885" s="21" t="s">
        <v>4138</v>
      </c>
      <c r="S885" s="21" t="s">
        <v>4133</v>
      </c>
      <c r="T885" s="20">
        <v>111058</v>
      </c>
      <c r="U885" s="20">
        <v>2</v>
      </c>
      <c r="V885" s="20">
        <v>0</v>
      </c>
      <c r="W885" s="20" t="s">
        <v>5031</v>
      </c>
      <c r="Y885" s="22">
        <v>45940.896217743102</v>
      </c>
      <c r="Z885" s="20" t="s">
        <v>7926</v>
      </c>
      <c r="AA885" s="20" t="s">
        <v>4134</v>
      </c>
      <c r="AB885" s="27">
        <v>9106052573</v>
      </c>
      <c r="AC885" s="25" t="str">
        <f>VLOOKUP(AB885,Data!AF:AG,2,0)</f>
        <v>9106052573-00033839</v>
      </c>
      <c r="AE885" s="25" t="str">
        <f>VLOOKUP(AC885,Data!A:G,7,0)</f>
        <v>00033839</v>
      </c>
      <c r="AF885" s="25" t="str">
        <f>VLOOKUP(AC885,Data!A:D,4,0)</f>
        <v>10/10/2025</v>
      </c>
      <c r="AG885" s="20" t="s">
        <v>164</v>
      </c>
      <c r="AH885" s="25" t="s">
        <v>3686</v>
      </c>
      <c r="AI885" s="25" t="str">
        <f>VLOOKUP(AG885,'mã win'!B:K,10,0)</f>
        <v>B</v>
      </c>
      <c r="AJ885" s="20" t="str">
        <f>VLOOKUP(Q885,'mã sp'!A:B,2,0)</f>
        <v>GM500</v>
      </c>
      <c r="AK885" s="25" t="str">
        <f>VLOOKUP(AC885,Data!A:F,6,0)</f>
        <v>K25TTM</v>
      </c>
      <c r="AL885" s="20" t="str">
        <f t="shared" si="52"/>
        <v>2AAF WM+ THA 630 Lê Thái Tổ, Triệu Sơn</v>
      </c>
      <c r="AM885" s="20" t="str">
        <f>VLOOKUP(AC885,Data!A:M,13,0)</f>
        <v>0104918404-020</v>
      </c>
      <c r="AO885" s="20" t="str">
        <f t="shared" si="53"/>
        <v/>
      </c>
      <c r="AP885" s="20" t="str">
        <f>IF(AND(AM885="0104918404",AO885=""),"WIN"&amp;L885,IF(AO885="",VLOOKUP(AM885,'mã win'!B:J,9,0),""))</f>
        <v>WIN-020</v>
      </c>
      <c r="AQ885" s="25" t="str">
        <f t="shared" si="54"/>
        <v>WIN-020</v>
      </c>
      <c r="AR885" s="1">
        <f t="shared" si="55"/>
        <v>239885.28</v>
      </c>
    </row>
    <row r="886" spans="1:44" x14ac:dyDescent="0.25">
      <c r="A886" s="20">
        <v>8392</v>
      </c>
      <c r="B886" s="21">
        <v>9106052592</v>
      </c>
      <c r="C886" s="22">
        <v>45940</v>
      </c>
      <c r="D886" s="22">
        <v>45945</v>
      </c>
      <c r="E886" s="23">
        <v>45940.896535567103</v>
      </c>
      <c r="F886" s="21" t="s">
        <v>7927</v>
      </c>
      <c r="G886" s="22"/>
      <c r="H886" s="20" t="s">
        <v>4127</v>
      </c>
      <c r="I886" s="21" t="s">
        <v>4128</v>
      </c>
      <c r="J886" s="20" t="s">
        <v>4129</v>
      </c>
      <c r="K886" s="20" t="s">
        <v>4130</v>
      </c>
      <c r="L886" s="21" t="s">
        <v>5566</v>
      </c>
      <c r="M886" s="20" t="s">
        <v>5567</v>
      </c>
      <c r="N886" s="20" t="s">
        <v>5568</v>
      </c>
      <c r="O886" s="20">
        <v>10</v>
      </c>
      <c r="P886" s="21" t="s">
        <v>4137</v>
      </c>
      <c r="Q886" s="20" t="s">
        <v>4098</v>
      </c>
      <c r="R886" s="21" t="s">
        <v>4138</v>
      </c>
      <c r="S886" s="21" t="s">
        <v>4133</v>
      </c>
      <c r="T886" s="20">
        <v>111058</v>
      </c>
      <c r="U886" s="20">
        <v>1</v>
      </c>
      <c r="V886" s="20">
        <v>0</v>
      </c>
      <c r="W886" s="20" t="s">
        <v>5569</v>
      </c>
      <c r="X886" s="20" t="s">
        <v>5570</v>
      </c>
      <c r="Y886" s="22">
        <v>45940.896535104199</v>
      </c>
      <c r="Z886" s="20" t="s">
        <v>7928</v>
      </c>
      <c r="AA886" s="20" t="s">
        <v>4134</v>
      </c>
      <c r="AB886" s="27">
        <v>9106052592</v>
      </c>
      <c r="AC886" s="25" t="str">
        <f>VLOOKUP(AB886,Data!AF:AG,2,0)</f>
        <v>9106052592-00010260</v>
      </c>
      <c r="AE886" s="25" t="str">
        <f>VLOOKUP(AC886,Data!A:G,7,0)</f>
        <v>00010260</v>
      </c>
      <c r="AF886" s="25" t="str">
        <f>VLOOKUP(AC886,Data!A:D,4,0)</f>
        <v>10/10/2025</v>
      </c>
      <c r="AG886" s="20" t="s">
        <v>704</v>
      </c>
      <c r="AH886" s="25" t="s">
        <v>3722</v>
      </c>
      <c r="AI886" s="25" t="str">
        <f>VLOOKUP(AG886,'mã win'!B:K,10,0)</f>
        <v>N</v>
      </c>
      <c r="AJ886" s="20" t="str">
        <f>VLOOKUP(Q886,'mã sp'!A:B,2,0)</f>
        <v>GM500</v>
      </c>
      <c r="AK886" s="25" t="str">
        <f>VLOOKUP(AC886,Data!A:F,6,0)</f>
        <v>K25TTM</v>
      </c>
      <c r="AL886" s="20" t="str">
        <f t="shared" si="52"/>
        <v>3748 WM+ KHA Lô 232 Khu A - Đông Nam</v>
      </c>
      <c r="AM886" s="20" t="str">
        <f>VLOOKUP(AC886,Data!A:M,13,0)</f>
        <v>0104918404-028</v>
      </c>
      <c r="AO886" s="20" t="str">
        <f t="shared" si="53"/>
        <v/>
      </c>
      <c r="AP886" s="20" t="str">
        <f>IF(AND(AM886="0104918404",AO886=""),"WIN"&amp;L886,IF(AO886="",VLOOKUP(AM886,'mã win'!B:J,9,0),""))</f>
        <v>WIN-028</v>
      </c>
      <c r="AQ886" s="25" t="str">
        <f t="shared" si="54"/>
        <v>WIN-028</v>
      </c>
      <c r="AR886" s="1">
        <f t="shared" si="55"/>
        <v>119942.64</v>
      </c>
    </row>
    <row r="887" spans="1:44" x14ac:dyDescent="0.25">
      <c r="A887" s="20">
        <v>8393</v>
      </c>
      <c r="B887" s="21">
        <v>9106052624</v>
      </c>
      <c r="C887" s="22">
        <v>45940</v>
      </c>
      <c r="D887" s="22">
        <v>45940</v>
      </c>
      <c r="E887" s="23">
        <v>45940.901070717598</v>
      </c>
      <c r="F887" s="21" t="s">
        <v>7929</v>
      </c>
      <c r="G887" s="22"/>
      <c r="H887" s="20" t="s">
        <v>4127</v>
      </c>
      <c r="I887" s="21" t="s">
        <v>4128</v>
      </c>
      <c r="J887" s="20" t="s">
        <v>4129</v>
      </c>
      <c r="K887" s="20" t="s">
        <v>4130</v>
      </c>
      <c r="L887" s="21" t="s">
        <v>6046</v>
      </c>
      <c r="M887" s="20" t="s">
        <v>6047</v>
      </c>
      <c r="N887" s="20" t="s">
        <v>6048</v>
      </c>
      <c r="O887" s="20">
        <v>10</v>
      </c>
      <c r="P887" s="21" t="s">
        <v>4141</v>
      </c>
      <c r="Q887" s="20" t="s">
        <v>4058</v>
      </c>
      <c r="R887" s="21" t="s">
        <v>4142</v>
      </c>
      <c r="S887" s="21" t="s">
        <v>4133</v>
      </c>
      <c r="T887" s="20">
        <v>37720</v>
      </c>
      <c r="U887" s="20">
        <v>3</v>
      </c>
      <c r="V887" s="20">
        <v>0</v>
      </c>
      <c r="W887" s="20" t="s">
        <v>6047</v>
      </c>
      <c r="X887" s="20" t="s">
        <v>4161</v>
      </c>
      <c r="Y887" s="22">
        <v>45940.901070486099</v>
      </c>
      <c r="Z887" s="20" t="s">
        <v>7930</v>
      </c>
      <c r="AA887" s="20" t="s">
        <v>4134</v>
      </c>
      <c r="AB887" s="27">
        <v>9106052624</v>
      </c>
      <c r="AC887" s="25" t="str">
        <f>VLOOKUP(AB887,Data!AF:AG,2,0)</f>
        <v>9106052624-00010851</v>
      </c>
      <c r="AE887" s="25" t="str">
        <f>VLOOKUP(AC887,Data!A:G,7,0)</f>
        <v>00010851</v>
      </c>
      <c r="AF887" s="25" t="str">
        <f>VLOOKUP(AC887,Data!A:D,4,0)</f>
        <v>10/10/2025</v>
      </c>
      <c r="AG887" s="20" t="s">
        <v>839</v>
      </c>
      <c r="AH887" s="25" t="s">
        <v>3880</v>
      </c>
      <c r="AI887" s="25" t="str">
        <f>VLOOKUP(AG887,'mã win'!B:K,10,0)</f>
        <v>N</v>
      </c>
      <c r="AJ887" s="20" t="str">
        <f>VLOOKUP(Q887,'mã sp'!A:B,2,0)</f>
        <v>MNH250</v>
      </c>
      <c r="AK887" s="25" t="str">
        <f>VLOOKUP(AC887,Data!A:F,6,0)</f>
        <v>K25TTM</v>
      </c>
      <c r="AL887" s="20" t="str">
        <f t="shared" si="52"/>
        <v>5035 WM+ QTI 150 Nguyễn Du</v>
      </c>
      <c r="AM887" s="20" t="str">
        <f>VLOOKUP(AC887,Data!A:M,13,0)</f>
        <v>0104918404-070</v>
      </c>
      <c r="AO887" s="20" t="str">
        <f t="shared" si="53"/>
        <v/>
      </c>
      <c r="AP887" s="20" t="str">
        <f>IF(AND(AM887="0104918404",AO887=""),"WIN"&amp;L887,IF(AO887="",VLOOKUP(AM887,'mã win'!B:J,9,0),""))</f>
        <v>WIN-070</v>
      </c>
      <c r="AQ887" s="25" t="str">
        <f t="shared" si="54"/>
        <v>WIN-070</v>
      </c>
      <c r="AR887" s="1">
        <f t="shared" si="55"/>
        <v>122212.8</v>
      </c>
    </row>
    <row r="888" spans="1:44" x14ac:dyDescent="0.25">
      <c r="A888" s="20">
        <v>8394</v>
      </c>
      <c r="B888" s="21">
        <v>9106052664</v>
      </c>
      <c r="C888" s="22">
        <v>45940</v>
      </c>
      <c r="D888" s="22">
        <v>45940</v>
      </c>
      <c r="E888" s="23">
        <v>45940.906989270799</v>
      </c>
      <c r="F888" s="21" t="s">
        <v>7931</v>
      </c>
      <c r="G888" s="22"/>
      <c r="H888" s="20" t="s">
        <v>4127</v>
      </c>
      <c r="I888" s="21" t="s">
        <v>4128</v>
      </c>
      <c r="J888" s="20" t="s">
        <v>4129</v>
      </c>
      <c r="K888" s="20" t="s">
        <v>4130</v>
      </c>
      <c r="L888" s="21" t="s">
        <v>6046</v>
      </c>
      <c r="M888" s="20" t="s">
        <v>6047</v>
      </c>
      <c r="N888" s="20" t="s">
        <v>6048</v>
      </c>
      <c r="O888" s="20">
        <v>10</v>
      </c>
      <c r="P888" s="21" t="s">
        <v>4139</v>
      </c>
      <c r="Q888" s="20" t="s">
        <v>3948</v>
      </c>
      <c r="R888" s="21" t="s">
        <v>4140</v>
      </c>
      <c r="S888" s="21" t="s">
        <v>4133</v>
      </c>
      <c r="T888" s="20">
        <v>74250</v>
      </c>
      <c r="U888" s="20">
        <v>2</v>
      </c>
      <c r="V888" s="20">
        <v>0</v>
      </c>
      <c r="W888" s="20" t="s">
        <v>6047</v>
      </c>
      <c r="X888" s="20" t="s">
        <v>4161</v>
      </c>
      <c r="Y888" s="22">
        <v>45940.906988692099</v>
      </c>
      <c r="Z888" s="20" t="s">
        <v>7932</v>
      </c>
      <c r="AA888" s="20" t="s">
        <v>4134</v>
      </c>
      <c r="AB888" s="27">
        <v>9106052664</v>
      </c>
      <c r="AC888" s="25" t="str">
        <f>VLOOKUP(AB888,Data!AF:AG,2,0)</f>
        <v>9106052664-00010855</v>
      </c>
      <c r="AE888" s="25" t="str">
        <f>VLOOKUP(AC888,Data!A:G,7,0)</f>
        <v>00010855</v>
      </c>
      <c r="AF888" s="25" t="str">
        <f>VLOOKUP(AC888,Data!A:D,4,0)</f>
        <v>10/10/2025</v>
      </c>
      <c r="AG888" s="20" t="s">
        <v>839</v>
      </c>
      <c r="AH888" s="25" t="s">
        <v>3880</v>
      </c>
      <c r="AI888" s="25" t="str">
        <f>VLOOKUP(AG888,'mã win'!B:K,10,0)</f>
        <v>N</v>
      </c>
      <c r="AJ888" s="20" t="str">
        <f>VLOOKUP(Q888,'mã sp'!A:B,2,0)</f>
        <v>CC300</v>
      </c>
      <c r="AK888" s="25" t="str">
        <f>VLOOKUP(AC888,Data!A:F,6,0)</f>
        <v>K25TTM</v>
      </c>
      <c r="AL888" s="20" t="str">
        <f t="shared" si="52"/>
        <v>5035 WM+ QTI 150 Nguyễn Du</v>
      </c>
      <c r="AM888" s="20" t="str">
        <f>VLOOKUP(AC888,Data!A:M,13,0)</f>
        <v>0104918404-070</v>
      </c>
      <c r="AO888" s="20" t="str">
        <f t="shared" si="53"/>
        <v/>
      </c>
      <c r="AP888" s="20" t="str">
        <f>IF(AND(AM888="0104918404",AO888=""),"WIN"&amp;L888,IF(AO888="",VLOOKUP(AM888,'mã win'!B:J,9,0),""))</f>
        <v>WIN-070</v>
      </c>
      <c r="AQ888" s="25" t="str">
        <f t="shared" si="54"/>
        <v>WIN-070</v>
      </c>
      <c r="AR888" s="1">
        <f t="shared" si="55"/>
        <v>160380</v>
      </c>
    </row>
    <row r="889" spans="1:44" x14ac:dyDescent="0.25">
      <c r="A889" s="20">
        <v>8395</v>
      </c>
      <c r="B889" s="21">
        <v>9106052680</v>
      </c>
      <c r="C889" s="22">
        <v>45940</v>
      </c>
      <c r="D889" s="22">
        <v>45940</v>
      </c>
      <c r="E889" s="23">
        <v>45940.911988622698</v>
      </c>
      <c r="F889" s="21" t="s">
        <v>7933</v>
      </c>
      <c r="G889" s="22"/>
      <c r="H889" s="20" t="s">
        <v>4127</v>
      </c>
      <c r="I889" s="21" t="s">
        <v>4128</v>
      </c>
      <c r="J889" s="20" t="s">
        <v>4129</v>
      </c>
      <c r="K889" s="20" t="s">
        <v>4130</v>
      </c>
      <c r="L889" s="21" t="s">
        <v>6046</v>
      </c>
      <c r="M889" s="20" t="s">
        <v>6047</v>
      </c>
      <c r="N889" s="20" t="s">
        <v>6048</v>
      </c>
      <c r="O889" s="20">
        <v>10</v>
      </c>
      <c r="P889" s="21" t="s">
        <v>4152</v>
      </c>
      <c r="Q889" s="20" t="s">
        <v>4012</v>
      </c>
      <c r="R889" s="21" t="s">
        <v>4153</v>
      </c>
      <c r="S889" s="21" t="s">
        <v>4133</v>
      </c>
      <c r="T889" s="20">
        <v>50182</v>
      </c>
      <c r="U889" s="20">
        <v>2</v>
      </c>
      <c r="V889" s="20">
        <v>0</v>
      </c>
      <c r="W889" s="20" t="s">
        <v>6047</v>
      </c>
      <c r="X889" s="20" t="s">
        <v>4161</v>
      </c>
      <c r="Y889" s="22">
        <v>45940.911988310203</v>
      </c>
      <c r="Z889" s="20" t="s">
        <v>7934</v>
      </c>
      <c r="AA889" s="20" t="s">
        <v>4134</v>
      </c>
      <c r="AB889" s="27">
        <v>9106052680</v>
      </c>
      <c r="AC889" s="25" t="str">
        <f>VLOOKUP(AB889,Data!AF:AG,2,0)</f>
        <v>9106052680-00010856</v>
      </c>
      <c r="AE889" s="25" t="str">
        <f>VLOOKUP(AC889,Data!A:G,7,0)</f>
        <v>00010856</v>
      </c>
      <c r="AF889" s="25" t="str">
        <f>VLOOKUP(AC889,Data!A:D,4,0)</f>
        <v>10/10/2025</v>
      </c>
      <c r="AG889" s="20" t="s">
        <v>839</v>
      </c>
      <c r="AH889" s="25" t="s">
        <v>3880</v>
      </c>
      <c r="AI889" s="25" t="str">
        <f>VLOOKUP(AG889,'mã win'!B:K,10,0)</f>
        <v>N</v>
      </c>
      <c r="AJ889" s="20" t="str">
        <f>VLOOKUP(Q889,'mã sp'!A:B,2,0)</f>
        <v>GTLX250G</v>
      </c>
      <c r="AK889" s="25" t="str">
        <f>VLOOKUP(AC889,Data!A:F,6,0)</f>
        <v>K25TTM</v>
      </c>
      <c r="AL889" s="20" t="str">
        <f t="shared" si="52"/>
        <v>5035 WM+ QTI 150 Nguyễn Du</v>
      </c>
      <c r="AM889" s="20" t="str">
        <f>VLOOKUP(AC889,Data!A:M,13,0)</f>
        <v>0104918404-070</v>
      </c>
      <c r="AO889" s="20" t="str">
        <f t="shared" si="53"/>
        <v/>
      </c>
      <c r="AP889" s="20" t="str">
        <f>IF(AND(AM889="0104918404",AO889=""),"WIN"&amp;L889,IF(AO889="",VLOOKUP(AM889,'mã win'!B:J,9,0),""))</f>
        <v>WIN-070</v>
      </c>
      <c r="AQ889" s="25" t="str">
        <f t="shared" si="54"/>
        <v>WIN-070</v>
      </c>
      <c r="AR889" s="1">
        <f t="shared" si="55"/>
        <v>108393.12</v>
      </c>
    </row>
    <row r="890" spans="1:44" x14ac:dyDescent="0.25">
      <c r="A890" s="20">
        <v>8396</v>
      </c>
      <c r="B890" s="21">
        <v>9106052668</v>
      </c>
      <c r="C890" s="22">
        <v>45940</v>
      </c>
      <c r="D890" s="22">
        <v>45945</v>
      </c>
      <c r="E890" s="23">
        <v>45940.9135048264</v>
      </c>
      <c r="F890" s="21" t="s">
        <v>7935</v>
      </c>
      <c r="G890" s="22"/>
      <c r="H890" s="20" t="s">
        <v>4127</v>
      </c>
      <c r="I890" s="21" t="s">
        <v>4128</v>
      </c>
      <c r="J890" s="20" t="s">
        <v>4129</v>
      </c>
      <c r="K890" s="20" t="s">
        <v>4130</v>
      </c>
      <c r="L890" s="21" t="s">
        <v>4692</v>
      </c>
      <c r="M890" s="20" t="s">
        <v>4693</v>
      </c>
      <c r="N890" s="20" t="s">
        <v>4694</v>
      </c>
      <c r="O890" s="20">
        <v>10</v>
      </c>
      <c r="P890" s="21" t="s">
        <v>4137</v>
      </c>
      <c r="Q890" s="20" t="s">
        <v>4098</v>
      </c>
      <c r="R890" s="21" t="s">
        <v>4138</v>
      </c>
      <c r="S890" s="21" t="s">
        <v>4133</v>
      </c>
      <c r="T890" s="20">
        <v>111058</v>
      </c>
      <c r="U890" s="20">
        <v>1</v>
      </c>
      <c r="V890" s="20">
        <v>0</v>
      </c>
      <c r="W890" s="20" t="s">
        <v>4693</v>
      </c>
      <c r="Y890" s="22">
        <v>45940.913504398202</v>
      </c>
      <c r="AA890" s="20" t="s">
        <v>4134</v>
      </c>
      <c r="AB890" s="27">
        <v>9106052668</v>
      </c>
      <c r="AC890" s="25" t="str">
        <f>VLOOKUP(AB890,Data!AF:AG,2,0)</f>
        <v>9106052668-00014448</v>
      </c>
      <c r="AE890" s="25" t="str">
        <f>VLOOKUP(AC890,Data!A:G,7,0)</f>
        <v>00014448</v>
      </c>
      <c r="AF890" s="25" t="str">
        <f>VLOOKUP(AC890,Data!A:D,4,0)</f>
        <v>10/10/2025</v>
      </c>
      <c r="AG890" s="20" t="s">
        <v>238</v>
      </c>
      <c r="AH890" s="25" t="s">
        <v>3779</v>
      </c>
      <c r="AI890" s="25" t="str">
        <f>VLOOKUP(AG890,'mã win'!B:K,10,0)</f>
        <v>B</v>
      </c>
      <c r="AJ890" s="20" t="str">
        <f>VLOOKUP(Q890,'mã sp'!A:B,2,0)</f>
        <v>GM500</v>
      </c>
      <c r="AK890" s="25" t="str">
        <f>VLOOKUP(AC890,Data!A:F,6,0)</f>
        <v>K25TTM</v>
      </c>
      <c r="AL890" s="20" t="str">
        <f t="shared" si="52"/>
        <v>2AZ9 WM+ TBH An Cơ Bắc, Thanh Tân</v>
      </c>
      <c r="AM890" s="20" t="str">
        <f>VLOOKUP(AC890,Data!A:M,13,0)</f>
        <v>0104918404-044</v>
      </c>
      <c r="AO890" s="20" t="str">
        <f t="shared" si="53"/>
        <v/>
      </c>
      <c r="AP890" s="20" t="str">
        <f>IF(AND(AM890="0104918404",AO890=""),"WIN"&amp;L890,IF(AO890="",VLOOKUP(AM890,'mã win'!B:J,9,0),""))</f>
        <v>WIN-044</v>
      </c>
      <c r="AQ890" s="25" t="str">
        <f t="shared" si="54"/>
        <v>WIN-044</v>
      </c>
      <c r="AR890" s="1">
        <f t="shared" si="55"/>
        <v>119942.64</v>
      </c>
    </row>
    <row r="891" spans="1:44" x14ac:dyDescent="0.25">
      <c r="A891" s="20">
        <v>8397</v>
      </c>
      <c r="B891" s="21">
        <v>9106052669</v>
      </c>
      <c r="C891" s="22">
        <v>45940</v>
      </c>
      <c r="D891" s="22">
        <v>45945</v>
      </c>
      <c r="E891" s="23">
        <v>45940.915080520797</v>
      </c>
      <c r="F891" s="21" t="s">
        <v>7936</v>
      </c>
      <c r="G891" s="22"/>
      <c r="H891" s="20" t="s">
        <v>4127</v>
      </c>
      <c r="I891" s="21" t="s">
        <v>4128</v>
      </c>
      <c r="J891" s="20" t="s">
        <v>4129</v>
      </c>
      <c r="K891" s="20" t="s">
        <v>4130</v>
      </c>
      <c r="L891" s="21" t="s">
        <v>4692</v>
      </c>
      <c r="M891" s="20" t="s">
        <v>4693</v>
      </c>
      <c r="N891" s="20" t="s">
        <v>4694</v>
      </c>
      <c r="O891" s="20">
        <v>10</v>
      </c>
      <c r="P891" s="21" t="s">
        <v>4137</v>
      </c>
      <c r="Q891" s="20" t="s">
        <v>4098</v>
      </c>
      <c r="R891" s="21" t="s">
        <v>4138</v>
      </c>
      <c r="S891" s="21" t="s">
        <v>4133</v>
      </c>
      <c r="T891" s="20">
        <v>111058</v>
      </c>
      <c r="U891" s="20">
        <v>3</v>
      </c>
      <c r="V891" s="20">
        <v>0</v>
      </c>
      <c r="W891" s="20" t="s">
        <v>4693</v>
      </c>
      <c r="Y891" s="22">
        <v>45940.915079976898</v>
      </c>
      <c r="AA891" s="20" t="s">
        <v>4134</v>
      </c>
      <c r="AB891" s="27">
        <v>9106052669</v>
      </c>
      <c r="AC891" s="25" t="str">
        <f>VLOOKUP(AB891,Data!AF:AG,2,0)</f>
        <v>9106052669-00014449</v>
      </c>
      <c r="AE891" s="25" t="str">
        <f>VLOOKUP(AC891,Data!A:G,7,0)</f>
        <v>00014449</v>
      </c>
      <c r="AF891" s="25" t="str">
        <f>VLOOKUP(AC891,Data!A:D,4,0)</f>
        <v>10/10/2025</v>
      </c>
      <c r="AG891" s="20" t="s">
        <v>238</v>
      </c>
      <c r="AH891" s="25" t="s">
        <v>3779</v>
      </c>
      <c r="AI891" s="25" t="str">
        <f>VLOOKUP(AG891,'mã win'!B:K,10,0)</f>
        <v>B</v>
      </c>
      <c r="AJ891" s="20" t="str">
        <f>VLOOKUP(Q891,'mã sp'!A:B,2,0)</f>
        <v>GM500</v>
      </c>
      <c r="AK891" s="25" t="str">
        <f>VLOOKUP(AC891,Data!A:F,6,0)</f>
        <v>K25TTM</v>
      </c>
      <c r="AL891" s="20" t="str">
        <f t="shared" si="52"/>
        <v>2AZ9 WM+ TBH An Cơ Bắc, Thanh Tân</v>
      </c>
      <c r="AM891" s="20" t="str">
        <f>VLOOKUP(AC891,Data!A:M,13,0)</f>
        <v>0104918404-044</v>
      </c>
      <c r="AO891" s="20" t="str">
        <f t="shared" si="53"/>
        <v/>
      </c>
      <c r="AP891" s="20" t="str">
        <f>IF(AND(AM891="0104918404",AO891=""),"WIN"&amp;L891,IF(AO891="",VLOOKUP(AM891,'mã win'!B:J,9,0),""))</f>
        <v>WIN-044</v>
      </c>
      <c r="AQ891" s="25" t="str">
        <f t="shared" si="54"/>
        <v>WIN-044</v>
      </c>
      <c r="AR891" s="1">
        <f t="shared" si="55"/>
        <v>359827.92</v>
      </c>
    </row>
    <row r="892" spans="1:44" x14ac:dyDescent="0.25">
      <c r="A892" s="20">
        <v>8398</v>
      </c>
      <c r="B892" s="21">
        <v>9106052698</v>
      </c>
      <c r="C892" s="22">
        <v>45940</v>
      </c>
      <c r="D892" s="22">
        <v>45940</v>
      </c>
      <c r="E892" s="23">
        <v>45940.916389120401</v>
      </c>
      <c r="F892" s="21" t="s">
        <v>7937</v>
      </c>
      <c r="G892" s="22"/>
      <c r="H892" s="20" t="s">
        <v>4127</v>
      </c>
      <c r="I892" s="21" t="s">
        <v>4128</v>
      </c>
      <c r="J892" s="20" t="s">
        <v>4129</v>
      </c>
      <c r="K892" s="20" t="s">
        <v>4130</v>
      </c>
      <c r="L892" s="21" t="s">
        <v>5375</v>
      </c>
      <c r="M892" s="20" t="s">
        <v>5376</v>
      </c>
      <c r="N892" s="20" t="s">
        <v>5377</v>
      </c>
      <c r="O892" s="20">
        <v>10</v>
      </c>
      <c r="P892" s="21" t="s">
        <v>4141</v>
      </c>
      <c r="Q892" s="20" t="s">
        <v>4058</v>
      </c>
      <c r="R892" s="21" t="s">
        <v>4142</v>
      </c>
      <c r="S892" s="21" t="s">
        <v>4133</v>
      </c>
      <c r="T892" s="20">
        <v>37720</v>
      </c>
      <c r="U892" s="20">
        <v>3</v>
      </c>
      <c r="V892" s="20">
        <v>0</v>
      </c>
      <c r="W892" s="20" t="s">
        <v>5376</v>
      </c>
      <c r="Y892" s="22">
        <v>45940.916388506899</v>
      </c>
      <c r="AA892" s="20" t="s">
        <v>4134</v>
      </c>
      <c r="AB892" s="27">
        <v>9106052698</v>
      </c>
      <c r="AC892" s="25" t="str">
        <f>VLOOKUP(AB892,Data!AF:AG,2,0)</f>
        <v>9106052698-00003533</v>
      </c>
      <c r="AE892" s="25" t="str">
        <f>VLOOKUP(AC892,Data!A:G,7,0)</f>
        <v>00003533</v>
      </c>
      <c r="AF892" s="25" t="str">
        <f>VLOOKUP(AC892,Data!A:D,4,0)</f>
        <v>10/10/2025</v>
      </c>
      <c r="AG892" s="20" t="s">
        <v>506</v>
      </c>
      <c r="AH892" s="25" t="s">
        <v>3732</v>
      </c>
      <c r="AI892" s="25" t="str">
        <f>VLOOKUP(AG892,'mã win'!B:K,10,0)</f>
        <v>B</v>
      </c>
      <c r="AJ892" s="20" t="str">
        <f>VLOOKUP(Q892,'mã sp'!A:B,2,0)</f>
        <v>MNH250</v>
      </c>
      <c r="AK892" s="25" t="str">
        <f>VLOOKUP(AC892,Data!A:F,6,0)</f>
        <v>K25TTM</v>
      </c>
      <c r="AL892" s="20" t="str">
        <f t="shared" si="52"/>
        <v>2AGT WM+ HNM Thôn 7, Hòa Hậu</v>
      </c>
      <c r="AM892" s="20" t="str">
        <f>VLOOKUP(AC892,Data!A:M,13,0)</f>
        <v>0104918404-030</v>
      </c>
      <c r="AO892" s="20" t="str">
        <f t="shared" si="53"/>
        <v/>
      </c>
      <c r="AP892" s="20" t="str">
        <f>IF(AND(AM892="0104918404",AO892=""),"WIN"&amp;L892,IF(AO892="",VLOOKUP(AM892,'mã win'!B:J,9,0),""))</f>
        <v>WIN-030</v>
      </c>
      <c r="AQ892" s="25" t="str">
        <f t="shared" si="54"/>
        <v>WIN-030</v>
      </c>
      <c r="AR892" s="1">
        <f t="shared" si="55"/>
        <v>122212.8</v>
      </c>
    </row>
    <row r="893" spans="1:44" x14ac:dyDescent="0.25">
      <c r="A893" s="20">
        <v>8399</v>
      </c>
      <c r="B893" s="21">
        <v>9106052735</v>
      </c>
      <c r="C893" s="22">
        <v>45940</v>
      </c>
      <c r="D893" s="22">
        <v>45951</v>
      </c>
      <c r="E893" s="23">
        <v>45940.930442442099</v>
      </c>
      <c r="F893" s="21" t="s">
        <v>7938</v>
      </c>
      <c r="G893" s="22"/>
      <c r="H893" s="20" t="s">
        <v>4127</v>
      </c>
      <c r="I893" s="21" t="s">
        <v>4128</v>
      </c>
      <c r="J893" s="20" t="s">
        <v>4129</v>
      </c>
      <c r="K893" s="20" t="s">
        <v>4130</v>
      </c>
      <c r="L893" s="21" t="s">
        <v>6061</v>
      </c>
      <c r="M893" s="20" t="s">
        <v>6062</v>
      </c>
      <c r="N893" s="20" t="s">
        <v>6063</v>
      </c>
      <c r="O893" s="20">
        <v>10</v>
      </c>
      <c r="P893" s="21" t="s">
        <v>4137</v>
      </c>
      <c r="Q893" s="20" t="s">
        <v>4098</v>
      </c>
      <c r="R893" s="21" t="s">
        <v>4138</v>
      </c>
      <c r="S893" s="21" t="s">
        <v>4133</v>
      </c>
      <c r="T893" s="20">
        <v>111058</v>
      </c>
      <c r="U893" s="20">
        <v>1</v>
      </c>
      <c r="V893" s="20">
        <v>0</v>
      </c>
      <c r="W893" s="20" t="s">
        <v>6062</v>
      </c>
      <c r="X893" s="20" t="s">
        <v>4161</v>
      </c>
      <c r="Y893" s="22">
        <v>45940.9304416667</v>
      </c>
      <c r="AA893" s="20" t="s">
        <v>4134</v>
      </c>
      <c r="AB893" s="27">
        <v>9106052735</v>
      </c>
      <c r="AC893" s="25" t="str">
        <f>VLOOKUP(AB893,Data!AF:AG,2,0)</f>
        <v>9106052735-00081628</v>
      </c>
      <c r="AE893" s="25" t="str">
        <f>VLOOKUP(AC893,Data!A:G,7,0)</f>
        <v>00081628</v>
      </c>
      <c r="AF893" s="25" t="str">
        <f>VLOOKUP(AC893,Data!A:D,4,0)</f>
        <v>10/10/2025</v>
      </c>
      <c r="AG893" s="20" t="s">
        <v>64</v>
      </c>
      <c r="AH893" s="25" t="s">
        <v>3639</v>
      </c>
      <c r="AI893" s="25" t="str">
        <f>VLOOKUP(AG893,'mã win'!B:K,10,0)</f>
        <v>N</v>
      </c>
      <c r="AJ893" s="20" t="str">
        <f>VLOOKUP(Q893,'mã sp'!A:B,2,0)</f>
        <v>GM500</v>
      </c>
      <c r="AK893" s="25" t="str">
        <f>VLOOKUP(AC893,Data!A:F,6,0)</f>
        <v>K25TTM</v>
      </c>
      <c r="AL893" s="20" t="str">
        <f t="shared" si="52"/>
        <v>3737 WM+ DNG 92 Nguyễn Bảo</v>
      </c>
      <c r="AM893" s="20" t="str">
        <f>VLOOKUP(AC893,Data!A:M,13,0)</f>
        <v>0104918404-009</v>
      </c>
      <c r="AO893" s="20" t="str">
        <f t="shared" si="53"/>
        <v/>
      </c>
      <c r="AP893" s="20" t="str">
        <f>IF(AND(AM893="0104918404",AO893=""),"WIN"&amp;L893,IF(AO893="",VLOOKUP(AM893,'mã win'!B:J,9,0),""))</f>
        <v>WIN-DNG-01-009</v>
      </c>
      <c r="AQ893" s="25" t="str">
        <f t="shared" si="54"/>
        <v>WIN-DNG-01-009</v>
      </c>
      <c r="AR893" s="1">
        <f t="shared" si="55"/>
        <v>119942.64</v>
      </c>
    </row>
    <row r="894" spans="1:44" x14ac:dyDescent="0.25">
      <c r="A894" s="20">
        <v>8400</v>
      </c>
      <c r="B894" s="21">
        <v>9106052769</v>
      </c>
      <c r="C894" s="22">
        <v>45941</v>
      </c>
      <c r="D894" s="22">
        <v>45941</v>
      </c>
      <c r="E894" s="23">
        <v>45941.283624999996</v>
      </c>
      <c r="F894" s="21" t="s">
        <v>7939</v>
      </c>
      <c r="G894" s="22"/>
      <c r="H894" s="20" t="s">
        <v>4127</v>
      </c>
      <c r="I894" s="21" t="s">
        <v>4128</v>
      </c>
      <c r="J894" s="20" t="s">
        <v>4129</v>
      </c>
      <c r="K894" s="20" t="s">
        <v>4130</v>
      </c>
      <c r="L894" s="21" t="s">
        <v>4916</v>
      </c>
      <c r="M894" s="20" t="s">
        <v>4917</v>
      </c>
      <c r="N894" s="20" t="s">
        <v>4918</v>
      </c>
      <c r="O894" s="20">
        <v>10</v>
      </c>
      <c r="P894" s="21" t="s">
        <v>4139</v>
      </c>
      <c r="Q894" s="20" t="s">
        <v>3948</v>
      </c>
      <c r="R894" s="21" t="s">
        <v>4140</v>
      </c>
      <c r="S894" s="21" t="s">
        <v>4133</v>
      </c>
      <c r="T894" s="20">
        <v>74250</v>
      </c>
      <c r="U894" s="20">
        <v>2</v>
      </c>
      <c r="V894" s="20">
        <v>0</v>
      </c>
      <c r="W894" s="20" t="s">
        <v>4917</v>
      </c>
      <c r="Y894" s="22">
        <v>45941.283624571799</v>
      </c>
      <c r="AA894" s="20" t="s">
        <v>4134</v>
      </c>
      <c r="AB894" s="27">
        <v>9106052769</v>
      </c>
      <c r="AC894" s="25" t="str">
        <f>VLOOKUP(AB894,Data!AF:AG,2,0)</f>
        <v>9106052769-00018847</v>
      </c>
      <c r="AE894" s="25" t="str">
        <f>VLOOKUP(AC894,Data!A:G,7,0)</f>
        <v>00018847</v>
      </c>
      <c r="AF894" s="25" t="str">
        <f>VLOOKUP(AC894,Data!A:D,4,0)</f>
        <v>11/10/2025</v>
      </c>
      <c r="AG894" s="20" t="s">
        <v>33</v>
      </c>
      <c r="AH894" s="25" t="s">
        <v>3737</v>
      </c>
      <c r="AI894" s="25" t="str">
        <f>VLOOKUP(AG894,'mã win'!B:K,10,0)</f>
        <v>B</v>
      </c>
      <c r="AJ894" s="20" t="str">
        <f>VLOOKUP(Q894,'mã sp'!A:B,2,0)</f>
        <v>CC300</v>
      </c>
      <c r="AK894" s="25" t="str">
        <f>VLOOKUP(AC894,Data!A:F,6,0)</f>
        <v>K25TTM</v>
      </c>
      <c r="AL894" s="20" t="str">
        <f t="shared" si="52"/>
        <v>6604 WM+ BNH Nguyễn Cao, Võ Cường</v>
      </c>
      <c r="AM894" s="20" t="str">
        <f>VLOOKUP(AC894,Data!A:M,13,0)</f>
        <v>0104918404-031</v>
      </c>
      <c r="AO894" s="20" t="str">
        <f t="shared" si="53"/>
        <v/>
      </c>
      <c r="AP894" s="20" t="str">
        <f>IF(AND(AM894="0104918404",AO894=""),"WIN"&amp;L894,IF(AO894="",VLOOKUP(AM894,'mã win'!B:J,9,0),""))</f>
        <v>WIN-031</v>
      </c>
      <c r="AQ894" s="25" t="str">
        <f t="shared" si="54"/>
        <v>WIN-031</v>
      </c>
      <c r="AR894" s="1">
        <f t="shared" si="55"/>
        <v>160380</v>
      </c>
    </row>
    <row r="895" spans="1:44" x14ac:dyDescent="0.25">
      <c r="A895" s="20">
        <v>8401</v>
      </c>
      <c r="B895" s="21">
        <v>9106052775</v>
      </c>
      <c r="C895" s="22">
        <v>45941</v>
      </c>
      <c r="D895" s="22">
        <v>45946</v>
      </c>
      <c r="E895" s="23">
        <v>45941.301427858802</v>
      </c>
      <c r="F895" s="21" t="s">
        <v>7940</v>
      </c>
      <c r="G895" s="22"/>
      <c r="H895" s="20" t="s">
        <v>4127</v>
      </c>
      <c r="I895" s="21" t="s">
        <v>4128</v>
      </c>
      <c r="J895" s="20" t="s">
        <v>4129</v>
      </c>
      <c r="K895" s="20" t="s">
        <v>4130</v>
      </c>
      <c r="L895" s="21" t="s">
        <v>4389</v>
      </c>
      <c r="M895" s="20" t="s">
        <v>4390</v>
      </c>
      <c r="N895" s="20" t="s">
        <v>4391</v>
      </c>
      <c r="O895" s="20">
        <v>10</v>
      </c>
      <c r="P895" s="21" t="s">
        <v>4135</v>
      </c>
      <c r="Q895" s="20" t="s">
        <v>4086</v>
      </c>
      <c r="R895" s="21" t="s">
        <v>4136</v>
      </c>
      <c r="S895" s="21" t="s">
        <v>4133</v>
      </c>
      <c r="T895" s="20">
        <v>45588</v>
      </c>
      <c r="U895" s="20">
        <v>5</v>
      </c>
      <c r="V895" s="20">
        <v>0</v>
      </c>
      <c r="W895" s="20" t="s">
        <v>4392</v>
      </c>
      <c r="Y895" s="22">
        <v>45941.301427164399</v>
      </c>
      <c r="AA895" s="20" t="s">
        <v>4134</v>
      </c>
      <c r="AB895" s="27">
        <v>9106052775</v>
      </c>
      <c r="AC895" s="25" t="str">
        <f>VLOOKUP(AB895,Data!AF:AG,2,0)</f>
        <v>9106052775-00047849</v>
      </c>
      <c r="AE895" s="25" t="str">
        <f>VLOOKUP(AC895,Data!A:G,7,0)</f>
        <v>00047849</v>
      </c>
      <c r="AF895" s="25" t="str">
        <f>VLOOKUP(AC895,Data!A:D,4,0)</f>
        <v>11/10/2025</v>
      </c>
      <c r="AG895" s="20" t="s">
        <v>407</v>
      </c>
      <c r="AH895" s="25" t="s">
        <v>3627</v>
      </c>
      <c r="AI895" s="25" t="str">
        <f>VLOOKUP(AG895,'mã win'!B:K,10,0)</f>
        <v>B</v>
      </c>
      <c r="AJ895" s="20" t="str">
        <f>VLOOKUP(Q895,'mã sp'!A:B,2,0)</f>
        <v>TH200</v>
      </c>
      <c r="AK895" s="25" t="str">
        <f>VLOOKUP(AC895,Data!A:F,6,0)</f>
        <v>K25TTM</v>
      </c>
      <c r="AL895" s="20" t="str">
        <f t="shared" si="52"/>
        <v>3838 WM+ QNH 372B Cao Thắng, Hạ Long</v>
      </c>
      <c r="AM895" s="20" t="str">
        <f>VLOOKUP(AC895,Data!A:M,13,0)</f>
        <v>0104918404-007</v>
      </c>
      <c r="AO895" s="20" t="str">
        <f t="shared" si="53"/>
        <v/>
      </c>
      <c r="AP895" s="20" t="str">
        <f>IF(AND(AM895="0104918404",AO895=""),"WIN"&amp;L895,IF(AO895="",VLOOKUP(AM895,'mã win'!B:J,9,0),""))</f>
        <v>WIN-QNH-00-007</v>
      </c>
      <c r="AQ895" s="25" t="str">
        <f t="shared" si="54"/>
        <v>WIN-QNH-00-007</v>
      </c>
      <c r="AR895" s="1">
        <f t="shared" si="55"/>
        <v>246175.2</v>
      </c>
    </row>
    <row r="896" spans="1:44" x14ac:dyDescent="0.25">
      <c r="A896" s="20">
        <v>8402</v>
      </c>
      <c r="B896" s="21">
        <v>9106052811</v>
      </c>
      <c r="C896" s="22">
        <v>45941</v>
      </c>
      <c r="D896" s="22">
        <v>45941</v>
      </c>
      <c r="E896" s="23">
        <v>45941.316744988399</v>
      </c>
      <c r="F896" s="21" t="s">
        <v>7941</v>
      </c>
      <c r="G896" s="22"/>
      <c r="H896" s="20" t="s">
        <v>4127</v>
      </c>
      <c r="I896" s="21" t="s">
        <v>4128</v>
      </c>
      <c r="J896" s="20" t="s">
        <v>4129</v>
      </c>
      <c r="K896" s="20" t="s">
        <v>4130</v>
      </c>
      <c r="L896" s="21" t="s">
        <v>5165</v>
      </c>
      <c r="M896" s="20" t="s">
        <v>5166</v>
      </c>
      <c r="N896" s="20" t="s">
        <v>5167</v>
      </c>
      <c r="O896" s="20">
        <v>10</v>
      </c>
      <c r="P896" s="21" t="s">
        <v>4152</v>
      </c>
      <c r="Q896" s="20" t="s">
        <v>4012</v>
      </c>
      <c r="R896" s="21" t="s">
        <v>4153</v>
      </c>
      <c r="S896" s="21" t="s">
        <v>4133</v>
      </c>
      <c r="T896" s="20">
        <v>50182</v>
      </c>
      <c r="U896" s="20">
        <v>2</v>
      </c>
      <c r="V896" s="20">
        <v>0</v>
      </c>
      <c r="W896" s="20" t="s">
        <v>5166</v>
      </c>
      <c r="Y896" s="22">
        <v>45941.316744213</v>
      </c>
      <c r="AA896" s="20" t="s">
        <v>4134</v>
      </c>
      <c r="AB896" s="27">
        <v>9106052811</v>
      </c>
      <c r="AC896" s="25" t="str">
        <f>VLOOKUP(AB896,Data!AF:AG,2,0)</f>
        <v>9106052811-00047860</v>
      </c>
      <c r="AE896" s="25" t="str">
        <f>VLOOKUP(AC896,Data!A:G,7,0)</f>
        <v>00047860</v>
      </c>
      <c r="AF896" s="25" t="str">
        <f>VLOOKUP(AC896,Data!A:D,4,0)</f>
        <v>11/10/2025</v>
      </c>
      <c r="AG896" s="20" t="s">
        <v>407</v>
      </c>
      <c r="AH896" s="25" t="s">
        <v>3627</v>
      </c>
      <c r="AI896" s="25" t="str">
        <f>VLOOKUP(AG896,'mã win'!B:K,10,0)</f>
        <v>B</v>
      </c>
      <c r="AJ896" s="20" t="str">
        <f>VLOOKUP(Q896,'mã sp'!A:B,2,0)</f>
        <v>GTLX250G</v>
      </c>
      <c r="AK896" s="25" t="str">
        <f>VLOOKUP(AC896,Data!A:F,6,0)</f>
        <v>K25TTM</v>
      </c>
      <c r="AL896" s="20" t="str">
        <f t="shared" si="52"/>
        <v>6812 WM+ QNH 73 Kênh Liêm</v>
      </c>
      <c r="AM896" s="20" t="str">
        <f>VLOOKUP(AC896,Data!A:M,13,0)</f>
        <v>0104918404-007</v>
      </c>
      <c r="AO896" s="20" t="str">
        <f t="shared" si="53"/>
        <v/>
      </c>
      <c r="AP896" s="20" t="str">
        <f>IF(AND(AM896="0104918404",AO896=""),"WIN"&amp;L896,IF(AO896="",VLOOKUP(AM896,'mã win'!B:J,9,0),""))</f>
        <v>WIN-QNH-00-007</v>
      </c>
      <c r="AQ896" s="25" t="str">
        <f t="shared" si="54"/>
        <v>WIN-QNH-00-007</v>
      </c>
      <c r="AR896" s="1">
        <f t="shared" si="55"/>
        <v>108393.12</v>
      </c>
    </row>
    <row r="897" spans="1:44" x14ac:dyDescent="0.25">
      <c r="A897" s="20">
        <v>8403</v>
      </c>
      <c r="B897" s="21">
        <v>9106052844</v>
      </c>
      <c r="C897" s="22">
        <v>45941</v>
      </c>
      <c r="D897" s="22">
        <v>45941</v>
      </c>
      <c r="E897" s="23">
        <v>45941.329181793997</v>
      </c>
      <c r="F897" s="21" t="s">
        <v>7942</v>
      </c>
      <c r="G897" s="22"/>
      <c r="H897" s="20" t="s">
        <v>4127</v>
      </c>
      <c r="I897" s="21" t="s">
        <v>4128</v>
      </c>
      <c r="J897" s="20" t="s">
        <v>4129</v>
      </c>
      <c r="K897" s="20" t="s">
        <v>4130</v>
      </c>
      <c r="L897" s="21" t="s">
        <v>7943</v>
      </c>
      <c r="M897" s="20" t="s">
        <v>7944</v>
      </c>
      <c r="N897" s="20" t="s">
        <v>7945</v>
      </c>
      <c r="O897" s="20">
        <v>10</v>
      </c>
      <c r="P897" s="21" t="s">
        <v>4171</v>
      </c>
      <c r="Q897" s="20" t="s">
        <v>3998</v>
      </c>
      <c r="R897" s="21" t="s">
        <v>4172</v>
      </c>
      <c r="S897" s="21" t="s">
        <v>4133</v>
      </c>
      <c r="T897" s="20">
        <v>49500</v>
      </c>
      <c r="U897" s="20">
        <v>1</v>
      </c>
      <c r="V897" s="20">
        <v>0</v>
      </c>
      <c r="W897" s="20" t="s">
        <v>7944</v>
      </c>
      <c r="Y897" s="22">
        <v>45941.329181481502</v>
      </c>
      <c r="AA897" s="20" t="s">
        <v>4134</v>
      </c>
      <c r="AB897" s="27">
        <v>9106052844</v>
      </c>
      <c r="AC897" s="25" t="str">
        <f>VLOOKUP(AB897,Data!AF:AG,2,0)</f>
        <v>9106052844-00161036</v>
      </c>
      <c r="AE897" s="25" t="str">
        <f>VLOOKUP(AC897,Data!A:G,7,0)</f>
        <v>00161036</v>
      </c>
      <c r="AF897" s="25" t="str">
        <f>VLOOKUP(AC897,Data!A:D,4,0)</f>
        <v>11/10/2025</v>
      </c>
      <c r="AG897" s="20" t="s">
        <v>198</v>
      </c>
      <c r="AH897" s="25" t="s">
        <v>13142</v>
      </c>
      <c r="AI897" s="25" t="str">
        <f>VLOOKUP(AG897,'mã win'!B:K,10,0)</f>
        <v>N</v>
      </c>
      <c r="AJ897" s="20" t="str">
        <f>VLOOKUP(Q897,'mã sp'!A:B,2,0)</f>
        <v>GL250</v>
      </c>
      <c r="AK897" s="25" t="str">
        <f>VLOOKUP(AC897,Data!A:F,6,0)</f>
        <v>K25TTM</v>
      </c>
      <c r="AL897" s="20" t="str">
        <f t="shared" si="52"/>
        <v>6505 WM+ HCM 318 Tỉnh Lộ 2</v>
      </c>
      <c r="AM897" s="20" t="str">
        <f>VLOOKUP(AC897,Data!A:M,13,0)</f>
        <v>0104918404</v>
      </c>
      <c r="AN897" s="20">
        <f>MATCH(L897,[1]Khach_hang!$O:$O,0)</f>
        <v>1852</v>
      </c>
      <c r="AO897" s="20" t="str">
        <f t="shared" si="53"/>
        <v>WIN6505</v>
      </c>
      <c r="AP897" s="20" t="str">
        <f>IF(AND(AM897="0104918404",AO897=""),"WIN"&amp;L897,IF(AO897="",VLOOKUP(AM897,'mã win'!B:J,9,0),""))</f>
        <v/>
      </c>
      <c r="AQ897" s="25" t="str">
        <f t="shared" si="54"/>
        <v>WIN6505</v>
      </c>
      <c r="AR897" s="1">
        <f t="shared" si="55"/>
        <v>53460</v>
      </c>
    </row>
    <row r="898" spans="1:44" x14ac:dyDescent="0.25">
      <c r="A898" s="20">
        <v>8404</v>
      </c>
      <c r="B898" s="21">
        <v>9106052844</v>
      </c>
      <c r="C898" s="22">
        <v>45941</v>
      </c>
      <c r="D898" s="22">
        <v>45941</v>
      </c>
      <c r="E898" s="23">
        <v>45941.329181793997</v>
      </c>
      <c r="F898" s="21" t="s">
        <v>7942</v>
      </c>
      <c r="G898" s="22"/>
      <c r="H898" s="20" t="s">
        <v>4127</v>
      </c>
      <c r="I898" s="21" t="s">
        <v>4128</v>
      </c>
      <c r="J898" s="20" t="s">
        <v>4129</v>
      </c>
      <c r="K898" s="20" t="s">
        <v>4130</v>
      </c>
      <c r="L898" s="21" t="s">
        <v>7943</v>
      </c>
      <c r="M898" s="20" t="s">
        <v>7944</v>
      </c>
      <c r="N898" s="20" t="s">
        <v>7945</v>
      </c>
      <c r="O898" s="20">
        <v>20</v>
      </c>
      <c r="P898" s="21" t="s">
        <v>4152</v>
      </c>
      <c r="Q898" s="20" t="s">
        <v>4012</v>
      </c>
      <c r="R898" s="21" t="s">
        <v>4153</v>
      </c>
      <c r="S898" s="21" t="s">
        <v>4133</v>
      </c>
      <c r="T898" s="20">
        <v>50182</v>
      </c>
      <c r="U898" s="20">
        <v>1</v>
      </c>
      <c r="V898" s="20">
        <v>0</v>
      </c>
      <c r="W898" s="20" t="s">
        <v>7944</v>
      </c>
      <c r="Y898" s="22">
        <v>45941.329181481502</v>
      </c>
      <c r="AA898" s="20" t="s">
        <v>4134</v>
      </c>
      <c r="AB898" s="27">
        <v>9106052844</v>
      </c>
      <c r="AC898" s="25" t="str">
        <f>VLOOKUP(AB898,Data!AF:AG,2,0)</f>
        <v>9106052844-00161036</v>
      </c>
      <c r="AE898" s="25" t="str">
        <f>VLOOKUP(AC898,Data!A:G,7,0)</f>
        <v>00161036</v>
      </c>
      <c r="AF898" s="25" t="str">
        <f>VLOOKUP(AC898,Data!A:D,4,0)</f>
        <v>11/10/2025</v>
      </c>
      <c r="AG898" s="20" t="s">
        <v>198</v>
      </c>
      <c r="AH898" s="25" t="s">
        <v>13142</v>
      </c>
      <c r="AI898" s="25" t="str">
        <f>VLOOKUP(AG898,'mã win'!B:K,10,0)</f>
        <v>N</v>
      </c>
      <c r="AJ898" s="20" t="str">
        <f>VLOOKUP(Q898,'mã sp'!A:B,2,0)</f>
        <v>GTLX250G</v>
      </c>
      <c r="AK898" s="25" t="str">
        <f>VLOOKUP(AC898,Data!A:F,6,0)</f>
        <v>K25TTM</v>
      </c>
      <c r="AL898" s="20" t="str">
        <f t="shared" ref="AL898:AL961" si="56">L898&amp;" "&amp;M898</f>
        <v>6505 WM+ HCM 318 Tỉnh Lộ 2</v>
      </c>
      <c r="AM898" s="20" t="str">
        <f>VLOOKUP(AC898,Data!A:M,13,0)</f>
        <v>0104918404</v>
      </c>
      <c r="AN898" s="20">
        <f>MATCH(L898,[1]Khach_hang!$O:$O,0)</f>
        <v>1852</v>
      </c>
      <c r="AO898" s="20" t="str">
        <f t="shared" ref="AO898:AO961" si="57">IF(AN898="","","WIN"&amp;L898)</f>
        <v>WIN6505</v>
      </c>
      <c r="AP898" s="20" t="str">
        <f>IF(AND(AM898="0104918404",AO898=""),"WIN"&amp;L898,IF(AO898="",VLOOKUP(AM898,'mã win'!B:J,9,0),""))</f>
        <v/>
      </c>
      <c r="AQ898" s="25" t="str">
        <f t="shared" si="54"/>
        <v>WIN6505</v>
      </c>
      <c r="AR898" s="1">
        <f t="shared" si="55"/>
        <v>54196.56</v>
      </c>
    </row>
    <row r="899" spans="1:44" x14ac:dyDescent="0.25">
      <c r="A899" s="20">
        <v>8405</v>
      </c>
      <c r="B899" s="21">
        <v>9106052888</v>
      </c>
      <c r="C899" s="22">
        <v>45941</v>
      </c>
      <c r="D899" s="22">
        <v>45941</v>
      </c>
      <c r="E899" s="23">
        <v>45941.3391793634</v>
      </c>
      <c r="F899" s="21" t="s">
        <v>7946</v>
      </c>
      <c r="G899" s="22"/>
      <c r="H899" s="20" t="s">
        <v>4127</v>
      </c>
      <c r="I899" s="21" t="s">
        <v>4128</v>
      </c>
      <c r="J899" s="20" t="s">
        <v>4129</v>
      </c>
      <c r="K899" s="20" t="s">
        <v>4130</v>
      </c>
      <c r="L899" s="21" t="s">
        <v>5920</v>
      </c>
      <c r="M899" s="20" t="s">
        <v>5921</v>
      </c>
      <c r="N899" s="20" t="s">
        <v>5922</v>
      </c>
      <c r="O899" s="20">
        <v>10</v>
      </c>
      <c r="P899" s="21" t="s">
        <v>4141</v>
      </c>
      <c r="Q899" s="20" t="s">
        <v>4058</v>
      </c>
      <c r="R899" s="21" t="s">
        <v>4142</v>
      </c>
      <c r="S899" s="21" t="s">
        <v>4133</v>
      </c>
      <c r="T899" s="20">
        <v>37720</v>
      </c>
      <c r="U899" s="20">
        <v>1</v>
      </c>
      <c r="V899" s="20">
        <v>0</v>
      </c>
      <c r="W899" s="20" t="s">
        <v>5923</v>
      </c>
      <c r="Y899" s="22">
        <v>45941.339178703704</v>
      </c>
      <c r="AA899" s="20" t="s">
        <v>4134</v>
      </c>
      <c r="AB899" s="27">
        <v>9106052888</v>
      </c>
      <c r="AC899" s="25" t="str">
        <f>VLOOKUP(AB899,Data!AF:AG,2,0)</f>
        <v>9106052888-00081639</v>
      </c>
      <c r="AE899" s="25" t="str">
        <f>VLOOKUP(AC899,Data!A:G,7,0)</f>
        <v>00081639</v>
      </c>
      <c r="AF899" s="25" t="str">
        <f>VLOOKUP(AC899,Data!A:D,4,0)</f>
        <v>11/10/2025</v>
      </c>
      <c r="AG899" s="20" t="s">
        <v>64</v>
      </c>
      <c r="AH899" s="25" t="s">
        <v>3639</v>
      </c>
      <c r="AI899" s="25" t="str">
        <f>VLOOKUP(AG899,'mã win'!B:K,10,0)</f>
        <v>N</v>
      </c>
      <c r="AJ899" s="20" t="str">
        <f>VLOOKUP(Q899,'mã sp'!A:B,2,0)</f>
        <v>MNH250</v>
      </c>
      <c r="AK899" s="25" t="str">
        <f>VLOOKUP(AC899,Data!A:F,6,0)</f>
        <v>K25TTM</v>
      </c>
      <c r="AL899" s="20" t="str">
        <f t="shared" si="56"/>
        <v>6355 WIN DNG 58 Mỹ An 7</v>
      </c>
      <c r="AM899" s="20" t="str">
        <f>VLOOKUP(AC899,Data!A:M,13,0)</f>
        <v>0104918404-009</v>
      </c>
      <c r="AO899" s="20" t="str">
        <f t="shared" si="57"/>
        <v/>
      </c>
      <c r="AP899" s="20" t="str">
        <f>IF(AND(AM899="0104918404",AO899=""),"WIN"&amp;L899,IF(AO899="",VLOOKUP(AM899,'mã win'!B:J,9,0),""))</f>
        <v>WIN-DNG-01-009</v>
      </c>
      <c r="AQ899" s="25" t="str">
        <f t="shared" ref="AQ899:AQ962" si="58">IF(AP899="",AO899,AP899)</f>
        <v>WIN-DNG-01-009</v>
      </c>
      <c r="AR899" s="1">
        <f t="shared" ref="AR899:AR962" si="59">((U899*T899)*8%)+(U899*T899)</f>
        <v>40737.599999999999</v>
      </c>
    </row>
    <row r="900" spans="1:44" x14ac:dyDescent="0.25">
      <c r="A900" s="20">
        <v>8406</v>
      </c>
      <c r="B900" s="21">
        <v>9106052889</v>
      </c>
      <c r="C900" s="22">
        <v>45941</v>
      </c>
      <c r="D900" s="22">
        <v>45946</v>
      </c>
      <c r="E900" s="23">
        <v>45941.341592013901</v>
      </c>
      <c r="F900" s="21" t="s">
        <v>7947</v>
      </c>
      <c r="G900" s="22"/>
      <c r="H900" s="20" t="s">
        <v>4127</v>
      </c>
      <c r="I900" s="21" t="s">
        <v>4128</v>
      </c>
      <c r="J900" s="20" t="s">
        <v>4129</v>
      </c>
      <c r="K900" s="20" t="s">
        <v>4130</v>
      </c>
      <c r="L900" s="21" t="s">
        <v>5835</v>
      </c>
      <c r="M900" s="20" t="s">
        <v>5836</v>
      </c>
      <c r="N900" s="20" t="s">
        <v>5837</v>
      </c>
      <c r="O900" s="20">
        <v>10</v>
      </c>
      <c r="P900" s="21" t="s">
        <v>4135</v>
      </c>
      <c r="Q900" s="20" t="s">
        <v>4086</v>
      </c>
      <c r="R900" s="21" t="s">
        <v>4136</v>
      </c>
      <c r="S900" s="21" t="s">
        <v>4133</v>
      </c>
      <c r="T900" s="20">
        <v>45588</v>
      </c>
      <c r="U900" s="20">
        <v>1</v>
      </c>
      <c r="V900" s="20">
        <v>0</v>
      </c>
      <c r="W900" s="20" t="s">
        <v>5836</v>
      </c>
      <c r="X900" s="20" t="s">
        <v>5838</v>
      </c>
      <c r="Y900" s="22">
        <v>45941.341591053198</v>
      </c>
      <c r="AA900" s="20" t="s">
        <v>4134</v>
      </c>
      <c r="AB900" s="27">
        <v>9106052889</v>
      </c>
      <c r="AC900" s="25" t="str">
        <f>VLOOKUP(AB900,Data!AF:AG,2,0)</f>
        <v>9106052889-00081640</v>
      </c>
      <c r="AE900" s="25" t="str">
        <f>VLOOKUP(AC900,Data!A:G,7,0)</f>
        <v>00081640</v>
      </c>
      <c r="AF900" s="25" t="str">
        <f>VLOOKUP(AC900,Data!A:D,4,0)</f>
        <v>11/10/2025</v>
      </c>
      <c r="AG900" s="20" t="s">
        <v>64</v>
      </c>
      <c r="AH900" s="25" t="s">
        <v>3639</v>
      </c>
      <c r="AI900" s="25" t="str">
        <f>VLOOKUP(AG900,'mã win'!B:K,10,0)</f>
        <v>N</v>
      </c>
      <c r="AJ900" s="20" t="str">
        <f>VLOOKUP(Q900,'mã sp'!A:B,2,0)</f>
        <v>TH200</v>
      </c>
      <c r="AK900" s="25" t="str">
        <f>VLOOKUP(AC900,Data!A:F,6,0)</f>
        <v>K25TTM</v>
      </c>
      <c r="AL900" s="20" t="str">
        <f t="shared" si="56"/>
        <v>4062 WM+ DNG 154 Lê Đình Lý</v>
      </c>
      <c r="AM900" s="20" t="str">
        <f>VLOOKUP(AC900,Data!A:M,13,0)</f>
        <v>0104918404-009</v>
      </c>
      <c r="AO900" s="20" t="str">
        <f t="shared" si="57"/>
        <v/>
      </c>
      <c r="AP900" s="20" t="str">
        <f>IF(AND(AM900="0104918404",AO900=""),"WIN"&amp;L900,IF(AO900="",VLOOKUP(AM900,'mã win'!B:J,9,0),""))</f>
        <v>WIN-DNG-01-009</v>
      </c>
      <c r="AQ900" s="25" t="str">
        <f t="shared" si="58"/>
        <v>WIN-DNG-01-009</v>
      </c>
      <c r="AR900" s="1">
        <f t="shared" si="59"/>
        <v>49235.040000000001</v>
      </c>
    </row>
    <row r="901" spans="1:44" x14ac:dyDescent="0.25">
      <c r="A901" s="20">
        <v>8407</v>
      </c>
      <c r="B901" s="21">
        <v>9106052949</v>
      </c>
      <c r="C901" s="22">
        <v>45941</v>
      </c>
      <c r="D901" s="22">
        <v>45946</v>
      </c>
      <c r="E901" s="23">
        <v>45941.360940937499</v>
      </c>
      <c r="F901" s="21" t="s">
        <v>7948</v>
      </c>
      <c r="G901" s="22"/>
      <c r="H901" s="20" t="s">
        <v>4127</v>
      </c>
      <c r="I901" s="21" t="s">
        <v>4128</v>
      </c>
      <c r="J901" s="20" t="s">
        <v>4129</v>
      </c>
      <c r="K901" s="20" t="s">
        <v>4130</v>
      </c>
      <c r="L901" s="21" t="s">
        <v>4399</v>
      </c>
      <c r="M901" s="20" t="s">
        <v>4400</v>
      </c>
      <c r="N901" s="20" t="s">
        <v>4401</v>
      </c>
      <c r="O901" s="20">
        <v>10</v>
      </c>
      <c r="P901" s="21" t="s">
        <v>4137</v>
      </c>
      <c r="Q901" s="20" t="s">
        <v>4098</v>
      </c>
      <c r="R901" s="21" t="s">
        <v>4138</v>
      </c>
      <c r="S901" s="21" t="s">
        <v>4133</v>
      </c>
      <c r="T901" s="20">
        <v>111058</v>
      </c>
      <c r="U901" s="20">
        <v>1</v>
      </c>
      <c r="V901" s="20">
        <v>0</v>
      </c>
      <c r="W901" s="20" t="s">
        <v>4400</v>
      </c>
      <c r="Y901" s="22">
        <v>45941.360939849503</v>
      </c>
      <c r="Z901" s="20" t="s">
        <v>7949</v>
      </c>
      <c r="AA901" s="20" t="s">
        <v>4134</v>
      </c>
      <c r="AB901" s="27">
        <v>9106052949</v>
      </c>
      <c r="AC901" s="25" t="str">
        <f>VLOOKUP(AB901,Data!AF:AG,2,0)</f>
        <v>9106052949-00037740</v>
      </c>
      <c r="AE901" s="25" t="str">
        <f>VLOOKUP(AC901,Data!A:G,7,0)</f>
        <v>00037740</v>
      </c>
      <c r="AF901" s="25" t="str">
        <f>VLOOKUP(AC901,Data!A:D,4,0)</f>
        <v>11/10/2025</v>
      </c>
      <c r="AG901" s="20" t="s">
        <v>107</v>
      </c>
      <c r="AH901" s="25" t="s">
        <v>3829</v>
      </c>
      <c r="AI901" s="25" t="str">
        <f>VLOOKUP(AG901,'mã win'!B:K,10,0)</f>
        <v>B</v>
      </c>
      <c r="AJ901" s="20" t="str">
        <f>VLOOKUP(Q901,'mã sp'!A:B,2,0)</f>
        <v>GM500</v>
      </c>
      <c r="AK901" s="25" t="str">
        <f>VLOOKUP(AC901,Data!A:F,6,0)</f>
        <v>K25TTM</v>
      </c>
      <c r="AL901" s="20" t="str">
        <f t="shared" si="56"/>
        <v>6878 WM+ NAN Hợp Thành, Yên Thành</v>
      </c>
      <c r="AM901" s="20" t="str">
        <f>VLOOKUP(AC901,Data!A:M,13,0)</f>
        <v>0104918404-058</v>
      </c>
      <c r="AO901" s="20" t="str">
        <f t="shared" si="57"/>
        <v/>
      </c>
      <c r="AP901" s="20" t="str">
        <f>IF(AND(AM901="0104918404",AO901=""),"WIN"&amp;L901,IF(AO901="",VLOOKUP(AM901,'mã win'!B:J,9,0),""))</f>
        <v>WIN-058</v>
      </c>
      <c r="AQ901" s="25" t="str">
        <f t="shared" si="58"/>
        <v>WIN-058</v>
      </c>
      <c r="AR901" s="1">
        <f t="shared" si="59"/>
        <v>119942.64</v>
      </c>
    </row>
    <row r="902" spans="1:44" x14ac:dyDescent="0.25">
      <c r="A902" s="20">
        <v>8408</v>
      </c>
      <c r="B902" s="21">
        <v>9106053042</v>
      </c>
      <c r="C902" s="22">
        <v>45941</v>
      </c>
      <c r="D902" s="22">
        <v>45941</v>
      </c>
      <c r="E902" s="23">
        <v>45941.378830243098</v>
      </c>
      <c r="F902" s="21" t="s">
        <v>7950</v>
      </c>
      <c r="G902" s="22"/>
      <c r="H902" s="20" t="s">
        <v>4127</v>
      </c>
      <c r="I902" s="21" t="s">
        <v>4128</v>
      </c>
      <c r="J902" s="20" t="s">
        <v>4129</v>
      </c>
      <c r="K902" s="20" t="s">
        <v>4130</v>
      </c>
      <c r="L902" s="21" t="s">
        <v>4835</v>
      </c>
      <c r="M902" s="20" t="s">
        <v>4836</v>
      </c>
      <c r="N902" s="20" t="s">
        <v>4837</v>
      </c>
      <c r="O902" s="20">
        <v>10</v>
      </c>
      <c r="P902" s="21" t="s">
        <v>4150</v>
      </c>
      <c r="Q902" s="20" t="s">
        <v>3966</v>
      </c>
      <c r="R902" s="21" t="s">
        <v>4151</v>
      </c>
      <c r="S902" s="21" t="s">
        <v>4133</v>
      </c>
      <c r="T902" s="20">
        <v>70950</v>
      </c>
      <c r="U902" s="20">
        <v>2</v>
      </c>
      <c r="V902" s="20">
        <v>0</v>
      </c>
      <c r="W902" s="20" t="s">
        <v>4836</v>
      </c>
      <c r="Y902" s="22">
        <v>45941.3788289699</v>
      </c>
      <c r="AA902" s="20" t="s">
        <v>4134</v>
      </c>
      <c r="AB902" s="27">
        <v>9106053042</v>
      </c>
      <c r="AC902" s="25" t="str">
        <f>VLOOKUP(AB902,Data!AF:AG,2,0)</f>
        <v>9106053042-00485030</v>
      </c>
      <c r="AE902" s="25" t="str">
        <f>VLOOKUP(AC902,Data!A:G,7,0)</f>
        <v>00485030</v>
      </c>
      <c r="AF902" s="25" t="str">
        <f>VLOOKUP(AC902,Data!A:D,4,0)</f>
        <v>11/10/2025</v>
      </c>
      <c r="AG902" s="20" t="s">
        <v>55</v>
      </c>
      <c r="AH902" s="25" t="s">
        <v>12851</v>
      </c>
      <c r="AI902" s="25" t="str">
        <f>VLOOKUP(AG902,'mã win'!B:K,10,0)</f>
        <v>B</v>
      </c>
      <c r="AJ902" s="20" t="str">
        <f>VLOOKUP(Q902,'mã sp'!A:B,2,0)</f>
        <v>CN300</v>
      </c>
      <c r="AK902" s="25" t="str">
        <f>VLOOKUP(AC902,Data!A:F,6,0)</f>
        <v>K25TTM</v>
      </c>
      <c r="AL902" s="20" t="str">
        <f t="shared" si="56"/>
        <v>6074 WM+ HNI 41 Long Biên 1</v>
      </c>
      <c r="AM902" s="20" t="str">
        <f>VLOOKUP(AC902,Data!A:M,13,0)</f>
        <v>0104918404-002</v>
      </c>
      <c r="AN902" s="20">
        <f>MATCH(L902,[1]Khach_hang!$O:$O,0)</f>
        <v>1705</v>
      </c>
      <c r="AO902" s="20" t="str">
        <f t="shared" si="57"/>
        <v>WIN6074</v>
      </c>
      <c r="AP902" s="20" t="str">
        <f>IF(AND(AM902="0104918404",AO902=""),"WIN"&amp;L902,IF(AO902="",VLOOKUP(AM902,'mã win'!B:J,9,0),""))</f>
        <v/>
      </c>
      <c r="AQ902" s="25" t="str">
        <f t="shared" si="58"/>
        <v>WIN6074</v>
      </c>
      <c r="AR902" s="1">
        <f t="shared" si="59"/>
        <v>153252</v>
      </c>
    </row>
    <row r="903" spans="1:44" x14ac:dyDescent="0.25">
      <c r="A903" s="20">
        <v>8409</v>
      </c>
      <c r="B903" s="21">
        <v>9106053042</v>
      </c>
      <c r="C903" s="22">
        <v>45941</v>
      </c>
      <c r="D903" s="22">
        <v>45941</v>
      </c>
      <c r="E903" s="23">
        <v>45941.378830243098</v>
      </c>
      <c r="F903" s="21" t="s">
        <v>7950</v>
      </c>
      <c r="G903" s="22"/>
      <c r="H903" s="20" t="s">
        <v>4127</v>
      </c>
      <c r="I903" s="21" t="s">
        <v>4128</v>
      </c>
      <c r="J903" s="20" t="s">
        <v>4129</v>
      </c>
      <c r="K903" s="20" t="s">
        <v>4130</v>
      </c>
      <c r="L903" s="21" t="s">
        <v>4835</v>
      </c>
      <c r="M903" s="20" t="s">
        <v>4836</v>
      </c>
      <c r="N903" s="20" t="s">
        <v>4837</v>
      </c>
      <c r="O903" s="20">
        <v>20</v>
      </c>
      <c r="P903" s="21" t="s">
        <v>4141</v>
      </c>
      <c r="Q903" s="20" t="s">
        <v>4058</v>
      </c>
      <c r="R903" s="21" t="s">
        <v>4142</v>
      </c>
      <c r="S903" s="21" t="s">
        <v>4133</v>
      </c>
      <c r="T903" s="20">
        <v>37720</v>
      </c>
      <c r="U903" s="20">
        <v>1</v>
      </c>
      <c r="V903" s="20">
        <v>0</v>
      </c>
      <c r="W903" s="20" t="s">
        <v>4836</v>
      </c>
      <c r="Y903" s="22">
        <v>45941.3788289699</v>
      </c>
      <c r="AA903" s="20" t="s">
        <v>4134</v>
      </c>
      <c r="AB903" s="27">
        <v>9106053042</v>
      </c>
      <c r="AC903" s="25" t="str">
        <f>VLOOKUP(AB903,Data!AF:AG,2,0)</f>
        <v>9106053042-00485030</v>
      </c>
      <c r="AE903" s="25" t="str">
        <f>VLOOKUP(AC903,Data!A:G,7,0)</f>
        <v>00485030</v>
      </c>
      <c r="AF903" s="25" t="str">
        <f>VLOOKUP(AC903,Data!A:D,4,0)</f>
        <v>11/10/2025</v>
      </c>
      <c r="AG903" s="20" t="s">
        <v>55</v>
      </c>
      <c r="AH903" s="25" t="s">
        <v>12851</v>
      </c>
      <c r="AI903" s="25" t="str">
        <f>VLOOKUP(AG903,'mã win'!B:K,10,0)</f>
        <v>B</v>
      </c>
      <c r="AJ903" s="20" t="str">
        <f>VLOOKUP(Q903,'mã sp'!A:B,2,0)</f>
        <v>MNH250</v>
      </c>
      <c r="AK903" s="25" t="str">
        <f>VLOOKUP(AC903,Data!A:F,6,0)</f>
        <v>K25TTM</v>
      </c>
      <c r="AL903" s="20" t="str">
        <f t="shared" si="56"/>
        <v>6074 WM+ HNI 41 Long Biên 1</v>
      </c>
      <c r="AM903" s="20" t="str">
        <f>VLOOKUP(AC903,Data!A:M,13,0)</f>
        <v>0104918404-002</v>
      </c>
      <c r="AN903" s="20">
        <f>MATCH(L903,[1]Khach_hang!$O:$O,0)</f>
        <v>1705</v>
      </c>
      <c r="AO903" s="20" t="str">
        <f t="shared" si="57"/>
        <v>WIN6074</v>
      </c>
      <c r="AP903" s="20" t="str">
        <f>IF(AND(AM903="0104918404",AO903=""),"WIN"&amp;L903,IF(AO903="",VLOOKUP(AM903,'mã win'!B:J,9,0),""))</f>
        <v/>
      </c>
      <c r="AQ903" s="25" t="str">
        <f t="shared" si="58"/>
        <v>WIN6074</v>
      </c>
      <c r="AR903" s="1">
        <f t="shared" si="59"/>
        <v>40737.599999999999</v>
      </c>
    </row>
    <row r="904" spans="1:44" x14ac:dyDescent="0.25">
      <c r="A904" s="20">
        <v>8410</v>
      </c>
      <c r="B904" s="21">
        <v>9106053042</v>
      </c>
      <c r="C904" s="22">
        <v>45941</v>
      </c>
      <c r="D904" s="22">
        <v>45941</v>
      </c>
      <c r="E904" s="23">
        <v>45941.378830243098</v>
      </c>
      <c r="F904" s="21" t="s">
        <v>7950</v>
      </c>
      <c r="G904" s="22"/>
      <c r="H904" s="20" t="s">
        <v>4127</v>
      </c>
      <c r="I904" s="21" t="s">
        <v>4128</v>
      </c>
      <c r="J904" s="20" t="s">
        <v>4129</v>
      </c>
      <c r="K904" s="20" t="s">
        <v>4130</v>
      </c>
      <c r="L904" s="21" t="s">
        <v>4835</v>
      </c>
      <c r="M904" s="20" t="s">
        <v>4836</v>
      </c>
      <c r="N904" s="20" t="s">
        <v>4837</v>
      </c>
      <c r="O904" s="20">
        <v>30</v>
      </c>
      <c r="P904" s="21" t="s">
        <v>4137</v>
      </c>
      <c r="Q904" s="20" t="s">
        <v>4098</v>
      </c>
      <c r="R904" s="21" t="s">
        <v>4138</v>
      </c>
      <c r="S904" s="21" t="s">
        <v>4133</v>
      </c>
      <c r="T904" s="20">
        <v>111058</v>
      </c>
      <c r="U904" s="20">
        <v>3</v>
      </c>
      <c r="V904" s="20">
        <v>0</v>
      </c>
      <c r="W904" s="20" t="s">
        <v>4836</v>
      </c>
      <c r="Y904" s="22">
        <v>45941.3788289699</v>
      </c>
      <c r="AA904" s="20" t="s">
        <v>4134</v>
      </c>
      <c r="AB904" s="27">
        <v>9106053042</v>
      </c>
      <c r="AC904" s="25" t="str">
        <f>VLOOKUP(AB904,Data!AF:AG,2,0)</f>
        <v>9106053042-00485030</v>
      </c>
      <c r="AE904" s="25" t="str">
        <f>VLOOKUP(AC904,Data!A:G,7,0)</f>
        <v>00485030</v>
      </c>
      <c r="AF904" s="25" t="str">
        <f>VLOOKUP(AC904,Data!A:D,4,0)</f>
        <v>11/10/2025</v>
      </c>
      <c r="AG904" s="20" t="s">
        <v>55</v>
      </c>
      <c r="AH904" s="25" t="s">
        <v>12851</v>
      </c>
      <c r="AI904" s="25" t="str">
        <f>VLOOKUP(AG904,'mã win'!B:K,10,0)</f>
        <v>B</v>
      </c>
      <c r="AJ904" s="20" t="str">
        <f>VLOOKUP(Q904,'mã sp'!A:B,2,0)</f>
        <v>GM500</v>
      </c>
      <c r="AK904" s="25" t="str">
        <f>VLOOKUP(AC904,Data!A:F,6,0)</f>
        <v>K25TTM</v>
      </c>
      <c r="AL904" s="20" t="str">
        <f t="shared" si="56"/>
        <v>6074 WM+ HNI 41 Long Biên 1</v>
      </c>
      <c r="AM904" s="20" t="str">
        <f>VLOOKUP(AC904,Data!A:M,13,0)</f>
        <v>0104918404-002</v>
      </c>
      <c r="AN904" s="20">
        <f>MATCH(L904,[1]Khach_hang!$O:$O,0)</f>
        <v>1705</v>
      </c>
      <c r="AO904" s="20" t="str">
        <f t="shared" si="57"/>
        <v>WIN6074</v>
      </c>
      <c r="AP904" s="20" t="str">
        <f>IF(AND(AM904="0104918404",AO904=""),"WIN"&amp;L904,IF(AO904="",VLOOKUP(AM904,'mã win'!B:J,9,0),""))</f>
        <v/>
      </c>
      <c r="AQ904" s="25" t="str">
        <f t="shared" si="58"/>
        <v>WIN6074</v>
      </c>
      <c r="AR904" s="1">
        <f t="shared" si="59"/>
        <v>359827.92</v>
      </c>
    </row>
    <row r="905" spans="1:44" x14ac:dyDescent="0.25">
      <c r="A905" s="20">
        <v>8411</v>
      </c>
      <c r="B905" s="21">
        <v>9106053044</v>
      </c>
      <c r="C905" s="22">
        <v>45941</v>
      </c>
      <c r="D905" s="22">
        <v>45946</v>
      </c>
      <c r="E905" s="23">
        <v>45941.381556863402</v>
      </c>
      <c r="F905" s="21" t="s">
        <v>7951</v>
      </c>
      <c r="G905" s="22"/>
      <c r="H905" s="20" t="s">
        <v>4127</v>
      </c>
      <c r="I905" s="21" t="s">
        <v>4128</v>
      </c>
      <c r="J905" s="20" t="s">
        <v>4129</v>
      </c>
      <c r="K905" s="20" t="s">
        <v>4130</v>
      </c>
      <c r="L905" s="21" t="s">
        <v>6504</v>
      </c>
      <c r="M905" s="20" t="s">
        <v>6505</v>
      </c>
      <c r="N905" s="20" t="s">
        <v>6506</v>
      </c>
      <c r="O905" s="20">
        <v>10</v>
      </c>
      <c r="P905" s="21" t="s">
        <v>4137</v>
      </c>
      <c r="Q905" s="20" t="s">
        <v>4098</v>
      </c>
      <c r="R905" s="21" t="s">
        <v>4138</v>
      </c>
      <c r="S905" s="21" t="s">
        <v>4133</v>
      </c>
      <c r="T905" s="20">
        <v>111058</v>
      </c>
      <c r="U905" s="20">
        <v>1</v>
      </c>
      <c r="V905" s="20">
        <v>0</v>
      </c>
      <c r="W905" s="20" t="s">
        <v>6505</v>
      </c>
      <c r="Y905" s="22">
        <v>45941.381555520798</v>
      </c>
      <c r="Z905" s="20" t="s">
        <v>7952</v>
      </c>
      <c r="AA905" s="20" t="s">
        <v>4134</v>
      </c>
      <c r="AB905" s="27">
        <v>9106053044</v>
      </c>
      <c r="AC905" s="25" t="str">
        <f>VLOOKUP(AB905,Data!AF:AG,2,0)</f>
        <v>9106053044-00485032</v>
      </c>
      <c r="AE905" s="25" t="str">
        <f>VLOOKUP(AC905,Data!A:G,7,0)</f>
        <v>00485032</v>
      </c>
      <c r="AF905" s="25" t="str">
        <f>VLOOKUP(AC905,Data!A:D,4,0)</f>
        <v>11/10/2025</v>
      </c>
      <c r="AG905" s="20" t="s">
        <v>55</v>
      </c>
      <c r="AH905" s="25" t="s">
        <v>14517</v>
      </c>
      <c r="AI905" s="25" t="str">
        <f>VLOOKUP(AG905,'mã win'!B:K,10,0)</f>
        <v>B</v>
      </c>
      <c r="AJ905" s="20" t="str">
        <f>VLOOKUP(Q905,'mã sp'!A:B,2,0)</f>
        <v>GM500</v>
      </c>
      <c r="AK905" s="25" t="str">
        <f>VLOOKUP(AC905,Data!A:F,6,0)</f>
        <v>K25TTM</v>
      </c>
      <c r="AL905" s="20" t="str">
        <f t="shared" si="56"/>
        <v>2AV1 WM+ HNI Vân Côn, Hoài Đức</v>
      </c>
      <c r="AM905" s="20" t="str">
        <f>VLOOKUP(AC905,Data!A:M,13,0)</f>
        <v>0104918404-002</v>
      </c>
      <c r="AN905" s="20">
        <f>MATCH(L905,[1]Khach_hang!$O:$O,0)</f>
        <v>577</v>
      </c>
      <c r="AO905" s="20" t="str">
        <f t="shared" si="57"/>
        <v>WIN2AV1</v>
      </c>
      <c r="AP905" s="20" t="str">
        <f>IF(AND(AM905="0104918404",AO905=""),"WIN"&amp;L905,IF(AO905="",VLOOKUP(AM905,'mã win'!B:J,9,0),""))</f>
        <v/>
      </c>
      <c r="AQ905" s="25" t="str">
        <f t="shared" si="58"/>
        <v>WIN2AV1</v>
      </c>
      <c r="AR905" s="1">
        <f t="shared" si="59"/>
        <v>119942.64</v>
      </c>
    </row>
    <row r="906" spans="1:44" x14ac:dyDescent="0.25">
      <c r="A906" s="20">
        <v>8412</v>
      </c>
      <c r="B906" s="21">
        <v>9106053105</v>
      </c>
      <c r="C906" s="22">
        <v>45941</v>
      </c>
      <c r="D906" s="22">
        <v>45946</v>
      </c>
      <c r="E906" s="23">
        <v>45941.391969444398</v>
      </c>
      <c r="F906" s="21" t="s">
        <v>7953</v>
      </c>
      <c r="G906" s="22"/>
      <c r="H906" s="20" t="s">
        <v>4127</v>
      </c>
      <c r="I906" s="21" t="s">
        <v>4128</v>
      </c>
      <c r="J906" s="20" t="s">
        <v>4129</v>
      </c>
      <c r="K906" s="20" t="s">
        <v>4130</v>
      </c>
      <c r="L906" s="21" t="s">
        <v>7954</v>
      </c>
      <c r="M906" s="20" t="s">
        <v>7955</v>
      </c>
      <c r="N906" s="20" t="s">
        <v>7956</v>
      </c>
      <c r="O906" s="20">
        <v>10</v>
      </c>
      <c r="P906" s="21" t="s">
        <v>4137</v>
      </c>
      <c r="Q906" s="20" t="s">
        <v>4098</v>
      </c>
      <c r="R906" s="21" t="s">
        <v>4138</v>
      </c>
      <c r="S906" s="21" t="s">
        <v>4133</v>
      </c>
      <c r="T906" s="20">
        <v>111058</v>
      </c>
      <c r="U906" s="20">
        <v>3</v>
      </c>
      <c r="V906" s="20">
        <v>0</v>
      </c>
      <c r="W906" s="20" t="s">
        <v>7955</v>
      </c>
      <c r="X906" s="20" t="s">
        <v>7957</v>
      </c>
      <c r="Y906" s="22">
        <v>45941.391967858799</v>
      </c>
      <c r="Z906" s="20" t="s">
        <v>7958</v>
      </c>
      <c r="AA906" s="20" t="s">
        <v>4134</v>
      </c>
      <c r="AB906" s="27">
        <v>9106053105</v>
      </c>
      <c r="AC906" s="25" t="str">
        <f>VLOOKUP(AB906,Data!AF:AG,2,0)</f>
        <v>9106053105-00037745</v>
      </c>
      <c r="AE906" s="25" t="str">
        <f>VLOOKUP(AC906,Data!A:G,7,0)</f>
        <v>00037745</v>
      </c>
      <c r="AF906" s="25" t="str">
        <f>VLOOKUP(AC906,Data!A:D,4,0)</f>
        <v>11/10/2025</v>
      </c>
      <c r="AG906" s="20" t="s">
        <v>107</v>
      </c>
      <c r="AH906" s="25" t="s">
        <v>3829</v>
      </c>
      <c r="AI906" s="25" t="str">
        <f>VLOOKUP(AG906,'mã win'!B:K,10,0)</f>
        <v>B</v>
      </c>
      <c r="AJ906" s="20" t="str">
        <f>VLOOKUP(Q906,'mã sp'!A:B,2,0)</f>
        <v>GM500</v>
      </c>
      <c r="AK906" s="25" t="str">
        <f>VLOOKUP(AC906,Data!A:F,6,0)</f>
        <v>K25TTM</v>
      </c>
      <c r="AL906" s="20" t="str">
        <f t="shared" si="56"/>
        <v>4599 WM+ NAN 259 Hà Huy Tập</v>
      </c>
      <c r="AM906" s="20" t="str">
        <f>VLOOKUP(AC906,Data!A:M,13,0)</f>
        <v>0104918404-058</v>
      </c>
      <c r="AO906" s="20" t="str">
        <f t="shared" si="57"/>
        <v/>
      </c>
      <c r="AP906" s="20" t="str">
        <f>IF(AND(AM906="0104918404",AO906=""),"WIN"&amp;L906,IF(AO906="",VLOOKUP(AM906,'mã win'!B:J,9,0),""))</f>
        <v>WIN-058</v>
      </c>
      <c r="AQ906" s="25" t="str">
        <f t="shared" si="58"/>
        <v>WIN-058</v>
      </c>
      <c r="AR906" s="1">
        <f t="shared" si="59"/>
        <v>359827.92</v>
      </c>
    </row>
    <row r="907" spans="1:44" x14ac:dyDescent="0.25">
      <c r="A907" s="20">
        <v>8414</v>
      </c>
      <c r="B907" s="21">
        <v>9106053139</v>
      </c>
      <c r="C907" s="22">
        <v>45941</v>
      </c>
      <c r="D907" s="22">
        <v>45946</v>
      </c>
      <c r="E907" s="23">
        <v>45941.394353622702</v>
      </c>
      <c r="F907" s="21" t="s">
        <v>7959</v>
      </c>
      <c r="G907" s="22"/>
      <c r="H907" s="20" t="s">
        <v>4127</v>
      </c>
      <c r="I907" s="21" t="s">
        <v>4128</v>
      </c>
      <c r="J907" s="20" t="s">
        <v>4129</v>
      </c>
      <c r="K907" s="20" t="s">
        <v>4130</v>
      </c>
      <c r="L907" s="21" t="s">
        <v>4832</v>
      </c>
      <c r="M907" s="20" t="s">
        <v>4833</v>
      </c>
      <c r="N907" s="20" t="s">
        <v>4834</v>
      </c>
      <c r="O907" s="20">
        <v>10</v>
      </c>
      <c r="P907" s="21" t="s">
        <v>4137</v>
      </c>
      <c r="Q907" s="20" t="s">
        <v>4098</v>
      </c>
      <c r="R907" s="21" t="s">
        <v>4138</v>
      </c>
      <c r="S907" s="21" t="s">
        <v>4133</v>
      </c>
      <c r="T907" s="20">
        <v>111058</v>
      </c>
      <c r="U907" s="20">
        <v>1</v>
      </c>
      <c r="V907" s="20">
        <v>0</v>
      </c>
      <c r="W907" s="20" t="s">
        <v>4833</v>
      </c>
      <c r="Y907" s="22">
        <v>45941.394352164403</v>
      </c>
      <c r="AA907" s="20" t="s">
        <v>4134</v>
      </c>
      <c r="AB907" s="27">
        <v>9106053139</v>
      </c>
      <c r="AC907" s="25" t="str">
        <f>VLOOKUP(AB907,Data!AF:AG,2,0)</f>
        <v>9106053139-00001723</v>
      </c>
      <c r="AE907" s="25" t="str">
        <f>VLOOKUP(AC907,Data!A:G,7,0)</f>
        <v>00001723</v>
      </c>
      <c r="AF907" s="25" t="str">
        <f>VLOOKUP(AC907,Data!A:D,4,0)</f>
        <v>11/10/2025</v>
      </c>
      <c r="AG907" s="20" t="s">
        <v>2842</v>
      </c>
      <c r="AH907" s="25" t="s">
        <v>3919</v>
      </c>
      <c r="AI907" s="25" t="str">
        <f>VLOOKUP(AG907,'mã win'!B:K,10,0)</f>
        <v>B</v>
      </c>
      <c r="AJ907" s="20" t="str">
        <f>VLOOKUP(Q907,'mã sp'!A:B,2,0)</f>
        <v>GM500</v>
      </c>
      <c r="AK907" s="25" t="str">
        <f>VLOOKUP(AC907,Data!A:F,6,0)</f>
        <v>K25TTM</v>
      </c>
      <c r="AL907" s="20" t="str">
        <f t="shared" si="56"/>
        <v>6850 WM+ CBG 37 Tổ 12 Sông Hiến</v>
      </c>
      <c r="AM907" s="20" t="str">
        <f>VLOOKUP(AC907,Data!A:M,13,0)</f>
        <v>0104918404-095</v>
      </c>
      <c r="AO907" s="20" t="str">
        <f t="shared" si="57"/>
        <v/>
      </c>
      <c r="AP907" s="20" t="str">
        <f>IF(AND(AM907="0104918404",AO907=""),"WIN"&amp;L907,IF(AO907="",VLOOKUP(AM907,'mã win'!B:J,9,0),""))</f>
        <v>WIN-095</v>
      </c>
      <c r="AQ907" s="25" t="str">
        <f t="shared" si="58"/>
        <v>WIN-095</v>
      </c>
      <c r="AR907" s="1">
        <f t="shared" si="59"/>
        <v>119942.64</v>
      </c>
    </row>
    <row r="908" spans="1:44" x14ac:dyDescent="0.25">
      <c r="A908" s="20">
        <v>8415</v>
      </c>
      <c r="B908" s="21">
        <v>9106053136</v>
      </c>
      <c r="C908" s="22">
        <v>45941</v>
      </c>
      <c r="D908" s="22">
        <v>45946</v>
      </c>
      <c r="E908" s="23">
        <v>45941.396460219898</v>
      </c>
      <c r="F908" s="21" t="s">
        <v>7960</v>
      </c>
      <c r="G908" s="22"/>
      <c r="H908" s="20" t="s">
        <v>4127</v>
      </c>
      <c r="I908" s="21" t="s">
        <v>4128</v>
      </c>
      <c r="J908" s="20" t="s">
        <v>4129</v>
      </c>
      <c r="K908" s="20" t="s">
        <v>4130</v>
      </c>
      <c r="L908" s="21" t="s">
        <v>4629</v>
      </c>
      <c r="M908" s="20" t="s">
        <v>4630</v>
      </c>
      <c r="N908" s="20" t="s">
        <v>4631</v>
      </c>
      <c r="O908" s="20">
        <v>10</v>
      </c>
      <c r="P908" s="21" t="s">
        <v>4135</v>
      </c>
      <c r="Q908" s="20" t="s">
        <v>4086</v>
      </c>
      <c r="R908" s="21" t="s">
        <v>4136</v>
      </c>
      <c r="S908" s="21" t="s">
        <v>4133</v>
      </c>
      <c r="T908" s="20">
        <v>45588</v>
      </c>
      <c r="U908" s="20">
        <v>5</v>
      </c>
      <c r="V908" s="20">
        <v>0</v>
      </c>
      <c r="W908" s="20" t="s">
        <v>4630</v>
      </c>
      <c r="X908" s="20" t="s">
        <v>4632</v>
      </c>
      <c r="Y908" s="22">
        <v>45941.396458645802</v>
      </c>
      <c r="Z908" s="20" t="s">
        <v>7961</v>
      </c>
      <c r="AA908" s="20" t="s">
        <v>4134</v>
      </c>
      <c r="AB908" s="27">
        <v>9106053136</v>
      </c>
      <c r="AC908" s="25" t="str">
        <f>VLOOKUP(AB908,Data!AF:AG,2,0)</f>
        <v>9106053136-00004048</v>
      </c>
      <c r="AE908" s="25" t="str">
        <f>VLOOKUP(AC908,Data!A:G,7,0)</f>
        <v>00004048</v>
      </c>
      <c r="AF908" s="25" t="str">
        <f>VLOOKUP(AC908,Data!A:D,4,0)</f>
        <v>11/10/2025</v>
      </c>
      <c r="AG908" s="20" t="s">
        <v>764</v>
      </c>
      <c r="AH908" s="25" t="s">
        <v>3754</v>
      </c>
      <c r="AI908" s="25" t="str">
        <f>VLOOKUP(AG908,'mã win'!B:K,10,0)</f>
        <v>B</v>
      </c>
      <c r="AJ908" s="20" t="str">
        <f>VLOOKUP(Q908,'mã sp'!A:B,2,0)</f>
        <v>TH200</v>
      </c>
      <c r="AK908" s="25" t="str">
        <f>VLOOKUP(AC908,Data!A:F,6,0)</f>
        <v>K25TTM</v>
      </c>
      <c r="AL908" s="20" t="str">
        <f t="shared" si="56"/>
        <v>4992 WM+ YBI 1132 Đinh Tiên Hoàng</v>
      </c>
      <c r="AM908" s="20" t="str">
        <f>VLOOKUP(AC908,Data!A:M,13,0)</f>
        <v>0104918404-035</v>
      </c>
      <c r="AO908" s="20" t="str">
        <f t="shared" si="57"/>
        <v/>
      </c>
      <c r="AP908" s="20" t="str">
        <f>IF(AND(AM908="0104918404",AO908=""),"WIN"&amp;L908,IF(AO908="",VLOOKUP(AM908,'mã win'!B:J,9,0),""))</f>
        <v>WIN-035</v>
      </c>
      <c r="AQ908" s="25" t="str">
        <f t="shared" si="58"/>
        <v>WIN-035</v>
      </c>
      <c r="AR908" s="1">
        <f t="shared" si="59"/>
        <v>246175.2</v>
      </c>
    </row>
    <row r="909" spans="1:44" x14ac:dyDescent="0.25">
      <c r="A909" s="20">
        <v>8416</v>
      </c>
      <c r="B909" s="21">
        <v>9106053231</v>
      </c>
      <c r="C909" s="22">
        <v>45941</v>
      </c>
      <c r="D909" s="22">
        <v>45941</v>
      </c>
      <c r="E909" s="23">
        <v>45941.407330706003</v>
      </c>
      <c r="F909" s="21" t="s">
        <v>7962</v>
      </c>
      <c r="G909" s="22"/>
      <c r="H909" s="20" t="s">
        <v>4127</v>
      </c>
      <c r="I909" s="21" t="s">
        <v>4128</v>
      </c>
      <c r="J909" s="20" t="s">
        <v>4129</v>
      </c>
      <c r="K909" s="20" t="s">
        <v>4130</v>
      </c>
      <c r="L909" s="21" t="s">
        <v>7963</v>
      </c>
      <c r="M909" s="20" t="s">
        <v>7964</v>
      </c>
      <c r="N909" s="20" t="s">
        <v>7965</v>
      </c>
      <c r="O909" s="20">
        <v>10</v>
      </c>
      <c r="P909" s="21" t="s">
        <v>4141</v>
      </c>
      <c r="Q909" s="20" t="s">
        <v>4058</v>
      </c>
      <c r="R909" s="21" t="s">
        <v>4142</v>
      </c>
      <c r="S909" s="21" t="s">
        <v>4133</v>
      </c>
      <c r="T909" s="20">
        <v>37720</v>
      </c>
      <c r="U909" s="20">
        <v>1</v>
      </c>
      <c r="V909" s="20">
        <v>0</v>
      </c>
      <c r="W909" s="20" t="s">
        <v>7964</v>
      </c>
      <c r="Y909" s="22">
        <v>45941.407328969901</v>
      </c>
      <c r="AA909" s="20" t="s">
        <v>4134</v>
      </c>
      <c r="AB909" s="27">
        <v>9106053231</v>
      </c>
      <c r="AC909" s="25" t="str">
        <f>VLOOKUP(AB909,Data!AF:AG,2,0)</f>
        <v>9106053231-00485091</v>
      </c>
      <c r="AE909" s="25" t="str">
        <f>VLOOKUP(AC909,Data!A:G,7,0)</f>
        <v>00485091</v>
      </c>
      <c r="AF909" s="25" t="str">
        <f>VLOOKUP(AC909,Data!A:D,4,0)</f>
        <v>11/10/2025</v>
      </c>
      <c r="AG909" s="20" t="s">
        <v>55</v>
      </c>
      <c r="AH909" s="25" t="s">
        <v>14518</v>
      </c>
      <c r="AI909" s="25" t="str">
        <f>VLOOKUP(AG909,'mã win'!B:K,10,0)</f>
        <v>B</v>
      </c>
      <c r="AJ909" s="20" t="str">
        <f>VLOOKUP(Q909,'mã sp'!A:B,2,0)</f>
        <v>MNH250</v>
      </c>
      <c r="AK909" s="25" t="str">
        <f>VLOOKUP(AC909,Data!A:F,6,0)</f>
        <v>K25TTM</v>
      </c>
      <c r="AL909" s="20" t="str">
        <f t="shared" si="56"/>
        <v>6444 WM+ HNI Thượng Lâm, Mỹ Đức</v>
      </c>
      <c r="AM909" s="20" t="str">
        <f>VLOOKUP(AC909,Data!A:M,13,0)</f>
        <v>0104918404-002</v>
      </c>
      <c r="AN909" s="20">
        <f>MATCH(L909,[1]Khach_hang!$O:$O,0)</f>
        <v>1830</v>
      </c>
      <c r="AO909" s="20" t="str">
        <f t="shared" si="57"/>
        <v>WIN6444</v>
      </c>
      <c r="AP909" s="20" t="str">
        <f>IF(AND(AM909="0104918404",AO909=""),"WIN"&amp;L909,IF(AO909="",VLOOKUP(AM909,'mã win'!B:J,9,0),""))</f>
        <v/>
      </c>
      <c r="AQ909" s="25" t="str">
        <f t="shared" si="58"/>
        <v>WIN6444</v>
      </c>
      <c r="AR909" s="1">
        <f t="shared" si="59"/>
        <v>40737.599999999999</v>
      </c>
    </row>
    <row r="910" spans="1:44" x14ac:dyDescent="0.25">
      <c r="A910" s="20">
        <v>8417</v>
      </c>
      <c r="B910" s="21">
        <v>9106053231</v>
      </c>
      <c r="C910" s="22">
        <v>45941</v>
      </c>
      <c r="D910" s="22">
        <v>45941</v>
      </c>
      <c r="E910" s="23">
        <v>45941.407330706003</v>
      </c>
      <c r="F910" s="21" t="s">
        <v>7962</v>
      </c>
      <c r="G910" s="22"/>
      <c r="H910" s="20" t="s">
        <v>4127</v>
      </c>
      <c r="I910" s="21" t="s">
        <v>4128</v>
      </c>
      <c r="J910" s="20" t="s">
        <v>4129</v>
      </c>
      <c r="K910" s="20" t="s">
        <v>4130</v>
      </c>
      <c r="L910" s="21" t="s">
        <v>7963</v>
      </c>
      <c r="M910" s="20" t="s">
        <v>7964</v>
      </c>
      <c r="N910" s="20" t="s">
        <v>7965</v>
      </c>
      <c r="O910" s="20">
        <v>20</v>
      </c>
      <c r="P910" s="21" t="s">
        <v>4137</v>
      </c>
      <c r="Q910" s="20" t="s">
        <v>4098</v>
      </c>
      <c r="R910" s="21" t="s">
        <v>4138</v>
      </c>
      <c r="S910" s="21" t="s">
        <v>4133</v>
      </c>
      <c r="T910" s="20">
        <v>111058</v>
      </c>
      <c r="U910" s="20">
        <v>3</v>
      </c>
      <c r="V910" s="20">
        <v>0</v>
      </c>
      <c r="W910" s="20" t="s">
        <v>7964</v>
      </c>
      <c r="Y910" s="22">
        <v>45941.407328969901</v>
      </c>
      <c r="AA910" s="20" t="s">
        <v>4134</v>
      </c>
      <c r="AB910" s="27">
        <v>9106053231</v>
      </c>
      <c r="AC910" s="25" t="str">
        <f>VLOOKUP(AB910,Data!AF:AG,2,0)</f>
        <v>9106053231-00485091</v>
      </c>
      <c r="AE910" s="25" t="str">
        <f>VLOOKUP(AC910,Data!A:G,7,0)</f>
        <v>00485091</v>
      </c>
      <c r="AF910" s="25" t="str">
        <f>VLOOKUP(AC910,Data!A:D,4,0)</f>
        <v>11/10/2025</v>
      </c>
      <c r="AG910" s="20" t="s">
        <v>55</v>
      </c>
      <c r="AH910" s="25" t="s">
        <v>14518</v>
      </c>
      <c r="AI910" s="25" t="str">
        <f>VLOOKUP(AG910,'mã win'!B:K,10,0)</f>
        <v>B</v>
      </c>
      <c r="AJ910" s="20" t="str">
        <f>VLOOKUP(Q910,'mã sp'!A:B,2,0)</f>
        <v>GM500</v>
      </c>
      <c r="AK910" s="25" t="str">
        <f>VLOOKUP(AC910,Data!A:F,6,0)</f>
        <v>K25TTM</v>
      </c>
      <c r="AL910" s="20" t="str">
        <f t="shared" si="56"/>
        <v>6444 WM+ HNI Thượng Lâm, Mỹ Đức</v>
      </c>
      <c r="AM910" s="20" t="str">
        <f>VLOOKUP(AC910,Data!A:M,13,0)</f>
        <v>0104918404-002</v>
      </c>
      <c r="AN910" s="20">
        <f>MATCH(L910,[1]Khach_hang!$O:$O,0)</f>
        <v>1830</v>
      </c>
      <c r="AO910" s="20" t="str">
        <f t="shared" si="57"/>
        <v>WIN6444</v>
      </c>
      <c r="AP910" s="20" t="str">
        <f>IF(AND(AM910="0104918404",AO910=""),"WIN"&amp;L910,IF(AO910="",VLOOKUP(AM910,'mã win'!B:J,9,0),""))</f>
        <v/>
      </c>
      <c r="AQ910" s="25" t="str">
        <f t="shared" si="58"/>
        <v>WIN6444</v>
      </c>
      <c r="AR910" s="1">
        <f t="shared" si="59"/>
        <v>359827.92</v>
      </c>
    </row>
    <row r="911" spans="1:44" x14ac:dyDescent="0.25">
      <c r="A911" s="20">
        <v>8418</v>
      </c>
      <c r="B911" s="21">
        <v>9106053268</v>
      </c>
      <c r="C911" s="22">
        <v>45941</v>
      </c>
      <c r="D911" s="22">
        <v>45941</v>
      </c>
      <c r="E911" s="23">
        <v>45941.409897187499</v>
      </c>
      <c r="F911" s="21" t="s">
        <v>7966</v>
      </c>
      <c r="G911" s="22"/>
      <c r="H911" s="20" t="s">
        <v>4127</v>
      </c>
      <c r="I911" s="21" t="s">
        <v>4128</v>
      </c>
      <c r="J911" s="20" t="s">
        <v>4129</v>
      </c>
      <c r="K911" s="20" t="s">
        <v>4130</v>
      </c>
      <c r="L911" s="21" t="s">
        <v>5325</v>
      </c>
      <c r="M911" s="20" t="s">
        <v>5326</v>
      </c>
      <c r="N911" s="20" t="s">
        <v>5327</v>
      </c>
      <c r="O911" s="20">
        <v>10</v>
      </c>
      <c r="P911" s="21" t="s">
        <v>4176</v>
      </c>
      <c r="Q911" s="20" t="s">
        <v>4009</v>
      </c>
      <c r="R911" s="21" t="s">
        <v>4177</v>
      </c>
      <c r="S911" s="21" t="s">
        <v>4133</v>
      </c>
      <c r="T911" s="20">
        <v>41328</v>
      </c>
      <c r="U911" s="20">
        <v>2</v>
      </c>
      <c r="V911" s="20">
        <v>0</v>
      </c>
      <c r="W911" s="20" t="s">
        <v>5326</v>
      </c>
      <c r="Y911" s="22">
        <v>45941.4098955671</v>
      </c>
      <c r="AA911" s="20" t="s">
        <v>4134</v>
      </c>
      <c r="AB911" s="27">
        <v>9106053268</v>
      </c>
      <c r="AC911" s="25" t="str">
        <f>VLOOKUP(AB911,Data!AF:AG,2,0)</f>
        <v>9106053268-00016059</v>
      </c>
      <c r="AE911" s="25" t="str">
        <f>VLOOKUP(AC911,Data!A:G,7,0)</f>
        <v>00016059</v>
      </c>
      <c r="AF911" s="25" t="str">
        <f>VLOOKUP(AC911,Data!A:D,4,0)</f>
        <v>11/10/2025</v>
      </c>
      <c r="AG911" s="20" t="s">
        <v>189</v>
      </c>
      <c r="AH911" s="25" t="s">
        <v>3844</v>
      </c>
      <c r="AI911" s="25" t="str">
        <f>VLOOKUP(AG911,'mã win'!B:K,10,0)</f>
        <v>N</v>
      </c>
      <c r="AJ911" s="20" t="str">
        <f>VLOOKUP(Q911,'mã sp'!A:B,2,0)</f>
        <v>GSG250</v>
      </c>
      <c r="AK911" s="25" t="str">
        <f>VLOOKUP(AC911,Data!A:F,6,0)</f>
        <v>K25TTM</v>
      </c>
      <c r="AL911" s="20" t="str">
        <f t="shared" si="56"/>
        <v>2AWV WM+ QNM Thôn Hà Vy, Đại Hồng</v>
      </c>
      <c r="AM911" s="20" t="str">
        <f>VLOOKUP(AC911,Data!A:M,13,0)</f>
        <v>0104918404-061</v>
      </c>
      <c r="AO911" s="20" t="str">
        <f t="shared" si="57"/>
        <v/>
      </c>
      <c r="AP911" s="20" t="str">
        <f>IF(AND(AM911="0104918404",AO911=""),"WIN"&amp;L911,IF(AO911="",VLOOKUP(AM911,'mã win'!B:J,9,0),""))</f>
        <v>WIN-061</v>
      </c>
      <c r="AQ911" s="25" t="str">
        <f t="shared" si="58"/>
        <v>WIN-061</v>
      </c>
      <c r="AR911" s="1">
        <f t="shared" si="59"/>
        <v>89268.479999999996</v>
      </c>
    </row>
    <row r="912" spans="1:44" x14ac:dyDescent="0.25">
      <c r="A912" s="20">
        <v>8419</v>
      </c>
      <c r="B912" s="21">
        <v>9106053271</v>
      </c>
      <c r="C912" s="22">
        <v>45941</v>
      </c>
      <c r="D912" s="22">
        <v>45941</v>
      </c>
      <c r="E912" s="23">
        <v>45941.4107440972</v>
      </c>
      <c r="F912" s="21" t="s">
        <v>7967</v>
      </c>
      <c r="G912" s="22"/>
      <c r="H912" s="20" t="s">
        <v>4127</v>
      </c>
      <c r="I912" s="21" t="s">
        <v>4128</v>
      </c>
      <c r="J912" s="20" t="s">
        <v>4129</v>
      </c>
      <c r="K912" s="20" t="s">
        <v>4130</v>
      </c>
      <c r="L912" s="21" t="s">
        <v>7954</v>
      </c>
      <c r="M912" s="20" t="s">
        <v>7955</v>
      </c>
      <c r="N912" s="20" t="s">
        <v>7956</v>
      </c>
      <c r="O912" s="20">
        <v>10</v>
      </c>
      <c r="P912" s="21" t="s">
        <v>4141</v>
      </c>
      <c r="Q912" s="20" t="s">
        <v>4058</v>
      </c>
      <c r="R912" s="21" t="s">
        <v>4142</v>
      </c>
      <c r="S912" s="21" t="s">
        <v>4133</v>
      </c>
      <c r="T912" s="20">
        <v>37720</v>
      </c>
      <c r="U912" s="20">
        <v>1</v>
      </c>
      <c r="V912" s="20">
        <v>0</v>
      </c>
      <c r="W912" s="20" t="s">
        <v>7955</v>
      </c>
      <c r="X912" s="20" t="s">
        <v>7957</v>
      </c>
      <c r="Y912" s="22">
        <v>45941.410742326399</v>
      </c>
      <c r="Z912" s="20" t="s">
        <v>7968</v>
      </c>
      <c r="AA912" s="20" t="s">
        <v>4134</v>
      </c>
      <c r="AB912" s="27">
        <v>9106053271</v>
      </c>
      <c r="AC912" s="25" t="str">
        <f>VLOOKUP(AB912,Data!AF:AG,2,0)</f>
        <v>9106053271-00037760</v>
      </c>
      <c r="AE912" s="25" t="str">
        <f>VLOOKUP(AC912,Data!A:G,7,0)</f>
        <v>00037760</v>
      </c>
      <c r="AF912" s="25" t="str">
        <f>VLOOKUP(AC912,Data!A:D,4,0)</f>
        <v>11/10/2025</v>
      </c>
      <c r="AG912" s="20" t="s">
        <v>107</v>
      </c>
      <c r="AH912" s="25" t="s">
        <v>3829</v>
      </c>
      <c r="AI912" s="25" t="str">
        <f>VLOOKUP(AG912,'mã win'!B:K,10,0)</f>
        <v>B</v>
      </c>
      <c r="AJ912" s="20" t="str">
        <f>VLOOKUP(Q912,'mã sp'!A:B,2,0)</f>
        <v>MNH250</v>
      </c>
      <c r="AK912" s="25" t="str">
        <f>VLOOKUP(AC912,Data!A:F,6,0)</f>
        <v>K25TTM</v>
      </c>
      <c r="AL912" s="20" t="str">
        <f t="shared" si="56"/>
        <v>4599 WM+ NAN 259 Hà Huy Tập</v>
      </c>
      <c r="AM912" s="20" t="str">
        <f>VLOOKUP(AC912,Data!A:M,13,0)</f>
        <v>0104918404-058</v>
      </c>
      <c r="AO912" s="20" t="str">
        <f t="shared" si="57"/>
        <v/>
      </c>
      <c r="AP912" s="20" t="str">
        <f>IF(AND(AM912="0104918404",AO912=""),"WIN"&amp;L912,IF(AO912="",VLOOKUP(AM912,'mã win'!B:J,9,0),""))</f>
        <v>WIN-058</v>
      </c>
      <c r="AQ912" s="25" t="str">
        <f t="shared" si="58"/>
        <v>WIN-058</v>
      </c>
      <c r="AR912" s="1">
        <f t="shared" si="59"/>
        <v>40737.599999999999</v>
      </c>
    </row>
    <row r="913" spans="1:44" x14ac:dyDescent="0.25">
      <c r="A913" s="20">
        <v>8420</v>
      </c>
      <c r="B913" s="21">
        <v>9106053253</v>
      </c>
      <c r="C913" s="22">
        <v>45941</v>
      </c>
      <c r="D913" s="22">
        <v>45946</v>
      </c>
      <c r="E913" s="23">
        <v>45941.415087384303</v>
      </c>
      <c r="F913" s="21" t="s">
        <v>7969</v>
      </c>
      <c r="G913" s="22"/>
      <c r="H913" s="20" t="s">
        <v>4127</v>
      </c>
      <c r="I913" s="21" t="s">
        <v>4128</v>
      </c>
      <c r="J913" s="20" t="s">
        <v>4129</v>
      </c>
      <c r="K913" s="20" t="s">
        <v>4130</v>
      </c>
      <c r="L913" s="21" t="s">
        <v>5938</v>
      </c>
      <c r="M913" s="20" t="s">
        <v>5939</v>
      </c>
      <c r="N913" s="20" t="s">
        <v>5940</v>
      </c>
      <c r="O913" s="20">
        <v>10</v>
      </c>
      <c r="P913" s="21" t="s">
        <v>4137</v>
      </c>
      <c r="Q913" s="20" t="s">
        <v>4098</v>
      </c>
      <c r="R913" s="21" t="s">
        <v>4138</v>
      </c>
      <c r="S913" s="21" t="s">
        <v>4133</v>
      </c>
      <c r="T913" s="20">
        <v>111058</v>
      </c>
      <c r="U913" s="20">
        <v>1</v>
      </c>
      <c r="V913" s="20">
        <v>0</v>
      </c>
      <c r="W913" s="20" t="s">
        <v>5941</v>
      </c>
      <c r="X913" s="20" t="s">
        <v>5942</v>
      </c>
      <c r="Y913" s="22">
        <v>45941.415085532397</v>
      </c>
      <c r="AA913" s="20" t="s">
        <v>4134</v>
      </c>
      <c r="AB913" s="27">
        <v>9106053253</v>
      </c>
      <c r="AC913" s="25" t="str">
        <f>VLOOKUP(AB913,Data!AF:AG,2,0)</f>
        <v>9106053253-00015094</v>
      </c>
      <c r="AE913" s="25" t="str">
        <f>VLOOKUP(AC913,Data!A:G,7,0)</f>
        <v>00015094</v>
      </c>
      <c r="AF913" s="25" t="str">
        <f>VLOOKUP(AC913,Data!A:D,4,0)</f>
        <v>11/10/2025</v>
      </c>
      <c r="AG913" s="20" t="s">
        <v>247</v>
      </c>
      <c r="AH913" s="25" t="s">
        <v>3795</v>
      </c>
      <c r="AI913" s="25" t="str">
        <f>VLOOKUP(AG913,'mã win'!B:K,10,0)</f>
        <v>N</v>
      </c>
      <c r="AJ913" s="20" t="str">
        <f>VLOOKUP(Q913,'mã sp'!A:B,2,0)</f>
        <v>GM500</v>
      </c>
      <c r="AK913" s="25" t="str">
        <f>VLOOKUP(AC913,Data!A:F,6,0)</f>
        <v>K25TTM</v>
      </c>
      <c r="AL913" s="20" t="str">
        <f t="shared" si="56"/>
        <v>5648 WM+ VTU 117 Nguyễn Thị Minh Khai</v>
      </c>
      <c r="AM913" s="20" t="str">
        <f>VLOOKUP(AC913,Data!A:M,13,0)</f>
        <v>0104918404-047</v>
      </c>
      <c r="AO913" s="20" t="str">
        <f t="shared" si="57"/>
        <v/>
      </c>
      <c r="AP913" s="20" t="str">
        <f>IF(AND(AM913="0104918404",AO913=""),"WIN"&amp;L913,IF(AO913="",VLOOKUP(AM913,'mã win'!B:J,9,0),""))</f>
        <v>WIN-047</v>
      </c>
      <c r="AQ913" s="25" t="str">
        <f t="shared" si="58"/>
        <v>WIN-047</v>
      </c>
      <c r="AR913" s="1">
        <f t="shared" si="59"/>
        <v>119942.64</v>
      </c>
    </row>
    <row r="914" spans="1:44" x14ac:dyDescent="0.25">
      <c r="A914" s="20">
        <v>8421</v>
      </c>
      <c r="B914" s="21">
        <v>9106053253</v>
      </c>
      <c r="C914" s="22">
        <v>45941</v>
      </c>
      <c r="D914" s="22">
        <v>45946</v>
      </c>
      <c r="E914" s="23">
        <v>45941.415087384303</v>
      </c>
      <c r="F914" s="21" t="s">
        <v>7969</v>
      </c>
      <c r="G914" s="22"/>
      <c r="H914" s="20" t="s">
        <v>4127</v>
      </c>
      <c r="I914" s="21" t="s">
        <v>4128</v>
      </c>
      <c r="J914" s="20" t="s">
        <v>4129</v>
      </c>
      <c r="K914" s="20" t="s">
        <v>4130</v>
      </c>
      <c r="L914" s="21" t="s">
        <v>5938</v>
      </c>
      <c r="M914" s="20" t="s">
        <v>5939</v>
      </c>
      <c r="N914" s="20" t="s">
        <v>5940</v>
      </c>
      <c r="O914" s="20">
        <v>20</v>
      </c>
      <c r="P914" s="21" t="s">
        <v>4152</v>
      </c>
      <c r="Q914" s="20" t="s">
        <v>4012</v>
      </c>
      <c r="R914" s="21" t="s">
        <v>4153</v>
      </c>
      <c r="S914" s="21" t="s">
        <v>4133</v>
      </c>
      <c r="T914" s="20">
        <v>50182</v>
      </c>
      <c r="U914" s="20">
        <v>1</v>
      </c>
      <c r="V914" s="20">
        <v>0</v>
      </c>
      <c r="W914" s="20" t="s">
        <v>5941</v>
      </c>
      <c r="X914" s="20" t="s">
        <v>5942</v>
      </c>
      <c r="Y914" s="22">
        <v>45941.415085532397</v>
      </c>
      <c r="AA914" s="20" t="s">
        <v>4134</v>
      </c>
      <c r="AB914" s="27">
        <v>9106053253</v>
      </c>
      <c r="AC914" s="25" t="str">
        <f>VLOOKUP(AB914,Data!AF:AG,2,0)</f>
        <v>9106053253-00015094</v>
      </c>
      <c r="AE914" s="25" t="str">
        <f>VLOOKUP(AC914,Data!A:G,7,0)</f>
        <v>00015094</v>
      </c>
      <c r="AF914" s="25" t="str">
        <f>VLOOKUP(AC914,Data!A:D,4,0)</f>
        <v>11/10/2025</v>
      </c>
      <c r="AG914" s="20" t="s">
        <v>247</v>
      </c>
      <c r="AH914" s="25" t="s">
        <v>3795</v>
      </c>
      <c r="AI914" s="25" t="str">
        <f>VLOOKUP(AG914,'mã win'!B:K,10,0)</f>
        <v>N</v>
      </c>
      <c r="AJ914" s="20" t="str">
        <f>VLOOKUP(Q914,'mã sp'!A:B,2,0)</f>
        <v>GTLX250G</v>
      </c>
      <c r="AK914" s="25" t="str">
        <f>VLOOKUP(AC914,Data!A:F,6,0)</f>
        <v>K25TTM</v>
      </c>
      <c r="AL914" s="20" t="str">
        <f t="shared" si="56"/>
        <v>5648 WM+ VTU 117 Nguyễn Thị Minh Khai</v>
      </c>
      <c r="AM914" s="20" t="str">
        <f>VLOOKUP(AC914,Data!A:M,13,0)</f>
        <v>0104918404-047</v>
      </c>
      <c r="AO914" s="20" t="str">
        <f t="shared" si="57"/>
        <v/>
      </c>
      <c r="AP914" s="20" t="str">
        <f>IF(AND(AM914="0104918404",AO914=""),"WIN"&amp;L914,IF(AO914="",VLOOKUP(AM914,'mã win'!B:J,9,0),""))</f>
        <v>WIN-047</v>
      </c>
      <c r="AQ914" s="25" t="str">
        <f t="shared" si="58"/>
        <v>WIN-047</v>
      </c>
      <c r="AR914" s="1">
        <f t="shared" si="59"/>
        <v>54196.56</v>
      </c>
    </row>
    <row r="915" spans="1:44" x14ac:dyDescent="0.25">
      <c r="A915" s="20">
        <v>8422</v>
      </c>
      <c r="B915" s="21">
        <v>9106053335</v>
      </c>
      <c r="C915" s="22">
        <v>45941</v>
      </c>
      <c r="D915" s="22">
        <v>45941</v>
      </c>
      <c r="E915" s="23">
        <v>45941.421487384301</v>
      </c>
      <c r="F915" s="21" t="s">
        <v>7970</v>
      </c>
      <c r="G915" s="22"/>
      <c r="H915" s="20" t="s">
        <v>4127</v>
      </c>
      <c r="I915" s="21" t="s">
        <v>4128</v>
      </c>
      <c r="J915" s="20" t="s">
        <v>4129</v>
      </c>
      <c r="K915" s="20" t="s">
        <v>4130</v>
      </c>
      <c r="L915" s="21" t="s">
        <v>7971</v>
      </c>
      <c r="M915" s="20" t="s">
        <v>7972</v>
      </c>
      <c r="N915" s="20" t="s">
        <v>7973</v>
      </c>
      <c r="O915" s="20">
        <v>10</v>
      </c>
      <c r="P915" s="21" t="s">
        <v>4176</v>
      </c>
      <c r="Q915" s="20" t="s">
        <v>4009</v>
      </c>
      <c r="R915" s="21" t="s">
        <v>4177</v>
      </c>
      <c r="S915" s="21" t="s">
        <v>4133</v>
      </c>
      <c r="T915" s="20">
        <v>50400</v>
      </c>
      <c r="U915" s="20">
        <v>1</v>
      </c>
      <c r="V915" s="20">
        <v>0</v>
      </c>
      <c r="W915" s="20" t="s">
        <v>7972</v>
      </c>
      <c r="X915" s="20" t="s">
        <v>4161</v>
      </c>
      <c r="Y915" s="22">
        <v>45941.421485648098</v>
      </c>
      <c r="AA915" s="20" t="s">
        <v>4134</v>
      </c>
      <c r="AB915" s="27">
        <v>9106053335</v>
      </c>
      <c r="AC915" s="25" t="str">
        <f>VLOOKUP(AB915,Data!AF:AG,2,0)</f>
        <v>9106053335-00011033</v>
      </c>
      <c r="AE915" s="25" t="str">
        <f>VLOOKUP(AC915,Data!A:G,7,0)</f>
        <v>00011033</v>
      </c>
      <c r="AF915" s="25" t="str">
        <f>VLOOKUP(AC915,Data!A:D,4,0)</f>
        <v>11/10/2025</v>
      </c>
      <c r="AG915" s="20" t="s">
        <v>497</v>
      </c>
      <c r="AH915" s="25" t="s">
        <v>3645</v>
      </c>
      <c r="AI915" s="25" t="str">
        <f>VLOOKUP(AG915,'mã win'!B:K,10,0)</f>
        <v>N</v>
      </c>
      <c r="AJ915" s="20" t="str">
        <f>VLOOKUP(Q915,'mã sp'!A:B,2,0)</f>
        <v>GSG250</v>
      </c>
      <c r="AK915" s="25" t="str">
        <f>VLOOKUP(AC915,Data!A:F,6,0)</f>
        <v>K25TTM</v>
      </c>
      <c r="AL915" s="20" t="str">
        <f t="shared" si="56"/>
        <v>5518 WM+ AGG 141/5 Nguyễn Thái Học</v>
      </c>
      <c r="AM915" s="20" t="str">
        <f>VLOOKUP(AC915,Data!A:M,13,0)</f>
        <v>0104918404-010</v>
      </c>
      <c r="AO915" s="20" t="str">
        <f t="shared" si="57"/>
        <v/>
      </c>
      <c r="AP915" s="20" t="str">
        <f>IF(AND(AM915="0104918404",AO915=""),"WIN"&amp;L915,IF(AO915="",VLOOKUP(AM915,'mã win'!B:J,9,0),""))</f>
        <v>WIN-AGG-01-010</v>
      </c>
      <c r="AQ915" s="25" t="str">
        <f t="shared" si="58"/>
        <v>WIN-AGG-01-010</v>
      </c>
      <c r="AR915" s="1">
        <f t="shared" si="59"/>
        <v>54432</v>
      </c>
    </row>
    <row r="916" spans="1:44" x14ac:dyDescent="0.25">
      <c r="A916" s="20">
        <v>8423</v>
      </c>
      <c r="B916" s="21">
        <v>9106053364</v>
      </c>
      <c r="C916" s="22">
        <v>45941</v>
      </c>
      <c r="D916" s="22">
        <v>45941</v>
      </c>
      <c r="E916" s="23">
        <v>45941.428568136602</v>
      </c>
      <c r="F916" s="21" t="s">
        <v>7974</v>
      </c>
      <c r="G916" s="22"/>
      <c r="H916" s="20" t="s">
        <v>4127</v>
      </c>
      <c r="I916" s="21" t="s">
        <v>4128</v>
      </c>
      <c r="J916" s="20" t="s">
        <v>4129</v>
      </c>
      <c r="K916" s="20" t="s">
        <v>4130</v>
      </c>
      <c r="L916" s="21" t="s">
        <v>7971</v>
      </c>
      <c r="M916" s="20" t="s">
        <v>7972</v>
      </c>
      <c r="N916" s="20" t="s">
        <v>7973</v>
      </c>
      <c r="O916" s="20">
        <v>10</v>
      </c>
      <c r="P916" s="21" t="s">
        <v>4139</v>
      </c>
      <c r="Q916" s="20" t="s">
        <v>3948</v>
      </c>
      <c r="R916" s="21" t="s">
        <v>4140</v>
      </c>
      <c r="S916" s="21" t="s">
        <v>4133</v>
      </c>
      <c r="T916" s="20">
        <v>74250</v>
      </c>
      <c r="U916" s="20">
        <v>1</v>
      </c>
      <c r="V916" s="20">
        <v>0</v>
      </c>
      <c r="W916" s="20" t="s">
        <v>7972</v>
      </c>
      <c r="X916" s="20" t="s">
        <v>4161</v>
      </c>
      <c r="Y916" s="22">
        <v>45941.428566238399</v>
      </c>
      <c r="AA916" s="20" t="s">
        <v>4134</v>
      </c>
      <c r="AB916" s="27">
        <v>9106053364</v>
      </c>
      <c r="AC916" s="25" t="str">
        <f>VLOOKUP(AB916,Data!AF:AG,2,0)</f>
        <v>9106053364-00011034</v>
      </c>
      <c r="AE916" s="25" t="str">
        <f>VLOOKUP(AC916,Data!A:G,7,0)</f>
        <v>00011034</v>
      </c>
      <c r="AF916" s="25" t="str">
        <f>VLOOKUP(AC916,Data!A:D,4,0)</f>
        <v>11/10/2025</v>
      </c>
      <c r="AG916" s="20" t="s">
        <v>497</v>
      </c>
      <c r="AH916" s="25" t="s">
        <v>3645</v>
      </c>
      <c r="AI916" s="25" t="str">
        <f>VLOOKUP(AG916,'mã win'!B:K,10,0)</f>
        <v>N</v>
      </c>
      <c r="AJ916" s="20" t="str">
        <f>VLOOKUP(Q916,'mã sp'!A:B,2,0)</f>
        <v>CC300</v>
      </c>
      <c r="AK916" s="25" t="str">
        <f>VLOOKUP(AC916,Data!A:F,6,0)</f>
        <v>K25TTM</v>
      </c>
      <c r="AL916" s="20" t="str">
        <f t="shared" si="56"/>
        <v>5518 WM+ AGG 141/5 Nguyễn Thái Học</v>
      </c>
      <c r="AM916" s="20" t="str">
        <f>VLOOKUP(AC916,Data!A:M,13,0)</f>
        <v>0104918404-010</v>
      </c>
      <c r="AO916" s="20" t="str">
        <f t="shared" si="57"/>
        <v/>
      </c>
      <c r="AP916" s="20" t="str">
        <f>IF(AND(AM916="0104918404",AO916=""),"WIN"&amp;L916,IF(AO916="",VLOOKUP(AM916,'mã win'!B:J,9,0),""))</f>
        <v>WIN-AGG-01-010</v>
      </c>
      <c r="AQ916" s="25" t="str">
        <f t="shared" si="58"/>
        <v>WIN-AGG-01-010</v>
      </c>
      <c r="AR916" s="1">
        <f t="shared" si="59"/>
        <v>80190</v>
      </c>
    </row>
    <row r="917" spans="1:44" x14ac:dyDescent="0.25">
      <c r="A917" s="20">
        <v>8424</v>
      </c>
      <c r="B917" s="21">
        <v>9106053439</v>
      </c>
      <c r="C917" s="22">
        <v>45941</v>
      </c>
      <c r="D917" s="22">
        <v>45941</v>
      </c>
      <c r="E917" s="23">
        <v>45941.436070057898</v>
      </c>
      <c r="F917" s="21" t="s">
        <v>7975</v>
      </c>
      <c r="G917" s="22"/>
      <c r="H917" s="20" t="s">
        <v>4127</v>
      </c>
      <c r="I917" s="21" t="s">
        <v>4128</v>
      </c>
      <c r="J917" s="20" t="s">
        <v>4129</v>
      </c>
      <c r="K917" s="20" t="s">
        <v>4130</v>
      </c>
      <c r="L917" s="21" t="s">
        <v>7976</v>
      </c>
      <c r="M917" s="20" t="s">
        <v>7977</v>
      </c>
      <c r="N917" s="20" t="s">
        <v>7978</v>
      </c>
      <c r="O917" s="20">
        <v>10</v>
      </c>
      <c r="P917" s="21" t="s">
        <v>4152</v>
      </c>
      <c r="Q917" s="20" t="s">
        <v>4012</v>
      </c>
      <c r="R917" s="21" t="s">
        <v>4153</v>
      </c>
      <c r="S917" s="21" t="s">
        <v>4133</v>
      </c>
      <c r="T917" s="20">
        <v>50182</v>
      </c>
      <c r="U917" s="20">
        <v>2</v>
      </c>
      <c r="V917" s="20">
        <v>0</v>
      </c>
      <c r="W917" s="20" t="s">
        <v>7977</v>
      </c>
      <c r="X917" s="20" t="s">
        <v>7979</v>
      </c>
      <c r="Y917" s="22">
        <v>45941.436068020797</v>
      </c>
      <c r="AA917" s="20" t="s">
        <v>4134</v>
      </c>
      <c r="AB917" s="27">
        <v>9106053439</v>
      </c>
      <c r="AC917" s="25" t="str">
        <f>VLOOKUP(AB917,Data!AF:AG,2,0)</f>
        <v>9106053439-00485157</v>
      </c>
      <c r="AE917" s="25" t="str">
        <f>VLOOKUP(AC917,Data!A:G,7,0)</f>
        <v>00485157</v>
      </c>
      <c r="AF917" s="25" t="str">
        <f>VLOOKUP(AC917,Data!A:D,4,0)</f>
        <v>11/10/2025</v>
      </c>
      <c r="AG917" s="20" t="s">
        <v>55</v>
      </c>
      <c r="AH917" s="25" t="s">
        <v>14519</v>
      </c>
      <c r="AI917" s="25" t="str">
        <f>VLOOKUP(AG917,'mã win'!B:K,10,0)</f>
        <v>B</v>
      </c>
      <c r="AJ917" s="20" t="str">
        <f>VLOOKUP(Q917,'mã sp'!A:B,2,0)</f>
        <v>GTLX250G</v>
      </c>
      <c r="AK917" s="25" t="str">
        <f>VLOOKUP(AC917,Data!A:F,6,0)</f>
        <v>K25TTM</v>
      </c>
      <c r="AL917" s="20" t="str">
        <f t="shared" si="56"/>
        <v>5266 WM+ HNI Khu 14 Thôn Yên Nhân</v>
      </c>
      <c r="AM917" s="20" t="str">
        <f>VLOOKUP(AC917,Data!A:M,13,0)</f>
        <v>0104918404-002</v>
      </c>
      <c r="AN917" s="20">
        <f>MATCH(L917,[1]Khach_hang!$O:$O,0)</f>
        <v>1408</v>
      </c>
      <c r="AO917" s="20" t="str">
        <f t="shared" si="57"/>
        <v>WIN5266</v>
      </c>
      <c r="AP917" s="20" t="str">
        <f>IF(AND(AM917="0104918404",AO917=""),"WIN"&amp;L917,IF(AO917="",VLOOKUP(AM917,'mã win'!B:J,9,0),""))</f>
        <v/>
      </c>
      <c r="AQ917" s="25" t="str">
        <f t="shared" si="58"/>
        <v>WIN5266</v>
      </c>
      <c r="AR917" s="1">
        <f t="shared" si="59"/>
        <v>108393.12</v>
      </c>
    </row>
    <row r="918" spans="1:44" x14ac:dyDescent="0.25">
      <c r="A918" s="20">
        <v>8425</v>
      </c>
      <c r="B918" s="21">
        <v>9106053529</v>
      </c>
      <c r="C918" s="22">
        <v>45941</v>
      </c>
      <c r="D918" s="22">
        <v>45941</v>
      </c>
      <c r="E918" s="23">
        <v>45941.444029976898</v>
      </c>
      <c r="F918" s="21" t="s">
        <v>7980</v>
      </c>
      <c r="G918" s="22"/>
      <c r="H918" s="20" t="s">
        <v>4127</v>
      </c>
      <c r="I918" s="21" t="s">
        <v>4128</v>
      </c>
      <c r="J918" s="20" t="s">
        <v>4129</v>
      </c>
      <c r="K918" s="20" t="s">
        <v>4130</v>
      </c>
      <c r="L918" s="21" t="s">
        <v>5945</v>
      </c>
      <c r="M918" s="20" t="s">
        <v>5946</v>
      </c>
      <c r="N918" s="20" t="s">
        <v>5947</v>
      </c>
      <c r="O918" s="20">
        <v>10</v>
      </c>
      <c r="P918" s="21" t="s">
        <v>4171</v>
      </c>
      <c r="Q918" s="20" t="s">
        <v>3998</v>
      </c>
      <c r="R918" s="21" t="s">
        <v>4172</v>
      </c>
      <c r="S918" s="21" t="s">
        <v>4133</v>
      </c>
      <c r="T918" s="20">
        <v>49500</v>
      </c>
      <c r="U918" s="20">
        <v>1</v>
      </c>
      <c r="V918" s="20">
        <v>0</v>
      </c>
      <c r="W918" s="20" t="s">
        <v>5946</v>
      </c>
      <c r="X918" s="20" t="s">
        <v>5948</v>
      </c>
      <c r="Y918" s="22">
        <v>45941.444027858801</v>
      </c>
      <c r="AA918" s="20" t="s">
        <v>4134</v>
      </c>
      <c r="AB918" s="27">
        <v>9106053529</v>
      </c>
      <c r="AC918" s="25" t="str">
        <f>VLOOKUP(AB918,Data!AF:AG,2,0)</f>
        <v>9106053529-00015098</v>
      </c>
      <c r="AE918" s="25" t="str">
        <f>VLOOKUP(AC918,Data!A:G,7,0)</f>
        <v>00015098</v>
      </c>
      <c r="AF918" s="25" t="str">
        <f>VLOOKUP(AC918,Data!A:D,4,0)</f>
        <v>11/10/2025</v>
      </c>
      <c r="AG918" s="20" t="s">
        <v>247</v>
      </c>
      <c r="AH918" s="25" t="s">
        <v>3795</v>
      </c>
      <c r="AI918" s="25" t="str">
        <f>VLOOKUP(AG918,'mã win'!B:K,10,0)</f>
        <v>N</v>
      </c>
      <c r="AJ918" s="20" t="str">
        <f>VLOOKUP(Q918,'mã sp'!A:B,2,0)</f>
        <v>GL250</v>
      </c>
      <c r="AK918" s="25" t="str">
        <f>VLOOKUP(AC918,Data!A:F,6,0)</f>
        <v>K25TTM</v>
      </c>
      <c r="AL918" s="20" t="str">
        <f t="shared" si="56"/>
        <v>3331 WM+ VTU 602 Trương Công Định</v>
      </c>
      <c r="AM918" s="20" t="str">
        <f>VLOOKUP(AC918,Data!A:M,13,0)</f>
        <v>0104918404-047</v>
      </c>
      <c r="AO918" s="20" t="str">
        <f t="shared" si="57"/>
        <v/>
      </c>
      <c r="AP918" s="20" t="str">
        <f>IF(AND(AM918="0104918404",AO918=""),"WIN"&amp;L918,IF(AO918="",VLOOKUP(AM918,'mã win'!B:J,9,0),""))</f>
        <v>WIN-047</v>
      </c>
      <c r="AQ918" s="25" t="str">
        <f t="shared" si="58"/>
        <v>WIN-047</v>
      </c>
      <c r="AR918" s="1">
        <f t="shared" si="59"/>
        <v>53460</v>
      </c>
    </row>
    <row r="919" spans="1:44" x14ac:dyDescent="0.25">
      <c r="A919" s="20">
        <v>8426</v>
      </c>
      <c r="B919" s="21">
        <v>9106053529</v>
      </c>
      <c r="C919" s="22">
        <v>45941</v>
      </c>
      <c r="D919" s="22">
        <v>45941</v>
      </c>
      <c r="E919" s="23">
        <v>45941.444029976898</v>
      </c>
      <c r="F919" s="21" t="s">
        <v>7980</v>
      </c>
      <c r="G919" s="22"/>
      <c r="H919" s="20" t="s">
        <v>4127</v>
      </c>
      <c r="I919" s="21" t="s">
        <v>4128</v>
      </c>
      <c r="J919" s="20" t="s">
        <v>4129</v>
      </c>
      <c r="K919" s="20" t="s">
        <v>4130</v>
      </c>
      <c r="L919" s="21" t="s">
        <v>5945</v>
      </c>
      <c r="M919" s="20" t="s">
        <v>5946</v>
      </c>
      <c r="N919" s="20" t="s">
        <v>5947</v>
      </c>
      <c r="O919" s="20">
        <v>20</v>
      </c>
      <c r="P919" s="21" t="s">
        <v>4139</v>
      </c>
      <c r="Q919" s="20" t="s">
        <v>3948</v>
      </c>
      <c r="R919" s="21" t="s">
        <v>4140</v>
      </c>
      <c r="S919" s="21" t="s">
        <v>4133</v>
      </c>
      <c r="T919" s="20">
        <v>74250</v>
      </c>
      <c r="U919" s="20">
        <v>1</v>
      </c>
      <c r="V919" s="20">
        <v>0</v>
      </c>
      <c r="W919" s="20" t="s">
        <v>5946</v>
      </c>
      <c r="X919" s="20" t="s">
        <v>5948</v>
      </c>
      <c r="Y919" s="22">
        <v>45941.444027858801</v>
      </c>
      <c r="AA919" s="20" t="s">
        <v>4134</v>
      </c>
      <c r="AB919" s="27">
        <v>9106053529</v>
      </c>
      <c r="AC919" s="25" t="str">
        <f>VLOOKUP(AB919,Data!AF:AG,2,0)</f>
        <v>9106053529-00015098</v>
      </c>
      <c r="AE919" s="25" t="str">
        <f>VLOOKUP(AC919,Data!A:G,7,0)</f>
        <v>00015098</v>
      </c>
      <c r="AF919" s="25" t="str">
        <f>VLOOKUP(AC919,Data!A:D,4,0)</f>
        <v>11/10/2025</v>
      </c>
      <c r="AG919" s="20" t="s">
        <v>247</v>
      </c>
      <c r="AH919" s="25" t="s">
        <v>3795</v>
      </c>
      <c r="AI919" s="25" t="str">
        <f>VLOOKUP(AG919,'mã win'!B:K,10,0)</f>
        <v>N</v>
      </c>
      <c r="AJ919" s="20" t="str">
        <f>VLOOKUP(Q919,'mã sp'!A:B,2,0)</f>
        <v>CC300</v>
      </c>
      <c r="AK919" s="25" t="str">
        <f>VLOOKUP(AC919,Data!A:F,6,0)</f>
        <v>K25TTM</v>
      </c>
      <c r="AL919" s="20" t="str">
        <f t="shared" si="56"/>
        <v>3331 WM+ VTU 602 Trương Công Định</v>
      </c>
      <c r="AM919" s="20" t="str">
        <f>VLOOKUP(AC919,Data!A:M,13,0)</f>
        <v>0104918404-047</v>
      </c>
      <c r="AO919" s="20" t="str">
        <f t="shared" si="57"/>
        <v/>
      </c>
      <c r="AP919" s="20" t="str">
        <f>IF(AND(AM919="0104918404",AO919=""),"WIN"&amp;L919,IF(AO919="",VLOOKUP(AM919,'mã win'!B:J,9,0),""))</f>
        <v>WIN-047</v>
      </c>
      <c r="AQ919" s="25" t="str">
        <f t="shared" si="58"/>
        <v>WIN-047</v>
      </c>
      <c r="AR919" s="1">
        <f t="shared" si="59"/>
        <v>80190</v>
      </c>
    </row>
    <row r="920" spans="1:44" x14ac:dyDescent="0.25">
      <c r="A920" s="20">
        <v>8427</v>
      </c>
      <c r="B920" s="21">
        <v>9106053520</v>
      </c>
      <c r="C920" s="22">
        <v>45941</v>
      </c>
      <c r="D920" s="22">
        <v>45941</v>
      </c>
      <c r="E920" s="23">
        <v>45941.444440243104</v>
      </c>
      <c r="F920" s="21" t="s">
        <v>7981</v>
      </c>
      <c r="G920" s="22"/>
      <c r="H920" s="20" t="s">
        <v>4127</v>
      </c>
      <c r="I920" s="21" t="s">
        <v>4128</v>
      </c>
      <c r="J920" s="20" t="s">
        <v>4129</v>
      </c>
      <c r="K920" s="20" t="s">
        <v>4130</v>
      </c>
      <c r="L920" s="21" t="s">
        <v>7982</v>
      </c>
      <c r="M920" s="20" t="s">
        <v>7983</v>
      </c>
      <c r="N920" s="20" t="s">
        <v>7984</v>
      </c>
      <c r="O920" s="20">
        <v>10</v>
      </c>
      <c r="P920" s="21" t="s">
        <v>4141</v>
      </c>
      <c r="Q920" s="20" t="s">
        <v>4058</v>
      </c>
      <c r="R920" s="21" t="s">
        <v>4142</v>
      </c>
      <c r="S920" s="21" t="s">
        <v>4133</v>
      </c>
      <c r="T920" s="20">
        <v>37720</v>
      </c>
      <c r="U920" s="20">
        <v>2</v>
      </c>
      <c r="V920" s="20">
        <v>0</v>
      </c>
      <c r="W920" s="20" t="s">
        <v>7983</v>
      </c>
      <c r="Y920" s="22">
        <v>45941.444438425897</v>
      </c>
      <c r="AA920" s="20" t="s">
        <v>4134</v>
      </c>
      <c r="AB920" s="27">
        <v>9106053520</v>
      </c>
      <c r="AC920" s="25" t="str">
        <f>VLOOKUP(AB920,Data!AF:AG,2,0)</f>
        <v>9106053520-00485188</v>
      </c>
      <c r="AE920" s="25" t="str">
        <f>VLOOKUP(AC920,Data!A:G,7,0)</f>
        <v>00485188</v>
      </c>
      <c r="AF920" s="25" t="str">
        <f>VLOOKUP(AC920,Data!A:D,4,0)</f>
        <v>11/10/2025</v>
      </c>
      <c r="AG920" s="20" t="s">
        <v>55</v>
      </c>
      <c r="AH920" s="25" t="s">
        <v>10517</v>
      </c>
      <c r="AI920" s="25" t="str">
        <f>VLOOKUP(AG920,'mã win'!B:K,10,0)</f>
        <v>B</v>
      </c>
      <c r="AJ920" s="20" t="str">
        <f>VLOOKUP(Q920,'mã sp'!A:B,2,0)</f>
        <v>MNH250</v>
      </c>
      <c r="AK920" s="25" t="str">
        <f>VLOOKUP(AC920,Data!A:F,6,0)</f>
        <v>K25TTM</v>
      </c>
      <c r="AL920" s="20" t="str">
        <f t="shared" si="56"/>
        <v>2ATC WM+ HNI Cốc Thượng, Hoàng Diệu</v>
      </c>
      <c r="AM920" s="20" t="str">
        <f>VLOOKUP(AC920,Data!A:M,13,0)</f>
        <v>0104918404-002</v>
      </c>
      <c r="AN920" s="20">
        <f>MATCH(L920,[1]Khach_hang!$O:$O,0)</f>
        <v>559</v>
      </c>
      <c r="AO920" s="20" t="str">
        <f t="shared" si="57"/>
        <v>WIN2ATC</v>
      </c>
      <c r="AP920" s="20" t="str">
        <f>IF(AND(AM920="0104918404",AO920=""),"WIN"&amp;L920,IF(AO920="",VLOOKUP(AM920,'mã win'!B:J,9,0),""))</f>
        <v/>
      </c>
      <c r="AQ920" s="25" t="str">
        <f t="shared" si="58"/>
        <v>WIN2ATC</v>
      </c>
      <c r="AR920" s="1">
        <f t="shared" si="59"/>
        <v>81475.199999999997</v>
      </c>
    </row>
    <row r="921" spans="1:44" x14ac:dyDescent="0.25">
      <c r="A921" s="20">
        <v>8428</v>
      </c>
      <c r="B921" s="21">
        <v>9106053551</v>
      </c>
      <c r="C921" s="22">
        <v>45941</v>
      </c>
      <c r="D921" s="22">
        <v>45941</v>
      </c>
      <c r="E921" s="23">
        <v>45941.448108101897</v>
      </c>
      <c r="F921" s="21" t="s">
        <v>7985</v>
      </c>
      <c r="G921" s="22"/>
      <c r="H921" s="20" t="s">
        <v>4127</v>
      </c>
      <c r="I921" s="21" t="s">
        <v>4128</v>
      </c>
      <c r="J921" s="20" t="s">
        <v>4129</v>
      </c>
      <c r="K921" s="20" t="s">
        <v>4130</v>
      </c>
      <c r="L921" s="21" t="s">
        <v>4434</v>
      </c>
      <c r="M921" s="20" t="s">
        <v>4435</v>
      </c>
      <c r="N921" s="20" t="s">
        <v>4436</v>
      </c>
      <c r="O921" s="20">
        <v>10</v>
      </c>
      <c r="P921" s="21" t="s">
        <v>4150</v>
      </c>
      <c r="Q921" s="20" t="s">
        <v>3966</v>
      </c>
      <c r="R921" s="21" t="s">
        <v>4151</v>
      </c>
      <c r="S921" s="21" t="s">
        <v>4133</v>
      </c>
      <c r="T921" s="20">
        <v>70950</v>
      </c>
      <c r="U921" s="20">
        <v>1</v>
      </c>
      <c r="V921" s="20">
        <v>0</v>
      </c>
      <c r="W921" s="20" t="s">
        <v>4435</v>
      </c>
      <c r="X921" s="20" t="s">
        <v>4161</v>
      </c>
      <c r="Y921" s="22">
        <v>45941.4481059838</v>
      </c>
      <c r="Z921" s="20" t="s">
        <v>7986</v>
      </c>
      <c r="AA921" s="20" t="s">
        <v>4134</v>
      </c>
      <c r="AB921" s="27">
        <v>9106053551</v>
      </c>
      <c r="AC921" s="25" t="str">
        <f>VLOOKUP(AB921,Data!AF:AG,2,0)</f>
        <v>9106053551-00005773</v>
      </c>
      <c r="AE921" s="25" t="str">
        <f>VLOOKUP(AC921,Data!A:G,7,0)</f>
        <v>00005773</v>
      </c>
      <c r="AF921" s="25" t="str">
        <f>VLOOKUP(AC921,Data!A:D,4,0)</f>
        <v>11/10/2025</v>
      </c>
      <c r="AG921" s="20" t="s">
        <v>228</v>
      </c>
      <c r="AH921" s="25" t="s">
        <v>3854</v>
      </c>
      <c r="AI921" s="25" t="str">
        <f>VLOOKUP(AG921,'mã win'!B:K,10,0)</f>
        <v>N</v>
      </c>
      <c r="AJ921" s="20" t="str">
        <f>VLOOKUP(Q921,'mã sp'!A:B,2,0)</f>
        <v>CN300</v>
      </c>
      <c r="AK921" s="25" t="str">
        <f>VLOOKUP(AC921,Data!A:F,6,0)</f>
        <v>K25TTM</v>
      </c>
      <c r="AL921" s="20" t="str">
        <f t="shared" si="56"/>
        <v>3604 WM+ TGG 152 Lý Thường Kiệt</v>
      </c>
      <c r="AM921" s="20" t="str">
        <f>VLOOKUP(AC921,Data!A:M,13,0)</f>
        <v>0104918404-063</v>
      </c>
      <c r="AO921" s="20" t="str">
        <f t="shared" si="57"/>
        <v/>
      </c>
      <c r="AP921" s="20" t="str">
        <f>IF(AND(AM921="0104918404",AO921=""),"WIN"&amp;L921,IF(AO921="",VLOOKUP(AM921,'mã win'!B:J,9,0),""))</f>
        <v>WIN-063</v>
      </c>
      <c r="AQ921" s="25" t="str">
        <f t="shared" si="58"/>
        <v>WIN-063</v>
      </c>
      <c r="AR921" s="1">
        <f t="shared" si="59"/>
        <v>76626</v>
      </c>
    </row>
    <row r="922" spans="1:44" x14ac:dyDescent="0.25">
      <c r="A922" s="20">
        <v>8429</v>
      </c>
      <c r="B922" s="21">
        <v>9106053599</v>
      </c>
      <c r="C922" s="22">
        <v>45941</v>
      </c>
      <c r="D922" s="22">
        <v>45946</v>
      </c>
      <c r="E922" s="23">
        <v>45941.451739004602</v>
      </c>
      <c r="F922" s="21" t="s">
        <v>7987</v>
      </c>
      <c r="G922" s="22"/>
      <c r="H922" s="20" t="s">
        <v>4127</v>
      </c>
      <c r="I922" s="21" t="s">
        <v>4128</v>
      </c>
      <c r="J922" s="20" t="s">
        <v>4129</v>
      </c>
      <c r="K922" s="20" t="s">
        <v>4130</v>
      </c>
      <c r="L922" s="21" t="s">
        <v>7988</v>
      </c>
      <c r="M922" s="20" t="s">
        <v>7989</v>
      </c>
      <c r="N922" s="20" t="s">
        <v>7990</v>
      </c>
      <c r="O922" s="20">
        <v>10</v>
      </c>
      <c r="P922" s="21" t="s">
        <v>4137</v>
      </c>
      <c r="Q922" s="20" t="s">
        <v>4098</v>
      </c>
      <c r="R922" s="21" t="s">
        <v>4138</v>
      </c>
      <c r="S922" s="21" t="s">
        <v>4133</v>
      </c>
      <c r="T922" s="20">
        <v>111058</v>
      </c>
      <c r="U922" s="20">
        <v>2</v>
      </c>
      <c r="V922" s="20">
        <v>0</v>
      </c>
      <c r="W922" s="20" t="s">
        <v>7989</v>
      </c>
      <c r="Y922" s="22">
        <v>45941.451736805597</v>
      </c>
      <c r="AA922" s="20" t="s">
        <v>4134</v>
      </c>
      <c r="AB922" s="27">
        <v>9106053599</v>
      </c>
      <c r="AC922" s="25" t="str">
        <f>VLOOKUP(AB922,Data!AF:AG,2,0)</f>
        <v>9106053599-00011436</v>
      </c>
      <c r="AE922" s="25" t="str">
        <f>VLOOKUP(AC922,Data!A:G,7,0)</f>
        <v>00011436</v>
      </c>
      <c r="AF922" s="25" t="str">
        <f>VLOOKUP(AC922,Data!A:D,4,0)</f>
        <v>11/10/2025</v>
      </c>
      <c r="AG922" s="20" t="s">
        <v>222</v>
      </c>
      <c r="AH922" s="25" t="s">
        <v>3727</v>
      </c>
      <c r="AI922" s="25" t="str">
        <f>VLOOKUP(AG922,'mã win'!B:K,10,0)</f>
        <v>B</v>
      </c>
      <c r="AJ922" s="20" t="str">
        <f>VLOOKUP(Q922,'mã sp'!A:B,2,0)</f>
        <v>GM500</v>
      </c>
      <c r="AK922" s="25" t="str">
        <f>VLOOKUP(AC922,Data!A:F,6,0)</f>
        <v>K25TTM</v>
      </c>
      <c r="AL922" s="20" t="str">
        <f t="shared" si="56"/>
        <v>6470 WM+ VPC Hoàng Đan, Tam Dương</v>
      </c>
      <c r="AM922" s="20" t="str">
        <f>VLOOKUP(AC922,Data!A:M,13,0)</f>
        <v>0104918404-029</v>
      </c>
      <c r="AO922" s="20" t="str">
        <f t="shared" si="57"/>
        <v/>
      </c>
      <c r="AP922" s="20" t="str">
        <f>IF(AND(AM922="0104918404",AO922=""),"WIN"&amp;L922,IF(AO922="",VLOOKUP(AM922,'mã win'!B:J,9,0),""))</f>
        <v>WIN-029</v>
      </c>
      <c r="AQ922" s="25" t="str">
        <f t="shared" si="58"/>
        <v>WIN-029</v>
      </c>
      <c r="AR922" s="1">
        <f t="shared" si="59"/>
        <v>239885.28</v>
      </c>
    </row>
    <row r="923" spans="1:44" x14ac:dyDescent="0.25">
      <c r="A923" s="20">
        <v>8430</v>
      </c>
      <c r="B923" s="21">
        <v>9106053545</v>
      </c>
      <c r="C923" s="22">
        <v>45941</v>
      </c>
      <c r="D923" s="22">
        <v>45946</v>
      </c>
      <c r="E923" s="23">
        <v>45941.452138923603</v>
      </c>
      <c r="F923" s="21" t="s">
        <v>7991</v>
      </c>
      <c r="G923" s="22"/>
      <c r="H923" s="20" t="s">
        <v>4127</v>
      </c>
      <c r="I923" s="21" t="s">
        <v>4128</v>
      </c>
      <c r="J923" s="20" t="s">
        <v>4129</v>
      </c>
      <c r="K923" s="20" t="s">
        <v>4130</v>
      </c>
      <c r="L923" s="21" t="s">
        <v>7992</v>
      </c>
      <c r="M923" s="20" t="s">
        <v>7993</v>
      </c>
      <c r="N923" s="20" t="s">
        <v>7994</v>
      </c>
      <c r="O923" s="20">
        <v>10</v>
      </c>
      <c r="P923" s="21" t="s">
        <v>4137</v>
      </c>
      <c r="Q923" s="20" t="s">
        <v>4098</v>
      </c>
      <c r="R923" s="21" t="s">
        <v>4138</v>
      </c>
      <c r="S923" s="21" t="s">
        <v>4133</v>
      </c>
      <c r="T923" s="20">
        <v>111058</v>
      </c>
      <c r="U923" s="20">
        <v>2</v>
      </c>
      <c r="V923" s="20">
        <v>0</v>
      </c>
      <c r="W923" s="20" t="s">
        <v>7993</v>
      </c>
      <c r="X923" s="20" t="s">
        <v>4161</v>
      </c>
      <c r="Y923" s="22">
        <v>45941.452137118104</v>
      </c>
      <c r="AA923" s="20" t="s">
        <v>4134</v>
      </c>
      <c r="AB923" s="27">
        <v>9106053545</v>
      </c>
      <c r="AC923" s="25" t="str">
        <f>VLOOKUP(AB923,Data!AF:AG,2,0)</f>
        <v>9106053545-00485195</v>
      </c>
      <c r="AE923" s="25" t="str">
        <f>VLOOKUP(AC923,Data!A:G,7,0)</f>
        <v>00485195</v>
      </c>
      <c r="AF923" s="25" t="str">
        <f>VLOOKUP(AC923,Data!A:D,4,0)</f>
        <v>11/10/2025</v>
      </c>
      <c r="AG923" s="20" t="s">
        <v>55</v>
      </c>
      <c r="AH923" s="25" t="s">
        <v>14520</v>
      </c>
      <c r="AI923" s="25" t="str">
        <f>VLOOKUP(AG923,'mã win'!B:K,10,0)</f>
        <v>B</v>
      </c>
      <c r="AJ923" s="20" t="str">
        <f>VLOOKUP(Q923,'mã sp'!A:B,2,0)</f>
        <v>GM500</v>
      </c>
      <c r="AK923" s="25" t="str">
        <f>VLOOKUP(AC923,Data!A:F,6,0)</f>
        <v>K25TTM</v>
      </c>
      <c r="AL923" s="20" t="str">
        <f t="shared" si="56"/>
        <v>4437 WM+ HNI 56 ngõ 43 Cổ Nhuế</v>
      </c>
      <c r="AM923" s="20" t="str">
        <f>VLOOKUP(AC923,Data!A:M,13,0)</f>
        <v>0104918404-002</v>
      </c>
      <c r="AN923" s="20">
        <f>MATCH(L923,[1]Khach_hang!$O:$O,0)</f>
        <v>1244</v>
      </c>
      <c r="AO923" s="20" t="str">
        <f t="shared" si="57"/>
        <v>WIN4437</v>
      </c>
      <c r="AP923" s="20" t="str">
        <f>IF(AND(AM923="0104918404",AO923=""),"WIN"&amp;L923,IF(AO923="",VLOOKUP(AM923,'mã win'!B:J,9,0),""))</f>
        <v/>
      </c>
      <c r="AQ923" s="25" t="str">
        <f t="shared" si="58"/>
        <v>WIN4437</v>
      </c>
      <c r="AR923" s="1">
        <f t="shared" si="59"/>
        <v>239885.28</v>
      </c>
    </row>
    <row r="924" spans="1:44" x14ac:dyDescent="0.25">
      <c r="A924" s="20">
        <v>8431</v>
      </c>
      <c r="B924" s="21">
        <v>9106053545</v>
      </c>
      <c r="C924" s="22">
        <v>45941</v>
      </c>
      <c r="D924" s="22">
        <v>45946</v>
      </c>
      <c r="E924" s="23">
        <v>45941.452138923603</v>
      </c>
      <c r="F924" s="21" t="s">
        <v>7991</v>
      </c>
      <c r="G924" s="22"/>
      <c r="H924" s="20" t="s">
        <v>4127</v>
      </c>
      <c r="I924" s="21" t="s">
        <v>4128</v>
      </c>
      <c r="J924" s="20" t="s">
        <v>4129</v>
      </c>
      <c r="K924" s="20" t="s">
        <v>4130</v>
      </c>
      <c r="L924" s="21" t="s">
        <v>7992</v>
      </c>
      <c r="M924" s="20" t="s">
        <v>7993</v>
      </c>
      <c r="N924" s="20" t="s">
        <v>7994</v>
      </c>
      <c r="O924" s="20">
        <v>20</v>
      </c>
      <c r="P924" s="21" t="s">
        <v>4150</v>
      </c>
      <c r="Q924" s="20" t="s">
        <v>3966</v>
      </c>
      <c r="R924" s="21" t="s">
        <v>4151</v>
      </c>
      <c r="S924" s="21" t="s">
        <v>4133</v>
      </c>
      <c r="T924" s="20">
        <v>70950</v>
      </c>
      <c r="U924" s="20">
        <v>1</v>
      </c>
      <c r="V924" s="20">
        <v>0</v>
      </c>
      <c r="W924" s="20" t="s">
        <v>7993</v>
      </c>
      <c r="X924" s="20" t="s">
        <v>4161</v>
      </c>
      <c r="Y924" s="22">
        <v>45941.452137118104</v>
      </c>
      <c r="AA924" s="20" t="s">
        <v>4134</v>
      </c>
      <c r="AB924" s="27">
        <v>9106053545</v>
      </c>
      <c r="AC924" s="25" t="str">
        <f>VLOOKUP(AB924,Data!AF:AG,2,0)</f>
        <v>9106053545-00485195</v>
      </c>
      <c r="AE924" s="25" t="str">
        <f>VLOOKUP(AC924,Data!A:G,7,0)</f>
        <v>00485195</v>
      </c>
      <c r="AF924" s="25" t="str">
        <f>VLOOKUP(AC924,Data!A:D,4,0)</f>
        <v>11/10/2025</v>
      </c>
      <c r="AG924" s="20" t="s">
        <v>55</v>
      </c>
      <c r="AH924" s="25" t="s">
        <v>14520</v>
      </c>
      <c r="AI924" s="25" t="str">
        <f>VLOOKUP(AG924,'mã win'!B:K,10,0)</f>
        <v>B</v>
      </c>
      <c r="AJ924" s="20" t="str">
        <f>VLOOKUP(Q924,'mã sp'!A:B,2,0)</f>
        <v>CN300</v>
      </c>
      <c r="AK924" s="25" t="str">
        <f>VLOOKUP(AC924,Data!A:F,6,0)</f>
        <v>K25TTM</v>
      </c>
      <c r="AL924" s="20" t="str">
        <f t="shared" si="56"/>
        <v>4437 WM+ HNI 56 ngõ 43 Cổ Nhuế</v>
      </c>
      <c r="AM924" s="20" t="str">
        <f>VLOOKUP(AC924,Data!A:M,13,0)</f>
        <v>0104918404-002</v>
      </c>
      <c r="AN924" s="20">
        <f>MATCH(L924,[1]Khach_hang!$O:$O,0)</f>
        <v>1244</v>
      </c>
      <c r="AO924" s="20" t="str">
        <f t="shared" si="57"/>
        <v>WIN4437</v>
      </c>
      <c r="AP924" s="20" t="str">
        <f>IF(AND(AM924="0104918404",AO924=""),"WIN"&amp;L924,IF(AO924="",VLOOKUP(AM924,'mã win'!B:J,9,0),""))</f>
        <v/>
      </c>
      <c r="AQ924" s="25" t="str">
        <f t="shared" si="58"/>
        <v>WIN4437</v>
      </c>
      <c r="AR924" s="1">
        <f t="shared" si="59"/>
        <v>76626</v>
      </c>
    </row>
    <row r="925" spans="1:44" x14ac:dyDescent="0.25">
      <c r="A925" s="20">
        <v>8432</v>
      </c>
      <c r="B925" s="21">
        <v>9106053545</v>
      </c>
      <c r="C925" s="22">
        <v>45941</v>
      </c>
      <c r="D925" s="22">
        <v>45946</v>
      </c>
      <c r="E925" s="23">
        <v>45941.452138923603</v>
      </c>
      <c r="F925" s="21" t="s">
        <v>7991</v>
      </c>
      <c r="G925" s="22"/>
      <c r="H925" s="20" t="s">
        <v>4127</v>
      </c>
      <c r="I925" s="21" t="s">
        <v>4128</v>
      </c>
      <c r="J925" s="20" t="s">
        <v>4129</v>
      </c>
      <c r="K925" s="20" t="s">
        <v>4130</v>
      </c>
      <c r="L925" s="21" t="s">
        <v>7992</v>
      </c>
      <c r="M925" s="20" t="s">
        <v>7993</v>
      </c>
      <c r="N925" s="20" t="s">
        <v>7994</v>
      </c>
      <c r="O925" s="20">
        <v>30</v>
      </c>
      <c r="P925" s="21" t="s">
        <v>4152</v>
      </c>
      <c r="Q925" s="20" t="s">
        <v>4012</v>
      </c>
      <c r="R925" s="21" t="s">
        <v>4153</v>
      </c>
      <c r="S925" s="21" t="s">
        <v>4133</v>
      </c>
      <c r="T925" s="20">
        <v>50182</v>
      </c>
      <c r="U925" s="20">
        <v>2</v>
      </c>
      <c r="V925" s="20">
        <v>0</v>
      </c>
      <c r="W925" s="20" t="s">
        <v>7993</v>
      </c>
      <c r="X925" s="20" t="s">
        <v>4161</v>
      </c>
      <c r="Y925" s="22">
        <v>45941.452137118104</v>
      </c>
      <c r="AA925" s="20" t="s">
        <v>4134</v>
      </c>
      <c r="AB925" s="27">
        <v>9106053545</v>
      </c>
      <c r="AC925" s="25" t="str">
        <f>VLOOKUP(AB925,Data!AF:AG,2,0)</f>
        <v>9106053545-00485195</v>
      </c>
      <c r="AE925" s="25" t="str">
        <f>VLOOKUP(AC925,Data!A:G,7,0)</f>
        <v>00485195</v>
      </c>
      <c r="AF925" s="25" t="str">
        <f>VLOOKUP(AC925,Data!A:D,4,0)</f>
        <v>11/10/2025</v>
      </c>
      <c r="AG925" s="20" t="s">
        <v>55</v>
      </c>
      <c r="AH925" s="25" t="s">
        <v>14520</v>
      </c>
      <c r="AI925" s="25" t="str">
        <f>VLOOKUP(AG925,'mã win'!B:K,10,0)</f>
        <v>B</v>
      </c>
      <c r="AJ925" s="20" t="str">
        <f>VLOOKUP(Q925,'mã sp'!A:B,2,0)</f>
        <v>GTLX250G</v>
      </c>
      <c r="AK925" s="25" t="str">
        <f>VLOOKUP(AC925,Data!A:F,6,0)</f>
        <v>K25TTM</v>
      </c>
      <c r="AL925" s="20" t="str">
        <f t="shared" si="56"/>
        <v>4437 WM+ HNI 56 ngõ 43 Cổ Nhuế</v>
      </c>
      <c r="AM925" s="20" t="str">
        <f>VLOOKUP(AC925,Data!A:M,13,0)</f>
        <v>0104918404-002</v>
      </c>
      <c r="AN925" s="20">
        <f>MATCH(L925,[1]Khach_hang!$O:$O,0)</f>
        <v>1244</v>
      </c>
      <c r="AO925" s="20" t="str">
        <f t="shared" si="57"/>
        <v>WIN4437</v>
      </c>
      <c r="AP925" s="20" t="str">
        <f>IF(AND(AM925="0104918404",AO925=""),"WIN"&amp;L925,IF(AO925="",VLOOKUP(AM925,'mã win'!B:J,9,0),""))</f>
        <v/>
      </c>
      <c r="AQ925" s="25" t="str">
        <f t="shared" si="58"/>
        <v>WIN4437</v>
      </c>
      <c r="AR925" s="1">
        <f t="shared" si="59"/>
        <v>108393.12</v>
      </c>
    </row>
    <row r="926" spans="1:44" x14ac:dyDescent="0.25">
      <c r="A926" s="20">
        <v>8433</v>
      </c>
      <c r="B926" s="21">
        <v>9106053545</v>
      </c>
      <c r="C926" s="22">
        <v>45941</v>
      </c>
      <c r="D926" s="22">
        <v>45946</v>
      </c>
      <c r="E926" s="23">
        <v>45941.452138923603</v>
      </c>
      <c r="F926" s="21" t="s">
        <v>7991</v>
      </c>
      <c r="G926" s="22"/>
      <c r="H926" s="20" t="s">
        <v>4127</v>
      </c>
      <c r="I926" s="21" t="s">
        <v>4128</v>
      </c>
      <c r="J926" s="20" t="s">
        <v>4129</v>
      </c>
      <c r="K926" s="20" t="s">
        <v>4130</v>
      </c>
      <c r="L926" s="21" t="s">
        <v>7992</v>
      </c>
      <c r="M926" s="20" t="s">
        <v>7993</v>
      </c>
      <c r="N926" s="20" t="s">
        <v>7994</v>
      </c>
      <c r="O926" s="20">
        <v>40</v>
      </c>
      <c r="P926" s="21" t="s">
        <v>4135</v>
      </c>
      <c r="Q926" s="20" t="s">
        <v>4086</v>
      </c>
      <c r="R926" s="21" t="s">
        <v>4136</v>
      </c>
      <c r="S926" s="21" t="s">
        <v>4133</v>
      </c>
      <c r="T926" s="20">
        <v>45588</v>
      </c>
      <c r="U926" s="20">
        <v>1</v>
      </c>
      <c r="V926" s="20">
        <v>0</v>
      </c>
      <c r="W926" s="20" t="s">
        <v>7993</v>
      </c>
      <c r="X926" s="20" t="s">
        <v>4161</v>
      </c>
      <c r="Y926" s="22">
        <v>45941.452137118104</v>
      </c>
      <c r="AA926" s="20" t="s">
        <v>4134</v>
      </c>
      <c r="AB926" s="27">
        <v>9106053545</v>
      </c>
      <c r="AC926" s="25" t="str">
        <f>VLOOKUP(AB926,Data!AF:AG,2,0)</f>
        <v>9106053545-00485195</v>
      </c>
      <c r="AE926" s="25" t="str">
        <f>VLOOKUP(AC926,Data!A:G,7,0)</f>
        <v>00485195</v>
      </c>
      <c r="AF926" s="25" t="str">
        <f>VLOOKUP(AC926,Data!A:D,4,0)</f>
        <v>11/10/2025</v>
      </c>
      <c r="AG926" s="20" t="s">
        <v>55</v>
      </c>
      <c r="AH926" s="25" t="s">
        <v>14520</v>
      </c>
      <c r="AI926" s="25" t="str">
        <f>VLOOKUP(AG926,'mã win'!B:K,10,0)</f>
        <v>B</v>
      </c>
      <c r="AJ926" s="20" t="str">
        <f>VLOOKUP(Q926,'mã sp'!A:B,2,0)</f>
        <v>TH200</v>
      </c>
      <c r="AK926" s="25" t="str">
        <f>VLOOKUP(AC926,Data!A:F,6,0)</f>
        <v>K25TTM</v>
      </c>
      <c r="AL926" s="20" t="str">
        <f t="shared" si="56"/>
        <v>4437 WM+ HNI 56 ngõ 43 Cổ Nhuế</v>
      </c>
      <c r="AM926" s="20" t="str">
        <f>VLOOKUP(AC926,Data!A:M,13,0)</f>
        <v>0104918404-002</v>
      </c>
      <c r="AN926" s="20">
        <f>MATCH(L926,[1]Khach_hang!$O:$O,0)</f>
        <v>1244</v>
      </c>
      <c r="AO926" s="20" t="str">
        <f t="shared" si="57"/>
        <v>WIN4437</v>
      </c>
      <c r="AP926" s="20" t="str">
        <f>IF(AND(AM926="0104918404",AO926=""),"WIN"&amp;L926,IF(AO926="",VLOOKUP(AM926,'mã win'!B:J,9,0),""))</f>
        <v/>
      </c>
      <c r="AQ926" s="25" t="str">
        <f t="shared" si="58"/>
        <v>WIN4437</v>
      </c>
      <c r="AR926" s="1">
        <f t="shared" si="59"/>
        <v>49235.040000000001</v>
      </c>
    </row>
    <row r="927" spans="1:44" x14ac:dyDescent="0.25">
      <c r="A927" s="20">
        <v>8434</v>
      </c>
      <c r="B927" s="21">
        <v>9106053566</v>
      </c>
      <c r="C927" s="22">
        <v>45941</v>
      </c>
      <c r="D927" s="22">
        <v>45946</v>
      </c>
      <c r="E927" s="23">
        <v>45941.452829247697</v>
      </c>
      <c r="F927" s="21" t="s">
        <v>7995</v>
      </c>
      <c r="G927" s="22"/>
      <c r="H927" s="20" t="s">
        <v>4127</v>
      </c>
      <c r="I927" s="21" t="s">
        <v>4128</v>
      </c>
      <c r="J927" s="20" t="s">
        <v>4129</v>
      </c>
      <c r="K927" s="20" t="s">
        <v>4130</v>
      </c>
      <c r="L927" s="21" t="s">
        <v>5494</v>
      </c>
      <c r="M927" s="20" t="s">
        <v>5495</v>
      </c>
      <c r="N927" s="20" t="s">
        <v>5496</v>
      </c>
      <c r="O927" s="20">
        <v>10</v>
      </c>
      <c r="P927" s="21" t="s">
        <v>4137</v>
      </c>
      <c r="Q927" s="20" t="s">
        <v>4098</v>
      </c>
      <c r="R927" s="21" t="s">
        <v>4138</v>
      </c>
      <c r="S927" s="21" t="s">
        <v>4133</v>
      </c>
      <c r="T927" s="20">
        <v>111058</v>
      </c>
      <c r="U927" s="20">
        <v>1</v>
      </c>
      <c r="V927" s="20">
        <v>0</v>
      </c>
      <c r="W927" s="20" t="s">
        <v>5495</v>
      </c>
      <c r="X927" s="20" t="s">
        <v>4161</v>
      </c>
      <c r="Y927" s="22">
        <v>45941.452827893503</v>
      </c>
      <c r="AA927" s="20" t="s">
        <v>4134</v>
      </c>
      <c r="AB927" s="27">
        <v>9106053566</v>
      </c>
      <c r="AC927" s="25" t="str">
        <f>VLOOKUP(AB927,Data!AF:AG,2,0)</f>
        <v>9106053566-00485206</v>
      </c>
      <c r="AE927" s="25" t="str">
        <f>VLOOKUP(AC927,Data!A:G,7,0)</f>
        <v>00485206</v>
      </c>
      <c r="AF927" s="25" t="str">
        <f>VLOOKUP(AC927,Data!A:D,4,0)</f>
        <v>11/10/2025</v>
      </c>
      <c r="AG927" s="20" t="s">
        <v>55</v>
      </c>
      <c r="AH927" s="25" t="s">
        <v>12408</v>
      </c>
      <c r="AI927" s="25" t="str">
        <f>VLOOKUP(AG927,'mã win'!B:K,10,0)</f>
        <v>B</v>
      </c>
      <c r="AJ927" s="20" t="str">
        <f>VLOOKUP(Q927,'mã sp'!A:B,2,0)</f>
        <v>GM500</v>
      </c>
      <c r="AK927" s="25" t="str">
        <f>VLOOKUP(AC927,Data!A:F,6,0)</f>
        <v>K25TTM</v>
      </c>
      <c r="AL927" s="20" t="str">
        <f t="shared" si="56"/>
        <v>5467 WM+ HNI 12 ngõ 4D Đặng Văn Ngữ</v>
      </c>
      <c r="AM927" s="20" t="str">
        <f>VLOOKUP(AC927,Data!A:M,13,0)</f>
        <v>0104918404-002</v>
      </c>
      <c r="AN927" s="20">
        <f>MATCH(L927,[1]Khach_hang!$O:$O,0)</f>
        <v>1483</v>
      </c>
      <c r="AO927" s="20" t="str">
        <f t="shared" si="57"/>
        <v>WIN5467</v>
      </c>
      <c r="AP927" s="20" t="str">
        <f>IF(AND(AM927="0104918404",AO927=""),"WIN"&amp;L927,IF(AO927="",VLOOKUP(AM927,'mã win'!B:J,9,0),""))</f>
        <v/>
      </c>
      <c r="AQ927" s="25" t="str">
        <f t="shared" si="58"/>
        <v>WIN5467</v>
      </c>
      <c r="AR927" s="1">
        <f t="shared" si="59"/>
        <v>119942.64</v>
      </c>
    </row>
    <row r="928" spans="1:44" x14ac:dyDescent="0.25">
      <c r="A928" s="20">
        <v>8435</v>
      </c>
      <c r="B928" s="21">
        <v>9106053566</v>
      </c>
      <c r="C928" s="22">
        <v>45941</v>
      </c>
      <c r="D928" s="22">
        <v>45946</v>
      </c>
      <c r="E928" s="23">
        <v>45941.452829247697</v>
      </c>
      <c r="F928" s="21" t="s">
        <v>7995</v>
      </c>
      <c r="G928" s="22"/>
      <c r="H928" s="20" t="s">
        <v>4127</v>
      </c>
      <c r="I928" s="21" t="s">
        <v>4128</v>
      </c>
      <c r="J928" s="20" t="s">
        <v>4129</v>
      </c>
      <c r="K928" s="20" t="s">
        <v>4130</v>
      </c>
      <c r="L928" s="21" t="s">
        <v>5494</v>
      </c>
      <c r="M928" s="20" t="s">
        <v>5495</v>
      </c>
      <c r="N928" s="20" t="s">
        <v>5496</v>
      </c>
      <c r="O928" s="20">
        <v>20</v>
      </c>
      <c r="P928" s="21" t="s">
        <v>4152</v>
      </c>
      <c r="Q928" s="20" t="s">
        <v>4012</v>
      </c>
      <c r="R928" s="21" t="s">
        <v>4153</v>
      </c>
      <c r="S928" s="21" t="s">
        <v>4133</v>
      </c>
      <c r="T928" s="20">
        <v>50182</v>
      </c>
      <c r="U928" s="20">
        <v>1</v>
      </c>
      <c r="V928" s="20">
        <v>0</v>
      </c>
      <c r="W928" s="20" t="s">
        <v>5495</v>
      </c>
      <c r="X928" s="20" t="s">
        <v>4161</v>
      </c>
      <c r="Y928" s="22">
        <v>45941.452827893503</v>
      </c>
      <c r="AA928" s="20" t="s">
        <v>4134</v>
      </c>
      <c r="AB928" s="27">
        <v>9106053566</v>
      </c>
      <c r="AC928" s="25" t="str">
        <f>VLOOKUP(AB928,Data!AF:AG,2,0)</f>
        <v>9106053566-00485206</v>
      </c>
      <c r="AE928" s="25" t="str">
        <f>VLOOKUP(AC928,Data!A:G,7,0)</f>
        <v>00485206</v>
      </c>
      <c r="AF928" s="25" t="str">
        <f>VLOOKUP(AC928,Data!A:D,4,0)</f>
        <v>11/10/2025</v>
      </c>
      <c r="AG928" s="20" t="s">
        <v>55</v>
      </c>
      <c r="AH928" s="25" t="s">
        <v>12408</v>
      </c>
      <c r="AI928" s="25" t="str">
        <f>VLOOKUP(AG928,'mã win'!B:K,10,0)</f>
        <v>B</v>
      </c>
      <c r="AJ928" s="20" t="str">
        <f>VLOOKUP(Q928,'mã sp'!A:B,2,0)</f>
        <v>GTLX250G</v>
      </c>
      <c r="AK928" s="25" t="str">
        <f>VLOOKUP(AC928,Data!A:F,6,0)</f>
        <v>K25TTM</v>
      </c>
      <c r="AL928" s="20" t="str">
        <f t="shared" si="56"/>
        <v>5467 WM+ HNI 12 ngõ 4D Đặng Văn Ngữ</v>
      </c>
      <c r="AM928" s="20" t="str">
        <f>VLOOKUP(AC928,Data!A:M,13,0)</f>
        <v>0104918404-002</v>
      </c>
      <c r="AN928" s="20">
        <f>MATCH(L928,[1]Khach_hang!$O:$O,0)</f>
        <v>1483</v>
      </c>
      <c r="AO928" s="20" t="str">
        <f t="shared" si="57"/>
        <v>WIN5467</v>
      </c>
      <c r="AP928" s="20" t="str">
        <f>IF(AND(AM928="0104918404",AO928=""),"WIN"&amp;L928,IF(AO928="",VLOOKUP(AM928,'mã win'!B:J,9,0),""))</f>
        <v/>
      </c>
      <c r="AQ928" s="25" t="str">
        <f t="shared" si="58"/>
        <v>WIN5467</v>
      </c>
      <c r="AR928" s="1">
        <f t="shared" si="59"/>
        <v>54196.56</v>
      </c>
    </row>
    <row r="929" spans="1:44" x14ac:dyDescent="0.25">
      <c r="A929" s="20">
        <v>8436</v>
      </c>
      <c r="B929" s="21">
        <v>9106053607</v>
      </c>
      <c r="C929" s="22">
        <v>45941</v>
      </c>
      <c r="D929" s="22">
        <v>45941</v>
      </c>
      <c r="E929" s="23">
        <v>45941.454608368098</v>
      </c>
      <c r="F929" s="21" t="s">
        <v>7996</v>
      </c>
      <c r="G929" s="22"/>
      <c r="H929" s="20" t="s">
        <v>4127</v>
      </c>
      <c r="I929" s="21" t="s">
        <v>4128</v>
      </c>
      <c r="J929" s="20" t="s">
        <v>4129</v>
      </c>
      <c r="K929" s="20" t="s">
        <v>4130</v>
      </c>
      <c r="L929" s="21" t="s">
        <v>5236</v>
      </c>
      <c r="M929" s="20" t="s">
        <v>5237</v>
      </c>
      <c r="N929" s="20" t="s">
        <v>5238</v>
      </c>
      <c r="O929" s="20">
        <v>10</v>
      </c>
      <c r="P929" s="21" t="s">
        <v>4176</v>
      </c>
      <c r="Q929" s="20" t="s">
        <v>4009</v>
      </c>
      <c r="R929" s="21" t="s">
        <v>4177</v>
      </c>
      <c r="S929" s="21" t="s">
        <v>4133</v>
      </c>
      <c r="T929" s="20">
        <v>41328</v>
      </c>
      <c r="U929" s="20">
        <v>2</v>
      </c>
      <c r="V929" s="20">
        <v>0</v>
      </c>
      <c r="W929" s="20" t="s">
        <v>5239</v>
      </c>
      <c r="Y929" s="22">
        <v>45941.454608449101</v>
      </c>
      <c r="Z929" s="20" t="s">
        <v>7997</v>
      </c>
      <c r="AA929" s="20" t="s">
        <v>4134</v>
      </c>
      <c r="AB929" s="27">
        <v>9106053607</v>
      </c>
      <c r="AC929" s="25" t="str">
        <f>VLOOKUP(AB929,Data!AF:AG,2,0)</f>
        <v>9106053607-00010863</v>
      </c>
      <c r="AE929" s="25" t="str">
        <f>VLOOKUP(AC929,Data!A:G,7,0)</f>
        <v>00010863</v>
      </c>
      <c r="AF929" s="25" t="str">
        <f>VLOOKUP(AC929,Data!A:D,4,0)</f>
        <v>11/10/2025</v>
      </c>
      <c r="AG929" s="20" t="s">
        <v>839</v>
      </c>
      <c r="AH929" s="25" t="s">
        <v>3880</v>
      </c>
      <c r="AI929" s="25" t="str">
        <f>VLOOKUP(AG929,'mã win'!B:K,10,0)</f>
        <v>N</v>
      </c>
      <c r="AJ929" s="20" t="str">
        <f>VLOOKUP(Q929,'mã sp'!A:B,2,0)</f>
        <v>GSG250</v>
      </c>
      <c r="AK929" s="25" t="str">
        <f>VLOOKUP(AC929,Data!A:F,6,0)</f>
        <v>K25TTM</v>
      </c>
      <c r="AL929" s="20" t="str">
        <f t="shared" si="56"/>
        <v>6906 WM+ QTI 08-08A Trần Hưng Đạo, Quảng</v>
      </c>
      <c r="AM929" s="20" t="str">
        <f>VLOOKUP(AC929,Data!A:M,13,0)</f>
        <v>0104918404-070</v>
      </c>
      <c r="AO929" s="20" t="str">
        <f t="shared" si="57"/>
        <v/>
      </c>
      <c r="AP929" s="20" t="str">
        <f>IF(AND(AM929="0104918404",AO929=""),"WIN"&amp;L929,IF(AO929="",VLOOKUP(AM929,'mã win'!B:J,9,0),""))</f>
        <v>WIN-070</v>
      </c>
      <c r="AQ929" s="25" t="str">
        <f t="shared" si="58"/>
        <v>WIN-070</v>
      </c>
      <c r="AR929" s="1">
        <f t="shared" si="59"/>
        <v>89268.479999999996</v>
      </c>
    </row>
    <row r="930" spans="1:44" x14ac:dyDescent="0.25">
      <c r="A930" s="20">
        <v>8437</v>
      </c>
      <c r="B930" s="21">
        <v>9106053701</v>
      </c>
      <c r="C930" s="22">
        <v>45941</v>
      </c>
      <c r="D930" s="22">
        <v>45946</v>
      </c>
      <c r="E930" s="23">
        <v>45941.465988344899</v>
      </c>
      <c r="F930" s="21" t="s">
        <v>7998</v>
      </c>
      <c r="G930" s="22"/>
      <c r="H930" s="20" t="s">
        <v>4127</v>
      </c>
      <c r="I930" s="21" t="s">
        <v>4128</v>
      </c>
      <c r="J930" s="20" t="s">
        <v>4129</v>
      </c>
      <c r="K930" s="20" t="s">
        <v>4130</v>
      </c>
      <c r="L930" s="21" t="s">
        <v>7999</v>
      </c>
      <c r="M930" s="20" t="s">
        <v>8000</v>
      </c>
      <c r="N930" s="20" t="s">
        <v>8001</v>
      </c>
      <c r="O930" s="20">
        <v>10</v>
      </c>
      <c r="P930" s="21" t="s">
        <v>4135</v>
      </c>
      <c r="Q930" s="20" t="s">
        <v>4086</v>
      </c>
      <c r="R930" s="21" t="s">
        <v>4136</v>
      </c>
      <c r="S930" s="21" t="s">
        <v>4133</v>
      </c>
      <c r="T930" s="20">
        <v>45588</v>
      </c>
      <c r="U930" s="20">
        <v>1</v>
      </c>
      <c r="V930" s="20">
        <v>0</v>
      </c>
      <c r="W930" s="20" t="s">
        <v>8002</v>
      </c>
      <c r="X930" s="20" t="s">
        <v>8003</v>
      </c>
      <c r="Y930" s="22">
        <v>45941.465985995397</v>
      </c>
      <c r="AA930" s="20" t="s">
        <v>4134</v>
      </c>
      <c r="AB930" s="27">
        <v>9106053701</v>
      </c>
      <c r="AC930" s="25" t="str">
        <f>VLOOKUP(AB930,Data!AF:AG,2,0)</f>
        <v>9106053701-00015102</v>
      </c>
      <c r="AE930" s="25" t="str">
        <f>VLOOKUP(AC930,Data!A:G,7,0)</f>
        <v>00015102</v>
      </c>
      <c r="AF930" s="25" t="str">
        <f>VLOOKUP(AC930,Data!A:D,4,0)</f>
        <v>11/10/2025</v>
      </c>
      <c r="AG930" s="20" t="s">
        <v>247</v>
      </c>
      <c r="AH930" s="25" t="s">
        <v>3795</v>
      </c>
      <c r="AI930" s="25" t="str">
        <f>VLOOKUP(AG930,'mã win'!B:K,10,0)</f>
        <v>N</v>
      </c>
      <c r="AJ930" s="20" t="str">
        <f>VLOOKUP(Q930,'mã sp'!A:B,2,0)</f>
        <v>TH200</v>
      </c>
      <c r="AK930" s="25" t="str">
        <f>VLOOKUP(AC930,Data!A:F,6,0)</f>
        <v>K25TTM</v>
      </c>
      <c r="AL930" s="20" t="str">
        <f t="shared" si="56"/>
        <v>3424 WM+ VTU 410 – 412 Trương Công Định</v>
      </c>
      <c r="AM930" s="20" t="str">
        <f>VLOOKUP(AC930,Data!A:M,13,0)</f>
        <v>0104918404-047</v>
      </c>
      <c r="AO930" s="20" t="str">
        <f t="shared" si="57"/>
        <v/>
      </c>
      <c r="AP930" s="20" t="str">
        <f>IF(AND(AM930="0104918404",AO930=""),"WIN"&amp;L930,IF(AO930="",VLOOKUP(AM930,'mã win'!B:J,9,0),""))</f>
        <v>WIN-047</v>
      </c>
      <c r="AQ930" s="25" t="str">
        <f t="shared" si="58"/>
        <v>WIN-047</v>
      </c>
      <c r="AR930" s="1">
        <f t="shared" si="59"/>
        <v>49235.040000000001</v>
      </c>
    </row>
    <row r="931" spans="1:44" x14ac:dyDescent="0.25">
      <c r="A931" s="20">
        <v>8438</v>
      </c>
      <c r="B931" s="21">
        <v>9106053701</v>
      </c>
      <c r="C931" s="22">
        <v>45941</v>
      </c>
      <c r="D931" s="22">
        <v>45946</v>
      </c>
      <c r="E931" s="23">
        <v>45941.465988344899</v>
      </c>
      <c r="F931" s="21" t="s">
        <v>7998</v>
      </c>
      <c r="G931" s="22"/>
      <c r="H931" s="20" t="s">
        <v>4127</v>
      </c>
      <c r="I931" s="21" t="s">
        <v>4128</v>
      </c>
      <c r="J931" s="20" t="s">
        <v>4129</v>
      </c>
      <c r="K931" s="20" t="s">
        <v>4130</v>
      </c>
      <c r="L931" s="21" t="s">
        <v>7999</v>
      </c>
      <c r="M931" s="20" t="s">
        <v>8000</v>
      </c>
      <c r="N931" s="20" t="s">
        <v>8001</v>
      </c>
      <c r="O931" s="20">
        <v>20</v>
      </c>
      <c r="P931" s="21" t="s">
        <v>4171</v>
      </c>
      <c r="Q931" s="20" t="s">
        <v>3998</v>
      </c>
      <c r="R931" s="21" t="s">
        <v>4172</v>
      </c>
      <c r="S931" s="21" t="s">
        <v>4133</v>
      </c>
      <c r="T931" s="20">
        <v>49500</v>
      </c>
      <c r="U931" s="20">
        <v>2</v>
      </c>
      <c r="V931" s="20">
        <v>0</v>
      </c>
      <c r="W931" s="20" t="s">
        <v>8002</v>
      </c>
      <c r="X931" s="20" t="s">
        <v>8003</v>
      </c>
      <c r="Y931" s="22">
        <v>45941.465985995397</v>
      </c>
      <c r="AA931" s="20" t="s">
        <v>4134</v>
      </c>
      <c r="AB931" s="27">
        <v>9106053701</v>
      </c>
      <c r="AC931" s="25" t="str">
        <f>VLOOKUP(AB931,Data!AF:AG,2,0)</f>
        <v>9106053701-00015102</v>
      </c>
      <c r="AE931" s="25" t="str">
        <f>VLOOKUP(AC931,Data!A:G,7,0)</f>
        <v>00015102</v>
      </c>
      <c r="AF931" s="25" t="str">
        <f>VLOOKUP(AC931,Data!A:D,4,0)</f>
        <v>11/10/2025</v>
      </c>
      <c r="AG931" s="20" t="s">
        <v>247</v>
      </c>
      <c r="AH931" s="25" t="s">
        <v>3795</v>
      </c>
      <c r="AI931" s="25" t="str">
        <f>VLOOKUP(AG931,'mã win'!B:K,10,0)</f>
        <v>N</v>
      </c>
      <c r="AJ931" s="20" t="str">
        <f>VLOOKUP(Q931,'mã sp'!A:B,2,0)</f>
        <v>GL250</v>
      </c>
      <c r="AK931" s="25" t="str">
        <f>VLOOKUP(AC931,Data!A:F,6,0)</f>
        <v>K25TTM</v>
      </c>
      <c r="AL931" s="20" t="str">
        <f t="shared" si="56"/>
        <v>3424 WM+ VTU 410 – 412 Trương Công Định</v>
      </c>
      <c r="AM931" s="20" t="str">
        <f>VLOOKUP(AC931,Data!A:M,13,0)</f>
        <v>0104918404-047</v>
      </c>
      <c r="AO931" s="20" t="str">
        <f t="shared" si="57"/>
        <v/>
      </c>
      <c r="AP931" s="20" t="str">
        <f>IF(AND(AM931="0104918404",AO931=""),"WIN"&amp;L931,IF(AO931="",VLOOKUP(AM931,'mã win'!B:J,9,0),""))</f>
        <v>WIN-047</v>
      </c>
      <c r="AQ931" s="25" t="str">
        <f t="shared" si="58"/>
        <v>WIN-047</v>
      </c>
      <c r="AR931" s="1">
        <f t="shared" si="59"/>
        <v>106920</v>
      </c>
    </row>
    <row r="932" spans="1:44" x14ac:dyDescent="0.25">
      <c r="A932" s="20">
        <v>8439</v>
      </c>
      <c r="B932" s="21">
        <v>9106053701</v>
      </c>
      <c r="C932" s="22">
        <v>45941</v>
      </c>
      <c r="D932" s="22">
        <v>45946</v>
      </c>
      <c r="E932" s="23">
        <v>45941.465988344899</v>
      </c>
      <c r="F932" s="21" t="s">
        <v>7998</v>
      </c>
      <c r="G932" s="22"/>
      <c r="H932" s="20" t="s">
        <v>4127</v>
      </c>
      <c r="I932" s="21" t="s">
        <v>4128</v>
      </c>
      <c r="J932" s="20" t="s">
        <v>4129</v>
      </c>
      <c r="K932" s="20" t="s">
        <v>4130</v>
      </c>
      <c r="L932" s="21" t="s">
        <v>7999</v>
      </c>
      <c r="M932" s="20" t="s">
        <v>8000</v>
      </c>
      <c r="N932" s="20" t="s">
        <v>8001</v>
      </c>
      <c r="O932" s="20">
        <v>30</v>
      </c>
      <c r="P932" s="21" t="s">
        <v>4168</v>
      </c>
      <c r="Q932" s="20" t="s">
        <v>3992</v>
      </c>
      <c r="R932" s="21" t="s">
        <v>4169</v>
      </c>
      <c r="S932" s="21" t="s">
        <v>4133</v>
      </c>
      <c r="T932" s="20">
        <v>111606</v>
      </c>
      <c r="U932" s="20">
        <v>1</v>
      </c>
      <c r="V932" s="20">
        <v>0</v>
      </c>
      <c r="W932" s="20" t="s">
        <v>8002</v>
      </c>
      <c r="X932" s="20" t="s">
        <v>8003</v>
      </c>
      <c r="Y932" s="22">
        <v>45941.465985995397</v>
      </c>
      <c r="AA932" s="20" t="s">
        <v>4134</v>
      </c>
      <c r="AB932" s="27">
        <v>9106053701</v>
      </c>
      <c r="AC932" s="25" t="str">
        <f>VLOOKUP(AB932,Data!AF:AG,2,0)</f>
        <v>9106053701-00015102</v>
      </c>
      <c r="AE932" s="25" t="str">
        <f>VLOOKUP(AC932,Data!A:G,7,0)</f>
        <v>00015102</v>
      </c>
      <c r="AF932" s="25" t="str">
        <f>VLOOKUP(AC932,Data!A:D,4,0)</f>
        <v>11/10/2025</v>
      </c>
      <c r="AG932" s="20" t="s">
        <v>247</v>
      </c>
      <c r="AH932" s="25" t="s">
        <v>3795</v>
      </c>
      <c r="AI932" s="25" t="str">
        <f>VLOOKUP(AG932,'mã win'!B:K,10,0)</f>
        <v>N</v>
      </c>
      <c r="AJ932" s="20" t="str">
        <f>VLOOKUP(Q932,'mã sp'!A:B,2,0)</f>
        <v>GXD500</v>
      </c>
      <c r="AK932" s="25" t="str">
        <f>VLOOKUP(AC932,Data!A:F,6,0)</f>
        <v>K25TTM</v>
      </c>
      <c r="AL932" s="20" t="str">
        <f t="shared" si="56"/>
        <v>3424 WM+ VTU 410 – 412 Trương Công Định</v>
      </c>
      <c r="AM932" s="20" t="str">
        <f>VLOOKUP(AC932,Data!A:M,13,0)</f>
        <v>0104918404-047</v>
      </c>
      <c r="AO932" s="20" t="str">
        <f t="shared" si="57"/>
        <v/>
      </c>
      <c r="AP932" s="20" t="str">
        <f>IF(AND(AM932="0104918404",AO932=""),"WIN"&amp;L932,IF(AO932="",VLOOKUP(AM932,'mã win'!B:J,9,0),""))</f>
        <v>WIN-047</v>
      </c>
      <c r="AQ932" s="25" t="str">
        <f t="shared" si="58"/>
        <v>WIN-047</v>
      </c>
      <c r="AR932" s="1">
        <f t="shared" si="59"/>
        <v>120534.48</v>
      </c>
    </row>
    <row r="933" spans="1:44" x14ac:dyDescent="0.25">
      <c r="A933" s="20">
        <v>8440</v>
      </c>
      <c r="B933" s="21">
        <v>9106053701</v>
      </c>
      <c r="C933" s="22">
        <v>45941</v>
      </c>
      <c r="D933" s="22">
        <v>45946</v>
      </c>
      <c r="E933" s="23">
        <v>45941.465988344899</v>
      </c>
      <c r="F933" s="21" t="s">
        <v>7998</v>
      </c>
      <c r="G933" s="22"/>
      <c r="H933" s="20" t="s">
        <v>4127</v>
      </c>
      <c r="I933" s="21" t="s">
        <v>4128</v>
      </c>
      <c r="J933" s="20" t="s">
        <v>4129</v>
      </c>
      <c r="K933" s="20" t="s">
        <v>4130</v>
      </c>
      <c r="L933" s="21" t="s">
        <v>7999</v>
      </c>
      <c r="M933" s="20" t="s">
        <v>8000</v>
      </c>
      <c r="N933" s="20" t="s">
        <v>8001</v>
      </c>
      <c r="O933" s="20">
        <v>40</v>
      </c>
      <c r="P933" s="21" t="s">
        <v>4137</v>
      </c>
      <c r="Q933" s="20" t="s">
        <v>4098</v>
      </c>
      <c r="R933" s="21" t="s">
        <v>4138</v>
      </c>
      <c r="S933" s="21" t="s">
        <v>4133</v>
      </c>
      <c r="T933" s="20">
        <v>111058</v>
      </c>
      <c r="U933" s="20">
        <v>5</v>
      </c>
      <c r="V933" s="20">
        <v>0</v>
      </c>
      <c r="W933" s="20" t="s">
        <v>8002</v>
      </c>
      <c r="X933" s="20" t="s">
        <v>8003</v>
      </c>
      <c r="Y933" s="22">
        <v>45941.465985995397</v>
      </c>
      <c r="AA933" s="20" t="s">
        <v>4134</v>
      </c>
      <c r="AB933" s="27">
        <v>9106053701</v>
      </c>
      <c r="AC933" s="25" t="str">
        <f>VLOOKUP(AB933,Data!AF:AG,2,0)</f>
        <v>9106053701-00015102</v>
      </c>
      <c r="AE933" s="25" t="str">
        <f>VLOOKUP(AC933,Data!A:G,7,0)</f>
        <v>00015102</v>
      </c>
      <c r="AF933" s="25" t="str">
        <f>VLOOKUP(AC933,Data!A:D,4,0)</f>
        <v>11/10/2025</v>
      </c>
      <c r="AG933" s="20" t="s">
        <v>247</v>
      </c>
      <c r="AH933" s="25" t="s">
        <v>3795</v>
      </c>
      <c r="AI933" s="25" t="str">
        <f>VLOOKUP(AG933,'mã win'!B:K,10,0)</f>
        <v>N</v>
      </c>
      <c r="AJ933" s="20" t="str">
        <f>VLOOKUP(Q933,'mã sp'!A:B,2,0)</f>
        <v>GM500</v>
      </c>
      <c r="AK933" s="25" t="str">
        <f>VLOOKUP(AC933,Data!A:F,6,0)</f>
        <v>K25TTM</v>
      </c>
      <c r="AL933" s="20" t="str">
        <f t="shared" si="56"/>
        <v>3424 WM+ VTU 410 – 412 Trương Công Định</v>
      </c>
      <c r="AM933" s="20" t="str">
        <f>VLOOKUP(AC933,Data!A:M,13,0)</f>
        <v>0104918404-047</v>
      </c>
      <c r="AO933" s="20" t="str">
        <f t="shared" si="57"/>
        <v/>
      </c>
      <c r="AP933" s="20" t="str">
        <f>IF(AND(AM933="0104918404",AO933=""),"WIN"&amp;L933,IF(AO933="",VLOOKUP(AM933,'mã win'!B:J,9,0),""))</f>
        <v>WIN-047</v>
      </c>
      <c r="AQ933" s="25" t="str">
        <f t="shared" si="58"/>
        <v>WIN-047</v>
      </c>
      <c r="AR933" s="1">
        <f t="shared" si="59"/>
        <v>599713.19999999995</v>
      </c>
    </row>
    <row r="934" spans="1:44" x14ac:dyDescent="0.25">
      <c r="A934" s="20">
        <v>8441</v>
      </c>
      <c r="B934" s="21">
        <v>9106053701</v>
      </c>
      <c r="C934" s="22">
        <v>45941</v>
      </c>
      <c r="D934" s="22">
        <v>45946</v>
      </c>
      <c r="E934" s="23">
        <v>45941.465988344899</v>
      </c>
      <c r="F934" s="21" t="s">
        <v>7998</v>
      </c>
      <c r="G934" s="22"/>
      <c r="H934" s="20" t="s">
        <v>4127</v>
      </c>
      <c r="I934" s="21" t="s">
        <v>4128</v>
      </c>
      <c r="J934" s="20" t="s">
        <v>4129</v>
      </c>
      <c r="K934" s="20" t="s">
        <v>4130</v>
      </c>
      <c r="L934" s="21" t="s">
        <v>7999</v>
      </c>
      <c r="M934" s="20" t="s">
        <v>8000</v>
      </c>
      <c r="N934" s="20" t="s">
        <v>8001</v>
      </c>
      <c r="O934" s="20">
        <v>50</v>
      </c>
      <c r="P934" s="21" t="s">
        <v>4150</v>
      </c>
      <c r="Q934" s="20" t="s">
        <v>3966</v>
      </c>
      <c r="R934" s="21" t="s">
        <v>4151</v>
      </c>
      <c r="S934" s="21" t="s">
        <v>4133</v>
      </c>
      <c r="T934" s="20">
        <v>70950</v>
      </c>
      <c r="U934" s="20">
        <v>2</v>
      </c>
      <c r="V934" s="20">
        <v>0</v>
      </c>
      <c r="W934" s="20" t="s">
        <v>8002</v>
      </c>
      <c r="X934" s="20" t="s">
        <v>8003</v>
      </c>
      <c r="Y934" s="22">
        <v>45941.465985995397</v>
      </c>
      <c r="AA934" s="20" t="s">
        <v>4134</v>
      </c>
      <c r="AB934" s="27">
        <v>9106053701</v>
      </c>
      <c r="AC934" s="25" t="str">
        <f>VLOOKUP(AB934,Data!AF:AG,2,0)</f>
        <v>9106053701-00015102</v>
      </c>
      <c r="AE934" s="25" t="str">
        <f>VLOOKUP(AC934,Data!A:G,7,0)</f>
        <v>00015102</v>
      </c>
      <c r="AF934" s="25" t="str">
        <f>VLOOKUP(AC934,Data!A:D,4,0)</f>
        <v>11/10/2025</v>
      </c>
      <c r="AG934" s="20" t="s">
        <v>247</v>
      </c>
      <c r="AH934" s="25" t="s">
        <v>3795</v>
      </c>
      <c r="AI934" s="25" t="str">
        <f>VLOOKUP(AG934,'mã win'!B:K,10,0)</f>
        <v>N</v>
      </c>
      <c r="AJ934" s="20" t="str">
        <f>VLOOKUP(Q934,'mã sp'!A:B,2,0)</f>
        <v>CN300</v>
      </c>
      <c r="AK934" s="25" t="str">
        <f>VLOOKUP(AC934,Data!A:F,6,0)</f>
        <v>K25TTM</v>
      </c>
      <c r="AL934" s="20" t="str">
        <f t="shared" si="56"/>
        <v>3424 WM+ VTU 410 – 412 Trương Công Định</v>
      </c>
      <c r="AM934" s="20" t="str">
        <f>VLOOKUP(AC934,Data!A:M,13,0)</f>
        <v>0104918404-047</v>
      </c>
      <c r="AO934" s="20" t="str">
        <f t="shared" si="57"/>
        <v/>
      </c>
      <c r="AP934" s="20" t="str">
        <f>IF(AND(AM934="0104918404",AO934=""),"WIN"&amp;L934,IF(AO934="",VLOOKUP(AM934,'mã win'!B:J,9,0),""))</f>
        <v>WIN-047</v>
      </c>
      <c r="AQ934" s="25" t="str">
        <f t="shared" si="58"/>
        <v>WIN-047</v>
      </c>
      <c r="AR934" s="1">
        <f t="shared" si="59"/>
        <v>153252</v>
      </c>
    </row>
    <row r="935" spans="1:44" x14ac:dyDescent="0.25">
      <c r="A935" s="20">
        <v>8442</v>
      </c>
      <c r="B935" s="21">
        <v>9106053701</v>
      </c>
      <c r="C935" s="22">
        <v>45941</v>
      </c>
      <c r="D935" s="22">
        <v>45946</v>
      </c>
      <c r="E935" s="23">
        <v>45941.465988344899</v>
      </c>
      <c r="F935" s="21" t="s">
        <v>7998</v>
      </c>
      <c r="G935" s="22"/>
      <c r="H935" s="20" t="s">
        <v>4127</v>
      </c>
      <c r="I935" s="21" t="s">
        <v>4128</v>
      </c>
      <c r="J935" s="20" t="s">
        <v>4129</v>
      </c>
      <c r="K935" s="20" t="s">
        <v>4130</v>
      </c>
      <c r="L935" s="21" t="s">
        <v>7999</v>
      </c>
      <c r="M935" s="20" t="s">
        <v>8000</v>
      </c>
      <c r="N935" s="20" t="s">
        <v>8001</v>
      </c>
      <c r="O935" s="20">
        <v>60</v>
      </c>
      <c r="P935" s="21" t="s">
        <v>4152</v>
      </c>
      <c r="Q935" s="20" t="s">
        <v>4012</v>
      </c>
      <c r="R935" s="21" t="s">
        <v>4153</v>
      </c>
      <c r="S935" s="21" t="s">
        <v>4133</v>
      </c>
      <c r="T935" s="20">
        <v>50182</v>
      </c>
      <c r="U935" s="20">
        <v>3</v>
      </c>
      <c r="V935" s="20">
        <v>0</v>
      </c>
      <c r="W935" s="20" t="s">
        <v>8002</v>
      </c>
      <c r="X935" s="20" t="s">
        <v>8003</v>
      </c>
      <c r="Y935" s="22">
        <v>45941.465985995397</v>
      </c>
      <c r="AA935" s="20" t="s">
        <v>4134</v>
      </c>
      <c r="AB935" s="27">
        <v>9106053701</v>
      </c>
      <c r="AC935" s="25" t="str">
        <f>VLOOKUP(AB935,Data!AF:AG,2,0)</f>
        <v>9106053701-00015102</v>
      </c>
      <c r="AE935" s="25" t="str">
        <f>VLOOKUP(AC935,Data!A:G,7,0)</f>
        <v>00015102</v>
      </c>
      <c r="AF935" s="25" t="str">
        <f>VLOOKUP(AC935,Data!A:D,4,0)</f>
        <v>11/10/2025</v>
      </c>
      <c r="AG935" s="20" t="s">
        <v>247</v>
      </c>
      <c r="AH935" s="25" t="s">
        <v>3795</v>
      </c>
      <c r="AI935" s="25" t="str">
        <f>VLOOKUP(AG935,'mã win'!B:K,10,0)</f>
        <v>N</v>
      </c>
      <c r="AJ935" s="20" t="str">
        <f>VLOOKUP(Q935,'mã sp'!A:B,2,0)</f>
        <v>GTLX250G</v>
      </c>
      <c r="AK935" s="25" t="str">
        <f>VLOOKUP(AC935,Data!A:F,6,0)</f>
        <v>K25TTM</v>
      </c>
      <c r="AL935" s="20" t="str">
        <f t="shared" si="56"/>
        <v>3424 WM+ VTU 410 – 412 Trương Công Định</v>
      </c>
      <c r="AM935" s="20" t="str">
        <f>VLOOKUP(AC935,Data!A:M,13,0)</f>
        <v>0104918404-047</v>
      </c>
      <c r="AO935" s="20" t="str">
        <f t="shared" si="57"/>
        <v/>
      </c>
      <c r="AP935" s="20" t="str">
        <f>IF(AND(AM935="0104918404",AO935=""),"WIN"&amp;L935,IF(AO935="",VLOOKUP(AM935,'mã win'!B:J,9,0),""))</f>
        <v>WIN-047</v>
      </c>
      <c r="AQ935" s="25" t="str">
        <f t="shared" si="58"/>
        <v>WIN-047</v>
      </c>
      <c r="AR935" s="1">
        <f t="shared" si="59"/>
        <v>162589.68</v>
      </c>
    </row>
    <row r="936" spans="1:44" x14ac:dyDescent="0.25">
      <c r="A936" s="20">
        <v>8443</v>
      </c>
      <c r="B936" s="21">
        <v>9106053701</v>
      </c>
      <c r="C936" s="22">
        <v>45941</v>
      </c>
      <c r="D936" s="22">
        <v>45946</v>
      </c>
      <c r="E936" s="23">
        <v>45941.465988344899</v>
      </c>
      <c r="F936" s="21" t="s">
        <v>7998</v>
      </c>
      <c r="G936" s="22"/>
      <c r="H936" s="20" t="s">
        <v>4127</v>
      </c>
      <c r="I936" s="21" t="s">
        <v>4128</v>
      </c>
      <c r="J936" s="20" t="s">
        <v>4129</v>
      </c>
      <c r="K936" s="20" t="s">
        <v>4130</v>
      </c>
      <c r="L936" s="21" t="s">
        <v>7999</v>
      </c>
      <c r="M936" s="20" t="s">
        <v>8000</v>
      </c>
      <c r="N936" s="20" t="s">
        <v>8001</v>
      </c>
      <c r="O936" s="20">
        <v>70</v>
      </c>
      <c r="P936" s="21" t="s">
        <v>4131</v>
      </c>
      <c r="Q936" s="20" t="s">
        <v>4099</v>
      </c>
      <c r="R936" s="21" t="s">
        <v>4132</v>
      </c>
      <c r="S936" s="21" t="s">
        <v>4133</v>
      </c>
      <c r="T936" s="20">
        <v>73431</v>
      </c>
      <c r="U936" s="20">
        <v>1</v>
      </c>
      <c r="V936" s="20">
        <v>0</v>
      </c>
      <c r="W936" s="20" t="s">
        <v>8002</v>
      </c>
      <c r="X936" s="20" t="s">
        <v>8003</v>
      </c>
      <c r="Y936" s="22">
        <v>45941.465985995397</v>
      </c>
      <c r="AA936" s="20" t="s">
        <v>4134</v>
      </c>
      <c r="AB936" s="27">
        <v>9106053701</v>
      </c>
      <c r="AC936" s="25" t="str">
        <f>VLOOKUP(AB936,Data!AF:AG,2,0)</f>
        <v>9106053701-00015102</v>
      </c>
      <c r="AE936" s="25" t="str">
        <f>VLOOKUP(AC936,Data!A:G,7,0)</f>
        <v>00015102</v>
      </c>
      <c r="AF936" s="25" t="str">
        <f>VLOOKUP(AC936,Data!A:D,4,0)</f>
        <v>11/10/2025</v>
      </c>
      <c r="AG936" s="20" t="s">
        <v>247</v>
      </c>
      <c r="AH936" s="25" t="s">
        <v>3795</v>
      </c>
      <c r="AI936" s="25" t="str">
        <f>VLOOKUP(AG936,'mã win'!B:K,10,0)</f>
        <v>N</v>
      </c>
      <c r="AJ936" s="20" t="str">
        <f>VLOOKUP(Q936,'mã sp'!A:B,2,0)</f>
        <v>CGM300</v>
      </c>
      <c r="AK936" s="25" t="str">
        <f>VLOOKUP(AC936,Data!A:F,6,0)</f>
        <v>K25TTM</v>
      </c>
      <c r="AL936" s="20" t="str">
        <f t="shared" si="56"/>
        <v>3424 WM+ VTU 410 – 412 Trương Công Định</v>
      </c>
      <c r="AM936" s="20" t="str">
        <f>VLOOKUP(AC936,Data!A:M,13,0)</f>
        <v>0104918404-047</v>
      </c>
      <c r="AO936" s="20" t="str">
        <f t="shared" si="57"/>
        <v/>
      </c>
      <c r="AP936" s="20" t="str">
        <f>IF(AND(AM936="0104918404",AO936=""),"WIN"&amp;L936,IF(AO936="",VLOOKUP(AM936,'mã win'!B:J,9,0),""))</f>
        <v>WIN-047</v>
      </c>
      <c r="AQ936" s="25" t="str">
        <f t="shared" si="58"/>
        <v>WIN-047</v>
      </c>
      <c r="AR936" s="1">
        <f t="shared" si="59"/>
        <v>79305.48</v>
      </c>
    </row>
    <row r="937" spans="1:44" x14ac:dyDescent="0.25">
      <c r="A937" s="20">
        <v>8444</v>
      </c>
      <c r="B937" s="21">
        <v>9106053736</v>
      </c>
      <c r="C937" s="22">
        <v>45941</v>
      </c>
      <c r="D937" s="22">
        <v>45941</v>
      </c>
      <c r="E937" s="23">
        <v>45941.467258217599</v>
      </c>
      <c r="F937" s="21" t="s">
        <v>8004</v>
      </c>
      <c r="G937" s="22"/>
      <c r="H937" s="20" t="s">
        <v>4127</v>
      </c>
      <c r="I937" s="21" t="s">
        <v>4128</v>
      </c>
      <c r="J937" s="20" t="s">
        <v>4129</v>
      </c>
      <c r="K937" s="20" t="s">
        <v>4130</v>
      </c>
      <c r="L937" s="21" t="s">
        <v>4866</v>
      </c>
      <c r="M937" s="20" t="s">
        <v>4867</v>
      </c>
      <c r="N937" s="20" t="s">
        <v>4868</v>
      </c>
      <c r="O937" s="20">
        <v>10</v>
      </c>
      <c r="P937" s="21" t="s">
        <v>4141</v>
      </c>
      <c r="Q937" s="20" t="s">
        <v>4058</v>
      </c>
      <c r="R937" s="21" t="s">
        <v>4142</v>
      </c>
      <c r="S937" s="21" t="s">
        <v>4133</v>
      </c>
      <c r="T937" s="20">
        <v>37720</v>
      </c>
      <c r="U937" s="20">
        <v>1</v>
      </c>
      <c r="V937" s="20">
        <v>0</v>
      </c>
      <c r="W937" s="20" t="s">
        <v>4867</v>
      </c>
      <c r="Y937" s="22">
        <v>45941.467255937503</v>
      </c>
      <c r="AA937" s="20" t="s">
        <v>4134</v>
      </c>
      <c r="AB937" s="27">
        <v>9106053736</v>
      </c>
      <c r="AC937" s="25" t="str">
        <f>VLOOKUP(AB937,Data!AF:AG,2,0)</f>
        <v>9106053736-00018385</v>
      </c>
      <c r="AE937" s="25" t="str">
        <f>VLOOKUP(AC937,Data!A:G,7,0)</f>
        <v>00018385</v>
      </c>
      <c r="AF937" s="25" t="str">
        <f>VLOOKUP(AC937,Data!A:D,4,0)</f>
        <v>11/10/2025</v>
      </c>
      <c r="AG937" s="20" t="s">
        <v>125</v>
      </c>
      <c r="AH937" s="25" t="s">
        <v>3606</v>
      </c>
      <c r="AI937" s="25" t="str">
        <f>VLOOKUP(AG937,'mã win'!B:K,10,0)</f>
        <v>B</v>
      </c>
      <c r="AJ937" s="20" t="str">
        <f>VLOOKUP(Q937,'mã sp'!A:B,2,0)</f>
        <v>MNH250</v>
      </c>
      <c r="AK937" s="25" t="str">
        <f>VLOOKUP(AC937,Data!A:F,6,0)</f>
        <v>K25TTM</v>
      </c>
      <c r="AL937" s="20" t="str">
        <f t="shared" si="56"/>
        <v>2AD3 WM+ PTO Núi Trang, Phù Ninh</v>
      </c>
      <c r="AM937" s="20" t="str">
        <f>VLOOKUP(AC937,Data!A:M,13,0)</f>
        <v>0104918404-003</v>
      </c>
      <c r="AO937" s="20" t="str">
        <f t="shared" si="57"/>
        <v/>
      </c>
      <c r="AP937" s="20" t="str">
        <f>IF(AND(AM937="0104918404",AO937=""),"WIN"&amp;L937,IF(AO937="",VLOOKUP(AM937,'mã win'!B:J,9,0),""))</f>
        <v>WIN-PTO-00-003</v>
      </c>
      <c r="AQ937" s="25" t="str">
        <f t="shared" si="58"/>
        <v>WIN-PTO-00-003</v>
      </c>
      <c r="AR937" s="1">
        <f t="shared" si="59"/>
        <v>40737.599999999999</v>
      </c>
    </row>
    <row r="938" spans="1:44" x14ac:dyDescent="0.25">
      <c r="A938" s="20">
        <v>8445</v>
      </c>
      <c r="B938" s="21">
        <v>9106053749</v>
      </c>
      <c r="C938" s="22">
        <v>45941</v>
      </c>
      <c r="D938" s="22">
        <v>45946</v>
      </c>
      <c r="E938" s="23">
        <v>45941.468927280097</v>
      </c>
      <c r="F938" s="21" t="s">
        <v>8005</v>
      </c>
      <c r="G938" s="22"/>
      <c r="H938" s="20" t="s">
        <v>4127</v>
      </c>
      <c r="I938" s="21" t="s">
        <v>4128</v>
      </c>
      <c r="J938" s="20" t="s">
        <v>4129</v>
      </c>
      <c r="K938" s="20" t="s">
        <v>4130</v>
      </c>
      <c r="L938" s="21" t="s">
        <v>4824</v>
      </c>
      <c r="M938" s="20" t="s">
        <v>4825</v>
      </c>
      <c r="N938" s="20" t="s">
        <v>4826</v>
      </c>
      <c r="O938" s="20">
        <v>10</v>
      </c>
      <c r="P938" s="21" t="s">
        <v>4137</v>
      </c>
      <c r="Q938" s="20" t="s">
        <v>4098</v>
      </c>
      <c r="R938" s="21" t="s">
        <v>4138</v>
      </c>
      <c r="S938" s="21" t="s">
        <v>4133</v>
      </c>
      <c r="T938" s="20">
        <v>111058</v>
      </c>
      <c r="U938" s="20">
        <v>3</v>
      </c>
      <c r="V938" s="20">
        <v>0</v>
      </c>
      <c r="W938" s="20" t="s">
        <v>4827</v>
      </c>
      <c r="X938" s="20" t="s">
        <v>4828</v>
      </c>
      <c r="Y938" s="22">
        <v>45941.468925694397</v>
      </c>
      <c r="AA938" s="20" t="s">
        <v>4134</v>
      </c>
      <c r="AB938" s="27">
        <v>9106053749</v>
      </c>
      <c r="AC938" s="25" t="str">
        <f>VLOOKUP(AB938,Data!AF:AG,2,0)</f>
        <v>9106053749-00485266</v>
      </c>
      <c r="AE938" s="25" t="str">
        <f>VLOOKUP(AC938,Data!A:G,7,0)</f>
        <v>00485266</v>
      </c>
      <c r="AF938" s="25" t="str">
        <f>VLOOKUP(AC938,Data!A:D,4,0)</f>
        <v>11/10/2025</v>
      </c>
      <c r="AG938" s="20" t="s">
        <v>55</v>
      </c>
      <c r="AH938" s="25" t="s">
        <v>14521</v>
      </c>
      <c r="AI938" s="25" t="str">
        <f>VLOOKUP(AG938,'mã win'!B:K,10,0)</f>
        <v>B</v>
      </c>
      <c r="AJ938" s="20" t="str">
        <f>VLOOKUP(Q938,'mã sp'!A:B,2,0)</f>
        <v>GM500</v>
      </c>
      <c r="AK938" s="25" t="str">
        <f>VLOOKUP(AC938,Data!A:F,6,0)</f>
        <v>K25TTM</v>
      </c>
      <c r="AL938" s="20" t="str">
        <f t="shared" si="56"/>
        <v>3690 WM+ HNI Thôn Vân Lũng , An Khánh</v>
      </c>
      <c r="AM938" s="20" t="str">
        <f>VLOOKUP(AC938,Data!A:M,13,0)</f>
        <v>0104918404-002</v>
      </c>
      <c r="AN938" s="20">
        <f>MATCH(L938,[1]Khach_hang!$O:$O,0)</f>
        <v>928</v>
      </c>
      <c r="AO938" s="20" t="str">
        <f t="shared" si="57"/>
        <v>WIN3690</v>
      </c>
      <c r="AP938" s="20" t="str">
        <f>IF(AND(AM938="0104918404",AO938=""),"WIN"&amp;L938,IF(AO938="",VLOOKUP(AM938,'mã win'!B:J,9,0),""))</f>
        <v/>
      </c>
      <c r="AQ938" s="25" t="str">
        <f t="shared" si="58"/>
        <v>WIN3690</v>
      </c>
      <c r="AR938" s="1">
        <f t="shared" si="59"/>
        <v>359827.92</v>
      </c>
    </row>
    <row r="939" spans="1:44" x14ac:dyDescent="0.25">
      <c r="A939" s="20">
        <v>8446</v>
      </c>
      <c r="B939" s="21">
        <v>9106053782</v>
      </c>
      <c r="C939" s="22">
        <v>45941</v>
      </c>
      <c r="D939" s="22">
        <v>45941</v>
      </c>
      <c r="E939" s="23">
        <v>45941.471175266197</v>
      </c>
      <c r="F939" s="21" t="s">
        <v>8006</v>
      </c>
      <c r="G939" s="22"/>
      <c r="H939" s="20" t="s">
        <v>4127</v>
      </c>
      <c r="I939" s="21" t="s">
        <v>4128</v>
      </c>
      <c r="J939" s="20" t="s">
        <v>4129</v>
      </c>
      <c r="K939" s="20" t="s">
        <v>4130</v>
      </c>
      <c r="L939" s="21" t="s">
        <v>5510</v>
      </c>
      <c r="M939" s="20" t="s">
        <v>5511</v>
      </c>
      <c r="N939" s="20" t="s">
        <v>5512</v>
      </c>
      <c r="O939" s="20">
        <v>10</v>
      </c>
      <c r="P939" s="21" t="s">
        <v>4152</v>
      </c>
      <c r="Q939" s="20" t="s">
        <v>4012</v>
      </c>
      <c r="R939" s="21" t="s">
        <v>4153</v>
      </c>
      <c r="S939" s="21" t="s">
        <v>4133</v>
      </c>
      <c r="T939" s="20">
        <v>50182</v>
      </c>
      <c r="U939" s="20">
        <v>2</v>
      </c>
      <c r="V939" s="20">
        <v>0</v>
      </c>
      <c r="W939" s="20" t="s">
        <v>5511</v>
      </c>
      <c r="X939" s="20" t="s">
        <v>4161</v>
      </c>
      <c r="Y939" s="22">
        <v>45941.471173842598</v>
      </c>
      <c r="AA939" s="20" t="s">
        <v>4134</v>
      </c>
      <c r="AB939" s="27">
        <v>9106053782</v>
      </c>
      <c r="AC939" s="25" t="str">
        <f>VLOOKUP(AB939,Data!AF:AG,2,0)</f>
        <v>9106053782-00485283</v>
      </c>
      <c r="AE939" s="25" t="str">
        <f>VLOOKUP(AC939,Data!A:G,7,0)</f>
        <v>00485283</v>
      </c>
      <c r="AF939" s="25" t="str">
        <f>VLOOKUP(AC939,Data!A:D,4,0)</f>
        <v>11/10/2025</v>
      </c>
      <c r="AG939" s="20" t="s">
        <v>55</v>
      </c>
      <c r="AH939" s="25" t="s">
        <v>9985</v>
      </c>
      <c r="AI939" s="25" t="str">
        <f>VLOOKUP(AG939,'mã win'!B:K,10,0)</f>
        <v>B</v>
      </c>
      <c r="AJ939" s="20" t="str">
        <f>VLOOKUP(Q939,'mã sp'!A:B,2,0)</f>
        <v>GTLX250G</v>
      </c>
      <c r="AK939" s="25" t="str">
        <f>VLOOKUP(AC939,Data!A:F,6,0)</f>
        <v>K25TTM</v>
      </c>
      <c r="AL939" s="20" t="str">
        <f t="shared" si="56"/>
        <v>2752 WM+ HNI 109 Trần Huy Liệu</v>
      </c>
      <c r="AM939" s="20" t="str">
        <f>VLOOKUP(AC939,Data!A:M,13,0)</f>
        <v>0104918404-002</v>
      </c>
      <c r="AN939" s="20">
        <f>MATCH(L939,[1]Khach_hang!$O:$O,0)</f>
        <v>339</v>
      </c>
      <c r="AO939" s="20" t="str">
        <f t="shared" si="57"/>
        <v>WIN2752</v>
      </c>
      <c r="AP939" s="20" t="str">
        <f>IF(AND(AM939="0104918404",AO939=""),"WIN"&amp;L939,IF(AO939="",VLOOKUP(AM939,'mã win'!B:J,9,0),""))</f>
        <v/>
      </c>
      <c r="AQ939" s="25" t="str">
        <f t="shared" si="58"/>
        <v>WIN2752</v>
      </c>
      <c r="AR939" s="1">
        <f t="shared" si="59"/>
        <v>108393.12</v>
      </c>
    </row>
    <row r="940" spans="1:44" x14ac:dyDescent="0.25">
      <c r="A940" s="20">
        <v>8447</v>
      </c>
      <c r="B940" s="21">
        <v>9106053782</v>
      </c>
      <c r="C940" s="22">
        <v>45941</v>
      </c>
      <c r="D940" s="22">
        <v>45941</v>
      </c>
      <c r="E940" s="23">
        <v>45941.471175266197</v>
      </c>
      <c r="F940" s="21" t="s">
        <v>8006</v>
      </c>
      <c r="G940" s="22"/>
      <c r="H940" s="20" t="s">
        <v>4127</v>
      </c>
      <c r="I940" s="21" t="s">
        <v>4128</v>
      </c>
      <c r="J940" s="20" t="s">
        <v>4129</v>
      </c>
      <c r="K940" s="20" t="s">
        <v>4130</v>
      </c>
      <c r="L940" s="21" t="s">
        <v>5510</v>
      </c>
      <c r="M940" s="20" t="s">
        <v>5511</v>
      </c>
      <c r="N940" s="20" t="s">
        <v>5512</v>
      </c>
      <c r="O940" s="20">
        <v>20</v>
      </c>
      <c r="P940" s="21" t="s">
        <v>4137</v>
      </c>
      <c r="Q940" s="20" t="s">
        <v>4098</v>
      </c>
      <c r="R940" s="21" t="s">
        <v>4138</v>
      </c>
      <c r="S940" s="21" t="s">
        <v>4133</v>
      </c>
      <c r="T940" s="20">
        <v>111058</v>
      </c>
      <c r="U940" s="20">
        <v>2</v>
      </c>
      <c r="V940" s="20">
        <v>0</v>
      </c>
      <c r="W940" s="20" t="s">
        <v>5511</v>
      </c>
      <c r="X940" s="20" t="s">
        <v>4161</v>
      </c>
      <c r="Y940" s="22">
        <v>45941.471173842598</v>
      </c>
      <c r="AA940" s="20" t="s">
        <v>4134</v>
      </c>
      <c r="AB940" s="27">
        <v>9106053782</v>
      </c>
      <c r="AC940" s="25" t="str">
        <f>VLOOKUP(AB940,Data!AF:AG,2,0)</f>
        <v>9106053782-00485283</v>
      </c>
      <c r="AE940" s="25" t="str">
        <f>VLOOKUP(AC940,Data!A:G,7,0)</f>
        <v>00485283</v>
      </c>
      <c r="AF940" s="25" t="str">
        <f>VLOOKUP(AC940,Data!A:D,4,0)</f>
        <v>11/10/2025</v>
      </c>
      <c r="AG940" s="20" t="s">
        <v>55</v>
      </c>
      <c r="AH940" s="25" t="s">
        <v>9985</v>
      </c>
      <c r="AI940" s="25" t="str">
        <f>VLOOKUP(AG940,'mã win'!B:K,10,0)</f>
        <v>B</v>
      </c>
      <c r="AJ940" s="20" t="str">
        <f>VLOOKUP(Q940,'mã sp'!A:B,2,0)</f>
        <v>GM500</v>
      </c>
      <c r="AK940" s="25" t="str">
        <f>VLOOKUP(AC940,Data!A:F,6,0)</f>
        <v>K25TTM</v>
      </c>
      <c r="AL940" s="20" t="str">
        <f t="shared" si="56"/>
        <v>2752 WM+ HNI 109 Trần Huy Liệu</v>
      </c>
      <c r="AM940" s="20" t="str">
        <f>VLOOKUP(AC940,Data!A:M,13,0)</f>
        <v>0104918404-002</v>
      </c>
      <c r="AN940" s="20">
        <f>MATCH(L940,[1]Khach_hang!$O:$O,0)</f>
        <v>339</v>
      </c>
      <c r="AO940" s="20" t="str">
        <f t="shared" si="57"/>
        <v>WIN2752</v>
      </c>
      <c r="AP940" s="20" t="str">
        <f>IF(AND(AM940="0104918404",AO940=""),"WIN"&amp;L940,IF(AO940="",VLOOKUP(AM940,'mã win'!B:J,9,0),""))</f>
        <v/>
      </c>
      <c r="AQ940" s="25" t="str">
        <f t="shared" si="58"/>
        <v>WIN2752</v>
      </c>
      <c r="AR940" s="1">
        <f t="shared" si="59"/>
        <v>239885.28</v>
      </c>
    </row>
    <row r="941" spans="1:44" x14ac:dyDescent="0.25">
      <c r="A941" s="20">
        <v>8448</v>
      </c>
      <c r="B941" s="21">
        <v>9106053772</v>
      </c>
      <c r="C941" s="22">
        <v>45941</v>
      </c>
      <c r="D941" s="22">
        <v>45946</v>
      </c>
      <c r="E941" s="23">
        <v>45941.472018669003</v>
      </c>
      <c r="F941" s="21" t="s">
        <v>8007</v>
      </c>
      <c r="G941" s="22"/>
      <c r="H941" s="20" t="s">
        <v>4127</v>
      </c>
      <c r="I941" s="21" t="s">
        <v>4128</v>
      </c>
      <c r="J941" s="20" t="s">
        <v>4129</v>
      </c>
      <c r="K941" s="20" t="s">
        <v>4130</v>
      </c>
      <c r="L941" s="21" t="s">
        <v>8008</v>
      </c>
      <c r="M941" s="20" t="s">
        <v>8009</v>
      </c>
      <c r="N941" s="20" t="s">
        <v>8010</v>
      </c>
      <c r="O941" s="20">
        <v>10</v>
      </c>
      <c r="P941" s="21" t="s">
        <v>4131</v>
      </c>
      <c r="Q941" s="20" t="s">
        <v>4099</v>
      </c>
      <c r="R941" s="21" t="s">
        <v>4132</v>
      </c>
      <c r="S941" s="21" t="s">
        <v>4133</v>
      </c>
      <c r="T941" s="20">
        <v>73431</v>
      </c>
      <c r="U941" s="20">
        <v>1</v>
      </c>
      <c r="V941" s="20">
        <v>0</v>
      </c>
      <c r="W941" s="20" t="s">
        <v>8009</v>
      </c>
      <c r="X941" s="20" t="s">
        <v>8011</v>
      </c>
      <c r="Y941" s="22">
        <v>45941.472016354201</v>
      </c>
      <c r="AA941" s="20" t="s">
        <v>4134</v>
      </c>
      <c r="AB941" s="27">
        <v>9106053772</v>
      </c>
      <c r="AC941" s="25" t="str">
        <f>VLOOKUP(AB941,Data!AF:AG,2,0)</f>
        <v>9106053772-00017385</v>
      </c>
      <c r="AE941" s="25" t="str">
        <f>VLOOKUP(AC941,Data!A:G,7,0)</f>
        <v>00017385</v>
      </c>
      <c r="AF941" s="25" t="str">
        <f>VLOOKUP(AC941,Data!A:D,4,0)</f>
        <v>11/10/2025</v>
      </c>
      <c r="AG941" s="20" t="s">
        <v>3049</v>
      </c>
      <c r="AH941" s="25" t="s">
        <v>3701</v>
      </c>
      <c r="AI941" s="25" t="str">
        <f>VLOOKUP(AG941,'mã win'!B:K,10,0)</f>
        <v>N</v>
      </c>
      <c r="AJ941" s="20" t="str">
        <f>VLOOKUP(Q941,'mã sp'!A:B,2,0)</f>
        <v>CGM300</v>
      </c>
      <c r="AK941" s="25" t="str">
        <f>VLOOKUP(AC941,Data!A:F,6,0)</f>
        <v>K25TTM</v>
      </c>
      <c r="AL941" s="20" t="str">
        <f t="shared" si="56"/>
        <v>6283 WM+ DNI LK1-32 KDC Long Châu</v>
      </c>
      <c r="AM941" s="20" t="str">
        <f>VLOOKUP(AC941,Data!A:M,13,0)</f>
        <v>0104918404-023</v>
      </c>
      <c r="AO941" s="20" t="str">
        <f t="shared" si="57"/>
        <v/>
      </c>
      <c r="AP941" s="20" t="str">
        <f>IF(AND(AM941="0104918404",AO941=""),"WIN"&amp;L941,IF(AO941="",VLOOKUP(AM941,'mã win'!B:J,9,0),""))</f>
        <v>WIN-023</v>
      </c>
      <c r="AQ941" s="25" t="str">
        <f t="shared" si="58"/>
        <v>WIN-023</v>
      </c>
      <c r="AR941" s="1">
        <f t="shared" si="59"/>
        <v>79305.48</v>
      </c>
    </row>
    <row r="942" spans="1:44" x14ac:dyDescent="0.25">
      <c r="A942" s="20">
        <v>8449</v>
      </c>
      <c r="B942" s="21">
        <v>9106053772</v>
      </c>
      <c r="C942" s="22">
        <v>45941</v>
      </c>
      <c r="D942" s="22">
        <v>45946</v>
      </c>
      <c r="E942" s="23">
        <v>45941.472018669003</v>
      </c>
      <c r="F942" s="21" t="s">
        <v>8007</v>
      </c>
      <c r="G942" s="22"/>
      <c r="H942" s="20" t="s">
        <v>4127</v>
      </c>
      <c r="I942" s="21" t="s">
        <v>4128</v>
      </c>
      <c r="J942" s="20" t="s">
        <v>4129</v>
      </c>
      <c r="K942" s="20" t="s">
        <v>4130</v>
      </c>
      <c r="L942" s="21" t="s">
        <v>8008</v>
      </c>
      <c r="M942" s="20" t="s">
        <v>8009</v>
      </c>
      <c r="N942" s="20" t="s">
        <v>8010</v>
      </c>
      <c r="O942" s="20">
        <v>20</v>
      </c>
      <c r="P942" s="21" t="s">
        <v>4137</v>
      </c>
      <c r="Q942" s="20" t="s">
        <v>4098</v>
      </c>
      <c r="R942" s="21" t="s">
        <v>4138</v>
      </c>
      <c r="S942" s="21" t="s">
        <v>4133</v>
      </c>
      <c r="T942" s="20">
        <v>111058</v>
      </c>
      <c r="U942" s="20">
        <v>1</v>
      </c>
      <c r="V942" s="20">
        <v>0</v>
      </c>
      <c r="W942" s="20" t="s">
        <v>8009</v>
      </c>
      <c r="X942" s="20" t="s">
        <v>8011</v>
      </c>
      <c r="Y942" s="22">
        <v>45941.472016354201</v>
      </c>
      <c r="AA942" s="20" t="s">
        <v>4134</v>
      </c>
      <c r="AB942" s="27">
        <v>9106053772</v>
      </c>
      <c r="AC942" s="25" t="str">
        <f>VLOOKUP(AB942,Data!AF:AG,2,0)</f>
        <v>9106053772-00017385</v>
      </c>
      <c r="AE942" s="25" t="str">
        <f>VLOOKUP(AC942,Data!A:G,7,0)</f>
        <v>00017385</v>
      </c>
      <c r="AF942" s="25" t="str">
        <f>VLOOKUP(AC942,Data!A:D,4,0)</f>
        <v>11/10/2025</v>
      </c>
      <c r="AG942" s="20" t="s">
        <v>3049</v>
      </c>
      <c r="AH942" s="25" t="s">
        <v>3701</v>
      </c>
      <c r="AI942" s="25" t="str">
        <f>VLOOKUP(AG942,'mã win'!B:K,10,0)</f>
        <v>N</v>
      </c>
      <c r="AJ942" s="20" t="str">
        <f>VLOOKUP(Q942,'mã sp'!A:B,2,0)</f>
        <v>GM500</v>
      </c>
      <c r="AK942" s="25" t="str">
        <f>VLOOKUP(AC942,Data!A:F,6,0)</f>
        <v>K25TTM</v>
      </c>
      <c r="AL942" s="20" t="str">
        <f t="shared" si="56"/>
        <v>6283 WM+ DNI LK1-32 KDC Long Châu</v>
      </c>
      <c r="AM942" s="20" t="str">
        <f>VLOOKUP(AC942,Data!A:M,13,0)</f>
        <v>0104918404-023</v>
      </c>
      <c r="AO942" s="20" t="str">
        <f t="shared" si="57"/>
        <v/>
      </c>
      <c r="AP942" s="20" t="str">
        <f>IF(AND(AM942="0104918404",AO942=""),"WIN"&amp;L942,IF(AO942="",VLOOKUP(AM942,'mã win'!B:J,9,0),""))</f>
        <v>WIN-023</v>
      </c>
      <c r="AQ942" s="25" t="str">
        <f t="shared" si="58"/>
        <v>WIN-023</v>
      </c>
      <c r="AR942" s="1">
        <f t="shared" si="59"/>
        <v>119942.64</v>
      </c>
    </row>
    <row r="943" spans="1:44" x14ac:dyDescent="0.25">
      <c r="A943" s="20">
        <v>8450</v>
      </c>
      <c r="B943" s="21">
        <v>9106053772</v>
      </c>
      <c r="C943" s="22">
        <v>45941</v>
      </c>
      <c r="D943" s="22">
        <v>45946</v>
      </c>
      <c r="E943" s="23">
        <v>45941.472018669003</v>
      </c>
      <c r="F943" s="21" t="s">
        <v>8007</v>
      </c>
      <c r="G943" s="22"/>
      <c r="H943" s="20" t="s">
        <v>4127</v>
      </c>
      <c r="I943" s="21" t="s">
        <v>4128</v>
      </c>
      <c r="J943" s="20" t="s">
        <v>4129</v>
      </c>
      <c r="K943" s="20" t="s">
        <v>4130</v>
      </c>
      <c r="L943" s="21" t="s">
        <v>8008</v>
      </c>
      <c r="M943" s="20" t="s">
        <v>8009</v>
      </c>
      <c r="N943" s="20" t="s">
        <v>8010</v>
      </c>
      <c r="O943" s="20">
        <v>30</v>
      </c>
      <c r="P943" s="21" t="s">
        <v>4135</v>
      </c>
      <c r="Q943" s="20" t="s">
        <v>4086</v>
      </c>
      <c r="R943" s="21" t="s">
        <v>4136</v>
      </c>
      <c r="S943" s="21" t="s">
        <v>4133</v>
      </c>
      <c r="T943" s="20">
        <v>45588</v>
      </c>
      <c r="U943" s="20">
        <v>2</v>
      </c>
      <c r="V943" s="20">
        <v>0</v>
      </c>
      <c r="W943" s="20" t="s">
        <v>8009</v>
      </c>
      <c r="X943" s="20" t="s">
        <v>8011</v>
      </c>
      <c r="Y943" s="22">
        <v>45941.472016354201</v>
      </c>
      <c r="AA943" s="20" t="s">
        <v>4134</v>
      </c>
      <c r="AB943" s="27">
        <v>9106053772</v>
      </c>
      <c r="AC943" s="25" t="str">
        <f>VLOOKUP(AB943,Data!AF:AG,2,0)</f>
        <v>9106053772-00017385</v>
      </c>
      <c r="AE943" s="25" t="str">
        <f>VLOOKUP(AC943,Data!A:G,7,0)</f>
        <v>00017385</v>
      </c>
      <c r="AF943" s="25" t="str">
        <f>VLOOKUP(AC943,Data!A:D,4,0)</f>
        <v>11/10/2025</v>
      </c>
      <c r="AG943" s="20" t="s">
        <v>3049</v>
      </c>
      <c r="AH943" s="25" t="s">
        <v>3701</v>
      </c>
      <c r="AI943" s="25" t="str">
        <f>VLOOKUP(AG943,'mã win'!B:K,10,0)</f>
        <v>N</v>
      </c>
      <c r="AJ943" s="20" t="str">
        <f>VLOOKUP(Q943,'mã sp'!A:B,2,0)</f>
        <v>TH200</v>
      </c>
      <c r="AK943" s="25" t="str">
        <f>VLOOKUP(AC943,Data!A:F,6,0)</f>
        <v>K25TTM</v>
      </c>
      <c r="AL943" s="20" t="str">
        <f t="shared" si="56"/>
        <v>6283 WM+ DNI LK1-32 KDC Long Châu</v>
      </c>
      <c r="AM943" s="20" t="str">
        <f>VLOOKUP(AC943,Data!A:M,13,0)</f>
        <v>0104918404-023</v>
      </c>
      <c r="AO943" s="20" t="str">
        <f t="shared" si="57"/>
        <v/>
      </c>
      <c r="AP943" s="20" t="str">
        <f>IF(AND(AM943="0104918404",AO943=""),"WIN"&amp;L943,IF(AO943="",VLOOKUP(AM943,'mã win'!B:J,9,0),""))</f>
        <v>WIN-023</v>
      </c>
      <c r="AQ943" s="25" t="str">
        <f t="shared" si="58"/>
        <v>WIN-023</v>
      </c>
      <c r="AR943" s="1">
        <f t="shared" si="59"/>
        <v>98470.080000000002</v>
      </c>
    </row>
    <row r="944" spans="1:44" x14ac:dyDescent="0.25">
      <c r="A944" s="20">
        <v>8451</v>
      </c>
      <c r="B944" s="21">
        <v>9106053772</v>
      </c>
      <c r="C944" s="22">
        <v>45941</v>
      </c>
      <c r="D944" s="22">
        <v>45946</v>
      </c>
      <c r="E944" s="23">
        <v>45941.472018669003</v>
      </c>
      <c r="F944" s="21" t="s">
        <v>8007</v>
      </c>
      <c r="G944" s="22"/>
      <c r="H944" s="20" t="s">
        <v>4127</v>
      </c>
      <c r="I944" s="21" t="s">
        <v>4128</v>
      </c>
      <c r="J944" s="20" t="s">
        <v>4129</v>
      </c>
      <c r="K944" s="20" t="s">
        <v>4130</v>
      </c>
      <c r="L944" s="21" t="s">
        <v>8008</v>
      </c>
      <c r="M944" s="20" t="s">
        <v>8009</v>
      </c>
      <c r="N944" s="20" t="s">
        <v>8010</v>
      </c>
      <c r="O944" s="20">
        <v>40</v>
      </c>
      <c r="P944" s="21" t="s">
        <v>4139</v>
      </c>
      <c r="Q944" s="20" t="s">
        <v>3948</v>
      </c>
      <c r="R944" s="21" t="s">
        <v>4140</v>
      </c>
      <c r="S944" s="21" t="s">
        <v>4133</v>
      </c>
      <c r="T944" s="20">
        <v>74250</v>
      </c>
      <c r="U944" s="20">
        <v>1</v>
      </c>
      <c r="V944" s="20">
        <v>0</v>
      </c>
      <c r="W944" s="20" t="s">
        <v>8009</v>
      </c>
      <c r="X944" s="20" t="s">
        <v>8011</v>
      </c>
      <c r="Y944" s="22">
        <v>45941.472016354201</v>
      </c>
      <c r="AA944" s="20" t="s">
        <v>4134</v>
      </c>
      <c r="AB944" s="27">
        <v>9106053772</v>
      </c>
      <c r="AC944" s="25" t="str">
        <f>VLOOKUP(AB944,Data!AF:AG,2,0)</f>
        <v>9106053772-00017385</v>
      </c>
      <c r="AE944" s="25" t="str">
        <f>VLOOKUP(AC944,Data!A:G,7,0)</f>
        <v>00017385</v>
      </c>
      <c r="AF944" s="25" t="str">
        <f>VLOOKUP(AC944,Data!A:D,4,0)</f>
        <v>11/10/2025</v>
      </c>
      <c r="AG944" s="20" t="s">
        <v>3049</v>
      </c>
      <c r="AH944" s="25" t="s">
        <v>3701</v>
      </c>
      <c r="AI944" s="25" t="str">
        <f>VLOOKUP(AG944,'mã win'!B:K,10,0)</f>
        <v>N</v>
      </c>
      <c r="AJ944" s="20" t="str">
        <f>VLOOKUP(Q944,'mã sp'!A:B,2,0)</f>
        <v>CC300</v>
      </c>
      <c r="AK944" s="25" t="str">
        <f>VLOOKUP(AC944,Data!A:F,6,0)</f>
        <v>K25TTM</v>
      </c>
      <c r="AL944" s="20" t="str">
        <f t="shared" si="56"/>
        <v>6283 WM+ DNI LK1-32 KDC Long Châu</v>
      </c>
      <c r="AM944" s="20" t="str">
        <f>VLOOKUP(AC944,Data!A:M,13,0)</f>
        <v>0104918404-023</v>
      </c>
      <c r="AO944" s="20" t="str">
        <f t="shared" si="57"/>
        <v/>
      </c>
      <c r="AP944" s="20" t="str">
        <f>IF(AND(AM944="0104918404",AO944=""),"WIN"&amp;L944,IF(AO944="",VLOOKUP(AM944,'mã win'!B:J,9,0),""))</f>
        <v>WIN-023</v>
      </c>
      <c r="AQ944" s="25" t="str">
        <f t="shared" si="58"/>
        <v>WIN-023</v>
      </c>
      <c r="AR944" s="1">
        <f t="shared" si="59"/>
        <v>80190</v>
      </c>
    </row>
    <row r="945" spans="1:44" x14ac:dyDescent="0.25">
      <c r="A945" s="20">
        <v>8452</v>
      </c>
      <c r="B945" s="21">
        <v>9106053772</v>
      </c>
      <c r="C945" s="22">
        <v>45941</v>
      </c>
      <c r="D945" s="22">
        <v>45946</v>
      </c>
      <c r="E945" s="23">
        <v>45941.472018669003</v>
      </c>
      <c r="F945" s="21" t="s">
        <v>8007</v>
      </c>
      <c r="G945" s="22"/>
      <c r="H945" s="20" t="s">
        <v>4127</v>
      </c>
      <c r="I945" s="21" t="s">
        <v>4128</v>
      </c>
      <c r="J945" s="20" t="s">
        <v>4129</v>
      </c>
      <c r="K945" s="20" t="s">
        <v>4130</v>
      </c>
      <c r="L945" s="21" t="s">
        <v>8008</v>
      </c>
      <c r="M945" s="20" t="s">
        <v>8009</v>
      </c>
      <c r="N945" s="20" t="s">
        <v>8010</v>
      </c>
      <c r="O945" s="20">
        <v>50</v>
      </c>
      <c r="P945" s="21" t="s">
        <v>4152</v>
      </c>
      <c r="Q945" s="20" t="s">
        <v>4012</v>
      </c>
      <c r="R945" s="21" t="s">
        <v>4153</v>
      </c>
      <c r="S945" s="21" t="s">
        <v>4133</v>
      </c>
      <c r="T945" s="20">
        <v>50182</v>
      </c>
      <c r="U945" s="20">
        <v>1</v>
      </c>
      <c r="V945" s="20">
        <v>0</v>
      </c>
      <c r="W945" s="20" t="s">
        <v>8009</v>
      </c>
      <c r="X945" s="20" t="s">
        <v>8011</v>
      </c>
      <c r="Y945" s="22">
        <v>45941.472016354201</v>
      </c>
      <c r="AA945" s="20" t="s">
        <v>4134</v>
      </c>
      <c r="AB945" s="27">
        <v>9106053772</v>
      </c>
      <c r="AC945" s="25" t="str">
        <f>VLOOKUP(AB945,Data!AF:AG,2,0)</f>
        <v>9106053772-00017385</v>
      </c>
      <c r="AE945" s="25" t="str">
        <f>VLOOKUP(AC945,Data!A:G,7,0)</f>
        <v>00017385</v>
      </c>
      <c r="AF945" s="25" t="str">
        <f>VLOOKUP(AC945,Data!A:D,4,0)</f>
        <v>11/10/2025</v>
      </c>
      <c r="AG945" s="20" t="s">
        <v>3049</v>
      </c>
      <c r="AH945" s="25" t="s">
        <v>3701</v>
      </c>
      <c r="AI945" s="25" t="str">
        <f>VLOOKUP(AG945,'mã win'!B:K,10,0)</f>
        <v>N</v>
      </c>
      <c r="AJ945" s="20" t="str">
        <f>VLOOKUP(Q945,'mã sp'!A:B,2,0)</f>
        <v>GTLX250G</v>
      </c>
      <c r="AK945" s="25" t="str">
        <f>VLOOKUP(AC945,Data!A:F,6,0)</f>
        <v>K25TTM</v>
      </c>
      <c r="AL945" s="20" t="str">
        <f t="shared" si="56"/>
        <v>6283 WM+ DNI LK1-32 KDC Long Châu</v>
      </c>
      <c r="AM945" s="20" t="str">
        <f>VLOOKUP(AC945,Data!A:M,13,0)</f>
        <v>0104918404-023</v>
      </c>
      <c r="AO945" s="20" t="str">
        <f t="shared" si="57"/>
        <v/>
      </c>
      <c r="AP945" s="20" t="str">
        <f>IF(AND(AM945="0104918404",AO945=""),"WIN"&amp;L945,IF(AO945="",VLOOKUP(AM945,'mã win'!B:J,9,0),""))</f>
        <v>WIN-023</v>
      </c>
      <c r="AQ945" s="25" t="str">
        <f t="shared" si="58"/>
        <v>WIN-023</v>
      </c>
      <c r="AR945" s="1">
        <f t="shared" si="59"/>
        <v>54196.56</v>
      </c>
    </row>
    <row r="946" spans="1:44" x14ac:dyDescent="0.25">
      <c r="A946" s="20">
        <v>8453</v>
      </c>
      <c r="B946" s="21">
        <v>9106053799</v>
      </c>
      <c r="C946" s="22">
        <v>45941</v>
      </c>
      <c r="D946" s="22">
        <v>45946</v>
      </c>
      <c r="E946" s="23">
        <v>45941.475135567103</v>
      </c>
      <c r="F946" s="21" t="s">
        <v>8012</v>
      </c>
      <c r="G946" s="22"/>
      <c r="H946" s="20" t="s">
        <v>4127</v>
      </c>
      <c r="I946" s="21" t="s">
        <v>4128</v>
      </c>
      <c r="J946" s="20" t="s">
        <v>4129</v>
      </c>
      <c r="K946" s="20" t="s">
        <v>4130</v>
      </c>
      <c r="L946" s="21" t="s">
        <v>7417</v>
      </c>
      <c r="M946" s="20" t="s">
        <v>7418</v>
      </c>
      <c r="N946" s="20" t="s">
        <v>7419</v>
      </c>
      <c r="O946" s="20">
        <v>10</v>
      </c>
      <c r="P946" s="21" t="s">
        <v>4131</v>
      </c>
      <c r="Q946" s="20" t="s">
        <v>4099</v>
      </c>
      <c r="R946" s="21" t="s">
        <v>4132</v>
      </c>
      <c r="S946" s="21" t="s">
        <v>4133</v>
      </c>
      <c r="T946" s="20">
        <v>73431</v>
      </c>
      <c r="U946" s="20">
        <v>1</v>
      </c>
      <c r="V946" s="20">
        <v>0</v>
      </c>
      <c r="W946" s="20" t="s">
        <v>7418</v>
      </c>
      <c r="X946" s="20" t="s">
        <v>4161</v>
      </c>
      <c r="Y946" s="22">
        <v>45941.475133298598</v>
      </c>
      <c r="AA946" s="20" t="s">
        <v>4134</v>
      </c>
      <c r="AB946" s="27">
        <v>9106053799</v>
      </c>
      <c r="AC946" s="25" t="str">
        <f>VLOOKUP(AB946,Data!AF:AG,2,0)</f>
        <v>9106053799-00485289</v>
      </c>
      <c r="AE946" s="25" t="str">
        <f>VLOOKUP(AC946,Data!A:G,7,0)</f>
        <v>00485289</v>
      </c>
      <c r="AF946" s="25" t="str">
        <f>VLOOKUP(AC946,Data!A:D,4,0)</f>
        <v>11/10/2025</v>
      </c>
      <c r="AG946" s="20" t="s">
        <v>55</v>
      </c>
      <c r="AH946" s="25" t="s">
        <v>10034</v>
      </c>
      <c r="AI946" s="25" t="str">
        <f>VLOOKUP(AG946,'mã win'!B:K,10,0)</f>
        <v>B</v>
      </c>
      <c r="AJ946" s="20" t="str">
        <f>VLOOKUP(Q946,'mã sp'!A:B,2,0)</f>
        <v>CGM300</v>
      </c>
      <c r="AK946" s="25" t="str">
        <f>VLOOKUP(AC946,Data!A:F,6,0)</f>
        <v>K25TTM</v>
      </c>
      <c r="AL946" s="20" t="str">
        <f t="shared" si="56"/>
        <v>2796 WM+ HNI 8/1B Sài Đồng</v>
      </c>
      <c r="AM946" s="20" t="str">
        <f>VLOOKUP(AC946,Data!A:M,13,0)</f>
        <v>0104918404-002</v>
      </c>
      <c r="AN946" s="20">
        <f>MATCH(L946,[1]Khach_hang!$O:$O,0)</f>
        <v>363</v>
      </c>
      <c r="AO946" s="20" t="str">
        <f t="shared" si="57"/>
        <v>WIN2796</v>
      </c>
      <c r="AP946" s="20" t="str">
        <f>IF(AND(AM946="0104918404",AO946=""),"WIN"&amp;L946,IF(AO946="",VLOOKUP(AM946,'mã win'!B:J,9,0),""))</f>
        <v/>
      </c>
      <c r="AQ946" s="25" t="str">
        <f t="shared" si="58"/>
        <v>WIN2796</v>
      </c>
      <c r="AR946" s="1">
        <f t="shared" si="59"/>
        <v>79305.48</v>
      </c>
    </row>
    <row r="947" spans="1:44" x14ac:dyDescent="0.25">
      <c r="A947" s="20">
        <v>8454</v>
      </c>
      <c r="B947" s="21">
        <v>9106053799</v>
      </c>
      <c r="C947" s="22">
        <v>45941</v>
      </c>
      <c r="D947" s="22">
        <v>45946</v>
      </c>
      <c r="E947" s="23">
        <v>45941.475135567103</v>
      </c>
      <c r="F947" s="21" t="s">
        <v>8012</v>
      </c>
      <c r="G947" s="22"/>
      <c r="H947" s="20" t="s">
        <v>4127</v>
      </c>
      <c r="I947" s="21" t="s">
        <v>4128</v>
      </c>
      <c r="J947" s="20" t="s">
        <v>4129</v>
      </c>
      <c r="K947" s="20" t="s">
        <v>4130</v>
      </c>
      <c r="L947" s="21" t="s">
        <v>7417</v>
      </c>
      <c r="M947" s="20" t="s">
        <v>7418</v>
      </c>
      <c r="N947" s="20" t="s">
        <v>7419</v>
      </c>
      <c r="O947" s="20">
        <v>20</v>
      </c>
      <c r="P947" s="21" t="s">
        <v>4137</v>
      </c>
      <c r="Q947" s="20" t="s">
        <v>4098</v>
      </c>
      <c r="R947" s="21" t="s">
        <v>4138</v>
      </c>
      <c r="S947" s="21" t="s">
        <v>4133</v>
      </c>
      <c r="T947" s="20">
        <v>111058</v>
      </c>
      <c r="U947" s="20">
        <v>1</v>
      </c>
      <c r="V947" s="20">
        <v>0</v>
      </c>
      <c r="W947" s="20" t="s">
        <v>7418</v>
      </c>
      <c r="X947" s="20" t="s">
        <v>4161</v>
      </c>
      <c r="Y947" s="22">
        <v>45941.475133298598</v>
      </c>
      <c r="AA947" s="20" t="s">
        <v>4134</v>
      </c>
      <c r="AB947" s="27">
        <v>9106053799</v>
      </c>
      <c r="AC947" s="25" t="str">
        <f>VLOOKUP(AB947,Data!AF:AG,2,0)</f>
        <v>9106053799-00485289</v>
      </c>
      <c r="AE947" s="25" t="str">
        <f>VLOOKUP(AC947,Data!A:G,7,0)</f>
        <v>00485289</v>
      </c>
      <c r="AF947" s="25" t="str">
        <f>VLOOKUP(AC947,Data!A:D,4,0)</f>
        <v>11/10/2025</v>
      </c>
      <c r="AG947" s="20" t="s">
        <v>55</v>
      </c>
      <c r="AH947" s="25" t="s">
        <v>10034</v>
      </c>
      <c r="AI947" s="25" t="str">
        <f>VLOOKUP(AG947,'mã win'!B:K,10,0)</f>
        <v>B</v>
      </c>
      <c r="AJ947" s="20" t="str">
        <f>VLOOKUP(Q947,'mã sp'!A:B,2,0)</f>
        <v>GM500</v>
      </c>
      <c r="AK947" s="25" t="str">
        <f>VLOOKUP(AC947,Data!A:F,6,0)</f>
        <v>K25TTM</v>
      </c>
      <c r="AL947" s="20" t="str">
        <f t="shared" si="56"/>
        <v>2796 WM+ HNI 8/1B Sài Đồng</v>
      </c>
      <c r="AM947" s="20" t="str">
        <f>VLOOKUP(AC947,Data!A:M,13,0)</f>
        <v>0104918404-002</v>
      </c>
      <c r="AN947" s="20">
        <f>MATCH(L947,[1]Khach_hang!$O:$O,0)</f>
        <v>363</v>
      </c>
      <c r="AO947" s="20" t="str">
        <f t="shared" si="57"/>
        <v>WIN2796</v>
      </c>
      <c r="AP947" s="20" t="str">
        <f>IF(AND(AM947="0104918404",AO947=""),"WIN"&amp;L947,IF(AO947="",VLOOKUP(AM947,'mã win'!B:J,9,0),""))</f>
        <v/>
      </c>
      <c r="AQ947" s="25" t="str">
        <f t="shared" si="58"/>
        <v>WIN2796</v>
      </c>
      <c r="AR947" s="1">
        <f t="shared" si="59"/>
        <v>119942.64</v>
      </c>
    </row>
    <row r="948" spans="1:44" x14ac:dyDescent="0.25">
      <c r="A948" s="20">
        <v>8455</v>
      </c>
      <c r="B948" s="21">
        <v>9106053819</v>
      </c>
      <c r="C948" s="22">
        <v>45941</v>
      </c>
      <c r="D948" s="22">
        <v>45945</v>
      </c>
      <c r="E948" s="23">
        <v>45941.4762366551</v>
      </c>
      <c r="F948" s="21" t="s">
        <v>8013</v>
      </c>
      <c r="G948" s="22"/>
      <c r="H948" s="20" t="s">
        <v>4127</v>
      </c>
      <c r="I948" s="21" t="s">
        <v>4128</v>
      </c>
      <c r="J948" s="20" t="s">
        <v>4129</v>
      </c>
      <c r="K948" s="20" t="s">
        <v>4130</v>
      </c>
      <c r="L948" s="21" t="s">
        <v>6039</v>
      </c>
      <c r="M948" s="20" t="s">
        <v>6040</v>
      </c>
      <c r="N948" s="20" t="s">
        <v>6041</v>
      </c>
      <c r="O948" s="20">
        <v>10</v>
      </c>
      <c r="P948" s="21" t="s">
        <v>4168</v>
      </c>
      <c r="Q948" s="20" t="s">
        <v>3992</v>
      </c>
      <c r="R948" s="21" t="s">
        <v>4169</v>
      </c>
      <c r="S948" s="21" t="s">
        <v>4133</v>
      </c>
      <c r="T948" s="20">
        <v>111606</v>
      </c>
      <c r="U948" s="20">
        <v>2</v>
      </c>
      <c r="V948" s="20">
        <v>0</v>
      </c>
      <c r="W948" s="20" t="s">
        <v>6042</v>
      </c>
      <c r="X948" s="20" t="s">
        <v>6043</v>
      </c>
      <c r="Y948" s="22">
        <v>45941.476234340298</v>
      </c>
      <c r="AA948" s="20" t="s">
        <v>4134</v>
      </c>
      <c r="AB948" s="27">
        <v>9106053819</v>
      </c>
      <c r="AC948" s="25" t="str">
        <f>VLOOKUP(AB948,Data!AF:AG,2,0)</f>
        <v>9106053819-00161167</v>
      </c>
      <c r="AE948" s="25" t="str">
        <f>VLOOKUP(AC948,Data!A:G,7,0)</f>
        <v>00161167</v>
      </c>
      <c r="AF948" s="25" t="str">
        <f>VLOOKUP(AC948,Data!A:D,4,0)</f>
        <v>11/10/2025</v>
      </c>
      <c r="AG948" s="20" t="s">
        <v>198</v>
      </c>
      <c r="AH948" s="25" t="s">
        <v>14522</v>
      </c>
      <c r="AI948" s="25" t="str">
        <f>VLOOKUP(AG948,'mã win'!B:K,10,0)</f>
        <v>N</v>
      </c>
      <c r="AJ948" s="20" t="str">
        <f>VLOOKUP(Q948,'mã sp'!A:B,2,0)</f>
        <v>GXD500</v>
      </c>
      <c r="AK948" s="25" t="str">
        <f>VLOOKUP(AC948,Data!A:F,6,0)</f>
        <v>K25TTM</v>
      </c>
      <c r="AL948" s="20" t="str">
        <f t="shared" si="56"/>
        <v>1551 WM VCP HCM Phan Văn Trị</v>
      </c>
      <c r="AM948" s="20" t="str">
        <f>VLOOKUP(AC948,Data!A:M,13,0)</f>
        <v>0104918404</v>
      </c>
      <c r="AN948" s="20">
        <f>MATCH(L948,[1]Khach_hang!$O:$O,0)</f>
        <v>69</v>
      </c>
      <c r="AO948" s="20" t="str">
        <f t="shared" si="57"/>
        <v>WIN1551</v>
      </c>
      <c r="AP948" s="20" t="str">
        <f>IF(AND(AM948="0104918404",AO948=""),"WIN"&amp;L948,IF(AO948="",VLOOKUP(AM948,'mã win'!B:J,9,0),""))</f>
        <v/>
      </c>
      <c r="AQ948" s="25" t="str">
        <f t="shared" si="58"/>
        <v>WIN1551</v>
      </c>
      <c r="AR948" s="1">
        <f t="shared" si="59"/>
        <v>241068.96</v>
      </c>
    </row>
    <row r="949" spans="1:44" x14ac:dyDescent="0.25">
      <c r="A949" s="20">
        <v>8456</v>
      </c>
      <c r="B949" s="21">
        <v>9106053801</v>
      </c>
      <c r="C949" s="22">
        <v>45941</v>
      </c>
      <c r="D949" s="22">
        <v>45941</v>
      </c>
      <c r="E949" s="23">
        <v>45941.476379085601</v>
      </c>
      <c r="F949" s="21" t="s">
        <v>8014</v>
      </c>
      <c r="G949" s="22"/>
      <c r="H949" s="20" t="s">
        <v>4127</v>
      </c>
      <c r="I949" s="21" t="s">
        <v>4128</v>
      </c>
      <c r="J949" s="20" t="s">
        <v>4129</v>
      </c>
      <c r="K949" s="20" t="s">
        <v>4130</v>
      </c>
      <c r="L949" s="21" t="s">
        <v>8015</v>
      </c>
      <c r="M949" s="20" t="s">
        <v>8016</v>
      </c>
      <c r="N949" s="20" t="s">
        <v>8017</v>
      </c>
      <c r="O949" s="20">
        <v>10</v>
      </c>
      <c r="P949" s="21" t="s">
        <v>4152</v>
      </c>
      <c r="Q949" s="20" t="s">
        <v>4012</v>
      </c>
      <c r="R949" s="21" t="s">
        <v>4153</v>
      </c>
      <c r="S949" s="21" t="s">
        <v>4133</v>
      </c>
      <c r="T949" s="20">
        <v>50182</v>
      </c>
      <c r="U949" s="20">
        <v>2</v>
      </c>
      <c r="V949" s="20">
        <v>0</v>
      </c>
      <c r="W949" s="20" t="s">
        <v>8016</v>
      </c>
      <c r="Y949" s="22">
        <v>45941.476377118102</v>
      </c>
      <c r="AA949" s="20" t="s">
        <v>4134</v>
      </c>
      <c r="AB949" s="27">
        <v>9106053801</v>
      </c>
      <c r="AC949" s="25" t="str">
        <f>VLOOKUP(AB949,Data!AF:AG,2,0)</f>
        <v>9106053801-00015103</v>
      </c>
      <c r="AE949" s="25" t="str">
        <f>VLOOKUP(AC949,Data!A:G,7,0)</f>
        <v>00015103</v>
      </c>
      <c r="AF949" s="25" t="str">
        <f>VLOOKUP(AC949,Data!A:D,4,0)</f>
        <v>11/10/2025</v>
      </c>
      <c r="AG949" s="20" t="s">
        <v>247</v>
      </c>
      <c r="AH949" s="25" t="s">
        <v>3795</v>
      </c>
      <c r="AI949" s="25" t="str">
        <f>VLOOKUP(AG949,'mã win'!B:K,10,0)</f>
        <v>N</v>
      </c>
      <c r="AJ949" s="20" t="str">
        <f>VLOOKUP(Q949,'mã sp'!A:B,2,0)</f>
        <v>GTLX250G</v>
      </c>
      <c r="AK949" s="25" t="str">
        <f>VLOOKUP(AC949,Data!A:F,6,0)</f>
        <v>K25TTM</v>
      </c>
      <c r="AL949" s="20" t="str">
        <f t="shared" si="56"/>
        <v>6771 WM+ VTU 117-119 Hoàng Văn Thụ</v>
      </c>
      <c r="AM949" s="20" t="str">
        <f>VLOOKUP(AC949,Data!A:M,13,0)</f>
        <v>0104918404-047</v>
      </c>
      <c r="AO949" s="20" t="str">
        <f t="shared" si="57"/>
        <v/>
      </c>
      <c r="AP949" s="20" t="str">
        <f>IF(AND(AM949="0104918404",AO949=""),"WIN"&amp;L949,IF(AO949="",VLOOKUP(AM949,'mã win'!B:J,9,0),""))</f>
        <v>WIN-047</v>
      </c>
      <c r="AQ949" s="25" t="str">
        <f t="shared" si="58"/>
        <v>WIN-047</v>
      </c>
      <c r="AR949" s="1">
        <f t="shared" si="59"/>
        <v>108393.12</v>
      </c>
    </row>
    <row r="950" spans="1:44" x14ac:dyDescent="0.25">
      <c r="A950" s="20">
        <v>8457</v>
      </c>
      <c r="B950" s="21">
        <v>9106053801</v>
      </c>
      <c r="C950" s="22">
        <v>45941</v>
      </c>
      <c r="D950" s="22">
        <v>45941</v>
      </c>
      <c r="E950" s="23">
        <v>45941.476379085601</v>
      </c>
      <c r="F950" s="21" t="s">
        <v>8014</v>
      </c>
      <c r="G950" s="22"/>
      <c r="H950" s="20" t="s">
        <v>4127</v>
      </c>
      <c r="I950" s="21" t="s">
        <v>4128</v>
      </c>
      <c r="J950" s="20" t="s">
        <v>4129</v>
      </c>
      <c r="K950" s="20" t="s">
        <v>4130</v>
      </c>
      <c r="L950" s="21" t="s">
        <v>8015</v>
      </c>
      <c r="M950" s="20" t="s">
        <v>8016</v>
      </c>
      <c r="N950" s="20" t="s">
        <v>8017</v>
      </c>
      <c r="O950" s="20">
        <v>20</v>
      </c>
      <c r="P950" s="21" t="s">
        <v>4131</v>
      </c>
      <c r="Q950" s="20" t="s">
        <v>4099</v>
      </c>
      <c r="R950" s="21" t="s">
        <v>4132</v>
      </c>
      <c r="S950" s="21" t="s">
        <v>4133</v>
      </c>
      <c r="T950" s="20">
        <v>73431</v>
      </c>
      <c r="U950" s="20">
        <v>3</v>
      </c>
      <c r="V950" s="20">
        <v>0</v>
      </c>
      <c r="W950" s="20" t="s">
        <v>8016</v>
      </c>
      <c r="Y950" s="22">
        <v>45941.476377118102</v>
      </c>
      <c r="AA950" s="20" t="s">
        <v>4134</v>
      </c>
      <c r="AB950" s="27">
        <v>9106053801</v>
      </c>
      <c r="AC950" s="25" t="str">
        <f>VLOOKUP(AB950,Data!AF:AG,2,0)</f>
        <v>9106053801-00015103</v>
      </c>
      <c r="AE950" s="25" t="str">
        <f>VLOOKUP(AC950,Data!A:G,7,0)</f>
        <v>00015103</v>
      </c>
      <c r="AF950" s="25" t="str">
        <f>VLOOKUP(AC950,Data!A:D,4,0)</f>
        <v>11/10/2025</v>
      </c>
      <c r="AG950" s="20" t="s">
        <v>247</v>
      </c>
      <c r="AH950" s="25" t="s">
        <v>3795</v>
      </c>
      <c r="AI950" s="25" t="str">
        <f>VLOOKUP(AG950,'mã win'!B:K,10,0)</f>
        <v>N</v>
      </c>
      <c r="AJ950" s="20" t="str">
        <f>VLOOKUP(Q950,'mã sp'!A:B,2,0)</f>
        <v>CGM300</v>
      </c>
      <c r="AK950" s="25" t="str">
        <f>VLOOKUP(AC950,Data!A:F,6,0)</f>
        <v>K25TTM</v>
      </c>
      <c r="AL950" s="20" t="str">
        <f t="shared" si="56"/>
        <v>6771 WM+ VTU 117-119 Hoàng Văn Thụ</v>
      </c>
      <c r="AM950" s="20" t="str">
        <f>VLOOKUP(AC950,Data!A:M,13,0)</f>
        <v>0104918404-047</v>
      </c>
      <c r="AO950" s="20" t="str">
        <f t="shared" si="57"/>
        <v/>
      </c>
      <c r="AP950" s="20" t="str">
        <f>IF(AND(AM950="0104918404",AO950=""),"WIN"&amp;L950,IF(AO950="",VLOOKUP(AM950,'mã win'!B:J,9,0),""))</f>
        <v>WIN-047</v>
      </c>
      <c r="AQ950" s="25" t="str">
        <f t="shared" si="58"/>
        <v>WIN-047</v>
      </c>
      <c r="AR950" s="1">
        <f t="shared" si="59"/>
        <v>237916.44</v>
      </c>
    </row>
    <row r="951" spans="1:44" x14ac:dyDescent="0.25">
      <c r="A951" s="20">
        <v>8458</v>
      </c>
      <c r="B951" s="21">
        <v>9106053801</v>
      </c>
      <c r="C951" s="22">
        <v>45941</v>
      </c>
      <c r="D951" s="22">
        <v>45941</v>
      </c>
      <c r="E951" s="23">
        <v>45941.476379085601</v>
      </c>
      <c r="F951" s="21" t="s">
        <v>8014</v>
      </c>
      <c r="G951" s="22"/>
      <c r="H951" s="20" t="s">
        <v>4127</v>
      </c>
      <c r="I951" s="21" t="s">
        <v>4128</v>
      </c>
      <c r="J951" s="20" t="s">
        <v>4129</v>
      </c>
      <c r="K951" s="20" t="s">
        <v>4130</v>
      </c>
      <c r="L951" s="21" t="s">
        <v>8015</v>
      </c>
      <c r="M951" s="20" t="s">
        <v>8016</v>
      </c>
      <c r="N951" s="20" t="s">
        <v>8017</v>
      </c>
      <c r="O951" s="20">
        <v>30</v>
      </c>
      <c r="P951" s="21" t="s">
        <v>4150</v>
      </c>
      <c r="Q951" s="20" t="s">
        <v>3966</v>
      </c>
      <c r="R951" s="21" t="s">
        <v>4151</v>
      </c>
      <c r="S951" s="21" t="s">
        <v>4133</v>
      </c>
      <c r="T951" s="20">
        <v>70950</v>
      </c>
      <c r="U951" s="20">
        <v>1</v>
      </c>
      <c r="V951" s="20">
        <v>0</v>
      </c>
      <c r="W951" s="20" t="s">
        <v>8016</v>
      </c>
      <c r="Y951" s="22">
        <v>45941.476377118102</v>
      </c>
      <c r="AA951" s="20" t="s">
        <v>4134</v>
      </c>
      <c r="AB951" s="27">
        <v>9106053801</v>
      </c>
      <c r="AC951" s="25" t="str">
        <f>VLOOKUP(AB951,Data!AF:AG,2,0)</f>
        <v>9106053801-00015103</v>
      </c>
      <c r="AE951" s="25" t="str">
        <f>VLOOKUP(AC951,Data!A:G,7,0)</f>
        <v>00015103</v>
      </c>
      <c r="AF951" s="25" t="str">
        <f>VLOOKUP(AC951,Data!A:D,4,0)</f>
        <v>11/10/2025</v>
      </c>
      <c r="AG951" s="20" t="s">
        <v>247</v>
      </c>
      <c r="AH951" s="25" t="s">
        <v>3795</v>
      </c>
      <c r="AI951" s="25" t="str">
        <f>VLOOKUP(AG951,'mã win'!B:K,10,0)</f>
        <v>N</v>
      </c>
      <c r="AJ951" s="20" t="str">
        <f>VLOOKUP(Q951,'mã sp'!A:B,2,0)</f>
        <v>CN300</v>
      </c>
      <c r="AK951" s="25" t="str">
        <f>VLOOKUP(AC951,Data!A:F,6,0)</f>
        <v>K25TTM</v>
      </c>
      <c r="AL951" s="20" t="str">
        <f t="shared" si="56"/>
        <v>6771 WM+ VTU 117-119 Hoàng Văn Thụ</v>
      </c>
      <c r="AM951" s="20" t="str">
        <f>VLOOKUP(AC951,Data!A:M,13,0)</f>
        <v>0104918404-047</v>
      </c>
      <c r="AO951" s="20" t="str">
        <f t="shared" si="57"/>
        <v/>
      </c>
      <c r="AP951" s="20" t="str">
        <f>IF(AND(AM951="0104918404",AO951=""),"WIN"&amp;L951,IF(AO951="",VLOOKUP(AM951,'mã win'!B:J,9,0),""))</f>
        <v>WIN-047</v>
      </c>
      <c r="AQ951" s="25" t="str">
        <f t="shared" si="58"/>
        <v>WIN-047</v>
      </c>
      <c r="AR951" s="1">
        <f t="shared" si="59"/>
        <v>76626</v>
      </c>
    </row>
    <row r="952" spans="1:44" x14ac:dyDescent="0.25">
      <c r="A952" s="20">
        <v>8459</v>
      </c>
      <c r="B952" s="21">
        <v>9106053812</v>
      </c>
      <c r="C952" s="22">
        <v>45941</v>
      </c>
      <c r="D952" s="22">
        <v>45941</v>
      </c>
      <c r="E952" s="23">
        <v>45941.478182175902</v>
      </c>
      <c r="F952" s="21" t="s">
        <v>8018</v>
      </c>
      <c r="G952" s="22"/>
      <c r="H952" s="20" t="s">
        <v>4127</v>
      </c>
      <c r="I952" s="21" t="s">
        <v>4128</v>
      </c>
      <c r="J952" s="20" t="s">
        <v>4129</v>
      </c>
      <c r="K952" s="20" t="s">
        <v>4130</v>
      </c>
      <c r="L952" s="21" t="s">
        <v>6631</v>
      </c>
      <c r="M952" s="20" t="s">
        <v>6632</v>
      </c>
      <c r="N952" s="20" t="s">
        <v>6633</v>
      </c>
      <c r="O952" s="20">
        <v>10</v>
      </c>
      <c r="P952" s="21" t="s">
        <v>4150</v>
      </c>
      <c r="Q952" s="20" t="s">
        <v>3966</v>
      </c>
      <c r="R952" s="21" t="s">
        <v>4151</v>
      </c>
      <c r="S952" s="21" t="s">
        <v>4133</v>
      </c>
      <c r="T952" s="20">
        <v>70950</v>
      </c>
      <c r="U952" s="20">
        <v>2</v>
      </c>
      <c r="V952" s="20">
        <v>0</v>
      </c>
      <c r="W952" s="20" t="s">
        <v>6632</v>
      </c>
      <c r="Y952" s="22">
        <v>45941.478180289298</v>
      </c>
      <c r="AA952" s="20" t="s">
        <v>4134</v>
      </c>
      <c r="AB952" s="27">
        <v>9106053812</v>
      </c>
      <c r="AC952" s="25" t="str">
        <f>VLOOKUP(AB952,Data!AF:AG,2,0)</f>
        <v>9106053812-00161166</v>
      </c>
      <c r="AE952" s="25" t="str">
        <f>VLOOKUP(AC952,Data!A:G,7,0)</f>
        <v>00161166</v>
      </c>
      <c r="AF952" s="25" t="str">
        <f>VLOOKUP(AC952,Data!A:D,4,0)</f>
        <v>11/10/2025</v>
      </c>
      <c r="AG952" s="20" t="s">
        <v>198</v>
      </c>
      <c r="AH952" s="25" t="s">
        <v>10142</v>
      </c>
      <c r="AI952" s="25" t="str">
        <f>VLOOKUP(AG952,'mã win'!B:K,10,0)</f>
        <v>N</v>
      </c>
      <c r="AJ952" s="20" t="str">
        <f>VLOOKUP(Q952,'mã sp'!A:B,2,0)</f>
        <v>CN300</v>
      </c>
      <c r="AK952" s="25" t="str">
        <f>VLOOKUP(AC952,Data!A:F,6,0)</f>
        <v>K25TTM</v>
      </c>
      <c r="AL952" s="20" t="str">
        <f t="shared" si="56"/>
        <v>2A05 WM+ HCM 14-16 Bành Văn Trân</v>
      </c>
      <c r="AM952" s="20" t="str">
        <f>VLOOKUP(AC952,Data!A:M,13,0)</f>
        <v>0104918404</v>
      </c>
      <c r="AN952" s="20">
        <f>MATCH(L952,[1]Khach_hang!$O:$O,0)</f>
        <v>416</v>
      </c>
      <c r="AO952" s="20" t="str">
        <f t="shared" si="57"/>
        <v>WIN2A05</v>
      </c>
      <c r="AP952" s="20" t="str">
        <f>IF(AND(AM952="0104918404",AO952=""),"WIN"&amp;L952,IF(AO952="",VLOOKUP(AM952,'mã win'!B:J,9,0),""))</f>
        <v/>
      </c>
      <c r="AQ952" s="25" t="str">
        <f t="shared" si="58"/>
        <v>WIN2A05</v>
      </c>
      <c r="AR952" s="1">
        <f t="shared" si="59"/>
        <v>153252</v>
      </c>
    </row>
    <row r="953" spans="1:44" x14ac:dyDescent="0.25">
      <c r="A953" s="20">
        <v>8460</v>
      </c>
      <c r="B953" s="21">
        <v>9106053812</v>
      </c>
      <c r="C953" s="22">
        <v>45941</v>
      </c>
      <c r="D953" s="22">
        <v>45941</v>
      </c>
      <c r="E953" s="23">
        <v>45941.478182175902</v>
      </c>
      <c r="F953" s="21" t="s">
        <v>8018</v>
      </c>
      <c r="G953" s="22"/>
      <c r="H953" s="20" t="s">
        <v>4127</v>
      </c>
      <c r="I953" s="21" t="s">
        <v>4128</v>
      </c>
      <c r="J953" s="20" t="s">
        <v>4129</v>
      </c>
      <c r="K953" s="20" t="s">
        <v>4130</v>
      </c>
      <c r="L953" s="21" t="s">
        <v>6631</v>
      </c>
      <c r="M953" s="20" t="s">
        <v>6632</v>
      </c>
      <c r="N953" s="20" t="s">
        <v>6633</v>
      </c>
      <c r="O953" s="20">
        <v>20</v>
      </c>
      <c r="P953" s="21" t="s">
        <v>4152</v>
      </c>
      <c r="Q953" s="20" t="s">
        <v>4012</v>
      </c>
      <c r="R953" s="21" t="s">
        <v>4153</v>
      </c>
      <c r="S953" s="21" t="s">
        <v>4133</v>
      </c>
      <c r="T953" s="20">
        <v>50182</v>
      </c>
      <c r="U953" s="20">
        <v>3</v>
      </c>
      <c r="V953" s="20">
        <v>0</v>
      </c>
      <c r="W953" s="20" t="s">
        <v>6632</v>
      </c>
      <c r="Y953" s="22">
        <v>45941.478180289298</v>
      </c>
      <c r="AA953" s="20" t="s">
        <v>4134</v>
      </c>
      <c r="AB953" s="27">
        <v>9106053812</v>
      </c>
      <c r="AC953" s="25" t="str">
        <f>VLOOKUP(AB953,Data!AF:AG,2,0)</f>
        <v>9106053812-00161166</v>
      </c>
      <c r="AE953" s="25" t="str">
        <f>VLOOKUP(AC953,Data!A:G,7,0)</f>
        <v>00161166</v>
      </c>
      <c r="AF953" s="25" t="str">
        <f>VLOOKUP(AC953,Data!A:D,4,0)</f>
        <v>11/10/2025</v>
      </c>
      <c r="AG953" s="20" t="s">
        <v>198</v>
      </c>
      <c r="AH953" s="25" t="s">
        <v>10142</v>
      </c>
      <c r="AI953" s="25" t="str">
        <f>VLOOKUP(AG953,'mã win'!B:K,10,0)</f>
        <v>N</v>
      </c>
      <c r="AJ953" s="20" t="str">
        <f>VLOOKUP(Q953,'mã sp'!A:B,2,0)</f>
        <v>GTLX250G</v>
      </c>
      <c r="AK953" s="25" t="str">
        <f>VLOOKUP(AC953,Data!A:F,6,0)</f>
        <v>K25TTM</v>
      </c>
      <c r="AL953" s="20" t="str">
        <f t="shared" si="56"/>
        <v>2A05 WM+ HCM 14-16 Bành Văn Trân</v>
      </c>
      <c r="AM953" s="20" t="str">
        <f>VLOOKUP(AC953,Data!A:M,13,0)</f>
        <v>0104918404</v>
      </c>
      <c r="AN953" s="20">
        <f>MATCH(L953,[1]Khach_hang!$O:$O,0)</f>
        <v>416</v>
      </c>
      <c r="AO953" s="20" t="str">
        <f t="shared" si="57"/>
        <v>WIN2A05</v>
      </c>
      <c r="AP953" s="20" t="str">
        <f>IF(AND(AM953="0104918404",AO953=""),"WIN"&amp;L953,IF(AO953="",VLOOKUP(AM953,'mã win'!B:J,9,0),""))</f>
        <v/>
      </c>
      <c r="AQ953" s="25" t="str">
        <f t="shared" si="58"/>
        <v>WIN2A05</v>
      </c>
      <c r="AR953" s="1">
        <f t="shared" si="59"/>
        <v>162589.68</v>
      </c>
    </row>
    <row r="954" spans="1:44" x14ac:dyDescent="0.25">
      <c r="A954" s="20">
        <v>8461</v>
      </c>
      <c r="B954" s="21">
        <v>9106053812</v>
      </c>
      <c r="C954" s="22">
        <v>45941</v>
      </c>
      <c r="D954" s="22">
        <v>45941</v>
      </c>
      <c r="E954" s="23">
        <v>45941.478182175902</v>
      </c>
      <c r="F954" s="21" t="s">
        <v>8018</v>
      </c>
      <c r="G954" s="22"/>
      <c r="H954" s="20" t="s">
        <v>4127</v>
      </c>
      <c r="I954" s="21" t="s">
        <v>4128</v>
      </c>
      <c r="J954" s="20" t="s">
        <v>4129</v>
      </c>
      <c r="K954" s="20" t="s">
        <v>4130</v>
      </c>
      <c r="L954" s="21" t="s">
        <v>6631</v>
      </c>
      <c r="M954" s="20" t="s">
        <v>6632</v>
      </c>
      <c r="N954" s="20" t="s">
        <v>6633</v>
      </c>
      <c r="O954" s="20">
        <v>30</v>
      </c>
      <c r="P954" s="21" t="s">
        <v>4168</v>
      </c>
      <c r="Q954" s="20" t="s">
        <v>3992</v>
      </c>
      <c r="R954" s="21" t="s">
        <v>4169</v>
      </c>
      <c r="S954" s="21" t="s">
        <v>4133</v>
      </c>
      <c r="T954" s="20">
        <v>111606</v>
      </c>
      <c r="U954" s="20">
        <v>3</v>
      </c>
      <c r="V954" s="20">
        <v>0</v>
      </c>
      <c r="W954" s="20" t="s">
        <v>6632</v>
      </c>
      <c r="Y954" s="22">
        <v>45941.478180289298</v>
      </c>
      <c r="AA954" s="20" t="s">
        <v>4134</v>
      </c>
      <c r="AB954" s="27">
        <v>9106053812</v>
      </c>
      <c r="AC954" s="25" t="str">
        <f>VLOOKUP(AB954,Data!AF:AG,2,0)</f>
        <v>9106053812-00161166</v>
      </c>
      <c r="AE954" s="25" t="str">
        <f>VLOOKUP(AC954,Data!A:G,7,0)</f>
        <v>00161166</v>
      </c>
      <c r="AF954" s="25" t="str">
        <f>VLOOKUP(AC954,Data!A:D,4,0)</f>
        <v>11/10/2025</v>
      </c>
      <c r="AG954" s="20" t="s">
        <v>198</v>
      </c>
      <c r="AH954" s="25" t="s">
        <v>10142</v>
      </c>
      <c r="AI954" s="25" t="str">
        <f>VLOOKUP(AG954,'mã win'!B:K,10,0)</f>
        <v>N</v>
      </c>
      <c r="AJ954" s="20" t="str">
        <f>VLOOKUP(Q954,'mã sp'!A:B,2,0)</f>
        <v>GXD500</v>
      </c>
      <c r="AK954" s="25" t="str">
        <f>VLOOKUP(AC954,Data!A:F,6,0)</f>
        <v>K25TTM</v>
      </c>
      <c r="AL954" s="20" t="str">
        <f t="shared" si="56"/>
        <v>2A05 WM+ HCM 14-16 Bành Văn Trân</v>
      </c>
      <c r="AM954" s="20" t="str">
        <f>VLOOKUP(AC954,Data!A:M,13,0)</f>
        <v>0104918404</v>
      </c>
      <c r="AN954" s="20">
        <f>MATCH(L954,[1]Khach_hang!$O:$O,0)</f>
        <v>416</v>
      </c>
      <c r="AO954" s="20" t="str">
        <f t="shared" si="57"/>
        <v>WIN2A05</v>
      </c>
      <c r="AP954" s="20" t="str">
        <f>IF(AND(AM954="0104918404",AO954=""),"WIN"&amp;L954,IF(AO954="",VLOOKUP(AM954,'mã win'!B:J,9,0),""))</f>
        <v/>
      </c>
      <c r="AQ954" s="25" t="str">
        <f t="shared" si="58"/>
        <v>WIN2A05</v>
      </c>
      <c r="AR954" s="1">
        <f t="shared" si="59"/>
        <v>361603.44</v>
      </c>
    </row>
    <row r="955" spans="1:44" x14ac:dyDescent="0.25">
      <c r="A955" s="20">
        <v>8462</v>
      </c>
      <c r="B955" s="21">
        <v>9106053812</v>
      </c>
      <c r="C955" s="22">
        <v>45941</v>
      </c>
      <c r="D955" s="22">
        <v>45941</v>
      </c>
      <c r="E955" s="23">
        <v>45941.478182175902</v>
      </c>
      <c r="F955" s="21" t="s">
        <v>8018</v>
      </c>
      <c r="G955" s="22"/>
      <c r="H955" s="20" t="s">
        <v>4127</v>
      </c>
      <c r="I955" s="21" t="s">
        <v>4128</v>
      </c>
      <c r="J955" s="20" t="s">
        <v>4129</v>
      </c>
      <c r="K955" s="20" t="s">
        <v>4130</v>
      </c>
      <c r="L955" s="21" t="s">
        <v>6631</v>
      </c>
      <c r="M955" s="20" t="s">
        <v>6632</v>
      </c>
      <c r="N955" s="20" t="s">
        <v>6633</v>
      </c>
      <c r="O955" s="20">
        <v>40</v>
      </c>
      <c r="P955" s="21" t="s">
        <v>4171</v>
      </c>
      <c r="Q955" s="20" t="s">
        <v>3998</v>
      </c>
      <c r="R955" s="21" t="s">
        <v>4172</v>
      </c>
      <c r="S955" s="21" t="s">
        <v>4133</v>
      </c>
      <c r="T955" s="20">
        <v>49500</v>
      </c>
      <c r="U955" s="20">
        <v>2</v>
      </c>
      <c r="V955" s="20">
        <v>0</v>
      </c>
      <c r="W955" s="20" t="s">
        <v>6632</v>
      </c>
      <c r="Y955" s="22">
        <v>45941.478180289298</v>
      </c>
      <c r="AA955" s="20" t="s">
        <v>4134</v>
      </c>
      <c r="AB955" s="27">
        <v>9106053812</v>
      </c>
      <c r="AC955" s="25" t="str">
        <f>VLOOKUP(AB955,Data!AF:AG,2,0)</f>
        <v>9106053812-00161166</v>
      </c>
      <c r="AE955" s="25" t="str">
        <f>VLOOKUP(AC955,Data!A:G,7,0)</f>
        <v>00161166</v>
      </c>
      <c r="AF955" s="25" t="str">
        <f>VLOOKUP(AC955,Data!A:D,4,0)</f>
        <v>11/10/2025</v>
      </c>
      <c r="AG955" s="20" t="s">
        <v>198</v>
      </c>
      <c r="AH955" s="25" t="s">
        <v>10142</v>
      </c>
      <c r="AI955" s="25" t="str">
        <f>VLOOKUP(AG955,'mã win'!B:K,10,0)</f>
        <v>N</v>
      </c>
      <c r="AJ955" s="20" t="str">
        <f>VLOOKUP(Q955,'mã sp'!A:B,2,0)</f>
        <v>GL250</v>
      </c>
      <c r="AK955" s="25" t="str">
        <f>VLOOKUP(AC955,Data!A:F,6,0)</f>
        <v>K25TTM</v>
      </c>
      <c r="AL955" s="20" t="str">
        <f t="shared" si="56"/>
        <v>2A05 WM+ HCM 14-16 Bành Văn Trân</v>
      </c>
      <c r="AM955" s="20" t="str">
        <f>VLOOKUP(AC955,Data!A:M,13,0)</f>
        <v>0104918404</v>
      </c>
      <c r="AN955" s="20">
        <f>MATCH(L955,[1]Khach_hang!$O:$O,0)</f>
        <v>416</v>
      </c>
      <c r="AO955" s="20" t="str">
        <f t="shared" si="57"/>
        <v>WIN2A05</v>
      </c>
      <c r="AP955" s="20" t="str">
        <f>IF(AND(AM955="0104918404",AO955=""),"WIN"&amp;L955,IF(AO955="",VLOOKUP(AM955,'mã win'!B:J,9,0),""))</f>
        <v/>
      </c>
      <c r="AQ955" s="25" t="str">
        <f t="shared" si="58"/>
        <v>WIN2A05</v>
      </c>
      <c r="AR955" s="1">
        <f t="shared" si="59"/>
        <v>106920</v>
      </c>
    </row>
    <row r="956" spans="1:44" x14ac:dyDescent="0.25">
      <c r="A956" s="20">
        <v>8463</v>
      </c>
      <c r="B956" s="21">
        <v>9106053812</v>
      </c>
      <c r="C956" s="22">
        <v>45941</v>
      </c>
      <c r="D956" s="22">
        <v>45941</v>
      </c>
      <c r="E956" s="23">
        <v>45941.478182175902</v>
      </c>
      <c r="F956" s="21" t="s">
        <v>8018</v>
      </c>
      <c r="G956" s="22"/>
      <c r="H956" s="20" t="s">
        <v>4127</v>
      </c>
      <c r="I956" s="21" t="s">
        <v>4128</v>
      </c>
      <c r="J956" s="20" t="s">
        <v>4129</v>
      </c>
      <c r="K956" s="20" t="s">
        <v>4130</v>
      </c>
      <c r="L956" s="21" t="s">
        <v>6631</v>
      </c>
      <c r="M956" s="20" t="s">
        <v>6632</v>
      </c>
      <c r="N956" s="20" t="s">
        <v>6633</v>
      </c>
      <c r="O956" s="20">
        <v>50</v>
      </c>
      <c r="P956" s="21" t="s">
        <v>4135</v>
      </c>
      <c r="Q956" s="20" t="s">
        <v>4086</v>
      </c>
      <c r="R956" s="21" t="s">
        <v>4136</v>
      </c>
      <c r="S956" s="21" t="s">
        <v>4133</v>
      </c>
      <c r="T956" s="20">
        <v>45588</v>
      </c>
      <c r="U956" s="20">
        <v>2</v>
      </c>
      <c r="V956" s="20">
        <v>0</v>
      </c>
      <c r="W956" s="20" t="s">
        <v>6632</v>
      </c>
      <c r="Y956" s="22">
        <v>45941.478180289298</v>
      </c>
      <c r="AA956" s="20" t="s">
        <v>4134</v>
      </c>
      <c r="AB956" s="27">
        <v>9106053812</v>
      </c>
      <c r="AC956" s="25" t="str">
        <f>VLOOKUP(AB956,Data!AF:AG,2,0)</f>
        <v>9106053812-00161166</v>
      </c>
      <c r="AE956" s="25" t="str">
        <f>VLOOKUP(AC956,Data!A:G,7,0)</f>
        <v>00161166</v>
      </c>
      <c r="AF956" s="25" t="str">
        <f>VLOOKUP(AC956,Data!A:D,4,0)</f>
        <v>11/10/2025</v>
      </c>
      <c r="AG956" s="20" t="s">
        <v>198</v>
      </c>
      <c r="AH956" s="25" t="s">
        <v>10142</v>
      </c>
      <c r="AI956" s="25" t="str">
        <f>VLOOKUP(AG956,'mã win'!B:K,10,0)</f>
        <v>N</v>
      </c>
      <c r="AJ956" s="20" t="str">
        <f>VLOOKUP(Q956,'mã sp'!A:B,2,0)</f>
        <v>TH200</v>
      </c>
      <c r="AK956" s="25" t="str">
        <f>VLOOKUP(AC956,Data!A:F,6,0)</f>
        <v>K25TTM</v>
      </c>
      <c r="AL956" s="20" t="str">
        <f t="shared" si="56"/>
        <v>2A05 WM+ HCM 14-16 Bành Văn Trân</v>
      </c>
      <c r="AM956" s="20" t="str">
        <f>VLOOKUP(AC956,Data!A:M,13,0)</f>
        <v>0104918404</v>
      </c>
      <c r="AN956" s="20">
        <f>MATCH(L956,[1]Khach_hang!$O:$O,0)</f>
        <v>416</v>
      </c>
      <c r="AO956" s="20" t="str">
        <f t="shared" si="57"/>
        <v>WIN2A05</v>
      </c>
      <c r="AP956" s="20" t="str">
        <f>IF(AND(AM956="0104918404",AO956=""),"WIN"&amp;L956,IF(AO956="",VLOOKUP(AM956,'mã win'!B:J,9,0),""))</f>
        <v/>
      </c>
      <c r="AQ956" s="25" t="str">
        <f t="shared" si="58"/>
        <v>WIN2A05</v>
      </c>
      <c r="AR956" s="1">
        <f t="shared" si="59"/>
        <v>98470.080000000002</v>
      </c>
    </row>
    <row r="957" spans="1:44" x14ac:dyDescent="0.25">
      <c r="A957" s="20">
        <v>8464</v>
      </c>
      <c r="B957" s="21">
        <v>9106053908</v>
      </c>
      <c r="C957" s="22">
        <v>45941</v>
      </c>
      <c r="D957" s="22">
        <v>45941</v>
      </c>
      <c r="E957" s="23">
        <v>45941.485931169002</v>
      </c>
      <c r="F957" s="21" t="s">
        <v>8019</v>
      </c>
      <c r="G957" s="22"/>
      <c r="H957" s="20" t="s">
        <v>4127</v>
      </c>
      <c r="I957" s="21" t="s">
        <v>4128</v>
      </c>
      <c r="J957" s="20" t="s">
        <v>4129</v>
      </c>
      <c r="K957" s="20" t="s">
        <v>4130</v>
      </c>
      <c r="L957" s="21" t="s">
        <v>8020</v>
      </c>
      <c r="M957" s="20" t="s">
        <v>8021</v>
      </c>
      <c r="N957" s="20" t="s">
        <v>8022</v>
      </c>
      <c r="O957" s="20">
        <v>10</v>
      </c>
      <c r="P957" s="21" t="s">
        <v>4139</v>
      </c>
      <c r="Q957" s="20" t="s">
        <v>3948</v>
      </c>
      <c r="R957" s="21" t="s">
        <v>4140</v>
      </c>
      <c r="S957" s="21" t="s">
        <v>4133</v>
      </c>
      <c r="T957" s="20">
        <v>74250</v>
      </c>
      <c r="U957" s="20">
        <v>2</v>
      </c>
      <c r="V957" s="20">
        <v>0</v>
      </c>
      <c r="W957" s="20" t="s">
        <v>8021</v>
      </c>
      <c r="X957" s="20" t="s">
        <v>6016</v>
      </c>
      <c r="Y957" s="22">
        <v>45941.485928738402</v>
      </c>
      <c r="AA957" s="20" t="s">
        <v>4134</v>
      </c>
      <c r="AB957" s="27">
        <v>9106053908</v>
      </c>
      <c r="AC957" s="25" t="str">
        <f>VLOOKUP(AB957,Data!AF:AG,2,0)</f>
        <v>9106053908-00161177</v>
      </c>
      <c r="AE957" s="25" t="str">
        <f>VLOOKUP(AC957,Data!A:G,7,0)</f>
        <v>00161177</v>
      </c>
      <c r="AF957" s="25" t="str">
        <f>VLOOKUP(AC957,Data!A:D,4,0)</f>
        <v>11/10/2025</v>
      </c>
      <c r="AG957" s="20" t="s">
        <v>198</v>
      </c>
      <c r="AH957" s="25" t="s">
        <v>14523</v>
      </c>
      <c r="AI957" s="25" t="str">
        <f>VLOOKUP(AG957,'mã win'!B:K,10,0)</f>
        <v>N</v>
      </c>
      <c r="AJ957" s="20" t="str">
        <f>VLOOKUP(Q957,'mã sp'!A:B,2,0)</f>
        <v>CC300</v>
      </c>
      <c r="AK957" s="25" t="str">
        <f>VLOOKUP(AC957,Data!A:F,6,0)</f>
        <v>K25TTM</v>
      </c>
      <c r="AL957" s="20" t="str">
        <f t="shared" si="56"/>
        <v>3204 WM+ HCM 106 Bành Văn Trân</v>
      </c>
      <c r="AM957" s="20" t="str">
        <f>VLOOKUP(AC957,Data!A:M,13,0)</f>
        <v>0104918404</v>
      </c>
      <c r="AN957" s="20">
        <f>MATCH(L957,[1]Khach_hang!$O:$O,0)</f>
        <v>736</v>
      </c>
      <c r="AO957" s="20" t="str">
        <f t="shared" si="57"/>
        <v>WIN3204</v>
      </c>
      <c r="AP957" s="20" t="str">
        <f>IF(AND(AM957="0104918404",AO957=""),"WIN"&amp;L957,IF(AO957="",VLOOKUP(AM957,'mã win'!B:J,9,0),""))</f>
        <v/>
      </c>
      <c r="AQ957" s="25" t="str">
        <f t="shared" si="58"/>
        <v>WIN3204</v>
      </c>
      <c r="AR957" s="1">
        <f t="shared" si="59"/>
        <v>160380</v>
      </c>
    </row>
    <row r="958" spans="1:44" x14ac:dyDescent="0.25">
      <c r="A958" s="20">
        <v>8465</v>
      </c>
      <c r="B958" s="21">
        <v>9106053908</v>
      </c>
      <c r="C958" s="22">
        <v>45941</v>
      </c>
      <c r="D958" s="22">
        <v>45941</v>
      </c>
      <c r="E958" s="23">
        <v>45941.485931169002</v>
      </c>
      <c r="F958" s="21" t="s">
        <v>8019</v>
      </c>
      <c r="G958" s="22"/>
      <c r="H958" s="20" t="s">
        <v>4127</v>
      </c>
      <c r="I958" s="21" t="s">
        <v>4128</v>
      </c>
      <c r="J958" s="20" t="s">
        <v>4129</v>
      </c>
      <c r="K958" s="20" t="s">
        <v>4130</v>
      </c>
      <c r="L958" s="21" t="s">
        <v>8020</v>
      </c>
      <c r="M958" s="20" t="s">
        <v>8021</v>
      </c>
      <c r="N958" s="20" t="s">
        <v>8022</v>
      </c>
      <c r="O958" s="20">
        <v>20</v>
      </c>
      <c r="P958" s="21" t="s">
        <v>4168</v>
      </c>
      <c r="Q958" s="20" t="s">
        <v>3992</v>
      </c>
      <c r="R958" s="21" t="s">
        <v>4169</v>
      </c>
      <c r="S958" s="21" t="s">
        <v>4133</v>
      </c>
      <c r="T958" s="20">
        <v>111606</v>
      </c>
      <c r="U958" s="20">
        <v>1</v>
      </c>
      <c r="V958" s="20">
        <v>0</v>
      </c>
      <c r="W958" s="20" t="s">
        <v>8021</v>
      </c>
      <c r="X958" s="20" t="s">
        <v>6016</v>
      </c>
      <c r="Y958" s="22">
        <v>45941.485928738402</v>
      </c>
      <c r="AA958" s="20" t="s">
        <v>4134</v>
      </c>
      <c r="AB958" s="27">
        <v>9106053908</v>
      </c>
      <c r="AC958" s="25" t="str">
        <f>VLOOKUP(AB958,Data!AF:AG,2,0)</f>
        <v>9106053908-00161177</v>
      </c>
      <c r="AE958" s="25" t="str">
        <f>VLOOKUP(AC958,Data!A:G,7,0)</f>
        <v>00161177</v>
      </c>
      <c r="AF958" s="25" t="str">
        <f>VLOOKUP(AC958,Data!A:D,4,0)</f>
        <v>11/10/2025</v>
      </c>
      <c r="AG958" s="20" t="s">
        <v>198</v>
      </c>
      <c r="AH958" s="25" t="s">
        <v>14523</v>
      </c>
      <c r="AI958" s="25" t="str">
        <f>VLOOKUP(AG958,'mã win'!B:K,10,0)</f>
        <v>N</v>
      </c>
      <c r="AJ958" s="20" t="str">
        <f>VLOOKUP(Q958,'mã sp'!A:B,2,0)</f>
        <v>GXD500</v>
      </c>
      <c r="AK958" s="25" t="str">
        <f>VLOOKUP(AC958,Data!A:F,6,0)</f>
        <v>K25TTM</v>
      </c>
      <c r="AL958" s="20" t="str">
        <f t="shared" si="56"/>
        <v>3204 WM+ HCM 106 Bành Văn Trân</v>
      </c>
      <c r="AM958" s="20" t="str">
        <f>VLOOKUP(AC958,Data!A:M,13,0)</f>
        <v>0104918404</v>
      </c>
      <c r="AN958" s="20">
        <f>MATCH(L958,[1]Khach_hang!$O:$O,0)</f>
        <v>736</v>
      </c>
      <c r="AO958" s="20" t="str">
        <f t="shared" si="57"/>
        <v>WIN3204</v>
      </c>
      <c r="AP958" s="20" t="str">
        <f>IF(AND(AM958="0104918404",AO958=""),"WIN"&amp;L958,IF(AO958="",VLOOKUP(AM958,'mã win'!B:J,9,0),""))</f>
        <v/>
      </c>
      <c r="AQ958" s="25" t="str">
        <f t="shared" si="58"/>
        <v>WIN3204</v>
      </c>
      <c r="AR958" s="1">
        <f t="shared" si="59"/>
        <v>120534.48</v>
      </c>
    </row>
    <row r="959" spans="1:44" x14ac:dyDescent="0.25">
      <c r="A959" s="20">
        <v>8466</v>
      </c>
      <c r="B959" s="21">
        <v>9106053908</v>
      </c>
      <c r="C959" s="22">
        <v>45941</v>
      </c>
      <c r="D959" s="22">
        <v>45941</v>
      </c>
      <c r="E959" s="23">
        <v>45941.485931169002</v>
      </c>
      <c r="F959" s="21" t="s">
        <v>8019</v>
      </c>
      <c r="G959" s="22"/>
      <c r="H959" s="20" t="s">
        <v>4127</v>
      </c>
      <c r="I959" s="21" t="s">
        <v>4128</v>
      </c>
      <c r="J959" s="20" t="s">
        <v>4129</v>
      </c>
      <c r="K959" s="20" t="s">
        <v>4130</v>
      </c>
      <c r="L959" s="21" t="s">
        <v>8020</v>
      </c>
      <c r="M959" s="20" t="s">
        <v>8021</v>
      </c>
      <c r="N959" s="20" t="s">
        <v>8022</v>
      </c>
      <c r="O959" s="20">
        <v>30</v>
      </c>
      <c r="P959" s="21" t="s">
        <v>4131</v>
      </c>
      <c r="Q959" s="20" t="s">
        <v>4099</v>
      </c>
      <c r="R959" s="21" t="s">
        <v>4132</v>
      </c>
      <c r="S959" s="21" t="s">
        <v>4133</v>
      </c>
      <c r="T959" s="20">
        <v>73431</v>
      </c>
      <c r="U959" s="20">
        <v>1</v>
      </c>
      <c r="V959" s="20">
        <v>0</v>
      </c>
      <c r="W959" s="20" t="s">
        <v>8021</v>
      </c>
      <c r="X959" s="20" t="s">
        <v>6016</v>
      </c>
      <c r="Y959" s="22">
        <v>45941.485928738402</v>
      </c>
      <c r="AA959" s="20" t="s">
        <v>4134</v>
      </c>
      <c r="AB959" s="27">
        <v>9106053908</v>
      </c>
      <c r="AC959" s="25" t="str">
        <f>VLOOKUP(AB959,Data!AF:AG,2,0)</f>
        <v>9106053908-00161177</v>
      </c>
      <c r="AE959" s="25" t="str">
        <f>VLOOKUP(AC959,Data!A:G,7,0)</f>
        <v>00161177</v>
      </c>
      <c r="AF959" s="25" t="str">
        <f>VLOOKUP(AC959,Data!A:D,4,0)</f>
        <v>11/10/2025</v>
      </c>
      <c r="AG959" s="20" t="s">
        <v>198</v>
      </c>
      <c r="AH959" s="25" t="s">
        <v>14523</v>
      </c>
      <c r="AI959" s="25" t="str">
        <f>VLOOKUP(AG959,'mã win'!B:K,10,0)</f>
        <v>N</v>
      </c>
      <c r="AJ959" s="20" t="str">
        <f>VLOOKUP(Q959,'mã sp'!A:B,2,0)</f>
        <v>CGM300</v>
      </c>
      <c r="AK959" s="25" t="str">
        <f>VLOOKUP(AC959,Data!A:F,6,0)</f>
        <v>K25TTM</v>
      </c>
      <c r="AL959" s="20" t="str">
        <f t="shared" si="56"/>
        <v>3204 WM+ HCM 106 Bành Văn Trân</v>
      </c>
      <c r="AM959" s="20" t="str">
        <f>VLOOKUP(AC959,Data!A:M,13,0)</f>
        <v>0104918404</v>
      </c>
      <c r="AN959" s="20">
        <f>MATCH(L959,[1]Khach_hang!$O:$O,0)</f>
        <v>736</v>
      </c>
      <c r="AO959" s="20" t="str">
        <f t="shared" si="57"/>
        <v>WIN3204</v>
      </c>
      <c r="AP959" s="20" t="str">
        <f>IF(AND(AM959="0104918404",AO959=""),"WIN"&amp;L959,IF(AO959="",VLOOKUP(AM959,'mã win'!B:J,9,0),""))</f>
        <v/>
      </c>
      <c r="AQ959" s="25" t="str">
        <f t="shared" si="58"/>
        <v>WIN3204</v>
      </c>
      <c r="AR959" s="1">
        <f t="shared" si="59"/>
        <v>79305.48</v>
      </c>
    </row>
    <row r="960" spans="1:44" x14ac:dyDescent="0.25">
      <c r="A960" s="20">
        <v>8467</v>
      </c>
      <c r="B960" s="21">
        <v>9106053908</v>
      </c>
      <c r="C960" s="22">
        <v>45941</v>
      </c>
      <c r="D960" s="22">
        <v>45941</v>
      </c>
      <c r="E960" s="23">
        <v>45941.485931169002</v>
      </c>
      <c r="F960" s="21" t="s">
        <v>8019</v>
      </c>
      <c r="G960" s="22"/>
      <c r="H960" s="20" t="s">
        <v>4127</v>
      </c>
      <c r="I960" s="21" t="s">
        <v>4128</v>
      </c>
      <c r="J960" s="20" t="s">
        <v>4129</v>
      </c>
      <c r="K960" s="20" t="s">
        <v>4130</v>
      </c>
      <c r="L960" s="21" t="s">
        <v>8020</v>
      </c>
      <c r="M960" s="20" t="s">
        <v>8021</v>
      </c>
      <c r="N960" s="20" t="s">
        <v>8022</v>
      </c>
      <c r="O960" s="20">
        <v>40</v>
      </c>
      <c r="P960" s="21" t="s">
        <v>4137</v>
      </c>
      <c r="Q960" s="20" t="s">
        <v>4098</v>
      </c>
      <c r="R960" s="21" t="s">
        <v>4138</v>
      </c>
      <c r="S960" s="21" t="s">
        <v>4133</v>
      </c>
      <c r="T960" s="20">
        <v>111058</v>
      </c>
      <c r="U960" s="20">
        <v>3</v>
      </c>
      <c r="V960" s="20">
        <v>0</v>
      </c>
      <c r="W960" s="20" t="s">
        <v>8021</v>
      </c>
      <c r="X960" s="20" t="s">
        <v>6016</v>
      </c>
      <c r="Y960" s="22">
        <v>45941.485928738402</v>
      </c>
      <c r="AA960" s="20" t="s">
        <v>4134</v>
      </c>
      <c r="AB960" s="27">
        <v>9106053908</v>
      </c>
      <c r="AC960" s="25" t="str">
        <f>VLOOKUP(AB960,Data!AF:AG,2,0)</f>
        <v>9106053908-00161177</v>
      </c>
      <c r="AE960" s="25" t="str">
        <f>VLOOKUP(AC960,Data!A:G,7,0)</f>
        <v>00161177</v>
      </c>
      <c r="AF960" s="25" t="str">
        <f>VLOOKUP(AC960,Data!A:D,4,0)</f>
        <v>11/10/2025</v>
      </c>
      <c r="AG960" s="20" t="s">
        <v>198</v>
      </c>
      <c r="AH960" s="25" t="s">
        <v>14523</v>
      </c>
      <c r="AI960" s="25" t="str">
        <f>VLOOKUP(AG960,'mã win'!B:K,10,0)</f>
        <v>N</v>
      </c>
      <c r="AJ960" s="20" t="str">
        <f>VLOOKUP(Q960,'mã sp'!A:B,2,0)</f>
        <v>GM500</v>
      </c>
      <c r="AK960" s="25" t="str">
        <f>VLOOKUP(AC960,Data!A:F,6,0)</f>
        <v>K25TTM</v>
      </c>
      <c r="AL960" s="20" t="str">
        <f t="shared" si="56"/>
        <v>3204 WM+ HCM 106 Bành Văn Trân</v>
      </c>
      <c r="AM960" s="20" t="str">
        <f>VLOOKUP(AC960,Data!A:M,13,0)</f>
        <v>0104918404</v>
      </c>
      <c r="AN960" s="20">
        <f>MATCH(L960,[1]Khach_hang!$O:$O,0)</f>
        <v>736</v>
      </c>
      <c r="AO960" s="20" t="str">
        <f t="shared" si="57"/>
        <v>WIN3204</v>
      </c>
      <c r="AP960" s="20" t="str">
        <f>IF(AND(AM960="0104918404",AO960=""),"WIN"&amp;L960,IF(AO960="",VLOOKUP(AM960,'mã win'!B:J,9,0),""))</f>
        <v/>
      </c>
      <c r="AQ960" s="25" t="str">
        <f t="shared" si="58"/>
        <v>WIN3204</v>
      </c>
      <c r="AR960" s="1">
        <f t="shared" si="59"/>
        <v>359827.92</v>
      </c>
    </row>
    <row r="961" spans="1:44" x14ac:dyDescent="0.25">
      <c r="A961" s="20">
        <v>8468</v>
      </c>
      <c r="B961" s="21">
        <v>9106053908</v>
      </c>
      <c r="C961" s="22">
        <v>45941</v>
      </c>
      <c r="D961" s="22">
        <v>45941</v>
      </c>
      <c r="E961" s="23">
        <v>45941.485931169002</v>
      </c>
      <c r="F961" s="21" t="s">
        <v>8019</v>
      </c>
      <c r="G961" s="22"/>
      <c r="H961" s="20" t="s">
        <v>4127</v>
      </c>
      <c r="I961" s="21" t="s">
        <v>4128</v>
      </c>
      <c r="J961" s="20" t="s">
        <v>4129</v>
      </c>
      <c r="K961" s="20" t="s">
        <v>4130</v>
      </c>
      <c r="L961" s="21" t="s">
        <v>8020</v>
      </c>
      <c r="M961" s="20" t="s">
        <v>8021</v>
      </c>
      <c r="N961" s="20" t="s">
        <v>8022</v>
      </c>
      <c r="O961" s="20">
        <v>50</v>
      </c>
      <c r="P961" s="21" t="s">
        <v>4171</v>
      </c>
      <c r="Q961" s="20" t="s">
        <v>3998</v>
      </c>
      <c r="R961" s="21" t="s">
        <v>4172</v>
      </c>
      <c r="S961" s="21" t="s">
        <v>4133</v>
      </c>
      <c r="T961" s="20">
        <v>49500</v>
      </c>
      <c r="U961" s="20">
        <v>3</v>
      </c>
      <c r="V961" s="20">
        <v>0</v>
      </c>
      <c r="W961" s="20" t="s">
        <v>8021</v>
      </c>
      <c r="X961" s="20" t="s">
        <v>6016</v>
      </c>
      <c r="Y961" s="22">
        <v>45941.485928738402</v>
      </c>
      <c r="AA961" s="20" t="s">
        <v>4134</v>
      </c>
      <c r="AB961" s="27">
        <v>9106053908</v>
      </c>
      <c r="AC961" s="25" t="str">
        <f>VLOOKUP(AB961,Data!AF:AG,2,0)</f>
        <v>9106053908-00161177</v>
      </c>
      <c r="AE961" s="25" t="str">
        <f>VLOOKUP(AC961,Data!A:G,7,0)</f>
        <v>00161177</v>
      </c>
      <c r="AF961" s="25" t="str">
        <f>VLOOKUP(AC961,Data!A:D,4,0)</f>
        <v>11/10/2025</v>
      </c>
      <c r="AG961" s="20" t="s">
        <v>198</v>
      </c>
      <c r="AH961" s="25" t="s">
        <v>14523</v>
      </c>
      <c r="AI961" s="25" t="str">
        <f>VLOOKUP(AG961,'mã win'!B:K,10,0)</f>
        <v>N</v>
      </c>
      <c r="AJ961" s="20" t="str">
        <f>VLOOKUP(Q961,'mã sp'!A:B,2,0)</f>
        <v>GL250</v>
      </c>
      <c r="AK961" s="25" t="str">
        <f>VLOOKUP(AC961,Data!A:F,6,0)</f>
        <v>K25TTM</v>
      </c>
      <c r="AL961" s="20" t="str">
        <f t="shared" si="56"/>
        <v>3204 WM+ HCM 106 Bành Văn Trân</v>
      </c>
      <c r="AM961" s="20" t="str">
        <f>VLOOKUP(AC961,Data!A:M,13,0)</f>
        <v>0104918404</v>
      </c>
      <c r="AN961" s="20">
        <f>MATCH(L961,[1]Khach_hang!$O:$O,0)</f>
        <v>736</v>
      </c>
      <c r="AO961" s="20" t="str">
        <f t="shared" si="57"/>
        <v>WIN3204</v>
      </c>
      <c r="AP961" s="20" t="str">
        <f>IF(AND(AM961="0104918404",AO961=""),"WIN"&amp;L961,IF(AO961="",VLOOKUP(AM961,'mã win'!B:J,9,0),""))</f>
        <v/>
      </c>
      <c r="AQ961" s="25" t="str">
        <f t="shared" si="58"/>
        <v>WIN3204</v>
      </c>
      <c r="AR961" s="1">
        <f t="shared" si="59"/>
        <v>160380</v>
      </c>
    </row>
    <row r="962" spans="1:44" x14ac:dyDescent="0.25">
      <c r="A962" s="20">
        <v>8469</v>
      </c>
      <c r="B962" s="21">
        <v>9106053911</v>
      </c>
      <c r="C962" s="22">
        <v>45941</v>
      </c>
      <c r="D962" s="22">
        <v>45946</v>
      </c>
      <c r="E962" s="23">
        <v>45941.486294178198</v>
      </c>
      <c r="F962" s="21" t="s">
        <v>8023</v>
      </c>
      <c r="G962" s="22"/>
      <c r="H962" s="20" t="s">
        <v>4127</v>
      </c>
      <c r="I962" s="21" t="s">
        <v>4128</v>
      </c>
      <c r="J962" s="20" t="s">
        <v>4129</v>
      </c>
      <c r="K962" s="20" t="s">
        <v>4130</v>
      </c>
      <c r="L962" s="21" t="s">
        <v>8024</v>
      </c>
      <c r="M962" s="20" t="s">
        <v>8025</v>
      </c>
      <c r="N962" s="20" t="s">
        <v>8026</v>
      </c>
      <c r="O962" s="20">
        <v>10</v>
      </c>
      <c r="P962" s="21" t="s">
        <v>4137</v>
      </c>
      <c r="Q962" s="20" t="s">
        <v>4098</v>
      </c>
      <c r="R962" s="21" t="s">
        <v>4138</v>
      </c>
      <c r="S962" s="21" t="s">
        <v>4133</v>
      </c>
      <c r="T962" s="20">
        <v>111058</v>
      </c>
      <c r="U962" s="20">
        <v>1</v>
      </c>
      <c r="V962" s="20">
        <v>0</v>
      </c>
      <c r="W962" s="20" t="s">
        <v>8025</v>
      </c>
      <c r="X962" s="20" t="s">
        <v>4272</v>
      </c>
      <c r="Y962" s="22">
        <v>45941.486291631903</v>
      </c>
      <c r="AA962" s="20" t="s">
        <v>4134</v>
      </c>
      <c r="AB962" s="27">
        <v>9106053911</v>
      </c>
      <c r="AC962" s="25" t="str">
        <f>VLOOKUP(AB962,Data!AF:AG,2,0)</f>
        <v>9106053911-00485332</v>
      </c>
      <c r="AE962" s="25" t="str">
        <f>VLOOKUP(AC962,Data!A:G,7,0)</f>
        <v>00485332</v>
      </c>
      <c r="AF962" s="25" t="str">
        <f>VLOOKUP(AC962,Data!A:D,4,0)</f>
        <v>11/10/2025</v>
      </c>
      <c r="AG962" s="20" t="s">
        <v>55</v>
      </c>
      <c r="AH962" s="25" t="s">
        <v>14524</v>
      </c>
      <c r="AI962" s="25" t="str">
        <f>VLOOKUP(AG962,'mã win'!B:K,10,0)</f>
        <v>B</v>
      </c>
      <c r="AJ962" s="20" t="str">
        <f>VLOOKUP(Q962,'mã sp'!A:B,2,0)</f>
        <v>GM500</v>
      </c>
      <c r="AK962" s="25" t="str">
        <f>VLOOKUP(AC962,Data!A:F,6,0)</f>
        <v>K25TTM</v>
      </c>
      <c r="AL962" s="20" t="str">
        <f t="shared" ref="AL962:AL1025" si="60">L962&amp;" "&amp;M962</f>
        <v>4211 WM+ HNI 10A4 An Bình</v>
      </c>
      <c r="AM962" s="20" t="str">
        <f>VLOOKUP(AC962,Data!A:M,13,0)</f>
        <v>0104918404-002</v>
      </c>
      <c r="AN962" s="20">
        <f>MATCH(L962,[1]Khach_hang!$O:$O,0)</f>
        <v>1143</v>
      </c>
      <c r="AO962" s="20" t="str">
        <f t="shared" ref="AO962:AO1025" si="61">IF(AN962="","","WIN"&amp;L962)</f>
        <v>WIN4211</v>
      </c>
      <c r="AP962" s="20" t="str">
        <f>IF(AND(AM962="0104918404",AO962=""),"WIN"&amp;L962,IF(AO962="",VLOOKUP(AM962,'mã win'!B:J,9,0),""))</f>
        <v/>
      </c>
      <c r="AQ962" s="25" t="str">
        <f t="shared" si="58"/>
        <v>WIN4211</v>
      </c>
      <c r="AR962" s="1">
        <f t="shared" si="59"/>
        <v>119942.64</v>
      </c>
    </row>
    <row r="963" spans="1:44" x14ac:dyDescent="0.25">
      <c r="A963" s="20">
        <v>8470</v>
      </c>
      <c r="B963" s="21">
        <v>9106053911</v>
      </c>
      <c r="C963" s="22">
        <v>45941</v>
      </c>
      <c r="D963" s="22">
        <v>45946</v>
      </c>
      <c r="E963" s="23">
        <v>45941.486294178198</v>
      </c>
      <c r="F963" s="21" t="s">
        <v>8023</v>
      </c>
      <c r="G963" s="22"/>
      <c r="H963" s="20" t="s">
        <v>4127</v>
      </c>
      <c r="I963" s="21" t="s">
        <v>4128</v>
      </c>
      <c r="J963" s="20" t="s">
        <v>4129</v>
      </c>
      <c r="K963" s="20" t="s">
        <v>4130</v>
      </c>
      <c r="L963" s="21" t="s">
        <v>8024</v>
      </c>
      <c r="M963" s="20" t="s">
        <v>8025</v>
      </c>
      <c r="N963" s="20" t="s">
        <v>8026</v>
      </c>
      <c r="O963" s="20">
        <v>20</v>
      </c>
      <c r="P963" s="21" t="s">
        <v>4152</v>
      </c>
      <c r="Q963" s="20" t="s">
        <v>4012</v>
      </c>
      <c r="R963" s="21" t="s">
        <v>4153</v>
      </c>
      <c r="S963" s="21" t="s">
        <v>4133</v>
      </c>
      <c r="T963" s="20">
        <v>50182</v>
      </c>
      <c r="U963" s="20">
        <v>1</v>
      </c>
      <c r="V963" s="20">
        <v>0</v>
      </c>
      <c r="W963" s="20" t="s">
        <v>8025</v>
      </c>
      <c r="X963" s="20" t="s">
        <v>4272</v>
      </c>
      <c r="Y963" s="22">
        <v>45941.486291631903</v>
      </c>
      <c r="AA963" s="20" t="s">
        <v>4134</v>
      </c>
      <c r="AB963" s="27">
        <v>9106053911</v>
      </c>
      <c r="AC963" s="25" t="str">
        <f>VLOOKUP(AB963,Data!AF:AG,2,0)</f>
        <v>9106053911-00485332</v>
      </c>
      <c r="AE963" s="25" t="str">
        <f>VLOOKUP(AC963,Data!A:G,7,0)</f>
        <v>00485332</v>
      </c>
      <c r="AF963" s="25" t="str">
        <f>VLOOKUP(AC963,Data!A:D,4,0)</f>
        <v>11/10/2025</v>
      </c>
      <c r="AG963" s="20" t="s">
        <v>55</v>
      </c>
      <c r="AH963" s="25" t="s">
        <v>14524</v>
      </c>
      <c r="AI963" s="25" t="str">
        <f>VLOOKUP(AG963,'mã win'!B:K,10,0)</f>
        <v>B</v>
      </c>
      <c r="AJ963" s="20" t="str">
        <f>VLOOKUP(Q963,'mã sp'!A:B,2,0)</f>
        <v>GTLX250G</v>
      </c>
      <c r="AK963" s="25" t="str">
        <f>VLOOKUP(AC963,Data!A:F,6,0)</f>
        <v>K25TTM</v>
      </c>
      <c r="AL963" s="20" t="str">
        <f t="shared" si="60"/>
        <v>4211 WM+ HNI 10A4 An Bình</v>
      </c>
      <c r="AM963" s="20" t="str">
        <f>VLOOKUP(AC963,Data!A:M,13,0)</f>
        <v>0104918404-002</v>
      </c>
      <c r="AN963" s="20">
        <f>MATCH(L963,[1]Khach_hang!$O:$O,0)</f>
        <v>1143</v>
      </c>
      <c r="AO963" s="20" t="str">
        <f t="shared" si="61"/>
        <v>WIN4211</v>
      </c>
      <c r="AP963" s="20" t="str">
        <f>IF(AND(AM963="0104918404",AO963=""),"WIN"&amp;L963,IF(AO963="",VLOOKUP(AM963,'mã win'!B:J,9,0),""))</f>
        <v/>
      </c>
      <c r="AQ963" s="25" t="str">
        <f t="shared" ref="AQ963:AQ1026" si="62">IF(AP963="",AO963,AP963)</f>
        <v>WIN4211</v>
      </c>
      <c r="AR963" s="1">
        <f t="shared" ref="AR963:AR1026" si="63">((U963*T963)*8%)+(U963*T963)</f>
        <v>54196.56</v>
      </c>
    </row>
    <row r="964" spans="1:44" x14ac:dyDescent="0.25">
      <c r="A964" s="20">
        <v>8471</v>
      </c>
      <c r="B964" s="21">
        <v>9106053911</v>
      </c>
      <c r="C964" s="22">
        <v>45941</v>
      </c>
      <c r="D964" s="22">
        <v>45946</v>
      </c>
      <c r="E964" s="23">
        <v>45941.486294178198</v>
      </c>
      <c r="F964" s="21" t="s">
        <v>8023</v>
      </c>
      <c r="G964" s="22"/>
      <c r="H964" s="20" t="s">
        <v>4127</v>
      </c>
      <c r="I964" s="21" t="s">
        <v>4128</v>
      </c>
      <c r="J964" s="20" t="s">
        <v>4129</v>
      </c>
      <c r="K964" s="20" t="s">
        <v>4130</v>
      </c>
      <c r="L964" s="21" t="s">
        <v>8024</v>
      </c>
      <c r="M964" s="20" t="s">
        <v>8025</v>
      </c>
      <c r="N964" s="20" t="s">
        <v>8026</v>
      </c>
      <c r="O964" s="20">
        <v>30</v>
      </c>
      <c r="P964" s="21" t="s">
        <v>4150</v>
      </c>
      <c r="Q964" s="20" t="s">
        <v>3966</v>
      </c>
      <c r="R964" s="21" t="s">
        <v>4151</v>
      </c>
      <c r="S964" s="21" t="s">
        <v>4133</v>
      </c>
      <c r="T964" s="20">
        <v>70950</v>
      </c>
      <c r="U964" s="20">
        <v>1</v>
      </c>
      <c r="V964" s="20">
        <v>0</v>
      </c>
      <c r="W964" s="20" t="s">
        <v>8025</v>
      </c>
      <c r="X964" s="20" t="s">
        <v>4272</v>
      </c>
      <c r="Y964" s="22">
        <v>45941.486291631903</v>
      </c>
      <c r="AA964" s="20" t="s">
        <v>4134</v>
      </c>
      <c r="AB964" s="27">
        <v>9106053911</v>
      </c>
      <c r="AC964" s="25" t="str">
        <f>VLOOKUP(AB964,Data!AF:AG,2,0)</f>
        <v>9106053911-00485332</v>
      </c>
      <c r="AE964" s="25" t="str">
        <f>VLOOKUP(AC964,Data!A:G,7,0)</f>
        <v>00485332</v>
      </c>
      <c r="AF964" s="25" t="str">
        <f>VLOOKUP(AC964,Data!A:D,4,0)</f>
        <v>11/10/2025</v>
      </c>
      <c r="AG964" s="20" t="s">
        <v>55</v>
      </c>
      <c r="AH964" s="25" t="s">
        <v>14524</v>
      </c>
      <c r="AI964" s="25" t="str">
        <f>VLOOKUP(AG964,'mã win'!B:K,10,0)</f>
        <v>B</v>
      </c>
      <c r="AJ964" s="20" t="str">
        <f>VLOOKUP(Q964,'mã sp'!A:B,2,0)</f>
        <v>CN300</v>
      </c>
      <c r="AK964" s="25" t="str">
        <f>VLOOKUP(AC964,Data!A:F,6,0)</f>
        <v>K25TTM</v>
      </c>
      <c r="AL964" s="20" t="str">
        <f t="shared" si="60"/>
        <v>4211 WM+ HNI 10A4 An Bình</v>
      </c>
      <c r="AM964" s="20" t="str">
        <f>VLOOKUP(AC964,Data!A:M,13,0)</f>
        <v>0104918404-002</v>
      </c>
      <c r="AN964" s="20">
        <f>MATCH(L964,[1]Khach_hang!$O:$O,0)</f>
        <v>1143</v>
      </c>
      <c r="AO964" s="20" t="str">
        <f t="shared" si="61"/>
        <v>WIN4211</v>
      </c>
      <c r="AP964" s="20" t="str">
        <f>IF(AND(AM964="0104918404",AO964=""),"WIN"&amp;L964,IF(AO964="",VLOOKUP(AM964,'mã win'!B:J,9,0),""))</f>
        <v/>
      </c>
      <c r="AQ964" s="25" t="str">
        <f t="shared" si="62"/>
        <v>WIN4211</v>
      </c>
      <c r="AR964" s="1">
        <f t="shared" si="63"/>
        <v>76626</v>
      </c>
    </row>
    <row r="965" spans="1:44" x14ac:dyDescent="0.25">
      <c r="A965" s="20">
        <v>8472</v>
      </c>
      <c r="B965" s="21">
        <v>9106053918</v>
      </c>
      <c r="C965" s="22">
        <v>45941</v>
      </c>
      <c r="D965" s="22">
        <v>45946</v>
      </c>
      <c r="E965" s="23">
        <v>45941.486832442097</v>
      </c>
      <c r="F965" s="21" t="s">
        <v>8027</v>
      </c>
      <c r="G965" s="22"/>
      <c r="H965" s="20" t="s">
        <v>4127</v>
      </c>
      <c r="I965" s="21" t="s">
        <v>4128</v>
      </c>
      <c r="J965" s="20" t="s">
        <v>4129</v>
      </c>
      <c r="K965" s="20" t="s">
        <v>4130</v>
      </c>
      <c r="L965" s="21" t="s">
        <v>8028</v>
      </c>
      <c r="M965" s="20" t="s">
        <v>8029</v>
      </c>
      <c r="N965" s="20" t="s">
        <v>8030</v>
      </c>
      <c r="O965" s="20">
        <v>10</v>
      </c>
      <c r="P965" s="21" t="s">
        <v>4131</v>
      </c>
      <c r="Q965" s="20" t="s">
        <v>4099</v>
      </c>
      <c r="R965" s="21" t="s">
        <v>4132</v>
      </c>
      <c r="S965" s="21" t="s">
        <v>4133</v>
      </c>
      <c r="T965" s="20">
        <v>73431</v>
      </c>
      <c r="U965" s="20">
        <v>1</v>
      </c>
      <c r="V965" s="20">
        <v>0</v>
      </c>
      <c r="W965" s="20" t="s">
        <v>8029</v>
      </c>
      <c r="Y965" s="22">
        <v>45941.486830405098</v>
      </c>
      <c r="AA965" s="20" t="s">
        <v>4134</v>
      </c>
      <c r="AB965" s="27">
        <v>9106053918</v>
      </c>
      <c r="AC965" s="25" t="str">
        <f>VLOOKUP(AB965,Data!AF:AG,2,0)</f>
        <v>9106053918-00485336</v>
      </c>
      <c r="AE965" s="25" t="str">
        <f>VLOOKUP(AC965,Data!A:G,7,0)</f>
        <v>00485336</v>
      </c>
      <c r="AF965" s="25" t="str">
        <f>VLOOKUP(AC965,Data!A:D,4,0)</f>
        <v>11/10/2025</v>
      </c>
      <c r="AG965" s="20" t="s">
        <v>55</v>
      </c>
      <c r="AH965" s="25" t="s">
        <v>13132</v>
      </c>
      <c r="AI965" s="25" t="str">
        <f>VLOOKUP(AG965,'mã win'!B:K,10,0)</f>
        <v>B</v>
      </c>
      <c r="AJ965" s="20" t="str">
        <f>VLOOKUP(Q965,'mã sp'!A:B,2,0)</f>
        <v>CGM300</v>
      </c>
      <c r="AK965" s="25" t="str">
        <f>VLOOKUP(AC965,Data!A:F,6,0)</f>
        <v>K25TTM</v>
      </c>
      <c r="AL965" s="20" t="str">
        <f t="shared" si="60"/>
        <v>6485 WM+ HNI 95 Giang Cao</v>
      </c>
      <c r="AM965" s="20" t="str">
        <f>VLOOKUP(AC965,Data!A:M,13,0)</f>
        <v>0104918404-002</v>
      </c>
      <c r="AN965" s="20">
        <f>MATCH(L965,[1]Khach_hang!$O:$O,0)</f>
        <v>1847</v>
      </c>
      <c r="AO965" s="20" t="str">
        <f t="shared" si="61"/>
        <v>WIN6485</v>
      </c>
      <c r="AP965" s="20" t="str">
        <f>IF(AND(AM965="0104918404",AO965=""),"WIN"&amp;L965,IF(AO965="",VLOOKUP(AM965,'mã win'!B:J,9,0),""))</f>
        <v/>
      </c>
      <c r="AQ965" s="25" t="str">
        <f t="shared" si="62"/>
        <v>WIN6485</v>
      </c>
      <c r="AR965" s="1">
        <f t="shared" si="63"/>
        <v>79305.48</v>
      </c>
    </row>
    <row r="966" spans="1:44" x14ac:dyDescent="0.25">
      <c r="A966" s="20">
        <v>8473</v>
      </c>
      <c r="B966" s="21">
        <v>9106053918</v>
      </c>
      <c r="C966" s="22">
        <v>45941</v>
      </c>
      <c r="D966" s="22">
        <v>45946</v>
      </c>
      <c r="E966" s="23">
        <v>45941.486832442097</v>
      </c>
      <c r="F966" s="21" t="s">
        <v>8027</v>
      </c>
      <c r="G966" s="22"/>
      <c r="H966" s="20" t="s">
        <v>4127</v>
      </c>
      <c r="I966" s="21" t="s">
        <v>4128</v>
      </c>
      <c r="J966" s="20" t="s">
        <v>4129</v>
      </c>
      <c r="K966" s="20" t="s">
        <v>4130</v>
      </c>
      <c r="L966" s="21" t="s">
        <v>8028</v>
      </c>
      <c r="M966" s="20" t="s">
        <v>8029</v>
      </c>
      <c r="N966" s="20" t="s">
        <v>8030</v>
      </c>
      <c r="O966" s="20">
        <v>20</v>
      </c>
      <c r="P966" s="21" t="s">
        <v>4137</v>
      </c>
      <c r="Q966" s="20" t="s">
        <v>4098</v>
      </c>
      <c r="R966" s="21" t="s">
        <v>4138</v>
      </c>
      <c r="S966" s="21" t="s">
        <v>4133</v>
      </c>
      <c r="T966" s="20">
        <v>111058</v>
      </c>
      <c r="U966" s="20">
        <v>2</v>
      </c>
      <c r="V966" s="20">
        <v>0</v>
      </c>
      <c r="W966" s="20" t="s">
        <v>8029</v>
      </c>
      <c r="Y966" s="22">
        <v>45941.486830405098</v>
      </c>
      <c r="AA966" s="20" t="s">
        <v>4134</v>
      </c>
      <c r="AB966" s="27">
        <v>9106053918</v>
      </c>
      <c r="AC966" s="25" t="str">
        <f>VLOOKUP(AB966,Data!AF:AG,2,0)</f>
        <v>9106053918-00485336</v>
      </c>
      <c r="AE966" s="25" t="str">
        <f>VLOOKUP(AC966,Data!A:G,7,0)</f>
        <v>00485336</v>
      </c>
      <c r="AF966" s="25" t="str">
        <f>VLOOKUP(AC966,Data!A:D,4,0)</f>
        <v>11/10/2025</v>
      </c>
      <c r="AG966" s="20" t="s">
        <v>55</v>
      </c>
      <c r="AH966" s="25" t="s">
        <v>13132</v>
      </c>
      <c r="AI966" s="25" t="str">
        <f>VLOOKUP(AG966,'mã win'!B:K,10,0)</f>
        <v>B</v>
      </c>
      <c r="AJ966" s="20" t="str">
        <f>VLOOKUP(Q966,'mã sp'!A:B,2,0)</f>
        <v>GM500</v>
      </c>
      <c r="AK966" s="25" t="str">
        <f>VLOOKUP(AC966,Data!A:F,6,0)</f>
        <v>K25TTM</v>
      </c>
      <c r="AL966" s="20" t="str">
        <f t="shared" si="60"/>
        <v>6485 WM+ HNI 95 Giang Cao</v>
      </c>
      <c r="AM966" s="20" t="str">
        <f>VLOOKUP(AC966,Data!A:M,13,0)</f>
        <v>0104918404-002</v>
      </c>
      <c r="AN966" s="20">
        <f>MATCH(L966,[1]Khach_hang!$O:$O,0)</f>
        <v>1847</v>
      </c>
      <c r="AO966" s="20" t="str">
        <f t="shared" si="61"/>
        <v>WIN6485</v>
      </c>
      <c r="AP966" s="20" t="str">
        <f>IF(AND(AM966="0104918404",AO966=""),"WIN"&amp;L966,IF(AO966="",VLOOKUP(AM966,'mã win'!B:J,9,0),""))</f>
        <v/>
      </c>
      <c r="AQ966" s="25" t="str">
        <f t="shared" si="62"/>
        <v>WIN6485</v>
      </c>
      <c r="AR966" s="1">
        <f t="shared" si="63"/>
        <v>239885.28</v>
      </c>
    </row>
    <row r="967" spans="1:44" x14ac:dyDescent="0.25">
      <c r="A967" s="20">
        <v>8474</v>
      </c>
      <c r="B967" s="21">
        <v>9106053918</v>
      </c>
      <c r="C967" s="22">
        <v>45941</v>
      </c>
      <c r="D967" s="22">
        <v>45946</v>
      </c>
      <c r="E967" s="23">
        <v>45941.486832442097</v>
      </c>
      <c r="F967" s="21" t="s">
        <v>8027</v>
      </c>
      <c r="G967" s="22"/>
      <c r="H967" s="20" t="s">
        <v>4127</v>
      </c>
      <c r="I967" s="21" t="s">
        <v>4128</v>
      </c>
      <c r="J967" s="20" t="s">
        <v>4129</v>
      </c>
      <c r="K967" s="20" t="s">
        <v>4130</v>
      </c>
      <c r="L967" s="21" t="s">
        <v>8028</v>
      </c>
      <c r="M967" s="20" t="s">
        <v>8029</v>
      </c>
      <c r="N967" s="20" t="s">
        <v>8030</v>
      </c>
      <c r="O967" s="20">
        <v>30</v>
      </c>
      <c r="P967" s="21" t="s">
        <v>4141</v>
      </c>
      <c r="Q967" s="20" t="s">
        <v>4058</v>
      </c>
      <c r="R967" s="21" t="s">
        <v>4142</v>
      </c>
      <c r="S967" s="21" t="s">
        <v>4133</v>
      </c>
      <c r="T967" s="20">
        <v>37720</v>
      </c>
      <c r="U967" s="20">
        <v>2</v>
      </c>
      <c r="V967" s="20">
        <v>0</v>
      </c>
      <c r="W967" s="20" t="s">
        <v>8029</v>
      </c>
      <c r="Y967" s="22">
        <v>45941.486830405098</v>
      </c>
      <c r="AA967" s="20" t="s">
        <v>4134</v>
      </c>
      <c r="AB967" s="27">
        <v>9106053918</v>
      </c>
      <c r="AC967" s="25" t="str">
        <f>VLOOKUP(AB967,Data!AF:AG,2,0)</f>
        <v>9106053918-00485336</v>
      </c>
      <c r="AE967" s="25" t="str">
        <f>VLOOKUP(AC967,Data!A:G,7,0)</f>
        <v>00485336</v>
      </c>
      <c r="AF967" s="25" t="str">
        <f>VLOOKUP(AC967,Data!A:D,4,0)</f>
        <v>11/10/2025</v>
      </c>
      <c r="AG967" s="20" t="s">
        <v>55</v>
      </c>
      <c r="AH967" s="25" t="s">
        <v>13132</v>
      </c>
      <c r="AI967" s="25" t="str">
        <f>VLOOKUP(AG967,'mã win'!B:K,10,0)</f>
        <v>B</v>
      </c>
      <c r="AJ967" s="20" t="str">
        <f>VLOOKUP(Q967,'mã sp'!A:B,2,0)</f>
        <v>MNH250</v>
      </c>
      <c r="AK967" s="25" t="str">
        <f>VLOOKUP(AC967,Data!A:F,6,0)</f>
        <v>K25TTM</v>
      </c>
      <c r="AL967" s="20" t="str">
        <f t="shared" si="60"/>
        <v>6485 WM+ HNI 95 Giang Cao</v>
      </c>
      <c r="AM967" s="20" t="str">
        <f>VLOOKUP(AC967,Data!A:M,13,0)</f>
        <v>0104918404-002</v>
      </c>
      <c r="AN967" s="20">
        <f>MATCH(L967,[1]Khach_hang!$O:$O,0)</f>
        <v>1847</v>
      </c>
      <c r="AO967" s="20" t="str">
        <f t="shared" si="61"/>
        <v>WIN6485</v>
      </c>
      <c r="AP967" s="20" t="str">
        <f>IF(AND(AM967="0104918404",AO967=""),"WIN"&amp;L967,IF(AO967="",VLOOKUP(AM967,'mã win'!B:J,9,0),""))</f>
        <v/>
      </c>
      <c r="AQ967" s="25" t="str">
        <f t="shared" si="62"/>
        <v>WIN6485</v>
      </c>
      <c r="AR967" s="1">
        <f t="shared" si="63"/>
        <v>81475.199999999997</v>
      </c>
    </row>
    <row r="968" spans="1:44" x14ac:dyDescent="0.25">
      <c r="A968" s="20">
        <v>8475</v>
      </c>
      <c r="B968" s="21">
        <v>9106053931</v>
      </c>
      <c r="C968" s="22">
        <v>45941</v>
      </c>
      <c r="D968" s="22">
        <v>45941</v>
      </c>
      <c r="E968" s="23">
        <v>45941.490564039399</v>
      </c>
      <c r="F968" s="21" t="s">
        <v>8031</v>
      </c>
      <c r="G968" s="22"/>
      <c r="H968" s="20" t="s">
        <v>4127</v>
      </c>
      <c r="I968" s="21" t="s">
        <v>4128</v>
      </c>
      <c r="J968" s="20" t="s">
        <v>4129</v>
      </c>
      <c r="K968" s="20" t="s">
        <v>4130</v>
      </c>
      <c r="L968" s="21" t="s">
        <v>4206</v>
      </c>
      <c r="M968" s="20" t="s">
        <v>4207</v>
      </c>
      <c r="N968" s="20" t="s">
        <v>4208</v>
      </c>
      <c r="O968" s="20">
        <v>10</v>
      </c>
      <c r="P968" s="21" t="s">
        <v>4141</v>
      </c>
      <c r="Q968" s="20" t="s">
        <v>4058</v>
      </c>
      <c r="R968" s="21" t="s">
        <v>4142</v>
      </c>
      <c r="S968" s="21" t="s">
        <v>4133</v>
      </c>
      <c r="T968" s="20">
        <v>37720</v>
      </c>
      <c r="U968" s="20">
        <v>2</v>
      </c>
      <c r="V968" s="20">
        <v>0</v>
      </c>
      <c r="W968" s="20" t="s">
        <v>4207</v>
      </c>
      <c r="Y968" s="22">
        <v>45941.490561574101</v>
      </c>
      <c r="AA968" s="20" t="s">
        <v>4134</v>
      </c>
      <c r="AB968" s="27">
        <v>9106053931</v>
      </c>
      <c r="AC968" s="25" t="str">
        <f>VLOOKUP(AB968,Data!AF:AG,2,0)</f>
        <v>9106053931-00015075</v>
      </c>
      <c r="AE968" s="25" t="str">
        <f>VLOOKUP(AC968,Data!A:G,7,0)</f>
        <v>00015075</v>
      </c>
      <c r="AF968" s="25" t="str">
        <f>VLOOKUP(AC968,Data!A:D,4,0)</f>
        <v>11/10/2025</v>
      </c>
      <c r="AG968" s="20" t="s">
        <v>373</v>
      </c>
      <c r="AH968" s="25" t="s">
        <v>3612</v>
      </c>
      <c r="AI968" s="25" t="str">
        <f>VLOOKUP(AG968,'mã win'!B:K,10,0)</f>
        <v>B</v>
      </c>
      <c r="AJ968" s="20" t="str">
        <f>VLOOKUP(Q968,'mã sp'!A:B,2,0)</f>
        <v>MNH250</v>
      </c>
      <c r="AK968" s="25" t="str">
        <f>VLOOKUP(AC968,Data!A:F,6,0)</f>
        <v>K25TTM</v>
      </c>
      <c r="AL968" s="20" t="str">
        <f t="shared" si="60"/>
        <v>2AG8 WM+ HTH 138 Hà Huy Tập</v>
      </c>
      <c r="AM968" s="20" t="str">
        <f>VLOOKUP(AC968,Data!A:M,13,0)</f>
        <v>0104918404-004</v>
      </c>
      <c r="AO968" s="20" t="str">
        <f t="shared" si="61"/>
        <v/>
      </c>
      <c r="AP968" s="20" t="str">
        <f>IF(AND(AM968="0104918404",AO968=""),"WIN"&amp;L968,IF(AO968="",VLOOKUP(AM968,'mã win'!B:J,9,0),""))</f>
        <v>WIN-HTH-00-004</v>
      </c>
      <c r="AQ968" s="25" t="str">
        <f t="shared" si="62"/>
        <v>WIN-HTH-00-004</v>
      </c>
      <c r="AR968" s="1">
        <f t="shared" si="63"/>
        <v>81475.199999999997</v>
      </c>
    </row>
    <row r="969" spans="1:44" x14ac:dyDescent="0.25">
      <c r="A969" s="20">
        <v>8476</v>
      </c>
      <c r="B969" s="21">
        <v>9106053984</v>
      </c>
      <c r="C969" s="22">
        <v>45941</v>
      </c>
      <c r="D969" s="22">
        <v>45941</v>
      </c>
      <c r="E969" s="23">
        <v>45941.496088576401</v>
      </c>
      <c r="F969" s="21" t="s">
        <v>8032</v>
      </c>
      <c r="G969" s="22"/>
      <c r="H969" s="20" t="s">
        <v>4127</v>
      </c>
      <c r="I969" s="21" t="s">
        <v>4128</v>
      </c>
      <c r="J969" s="20" t="s">
        <v>4129</v>
      </c>
      <c r="K969" s="20" t="s">
        <v>4130</v>
      </c>
      <c r="L969" s="21" t="s">
        <v>6372</v>
      </c>
      <c r="M969" s="20" t="s">
        <v>6373</v>
      </c>
      <c r="N969" s="20" t="s">
        <v>6374</v>
      </c>
      <c r="O969" s="20">
        <v>10</v>
      </c>
      <c r="P969" s="21" t="s">
        <v>4141</v>
      </c>
      <c r="Q969" s="20" t="s">
        <v>4058</v>
      </c>
      <c r="R969" s="21" t="s">
        <v>4142</v>
      </c>
      <c r="S969" s="21" t="s">
        <v>4133</v>
      </c>
      <c r="T969" s="20">
        <v>37720</v>
      </c>
      <c r="U969" s="20">
        <v>1</v>
      </c>
      <c r="V969" s="20">
        <v>0</v>
      </c>
      <c r="W969" s="20" t="s">
        <v>6373</v>
      </c>
      <c r="X969" s="20" t="s">
        <v>6375</v>
      </c>
      <c r="Y969" s="22">
        <v>45941.496086076397</v>
      </c>
      <c r="AA969" s="20" t="s">
        <v>4134</v>
      </c>
      <c r="AB969" s="27">
        <v>9106053984</v>
      </c>
      <c r="AC969" s="25" t="str">
        <f>VLOOKUP(AB969,Data!AF:AG,2,0)</f>
        <v>9106053984-00029105</v>
      </c>
      <c r="AE969" s="25" t="str">
        <f>VLOOKUP(AC969,Data!A:G,7,0)</f>
        <v>00029105</v>
      </c>
      <c r="AF969" s="25" t="str">
        <f>VLOOKUP(AC969,Data!A:D,4,0)</f>
        <v>11/10/2025</v>
      </c>
      <c r="AG969" s="20" t="s">
        <v>310</v>
      </c>
      <c r="AH969" s="25" t="s">
        <v>11590</v>
      </c>
      <c r="AI969" s="25" t="str">
        <f>VLOOKUP(AG969,'mã win'!B:K,10,0)</f>
        <v>B</v>
      </c>
      <c r="AJ969" s="20" t="str">
        <f>VLOOKUP(Q969,'mã sp'!A:B,2,0)</f>
        <v>MNH250</v>
      </c>
      <c r="AK969" s="25" t="str">
        <f>VLOOKUP(AC969,Data!A:F,6,0)</f>
        <v>K25TTM</v>
      </c>
      <c r="AL969" s="20" t="str">
        <f t="shared" si="60"/>
        <v>4064 WM+ HYN 175 The Mariana</v>
      </c>
      <c r="AM969" s="20" t="str">
        <f>VLOOKUP(AC969,Data!A:M,13,0)</f>
        <v>0104918404-056</v>
      </c>
      <c r="AN969" s="20">
        <f>MATCH(L969,[1]Khach_hang!$O:$O,0)</f>
        <v>1071</v>
      </c>
      <c r="AO969" s="20" t="str">
        <f t="shared" si="61"/>
        <v>WIN4064</v>
      </c>
      <c r="AP969" s="20" t="str">
        <f>IF(AND(AM969="0104918404",AO969=""),"WIN"&amp;L969,IF(AO969="",VLOOKUP(AM969,'mã win'!B:J,9,0),""))</f>
        <v/>
      </c>
      <c r="AQ969" s="25" t="str">
        <f t="shared" si="62"/>
        <v>WIN4064</v>
      </c>
      <c r="AR969" s="1">
        <f t="shared" si="63"/>
        <v>40737.599999999999</v>
      </c>
    </row>
    <row r="970" spans="1:44" x14ac:dyDescent="0.25">
      <c r="A970" s="20">
        <v>8477</v>
      </c>
      <c r="B970" s="21">
        <v>9106054008</v>
      </c>
      <c r="C970" s="22">
        <v>45941</v>
      </c>
      <c r="D970" s="22">
        <v>45941</v>
      </c>
      <c r="E970" s="23">
        <v>45941.496089583299</v>
      </c>
      <c r="F970" s="21" t="s">
        <v>8032</v>
      </c>
      <c r="G970" s="22"/>
      <c r="H970" s="20" t="s">
        <v>4127</v>
      </c>
      <c r="I970" s="21" t="s">
        <v>4128</v>
      </c>
      <c r="J970" s="20" t="s">
        <v>4129</v>
      </c>
      <c r="K970" s="20" t="s">
        <v>4130</v>
      </c>
      <c r="L970" s="21" t="s">
        <v>8033</v>
      </c>
      <c r="M970" s="20" t="s">
        <v>8034</v>
      </c>
      <c r="N970" s="20" t="s">
        <v>8035</v>
      </c>
      <c r="O970" s="20">
        <v>10</v>
      </c>
      <c r="P970" s="21" t="s">
        <v>4168</v>
      </c>
      <c r="Q970" s="20" t="s">
        <v>3992</v>
      </c>
      <c r="R970" s="21" t="s">
        <v>4169</v>
      </c>
      <c r="S970" s="21" t="s">
        <v>4133</v>
      </c>
      <c r="T970" s="20">
        <v>111606</v>
      </c>
      <c r="U970" s="20">
        <v>3</v>
      </c>
      <c r="V970" s="20">
        <v>0</v>
      </c>
      <c r="W970" s="20" t="s">
        <v>8034</v>
      </c>
      <c r="X970" s="20" t="s">
        <v>8036</v>
      </c>
      <c r="Y970" s="22">
        <v>45941.496087465297</v>
      </c>
      <c r="AA970" s="20" t="s">
        <v>4134</v>
      </c>
      <c r="AB970" s="27">
        <v>9106054008</v>
      </c>
      <c r="AC970" s="25" t="str">
        <f>VLOOKUP(AB970,Data!AF:AG,2,0)</f>
        <v>9106054008-00161189</v>
      </c>
      <c r="AE970" s="25" t="str">
        <f>VLOOKUP(AC970,Data!A:G,7,0)</f>
        <v>00161189</v>
      </c>
      <c r="AF970" s="25" t="str">
        <f>VLOOKUP(AC970,Data!A:D,4,0)</f>
        <v>11/10/2025</v>
      </c>
      <c r="AG970" s="20" t="s">
        <v>198</v>
      </c>
      <c r="AH970" s="25" t="s">
        <v>14525</v>
      </c>
      <c r="AI970" s="25" t="str">
        <f>VLOOKUP(AG970,'mã win'!B:K,10,0)</f>
        <v>N</v>
      </c>
      <c r="AJ970" s="20" t="str">
        <f>VLOOKUP(Q970,'mã sp'!A:B,2,0)</f>
        <v>GXD500</v>
      </c>
      <c r="AK970" s="25" t="str">
        <f>VLOOKUP(AC970,Data!A:F,6,0)</f>
        <v>K25TTM</v>
      </c>
      <c r="AL970" s="20" t="str">
        <f t="shared" si="60"/>
        <v>3175 WIN HCM 10B-10C Lê Minh Xuân</v>
      </c>
      <c r="AM970" s="20" t="str">
        <f>VLOOKUP(AC970,Data!A:M,13,0)</f>
        <v>0104918404</v>
      </c>
      <c r="AN970" s="20">
        <f>MATCH(L970,[1]Khach_hang!$O:$O,0)</f>
        <v>720</v>
      </c>
      <c r="AO970" s="20" t="str">
        <f t="shared" si="61"/>
        <v>WIN3175</v>
      </c>
      <c r="AP970" s="20" t="str">
        <f>IF(AND(AM970="0104918404",AO970=""),"WIN"&amp;L970,IF(AO970="",VLOOKUP(AM970,'mã win'!B:J,9,0),""))</f>
        <v/>
      </c>
      <c r="AQ970" s="25" t="str">
        <f t="shared" si="62"/>
        <v>WIN3175</v>
      </c>
      <c r="AR970" s="1">
        <f t="shared" si="63"/>
        <v>361603.44</v>
      </c>
    </row>
    <row r="971" spans="1:44" x14ac:dyDescent="0.25">
      <c r="A971" s="20">
        <v>8478</v>
      </c>
      <c r="B971" s="21">
        <v>9106054008</v>
      </c>
      <c r="C971" s="22">
        <v>45941</v>
      </c>
      <c r="D971" s="22">
        <v>45941</v>
      </c>
      <c r="E971" s="23">
        <v>45941.496089583299</v>
      </c>
      <c r="F971" s="21" t="s">
        <v>8032</v>
      </c>
      <c r="G971" s="22"/>
      <c r="H971" s="20" t="s">
        <v>4127</v>
      </c>
      <c r="I971" s="21" t="s">
        <v>4128</v>
      </c>
      <c r="J971" s="20" t="s">
        <v>4129</v>
      </c>
      <c r="K971" s="20" t="s">
        <v>4130</v>
      </c>
      <c r="L971" s="21" t="s">
        <v>8033</v>
      </c>
      <c r="M971" s="20" t="s">
        <v>8034</v>
      </c>
      <c r="N971" s="20" t="s">
        <v>8035</v>
      </c>
      <c r="O971" s="20">
        <v>20</v>
      </c>
      <c r="P971" s="21" t="s">
        <v>4137</v>
      </c>
      <c r="Q971" s="20" t="s">
        <v>4098</v>
      </c>
      <c r="R971" s="21" t="s">
        <v>4138</v>
      </c>
      <c r="S971" s="21" t="s">
        <v>4133</v>
      </c>
      <c r="T971" s="20">
        <v>111058</v>
      </c>
      <c r="U971" s="20">
        <v>1</v>
      </c>
      <c r="V971" s="20">
        <v>0</v>
      </c>
      <c r="W971" s="20" t="s">
        <v>8034</v>
      </c>
      <c r="X971" s="20" t="s">
        <v>8036</v>
      </c>
      <c r="Y971" s="22">
        <v>45941.496087465297</v>
      </c>
      <c r="AA971" s="20" t="s">
        <v>4134</v>
      </c>
      <c r="AB971" s="27">
        <v>9106054008</v>
      </c>
      <c r="AC971" s="25" t="str">
        <f>VLOOKUP(AB971,Data!AF:AG,2,0)</f>
        <v>9106054008-00161189</v>
      </c>
      <c r="AE971" s="25" t="str">
        <f>VLOOKUP(AC971,Data!A:G,7,0)</f>
        <v>00161189</v>
      </c>
      <c r="AF971" s="25" t="str">
        <f>VLOOKUP(AC971,Data!A:D,4,0)</f>
        <v>11/10/2025</v>
      </c>
      <c r="AG971" s="20" t="s">
        <v>198</v>
      </c>
      <c r="AH971" s="25" t="s">
        <v>14525</v>
      </c>
      <c r="AI971" s="25" t="str">
        <f>VLOOKUP(AG971,'mã win'!B:K,10,0)</f>
        <v>N</v>
      </c>
      <c r="AJ971" s="20" t="str">
        <f>VLOOKUP(Q971,'mã sp'!A:B,2,0)</f>
        <v>GM500</v>
      </c>
      <c r="AK971" s="25" t="str">
        <f>VLOOKUP(AC971,Data!A:F,6,0)</f>
        <v>K25TTM</v>
      </c>
      <c r="AL971" s="20" t="str">
        <f t="shared" si="60"/>
        <v>3175 WIN HCM 10B-10C Lê Minh Xuân</v>
      </c>
      <c r="AM971" s="20" t="str">
        <f>VLOOKUP(AC971,Data!A:M,13,0)</f>
        <v>0104918404</v>
      </c>
      <c r="AN971" s="20">
        <f>MATCH(L971,[1]Khach_hang!$O:$O,0)</f>
        <v>720</v>
      </c>
      <c r="AO971" s="20" t="str">
        <f t="shared" si="61"/>
        <v>WIN3175</v>
      </c>
      <c r="AP971" s="20" t="str">
        <f>IF(AND(AM971="0104918404",AO971=""),"WIN"&amp;L971,IF(AO971="",VLOOKUP(AM971,'mã win'!B:J,9,0),""))</f>
        <v/>
      </c>
      <c r="AQ971" s="25" t="str">
        <f t="shared" si="62"/>
        <v>WIN3175</v>
      </c>
      <c r="AR971" s="1">
        <f t="shared" si="63"/>
        <v>119942.64</v>
      </c>
    </row>
    <row r="972" spans="1:44" x14ac:dyDescent="0.25">
      <c r="A972" s="20">
        <v>8479</v>
      </c>
      <c r="B972" s="21">
        <v>9106054008</v>
      </c>
      <c r="C972" s="22">
        <v>45941</v>
      </c>
      <c r="D972" s="22">
        <v>45941</v>
      </c>
      <c r="E972" s="23">
        <v>45941.496089583299</v>
      </c>
      <c r="F972" s="21" t="s">
        <v>8032</v>
      </c>
      <c r="G972" s="22"/>
      <c r="H972" s="20" t="s">
        <v>4127</v>
      </c>
      <c r="I972" s="21" t="s">
        <v>4128</v>
      </c>
      <c r="J972" s="20" t="s">
        <v>4129</v>
      </c>
      <c r="K972" s="20" t="s">
        <v>4130</v>
      </c>
      <c r="L972" s="21" t="s">
        <v>8033</v>
      </c>
      <c r="M972" s="20" t="s">
        <v>8034</v>
      </c>
      <c r="N972" s="20" t="s">
        <v>8035</v>
      </c>
      <c r="O972" s="20">
        <v>30</v>
      </c>
      <c r="P972" s="21" t="s">
        <v>4171</v>
      </c>
      <c r="Q972" s="20" t="s">
        <v>3998</v>
      </c>
      <c r="R972" s="21" t="s">
        <v>4172</v>
      </c>
      <c r="S972" s="21" t="s">
        <v>4133</v>
      </c>
      <c r="T972" s="20">
        <v>49500</v>
      </c>
      <c r="U972" s="20">
        <v>2</v>
      </c>
      <c r="V972" s="20">
        <v>0</v>
      </c>
      <c r="W972" s="20" t="s">
        <v>8034</v>
      </c>
      <c r="X972" s="20" t="s">
        <v>8036</v>
      </c>
      <c r="Y972" s="22">
        <v>45941.496087465297</v>
      </c>
      <c r="AA972" s="20" t="s">
        <v>4134</v>
      </c>
      <c r="AB972" s="27">
        <v>9106054008</v>
      </c>
      <c r="AC972" s="25" t="str">
        <f>VLOOKUP(AB972,Data!AF:AG,2,0)</f>
        <v>9106054008-00161189</v>
      </c>
      <c r="AE972" s="25" t="str">
        <f>VLOOKUP(AC972,Data!A:G,7,0)</f>
        <v>00161189</v>
      </c>
      <c r="AF972" s="25" t="str">
        <f>VLOOKUP(AC972,Data!A:D,4,0)</f>
        <v>11/10/2025</v>
      </c>
      <c r="AG972" s="20" t="s">
        <v>198</v>
      </c>
      <c r="AH972" s="25" t="s">
        <v>14525</v>
      </c>
      <c r="AI972" s="25" t="str">
        <f>VLOOKUP(AG972,'mã win'!B:K,10,0)</f>
        <v>N</v>
      </c>
      <c r="AJ972" s="20" t="str">
        <f>VLOOKUP(Q972,'mã sp'!A:B,2,0)</f>
        <v>GL250</v>
      </c>
      <c r="AK972" s="25" t="str">
        <f>VLOOKUP(AC972,Data!A:F,6,0)</f>
        <v>K25TTM</v>
      </c>
      <c r="AL972" s="20" t="str">
        <f t="shared" si="60"/>
        <v>3175 WIN HCM 10B-10C Lê Minh Xuân</v>
      </c>
      <c r="AM972" s="20" t="str">
        <f>VLOOKUP(AC972,Data!A:M,13,0)</f>
        <v>0104918404</v>
      </c>
      <c r="AN972" s="20">
        <f>MATCH(L972,[1]Khach_hang!$O:$O,0)</f>
        <v>720</v>
      </c>
      <c r="AO972" s="20" t="str">
        <f t="shared" si="61"/>
        <v>WIN3175</v>
      </c>
      <c r="AP972" s="20" t="str">
        <f>IF(AND(AM972="0104918404",AO972=""),"WIN"&amp;L972,IF(AO972="",VLOOKUP(AM972,'mã win'!B:J,9,0),""))</f>
        <v/>
      </c>
      <c r="AQ972" s="25" t="str">
        <f t="shared" si="62"/>
        <v>WIN3175</v>
      </c>
      <c r="AR972" s="1">
        <f t="shared" si="63"/>
        <v>106920</v>
      </c>
    </row>
    <row r="973" spans="1:44" x14ac:dyDescent="0.25">
      <c r="A973" s="20">
        <v>8480</v>
      </c>
      <c r="B973" s="21">
        <v>9106054008</v>
      </c>
      <c r="C973" s="22">
        <v>45941</v>
      </c>
      <c r="D973" s="22">
        <v>45941</v>
      </c>
      <c r="E973" s="23">
        <v>45941.496089583299</v>
      </c>
      <c r="F973" s="21" t="s">
        <v>8032</v>
      </c>
      <c r="G973" s="22"/>
      <c r="H973" s="20" t="s">
        <v>4127</v>
      </c>
      <c r="I973" s="21" t="s">
        <v>4128</v>
      </c>
      <c r="J973" s="20" t="s">
        <v>4129</v>
      </c>
      <c r="K973" s="20" t="s">
        <v>4130</v>
      </c>
      <c r="L973" s="21" t="s">
        <v>8033</v>
      </c>
      <c r="M973" s="20" t="s">
        <v>8034</v>
      </c>
      <c r="N973" s="20" t="s">
        <v>8035</v>
      </c>
      <c r="O973" s="20">
        <v>40</v>
      </c>
      <c r="P973" s="21" t="s">
        <v>4131</v>
      </c>
      <c r="Q973" s="20" t="s">
        <v>4099</v>
      </c>
      <c r="R973" s="21" t="s">
        <v>4132</v>
      </c>
      <c r="S973" s="21" t="s">
        <v>4133</v>
      </c>
      <c r="T973" s="20">
        <v>73431</v>
      </c>
      <c r="U973" s="20">
        <v>1</v>
      </c>
      <c r="V973" s="20">
        <v>0</v>
      </c>
      <c r="W973" s="20" t="s">
        <v>8034</v>
      </c>
      <c r="X973" s="20" t="s">
        <v>8036</v>
      </c>
      <c r="Y973" s="22">
        <v>45941.496087465297</v>
      </c>
      <c r="AA973" s="20" t="s">
        <v>4134</v>
      </c>
      <c r="AB973" s="27">
        <v>9106054008</v>
      </c>
      <c r="AC973" s="25" t="str">
        <f>VLOOKUP(AB973,Data!AF:AG,2,0)</f>
        <v>9106054008-00161189</v>
      </c>
      <c r="AE973" s="25" t="str">
        <f>VLOOKUP(AC973,Data!A:G,7,0)</f>
        <v>00161189</v>
      </c>
      <c r="AF973" s="25" t="str">
        <f>VLOOKUP(AC973,Data!A:D,4,0)</f>
        <v>11/10/2025</v>
      </c>
      <c r="AG973" s="20" t="s">
        <v>198</v>
      </c>
      <c r="AH973" s="25" t="s">
        <v>14525</v>
      </c>
      <c r="AI973" s="25" t="str">
        <f>VLOOKUP(AG973,'mã win'!B:K,10,0)</f>
        <v>N</v>
      </c>
      <c r="AJ973" s="20" t="str">
        <f>VLOOKUP(Q973,'mã sp'!A:B,2,0)</f>
        <v>CGM300</v>
      </c>
      <c r="AK973" s="25" t="str">
        <f>VLOOKUP(AC973,Data!A:F,6,0)</f>
        <v>K25TTM</v>
      </c>
      <c r="AL973" s="20" t="str">
        <f t="shared" si="60"/>
        <v>3175 WIN HCM 10B-10C Lê Minh Xuân</v>
      </c>
      <c r="AM973" s="20" t="str">
        <f>VLOOKUP(AC973,Data!A:M,13,0)</f>
        <v>0104918404</v>
      </c>
      <c r="AN973" s="20">
        <f>MATCH(L973,[1]Khach_hang!$O:$O,0)</f>
        <v>720</v>
      </c>
      <c r="AO973" s="20" t="str">
        <f t="shared" si="61"/>
        <v>WIN3175</v>
      </c>
      <c r="AP973" s="20" t="str">
        <f>IF(AND(AM973="0104918404",AO973=""),"WIN"&amp;L973,IF(AO973="",VLOOKUP(AM973,'mã win'!B:J,9,0),""))</f>
        <v/>
      </c>
      <c r="AQ973" s="25" t="str">
        <f t="shared" si="62"/>
        <v>WIN3175</v>
      </c>
      <c r="AR973" s="1">
        <f t="shared" si="63"/>
        <v>79305.48</v>
      </c>
    </row>
    <row r="974" spans="1:44" x14ac:dyDescent="0.25">
      <c r="A974" s="20">
        <v>8481</v>
      </c>
      <c r="B974" s="21">
        <v>9106054035</v>
      </c>
      <c r="C974" s="22">
        <v>45941</v>
      </c>
      <c r="D974" s="22">
        <v>45946</v>
      </c>
      <c r="E974" s="23">
        <v>45941.502888506897</v>
      </c>
      <c r="F974" s="21" t="s">
        <v>8037</v>
      </c>
      <c r="G974" s="22"/>
      <c r="H974" s="20" t="s">
        <v>4127</v>
      </c>
      <c r="I974" s="21" t="s">
        <v>4128</v>
      </c>
      <c r="J974" s="20" t="s">
        <v>4129</v>
      </c>
      <c r="K974" s="20" t="s">
        <v>4130</v>
      </c>
      <c r="L974" s="21" t="s">
        <v>6061</v>
      </c>
      <c r="M974" s="20" t="s">
        <v>6062</v>
      </c>
      <c r="N974" s="20" t="s">
        <v>6063</v>
      </c>
      <c r="O974" s="20">
        <v>10</v>
      </c>
      <c r="P974" s="21" t="s">
        <v>4131</v>
      </c>
      <c r="Q974" s="20" t="s">
        <v>4099</v>
      </c>
      <c r="R974" s="21" t="s">
        <v>4132</v>
      </c>
      <c r="S974" s="21" t="s">
        <v>4133</v>
      </c>
      <c r="T974" s="20">
        <v>73431</v>
      </c>
      <c r="U974" s="20">
        <v>4</v>
      </c>
      <c r="V974" s="20">
        <v>0</v>
      </c>
      <c r="W974" s="20" t="s">
        <v>6062</v>
      </c>
      <c r="X974" s="20" t="s">
        <v>4161</v>
      </c>
      <c r="Y974" s="22">
        <v>45941.502885914299</v>
      </c>
      <c r="AA974" s="20" t="s">
        <v>4134</v>
      </c>
      <c r="AB974" s="27">
        <v>9106054035</v>
      </c>
      <c r="AC974" s="25" t="str">
        <f>VLOOKUP(AB974,Data!AF:AG,2,0)</f>
        <v>9106054035-00081686</v>
      </c>
      <c r="AE974" s="25" t="str">
        <f>VLOOKUP(AC974,Data!A:G,7,0)</f>
        <v>00081686</v>
      </c>
      <c r="AF974" s="25" t="str">
        <f>VLOOKUP(AC974,Data!A:D,4,0)</f>
        <v>11/10/2025</v>
      </c>
      <c r="AG974" s="20" t="s">
        <v>64</v>
      </c>
      <c r="AH974" s="25" t="s">
        <v>3639</v>
      </c>
      <c r="AI974" s="25" t="str">
        <f>VLOOKUP(AG974,'mã win'!B:K,10,0)</f>
        <v>N</v>
      </c>
      <c r="AJ974" s="20" t="str">
        <f>VLOOKUP(Q974,'mã sp'!A:B,2,0)</f>
        <v>CGM300</v>
      </c>
      <c r="AK974" s="25" t="str">
        <f>VLOOKUP(AC974,Data!A:F,6,0)</f>
        <v>K25TTM</v>
      </c>
      <c r="AL974" s="20" t="str">
        <f t="shared" si="60"/>
        <v>3737 WM+ DNG 92 Nguyễn Bảo</v>
      </c>
      <c r="AM974" s="20" t="str">
        <f>VLOOKUP(AC974,Data!A:M,13,0)</f>
        <v>0104918404-009</v>
      </c>
      <c r="AO974" s="20" t="str">
        <f t="shared" si="61"/>
        <v/>
      </c>
      <c r="AP974" s="20" t="str">
        <f>IF(AND(AM974="0104918404",AO974=""),"WIN"&amp;L974,IF(AO974="",VLOOKUP(AM974,'mã win'!B:J,9,0),""))</f>
        <v>WIN-DNG-01-009</v>
      </c>
      <c r="AQ974" s="25" t="str">
        <f t="shared" si="62"/>
        <v>WIN-DNG-01-009</v>
      </c>
      <c r="AR974" s="1">
        <f t="shared" si="63"/>
        <v>317221.92</v>
      </c>
    </row>
    <row r="975" spans="1:44" x14ac:dyDescent="0.25">
      <c r="A975" s="20">
        <v>8482</v>
      </c>
      <c r="B975" s="21">
        <v>9106054069</v>
      </c>
      <c r="C975" s="22">
        <v>45941</v>
      </c>
      <c r="D975" s="22">
        <v>45941</v>
      </c>
      <c r="E975" s="23">
        <v>45941.5030449884</v>
      </c>
      <c r="F975" s="21" t="s">
        <v>8038</v>
      </c>
      <c r="G975" s="22"/>
      <c r="H975" s="20" t="s">
        <v>4127</v>
      </c>
      <c r="I975" s="21" t="s">
        <v>4128</v>
      </c>
      <c r="J975" s="20" t="s">
        <v>4129</v>
      </c>
      <c r="K975" s="20" t="s">
        <v>4130</v>
      </c>
      <c r="L975" s="21" t="s">
        <v>4875</v>
      </c>
      <c r="M975" s="20" t="s">
        <v>4876</v>
      </c>
      <c r="N975" s="20" t="s">
        <v>4877</v>
      </c>
      <c r="O975" s="20">
        <v>10</v>
      </c>
      <c r="P975" s="21" t="s">
        <v>4150</v>
      </c>
      <c r="Q975" s="20" t="s">
        <v>3966</v>
      </c>
      <c r="R975" s="21" t="s">
        <v>4151</v>
      </c>
      <c r="S975" s="21" t="s">
        <v>4133</v>
      </c>
      <c r="T975" s="20">
        <v>70950</v>
      </c>
      <c r="U975" s="20">
        <v>1</v>
      </c>
      <c r="V975" s="20">
        <v>0</v>
      </c>
      <c r="W975" s="20" t="s">
        <v>4876</v>
      </c>
      <c r="Y975" s="22">
        <v>45941.503042361102</v>
      </c>
      <c r="AA975" s="20" t="s">
        <v>4134</v>
      </c>
      <c r="AB975" s="27">
        <v>9106054069</v>
      </c>
      <c r="AC975" s="25" t="str">
        <f>VLOOKUP(AB975,Data!AF:AG,2,0)</f>
        <v>9106054069-00037782</v>
      </c>
      <c r="AE975" s="25" t="str">
        <f>VLOOKUP(AC975,Data!A:G,7,0)</f>
        <v>00037782</v>
      </c>
      <c r="AF975" s="25" t="str">
        <f>VLOOKUP(AC975,Data!A:D,4,0)</f>
        <v>11/10/2025</v>
      </c>
      <c r="AG975" s="20" t="s">
        <v>107</v>
      </c>
      <c r="AH975" s="25" t="s">
        <v>3829</v>
      </c>
      <c r="AI975" s="25" t="str">
        <f>VLOOKUP(AG975,'mã win'!B:K,10,0)</f>
        <v>B</v>
      </c>
      <c r="AJ975" s="20" t="str">
        <f>VLOOKUP(Q975,'mã sp'!A:B,2,0)</f>
        <v>CN300</v>
      </c>
      <c r="AK975" s="25" t="str">
        <f>VLOOKUP(AC975,Data!A:F,6,0)</f>
        <v>K25TTM</v>
      </c>
      <c r="AL975" s="20" t="str">
        <f t="shared" si="60"/>
        <v>2BH1 WM+ NAN 129 Mai Lão Bạng</v>
      </c>
      <c r="AM975" s="20" t="str">
        <f>VLOOKUP(AC975,Data!A:M,13,0)</f>
        <v>0104918404-058</v>
      </c>
      <c r="AO975" s="20" t="str">
        <f t="shared" si="61"/>
        <v/>
      </c>
      <c r="AP975" s="20" t="str">
        <f>IF(AND(AM975="0104918404",AO975=""),"WIN"&amp;L975,IF(AO975="",VLOOKUP(AM975,'mã win'!B:J,9,0),""))</f>
        <v>WIN-058</v>
      </c>
      <c r="AQ975" s="25" t="str">
        <f t="shared" si="62"/>
        <v>WIN-058</v>
      </c>
      <c r="AR975" s="1">
        <f t="shared" si="63"/>
        <v>76626</v>
      </c>
    </row>
    <row r="976" spans="1:44" x14ac:dyDescent="0.25">
      <c r="A976" s="20">
        <v>8483</v>
      </c>
      <c r="B976" s="21">
        <v>9106054097</v>
      </c>
      <c r="C976" s="22">
        <v>45941</v>
      </c>
      <c r="D976" s="22">
        <v>45946</v>
      </c>
      <c r="E976" s="23">
        <v>45941.507892395799</v>
      </c>
      <c r="F976" s="21" t="s">
        <v>8039</v>
      </c>
      <c r="G976" s="22"/>
      <c r="H976" s="20" t="s">
        <v>4127</v>
      </c>
      <c r="I976" s="21" t="s">
        <v>4128</v>
      </c>
      <c r="J976" s="20" t="s">
        <v>4129</v>
      </c>
      <c r="K976" s="20" t="s">
        <v>4130</v>
      </c>
      <c r="L976" s="21" t="s">
        <v>8040</v>
      </c>
      <c r="M976" s="20" t="s">
        <v>8041</v>
      </c>
      <c r="N976" s="20" t="s">
        <v>8042</v>
      </c>
      <c r="O976" s="20">
        <v>10</v>
      </c>
      <c r="P976" s="21" t="s">
        <v>4131</v>
      </c>
      <c r="Q976" s="20" t="s">
        <v>4099</v>
      </c>
      <c r="R976" s="21" t="s">
        <v>4132</v>
      </c>
      <c r="S976" s="21" t="s">
        <v>4133</v>
      </c>
      <c r="T976" s="20">
        <v>73431</v>
      </c>
      <c r="U976" s="20">
        <v>3</v>
      </c>
      <c r="V976" s="20">
        <v>0</v>
      </c>
      <c r="W976" s="20" t="s">
        <v>8041</v>
      </c>
      <c r="Y976" s="22">
        <v>45941.507889583299</v>
      </c>
      <c r="AA976" s="20" t="s">
        <v>4134</v>
      </c>
      <c r="AB976" s="27">
        <v>9106054097</v>
      </c>
      <c r="AC976" s="25" t="str">
        <f>VLOOKUP(AB976,Data!AF:AG,2,0)</f>
        <v>9106054097-00485405</v>
      </c>
      <c r="AE976" s="25" t="str">
        <f>VLOOKUP(AC976,Data!A:G,7,0)</f>
        <v>00485405</v>
      </c>
      <c r="AF976" s="25" t="str">
        <f>VLOOKUP(AC976,Data!A:D,4,0)</f>
        <v>11/10/2025</v>
      </c>
      <c r="AG976" s="20" t="s">
        <v>55</v>
      </c>
      <c r="AH976" s="25" t="s">
        <v>12779</v>
      </c>
      <c r="AI976" s="25" t="str">
        <f>VLOOKUP(AG976,'mã win'!B:K,10,0)</f>
        <v>B</v>
      </c>
      <c r="AJ976" s="20" t="str">
        <f>VLOOKUP(Q976,'mã sp'!A:B,2,0)</f>
        <v>CGM300</v>
      </c>
      <c r="AK976" s="25" t="str">
        <f>VLOOKUP(AC976,Data!A:F,6,0)</f>
        <v>K25TTM</v>
      </c>
      <c r="AL976" s="20" t="str">
        <f t="shared" si="60"/>
        <v>5968 WM+ HNI 44 Phúc Diễn</v>
      </c>
      <c r="AM976" s="20" t="str">
        <f>VLOOKUP(AC976,Data!A:M,13,0)</f>
        <v>0104918404-002</v>
      </c>
      <c r="AN976" s="20">
        <f>MATCH(L976,[1]Khach_hang!$O:$O,0)</f>
        <v>1668</v>
      </c>
      <c r="AO976" s="20" t="str">
        <f t="shared" si="61"/>
        <v>WIN5968</v>
      </c>
      <c r="AP976" s="20" t="str">
        <f>IF(AND(AM976="0104918404",AO976=""),"WIN"&amp;L976,IF(AO976="",VLOOKUP(AM976,'mã win'!B:J,9,0),""))</f>
        <v/>
      </c>
      <c r="AQ976" s="25" t="str">
        <f t="shared" si="62"/>
        <v>WIN5968</v>
      </c>
      <c r="AR976" s="1">
        <f t="shared" si="63"/>
        <v>237916.44</v>
      </c>
    </row>
    <row r="977" spans="1:44" x14ac:dyDescent="0.25">
      <c r="A977" s="20">
        <v>8484</v>
      </c>
      <c r="B977" s="21">
        <v>9106054095</v>
      </c>
      <c r="C977" s="22">
        <v>45941</v>
      </c>
      <c r="D977" s="22">
        <v>45948</v>
      </c>
      <c r="E977" s="23">
        <v>45941.509783993097</v>
      </c>
      <c r="F977" s="21" t="s">
        <v>8043</v>
      </c>
      <c r="G977" s="22"/>
      <c r="H977" s="20" t="s">
        <v>4127</v>
      </c>
      <c r="I977" s="21" t="s">
        <v>4128</v>
      </c>
      <c r="J977" s="20" t="s">
        <v>4129</v>
      </c>
      <c r="K977" s="20" t="s">
        <v>4130</v>
      </c>
      <c r="L977" s="21" t="s">
        <v>8044</v>
      </c>
      <c r="M977" s="20" t="s">
        <v>8045</v>
      </c>
      <c r="N977" s="20" t="s">
        <v>8046</v>
      </c>
      <c r="O977" s="20">
        <v>10</v>
      </c>
      <c r="P977" s="21" t="s">
        <v>4131</v>
      </c>
      <c r="Q977" s="20" t="s">
        <v>4099</v>
      </c>
      <c r="R977" s="21" t="s">
        <v>4132</v>
      </c>
      <c r="S977" s="21" t="s">
        <v>4133</v>
      </c>
      <c r="T977" s="20">
        <v>73431</v>
      </c>
      <c r="U977" s="20">
        <v>3</v>
      </c>
      <c r="V977" s="20">
        <v>0</v>
      </c>
      <c r="W977" s="20" t="s">
        <v>8045</v>
      </c>
      <c r="Y977" s="22">
        <v>45941.5097816782</v>
      </c>
      <c r="AA977" s="20" t="s">
        <v>4134</v>
      </c>
      <c r="AB977" s="27">
        <v>9106054095</v>
      </c>
      <c r="AC977" s="25" t="str">
        <f>VLOOKUP(AB977,Data!AF:AG,2,0)</f>
        <v>9106054095-00015107</v>
      </c>
      <c r="AE977" s="25" t="str">
        <f>VLOOKUP(AC977,Data!A:G,7,0)</f>
        <v>00015107</v>
      </c>
      <c r="AF977" s="25" t="str">
        <f>VLOOKUP(AC977,Data!A:D,4,0)</f>
        <v>11/10/2025</v>
      </c>
      <c r="AG977" s="20" t="s">
        <v>247</v>
      </c>
      <c r="AH977" s="25" t="s">
        <v>3795</v>
      </c>
      <c r="AI977" s="25" t="str">
        <f>VLOOKUP(AG977,'mã win'!B:K,10,0)</f>
        <v>N</v>
      </c>
      <c r="AJ977" s="20" t="str">
        <f>VLOOKUP(Q977,'mã sp'!A:B,2,0)</f>
        <v>CGM300</v>
      </c>
      <c r="AK977" s="25" t="str">
        <f>VLOOKUP(AC977,Data!A:F,6,0)</f>
        <v>K25TTM</v>
      </c>
      <c r="AL977" s="20" t="str">
        <f t="shared" si="60"/>
        <v>6897 WM+ VTU 2B Lương Thế Vinh</v>
      </c>
      <c r="AM977" s="20" t="str">
        <f>VLOOKUP(AC977,Data!A:M,13,0)</f>
        <v>0104918404-047</v>
      </c>
      <c r="AO977" s="20" t="str">
        <f t="shared" si="61"/>
        <v/>
      </c>
      <c r="AP977" s="20" t="str">
        <f>IF(AND(AM977="0104918404",AO977=""),"WIN"&amp;L977,IF(AO977="",VLOOKUP(AM977,'mã win'!B:J,9,0),""))</f>
        <v>WIN-047</v>
      </c>
      <c r="AQ977" s="25" t="str">
        <f t="shared" si="62"/>
        <v>WIN-047</v>
      </c>
      <c r="AR977" s="1">
        <f t="shared" si="63"/>
        <v>237916.44</v>
      </c>
    </row>
    <row r="978" spans="1:44" x14ac:dyDescent="0.25">
      <c r="A978" s="20">
        <v>8485</v>
      </c>
      <c r="B978" s="21">
        <v>9106054095</v>
      </c>
      <c r="C978" s="22">
        <v>45941</v>
      </c>
      <c r="D978" s="22">
        <v>45948</v>
      </c>
      <c r="E978" s="23">
        <v>45941.509783993097</v>
      </c>
      <c r="F978" s="21" t="s">
        <v>8043</v>
      </c>
      <c r="G978" s="22"/>
      <c r="H978" s="20" t="s">
        <v>4127</v>
      </c>
      <c r="I978" s="21" t="s">
        <v>4128</v>
      </c>
      <c r="J978" s="20" t="s">
        <v>4129</v>
      </c>
      <c r="K978" s="20" t="s">
        <v>4130</v>
      </c>
      <c r="L978" s="21" t="s">
        <v>8044</v>
      </c>
      <c r="M978" s="20" t="s">
        <v>8045</v>
      </c>
      <c r="N978" s="20" t="s">
        <v>8046</v>
      </c>
      <c r="O978" s="20">
        <v>20</v>
      </c>
      <c r="P978" s="21" t="s">
        <v>4137</v>
      </c>
      <c r="Q978" s="20" t="s">
        <v>4098</v>
      </c>
      <c r="R978" s="21" t="s">
        <v>4138</v>
      </c>
      <c r="S978" s="21" t="s">
        <v>4133</v>
      </c>
      <c r="T978" s="20">
        <v>111058</v>
      </c>
      <c r="U978" s="20">
        <v>5</v>
      </c>
      <c r="V978" s="20">
        <v>0</v>
      </c>
      <c r="W978" s="20" t="s">
        <v>8045</v>
      </c>
      <c r="Y978" s="22">
        <v>45941.5097816782</v>
      </c>
      <c r="AA978" s="20" t="s">
        <v>4134</v>
      </c>
      <c r="AB978" s="27">
        <v>9106054095</v>
      </c>
      <c r="AC978" s="25" t="str">
        <f>VLOOKUP(AB978,Data!AF:AG,2,0)</f>
        <v>9106054095-00015107</v>
      </c>
      <c r="AE978" s="25" t="str">
        <f>VLOOKUP(AC978,Data!A:G,7,0)</f>
        <v>00015107</v>
      </c>
      <c r="AF978" s="25" t="str">
        <f>VLOOKUP(AC978,Data!A:D,4,0)</f>
        <v>11/10/2025</v>
      </c>
      <c r="AG978" s="20" t="s">
        <v>247</v>
      </c>
      <c r="AH978" s="25" t="s">
        <v>3795</v>
      </c>
      <c r="AI978" s="25" t="str">
        <f>VLOOKUP(AG978,'mã win'!B:K,10,0)</f>
        <v>N</v>
      </c>
      <c r="AJ978" s="20" t="str">
        <f>VLOOKUP(Q978,'mã sp'!A:B,2,0)</f>
        <v>GM500</v>
      </c>
      <c r="AK978" s="25" t="str">
        <f>VLOOKUP(AC978,Data!A:F,6,0)</f>
        <v>K25TTM</v>
      </c>
      <c r="AL978" s="20" t="str">
        <f t="shared" si="60"/>
        <v>6897 WM+ VTU 2B Lương Thế Vinh</v>
      </c>
      <c r="AM978" s="20" t="str">
        <f>VLOOKUP(AC978,Data!A:M,13,0)</f>
        <v>0104918404-047</v>
      </c>
      <c r="AO978" s="20" t="str">
        <f t="shared" si="61"/>
        <v/>
      </c>
      <c r="AP978" s="20" t="str">
        <f>IF(AND(AM978="0104918404",AO978=""),"WIN"&amp;L978,IF(AO978="",VLOOKUP(AM978,'mã win'!B:J,9,0),""))</f>
        <v>WIN-047</v>
      </c>
      <c r="AQ978" s="25" t="str">
        <f t="shared" si="62"/>
        <v>WIN-047</v>
      </c>
      <c r="AR978" s="1">
        <f t="shared" si="63"/>
        <v>599713.19999999995</v>
      </c>
    </row>
    <row r="979" spans="1:44" x14ac:dyDescent="0.25">
      <c r="A979" s="20">
        <v>8486</v>
      </c>
      <c r="B979" s="21">
        <v>9106054095</v>
      </c>
      <c r="C979" s="22">
        <v>45941</v>
      </c>
      <c r="D979" s="22">
        <v>45948</v>
      </c>
      <c r="E979" s="23">
        <v>45941.509783993097</v>
      </c>
      <c r="F979" s="21" t="s">
        <v>8043</v>
      </c>
      <c r="G979" s="22"/>
      <c r="H979" s="20" t="s">
        <v>4127</v>
      </c>
      <c r="I979" s="21" t="s">
        <v>4128</v>
      </c>
      <c r="J979" s="20" t="s">
        <v>4129</v>
      </c>
      <c r="K979" s="20" t="s">
        <v>4130</v>
      </c>
      <c r="L979" s="21" t="s">
        <v>8044</v>
      </c>
      <c r="M979" s="20" t="s">
        <v>8045</v>
      </c>
      <c r="N979" s="20" t="s">
        <v>8046</v>
      </c>
      <c r="O979" s="20">
        <v>30</v>
      </c>
      <c r="P979" s="21" t="s">
        <v>4139</v>
      </c>
      <c r="Q979" s="20" t="s">
        <v>3948</v>
      </c>
      <c r="R979" s="21" t="s">
        <v>4140</v>
      </c>
      <c r="S979" s="21" t="s">
        <v>4133</v>
      </c>
      <c r="T979" s="20">
        <v>74250</v>
      </c>
      <c r="U979" s="20">
        <v>2</v>
      </c>
      <c r="V979" s="20">
        <v>0</v>
      </c>
      <c r="W979" s="20" t="s">
        <v>8045</v>
      </c>
      <c r="Y979" s="22">
        <v>45941.5097816782</v>
      </c>
      <c r="AA979" s="20" t="s">
        <v>4134</v>
      </c>
      <c r="AB979" s="27">
        <v>9106054095</v>
      </c>
      <c r="AC979" s="25" t="str">
        <f>VLOOKUP(AB979,Data!AF:AG,2,0)</f>
        <v>9106054095-00015107</v>
      </c>
      <c r="AE979" s="25" t="str">
        <f>VLOOKUP(AC979,Data!A:G,7,0)</f>
        <v>00015107</v>
      </c>
      <c r="AF979" s="25" t="str">
        <f>VLOOKUP(AC979,Data!A:D,4,0)</f>
        <v>11/10/2025</v>
      </c>
      <c r="AG979" s="20" t="s">
        <v>247</v>
      </c>
      <c r="AH979" s="25" t="s">
        <v>3795</v>
      </c>
      <c r="AI979" s="25" t="str">
        <f>VLOOKUP(AG979,'mã win'!B:K,10,0)</f>
        <v>N</v>
      </c>
      <c r="AJ979" s="20" t="str">
        <f>VLOOKUP(Q979,'mã sp'!A:B,2,0)</f>
        <v>CC300</v>
      </c>
      <c r="AK979" s="25" t="str">
        <f>VLOOKUP(AC979,Data!A:F,6,0)</f>
        <v>K25TTM</v>
      </c>
      <c r="AL979" s="20" t="str">
        <f t="shared" si="60"/>
        <v>6897 WM+ VTU 2B Lương Thế Vinh</v>
      </c>
      <c r="AM979" s="20" t="str">
        <f>VLOOKUP(AC979,Data!A:M,13,0)</f>
        <v>0104918404-047</v>
      </c>
      <c r="AO979" s="20" t="str">
        <f t="shared" si="61"/>
        <v/>
      </c>
      <c r="AP979" s="20" t="str">
        <f>IF(AND(AM979="0104918404",AO979=""),"WIN"&amp;L979,IF(AO979="",VLOOKUP(AM979,'mã win'!B:J,9,0),""))</f>
        <v>WIN-047</v>
      </c>
      <c r="AQ979" s="25" t="str">
        <f t="shared" si="62"/>
        <v>WIN-047</v>
      </c>
      <c r="AR979" s="1">
        <f t="shared" si="63"/>
        <v>160380</v>
      </c>
    </row>
    <row r="980" spans="1:44" x14ac:dyDescent="0.25">
      <c r="A980" s="20">
        <v>8487</v>
      </c>
      <c r="B980" s="21">
        <v>9106054095</v>
      </c>
      <c r="C980" s="22">
        <v>45941</v>
      </c>
      <c r="D980" s="22">
        <v>45948</v>
      </c>
      <c r="E980" s="23">
        <v>45941.509783993097</v>
      </c>
      <c r="F980" s="21" t="s">
        <v>8043</v>
      </c>
      <c r="G980" s="22"/>
      <c r="H980" s="20" t="s">
        <v>4127</v>
      </c>
      <c r="I980" s="21" t="s">
        <v>4128</v>
      </c>
      <c r="J980" s="20" t="s">
        <v>4129</v>
      </c>
      <c r="K980" s="20" t="s">
        <v>4130</v>
      </c>
      <c r="L980" s="21" t="s">
        <v>8044</v>
      </c>
      <c r="M980" s="20" t="s">
        <v>8045</v>
      </c>
      <c r="N980" s="20" t="s">
        <v>8046</v>
      </c>
      <c r="O980" s="20">
        <v>40</v>
      </c>
      <c r="P980" s="21" t="s">
        <v>4168</v>
      </c>
      <c r="Q980" s="20" t="s">
        <v>3992</v>
      </c>
      <c r="R980" s="21" t="s">
        <v>4169</v>
      </c>
      <c r="S980" s="21" t="s">
        <v>4133</v>
      </c>
      <c r="T980" s="20">
        <v>111606</v>
      </c>
      <c r="U980" s="20">
        <v>2</v>
      </c>
      <c r="V980" s="20">
        <v>0</v>
      </c>
      <c r="W980" s="20" t="s">
        <v>8045</v>
      </c>
      <c r="Y980" s="22">
        <v>45941.5097816782</v>
      </c>
      <c r="AA980" s="20" t="s">
        <v>4134</v>
      </c>
      <c r="AB980" s="27">
        <v>9106054095</v>
      </c>
      <c r="AC980" s="25" t="str">
        <f>VLOOKUP(AB980,Data!AF:AG,2,0)</f>
        <v>9106054095-00015107</v>
      </c>
      <c r="AE980" s="25" t="str">
        <f>VLOOKUP(AC980,Data!A:G,7,0)</f>
        <v>00015107</v>
      </c>
      <c r="AF980" s="25" t="str">
        <f>VLOOKUP(AC980,Data!A:D,4,0)</f>
        <v>11/10/2025</v>
      </c>
      <c r="AG980" s="20" t="s">
        <v>247</v>
      </c>
      <c r="AH980" s="25" t="s">
        <v>3795</v>
      </c>
      <c r="AI980" s="25" t="str">
        <f>VLOOKUP(AG980,'mã win'!B:K,10,0)</f>
        <v>N</v>
      </c>
      <c r="AJ980" s="20" t="str">
        <f>VLOOKUP(Q980,'mã sp'!A:B,2,0)</f>
        <v>GXD500</v>
      </c>
      <c r="AK980" s="25" t="str">
        <f>VLOOKUP(AC980,Data!A:F,6,0)</f>
        <v>K25TTM</v>
      </c>
      <c r="AL980" s="20" t="str">
        <f t="shared" si="60"/>
        <v>6897 WM+ VTU 2B Lương Thế Vinh</v>
      </c>
      <c r="AM980" s="20" t="str">
        <f>VLOOKUP(AC980,Data!A:M,13,0)</f>
        <v>0104918404-047</v>
      </c>
      <c r="AO980" s="20" t="str">
        <f t="shared" si="61"/>
        <v/>
      </c>
      <c r="AP980" s="20" t="str">
        <f>IF(AND(AM980="0104918404",AO980=""),"WIN"&amp;L980,IF(AO980="",VLOOKUP(AM980,'mã win'!B:J,9,0),""))</f>
        <v>WIN-047</v>
      </c>
      <c r="AQ980" s="25" t="str">
        <f t="shared" si="62"/>
        <v>WIN-047</v>
      </c>
      <c r="AR980" s="1">
        <f t="shared" si="63"/>
        <v>241068.96</v>
      </c>
    </row>
    <row r="981" spans="1:44" x14ac:dyDescent="0.25">
      <c r="A981" s="20">
        <v>8488</v>
      </c>
      <c r="B981" s="21">
        <v>9106054095</v>
      </c>
      <c r="C981" s="22">
        <v>45941</v>
      </c>
      <c r="D981" s="22">
        <v>45948</v>
      </c>
      <c r="E981" s="23">
        <v>45941.509783993097</v>
      </c>
      <c r="F981" s="21" t="s">
        <v>8043</v>
      </c>
      <c r="G981" s="22"/>
      <c r="H981" s="20" t="s">
        <v>4127</v>
      </c>
      <c r="I981" s="21" t="s">
        <v>4128</v>
      </c>
      <c r="J981" s="20" t="s">
        <v>4129</v>
      </c>
      <c r="K981" s="20" t="s">
        <v>4130</v>
      </c>
      <c r="L981" s="21" t="s">
        <v>8044</v>
      </c>
      <c r="M981" s="20" t="s">
        <v>8045</v>
      </c>
      <c r="N981" s="20" t="s">
        <v>8046</v>
      </c>
      <c r="O981" s="20">
        <v>50</v>
      </c>
      <c r="P981" s="21" t="s">
        <v>4152</v>
      </c>
      <c r="Q981" s="20" t="s">
        <v>4012</v>
      </c>
      <c r="R981" s="21" t="s">
        <v>4153</v>
      </c>
      <c r="S981" s="21" t="s">
        <v>4133</v>
      </c>
      <c r="T981" s="20">
        <v>50182</v>
      </c>
      <c r="U981" s="20">
        <v>4</v>
      </c>
      <c r="V981" s="20">
        <v>0</v>
      </c>
      <c r="W981" s="20" t="s">
        <v>8045</v>
      </c>
      <c r="Y981" s="22">
        <v>45941.5097816782</v>
      </c>
      <c r="AA981" s="20" t="s">
        <v>4134</v>
      </c>
      <c r="AB981" s="27">
        <v>9106054095</v>
      </c>
      <c r="AC981" s="25" t="str">
        <f>VLOOKUP(AB981,Data!AF:AG,2,0)</f>
        <v>9106054095-00015107</v>
      </c>
      <c r="AE981" s="25" t="str">
        <f>VLOOKUP(AC981,Data!A:G,7,0)</f>
        <v>00015107</v>
      </c>
      <c r="AF981" s="25" t="str">
        <f>VLOOKUP(AC981,Data!A:D,4,0)</f>
        <v>11/10/2025</v>
      </c>
      <c r="AG981" s="20" t="s">
        <v>247</v>
      </c>
      <c r="AH981" s="25" t="s">
        <v>3795</v>
      </c>
      <c r="AI981" s="25" t="str">
        <f>VLOOKUP(AG981,'mã win'!B:K,10,0)</f>
        <v>N</v>
      </c>
      <c r="AJ981" s="20" t="str">
        <f>VLOOKUP(Q981,'mã sp'!A:B,2,0)</f>
        <v>GTLX250G</v>
      </c>
      <c r="AK981" s="25" t="str">
        <f>VLOOKUP(AC981,Data!A:F,6,0)</f>
        <v>K25TTM</v>
      </c>
      <c r="AL981" s="20" t="str">
        <f t="shared" si="60"/>
        <v>6897 WM+ VTU 2B Lương Thế Vinh</v>
      </c>
      <c r="AM981" s="20" t="str">
        <f>VLOOKUP(AC981,Data!A:M,13,0)</f>
        <v>0104918404-047</v>
      </c>
      <c r="AO981" s="20" t="str">
        <f t="shared" si="61"/>
        <v/>
      </c>
      <c r="AP981" s="20" t="str">
        <f>IF(AND(AM981="0104918404",AO981=""),"WIN"&amp;L981,IF(AO981="",VLOOKUP(AM981,'mã win'!B:J,9,0),""))</f>
        <v>WIN-047</v>
      </c>
      <c r="AQ981" s="25" t="str">
        <f t="shared" si="62"/>
        <v>WIN-047</v>
      </c>
      <c r="AR981" s="1">
        <f t="shared" si="63"/>
        <v>216786.24</v>
      </c>
    </row>
    <row r="982" spans="1:44" x14ac:dyDescent="0.25">
      <c r="A982" s="20">
        <v>8489</v>
      </c>
      <c r="B982" s="21">
        <v>9106054129</v>
      </c>
      <c r="C982" s="22">
        <v>45941</v>
      </c>
      <c r="D982" s="22">
        <v>45941</v>
      </c>
      <c r="E982" s="23">
        <v>45941.513343483799</v>
      </c>
      <c r="F982" s="21" t="s">
        <v>8047</v>
      </c>
      <c r="G982" s="22"/>
      <c r="H982" s="20" t="s">
        <v>4127</v>
      </c>
      <c r="I982" s="21" t="s">
        <v>4128</v>
      </c>
      <c r="J982" s="20" t="s">
        <v>4129</v>
      </c>
      <c r="K982" s="20" t="s">
        <v>4130</v>
      </c>
      <c r="L982" s="21" t="s">
        <v>8048</v>
      </c>
      <c r="M982" s="20" t="s">
        <v>8049</v>
      </c>
      <c r="N982" s="20" t="s">
        <v>8050</v>
      </c>
      <c r="O982" s="20">
        <v>10</v>
      </c>
      <c r="P982" s="21" t="s">
        <v>4168</v>
      </c>
      <c r="Q982" s="20" t="s">
        <v>3992</v>
      </c>
      <c r="R982" s="21" t="s">
        <v>4169</v>
      </c>
      <c r="S982" s="21" t="s">
        <v>4133</v>
      </c>
      <c r="T982" s="20">
        <v>111606</v>
      </c>
      <c r="U982" s="20">
        <v>4</v>
      </c>
      <c r="V982" s="20">
        <v>0</v>
      </c>
      <c r="W982" s="20" t="s">
        <v>8049</v>
      </c>
      <c r="X982" s="20" t="s">
        <v>8051</v>
      </c>
      <c r="Y982" s="22">
        <v>45941.513340972197</v>
      </c>
      <c r="AA982" s="20" t="s">
        <v>4134</v>
      </c>
      <c r="AB982" s="27">
        <v>9106054129</v>
      </c>
      <c r="AC982" s="25" t="str">
        <f>VLOOKUP(AB982,Data!AF:AG,2,0)</f>
        <v>9106054129-00161205</v>
      </c>
      <c r="AE982" s="25" t="str">
        <f>VLOOKUP(AC982,Data!A:G,7,0)</f>
        <v>00161205</v>
      </c>
      <c r="AF982" s="25" t="str">
        <f>VLOOKUP(AC982,Data!A:D,4,0)</f>
        <v>11/10/2025</v>
      </c>
      <c r="AG982" s="20" t="s">
        <v>198</v>
      </c>
      <c r="AH982" s="25" t="s">
        <v>11912</v>
      </c>
      <c r="AI982" s="25" t="str">
        <f>VLOOKUP(AG982,'mã win'!B:K,10,0)</f>
        <v>N</v>
      </c>
      <c r="AJ982" s="20" t="str">
        <f>VLOOKUP(Q982,'mã sp'!A:B,2,0)</f>
        <v>GXD500</v>
      </c>
      <c r="AK982" s="25" t="str">
        <f>VLOOKUP(AC982,Data!A:F,6,0)</f>
        <v>K25TTM</v>
      </c>
      <c r="AL982" s="20" t="str">
        <f t="shared" si="60"/>
        <v>4412 WM+ HCM 34 Chử Đồng Tử</v>
      </c>
      <c r="AM982" s="20" t="str">
        <f>VLOOKUP(AC982,Data!A:M,13,0)</f>
        <v>0104918404</v>
      </c>
      <c r="AN982" s="20">
        <f>MATCH(L982,[1]Khach_hang!$O:$O,0)</f>
        <v>1232</v>
      </c>
      <c r="AO982" s="20" t="str">
        <f t="shared" si="61"/>
        <v>WIN4412</v>
      </c>
      <c r="AP982" s="20" t="str">
        <f>IF(AND(AM982="0104918404",AO982=""),"WIN"&amp;L982,IF(AO982="",VLOOKUP(AM982,'mã win'!B:J,9,0),""))</f>
        <v/>
      </c>
      <c r="AQ982" s="25" t="str">
        <f t="shared" si="62"/>
        <v>WIN4412</v>
      </c>
      <c r="AR982" s="1">
        <f t="shared" si="63"/>
        <v>482137.92</v>
      </c>
    </row>
    <row r="983" spans="1:44" x14ac:dyDescent="0.25">
      <c r="A983" s="20">
        <v>8490</v>
      </c>
      <c r="B983" s="21">
        <v>9106054129</v>
      </c>
      <c r="C983" s="22">
        <v>45941</v>
      </c>
      <c r="D983" s="22">
        <v>45941</v>
      </c>
      <c r="E983" s="23">
        <v>45941.513343483799</v>
      </c>
      <c r="F983" s="21" t="s">
        <v>8047</v>
      </c>
      <c r="G983" s="22"/>
      <c r="H983" s="20" t="s">
        <v>4127</v>
      </c>
      <c r="I983" s="21" t="s">
        <v>4128</v>
      </c>
      <c r="J983" s="20" t="s">
        <v>4129</v>
      </c>
      <c r="K983" s="20" t="s">
        <v>4130</v>
      </c>
      <c r="L983" s="21" t="s">
        <v>8048</v>
      </c>
      <c r="M983" s="20" t="s">
        <v>8049</v>
      </c>
      <c r="N983" s="20" t="s">
        <v>8050</v>
      </c>
      <c r="O983" s="20">
        <v>20</v>
      </c>
      <c r="P983" s="21" t="s">
        <v>4171</v>
      </c>
      <c r="Q983" s="20" t="s">
        <v>3998</v>
      </c>
      <c r="R983" s="21" t="s">
        <v>4172</v>
      </c>
      <c r="S983" s="21" t="s">
        <v>4133</v>
      </c>
      <c r="T983" s="20">
        <v>49500</v>
      </c>
      <c r="U983" s="20">
        <v>5</v>
      </c>
      <c r="V983" s="20">
        <v>0</v>
      </c>
      <c r="W983" s="20" t="s">
        <v>8049</v>
      </c>
      <c r="X983" s="20" t="s">
        <v>8051</v>
      </c>
      <c r="Y983" s="22">
        <v>45941.513340972197</v>
      </c>
      <c r="AA983" s="20" t="s">
        <v>4134</v>
      </c>
      <c r="AB983" s="27">
        <v>9106054129</v>
      </c>
      <c r="AC983" s="25" t="str">
        <f>VLOOKUP(AB983,Data!AF:AG,2,0)</f>
        <v>9106054129-00161205</v>
      </c>
      <c r="AE983" s="25" t="str">
        <f>VLOOKUP(AC983,Data!A:G,7,0)</f>
        <v>00161205</v>
      </c>
      <c r="AF983" s="25" t="str">
        <f>VLOOKUP(AC983,Data!A:D,4,0)</f>
        <v>11/10/2025</v>
      </c>
      <c r="AG983" s="20" t="s">
        <v>198</v>
      </c>
      <c r="AH983" s="25" t="s">
        <v>11912</v>
      </c>
      <c r="AI983" s="25" t="str">
        <f>VLOOKUP(AG983,'mã win'!B:K,10,0)</f>
        <v>N</v>
      </c>
      <c r="AJ983" s="20" t="str">
        <f>VLOOKUP(Q983,'mã sp'!A:B,2,0)</f>
        <v>GL250</v>
      </c>
      <c r="AK983" s="25" t="str">
        <f>VLOOKUP(AC983,Data!A:F,6,0)</f>
        <v>K25TTM</v>
      </c>
      <c r="AL983" s="20" t="str">
        <f t="shared" si="60"/>
        <v>4412 WM+ HCM 34 Chử Đồng Tử</v>
      </c>
      <c r="AM983" s="20" t="str">
        <f>VLOOKUP(AC983,Data!A:M,13,0)</f>
        <v>0104918404</v>
      </c>
      <c r="AN983" s="20">
        <f>MATCH(L983,[1]Khach_hang!$O:$O,0)</f>
        <v>1232</v>
      </c>
      <c r="AO983" s="20" t="str">
        <f t="shared" si="61"/>
        <v>WIN4412</v>
      </c>
      <c r="AP983" s="20" t="str">
        <f>IF(AND(AM983="0104918404",AO983=""),"WIN"&amp;L983,IF(AO983="",VLOOKUP(AM983,'mã win'!B:J,9,0),""))</f>
        <v/>
      </c>
      <c r="AQ983" s="25" t="str">
        <f t="shared" si="62"/>
        <v>WIN4412</v>
      </c>
      <c r="AR983" s="1">
        <f t="shared" si="63"/>
        <v>267300</v>
      </c>
    </row>
    <row r="984" spans="1:44" x14ac:dyDescent="0.25">
      <c r="A984" s="20">
        <v>8491</v>
      </c>
      <c r="B984" s="21">
        <v>9106054129</v>
      </c>
      <c r="C984" s="22">
        <v>45941</v>
      </c>
      <c r="D984" s="22">
        <v>45941</v>
      </c>
      <c r="E984" s="23">
        <v>45941.513343483799</v>
      </c>
      <c r="F984" s="21" t="s">
        <v>8047</v>
      </c>
      <c r="G984" s="22"/>
      <c r="H984" s="20" t="s">
        <v>4127</v>
      </c>
      <c r="I984" s="21" t="s">
        <v>4128</v>
      </c>
      <c r="J984" s="20" t="s">
        <v>4129</v>
      </c>
      <c r="K984" s="20" t="s">
        <v>4130</v>
      </c>
      <c r="L984" s="21" t="s">
        <v>8048</v>
      </c>
      <c r="M984" s="20" t="s">
        <v>8049</v>
      </c>
      <c r="N984" s="20" t="s">
        <v>8050</v>
      </c>
      <c r="O984" s="20">
        <v>30</v>
      </c>
      <c r="P984" s="21" t="s">
        <v>4137</v>
      </c>
      <c r="Q984" s="20" t="s">
        <v>4098</v>
      </c>
      <c r="R984" s="21" t="s">
        <v>4138</v>
      </c>
      <c r="S984" s="21" t="s">
        <v>4133</v>
      </c>
      <c r="T984" s="20">
        <v>111058</v>
      </c>
      <c r="U984" s="20">
        <v>2</v>
      </c>
      <c r="V984" s="20">
        <v>0</v>
      </c>
      <c r="W984" s="20" t="s">
        <v>8049</v>
      </c>
      <c r="X984" s="20" t="s">
        <v>8051</v>
      </c>
      <c r="Y984" s="22">
        <v>45941.513340972197</v>
      </c>
      <c r="AA984" s="20" t="s">
        <v>4134</v>
      </c>
      <c r="AB984" s="27">
        <v>9106054129</v>
      </c>
      <c r="AC984" s="25" t="str">
        <f>VLOOKUP(AB984,Data!AF:AG,2,0)</f>
        <v>9106054129-00161205</v>
      </c>
      <c r="AE984" s="25" t="str">
        <f>VLOOKUP(AC984,Data!A:G,7,0)</f>
        <v>00161205</v>
      </c>
      <c r="AF984" s="25" t="str">
        <f>VLOOKUP(AC984,Data!A:D,4,0)</f>
        <v>11/10/2025</v>
      </c>
      <c r="AG984" s="20" t="s">
        <v>198</v>
      </c>
      <c r="AH984" s="25" t="s">
        <v>11912</v>
      </c>
      <c r="AI984" s="25" t="str">
        <f>VLOOKUP(AG984,'mã win'!B:K,10,0)</f>
        <v>N</v>
      </c>
      <c r="AJ984" s="20" t="str">
        <f>VLOOKUP(Q984,'mã sp'!A:B,2,0)</f>
        <v>GM500</v>
      </c>
      <c r="AK984" s="25" t="str">
        <f>VLOOKUP(AC984,Data!A:F,6,0)</f>
        <v>K25TTM</v>
      </c>
      <c r="AL984" s="20" t="str">
        <f t="shared" si="60"/>
        <v>4412 WM+ HCM 34 Chử Đồng Tử</v>
      </c>
      <c r="AM984" s="20" t="str">
        <f>VLOOKUP(AC984,Data!A:M,13,0)</f>
        <v>0104918404</v>
      </c>
      <c r="AN984" s="20">
        <f>MATCH(L984,[1]Khach_hang!$O:$O,0)</f>
        <v>1232</v>
      </c>
      <c r="AO984" s="20" t="str">
        <f t="shared" si="61"/>
        <v>WIN4412</v>
      </c>
      <c r="AP984" s="20" t="str">
        <f>IF(AND(AM984="0104918404",AO984=""),"WIN"&amp;L984,IF(AO984="",VLOOKUP(AM984,'mã win'!B:J,9,0),""))</f>
        <v/>
      </c>
      <c r="AQ984" s="25" t="str">
        <f t="shared" si="62"/>
        <v>WIN4412</v>
      </c>
      <c r="AR984" s="1">
        <f t="shared" si="63"/>
        <v>239885.28</v>
      </c>
    </row>
    <row r="985" spans="1:44" x14ac:dyDescent="0.25">
      <c r="A985" s="20">
        <v>8492</v>
      </c>
      <c r="B985" s="21">
        <v>9106054129</v>
      </c>
      <c r="C985" s="22">
        <v>45941</v>
      </c>
      <c r="D985" s="22">
        <v>45941</v>
      </c>
      <c r="E985" s="23">
        <v>45941.513343483799</v>
      </c>
      <c r="F985" s="21" t="s">
        <v>8047</v>
      </c>
      <c r="G985" s="22"/>
      <c r="H985" s="20" t="s">
        <v>4127</v>
      </c>
      <c r="I985" s="21" t="s">
        <v>4128</v>
      </c>
      <c r="J985" s="20" t="s">
        <v>4129</v>
      </c>
      <c r="K985" s="20" t="s">
        <v>4130</v>
      </c>
      <c r="L985" s="21" t="s">
        <v>8048</v>
      </c>
      <c r="M985" s="20" t="s">
        <v>8049</v>
      </c>
      <c r="N985" s="20" t="s">
        <v>8050</v>
      </c>
      <c r="O985" s="20">
        <v>40</v>
      </c>
      <c r="P985" s="21" t="s">
        <v>4135</v>
      </c>
      <c r="Q985" s="20" t="s">
        <v>4086</v>
      </c>
      <c r="R985" s="21" t="s">
        <v>4136</v>
      </c>
      <c r="S985" s="21" t="s">
        <v>4133</v>
      </c>
      <c r="T985" s="20">
        <v>45588</v>
      </c>
      <c r="U985" s="20">
        <v>2</v>
      </c>
      <c r="V985" s="20">
        <v>0</v>
      </c>
      <c r="W985" s="20" t="s">
        <v>8049</v>
      </c>
      <c r="X985" s="20" t="s">
        <v>8051</v>
      </c>
      <c r="Y985" s="22">
        <v>45941.513340972197</v>
      </c>
      <c r="AA985" s="20" t="s">
        <v>4134</v>
      </c>
      <c r="AB985" s="27">
        <v>9106054129</v>
      </c>
      <c r="AC985" s="25" t="str">
        <f>VLOOKUP(AB985,Data!AF:AG,2,0)</f>
        <v>9106054129-00161205</v>
      </c>
      <c r="AE985" s="25" t="str">
        <f>VLOOKUP(AC985,Data!A:G,7,0)</f>
        <v>00161205</v>
      </c>
      <c r="AF985" s="25" t="str">
        <f>VLOOKUP(AC985,Data!A:D,4,0)</f>
        <v>11/10/2025</v>
      </c>
      <c r="AG985" s="20" t="s">
        <v>198</v>
      </c>
      <c r="AH985" s="25" t="s">
        <v>11912</v>
      </c>
      <c r="AI985" s="25" t="str">
        <f>VLOOKUP(AG985,'mã win'!B:K,10,0)</f>
        <v>N</v>
      </c>
      <c r="AJ985" s="20" t="str">
        <f>VLOOKUP(Q985,'mã sp'!A:B,2,0)</f>
        <v>TH200</v>
      </c>
      <c r="AK985" s="25" t="str">
        <f>VLOOKUP(AC985,Data!A:F,6,0)</f>
        <v>K25TTM</v>
      </c>
      <c r="AL985" s="20" t="str">
        <f t="shared" si="60"/>
        <v>4412 WM+ HCM 34 Chử Đồng Tử</v>
      </c>
      <c r="AM985" s="20" t="str">
        <f>VLOOKUP(AC985,Data!A:M,13,0)</f>
        <v>0104918404</v>
      </c>
      <c r="AN985" s="20">
        <f>MATCH(L985,[1]Khach_hang!$O:$O,0)</f>
        <v>1232</v>
      </c>
      <c r="AO985" s="20" t="str">
        <f t="shared" si="61"/>
        <v>WIN4412</v>
      </c>
      <c r="AP985" s="20" t="str">
        <f>IF(AND(AM985="0104918404",AO985=""),"WIN"&amp;L985,IF(AO985="",VLOOKUP(AM985,'mã win'!B:J,9,0),""))</f>
        <v/>
      </c>
      <c r="AQ985" s="25" t="str">
        <f t="shared" si="62"/>
        <v>WIN4412</v>
      </c>
      <c r="AR985" s="1">
        <f t="shared" si="63"/>
        <v>98470.080000000002</v>
      </c>
    </row>
    <row r="986" spans="1:44" x14ac:dyDescent="0.25">
      <c r="A986" s="20">
        <v>8493</v>
      </c>
      <c r="B986" s="21">
        <v>9106054129</v>
      </c>
      <c r="C986" s="22">
        <v>45941</v>
      </c>
      <c r="D986" s="22">
        <v>45941</v>
      </c>
      <c r="E986" s="23">
        <v>45941.513343483799</v>
      </c>
      <c r="F986" s="21" t="s">
        <v>8047</v>
      </c>
      <c r="G986" s="22"/>
      <c r="H986" s="20" t="s">
        <v>4127</v>
      </c>
      <c r="I986" s="21" t="s">
        <v>4128</v>
      </c>
      <c r="J986" s="20" t="s">
        <v>4129</v>
      </c>
      <c r="K986" s="20" t="s">
        <v>4130</v>
      </c>
      <c r="L986" s="21" t="s">
        <v>8048</v>
      </c>
      <c r="M986" s="20" t="s">
        <v>8049</v>
      </c>
      <c r="N986" s="20" t="s">
        <v>8050</v>
      </c>
      <c r="O986" s="20">
        <v>50</v>
      </c>
      <c r="P986" s="21" t="s">
        <v>4131</v>
      </c>
      <c r="Q986" s="20" t="s">
        <v>4099</v>
      </c>
      <c r="R986" s="21" t="s">
        <v>4132</v>
      </c>
      <c r="S986" s="21" t="s">
        <v>4133</v>
      </c>
      <c r="T986" s="20">
        <v>73431</v>
      </c>
      <c r="U986" s="20">
        <v>1</v>
      </c>
      <c r="V986" s="20">
        <v>0</v>
      </c>
      <c r="W986" s="20" t="s">
        <v>8049</v>
      </c>
      <c r="X986" s="20" t="s">
        <v>8051</v>
      </c>
      <c r="Y986" s="22">
        <v>45941.513340972197</v>
      </c>
      <c r="AA986" s="20" t="s">
        <v>4134</v>
      </c>
      <c r="AB986" s="27">
        <v>9106054129</v>
      </c>
      <c r="AC986" s="25" t="str">
        <f>VLOOKUP(AB986,Data!AF:AG,2,0)</f>
        <v>9106054129-00161205</v>
      </c>
      <c r="AE986" s="25" t="str">
        <f>VLOOKUP(AC986,Data!A:G,7,0)</f>
        <v>00161205</v>
      </c>
      <c r="AF986" s="25" t="str">
        <f>VLOOKUP(AC986,Data!A:D,4,0)</f>
        <v>11/10/2025</v>
      </c>
      <c r="AG986" s="20" t="s">
        <v>198</v>
      </c>
      <c r="AH986" s="25" t="s">
        <v>11912</v>
      </c>
      <c r="AI986" s="25" t="str">
        <f>VLOOKUP(AG986,'mã win'!B:K,10,0)</f>
        <v>N</v>
      </c>
      <c r="AJ986" s="20" t="str">
        <f>VLOOKUP(Q986,'mã sp'!A:B,2,0)</f>
        <v>CGM300</v>
      </c>
      <c r="AK986" s="25" t="str">
        <f>VLOOKUP(AC986,Data!A:F,6,0)</f>
        <v>K25TTM</v>
      </c>
      <c r="AL986" s="20" t="str">
        <f t="shared" si="60"/>
        <v>4412 WM+ HCM 34 Chử Đồng Tử</v>
      </c>
      <c r="AM986" s="20" t="str">
        <f>VLOOKUP(AC986,Data!A:M,13,0)</f>
        <v>0104918404</v>
      </c>
      <c r="AN986" s="20">
        <f>MATCH(L986,[1]Khach_hang!$O:$O,0)</f>
        <v>1232</v>
      </c>
      <c r="AO986" s="20" t="str">
        <f t="shared" si="61"/>
        <v>WIN4412</v>
      </c>
      <c r="AP986" s="20" t="str">
        <f>IF(AND(AM986="0104918404",AO986=""),"WIN"&amp;L986,IF(AO986="",VLOOKUP(AM986,'mã win'!B:J,9,0),""))</f>
        <v/>
      </c>
      <c r="AQ986" s="25" t="str">
        <f t="shared" si="62"/>
        <v>WIN4412</v>
      </c>
      <c r="AR986" s="1">
        <f t="shared" si="63"/>
        <v>79305.48</v>
      </c>
    </row>
    <row r="987" spans="1:44" x14ac:dyDescent="0.25">
      <c r="A987" s="20">
        <v>8494</v>
      </c>
      <c r="B987" s="21">
        <v>9106054159</v>
      </c>
      <c r="C987" s="22">
        <v>45941</v>
      </c>
      <c r="D987" s="22">
        <v>45946</v>
      </c>
      <c r="E987" s="23">
        <v>45941.517697766198</v>
      </c>
      <c r="F987" s="21" t="s">
        <v>8052</v>
      </c>
      <c r="G987" s="22"/>
      <c r="H987" s="20" t="s">
        <v>4127</v>
      </c>
      <c r="I987" s="21" t="s">
        <v>4128</v>
      </c>
      <c r="J987" s="20" t="s">
        <v>4129</v>
      </c>
      <c r="K987" s="20" t="s">
        <v>4130</v>
      </c>
      <c r="L987" s="21" t="s">
        <v>8053</v>
      </c>
      <c r="M987" s="20" t="s">
        <v>8054</v>
      </c>
      <c r="N987" s="20" t="s">
        <v>8055</v>
      </c>
      <c r="O987" s="20">
        <v>10</v>
      </c>
      <c r="P987" s="21" t="s">
        <v>4137</v>
      </c>
      <c r="Q987" s="20" t="s">
        <v>4098</v>
      </c>
      <c r="R987" s="21" t="s">
        <v>4138</v>
      </c>
      <c r="S987" s="21" t="s">
        <v>4133</v>
      </c>
      <c r="T987" s="20">
        <v>111058</v>
      </c>
      <c r="U987" s="20">
        <v>1</v>
      </c>
      <c r="V987" s="20">
        <v>0</v>
      </c>
      <c r="W987" s="20" t="s">
        <v>8054</v>
      </c>
      <c r="Y987" s="22">
        <v>45941.517695219904</v>
      </c>
      <c r="AA987" s="20" t="s">
        <v>4134</v>
      </c>
      <c r="AB987" s="27">
        <v>9106054159</v>
      </c>
      <c r="AC987" s="25" t="str">
        <f>VLOOKUP(AB987,Data!AF:AG,2,0)</f>
        <v>9106054159-00033901</v>
      </c>
      <c r="AE987" s="25" t="str">
        <f>VLOOKUP(AC987,Data!A:G,7,0)</f>
        <v>00033901</v>
      </c>
      <c r="AF987" s="25" t="str">
        <f>VLOOKUP(AC987,Data!A:D,4,0)</f>
        <v>11/10/2025</v>
      </c>
      <c r="AG987" s="20" t="s">
        <v>164</v>
      </c>
      <c r="AH987" s="25" t="s">
        <v>3686</v>
      </c>
      <c r="AI987" s="25" t="str">
        <f>VLOOKUP(AG987,'mã win'!B:K,10,0)</f>
        <v>B</v>
      </c>
      <c r="AJ987" s="20" t="str">
        <f>VLOOKUP(Q987,'mã sp'!A:B,2,0)</f>
        <v>GM500</v>
      </c>
      <c r="AK987" s="25" t="str">
        <f>VLOOKUP(AC987,Data!A:F,6,0)</f>
        <v>K25TTM</v>
      </c>
      <c r="AL987" s="20" t="str">
        <f t="shared" si="60"/>
        <v>2AO9 WM+ THA Hải Thanh, Như Thanh</v>
      </c>
      <c r="AM987" s="20" t="str">
        <f>VLOOKUP(AC987,Data!A:M,13,0)</f>
        <v>0104918404-020</v>
      </c>
      <c r="AO987" s="20" t="str">
        <f t="shared" si="61"/>
        <v/>
      </c>
      <c r="AP987" s="20" t="str">
        <f>IF(AND(AM987="0104918404",AO987=""),"WIN"&amp;L987,IF(AO987="",VLOOKUP(AM987,'mã win'!B:J,9,0),""))</f>
        <v>WIN-020</v>
      </c>
      <c r="AQ987" s="25" t="str">
        <f t="shared" si="62"/>
        <v>WIN-020</v>
      </c>
      <c r="AR987" s="1">
        <f t="shared" si="63"/>
        <v>119942.64</v>
      </c>
    </row>
    <row r="988" spans="1:44" x14ac:dyDescent="0.25">
      <c r="A988" s="20">
        <v>8495</v>
      </c>
      <c r="B988" s="21">
        <v>9106054125</v>
      </c>
      <c r="C988" s="22">
        <v>45941</v>
      </c>
      <c r="D988" s="22">
        <v>45941</v>
      </c>
      <c r="E988" s="23">
        <v>45941.518227465298</v>
      </c>
      <c r="F988" s="21" t="s">
        <v>8056</v>
      </c>
      <c r="G988" s="22"/>
      <c r="H988" s="20" t="s">
        <v>4127</v>
      </c>
      <c r="I988" s="21" t="s">
        <v>4128</v>
      </c>
      <c r="J988" s="20" t="s">
        <v>4129</v>
      </c>
      <c r="K988" s="20" t="s">
        <v>4130</v>
      </c>
      <c r="L988" s="21" t="s">
        <v>5967</v>
      </c>
      <c r="M988" s="20" t="s">
        <v>5968</v>
      </c>
      <c r="N988" s="20" t="s">
        <v>5969</v>
      </c>
      <c r="O988" s="20">
        <v>10</v>
      </c>
      <c r="P988" s="21" t="s">
        <v>4171</v>
      </c>
      <c r="Q988" s="20" t="s">
        <v>3998</v>
      </c>
      <c r="R988" s="21" t="s">
        <v>4172</v>
      </c>
      <c r="S988" s="21" t="s">
        <v>4133</v>
      </c>
      <c r="T988" s="20">
        <v>49500</v>
      </c>
      <c r="U988" s="20">
        <v>4</v>
      </c>
      <c r="V988" s="20">
        <v>0</v>
      </c>
      <c r="W988" s="20" t="s">
        <v>5968</v>
      </c>
      <c r="Y988" s="22">
        <v>45941.518224618099</v>
      </c>
      <c r="AA988" s="20" t="s">
        <v>4134</v>
      </c>
      <c r="AB988" s="27">
        <v>9106054125</v>
      </c>
      <c r="AC988" s="25" t="str">
        <f>VLOOKUP(AB988,Data!AF:AG,2,0)</f>
        <v>9106054125-00015108</v>
      </c>
      <c r="AE988" s="25" t="str">
        <f>VLOOKUP(AC988,Data!A:G,7,0)</f>
        <v>00015108</v>
      </c>
      <c r="AF988" s="25" t="str">
        <f>VLOOKUP(AC988,Data!A:D,4,0)</f>
        <v>11/10/2025</v>
      </c>
      <c r="AG988" s="20" t="s">
        <v>247</v>
      </c>
      <c r="AH988" s="25" t="s">
        <v>3795</v>
      </c>
      <c r="AI988" s="25" t="str">
        <f>VLOOKUP(AG988,'mã win'!B:K,10,0)</f>
        <v>N</v>
      </c>
      <c r="AJ988" s="20" t="str">
        <f>VLOOKUP(Q988,'mã sp'!A:B,2,0)</f>
        <v>GL250</v>
      </c>
      <c r="AK988" s="25" t="str">
        <f>VLOOKUP(AC988,Data!A:F,6,0)</f>
        <v>K25TTM</v>
      </c>
      <c r="AL988" s="20" t="str">
        <f t="shared" si="60"/>
        <v>5839 WM+ VTU 55 Võ Trường Toản</v>
      </c>
      <c r="AM988" s="20" t="str">
        <f>VLOOKUP(AC988,Data!A:M,13,0)</f>
        <v>0104918404-047</v>
      </c>
      <c r="AO988" s="20" t="str">
        <f t="shared" si="61"/>
        <v/>
      </c>
      <c r="AP988" s="20" t="str">
        <f>IF(AND(AM988="0104918404",AO988=""),"WIN"&amp;L988,IF(AO988="",VLOOKUP(AM988,'mã win'!B:J,9,0),""))</f>
        <v>WIN-047</v>
      </c>
      <c r="AQ988" s="25" t="str">
        <f t="shared" si="62"/>
        <v>WIN-047</v>
      </c>
      <c r="AR988" s="1">
        <f t="shared" si="63"/>
        <v>213840</v>
      </c>
    </row>
    <row r="989" spans="1:44" x14ac:dyDescent="0.25">
      <c r="A989" s="20">
        <v>8496</v>
      </c>
      <c r="B989" s="21">
        <v>9106054125</v>
      </c>
      <c r="C989" s="22">
        <v>45941</v>
      </c>
      <c r="D989" s="22">
        <v>45941</v>
      </c>
      <c r="E989" s="23">
        <v>45941.518227465298</v>
      </c>
      <c r="F989" s="21" t="s">
        <v>8056</v>
      </c>
      <c r="G989" s="22"/>
      <c r="H989" s="20" t="s">
        <v>4127</v>
      </c>
      <c r="I989" s="21" t="s">
        <v>4128</v>
      </c>
      <c r="J989" s="20" t="s">
        <v>4129</v>
      </c>
      <c r="K989" s="20" t="s">
        <v>4130</v>
      </c>
      <c r="L989" s="21" t="s">
        <v>5967</v>
      </c>
      <c r="M989" s="20" t="s">
        <v>5968</v>
      </c>
      <c r="N989" s="20" t="s">
        <v>5969</v>
      </c>
      <c r="O989" s="20">
        <v>20</v>
      </c>
      <c r="P989" s="21" t="s">
        <v>4152</v>
      </c>
      <c r="Q989" s="20" t="s">
        <v>4012</v>
      </c>
      <c r="R989" s="21" t="s">
        <v>4153</v>
      </c>
      <c r="S989" s="21" t="s">
        <v>4133</v>
      </c>
      <c r="T989" s="20">
        <v>50182</v>
      </c>
      <c r="U989" s="20">
        <v>1</v>
      </c>
      <c r="V989" s="20">
        <v>0</v>
      </c>
      <c r="W989" s="20" t="s">
        <v>5968</v>
      </c>
      <c r="Y989" s="22">
        <v>45941.518224618099</v>
      </c>
      <c r="AA989" s="20" t="s">
        <v>4134</v>
      </c>
      <c r="AB989" s="27">
        <v>9106054125</v>
      </c>
      <c r="AC989" s="25" t="str">
        <f>VLOOKUP(AB989,Data!AF:AG,2,0)</f>
        <v>9106054125-00015108</v>
      </c>
      <c r="AE989" s="25" t="str">
        <f>VLOOKUP(AC989,Data!A:G,7,0)</f>
        <v>00015108</v>
      </c>
      <c r="AF989" s="25" t="str">
        <f>VLOOKUP(AC989,Data!A:D,4,0)</f>
        <v>11/10/2025</v>
      </c>
      <c r="AG989" s="20" t="s">
        <v>247</v>
      </c>
      <c r="AH989" s="25" t="s">
        <v>3795</v>
      </c>
      <c r="AI989" s="25" t="str">
        <f>VLOOKUP(AG989,'mã win'!B:K,10,0)</f>
        <v>N</v>
      </c>
      <c r="AJ989" s="20" t="str">
        <f>VLOOKUP(Q989,'mã sp'!A:B,2,0)</f>
        <v>GTLX250G</v>
      </c>
      <c r="AK989" s="25" t="str">
        <f>VLOOKUP(AC989,Data!A:F,6,0)</f>
        <v>K25TTM</v>
      </c>
      <c r="AL989" s="20" t="str">
        <f t="shared" si="60"/>
        <v>5839 WM+ VTU 55 Võ Trường Toản</v>
      </c>
      <c r="AM989" s="20" t="str">
        <f>VLOOKUP(AC989,Data!A:M,13,0)</f>
        <v>0104918404-047</v>
      </c>
      <c r="AO989" s="20" t="str">
        <f t="shared" si="61"/>
        <v/>
      </c>
      <c r="AP989" s="20" t="str">
        <f>IF(AND(AM989="0104918404",AO989=""),"WIN"&amp;L989,IF(AO989="",VLOOKUP(AM989,'mã win'!B:J,9,0),""))</f>
        <v>WIN-047</v>
      </c>
      <c r="AQ989" s="25" t="str">
        <f t="shared" si="62"/>
        <v>WIN-047</v>
      </c>
      <c r="AR989" s="1">
        <f t="shared" si="63"/>
        <v>54196.56</v>
      </c>
    </row>
    <row r="990" spans="1:44" x14ac:dyDescent="0.25">
      <c r="A990" s="20">
        <v>8497</v>
      </c>
      <c r="B990" s="21">
        <v>9106054125</v>
      </c>
      <c r="C990" s="22">
        <v>45941</v>
      </c>
      <c r="D990" s="22">
        <v>45941</v>
      </c>
      <c r="E990" s="23">
        <v>45941.518227465298</v>
      </c>
      <c r="F990" s="21" t="s">
        <v>8056</v>
      </c>
      <c r="G990" s="22"/>
      <c r="H990" s="20" t="s">
        <v>4127</v>
      </c>
      <c r="I990" s="21" t="s">
        <v>4128</v>
      </c>
      <c r="J990" s="20" t="s">
        <v>4129</v>
      </c>
      <c r="K990" s="20" t="s">
        <v>4130</v>
      </c>
      <c r="L990" s="21" t="s">
        <v>5967</v>
      </c>
      <c r="M990" s="20" t="s">
        <v>5968</v>
      </c>
      <c r="N990" s="20" t="s">
        <v>5969</v>
      </c>
      <c r="O990" s="20">
        <v>30</v>
      </c>
      <c r="P990" s="21" t="s">
        <v>4135</v>
      </c>
      <c r="Q990" s="20" t="s">
        <v>4086</v>
      </c>
      <c r="R990" s="21" t="s">
        <v>4136</v>
      </c>
      <c r="S990" s="21" t="s">
        <v>4133</v>
      </c>
      <c r="T990" s="20">
        <v>45588</v>
      </c>
      <c r="U990" s="20">
        <v>2</v>
      </c>
      <c r="V990" s="20">
        <v>0</v>
      </c>
      <c r="W990" s="20" t="s">
        <v>5968</v>
      </c>
      <c r="Y990" s="22">
        <v>45941.518224618099</v>
      </c>
      <c r="AA990" s="20" t="s">
        <v>4134</v>
      </c>
      <c r="AB990" s="27">
        <v>9106054125</v>
      </c>
      <c r="AC990" s="25" t="str">
        <f>VLOOKUP(AB990,Data!AF:AG,2,0)</f>
        <v>9106054125-00015108</v>
      </c>
      <c r="AE990" s="25" t="str">
        <f>VLOOKUP(AC990,Data!A:G,7,0)</f>
        <v>00015108</v>
      </c>
      <c r="AF990" s="25" t="str">
        <f>VLOOKUP(AC990,Data!A:D,4,0)</f>
        <v>11/10/2025</v>
      </c>
      <c r="AG990" s="20" t="s">
        <v>247</v>
      </c>
      <c r="AH990" s="25" t="s">
        <v>3795</v>
      </c>
      <c r="AI990" s="25" t="str">
        <f>VLOOKUP(AG990,'mã win'!B:K,10,0)</f>
        <v>N</v>
      </c>
      <c r="AJ990" s="20" t="str">
        <f>VLOOKUP(Q990,'mã sp'!A:B,2,0)</f>
        <v>TH200</v>
      </c>
      <c r="AK990" s="25" t="str">
        <f>VLOOKUP(AC990,Data!A:F,6,0)</f>
        <v>K25TTM</v>
      </c>
      <c r="AL990" s="20" t="str">
        <f t="shared" si="60"/>
        <v>5839 WM+ VTU 55 Võ Trường Toản</v>
      </c>
      <c r="AM990" s="20" t="str">
        <f>VLOOKUP(AC990,Data!A:M,13,0)</f>
        <v>0104918404-047</v>
      </c>
      <c r="AO990" s="20" t="str">
        <f t="shared" si="61"/>
        <v/>
      </c>
      <c r="AP990" s="20" t="str">
        <f>IF(AND(AM990="0104918404",AO990=""),"WIN"&amp;L990,IF(AO990="",VLOOKUP(AM990,'mã win'!B:J,9,0),""))</f>
        <v>WIN-047</v>
      </c>
      <c r="AQ990" s="25" t="str">
        <f t="shared" si="62"/>
        <v>WIN-047</v>
      </c>
      <c r="AR990" s="1">
        <f t="shared" si="63"/>
        <v>98470.080000000002</v>
      </c>
    </row>
    <row r="991" spans="1:44" x14ac:dyDescent="0.25">
      <c r="A991" s="20">
        <v>8498</v>
      </c>
      <c r="B991" s="21">
        <v>9106054125</v>
      </c>
      <c r="C991" s="22">
        <v>45941</v>
      </c>
      <c r="D991" s="22">
        <v>45941</v>
      </c>
      <c r="E991" s="23">
        <v>45941.518227465298</v>
      </c>
      <c r="F991" s="21" t="s">
        <v>8056</v>
      </c>
      <c r="G991" s="22"/>
      <c r="H991" s="20" t="s">
        <v>4127</v>
      </c>
      <c r="I991" s="21" t="s">
        <v>4128</v>
      </c>
      <c r="J991" s="20" t="s">
        <v>4129</v>
      </c>
      <c r="K991" s="20" t="s">
        <v>4130</v>
      </c>
      <c r="L991" s="21" t="s">
        <v>5967</v>
      </c>
      <c r="M991" s="20" t="s">
        <v>5968</v>
      </c>
      <c r="N991" s="20" t="s">
        <v>5969</v>
      </c>
      <c r="O991" s="20">
        <v>40</v>
      </c>
      <c r="P991" s="21" t="s">
        <v>4141</v>
      </c>
      <c r="Q991" s="20" t="s">
        <v>4058</v>
      </c>
      <c r="R991" s="21" t="s">
        <v>4142</v>
      </c>
      <c r="S991" s="21" t="s">
        <v>4133</v>
      </c>
      <c r="T991" s="20">
        <v>37720</v>
      </c>
      <c r="U991" s="20">
        <v>2</v>
      </c>
      <c r="V991" s="20">
        <v>0</v>
      </c>
      <c r="W991" s="20" t="s">
        <v>5968</v>
      </c>
      <c r="Y991" s="22">
        <v>45941.518224618099</v>
      </c>
      <c r="AA991" s="20" t="s">
        <v>4134</v>
      </c>
      <c r="AB991" s="27">
        <v>9106054125</v>
      </c>
      <c r="AC991" s="25" t="str">
        <f>VLOOKUP(AB991,Data!AF:AG,2,0)</f>
        <v>9106054125-00015108</v>
      </c>
      <c r="AE991" s="25" t="str">
        <f>VLOOKUP(AC991,Data!A:G,7,0)</f>
        <v>00015108</v>
      </c>
      <c r="AF991" s="25" t="str">
        <f>VLOOKUP(AC991,Data!A:D,4,0)</f>
        <v>11/10/2025</v>
      </c>
      <c r="AG991" s="20" t="s">
        <v>247</v>
      </c>
      <c r="AH991" s="25" t="s">
        <v>3795</v>
      </c>
      <c r="AI991" s="25" t="str">
        <f>VLOOKUP(AG991,'mã win'!B:K,10,0)</f>
        <v>N</v>
      </c>
      <c r="AJ991" s="20" t="str">
        <f>VLOOKUP(Q991,'mã sp'!A:B,2,0)</f>
        <v>MNH250</v>
      </c>
      <c r="AK991" s="25" t="str">
        <f>VLOOKUP(AC991,Data!A:F,6,0)</f>
        <v>K25TTM</v>
      </c>
      <c r="AL991" s="20" t="str">
        <f t="shared" si="60"/>
        <v>5839 WM+ VTU 55 Võ Trường Toản</v>
      </c>
      <c r="AM991" s="20" t="str">
        <f>VLOOKUP(AC991,Data!A:M,13,0)</f>
        <v>0104918404-047</v>
      </c>
      <c r="AO991" s="20" t="str">
        <f t="shared" si="61"/>
        <v/>
      </c>
      <c r="AP991" s="20" t="str">
        <f>IF(AND(AM991="0104918404",AO991=""),"WIN"&amp;L991,IF(AO991="",VLOOKUP(AM991,'mã win'!B:J,9,0),""))</f>
        <v>WIN-047</v>
      </c>
      <c r="AQ991" s="25" t="str">
        <f t="shared" si="62"/>
        <v>WIN-047</v>
      </c>
      <c r="AR991" s="1">
        <f t="shared" si="63"/>
        <v>81475.199999999997</v>
      </c>
    </row>
    <row r="992" spans="1:44" x14ac:dyDescent="0.25">
      <c r="A992" s="20">
        <v>8499</v>
      </c>
      <c r="B992" s="21">
        <v>9106054125</v>
      </c>
      <c r="C992" s="22">
        <v>45941</v>
      </c>
      <c r="D992" s="22">
        <v>45941</v>
      </c>
      <c r="E992" s="23">
        <v>45941.518227465298</v>
      </c>
      <c r="F992" s="21" t="s">
        <v>8056</v>
      </c>
      <c r="G992" s="22"/>
      <c r="H992" s="20" t="s">
        <v>4127</v>
      </c>
      <c r="I992" s="21" t="s">
        <v>4128</v>
      </c>
      <c r="J992" s="20" t="s">
        <v>4129</v>
      </c>
      <c r="K992" s="20" t="s">
        <v>4130</v>
      </c>
      <c r="L992" s="21" t="s">
        <v>5967</v>
      </c>
      <c r="M992" s="20" t="s">
        <v>5968</v>
      </c>
      <c r="N992" s="20" t="s">
        <v>5969</v>
      </c>
      <c r="O992" s="20">
        <v>50</v>
      </c>
      <c r="P992" s="21" t="s">
        <v>4150</v>
      </c>
      <c r="Q992" s="20" t="s">
        <v>3966</v>
      </c>
      <c r="R992" s="21" t="s">
        <v>4151</v>
      </c>
      <c r="S992" s="21" t="s">
        <v>4133</v>
      </c>
      <c r="T992" s="20">
        <v>70950</v>
      </c>
      <c r="U992" s="20">
        <v>1</v>
      </c>
      <c r="V992" s="20">
        <v>0</v>
      </c>
      <c r="W992" s="20" t="s">
        <v>5968</v>
      </c>
      <c r="Y992" s="22">
        <v>45941.518224618099</v>
      </c>
      <c r="AA992" s="20" t="s">
        <v>4134</v>
      </c>
      <c r="AB992" s="27">
        <v>9106054125</v>
      </c>
      <c r="AC992" s="25" t="str">
        <f>VLOOKUP(AB992,Data!AF:AG,2,0)</f>
        <v>9106054125-00015108</v>
      </c>
      <c r="AE992" s="25" t="str">
        <f>VLOOKUP(AC992,Data!A:G,7,0)</f>
        <v>00015108</v>
      </c>
      <c r="AF992" s="25" t="str">
        <f>VLOOKUP(AC992,Data!A:D,4,0)</f>
        <v>11/10/2025</v>
      </c>
      <c r="AG992" s="20" t="s">
        <v>247</v>
      </c>
      <c r="AH992" s="25" t="s">
        <v>3795</v>
      </c>
      <c r="AI992" s="25" t="str">
        <f>VLOOKUP(AG992,'mã win'!B:K,10,0)</f>
        <v>N</v>
      </c>
      <c r="AJ992" s="20" t="str">
        <f>VLOOKUP(Q992,'mã sp'!A:B,2,0)</f>
        <v>CN300</v>
      </c>
      <c r="AK992" s="25" t="str">
        <f>VLOOKUP(AC992,Data!A:F,6,0)</f>
        <v>K25TTM</v>
      </c>
      <c r="AL992" s="20" t="str">
        <f t="shared" si="60"/>
        <v>5839 WM+ VTU 55 Võ Trường Toản</v>
      </c>
      <c r="AM992" s="20" t="str">
        <f>VLOOKUP(AC992,Data!A:M,13,0)</f>
        <v>0104918404-047</v>
      </c>
      <c r="AO992" s="20" t="str">
        <f t="shared" si="61"/>
        <v/>
      </c>
      <c r="AP992" s="20" t="str">
        <f>IF(AND(AM992="0104918404",AO992=""),"WIN"&amp;L992,IF(AO992="",VLOOKUP(AM992,'mã win'!B:J,9,0),""))</f>
        <v>WIN-047</v>
      </c>
      <c r="AQ992" s="25" t="str">
        <f t="shared" si="62"/>
        <v>WIN-047</v>
      </c>
      <c r="AR992" s="1">
        <f t="shared" si="63"/>
        <v>76626</v>
      </c>
    </row>
    <row r="993" spans="1:44" x14ac:dyDescent="0.25">
      <c r="A993" s="20">
        <v>8500</v>
      </c>
      <c r="B993" s="21">
        <v>9106054125</v>
      </c>
      <c r="C993" s="22">
        <v>45941</v>
      </c>
      <c r="D993" s="22">
        <v>45941</v>
      </c>
      <c r="E993" s="23">
        <v>45941.518227465298</v>
      </c>
      <c r="F993" s="21" t="s">
        <v>8056</v>
      </c>
      <c r="G993" s="22"/>
      <c r="H993" s="20" t="s">
        <v>4127</v>
      </c>
      <c r="I993" s="21" t="s">
        <v>4128</v>
      </c>
      <c r="J993" s="20" t="s">
        <v>4129</v>
      </c>
      <c r="K993" s="20" t="s">
        <v>4130</v>
      </c>
      <c r="L993" s="21" t="s">
        <v>5967</v>
      </c>
      <c r="M993" s="20" t="s">
        <v>5968</v>
      </c>
      <c r="N993" s="20" t="s">
        <v>5969</v>
      </c>
      <c r="O993" s="20">
        <v>60</v>
      </c>
      <c r="P993" s="21" t="s">
        <v>4139</v>
      </c>
      <c r="Q993" s="20" t="s">
        <v>3948</v>
      </c>
      <c r="R993" s="21" t="s">
        <v>4140</v>
      </c>
      <c r="S993" s="21" t="s">
        <v>4133</v>
      </c>
      <c r="T993" s="20">
        <v>74250</v>
      </c>
      <c r="U993" s="20">
        <v>3</v>
      </c>
      <c r="V993" s="20">
        <v>0</v>
      </c>
      <c r="W993" s="20" t="s">
        <v>5968</v>
      </c>
      <c r="Y993" s="22">
        <v>45941.518224618099</v>
      </c>
      <c r="AA993" s="20" t="s">
        <v>4134</v>
      </c>
      <c r="AB993" s="27">
        <v>9106054125</v>
      </c>
      <c r="AC993" s="25" t="str">
        <f>VLOOKUP(AB993,Data!AF:AG,2,0)</f>
        <v>9106054125-00015108</v>
      </c>
      <c r="AE993" s="25" t="str">
        <f>VLOOKUP(AC993,Data!A:G,7,0)</f>
        <v>00015108</v>
      </c>
      <c r="AF993" s="25" t="str">
        <f>VLOOKUP(AC993,Data!A:D,4,0)</f>
        <v>11/10/2025</v>
      </c>
      <c r="AG993" s="20" t="s">
        <v>247</v>
      </c>
      <c r="AH993" s="25" t="s">
        <v>3795</v>
      </c>
      <c r="AI993" s="25" t="str">
        <f>VLOOKUP(AG993,'mã win'!B:K,10,0)</f>
        <v>N</v>
      </c>
      <c r="AJ993" s="20" t="str">
        <f>VLOOKUP(Q993,'mã sp'!A:B,2,0)</f>
        <v>CC300</v>
      </c>
      <c r="AK993" s="25" t="str">
        <f>VLOOKUP(AC993,Data!A:F,6,0)</f>
        <v>K25TTM</v>
      </c>
      <c r="AL993" s="20" t="str">
        <f t="shared" si="60"/>
        <v>5839 WM+ VTU 55 Võ Trường Toản</v>
      </c>
      <c r="AM993" s="20" t="str">
        <f>VLOOKUP(AC993,Data!A:M,13,0)</f>
        <v>0104918404-047</v>
      </c>
      <c r="AO993" s="20" t="str">
        <f t="shared" si="61"/>
        <v/>
      </c>
      <c r="AP993" s="20" t="str">
        <f>IF(AND(AM993="0104918404",AO993=""),"WIN"&amp;L993,IF(AO993="",VLOOKUP(AM993,'mã win'!B:J,9,0),""))</f>
        <v>WIN-047</v>
      </c>
      <c r="AQ993" s="25" t="str">
        <f t="shared" si="62"/>
        <v>WIN-047</v>
      </c>
      <c r="AR993" s="1">
        <f t="shared" si="63"/>
        <v>240570</v>
      </c>
    </row>
    <row r="994" spans="1:44" x14ac:dyDescent="0.25">
      <c r="A994" s="20">
        <v>8501</v>
      </c>
      <c r="B994" s="21">
        <v>9106054125</v>
      </c>
      <c r="C994" s="22">
        <v>45941</v>
      </c>
      <c r="D994" s="22">
        <v>45941</v>
      </c>
      <c r="E994" s="23">
        <v>45941.518227465298</v>
      </c>
      <c r="F994" s="21" t="s">
        <v>8056</v>
      </c>
      <c r="G994" s="22"/>
      <c r="H994" s="20" t="s">
        <v>4127</v>
      </c>
      <c r="I994" s="21" t="s">
        <v>4128</v>
      </c>
      <c r="J994" s="20" t="s">
        <v>4129</v>
      </c>
      <c r="K994" s="20" t="s">
        <v>4130</v>
      </c>
      <c r="L994" s="21" t="s">
        <v>5967</v>
      </c>
      <c r="M994" s="20" t="s">
        <v>5968</v>
      </c>
      <c r="N994" s="20" t="s">
        <v>5969</v>
      </c>
      <c r="O994" s="20">
        <v>70</v>
      </c>
      <c r="P994" s="21" t="s">
        <v>4137</v>
      </c>
      <c r="Q994" s="20" t="s">
        <v>4098</v>
      </c>
      <c r="R994" s="21" t="s">
        <v>4138</v>
      </c>
      <c r="S994" s="21" t="s">
        <v>4133</v>
      </c>
      <c r="T994" s="20">
        <v>111058</v>
      </c>
      <c r="U994" s="20">
        <v>2</v>
      </c>
      <c r="V994" s="20">
        <v>0</v>
      </c>
      <c r="W994" s="20" t="s">
        <v>5968</v>
      </c>
      <c r="Y994" s="22">
        <v>45941.518224618099</v>
      </c>
      <c r="AA994" s="20" t="s">
        <v>4134</v>
      </c>
      <c r="AB994" s="27">
        <v>9106054125</v>
      </c>
      <c r="AC994" s="25" t="str">
        <f>VLOOKUP(AB994,Data!AF:AG,2,0)</f>
        <v>9106054125-00015108</v>
      </c>
      <c r="AE994" s="25" t="str">
        <f>VLOOKUP(AC994,Data!A:G,7,0)</f>
        <v>00015108</v>
      </c>
      <c r="AF994" s="25" t="str">
        <f>VLOOKUP(AC994,Data!A:D,4,0)</f>
        <v>11/10/2025</v>
      </c>
      <c r="AG994" s="20" t="s">
        <v>247</v>
      </c>
      <c r="AH994" s="25" t="s">
        <v>3795</v>
      </c>
      <c r="AI994" s="25" t="str">
        <f>VLOOKUP(AG994,'mã win'!B:K,10,0)</f>
        <v>N</v>
      </c>
      <c r="AJ994" s="20" t="str">
        <f>VLOOKUP(Q994,'mã sp'!A:B,2,0)</f>
        <v>GM500</v>
      </c>
      <c r="AK994" s="25" t="str">
        <f>VLOOKUP(AC994,Data!A:F,6,0)</f>
        <v>K25TTM</v>
      </c>
      <c r="AL994" s="20" t="str">
        <f t="shared" si="60"/>
        <v>5839 WM+ VTU 55 Võ Trường Toản</v>
      </c>
      <c r="AM994" s="20" t="str">
        <f>VLOOKUP(AC994,Data!A:M,13,0)</f>
        <v>0104918404-047</v>
      </c>
      <c r="AO994" s="20" t="str">
        <f t="shared" si="61"/>
        <v/>
      </c>
      <c r="AP994" s="20" t="str">
        <f>IF(AND(AM994="0104918404",AO994=""),"WIN"&amp;L994,IF(AO994="",VLOOKUP(AM994,'mã win'!B:J,9,0),""))</f>
        <v>WIN-047</v>
      </c>
      <c r="AQ994" s="25" t="str">
        <f t="shared" si="62"/>
        <v>WIN-047</v>
      </c>
      <c r="AR994" s="1">
        <f t="shared" si="63"/>
        <v>239885.28</v>
      </c>
    </row>
    <row r="995" spans="1:44" x14ac:dyDescent="0.25">
      <c r="A995" s="20">
        <v>8505</v>
      </c>
      <c r="B995" s="21">
        <v>9106054154</v>
      </c>
      <c r="C995" s="22">
        <v>45941</v>
      </c>
      <c r="D995" s="22">
        <v>45946</v>
      </c>
      <c r="E995" s="23">
        <v>45941.520079317102</v>
      </c>
      <c r="F995" s="21" t="s">
        <v>8057</v>
      </c>
      <c r="G995" s="22"/>
      <c r="H995" s="20" t="s">
        <v>4127</v>
      </c>
      <c r="I995" s="21" t="s">
        <v>4128</v>
      </c>
      <c r="J995" s="20" t="s">
        <v>4129</v>
      </c>
      <c r="K995" s="20" t="s">
        <v>4130</v>
      </c>
      <c r="L995" s="21" t="s">
        <v>4736</v>
      </c>
      <c r="M995" s="20" t="s">
        <v>4737</v>
      </c>
      <c r="N995" s="20" t="s">
        <v>4738</v>
      </c>
      <c r="O995" s="20">
        <v>10</v>
      </c>
      <c r="P995" s="21" t="s">
        <v>4137</v>
      </c>
      <c r="Q995" s="20" t="s">
        <v>4098</v>
      </c>
      <c r="R995" s="21" t="s">
        <v>4138</v>
      </c>
      <c r="S995" s="21" t="s">
        <v>4133</v>
      </c>
      <c r="T995" s="20">
        <v>111058</v>
      </c>
      <c r="U995" s="20">
        <v>1</v>
      </c>
      <c r="V995" s="20">
        <v>0</v>
      </c>
      <c r="W995" s="20" t="s">
        <v>4739</v>
      </c>
      <c r="X995" s="20" t="s">
        <v>4161</v>
      </c>
      <c r="Y995" s="22">
        <v>45941.5200766204</v>
      </c>
      <c r="Z995" s="20" t="s">
        <v>8058</v>
      </c>
      <c r="AA995" s="20" t="s">
        <v>4134</v>
      </c>
      <c r="AB995" s="27">
        <v>9106054154</v>
      </c>
      <c r="AC995" s="25" t="str">
        <f>VLOOKUP(AB995,Data!AF:AG,2,0)</f>
        <v>9106054154-00485421</v>
      </c>
      <c r="AE995" s="25" t="str">
        <f>VLOOKUP(AC995,Data!A:G,7,0)</f>
        <v>00485421</v>
      </c>
      <c r="AF995" s="25" t="str">
        <f>VLOOKUP(AC995,Data!A:D,4,0)</f>
        <v>11/10/2025</v>
      </c>
      <c r="AG995" s="20" t="s">
        <v>55</v>
      </c>
      <c r="AH995" s="25" t="s">
        <v>11958</v>
      </c>
      <c r="AI995" s="25" t="str">
        <f>VLOOKUP(AG995,'mã win'!B:K,10,0)</f>
        <v>B</v>
      </c>
      <c r="AJ995" s="20" t="str">
        <f>VLOOKUP(Q995,'mã sp'!A:B,2,0)</f>
        <v>GM500</v>
      </c>
      <c r="AK995" s="25" t="str">
        <f>VLOOKUP(AC995,Data!A:F,6,0)</f>
        <v>K25TTM</v>
      </c>
      <c r="AL995" s="20" t="str">
        <f t="shared" si="60"/>
        <v>4484 WM+ HNI Chợ Kim, Tổ 49 TT Đông Anh</v>
      </c>
      <c r="AM995" s="20" t="str">
        <f>VLOOKUP(AC995,Data!A:M,13,0)</f>
        <v>0104918404-002</v>
      </c>
      <c r="AN995" s="20">
        <f>MATCH(L995,[1]Khach_hang!$O:$O,0)</f>
        <v>1255</v>
      </c>
      <c r="AO995" s="20" t="str">
        <f t="shared" si="61"/>
        <v>WIN4484</v>
      </c>
      <c r="AP995" s="20" t="str">
        <f>IF(AND(AM995="0104918404",AO995=""),"WIN"&amp;L995,IF(AO995="",VLOOKUP(AM995,'mã win'!B:J,9,0),""))</f>
        <v/>
      </c>
      <c r="AQ995" s="25" t="str">
        <f t="shared" si="62"/>
        <v>WIN4484</v>
      </c>
      <c r="AR995" s="1">
        <f t="shared" si="63"/>
        <v>119942.64</v>
      </c>
    </row>
    <row r="996" spans="1:44" x14ac:dyDescent="0.25">
      <c r="A996" s="20">
        <v>8506</v>
      </c>
      <c r="B996" s="21">
        <v>9106054209</v>
      </c>
      <c r="C996" s="22">
        <v>45941</v>
      </c>
      <c r="D996" s="22">
        <v>45947</v>
      </c>
      <c r="E996" s="23">
        <v>45941.523308599499</v>
      </c>
      <c r="F996" s="21" t="s">
        <v>8059</v>
      </c>
      <c r="G996" s="22"/>
      <c r="H996" s="20" t="s">
        <v>4127</v>
      </c>
      <c r="I996" s="21" t="s">
        <v>4128</v>
      </c>
      <c r="J996" s="20" t="s">
        <v>4129</v>
      </c>
      <c r="K996" s="20" t="s">
        <v>4130</v>
      </c>
      <c r="L996" s="21" t="s">
        <v>8060</v>
      </c>
      <c r="M996" s="20" t="s">
        <v>8061</v>
      </c>
      <c r="N996" s="20" t="s">
        <v>8062</v>
      </c>
      <c r="O996" s="20">
        <v>10</v>
      </c>
      <c r="P996" s="21" t="s">
        <v>4150</v>
      </c>
      <c r="Q996" s="20" t="s">
        <v>3966</v>
      </c>
      <c r="R996" s="21" t="s">
        <v>4151</v>
      </c>
      <c r="S996" s="21" t="s">
        <v>4133</v>
      </c>
      <c r="T996" s="20">
        <v>70950</v>
      </c>
      <c r="U996" s="20">
        <v>1</v>
      </c>
      <c r="V996" s="20">
        <v>0</v>
      </c>
      <c r="W996" s="20" t="s">
        <v>8061</v>
      </c>
      <c r="Y996" s="22">
        <v>45941.523305706003</v>
      </c>
      <c r="AA996" s="20" t="s">
        <v>4134</v>
      </c>
      <c r="AB996" s="27">
        <v>9106054209</v>
      </c>
      <c r="AC996" s="25" t="str">
        <f>VLOOKUP(AB996,Data!AF:AG,2,0)</f>
        <v>9106054209-00485447</v>
      </c>
      <c r="AE996" s="25" t="str">
        <f>VLOOKUP(AC996,Data!A:G,7,0)</f>
        <v>00485447</v>
      </c>
      <c r="AF996" s="25" t="str">
        <f>VLOOKUP(AC996,Data!A:D,4,0)</f>
        <v>11/10/2025</v>
      </c>
      <c r="AG996" s="20" t="s">
        <v>55</v>
      </c>
      <c r="AH996" s="25" t="s">
        <v>14526</v>
      </c>
      <c r="AI996" s="25" t="str">
        <f>VLOOKUP(AG996,'mã win'!B:K,10,0)</f>
        <v>B</v>
      </c>
      <c r="AJ996" s="20" t="str">
        <f>VLOOKUP(Q996,'mã sp'!A:B,2,0)</f>
        <v>CN300</v>
      </c>
      <c r="AK996" s="25" t="str">
        <f>VLOOKUP(AC996,Data!A:F,6,0)</f>
        <v>K25TTM</v>
      </c>
      <c r="AL996" s="20" t="str">
        <f t="shared" si="60"/>
        <v>6743 WIN HNI T4 Thăng Long Capital</v>
      </c>
      <c r="AM996" s="20" t="str">
        <f>VLOOKUP(AC996,Data!A:M,13,0)</f>
        <v>0104918404-002</v>
      </c>
      <c r="AN996" s="20">
        <f>MATCH(L996,[1]Khach_hang!$O:$O,0)</f>
        <v>1915</v>
      </c>
      <c r="AO996" s="20" t="str">
        <f t="shared" si="61"/>
        <v>WIN6743</v>
      </c>
      <c r="AP996" s="20" t="str">
        <f>IF(AND(AM996="0104918404",AO996=""),"WIN"&amp;L996,IF(AO996="",VLOOKUP(AM996,'mã win'!B:J,9,0),""))</f>
        <v/>
      </c>
      <c r="AQ996" s="25" t="str">
        <f t="shared" si="62"/>
        <v>WIN6743</v>
      </c>
      <c r="AR996" s="1">
        <f t="shared" si="63"/>
        <v>76626</v>
      </c>
    </row>
    <row r="997" spans="1:44" x14ac:dyDescent="0.25">
      <c r="A997" s="20">
        <v>8507</v>
      </c>
      <c r="B997" s="21">
        <v>9106054209</v>
      </c>
      <c r="C997" s="22">
        <v>45941</v>
      </c>
      <c r="D997" s="22">
        <v>45947</v>
      </c>
      <c r="E997" s="23">
        <v>45941.523308599499</v>
      </c>
      <c r="F997" s="21" t="s">
        <v>8059</v>
      </c>
      <c r="G997" s="22"/>
      <c r="H997" s="20" t="s">
        <v>4127</v>
      </c>
      <c r="I997" s="21" t="s">
        <v>4128</v>
      </c>
      <c r="J997" s="20" t="s">
        <v>4129</v>
      </c>
      <c r="K997" s="20" t="s">
        <v>4130</v>
      </c>
      <c r="L997" s="21" t="s">
        <v>8060</v>
      </c>
      <c r="M997" s="20" t="s">
        <v>8061</v>
      </c>
      <c r="N997" s="20" t="s">
        <v>8062</v>
      </c>
      <c r="O997" s="20">
        <v>20</v>
      </c>
      <c r="P997" s="21" t="s">
        <v>4137</v>
      </c>
      <c r="Q997" s="20" t="s">
        <v>4098</v>
      </c>
      <c r="R997" s="21" t="s">
        <v>4138</v>
      </c>
      <c r="S997" s="21" t="s">
        <v>4133</v>
      </c>
      <c r="T997" s="20">
        <v>111058</v>
      </c>
      <c r="U997" s="20">
        <v>5</v>
      </c>
      <c r="V997" s="20">
        <v>0</v>
      </c>
      <c r="W997" s="20" t="s">
        <v>8061</v>
      </c>
      <c r="Y997" s="22">
        <v>45941.523305706003</v>
      </c>
      <c r="AA997" s="20" t="s">
        <v>4134</v>
      </c>
      <c r="AB997" s="27">
        <v>9106054209</v>
      </c>
      <c r="AC997" s="25" t="str">
        <f>VLOOKUP(AB997,Data!AF:AG,2,0)</f>
        <v>9106054209-00485447</v>
      </c>
      <c r="AE997" s="25" t="str">
        <f>VLOOKUP(AC997,Data!A:G,7,0)</f>
        <v>00485447</v>
      </c>
      <c r="AF997" s="25" t="str">
        <f>VLOOKUP(AC997,Data!A:D,4,0)</f>
        <v>11/10/2025</v>
      </c>
      <c r="AG997" s="20" t="s">
        <v>55</v>
      </c>
      <c r="AH997" s="25" t="s">
        <v>14526</v>
      </c>
      <c r="AI997" s="25" t="str">
        <f>VLOOKUP(AG997,'mã win'!B:K,10,0)</f>
        <v>B</v>
      </c>
      <c r="AJ997" s="20" t="str">
        <f>VLOOKUP(Q997,'mã sp'!A:B,2,0)</f>
        <v>GM500</v>
      </c>
      <c r="AK997" s="25" t="str">
        <f>VLOOKUP(AC997,Data!A:F,6,0)</f>
        <v>K25TTM</v>
      </c>
      <c r="AL997" s="20" t="str">
        <f t="shared" si="60"/>
        <v>6743 WIN HNI T4 Thăng Long Capital</v>
      </c>
      <c r="AM997" s="20" t="str">
        <f>VLOOKUP(AC997,Data!A:M,13,0)</f>
        <v>0104918404-002</v>
      </c>
      <c r="AN997" s="20">
        <f>MATCH(L997,[1]Khach_hang!$O:$O,0)</f>
        <v>1915</v>
      </c>
      <c r="AO997" s="20" t="str">
        <f t="shared" si="61"/>
        <v>WIN6743</v>
      </c>
      <c r="AP997" s="20" t="str">
        <f>IF(AND(AM997="0104918404",AO997=""),"WIN"&amp;L997,IF(AO997="",VLOOKUP(AM997,'mã win'!B:J,9,0),""))</f>
        <v/>
      </c>
      <c r="AQ997" s="25" t="str">
        <f t="shared" si="62"/>
        <v>WIN6743</v>
      </c>
      <c r="AR997" s="1">
        <f t="shared" si="63"/>
        <v>599713.19999999995</v>
      </c>
    </row>
    <row r="998" spans="1:44" x14ac:dyDescent="0.25">
      <c r="A998" s="20">
        <v>8508</v>
      </c>
      <c r="B998" s="21">
        <v>9106054198</v>
      </c>
      <c r="C998" s="22">
        <v>45941</v>
      </c>
      <c r="D998" s="22">
        <v>45941</v>
      </c>
      <c r="E998" s="23">
        <v>45941.524926006903</v>
      </c>
      <c r="F998" s="21" t="s">
        <v>8063</v>
      </c>
      <c r="G998" s="22"/>
      <c r="H998" s="20" t="s">
        <v>4127</v>
      </c>
      <c r="I998" s="21" t="s">
        <v>4128</v>
      </c>
      <c r="J998" s="20" t="s">
        <v>4129</v>
      </c>
      <c r="K998" s="20" t="s">
        <v>4130</v>
      </c>
      <c r="L998" s="21" t="s">
        <v>8064</v>
      </c>
      <c r="M998" s="20" t="s">
        <v>8065</v>
      </c>
      <c r="N998" s="20" t="s">
        <v>8066</v>
      </c>
      <c r="O998" s="20">
        <v>10</v>
      </c>
      <c r="P998" s="21" t="s">
        <v>4176</v>
      </c>
      <c r="Q998" s="20" t="s">
        <v>4009</v>
      </c>
      <c r="R998" s="21" t="s">
        <v>4177</v>
      </c>
      <c r="S998" s="21" t="s">
        <v>4133</v>
      </c>
      <c r="T998" s="20">
        <v>41328</v>
      </c>
      <c r="U998" s="20">
        <v>2</v>
      </c>
      <c r="V998" s="20">
        <v>0</v>
      </c>
      <c r="W998" s="20" t="s">
        <v>8067</v>
      </c>
      <c r="Y998" s="22">
        <v>45941.5249231134</v>
      </c>
      <c r="AA998" s="20" t="s">
        <v>4134</v>
      </c>
      <c r="AB998" s="27">
        <v>9106054198</v>
      </c>
      <c r="AC998" s="25" t="str">
        <f>VLOOKUP(AB998,Data!AF:AG,2,0)</f>
        <v>9106054198-00161215</v>
      </c>
      <c r="AE998" s="25" t="str">
        <f>VLOOKUP(AC998,Data!A:G,7,0)</f>
        <v>00161215</v>
      </c>
      <c r="AF998" s="25" t="str">
        <f>VLOOKUP(AC998,Data!A:D,4,0)</f>
        <v>11/10/2025</v>
      </c>
      <c r="AG998" s="20" t="s">
        <v>198</v>
      </c>
      <c r="AH998" s="25" t="s">
        <v>10249</v>
      </c>
      <c r="AI998" s="25" t="str">
        <f>VLOOKUP(AG998,'mã win'!B:K,10,0)</f>
        <v>N</v>
      </c>
      <c r="AJ998" s="20" t="str">
        <f>VLOOKUP(Q998,'mã sp'!A:B,2,0)</f>
        <v>GSG250</v>
      </c>
      <c r="AK998" s="25" t="str">
        <f>VLOOKUP(AC998,Data!A:F,6,0)</f>
        <v>K25TTM</v>
      </c>
      <c r="AL998" s="20" t="str">
        <f t="shared" si="60"/>
        <v>2AE6 WM+ HCM 37/3A Thái Thị Giữ</v>
      </c>
      <c r="AM998" s="20" t="str">
        <f>VLOOKUP(AC998,Data!A:M,13,0)</f>
        <v>0104918404</v>
      </c>
      <c r="AN998" s="20">
        <f>MATCH(L998,[1]Khach_hang!$O:$O,0)</f>
        <v>456</v>
      </c>
      <c r="AO998" s="20" t="str">
        <f t="shared" si="61"/>
        <v>WIN2AE6</v>
      </c>
      <c r="AP998" s="20" t="str">
        <f>IF(AND(AM998="0104918404",AO998=""),"WIN"&amp;L998,IF(AO998="",VLOOKUP(AM998,'mã win'!B:J,9,0),""))</f>
        <v/>
      </c>
      <c r="AQ998" s="25" t="str">
        <f t="shared" si="62"/>
        <v>WIN2AE6</v>
      </c>
      <c r="AR998" s="1">
        <f t="shared" si="63"/>
        <v>89268.479999999996</v>
      </c>
    </row>
    <row r="999" spans="1:44" x14ac:dyDescent="0.25">
      <c r="A999" s="20">
        <v>8509</v>
      </c>
      <c r="B999" s="21">
        <v>9106054198</v>
      </c>
      <c r="C999" s="22">
        <v>45941</v>
      </c>
      <c r="D999" s="22">
        <v>45941</v>
      </c>
      <c r="E999" s="23">
        <v>45941.524926006903</v>
      </c>
      <c r="F999" s="21" t="s">
        <v>8063</v>
      </c>
      <c r="G999" s="22"/>
      <c r="H999" s="20" t="s">
        <v>4127</v>
      </c>
      <c r="I999" s="21" t="s">
        <v>4128</v>
      </c>
      <c r="J999" s="20" t="s">
        <v>4129</v>
      </c>
      <c r="K999" s="20" t="s">
        <v>4130</v>
      </c>
      <c r="L999" s="21" t="s">
        <v>8064</v>
      </c>
      <c r="M999" s="20" t="s">
        <v>8065</v>
      </c>
      <c r="N999" s="20" t="s">
        <v>8066</v>
      </c>
      <c r="O999" s="20">
        <v>20</v>
      </c>
      <c r="P999" s="21" t="s">
        <v>4171</v>
      </c>
      <c r="Q999" s="20" t="s">
        <v>3998</v>
      </c>
      <c r="R999" s="21" t="s">
        <v>4172</v>
      </c>
      <c r="S999" s="21" t="s">
        <v>4133</v>
      </c>
      <c r="T999" s="20">
        <v>49500</v>
      </c>
      <c r="U999" s="20">
        <v>2</v>
      </c>
      <c r="V999" s="20">
        <v>0</v>
      </c>
      <c r="W999" s="20" t="s">
        <v>8067</v>
      </c>
      <c r="Y999" s="22">
        <v>45941.5249231134</v>
      </c>
      <c r="AA999" s="20" t="s">
        <v>4134</v>
      </c>
      <c r="AB999" s="27">
        <v>9106054198</v>
      </c>
      <c r="AC999" s="25" t="str">
        <f>VLOOKUP(AB999,Data!AF:AG,2,0)</f>
        <v>9106054198-00161215</v>
      </c>
      <c r="AE999" s="25" t="str">
        <f>VLOOKUP(AC999,Data!A:G,7,0)</f>
        <v>00161215</v>
      </c>
      <c r="AF999" s="25" t="str">
        <f>VLOOKUP(AC999,Data!A:D,4,0)</f>
        <v>11/10/2025</v>
      </c>
      <c r="AG999" s="20" t="s">
        <v>198</v>
      </c>
      <c r="AH999" s="25" t="s">
        <v>10249</v>
      </c>
      <c r="AI999" s="25" t="str">
        <f>VLOOKUP(AG999,'mã win'!B:K,10,0)</f>
        <v>N</v>
      </c>
      <c r="AJ999" s="20" t="str">
        <f>VLOOKUP(Q999,'mã sp'!A:B,2,0)</f>
        <v>GL250</v>
      </c>
      <c r="AK999" s="25" t="str">
        <f>VLOOKUP(AC999,Data!A:F,6,0)</f>
        <v>K25TTM</v>
      </c>
      <c r="AL999" s="20" t="str">
        <f t="shared" si="60"/>
        <v>2AE6 WM+ HCM 37/3A Thái Thị Giữ</v>
      </c>
      <c r="AM999" s="20" t="str">
        <f>VLOOKUP(AC999,Data!A:M,13,0)</f>
        <v>0104918404</v>
      </c>
      <c r="AN999" s="20">
        <f>MATCH(L999,[1]Khach_hang!$O:$O,0)</f>
        <v>456</v>
      </c>
      <c r="AO999" s="20" t="str">
        <f t="shared" si="61"/>
        <v>WIN2AE6</v>
      </c>
      <c r="AP999" s="20" t="str">
        <f>IF(AND(AM999="0104918404",AO999=""),"WIN"&amp;L999,IF(AO999="",VLOOKUP(AM999,'mã win'!B:J,9,0),""))</f>
        <v/>
      </c>
      <c r="AQ999" s="25" t="str">
        <f t="shared" si="62"/>
        <v>WIN2AE6</v>
      </c>
      <c r="AR999" s="1">
        <f t="shared" si="63"/>
        <v>106920</v>
      </c>
    </row>
    <row r="1000" spans="1:44" x14ac:dyDescent="0.25">
      <c r="A1000" s="20">
        <v>8510</v>
      </c>
      <c r="B1000" s="21">
        <v>9106054198</v>
      </c>
      <c r="C1000" s="22">
        <v>45941</v>
      </c>
      <c r="D1000" s="22">
        <v>45941</v>
      </c>
      <c r="E1000" s="23">
        <v>45941.524926006903</v>
      </c>
      <c r="F1000" s="21" t="s">
        <v>8063</v>
      </c>
      <c r="G1000" s="22"/>
      <c r="H1000" s="20" t="s">
        <v>4127</v>
      </c>
      <c r="I1000" s="21" t="s">
        <v>4128</v>
      </c>
      <c r="J1000" s="20" t="s">
        <v>4129</v>
      </c>
      <c r="K1000" s="20" t="s">
        <v>4130</v>
      </c>
      <c r="L1000" s="21" t="s">
        <v>8064</v>
      </c>
      <c r="M1000" s="20" t="s">
        <v>8065</v>
      </c>
      <c r="N1000" s="20" t="s">
        <v>8066</v>
      </c>
      <c r="O1000" s="20">
        <v>30</v>
      </c>
      <c r="P1000" s="21" t="s">
        <v>4139</v>
      </c>
      <c r="Q1000" s="20" t="s">
        <v>3948</v>
      </c>
      <c r="R1000" s="21" t="s">
        <v>4140</v>
      </c>
      <c r="S1000" s="21" t="s">
        <v>4133</v>
      </c>
      <c r="T1000" s="20">
        <v>74250</v>
      </c>
      <c r="U1000" s="20">
        <v>1</v>
      </c>
      <c r="V1000" s="20">
        <v>0</v>
      </c>
      <c r="W1000" s="20" t="s">
        <v>8067</v>
      </c>
      <c r="Y1000" s="22">
        <v>45941.5249231134</v>
      </c>
      <c r="AA1000" s="20" t="s">
        <v>4134</v>
      </c>
      <c r="AB1000" s="27">
        <v>9106054198</v>
      </c>
      <c r="AC1000" s="25" t="str">
        <f>VLOOKUP(AB1000,Data!AF:AG,2,0)</f>
        <v>9106054198-00161215</v>
      </c>
      <c r="AE1000" s="25" t="str">
        <f>VLOOKUP(AC1000,Data!A:G,7,0)</f>
        <v>00161215</v>
      </c>
      <c r="AF1000" s="25" t="str">
        <f>VLOOKUP(AC1000,Data!A:D,4,0)</f>
        <v>11/10/2025</v>
      </c>
      <c r="AG1000" s="20" t="s">
        <v>198</v>
      </c>
      <c r="AH1000" s="25" t="s">
        <v>10249</v>
      </c>
      <c r="AI1000" s="25" t="str">
        <f>VLOOKUP(AG1000,'mã win'!B:K,10,0)</f>
        <v>N</v>
      </c>
      <c r="AJ1000" s="20" t="str">
        <f>VLOOKUP(Q1000,'mã sp'!A:B,2,0)</f>
        <v>CC300</v>
      </c>
      <c r="AK1000" s="25" t="str">
        <f>VLOOKUP(AC1000,Data!A:F,6,0)</f>
        <v>K25TTM</v>
      </c>
      <c r="AL1000" s="20" t="str">
        <f t="shared" si="60"/>
        <v>2AE6 WM+ HCM 37/3A Thái Thị Giữ</v>
      </c>
      <c r="AM1000" s="20" t="str">
        <f>VLOOKUP(AC1000,Data!A:M,13,0)</f>
        <v>0104918404</v>
      </c>
      <c r="AN1000" s="20">
        <f>MATCH(L1000,[1]Khach_hang!$O:$O,0)</f>
        <v>456</v>
      </c>
      <c r="AO1000" s="20" t="str">
        <f t="shared" si="61"/>
        <v>WIN2AE6</v>
      </c>
      <c r="AP1000" s="20" t="str">
        <f>IF(AND(AM1000="0104918404",AO1000=""),"WIN"&amp;L1000,IF(AO1000="",VLOOKUP(AM1000,'mã win'!B:J,9,0),""))</f>
        <v/>
      </c>
      <c r="AQ1000" s="25" t="str">
        <f t="shared" si="62"/>
        <v>WIN2AE6</v>
      </c>
      <c r="AR1000" s="1">
        <f t="shared" si="63"/>
        <v>80190</v>
      </c>
    </row>
    <row r="1001" spans="1:44" x14ac:dyDescent="0.25">
      <c r="A1001" s="20">
        <v>8511</v>
      </c>
      <c r="B1001" s="21">
        <v>9106054198</v>
      </c>
      <c r="C1001" s="22">
        <v>45941</v>
      </c>
      <c r="D1001" s="22">
        <v>45941</v>
      </c>
      <c r="E1001" s="23">
        <v>45941.524926006903</v>
      </c>
      <c r="F1001" s="21" t="s">
        <v>8063</v>
      </c>
      <c r="G1001" s="22"/>
      <c r="H1001" s="20" t="s">
        <v>4127</v>
      </c>
      <c r="I1001" s="21" t="s">
        <v>4128</v>
      </c>
      <c r="J1001" s="20" t="s">
        <v>4129</v>
      </c>
      <c r="K1001" s="20" t="s">
        <v>4130</v>
      </c>
      <c r="L1001" s="21" t="s">
        <v>8064</v>
      </c>
      <c r="M1001" s="20" t="s">
        <v>8065</v>
      </c>
      <c r="N1001" s="20" t="s">
        <v>8066</v>
      </c>
      <c r="O1001" s="20">
        <v>40</v>
      </c>
      <c r="P1001" s="21" t="s">
        <v>4137</v>
      </c>
      <c r="Q1001" s="20" t="s">
        <v>4098</v>
      </c>
      <c r="R1001" s="21" t="s">
        <v>4138</v>
      </c>
      <c r="S1001" s="21" t="s">
        <v>4133</v>
      </c>
      <c r="T1001" s="20">
        <v>111058</v>
      </c>
      <c r="U1001" s="20">
        <v>1</v>
      </c>
      <c r="V1001" s="20">
        <v>0</v>
      </c>
      <c r="W1001" s="20" t="s">
        <v>8067</v>
      </c>
      <c r="Y1001" s="22">
        <v>45941.5249231134</v>
      </c>
      <c r="AA1001" s="20" t="s">
        <v>4134</v>
      </c>
      <c r="AB1001" s="27">
        <v>9106054198</v>
      </c>
      <c r="AC1001" s="25" t="str">
        <f>VLOOKUP(AB1001,Data!AF:AG,2,0)</f>
        <v>9106054198-00161215</v>
      </c>
      <c r="AE1001" s="25" t="str">
        <f>VLOOKUP(AC1001,Data!A:G,7,0)</f>
        <v>00161215</v>
      </c>
      <c r="AF1001" s="25" t="str">
        <f>VLOOKUP(AC1001,Data!A:D,4,0)</f>
        <v>11/10/2025</v>
      </c>
      <c r="AG1001" s="20" t="s">
        <v>198</v>
      </c>
      <c r="AH1001" s="25" t="s">
        <v>10249</v>
      </c>
      <c r="AI1001" s="25" t="str">
        <f>VLOOKUP(AG1001,'mã win'!B:K,10,0)</f>
        <v>N</v>
      </c>
      <c r="AJ1001" s="20" t="str">
        <f>VLOOKUP(Q1001,'mã sp'!A:B,2,0)</f>
        <v>GM500</v>
      </c>
      <c r="AK1001" s="25" t="str">
        <f>VLOOKUP(AC1001,Data!A:F,6,0)</f>
        <v>K25TTM</v>
      </c>
      <c r="AL1001" s="20" t="str">
        <f t="shared" si="60"/>
        <v>2AE6 WM+ HCM 37/3A Thái Thị Giữ</v>
      </c>
      <c r="AM1001" s="20" t="str">
        <f>VLOOKUP(AC1001,Data!A:M,13,0)</f>
        <v>0104918404</v>
      </c>
      <c r="AN1001" s="20">
        <f>MATCH(L1001,[1]Khach_hang!$O:$O,0)</f>
        <v>456</v>
      </c>
      <c r="AO1001" s="20" t="str">
        <f t="shared" si="61"/>
        <v>WIN2AE6</v>
      </c>
      <c r="AP1001" s="20" t="str">
        <f>IF(AND(AM1001="0104918404",AO1001=""),"WIN"&amp;L1001,IF(AO1001="",VLOOKUP(AM1001,'mã win'!B:J,9,0),""))</f>
        <v/>
      </c>
      <c r="AQ1001" s="25" t="str">
        <f t="shared" si="62"/>
        <v>WIN2AE6</v>
      </c>
      <c r="AR1001" s="1">
        <f t="shared" si="63"/>
        <v>119942.64</v>
      </c>
    </row>
    <row r="1002" spans="1:44" x14ac:dyDescent="0.25">
      <c r="A1002" s="20">
        <v>8512</v>
      </c>
      <c r="B1002" s="21">
        <v>9106054222</v>
      </c>
      <c r="C1002" s="22">
        <v>45941</v>
      </c>
      <c r="D1002" s="22">
        <v>45946</v>
      </c>
      <c r="E1002" s="23">
        <v>45941.525503622703</v>
      </c>
      <c r="F1002" s="21" t="s">
        <v>8068</v>
      </c>
      <c r="G1002" s="22"/>
      <c r="H1002" s="20" t="s">
        <v>4127</v>
      </c>
      <c r="I1002" s="21" t="s">
        <v>4128</v>
      </c>
      <c r="J1002" s="20" t="s">
        <v>4129</v>
      </c>
      <c r="K1002" s="20" t="s">
        <v>4130</v>
      </c>
      <c r="L1002" s="21" t="s">
        <v>6664</v>
      </c>
      <c r="M1002" s="20" t="s">
        <v>6665</v>
      </c>
      <c r="N1002" s="20" t="s">
        <v>6666</v>
      </c>
      <c r="O1002" s="20">
        <v>10</v>
      </c>
      <c r="P1002" s="21" t="s">
        <v>4137</v>
      </c>
      <c r="Q1002" s="20" t="s">
        <v>4098</v>
      </c>
      <c r="R1002" s="21" t="s">
        <v>4138</v>
      </c>
      <c r="S1002" s="21" t="s">
        <v>4133</v>
      </c>
      <c r="T1002" s="20">
        <v>111058</v>
      </c>
      <c r="U1002" s="20">
        <v>1</v>
      </c>
      <c r="V1002" s="20">
        <v>0</v>
      </c>
      <c r="W1002" s="20" t="s">
        <v>6665</v>
      </c>
      <c r="Y1002" s="22">
        <v>45941.525500775497</v>
      </c>
      <c r="AA1002" s="20" t="s">
        <v>4134</v>
      </c>
      <c r="AB1002" s="27">
        <v>9106054222</v>
      </c>
      <c r="AC1002" s="25" t="str">
        <f>VLOOKUP(AB1002,Data!AF:AG,2,0)</f>
        <v>9106054222-00016069</v>
      </c>
      <c r="AE1002" s="25" t="str">
        <f>VLOOKUP(AC1002,Data!A:G,7,0)</f>
        <v>00016069</v>
      </c>
      <c r="AF1002" s="25" t="str">
        <f>VLOOKUP(AC1002,Data!A:D,4,0)</f>
        <v>11/10/2025</v>
      </c>
      <c r="AG1002" s="20" t="s">
        <v>189</v>
      </c>
      <c r="AH1002" s="25" t="s">
        <v>3844</v>
      </c>
      <c r="AI1002" s="25" t="str">
        <f>VLOOKUP(AG1002,'mã win'!B:K,10,0)</f>
        <v>N</v>
      </c>
      <c r="AJ1002" s="20" t="str">
        <f>VLOOKUP(Q1002,'mã sp'!A:B,2,0)</f>
        <v>GM500</v>
      </c>
      <c r="AK1002" s="25" t="str">
        <f>VLOOKUP(AC1002,Data!A:F,6,0)</f>
        <v>K25TTM</v>
      </c>
      <c r="AL1002" s="20" t="str">
        <f t="shared" si="60"/>
        <v>2AWJ WM+ QNM Thôn La Huân, Điện Thọ</v>
      </c>
      <c r="AM1002" s="20" t="str">
        <f>VLOOKUP(AC1002,Data!A:M,13,0)</f>
        <v>0104918404-061</v>
      </c>
      <c r="AO1002" s="20" t="str">
        <f t="shared" si="61"/>
        <v/>
      </c>
      <c r="AP1002" s="20" t="str">
        <f>IF(AND(AM1002="0104918404",AO1002=""),"WIN"&amp;L1002,IF(AO1002="",VLOOKUP(AM1002,'mã win'!B:J,9,0),""))</f>
        <v>WIN-061</v>
      </c>
      <c r="AQ1002" s="25" t="str">
        <f t="shared" si="62"/>
        <v>WIN-061</v>
      </c>
      <c r="AR1002" s="1">
        <f t="shared" si="63"/>
        <v>119942.64</v>
      </c>
    </row>
    <row r="1003" spans="1:44" x14ac:dyDescent="0.25">
      <c r="A1003" s="20">
        <v>8513</v>
      </c>
      <c r="B1003" s="21">
        <v>9106054222</v>
      </c>
      <c r="C1003" s="22">
        <v>45941</v>
      </c>
      <c r="D1003" s="22">
        <v>45946</v>
      </c>
      <c r="E1003" s="23">
        <v>45941.525503622703</v>
      </c>
      <c r="F1003" s="21" t="s">
        <v>8068</v>
      </c>
      <c r="G1003" s="22"/>
      <c r="H1003" s="20" t="s">
        <v>4127</v>
      </c>
      <c r="I1003" s="21" t="s">
        <v>4128</v>
      </c>
      <c r="J1003" s="20" t="s">
        <v>4129</v>
      </c>
      <c r="K1003" s="20" t="s">
        <v>4130</v>
      </c>
      <c r="L1003" s="21" t="s">
        <v>6664</v>
      </c>
      <c r="M1003" s="20" t="s">
        <v>6665</v>
      </c>
      <c r="N1003" s="20" t="s">
        <v>6666</v>
      </c>
      <c r="O1003" s="20">
        <v>20</v>
      </c>
      <c r="P1003" s="21" t="s">
        <v>4139</v>
      </c>
      <c r="Q1003" s="20" t="s">
        <v>3948</v>
      </c>
      <c r="R1003" s="21" t="s">
        <v>4140</v>
      </c>
      <c r="S1003" s="21" t="s">
        <v>4133</v>
      </c>
      <c r="T1003" s="20">
        <v>74250</v>
      </c>
      <c r="U1003" s="20">
        <v>1</v>
      </c>
      <c r="V1003" s="20">
        <v>0</v>
      </c>
      <c r="W1003" s="20" t="s">
        <v>6665</v>
      </c>
      <c r="Y1003" s="22">
        <v>45941.525500775497</v>
      </c>
      <c r="AA1003" s="20" t="s">
        <v>4134</v>
      </c>
      <c r="AB1003" s="27">
        <v>9106054222</v>
      </c>
      <c r="AC1003" s="25" t="str">
        <f>VLOOKUP(AB1003,Data!AF:AG,2,0)</f>
        <v>9106054222-00016069</v>
      </c>
      <c r="AE1003" s="25" t="str">
        <f>VLOOKUP(AC1003,Data!A:G,7,0)</f>
        <v>00016069</v>
      </c>
      <c r="AF1003" s="25" t="str">
        <f>VLOOKUP(AC1003,Data!A:D,4,0)</f>
        <v>11/10/2025</v>
      </c>
      <c r="AG1003" s="20" t="s">
        <v>189</v>
      </c>
      <c r="AH1003" s="25" t="s">
        <v>3844</v>
      </c>
      <c r="AI1003" s="25" t="str">
        <f>VLOOKUP(AG1003,'mã win'!B:K,10,0)</f>
        <v>N</v>
      </c>
      <c r="AJ1003" s="20" t="str">
        <f>VLOOKUP(Q1003,'mã sp'!A:B,2,0)</f>
        <v>CC300</v>
      </c>
      <c r="AK1003" s="25" t="str">
        <f>VLOOKUP(AC1003,Data!A:F,6,0)</f>
        <v>K25TTM</v>
      </c>
      <c r="AL1003" s="20" t="str">
        <f t="shared" si="60"/>
        <v>2AWJ WM+ QNM Thôn La Huân, Điện Thọ</v>
      </c>
      <c r="AM1003" s="20" t="str">
        <f>VLOOKUP(AC1003,Data!A:M,13,0)</f>
        <v>0104918404-061</v>
      </c>
      <c r="AO1003" s="20" t="str">
        <f t="shared" si="61"/>
        <v/>
      </c>
      <c r="AP1003" s="20" t="str">
        <f>IF(AND(AM1003="0104918404",AO1003=""),"WIN"&amp;L1003,IF(AO1003="",VLOOKUP(AM1003,'mã win'!B:J,9,0),""))</f>
        <v>WIN-061</v>
      </c>
      <c r="AQ1003" s="25" t="str">
        <f t="shared" si="62"/>
        <v>WIN-061</v>
      </c>
      <c r="AR1003" s="1">
        <f t="shared" si="63"/>
        <v>80190</v>
      </c>
    </row>
    <row r="1004" spans="1:44" x14ac:dyDescent="0.25">
      <c r="A1004" s="20">
        <v>8514</v>
      </c>
      <c r="B1004" s="21">
        <v>9106054185</v>
      </c>
      <c r="C1004" s="22">
        <v>45941</v>
      </c>
      <c r="D1004" s="22">
        <v>45946</v>
      </c>
      <c r="E1004" s="23">
        <v>45941.530182523202</v>
      </c>
      <c r="F1004" s="21" t="s">
        <v>8069</v>
      </c>
      <c r="G1004" s="22"/>
      <c r="H1004" s="20" t="s">
        <v>4127</v>
      </c>
      <c r="I1004" s="21" t="s">
        <v>4128</v>
      </c>
      <c r="J1004" s="20" t="s">
        <v>4129</v>
      </c>
      <c r="K1004" s="20" t="s">
        <v>4130</v>
      </c>
      <c r="L1004" s="21" t="s">
        <v>8070</v>
      </c>
      <c r="M1004" s="20" t="s">
        <v>8071</v>
      </c>
      <c r="N1004" s="20" t="s">
        <v>8072</v>
      </c>
      <c r="O1004" s="20">
        <v>10</v>
      </c>
      <c r="P1004" s="21" t="s">
        <v>4137</v>
      </c>
      <c r="Q1004" s="20" t="s">
        <v>4098</v>
      </c>
      <c r="R1004" s="21" t="s">
        <v>4138</v>
      </c>
      <c r="S1004" s="21" t="s">
        <v>4133</v>
      </c>
      <c r="T1004" s="20">
        <v>111058</v>
      </c>
      <c r="U1004" s="20">
        <v>1</v>
      </c>
      <c r="V1004" s="20">
        <v>0</v>
      </c>
      <c r="W1004" s="20" t="s">
        <v>8073</v>
      </c>
      <c r="X1004" s="20" t="s">
        <v>8074</v>
      </c>
      <c r="Y1004" s="22">
        <v>45941.530179479203</v>
      </c>
      <c r="AA1004" s="20" t="s">
        <v>4134</v>
      </c>
      <c r="AB1004" s="27">
        <v>9106054185</v>
      </c>
      <c r="AC1004" s="25" t="str">
        <f>VLOOKUP(AB1004,Data!AF:AG,2,0)</f>
        <v>9106054185-00485436</v>
      </c>
      <c r="AE1004" s="25" t="str">
        <f>VLOOKUP(AC1004,Data!A:G,7,0)</f>
        <v>00485436</v>
      </c>
      <c r="AF1004" s="25" t="str">
        <f>VLOOKUP(AC1004,Data!A:D,4,0)</f>
        <v>11/10/2025</v>
      </c>
      <c r="AG1004" s="20" t="s">
        <v>55</v>
      </c>
      <c r="AH1004" s="25" t="s">
        <v>10313</v>
      </c>
      <c r="AI1004" s="25" t="str">
        <f>VLOOKUP(AG1004,'mã win'!B:K,10,0)</f>
        <v>B</v>
      </c>
      <c r="AJ1004" s="20" t="str">
        <f>VLOOKUP(Q1004,'mã sp'!A:B,2,0)</f>
        <v>GM500</v>
      </c>
      <c r="AK1004" s="25" t="str">
        <f>VLOOKUP(AC1004,Data!A:F,6,0)</f>
        <v>K25TTM</v>
      </c>
      <c r="AL1004" s="20" t="str">
        <f t="shared" si="60"/>
        <v>2AHL WM+ HNI I1.CH08 Imperia Smart City</v>
      </c>
      <c r="AM1004" s="20" t="str">
        <f>VLOOKUP(AC1004,Data!A:M,13,0)</f>
        <v>0104918404-002</v>
      </c>
      <c r="AN1004" s="20">
        <f>MATCH(L1004,[1]Khach_hang!$O:$O,0)</f>
        <v>481</v>
      </c>
      <c r="AO1004" s="20" t="str">
        <f t="shared" si="61"/>
        <v>WIN2AHL</v>
      </c>
      <c r="AP1004" s="20" t="str">
        <f>IF(AND(AM1004="0104918404",AO1004=""),"WIN"&amp;L1004,IF(AO1004="",VLOOKUP(AM1004,'mã win'!B:J,9,0),""))</f>
        <v/>
      </c>
      <c r="AQ1004" s="25" t="str">
        <f t="shared" si="62"/>
        <v>WIN2AHL</v>
      </c>
      <c r="AR1004" s="1">
        <f t="shared" si="63"/>
        <v>119942.64</v>
      </c>
    </row>
    <row r="1005" spans="1:44" x14ac:dyDescent="0.25">
      <c r="A1005" s="20">
        <v>8515</v>
      </c>
      <c r="B1005" s="21">
        <v>9106054254</v>
      </c>
      <c r="C1005" s="22">
        <v>45941</v>
      </c>
      <c r="D1005" s="22">
        <v>45951</v>
      </c>
      <c r="E1005" s="23">
        <v>45941.531615428197</v>
      </c>
      <c r="F1005" s="21" t="s">
        <v>8075</v>
      </c>
      <c r="G1005" s="22"/>
      <c r="H1005" s="20" t="s">
        <v>4127</v>
      </c>
      <c r="I1005" s="21" t="s">
        <v>4128</v>
      </c>
      <c r="J1005" s="20" t="s">
        <v>4129</v>
      </c>
      <c r="K1005" s="20" t="s">
        <v>4130</v>
      </c>
      <c r="L1005" s="21" t="s">
        <v>8076</v>
      </c>
      <c r="M1005" s="20" t="s">
        <v>8077</v>
      </c>
      <c r="N1005" s="20" t="s">
        <v>8078</v>
      </c>
      <c r="O1005" s="20">
        <v>10</v>
      </c>
      <c r="P1005" s="21" t="s">
        <v>4137</v>
      </c>
      <c r="Q1005" s="20" t="s">
        <v>4098</v>
      </c>
      <c r="R1005" s="21" t="s">
        <v>4138</v>
      </c>
      <c r="S1005" s="21" t="s">
        <v>4133</v>
      </c>
      <c r="T1005" s="20">
        <v>111058</v>
      </c>
      <c r="U1005" s="20">
        <v>2</v>
      </c>
      <c r="V1005" s="20">
        <v>0</v>
      </c>
      <c r="W1005" s="20" t="s">
        <v>8079</v>
      </c>
      <c r="X1005" s="20" t="s">
        <v>8080</v>
      </c>
      <c r="Y1005" s="22">
        <v>45941.531612349499</v>
      </c>
      <c r="AA1005" s="20" t="s">
        <v>4134</v>
      </c>
      <c r="AB1005" s="27">
        <v>9106054254</v>
      </c>
      <c r="AC1005" s="25" t="str">
        <f>VLOOKUP(AB1005,Data!AF:AG,2,0)</f>
        <v>9106054254-00161223</v>
      </c>
      <c r="AE1005" s="25" t="str">
        <f>VLOOKUP(AC1005,Data!A:G,7,0)</f>
        <v>00161223</v>
      </c>
      <c r="AF1005" s="25" t="str">
        <f>VLOOKUP(AC1005,Data!A:D,4,0)</f>
        <v>11/10/2025</v>
      </c>
      <c r="AG1005" s="20" t="s">
        <v>198</v>
      </c>
      <c r="AH1005" s="25" t="s">
        <v>12265</v>
      </c>
      <c r="AI1005" s="25" t="str">
        <f>VLOOKUP(AG1005,'mã win'!B:K,10,0)</f>
        <v>N</v>
      </c>
      <c r="AJ1005" s="20" t="str">
        <f>VLOOKUP(Q1005,'mã sp'!A:B,2,0)</f>
        <v>GM500</v>
      </c>
      <c r="AK1005" s="25" t="str">
        <f>VLOOKUP(AC1005,Data!A:F,6,0)</f>
        <v>K25TTM</v>
      </c>
      <c r="AL1005" s="20" t="str">
        <f t="shared" si="60"/>
        <v>5269 WIN HCM 179A Nghĩa Phát</v>
      </c>
      <c r="AM1005" s="20" t="str">
        <f>VLOOKUP(AC1005,Data!A:M,13,0)</f>
        <v>0104918404</v>
      </c>
      <c r="AN1005" s="20">
        <f>MATCH(L1005,[1]Khach_hang!$O:$O,0)</f>
        <v>1411</v>
      </c>
      <c r="AO1005" s="20" t="str">
        <f t="shared" si="61"/>
        <v>WIN5269</v>
      </c>
      <c r="AP1005" s="20" t="str">
        <f>IF(AND(AM1005="0104918404",AO1005=""),"WIN"&amp;L1005,IF(AO1005="",VLOOKUP(AM1005,'mã win'!B:J,9,0),""))</f>
        <v/>
      </c>
      <c r="AQ1005" s="25" t="str">
        <f t="shared" si="62"/>
        <v>WIN5269</v>
      </c>
      <c r="AR1005" s="1">
        <f t="shared" si="63"/>
        <v>239885.28</v>
      </c>
    </row>
    <row r="1006" spans="1:44" x14ac:dyDescent="0.25">
      <c r="A1006" s="20">
        <v>8516</v>
      </c>
      <c r="B1006" s="21">
        <v>9106054299</v>
      </c>
      <c r="C1006" s="22">
        <v>45941</v>
      </c>
      <c r="D1006" s="22">
        <v>45941</v>
      </c>
      <c r="E1006" s="23">
        <v>45941.532884490698</v>
      </c>
      <c r="F1006" s="21" t="s">
        <v>8081</v>
      </c>
      <c r="G1006" s="22"/>
      <c r="H1006" s="20" t="s">
        <v>4127</v>
      </c>
      <c r="I1006" s="21" t="s">
        <v>4128</v>
      </c>
      <c r="J1006" s="20" t="s">
        <v>4129</v>
      </c>
      <c r="K1006" s="20" t="s">
        <v>4130</v>
      </c>
      <c r="L1006" s="21" t="s">
        <v>7144</v>
      </c>
      <c r="M1006" s="20" t="s">
        <v>7145</v>
      </c>
      <c r="N1006" s="20" t="s">
        <v>7146</v>
      </c>
      <c r="O1006" s="20">
        <v>10</v>
      </c>
      <c r="P1006" s="21" t="s">
        <v>4141</v>
      </c>
      <c r="Q1006" s="20" t="s">
        <v>4058</v>
      </c>
      <c r="R1006" s="21" t="s">
        <v>4142</v>
      </c>
      <c r="S1006" s="21" t="s">
        <v>4133</v>
      </c>
      <c r="T1006" s="20">
        <v>37720</v>
      </c>
      <c r="U1006" s="20">
        <v>1</v>
      </c>
      <c r="V1006" s="20">
        <v>0</v>
      </c>
      <c r="W1006" s="20" t="s">
        <v>7145</v>
      </c>
      <c r="X1006" s="20" t="s">
        <v>4161</v>
      </c>
      <c r="Y1006" s="22">
        <v>45941.532883414402</v>
      </c>
      <c r="AA1006" s="20" t="s">
        <v>4134</v>
      </c>
      <c r="AB1006" s="27">
        <v>9106054299</v>
      </c>
      <c r="AC1006" s="25" t="str">
        <f>VLOOKUP(AB1006,Data!AF:AG,2,0)</f>
        <v>9106054299-00485475</v>
      </c>
      <c r="AE1006" s="25" t="str">
        <f>VLOOKUP(AC1006,Data!A:G,7,0)</f>
        <v>00485475</v>
      </c>
      <c r="AF1006" s="25" t="str">
        <f>VLOOKUP(AC1006,Data!A:D,4,0)</f>
        <v>11/10/2025</v>
      </c>
      <c r="AG1006" s="20" t="s">
        <v>55</v>
      </c>
      <c r="AH1006" s="25" t="s">
        <v>11904</v>
      </c>
      <c r="AI1006" s="25" t="str">
        <f>VLOOKUP(AG1006,'mã win'!B:K,10,0)</f>
        <v>B</v>
      </c>
      <c r="AJ1006" s="20" t="str">
        <f>VLOOKUP(Q1006,'mã sp'!A:B,2,0)</f>
        <v>MNH250</v>
      </c>
      <c r="AK1006" s="25" t="str">
        <f>VLOOKUP(AC1006,Data!A:F,6,0)</f>
        <v>K25TTM</v>
      </c>
      <c r="AL1006" s="20" t="str">
        <f t="shared" si="60"/>
        <v>4404 WM+ HNI Kiot 82 HH3C Linh Đàm</v>
      </c>
      <c r="AM1006" s="20" t="str">
        <f>VLOOKUP(AC1006,Data!A:M,13,0)</f>
        <v>0104918404-002</v>
      </c>
      <c r="AN1006" s="20">
        <f>MATCH(L1006,[1]Khach_hang!$O:$O,0)</f>
        <v>1228</v>
      </c>
      <c r="AO1006" s="20" t="str">
        <f t="shared" si="61"/>
        <v>WIN4404</v>
      </c>
      <c r="AP1006" s="20" t="str">
        <f>IF(AND(AM1006="0104918404",AO1006=""),"WIN"&amp;L1006,IF(AO1006="",VLOOKUP(AM1006,'mã win'!B:J,9,0),""))</f>
        <v/>
      </c>
      <c r="AQ1006" s="25" t="str">
        <f t="shared" si="62"/>
        <v>WIN4404</v>
      </c>
      <c r="AR1006" s="1">
        <f t="shared" si="63"/>
        <v>40737.599999999999</v>
      </c>
    </row>
    <row r="1007" spans="1:44" x14ac:dyDescent="0.25">
      <c r="A1007" s="20">
        <v>8517</v>
      </c>
      <c r="B1007" s="21">
        <v>9106054299</v>
      </c>
      <c r="C1007" s="22">
        <v>45941</v>
      </c>
      <c r="D1007" s="22">
        <v>45941</v>
      </c>
      <c r="E1007" s="23">
        <v>45941.532884490698</v>
      </c>
      <c r="F1007" s="21" t="s">
        <v>8081</v>
      </c>
      <c r="G1007" s="22"/>
      <c r="H1007" s="20" t="s">
        <v>4127</v>
      </c>
      <c r="I1007" s="21" t="s">
        <v>4128</v>
      </c>
      <c r="J1007" s="20" t="s">
        <v>4129</v>
      </c>
      <c r="K1007" s="20" t="s">
        <v>4130</v>
      </c>
      <c r="L1007" s="21" t="s">
        <v>7144</v>
      </c>
      <c r="M1007" s="20" t="s">
        <v>7145</v>
      </c>
      <c r="N1007" s="20" t="s">
        <v>7146</v>
      </c>
      <c r="O1007" s="20">
        <v>20</v>
      </c>
      <c r="P1007" s="21" t="s">
        <v>4139</v>
      </c>
      <c r="Q1007" s="20" t="s">
        <v>3948</v>
      </c>
      <c r="R1007" s="21" t="s">
        <v>4140</v>
      </c>
      <c r="S1007" s="21" t="s">
        <v>4133</v>
      </c>
      <c r="T1007" s="20">
        <v>74250</v>
      </c>
      <c r="U1007" s="20">
        <v>1</v>
      </c>
      <c r="V1007" s="20">
        <v>0</v>
      </c>
      <c r="W1007" s="20" t="s">
        <v>7145</v>
      </c>
      <c r="X1007" s="20" t="s">
        <v>4161</v>
      </c>
      <c r="Y1007" s="22">
        <v>45941.532883414402</v>
      </c>
      <c r="AA1007" s="20" t="s">
        <v>4134</v>
      </c>
      <c r="AB1007" s="27">
        <v>9106054299</v>
      </c>
      <c r="AC1007" s="25" t="str">
        <f>VLOOKUP(AB1007,Data!AF:AG,2,0)</f>
        <v>9106054299-00485475</v>
      </c>
      <c r="AE1007" s="25" t="str">
        <f>VLOOKUP(AC1007,Data!A:G,7,0)</f>
        <v>00485475</v>
      </c>
      <c r="AF1007" s="25" t="str">
        <f>VLOOKUP(AC1007,Data!A:D,4,0)</f>
        <v>11/10/2025</v>
      </c>
      <c r="AG1007" s="20" t="s">
        <v>55</v>
      </c>
      <c r="AH1007" s="25" t="s">
        <v>11904</v>
      </c>
      <c r="AI1007" s="25" t="str">
        <f>VLOOKUP(AG1007,'mã win'!B:K,10,0)</f>
        <v>B</v>
      </c>
      <c r="AJ1007" s="20" t="str">
        <f>VLOOKUP(Q1007,'mã sp'!A:B,2,0)</f>
        <v>CC300</v>
      </c>
      <c r="AK1007" s="25" t="str">
        <f>VLOOKUP(AC1007,Data!A:F,6,0)</f>
        <v>K25TTM</v>
      </c>
      <c r="AL1007" s="20" t="str">
        <f t="shared" si="60"/>
        <v>4404 WM+ HNI Kiot 82 HH3C Linh Đàm</v>
      </c>
      <c r="AM1007" s="20" t="str">
        <f>VLOOKUP(AC1007,Data!A:M,13,0)</f>
        <v>0104918404-002</v>
      </c>
      <c r="AN1007" s="20">
        <f>MATCH(L1007,[1]Khach_hang!$O:$O,0)</f>
        <v>1228</v>
      </c>
      <c r="AO1007" s="20" t="str">
        <f t="shared" si="61"/>
        <v>WIN4404</v>
      </c>
      <c r="AP1007" s="20" t="str">
        <f>IF(AND(AM1007="0104918404",AO1007=""),"WIN"&amp;L1007,IF(AO1007="",VLOOKUP(AM1007,'mã win'!B:J,9,0),""))</f>
        <v/>
      </c>
      <c r="AQ1007" s="25" t="str">
        <f t="shared" si="62"/>
        <v>WIN4404</v>
      </c>
      <c r="AR1007" s="1">
        <f t="shared" si="63"/>
        <v>80190</v>
      </c>
    </row>
    <row r="1008" spans="1:44" x14ac:dyDescent="0.25">
      <c r="A1008" s="20">
        <v>8518</v>
      </c>
      <c r="B1008" s="21">
        <v>9106054307</v>
      </c>
      <c r="C1008" s="22">
        <v>45941</v>
      </c>
      <c r="D1008" s="22">
        <v>45941</v>
      </c>
      <c r="E1008" s="23">
        <v>45941.534679861099</v>
      </c>
      <c r="F1008" s="21" t="s">
        <v>8082</v>
      </c>
      <c r="G1008" s="22"/>
      <c r="H1008" s="20" t="s">
        <v>4127</v>
      </c>
      <c r="I1008" s="21" t="s">
        <v>4128</v>
      </c>
      <c r="J1008" s="20" t="s">
        <v>4129</v>
      </c>
      <c r="K1008" s="20" t="s">
        <v>4130</v>
      </c>
      <c r="L1008" s="21" t="s">
        <v>8083</v>
      </c>
      <c r="M1008" s="20" t="s">
        <v>8084</v>
      </c>
      <c r="N1008" s="20" t="s">
        <v>8085</v>
      </c>
      <c r="O1008" s="20">
        <v>10</v>
      </c>
      <c r="P1008" s="21" t="s">
        <v>4152</v>
      </c>
      <c r="Q1008" s="20" t="s">
        <v>4012</v>
      </c>
      <c r="R1008" s="21" t="s">
        <v>4153</v>
      </c>
      <c r="S1008" s="21" t="s">
        <v>4133</v>
      </c>
      <c r="T1008" s="20">
        <v>50182</v>
      </c>
      <c r="U1008" s="20">
        <v>1</v>
      </c>
      <c r="V1008" s="20">
        <v>0</v>
      </c>
      <c r="W1008" s="20" t="s">
        <v>8084</v>
      </c>
      <c r="Y1008" s="22">
        <v>45941.534676736097</v>
      </c>
      <c r="Z1008" s="20" t="s">
        <v>8086</v>
      </c>
      <c r="AA1008" s="20" t="s">
        <v>4134</v>
      </c>
      <c r="AB1008" s="27">
        <v>9106054307</v>
      </c>
      <c r="AC1008" s="25" t="str">
        <f>VLOOKUP(AB1008,Data!AF:AG,2,0)</f>
        <v>9106054307-00485479</v>
      </c>
      <c r="AE1008" s="25" t="str">
        <f>VLOOKUP(AC1008,Data!A:G,7,0)</f>
        <v>00485479</v>
      </c>
      <c r="AF1008" s="25" t="str">
        <f>VLOOKUP(AC1008,Data!A:D,4,0)</f>
        <v>11/10/2025</v>
      </c>
      <c r="AG1008" s="20" t="s">
        <v>55</v>
      </c>
      <c r="AH1008" s="25" t="s">
        <v>13136</v>
      </c>
      <c r="AI1008" s="25" t="str">
        <f>VLOOKUP(AG1008,'mã win'!B:K,10,0)</f>
        <v>B</v>
      </c>
      <c r="AJ1008" s="20" t="str">
        <f>VLOOKUP(Q1008,'mã sp'!A:B,2,0)</f>
        <v>GTLX250G</v>
      </c>
      <c r="AK1008" s="25" t="str">
        <f>VLOOKUP(AC1008,Data!A:F,6,0)</f>
        <v>K25TTM</v>
      </c>
      <c r="AL1008" s="20" t="str">
        <f t="shared" si="60"/>
        <v>6489 WM+ HNI Hồng Kỳ, Sóc Sơn</v>
      </c>
      <c r="AM1008" s="20" t="str">
        <f>VLOOKUP(AC1008,Data!A:M,13,0)</f>
        <v>0104918404-002</v>
      </c>
      <c r="AN1008" s="20">
        <f>MATCH(L1008,[1]Khach_hang!$O:$O,0)</f>
        <v>1849</v>
      </c>
      <c r="AO1008" s="20" t="str">
        <f t="shared" si="61"/>
        <v>WIN6489</v>
      </c>
      <c r="AP1008" s="20" t="str">
        <f>IF(AND(AM1008="0104918404",AO1008=""),"WIN"&amp;L1008,IF(AO1008="",VLOOKUP(AM1008,'mã win'!B:J,9,0),""))</f>
        <v/>
      </c>
      <c r="AQ1008" s="25" t="str">
        <f t="shared" si="62"/>
        <v>WIN6489</v>
      </c>
      <c r="AR1008" s="1">
        <f t="shared" si="63"/>
        <v>54196.56</v>
      </c>
    </row>
    <row r="1009" spans="1:44" x14ac:dyDescent="0.25">
      <c r="A1009" s="20">
        <v>8519</v>
      </c>
      <c r="B1009" s="21">
        <v>9106054307</v>
      </c>
      <c r="C1009" s="22">
        <v>45941</v>
      </c>
      <c r="D1009" s="22">
        <v>45941</v>
      </c>
      <c r="E1009" s="23">
        <v>45941.534679861099</v>
      </c>
      <c r="F1009" s="21" t="s">
        <v>8082</v>
      </c>
      <c r="G1009" s="22"/>
      <c r="H1009" s="20" t="s">
        <v>4127</v>
      </c>
      <c r="I1009" s="21" t="s">
        <v>4128</v>
      </c>
      <c r="J1009" s="20" t="s">
        <v>4129</v>
      </c>
      <c r="K1009" s="20" t="s">
        <v>4130</v>
      </c>
      <c r="L1009" s="21" t="s">
        <v>8083</v>
      </c>
      <c r="M1009" s="20" t="s">
        <v>8084</v>
      </c>
      <c r="N1009" s="20" t="s">
        <v>8085</v>
      </c>
      <c r="O1009" s="20">
        <v>20</v>
      </c>
      <c r="P1009" s="21" t="s">
        <v>4171</v>
      </c>
      <c r="Q1009" s="20" t="s">
        <v>3998</v>
      </c>
      <c r="R1009" s="21" t="s">
        <v>4172</v>
      </c>
      <c r="S1009" s="21" t="s">
        <v>4133</v>
      </c>
      <c r="T1009" s="20">
        <v>49500</v>
      </c>
      <c r="U1009" s="20">
        <v>1</v>
      </c>
      <c r="V1009" s="20">
        <v>0</v>
      </c>
      <c r="W1009" s="20" t="s">
        <v>8084</v>
      </c>
      <c r="Y1009" s="22">
        <v>45941.534676736097</v>
      </c>
      <c r="Z1009" s="20" t="s">
        <v>8086</v>
      </c>
      <c r="AA1009" s="20" t="s">
        <v>4134</v>
      </c>
      <c r="AB1009" s="27">
        <v>9106054307</v>
      </c>
      <c r="AC1009" s="25" t="str">
        <f>VLOOKUP(AB1009,Data!AF:AG,2,0)</f>
        <v>9106054307-00485479</v>
      </c>
      <c r="AE1009" s="25" t="str">
        <f>VLOOKUP(AC1009,Data!A:G,7,0)</f>
        <v>00485479</v>
      </c>
      <c r="AF1009" s="25" t="str">
        <f>VLOOKUP(AC1009,Data!A:D,4,0)</f>
        <v>11/10/2025</v>
      </c>
      <c r="AG1009" s="20" t="s">
        <v>55</v>
      </c>
      <c r="AH1009" s="25" t="s">
        <v>13136</v>
      </c>
      <c r="AI1009" s="25" t="str">
        <f>VLOOKUP(AG1009,'mã win'!B:K,10,0)</f>
        <v>B</v>
      </c>
      <c r="AJ1009" s="20" t="str">
        <f>VLOOKUP(Q1009,'mã sp'!A:B,2,0)</f>
        <v>GL250</v>
      </c>
      <c r="AK1009" s="25" t="str">
        <f>VLOOKUP(AC1009,Data!A:F,6,0)</f>
        <v>K25TTM</v>
      </c>
      <c r="AL1009" s="20" t="str">
        <f t="shared" si="60"/>
        <v>6489 WM+ HNI Hồng Kỳ, Sóc Sơn</v>
      </c>
      <c r="AM1009" s="20" t="str">
        <f>VLOOKUP(AC1009,Data!A:M,13,0)</f>
        <v>0104918404-002</v>
      </c>
      <c r="AN1009" s="20">
        <f>MATCH(L1009,[1]Khach_hang!$O:$O,0)</f>
        <v>1849</v>
      </c>
      <c r="AO1009" s="20" t="str">
        <f t="shared" si="61"/>
        <v>WIN6489</v>
      </c>
      <c r="AP1009" s="20" t="str">
        <f>IF(AND(AM1009="0104918404",AO1009=""),"WIN"&amp;L1009,IF(AO1009="",VLOOKUP(AM1009,'mã win'!B:J,9,0),""))</f>
        <v/>
      </c>
      <c r="AQ1009" s="25" t="str">
        <f t="shared" si="62"/>
        <v>WIN6489</v>
      </c>
      <c r="AR1009" s="1">
        <f t="shared" si="63"/>
        <v>53460</v>
      </c>
    </row>
    <row r="1010" spans="1:44" x14ac:dyDescent="0.25">
      <c r="A1010" s="20">
        <v>8520</v>
      </c>
      <c r="B1010" s="21">
        <v>9106054285</v>
      </c>
      <c r="C1010" s="22">
        <v>45941</v>
      </c>
      <c r="D1010" s="22">
        <v>45946</v>
      </c>
      <c r="E1010" s="23">
        <v>45941.537877893497</v>
      </c>
      <c r="F1010" s="21" t="s">
        <v>8087</v>
      </c>
      <c r="G1010" s="22"/>
      <c r="H1010" s="20" t="s">
        <v>4127</v>
      </c>
      <c r="I1010" s="21" t="s">
        <v>4128</v>
      </c>
      <c r="J1010" s="20" t="s">
        <v>4129</v>
      </c>
      <c r="K1010" s="20" t="s">
        <v>4130</v>
      </c>
      <c r="L1010" s="21" t="s">
        <v>6525</v>
      </c>
      <c r="M1010" s="20" t="s">
        <v>6526</v>
      </c>
      <c r="N1010" s="20" t="s">
        <v>6527</v>
      </c>
      <c r="O1010" s="20">
        <v>10</v>
      </c>
      <c r="P1010" s="21" t="s">
        <v>4131</v>
      </c>
      <c r="Q1010" s="20" t="s">
        <v>4099</v>
      </c>
      <c r="R1010" s="21" t="s">
        <v>4132</v>
      </c>
      <c r="S1010" s="21" t="s">
        <v>4133</v>
      </c>
      <c r="T1010" s="20">
        <v>73431</v>
      </c>
      <c r="U1010" s="20">
        <v>4</v>
      </c>
      <c r="V1010" s="20">
        <v>0</v>
      </c>
      <c r="W1010" s="20" t="s">
        <v>6528</v>
      </c>
      <c r="Y1010" s="22">
        <v>45941.5378748843</v>
      </c>
      <c r="AA1010" s="20" t="s">
        <v>4134</v>
      </c>
      <c r="AB1010" s="27">
        <v>9106054285</v>
      </c>
      <c r="AC1010" s="25" t="str">
        <f>VLOOKUP(AB1010,Data!AF:AG,2,0)</f>
        <v>9106054285-00161227</v>
      </c>
      <c r="AE1010" s="25" t="str">
        <f>VLOOKUP(AC1010,Data!A:G,7,0)</f>
        <v>00161227</v>
      </c>
      <c r="AF1010" s="25" t="str">
        <f>VLOOKUP(AC1010,Data!A:D,4,0)</f>
        <v>11/10/2025</v>
      </c>
      <c r="AG1010" s="20" t="s">
        <v>198</v>
      </c>
      <c r="AH1010" s="25" t="s">
        <v>14527</v>
      </c>
      <c r="AI1010" s="25" t="str">
        <f>VLOOKUP(AG1010,'mã win'!B:K,10,0)</f>
        <v>N</v>
      </c>
      <c r="AJ1010" s="20" t="str">
        <f>VLOOKUP(Q1010,'mã sp'!A:B,2,0)</f>
        <v>CGM300</v>
      </c>
      <c r="AK1010" s="25" t="str">
        <f>VLOOKUP(AC1010,Data!A:F,6,0)</f>
        <v>K25TTM</v>
      </c>
      <c r="AL1010" s="20" t="str">
        <f t="shared" si="60"/>
        <v>6036 WIN HCM 232 Lê Văn Thịnh</v>
      </c>
      <c r="AM1010" s="20" t="str">
        <f>VLOOKUP(AC1010,Data!A:M,13,0)</f>
        <v>0104918404</v>
      </c>
      <c r="AN1010" s="20">
        <f>MATCH(L1010,[1]Khach_hang!$O:$O,0)</f>
        <v>1689</v>
      </c>
      <c r="AO1010" s="20" t="str">
        <f t="shared" si="61"/>
        <v>WIN6036</v>
      </c>
      <c r="AP1010" s="20" t="str">
        <f>IF(AND(AM1010="0104918404",AO1010=""),"WIN"&amp;L1010,IF(AO1010="",VLOOKUP(AM1010,'mã win'!B:J,9,0),""))</f>
        <v/>
      </c>
      <c r="AQ1010" s="25" t="str">
        <f t="shared" si="62"/>
        <v>WIN6036</v>
      </c>
      <c r="AR1010" s="1">
        <f t="shared" si="63"/>
        <v>317221.92</v>
      </c>
    </row>
    <row r="1011" spans="1:44" x14ac:dyDescent="0.25">
      <c r="A1011" s="20">
        <v>8521</v>
      </c>
      <c r="B1011" s="21">
        <v>9106054285</v>
      </c>
      <c r="C1011" s="22">
        <v>45941</v>
      </c>
      <c r="D1011" s="22">
        <v>45946</v>
      </c>
      <c r="E1011" s="23">
        <v>45941.537877893497</v>
      </c>
      <c r="F1011" s="21" t="s">
        <v>8087</v>
      </c>
      <c r="G1011" s="22"/>
      <c r="H1011" s="20" t="s">
        <v>4127</v>
      </c>
      <c r="I1011" s="21" t="s">
        <v>4128</v>
      </c>
      <c r="J1011" s="20" t="s">
        <v>4129</v>
      </c>
      <c r="K1011" s="20" t="s">
        <v>4130</v>
      </c>
      <c r="L1011" s="21" t="s">
        <v>6525</v>
      </c>
      <c r="M1011" s="20" t="s">
        <v>6526</v>
      </c>
      <c r="N1011" s="20" t="s">
        <v>6527</v>
      </c>
      <c r="O1011" s="20">
        <v>20</v>
      </c>
      <c r="P1011" s="21" t="s">
        <v>4137</v>
      </c>
      <c r="Q1011" s="20" t="s">
        <v>4098</v>
      </c>
      <c r="R1011" s="21" t="s">
        <v>4138</v>
      </c>
      <c r="S1011" s="21" t="s">
        <v>4133</v>
      </c>
      <c r="T1011" s="20">
        <v>111058</v>
      </c>
      <c r="U1011" s="20">
        <v>3</v>
      </c>
      <c r="V1011" s="20">
        <v>0</v>
      </c>
      <c r="W1011" s="20" t="s">
        <v>6528</v>
      </c>
      <c r="Y1011" s="22">
        <v>45941.5378748843</v>
      </c>
      <c r="AA1011" s="20" t="s">
        <v>4134</v>
      </c>
      <c r="AB1011" s="27">
        <v>9106054285</v>
      </c>
      <c r="AC1011" s="25" t="str">
        <f>VLOOKUP(AB1011,Data!AF:AG,2,0)</f>
        <v>9106054285-00161227</v>
      </c>
      <c r="AE1011" s="25" t="str">
        <f>VLOOKUP(AC1011,Data!A:G,7,0)</f>
        <v>00161227</v>
      </c>
      <c r="AF1011" s="25" t="str">
        <f>VLOOKUP(AC1011,Data!A:D,4,0)</f>
        <v>11/10/2025</v>
      </c>
      <c r="AG1011" s="20" t="s">
        <v>198</v>
      </c>
      <c r="AH1011" s="25" t="s">
        <v>14527</v>
      </c>
      <c r="AI1011" s="25" t="str">
        <f>VLOOKUP(AG1011,'mã win'!B:K,10,0)</f>
        <v>N</v>
      </c>
      <c r="AJ1011" s="20" t="str">
        <f>VLOOKUP(Q1011,'mã sp'!A:B,2,0)</f>
        <v>GM500</v>
      </c>
      <c r="AK1011" s="25" t="str">
        <f>VLOOKUP(AC1011,Data!A:F,6,0)</f>
        <v>K25TTM</v>
      </c>
      <c r="AL1011" s="20" t="str">
        <f t="shared" si="60"/>
        <v>6036 WIN HCM 232 Lê Văn Thịnh</v>
      </c>
      <c r="AM1011" s="20" t="str">
        <f>VLOOKUP(AC1011,Data!A:M,13,0)</f>
        <v>0104918404</v>
      </c>
      <c r="AN1011" s="20">
        <f>MATCH(L1011,[1]Khach_hang!$O:$O,0)</f>
        <v>1689</v>
      </c>
      <c r="AO1011" s="20" t="str">
        <f t="shared" si="61"/>
        <v>WIN6036</v>
      </c>
      <c r="AP1011" s="20" t="str">
        <f>IF(AND(AM1011="0104918404",AO1011=""),"WIN"&amp;L1011,IF(AO1011="",VLOOKUP(AM1011,'mã win'!B:J,9,0),""))</f>
        <v/>
      </c>
      <c r="AQ1011" s="25" t="str">
        <f t="shared" si="62"/>
        <v>WIN6036</v>
      </c>
      <c r="AR1011" s="1">
        <f t="shared" si="63"/>
        <v>359827.92</v>
      </c>
    </row>
    <row r="1012" spans="1:44" x14ac:dyDescent="0.25">
      <c r="A1012" s="20">
        <v>8522</v>
      </c>
      <c r="B1012" s="21">
        <v>9106054285</v>
      </c>
      <c r="C1012" s="22">
        <v>45941</v>
      </c>
      <c r="D1012" s="22">
        <v>45946</v>
      </c>
      <c r="E1012" s="23">
        <v>45941.537877893497</v>
      </c>
      <c r="F1012" s="21" t="s">
        <v>8087</v>
      </c>
      <c r="G1012" s="22"/>
      <c r="H1012" s="20" t="s">
        <v>4127</v>
      </c>
      <c r="I1012" s="21" t="s">
        <v>4128</v>
      </c>
      <c r="J1012" s="20" t="s">
        <v>4129</v>
      </c>
      <c r="K1012" s="20" t="s">
        <v>4130</v>
      </c>
      <c r="L1012" s="21" t="s">
        <v>6525</v>
      </c>
      <c r="M1012" s="20" t="s">
        <v>6526</v>
      </c>
      <c r="N1012" s="20" t="s">
        <v>6527</v>
      </c>
      <c r="O1012" s="20">
        <v>30</v>
      </c>
      <c r="P1012" s="21" t="s">
        <v>4141</v>
      </c>
      <c r="Q1012" s="20" t="s">
        <v>4058</v>
      </c>
      <c r="R1012" s="21" t="s">
        <v>4142</v>
      </c>
      <c r="S1012" s="21" t="s">
        <v>4133</v>
      </c>
      <c r="T1012" s="20">
        <v>37720</v>
      </c>
      <c r="U1012" s="20">
        <v>4</v>
      </c>
      <c r="V1012" s="20">
        <v>0</v>
      </c>
      <c r="W1012" s="20" t="s">
        <v>6528</v>
      </c>
      <c r="Y1012" s="22">
        <v>45941.5378748843</v>
      </c>
      <c r="AA1012" s="20" t="s">
        <v>4134</v>
      </c>
      <c r="AB1012" s="27">
        <v>9106054285</v>
      </c>
      <c r="AC1012" s="25" t="str">
        <f>VLOOKUP(AB1012,Data!AF:AG,2,0)</f>
        <v>9106054285-00161227</v>
      </c>
      <c r="AE1012" s="25" t="str">
        <f>VLOOKUP(AC1012,Data!A:G,7,0)</f>
        <v>00161227</v>
      </c>
      <c r="AF1012" s="25" t="str">
        <f>VLOOKUP(AC1012,Data!A:D,4,0)</f>
        <v>11/10/2025</v>
      </c>
      <c r="AG1012" s="20" t="s">
        <v>198</v>
      </c>
      <c r="AH1012" s="25" t="s">
        <v>14527</v>
      </c>
      <c r="AI1012" s="25" t="str">
        <f>VLOOKUP(AG1012,'mã win'!B:K,10,0)</f>
        <v>N</v>
      </c>
      <c r="AJ1012" s="20" t="str">
        <f>VLOOKUP(Q1012,'mã sp'!A:B,2,0)</f>
        <v>MNH250</v>
      </c>
      <c r="AK1012" s="25" t="str">
        <f>VLOOKUP(AC1012,Data!A:F,6,0)</f>
        <v>K25TTM</v>
      </c>
      <c r="AL1012" s="20" t="str">
        <f t="shared" si="60"/>
        <v>6036 WIN HCM 232 Lê Văn Thịnh</v>
      </c>
      <c r="AM1012" s="20" t="str">
        <f>VLOOKUP(AC1012,Data!A:M,13,0)</f>
        <v>0104918404</v>
      </c>
      <c r="AN1012" s="20">
        <f>MATCH(L1012,[1]Khach_hang!$O:$O,0)</f>
        <v>1689</v>
      </c>
      <c r="AO1012" s="20" t="str">
        <f t="shared" si="61"/>
        <v>WIN6036</v>
      </c>
      <c r="AP1012" s="20" t="str">
        <f>IF(AND(AM1012="0104918404",AO1012=""),"WIN"&amp;L1012,IF(AO1012="",VLOOKUP(AM1012,'mã win'!B:J,9,0),""))</f>
        <v/>
      </c>
      <c r="AQ1012" s="25" t="str">
        <f t="shared" si="62"/>
        <v>WIN6036</v>
      </c>
      <c r="AR1012" s="1">
        <f t="shared" si="63"/>
        <v>162950.39999999999</v>
      </c>
    </row>
    <row r="1013" spans="1:44" x14ac:dyDescent="0.25">
      <c r="A1013" s="20">
        <v>8523</v>
      </c>
      <c r="B1013" s="21">
        <v>9106054285</v>
      </c>
      <c r="C1013" s="22">
        <v>45941</v>
      </c>
      <c r="D1013" s="22">
        <v>45946</v>
      </c>
      <c r="E1013" s="23">
        <v>45941.537877893497</v>
      </c>
      <c r="F1013" s="21" t="s">
        <v>8087</v>
      </c>
      <c r="G1013" s="22"/>
      <c r="H1013" s="20" t="s">
        <v>4127</v>
      </c>
      <c r="I1013" s="21" t="s">
        <v>4128</v>
      </c>
      <c r="J1013" s="20" t="s">
        <v>4129</v>
      </c>
      <c r="K1013" s="20" t="s">
        <v>4130</v>
      </c>
      <c r="L1013" s="21" t="s">
        <v>6525</v>
      </c>
      <c r="M1013" s="20" t="s">
        <v>6526</v>
      </c>
      <c r="N1013" s="20" t="s">
        <v>6527</v>
      </c>
      <c r="O1013" s="20">
        <v>40</v>
      </c>
      <c r="P1013" s="21" t="s">
        <v>4135</v>
      </c>
      <c r="Q1013" s="20" t="s">
        <v>4086</v>
      </c>
      <c r="R1013" s="21" t="s">
        <v>4136</v>
      </c>
      <c r="S1013" s="21" t="s">
        <v>4133</v>
      </c>
      <c r="T1013" s="20">
        <v>45588</v>
      </c>
      <c r="U1013" s="20">
        <v>1</v>
      </c>
      <c r="V1013" s="20">
        <v>0</v>
      </c>
      <c r="W1013" s="20" t="s">
        <v>6528</v>
      </c>
      <c r="Y1013" s="22">
        <v>45941.5378748843</v>
      </c>
      <c r="AA1013" s="20" t="s">
        <v>4134</v>
      </c>
      <c r="AB1013" s="27">
        <v>9106054285</v>
      </c>
      <c r="AC1013" s="25" t="str">
        <f>VLOOKUP(AB1013,Data!AF:AG,2,0)</f>
        <v>9106054285-00161227</v>
      </c>
      <c r="AE1013" s="25" t="str">
        <f>VLOOKUP(AC1013,Data!A:G,7,0)</f>
        <v>00161227</v>
      </c>
      <c r="AF1013" s="25" t="str">
        <f>VLOOKUP(AC1013,Data!A:D,4,0)</f>
        <v>11/10/2025</v>
      </c>
      <c r="AG1013" s="20" t="s">
        <v>198</v>
      </c>
      <c r="AH1013" s="25" t="s">
        <v>14527</v>
      </c>
      <c r="AI1013" s="25" t="str">
        <f>VLOOKUP(AG1013,'mã win'!B:K,10,0)</f>
        <v>N</v>
      </c>
      <c r="AJ1013" s="20" t="str">
        <f>VLOOKUP(Q1013,'mã sp'!A:B,2,0)</f>
        <v>TH200</v>
      </c>
      <c r="AK1013" s="25" t="str">
        <f>VLOOKUP(AC1013,Data!A:F,6,0)</f>
        <v>K25TTM</v>
      </c>
      <c r="AL1013" s="20" t="str">
        <f t="shared" si="60"/>
        <v>6036 WIN HCM 232 Lê Văn Thịnh</v>
      </c>
      <c r="AM1013" s="20" t="str">
        <f>VLOOKUP(AC1013,Data!A:M,13,0)</f>
        <v>0104918404</v>
      </c>
      <c r="AN1013" s="20">
        <f>MATCH(L1013,[1]Khach_hang!$O:$O,0)</f>
        <v>1689</v>
      </c>
      <c r="AO1013" s="20" t="str">
        <f t="shared" si="61"/>
        <v>WIN6036</v>
      </c>
      <c r="AP1013" s="20" t="str">
        <f>IF(AND(AM1013="0104918404",AO1013=""),"WIN"&amp;L1013,IF(AO1013="",VLOOKUP(AM1013,'mã win'!B:J,9,0),""))</f>
        <v/>
      </c>
      <c r="AQ1013" s="25" t="str">
        <f t="shared" si="62"/>
        <v>WIN6036</v>
      </c>
      <c r="AR1013" s="1">
        <f t="shared" si="63"/>
        <v>49235.040000000001</v>
      </c>
    </row>
    <row r="1014" spans="1:44" x14ac:dyDescent="0.25">
      <c r="A1014" s="20">
        <v>8524</v>
      </c>
      <c r="B1014" s="21">
        <v>9106054285</v>
      </c>
      <c r="C1014" s="22">
        <v>45941</v>
      </c>
      <c r="D1014" s="22">
        <v>45946</v>
      </c>
      <c r="E1014" s="23">
        <v>45941.537877893497</v>
      </c>
      <c r="F1014" s="21" t="s">
        <v>8087</v>
      </c>
      <c r="G1014" s="22"/>
      <c r="H1014" s="20" t="s">
        <v>4127</v>
      </c>
      <c r="I1014" s="21" t="s">
        <v>4128</v>
      </c>
      <c r="J1014" s="20" t="s">
        <v>4129</v>
      </c>
      <c r="K1014" s="20" t="s">
        <v>4130</v>
      </c>
      <c r="L1014" s="21" t="s">
        <v>6525</v>
      </c>
      <c r="M1014" s="20" t="s">
        <v>6526</v>
      </c>
      <c r="N1014" s="20" t="s">
        <v>6527</v>
      </c>
      <c r="O1014" s="20">
        <v>50</v>
      </c>
      <c r="P1014" s="21" t="s">
        <v>4139</v>
      </c>
      <c r="Q1014" s="20" t="s">
        <v>3948</v>
      </c>
      <c r="R1014" s="21" t="s">
        <v>4140</v>
      </c>
      <c r="S1014" s="21" t="s">
        <v>4133</v>
      </c>
      <c r="T1014" s="20">
        <v>74250</v>
      </c>
      <c r="U1014" s="20">
        <v>3</v>
      </c>
      <c r="V1014" s="20">
        <v>0</v>
      </c>
      <c r="W1014" s="20" t="s">
        <v>6528</v>
      </c>
      <c r="Y1014" s="22">
        <v>45941.5378748843</v>
      </c>
      <c r="AA1014" s="20" t="s">
        <v>4134</v>
      </c>
      <c r="AB1014" s="27">
        <v>9106054285</v>
      </c>
      <c r="AC1014" s="25" t="str">
        <f>VLOOKUP(AB1014,Data!AF:AG,2,0)</f>
        <v>9106054285-00161227</v>
      </c>
      <c r="AE1014" s="25" t="str">
        <f>VLOOKUP(AC1014,Data!A:G,7,0)</f>
        <v>00161227</v>
      </c>
      <c r="AF1014" s="25" t="str">
        <f>VLOOKUP(AC1014,Data!A:D,4,0)</f>
        <v>11/10/2025</v>
      </c>
      <c r="AG1014" s="20" t="s">
        <v>198</v>
      </c>
      <c r="AH1014" s="25" t="s">
        <v>14527</v>
      </c>
      <c r="AI1014" s="25" t="str">
        <f>VLOOKUP(AG1014,'mã win'!B:K,10,0)</f>
        <v>N</v>
      </c>
      <c r="AJ1014" s="20" t="str">
        <f>VLOOKUP(Q1014,'mã sp'!A:B,2,0)</f>
        <v>CC300</v>
      </c>
      <c r="AK1014" s="25" t="str">
        <f>VLOOKUP(AC1014,Data!A:F,6,0)</f>
        <v>K25TTM</v>
      </c>
      <c r="AL1014" s="20" t="str">
        <f t="shared" si="60"/>
        <v>6036 WIN HCM 232 Lê Văn Thịnh</v>
      </c>
      <c r="AM1014" s="20" t="str">
        <f>VLOOKUP(AC1014,Data!A:M,13,0)</f>
        <v>0104918404</v>
      </c>
      <c r="AN1014" s="20">
        <f>MATCH(L1014,[1]Khach_hang!$O:$O,0)</f>
        <v>1689</v>
      </c>
      <c r="AO1014" s="20" t="str">
        <f t="shared" si="61"/>
        <v>WIN6036</v>
      </c>
      <c r="AP1014" s="20" t="str">
        <f>IF(AND(AM1014="0104918404",AO1014=""),"WIN"&amp;L1014,IF(AO1014="",VLOOKUP(AM1014,'mã win'!B:J,9,0),""))</f>
        <v/>
      </c>
      <c r="AQ1014" s="25" t="str">
        <f t="shared" si="62"/>
        <v>WIN6036</v>
      </c>
      <c r="AR1014" s="1">
        <f t="shared" si="63"/>
        <v>240570</v>
      </c>
    </row>
    <row r="1015" spans="1:44" x14ac:dyDescent="0.25">
      <c r="A1015" s="20">
        <v>8525</v>
      </c>
      <c r="B1015" s="21">
        <v>9106054285</v>
      </c>
      <c r="C1015" s="22">
        <v>45941</v>
      </c>
      <c r="D1015" s="22">
        <v>45946</v>
      </c>
      <c r="E1015" s="23">
        <v>45941.537877893497</v>
      </c>
      <c r="F1015" s="21" t="s">
        <v>8087</v>
      </c>
      <c r="G1015" s="22"/>
      <c r="H1015" s="20" t="s">
        <v>4127</v>
      </c>
      <c r="I1015" s="21" t="s">
        <v>4128</v>
      </c>
      <c r="J1015" s="20" t="s">
        <v>4129</v>
      </c>
      <c r="K1015" s="20" t="s">
        <v>4130</v>
      </c>
      <c r="L1015" s="21" t="s">
        <v>6525</v>
      </c>
      <c r="M1015" s="20" t="s">
        <v>6526</v>
      </c>
      <c r="N1015" s="20" t="s">
        <v>6527</v>
      </c>
      <c r="O1015" s="20">
        <v>60</v>
      </c>
      <c r="P1015" s="21" t="s">
        <v>4150</v>
      </c>
      <c r="Q1015" s="20" t="s">
        <v>3966</v>
      </c>
      <c r="R1015" s="21" t="s">
        <v>4151</v>
      </c>
      <c r="S1015" s="21" t="s">
        <v>4133</v>
      </c>
      <c r="T1015" s="20">
        <v>70950</v>
      </c>
      <c r="U1015" s="20">
        <v>4</v>
      </c>
      <c r="V1015" s="20">
        <v>0</v>
      </c>
      <c r="W1015" s="20" t="s">
        <v>6528</v>
      </c>
      <c r="Y1015" s="22">
        <v>45941.5378748843</v>
      </c>
      <c r="AA1015" s="20" t="s">
        <v>4134</v>
      </c>
      <c r="AB1015" s="27">
        <v>9106054285</v>
      </c>
      <c r="AC1015" s="25" t="str">
        <f>VLOOKUP(AB1015,Data!AF:AG,2,0)</f>
        <v>9106054285-00161227</v>
      </c>
      <c r="AE1015" s="25" t="str">
        <f>VLOOKUP(AC1015,Data!A:G,7,0)</f>
        <v>00161227</v>
      </c>
      <c r="AF1015" s="25" t="str">
        <f>VLOOKUP(AC1015,Data!A:D,4,0)</f>
        <v>11/10/2025</v>
      </c>
      <c r="AG1015" s="20" t="s">
        <v>198</v>
      </c>
      <c r="AH1015" s="25" t="s">
        <v>14527</v>
      </c>
      <c r="AI1015" s="25" t="str">
        <f>VLOOKUP(AG1015,'mã win'!B:K,10,0)</f>
        <v>N</v>
      </c>
      <c r="AJ1015" s="20" t="str">
        <f>VLOOKUP(Q1015,'mã sp'!A:B,2,0)</f>
        <v>CN300</v>
      </c>
      <c r="AK1015" s="25" t="str">
        <f>VLOOKUP(AC1015,Data!A:F,6,0)</f>
        <v>K25TTM</v>
      </c>
      <c r="AL1015" s="20" t="str">
        <f t="shared" si="60"/>
        <v>6036 WIN HCM 232 Lê Văn Thịnh</v>
      </c>
      <c r="AM1015" s="20" t="str">
        <f>VLOOKUP(AC1015,Data!A:M,13,0)</f>
        <v>0104918404</v>
      </c>
      <c r="AN1015" s="20">
        <f>MATCH(L1015,[1]Khach_hang!$O:$O,0)</f>
        <v>1689</v>
      </c>
      <c r="AO1015" s="20" t="str">
        <f t="shared" si="61"/>
        <v>WIN6036</v>
      </c>
      <c r="AP1015" s="20" t="str">
        <f>IF(AND(AM1015="0104918404",AO1015=""),"WIN"&amp;L1015,IF(AO1015="",VLOOKUP(AM1015,'mã win'!B:J,9,0),""))</f>
        <v/>
      </c>
      <c r="AQ1015" s="25" t="str">
        <f t="shared" si="62"/>
        <v>WIN6036</v>
      </c>
      <c r="AR1015" s="1">
        <f t="shared" si="63"/>
        <v>306504</v>
      </c>
    </row>
    <row r="1016" spans="1:44" x14ac:dyDescent="0.25">
      <c r="A1016" s="20">
        <v>8526</v>
      </c>
      <c r="B1016" s="21">
        <v>9106054381</v>
      </c>
      <c r="C1016" s="22">
        <v>45941</v>
      </c>
      <c r="D1016" s="22">
        <v>45963</v>
      </c>
      <c r="E1016" s="23">
        <v>45941.551461307899</v>
      </c>
      <c r="F1016" s="21" t="s">
        <v>8088</v>
      </c>
      <c r="G1016" s="22"/>
      <c r="H1016" s="20" t="s">
        <v>4127</v>
      </c>
      <c r="I1016" s="21" t="s">
        <v>4128</v>
      </c>
      <c r="J1016" s="20" t="s">
        <v>4129</v>
      </c>
      <c r="K1016" s="20" t="s">
        <v>4130</v>
      </c>
      <c r="L1016" s="21" t="s">
        <v>5300</v>
      </c>
      <c r="M1016" s="20" t="s">
        <v>5301</v>
      </c>
      <c r="N1016" s="20" t="s">
        <v>5302</v>
      </c>
      <c r="O1016" s="20">
        <v>10</v>
      </c>
      <c r="P1016" s="21" t="s">
        <v>4141</v>
      </c>
      <c r="Q1016" s="20" t="s">
        <v>4058</v>
      </c>
      <c r="R1016" s="21" t="s">
        <v>4142</v>
      </c>
      <c r="S1016" s="21" t="s">
        <v>4133</v>
      </c>
      <c r="T1016" s="20">
        <v>37720</v>
      </c>
      <c r="U1016" s="20">
        <v>3</v>
      </c>
      <c r="V1016" s="20">
        <v>0</v>
      </c>
      <c r="W1016" s="20" t="s">
        <v>5303</v>
      </c>
      <c r="Y1016" s="22">
        <v>45941.551458101902</v>
      </c>
      <c r="AA1016" s="20" t="s">
        <v>4134</v>
      </c>
      <c r="AB1016" s="27">
        <v>9106054381</v>
      </c>
      <c r="AC1016" s="25" t="str">
        <f>VLOOKUP(AB1016,Data!AF:AG,2,0)</f>
        <v>9106054381-00161239</v>
      </c>
      <c r="AE1016" s="25" t="str">
        <f>VLOOKUP(AC1016,Data!A:G,7,0)</f>
        <v>00161239</v>
      </c>
      <c r="AF1016" s="25" t="str">
        <f>VLOOKUP(AC1016,Data!A:D,4,0)</f>
        <v>11/10/2025</v>
      </c>
      <c r="AG1016" s="20" t="s">
        <v>198</v>
      </c>
      <c r="AH1016" s="25" t="s">
        <v>12675</v>
      </c>
      <c r="AI1016" s="25" t="str">
        <f>VLOOKUP(AG1016,'mã win'!B:K,10,0)</f>
        <v>N</v>
      </c>
      <c r="AJ1016" s="20" t="str">
        <f>VLOOKUP(Q1016,'mã sp'!A:B,2,0)</f>
        <v>MNH250</v>
      </c>
      <c r="AK1016" s="25" t="str">
        <f>VLOOKUP(AC1016,Data!A:F,6,0)</f>
        <v>K25TTM</v>
      </c>
      <c r="AL1016" s="20" t="str">
        <f t="shared" si="60"/>
        <v>5786 WM+ HCM 1016/28- Khu Sky Garden 2-R</v>
      </c>
      <c r="AM1016" s="20" t="str">
        <f>VLOOKUP(AC1016,Data!A:M,13,0)</f>
        <v>0104918404</v>
      </c>
      <c r="AN1016" s="20">
        <f>MATCH(L1016,[1]Khach_hang!$O:$O,0)</f>
        <v>1616</v>
      </c>
      <c r="AO1016" s="20" t="str">
        <f t="shared" si="61"/>
        <v>WIN5786</v>
      </c>
      <c r="AP1016" s="20" t="str">
        <f>IF(AND(AM1016="0104918404",AO1016=""),"WIN"&amp;L1016,IF(AO1016="",VLOOKUP(AM1016,'mã win'!B:J,9,0),""))</f>
        <v/>
      </c>
      <c r="AQ1016" s="25" t="str">
        <f t="shared" si="62"/>
        <v>WIN5786</v>
      </c>
      <c r="AR1016" s="1">
        <f t="shared" si="63"/>
        <v>122212.8</v>
      </c>
    </row>
    <row r="1017" spans="1:44" x14ac:dyDescent="0.25">
      <c r="A1017" s="20">
        <v>8527</v>
      </c>
      <c r="B1017" s="21">
        <v>9106054381</v>
      </c>
      <c r="C1017" s="22">
        <v>45941</v>
      </c>
      <c r="D1017" s="22">
        <v>45963</v>
      </c>
      <c r="E1017" s="23">
        <v>45941.551461307899</v>
      </c>
      <c r="F1017" s="21" t="s">
        <v>8088</v>
      </c>
      <c r="G1017" s="22"/>
      <c r="H1017" s="20" t="s">
        <v>4127</v>
      </c>
      <c r="I1017" s="21" t="s">
        <v>4128</v>
      </c>
      <c r="J1017" s="20" t="s">
        <v>4129</v>
      </c>
      <c r="K1017" s="20" t="s">
        <v>4130</v>
      </c>
      <c r="L1017" s="21" t="s">
        <v>5300</v>
      </c>
      <c r="M1017" s="20" t="s">
        <v>5301</v>
      </c>
      <c r="N1017" s="20" t="s">
        <v>5302</v>
      </c>
      <c r="O1017" s="20">
        <v>20</v>
      </c>
      <c r="P1017" s="21" t="s">
        <v>4171</v>
      </c>
      <c r="Q1017" s="20" t="s">
        <v>3998</v>
      </c>
      <c r="R1017" s="21" t="s">
        <v>4172</v>
      </c>
      <c r="S1017" s="21" t="s">
        <v>4133</v>
      </c>
      <c r="T1017" s="20">
        <v>49500</v>
      </c>
      <c r="U1017" s="20">
        <v>1</v>
      </c>
      <c r="V1017" s="20">
        <v>0</v>
      </c>
      <c r="W1017" s="20" t="s">
        <v>5303</v>
      </c>
      <c r="Y1017" s="22">
        <v>45941.551458101902</v>
      </c>
      <c r="AA1017" s="20" t="s">
        <v>4134</v>
      </c>
      <c r="AB1017" s="27">
        <v>9106054381</v>
      </c>
      <c r="AC1017" s="25" t="str">
        <f>VLOOKUP(AB1017,Data!AF:AG,2,0)</f>
        <v>9106054381-00161239</v>
      </c>
      <c r="AE1017" s="25" t="str">
        <f>VLOOKUP(AC1017,Data!A:G,7,0)</f>
        <v>00161239</v>
      </c>
      <c r="AF1017" s="25" t="str">
        <f>VLOOKUP(AC1017,Data!A:D,4,0)</f>
        <v>11/10/2025</v>
      </c>
      <c r="AG1017" s="20" t="s">
        <v>198</v>
      </c>
      <c r="AH1017" s="25" t="s">
        <v>12675</v>
      </c>
      <c r="AI1017" s="25" t="str">
        <f>VLOOKUP(AG1017,'mã win'!B:K,10,0)</f>
        <v>N</v>
      </c>
      <c r="AJ1017" s="20" t="str">
        <f>VLOOKUP(Q1017,'mã sp'!A:B,2,0)</f>
        <v>GL250</v>
      </c>
      <c r="AK1017" s="25" t="str">
        <f>VLOOKUP(AC1017,Data!A:F,6,0)</f>
        <v>K25TTM</v>
      </c>
      <c r="AL1017" s="20" t="str">
        <f t="shared" si="60"/>
        <v>5786 WM+ HCM 1016/28- Khu Sky Garden 2-R</v>
      </c>
      <c r="AM1017" s="20" t="str">
        <f>VLOOKUP(AC1017,Data!A:M,13,0)</f>
        <v>0104918404</v>
      </c>
      <c r="AN1017" s="20">
        <f>MATCH(L1017,[1]Khach_hang!$O:$O,0)</f>
        <v>1616</v>
      </c>
      <c r="AO1017" s="20" t="str">
        <f t="shared" si="61"/>
        <v>WIN5786</v>
      </c>
      <c r="AP1017" s="20" t="str">
        <f>IF(AND(AM1017="0104918404",AO1017=""),"WIN"&amp;L1017,IF(AO1017="",VLOOKUP(AM1017,'mã win'!B:J,9,0),""))</f>
        <v/>
      </c>
      <c r="AQ1017" s="25" t="str">
        <f t="shared" si="62"/>
        <v>WIN5786</v>
      </c>
      <c r="AR1017" s="1">
        <f t="shared" si="63"/>
        <v>53460</v>
      </c>
    </row>
    <row r="1018" spans="1:44" x14ac:dyDescent="0.25">
      <c r="A1018" s="20">
        <v>8528</v>
      </c>
      <c r="B1018" s="21">
        <v>9106054381</v>
      </c>
      <c r="C1018" s="22">
        <v>45941</v>
      </c>
      <c r="D1018" s="22">
        <v>45963</v>
      </c>
      <c r="E1018" s="23">
        <v>45941.551461307899</v>
      </c>
      <c r="F1018" s="21" t="s">
        <v>8088</v>
      </c>
      <c r="G1018" s="22"/>
      <c r="H1018" s="20" t="s">
        <v>4127</v>
      </c>
      <c r="I1018" s="21" t="s">
        <v>4128</v>
      </c>
      <c r="J1018" s="20" t="s">
        <v>4129</v>
      </c>
      <c r="K1018" s="20" t="s">
        <v>4130</v>
      </c>
      <c r="L1018" s="21" t="s">
        <v>5300</v>
      </c>
      <c r="M1018" s="20" t="s">
        <v>5301</v>
      </c>
      <c r="N1018" s="20" t="s">
        <v>5302</v>
      </c>
      <c r="O1018" s="20">
        <v>30</v>
      </c>
      <c r="P1018" s="21" t="s">
        <v>4137</v>
      </c>
      <c r="Q1018" s="20" t="s">
        <v>4098</v>
      </c>
      <c r="R1018" s="21" t="s">
        <v>4138</v>
      </c>
      <c r="S1018" s="21" t="s">
        <v>4133</v>
      </c>
      <c r="T1018" s="20">
        <v>111058</v>
      </c>
      <c r="U1018" s="20">
        <v>3</v>
      </c>
      <c r="V1018" s="20">
        <v>0</v>
      </c>
      <c r="W1018" s="20" t="s">
        <v>5303</v>
      </c>
      <c r="Y1018" s="22">
        <v>45941.551458101902</v>
      </c>
      <c r="AA1018" s="20" t="s">
        <v>4134</v>
      </c>
      <c r="AB1018" s="27">
        <v>9106054381</v>
      </c>
      <c r="AC1018" s="25" t="str">
        <f>VLOOKUP(AB1018,Data!AF:AG,2,0)</f>
        <v>9106054381-00161239</v>
      </c>
      <c r="AE1018" s="25" t="str">
        <f>VLOOKUP(AC1018,Data!A:G,7,0)</f>
        <v>00161239</v>
      </c>
      <c r="AF1018" s="25" t="str">
        <f>VLOOKUP(AC1018,Data!A:D,4,0)</f>
        <v>11/10/2025</v>
      </c>
      <c r="AG1018" s="20" t="s">
        <v>198</v>
      </c>
      <c r="AH1018" s="25" t="s">
        <v>12675</v>
      </c>
      <c r="AI1018" s="25" t="str">
        <f>VLOOKUP(AG1018,'mã win'!B:K,10,0)</f>
        <v>N</v>
      </c>
      <c r="AJ1018" s="20" t="str">
        <f>VLOOKUP(Q1018,'mã sp'!A:B,2,0)</f>
        <v>GM500</v>
      </c>
      <c r="AK1018" s="25" t="str">
        <f>VLOOKUP(AC1018,Data!A:F,6,0)</f>
        <v>K25TTM</v>
      </c>
      <c r="AL1018" s="20" t="str">
        <f t="shared" si="60"/>
        <v>5786 WM+ HCM 1016/28- Khu Sky Garden 2-R</v>
      </c>
      <c r="AM1018" s="20" t="str">
        <f>VLOOKUP(AC1018,Data!A:M,13,0)</f>
        <v>0104918404</v>
      </c>
      <c r="AN1018" s="20">
        <f>MATCH(L1018,[1]Khach_hang!$O:$O,0)</f>
        <v>1616</v>
      </c>
      <c r="AO1018" s="20" t="str">
        <f t="shared" si="61"/>
        <v>WIN5786</v>
      </c>
      <c r="AP1018" s="20" t="str">
        <f>IF(AND(AM1018="0104918404",AO1018=""),"WIN"&amp;L1018,IF(AO1018="",VLOOKUP(AM1018,'mã win'!B:J,9,0),""))</f>
        <v/>
      </c>
      <c r="AQ1018" s="25" t="str">
        <f t="shared" si="62"/>
        <v>WIN5786</v>
      </c>
      <c r="AR1018" s="1">
        <f t="shared" si="63"/>
        <v>359827.92</v>
      </c>
    </row>
    <row r="1019" spans="1:44" x14ac:dyDescent="0.25">
      <c r="A1019" s="20">
        <v>8529</v>
      </c>
      <c r="B1019" s="21">
        <v>9106054381</v>
      </c>
      <c r="C1019" s="22">
        <v>45941</v>
      </c>
      <c r="D1019" s="22">
        <v>45963</v>
      </c>
      <c r="E1019" s="23">
        <v>45941.551461307899</v>
      </c>
      <c r="F1019" s="21" t="s">
        <v>8088</v>
      </c>
      <c r="G1019" s="22"/>
      <c r="H1019" s="20" t="s">
        <v>4127</v>
      </c>
      <c r="I1019" s="21" t="s">
        <v>4128</v>
      </c>
      <c r="J1019" s="20" t="s">
        <v>4129</v>
      </c>
      <c r="K1019" s="20" t="s">
        <v>4130</v>
      </c>
      <c r="L1019" s="21" t="s">
        <v>5300</v>
      </c>
      <c r="M1019" s="20" t="s">
        <v>5301</v>
      </c>
      <c r="N1019" s="20" t="s">
        <v>5302</v>
      </c>
      <c r="O1019" s="20">
        <v>40</v>
      </c>
      <c r="P1019" s="21" t="s">
        <v>4150</v>
      </c>
      <c r="Q1019" s="20" t="s">
        <v>3966</v>
      </c>
      <c r="R1019" s="21" t="s">
        <v>4151</v>
      </c>
      <c r="S1019" s="21" t="s">
        <v>4133</v>
      </c>
      <c r="T1019" s="20">
        <v>70950</v>
      </c>
      <c r="U1019" s="20">
        <v>1</v>
      </c>
      <c r="V1019" s="20">
        <v>0</v>
      </c>
      <c r="W1019" s="20" t="s">
        <v>5303</v>
      </c>
      <c r="Y1019" s="22">
        <v>45941.551458101902</v>
      </c>
      <c r="AA1019" s="20" t="s">
        <v>4134</v>
      </c>
      <c r="AB1019" s="27">
        <v>9106054381</v>
      </c>
      <c r="AC1019" s="25" t="str">
        <f>VLOOKUP(AB1019,Data!AF:AG,2,0)</f>
        <v>9106054381-00161239</v>
      </c>
      <c r="AE1019" s="25" t="str">
        <f>VLOOKUP(AC1019,Data!A:G,7,0)</f>
        <v>00161239</v>
      </c>
      <c r="AF1019" s="25" t="str">
        <f>VLOOKUP(AC1019,Data!A:D,4,0)</f>
        <v>11/10/2025</v>
      </c>
      <c r="AG1019" s="20" t="s">
        <v>198</v>
      </c>
      <c r="AH1019" s="25" t="s">
        <v>12675</v>
      </c>
      <c r="AI1019" s="25" t="str">
        <f>VLOOKUP(AG1019,'mã win'!B:K,10,0)</f>
        <v>N</v>
      </c>
      <c r="AJ1019" s="20" t="str">
        <f>VLOOKUP(Q1019,'mã sp'!A:B,2,0)</f>
        <v>CN300</v>
      </c>
      <c r="AK1019" s="25" t="str">
        <f>VLOOKUP(AC1019,Data!A:F,6,0)</f>
        <v>K25TTM</v>
      </c>
      <c r="AL1019" s="20" t="str">
        <f t="shared" si="60"/>
        <v>5786 WM+ HCM 1016/28- Khu Sky Garden 2-R</v>
      </c>
      <c r="AM1019" s="20" t="str">
        <f>VLOOKUP(AC1019,Data!A:M,13,0)</f>
        <v>0104918404</v>
      </c>
      <c r="AN1019" s="20">
        <f>MATCH(L1019,[1]Khach_hang!$O:$O,0)</f>
        <v>1616</v>
      </c>
      <c r="AO1019" s="20" t="str">
        <f t="shared" si="61"/>
        <v>WIN5786</v>
      </c>
      <c r="AP1019" s="20" t="str">
        <f>IF(AND(AM1019="0104918404",AO1019=""),"WIN"&amp;L1019,IF(AO1019="",VLOOKUP(AM1019,'mã win'!B:J,9,0),""))</f>
        <v/>
      </c>
      <c r="AQ1019" s="25" t="str">
        <f t="shared" si="62"/>
        <v>WIN5786</v>
      </c>
      <c r="AR1019" s="1">
        <f t="shared" si="63"/>
        <v>76626</v>
      </c>
    </row>
    <row r="1020" spans="1:44" x14ac:dyDescent="0.25">
      <c r="A1020" s="20">
        <v>8530</v>
      </c>
      <c r="B1020" s="21">
        <v>9106054381</v>
      </c>
      <c r="C1020" s="22">
        <v>45941</v>
      </c>
      <c r="D1020" s="22">
        <v>45963</v>
      </c>
      <c r="E1020" s="23">
        <v>45941.551461307899</v>
      </c>
      <c r="F1020" s="21" t="s">
        <v>8088</v>
      </c>
      <c r="G1020" s="22"/>
      <c r="H1020" s="20" t="s">
        <v>4127</v>
      </c>
      <c r="I1020" s="21" t="s">
        <v>4128</v>
      </c>
      <c r="J1020" s="20" t="s">
        <v>4129</v>
      </c>
      <c r="K1020" s="20" t="s">
        <v>4130</v>
      </c>
      <c r="L1020" s="21" t="s">
        <v>5300</v>
      </c>
      <c r="M1020" s="20" t="s">
        <v>5301</v>
      </c>
      <c r="N1020" s="20" t="s">
        <v>5302</v>
      </c>
      <c r="O1020" s="20">
        <v>50</v>
      </c>
      <c r="P1020" s="21" t="s">
        <v>4168</v>
      </c>
      <c r="Q1020" s="20" t="s">
        <v>3992</v>
      </c>
      <c r="R1020" s="21" t="s">
        <v>4169</v>
      </c>
      <c r="S1020" s="21" t="s">
        <v>4133</v>
      </c>
      <c r="T1020" s="20">
        <v>111606</v>
      </c>
      <c r="U1020" s="20">
        <v>2</v>
      </c>
      <c r="V1020" s="20">
        <v>0</v>
      </c>
      <c r="W1020" s="20" t="s">
        <v>5303</v>
      </c>
      <c r="Y1020" s="22">
        <v>45941.551458101902</v>
      </c>
      <c r="AA1020" s="20" t="s">
        <v>4134</v>
      </c>
      <c r="AB1020" s="27">
        <v>9106054381</v>
      </c>
      <c r="AC1020" s="25" t="str">
        <f>VLOOKUP(AB1020,Data!AF:AG,2,0)</f>
        <v>9106054381-00161239</v>
      </c>
      <c r="AE1020" s="25" t="str">
        <f>VLOOKUP(AC1020,Data!A:G,7,0)</f>
        <v>00161239</v>
      </c>
      <c r="AF1020" s="25" t="str">
        <f>VLOOKUP(AC1020,Data!A:D,4,0)</f>
        <v>11/10/2025</v>
      </c>
      <c r="AG1020" s="20" t="s">
        <v>198</v>
      </c>
      <c r="AH1020" s="25" t="s">
        <v>12675</v>
      </c>
      <c r="AI1020" s="25" t="str">
        <f>VLOOKUP(AG1020,'mã win'!B:K,10,0)</f>
        <v>N</v>
      </c>
      <c r="AJ1020" s="20" t="str">
        <f>VLOOKUP(Q1020,'mã sp'!A:B,2,0)</f>
        <v>GXD500</v>
      </c>
      <c r="AK1020" s="25" t="str">
        <f>VLOOKUP(AC1020,Data!A:F,6,0)</f>
        <v>K25TTM</v>
      </c>
      <c r="AL1020" s="20" t="str">
        <f t="shared" si="60"/>
        <v>5786 WM+ HCM 1016/28- Khu Sky Garden 2-R</v>
      </c>
      <c r="AM1020" s="20" t="str">
        <f>VLOOKUP(AC1020,Data!A:M,13,0)</f>
        <v>0104918404</v>
      </c>
      <c r="AN1020" s="20">
        <f>MATCH(L1020,[1]Khach_hang!$O:$O,0)</f>
        <v>1616</v>
      </c>
      <c r="AO1020" s="20" t="str">
        <f t="shared" si="61"/>
        <v>WIN5786</v>
      </c>
      <c r="AP1020" s="20" t="str">
        <f>IF(AND(AM1020="0104918404",AO1020=""),"WIN"&amp;L1020,IF(AO1020="",VLOOKUP(AM1020,'mã win'!B:J,9,0),""))</f>
        <v/>
      </c>
      <c r="AQ1020" s="25" t="str">
        <f t="shared" si="62"/>
        <v>WIN5786</v>
      </c>
      <c r="AR1020" s="1">
        <f t="shared" si="63"/>
        <v>241068.96</v>
      </c>
    </row>
    <row r="1021" spans="1:44" x14ac:dyDescent="0.25">
      <c r="A1021" s="20">
        <v>8531</v>
      </c>
      <c r="B1021" s="21">
        <v>9106054400</v>
      </c>
      <c r="C1021" s="22">
        <v>45941</v>
      </c>
      <c r="D1021" s="22">
        <v>45946</v>
      </c>
      <c r="E1021" s="23">
        <v>45941.552157673599</v>
      </c>
      <c r="F1021" s="21" t="s">
        <v>8089</v>
      </c>
      <c r="G1021" s="22"/>
      <c r="H1021" s="20" t="s">
        <v>4127</v>
      </c>
      <c r="I1021" s="21" t="s">
        <v>4128</v>
      </c>
      <c r="J1021" s="20" t="s">
        <v>4129</v>
      </c>
      <c r="K1021" s="20" t="s">
        <v>4130</v>
      </c>
      <c r="L1021" s="21" t="s">
        <v>8090</v>
      </c>
      <c r="M1021" s="20" t="s">
        <v>8091</v>
      </c>
      <c r="N1021" s="20" t="s">
        <v>8092</v>
      </c>
      <c r="O1021" s="20">
        <v>10</v>
      </c>
      <c r="P1021" s="21" t="s">
        <v>4137</v>
      </c>
      <c r="Q1021" s="20" t="s">
        <v>4098</v>
      </c>
      <c r="R1021" s="21" t="s">
        <v>4138</v>
      </c>
      <c r="S1021" s="21" t="s">
        <v>4133</v>
      </c>
      <c r="T1021" s="20">
        <v>111058</v>
      </c>
      <c r="U1021" s="20">
        <v>1</v>
      </c>
      <c r="V1021" s="20">
        <v>0</v>
      </c>
      <c r="W1021" s="20" t="s">
        <v>8091</v>
      </c>
      <c r="Y1021" s="22">
        <v>45941.5521546296</v>
      </c>
      <c r="AA1021" s="20" t="s">
        <v>4134</v>
      </c>
      <c r="AB1021" s="27">
        <v>9106054400</v>
      </c>
      <c r="AC1021" s="25" t="str">
        <f>VLOOKUP(AB1021,Data!AF:AG,2,0)</f>
        <v>9106054400-00015109</v>
      </c>
      <c r="AE1021" s="25" t="str">
        <f>VLOOKUP(AC1021,Data!A:G,7,0)</f>
        <v>00015109</v>
      </c>
      <c r="AF1021" s="25" t="str">
        <f>VLOOKUP(AC1021,Data!A:D,4,0)</f>
        <v>11/10/2025</v>
      </c>
      <c r="AG1021" s="20" t="s">
        <v>247</v>
      </c>
      <c r="AH1021" s="25" t="s">
        <v>3795</v>
      </c>
      <c r="AI1021" s="25" t="str">
        <f>VLOOKUP(AG1021,'mã win'!B:K,10,0)</f>
        <v>N</v>
      </c>
      <c r="AJ1021" s="20" t="str">
        <f>VLOOKUP(Q1021,'mã sp'!A:B,2,0)</f>
        <v>GM500</v>
      </c>
      <c r="AK1021" s="25" t="str">
        <f>VLOOKUP(AC1021,Data!A:F,6,0)</f>
        <v>K25TTM</v>
      </c>
      <c r="AL1021" s="20" t="str">
        <f t="shared" si="60"/>
        <v>3360 WM+ VTU 286 Lê Lợi</v>
      </c>
      <c r="AM1021" s="20" t="str">
        <f>VLOOKUP(AC1021,Data!A:M,13,0)</f>
        <v>0104918404-047</v>
      </c>
      <c r="AO1021" s="20" t="str">
        <f t="shared" si="61"/>
        <v/>
      </c>
      <c r="AP1021" s="20" t="str">
        <f>IF(AND(AM1021="0104918404",AO1021=""),"WIN"&amp;L1021,IF(AO1021="",VLOOKUP(AM1021,'mã win'!B:J,9,0),""))</f>
        <v>WIN-047</v>
      </c>
      <c r="AQ1021" s="25" t="str">
        <f t="shared" si="62"/>
        <v>WIN-047</v>
      </c>
      <c r="AR1021" s="1">
        <f t="shared" si="63"/>
        <v>119942.64</v>
      </c>
    </row>
    <row r="1022" spans="1:44" x14ac:dyDescent="0.25">
      <c r="A1022" s="20">
        <v>8532</v>
      </c>
      <c r="B1022" s="21">
        <v>9106054400</v>
      </c>
      <c r="C1022" s="22">
        <v>45941</v>
      </c>
      <c r="D1022" s="22">
        <v>45946</v>
      </c>
      <c r="E1022" s="23">
        <v>45941.552157673599</v>
      </c>
      <c r="F1022" s="21" t="s">
        <v>8089</v>
      </c>
      <c r="G1022" s="22"/>
      <c r="H1022" s="20" t="s">
        <v>4127</v>
      </c>
      <c r="I1022" s="21" t="s">
        <v>4128</v>
      </c>
      <c r="J1022" s="20" t="s">
        <v>4129</v>
      </c>
      <c r="K1022" s="20" t="s">
        <v>4130</v>
      </c>
      <c r="L1022" s="21" t="s">
        <v>8090</v>
      </c>
      <c r="M1022" s="20" t="s">
        <v>8091</v>
      </c>
      <c r="N1022" s="20" t="s">
        <v>8092</v>
      </c>
      <c r="O1022" s="20">
        <v>20</v>
      </c>
      <c r="P1022" s="21" t="s">
        <v>4139</v>
      </c>
      <c r="Q1022" s="20" t="s">
        <v>3948</v>
      </c>
      <c r="R1022" s="21" t="s">
        <v>4140</v>
      </c>
      <c r="S1022" s="21" t="s">
        <v>4133</v>
      </c>
      <c r="T1022" s="20">
        <v>74250</v>
      </c>
      <c r="U1022" s="20">
        <v>1</v>
      </c>
      <c r="V1022" s="20">
        <v>0</v>
      </c>
      <c r="W1022" s="20" t="s">
        <v>8091</v>
      </c>
      <c r="Y1022" s="22">
        <v>45941.5521546296</v>
      </c>
      <c r="AA1022" s="20" t="s">
        <v>4134</v>
      </c>
      <c r="AB1022" s="27">
        <v>9106054400</v>
      </c>
      <c r="AC1022" s="25" t="str">
        <f>VLOOKUP(AB1022,Data!AF:AG,2,0)</f>
        <v>9106054400-00015109</v>
      </c>
      <c r="AE1022" s="25" t="str">
        <f>VLOOKUP(AC1022,Data!A:G,7,0)</f>
        <v>00015109</v>
      </c>
      <c r="AF1022" s="25" t="str">
        <f>VLOOKUP(AC1022,Data!A:D,4,0)</f>
        <v>11/10/2025</v>
      </c>
      <c r="AG1022" s="20" t="s">
        <v>247</v>
      </c>
      <c r="AH1022" s="25" t="s">
        <v>3795</v>
      </c>
      <c r="AI1022" s="25" t="str">
        <f>VLOOKUP(AG1022,'mã win'!B:K,10,0)</f>
        <v>N</v>
      </c>
      <c r="AJ1022" s="20" t="str">
        <f>VLOOKUP(Q1022,'mã sp'!A:B,2,0)</f>
        <v>CC300</v>
      </c>
      <c r="AK1022" s="25" t="str">
        <f>VLOOKUP(AC1022,Data!A:F,6,0)</f>
        <v>K25TTM</v>
      </c>
      <c r="AL1022" s="20" t="str">
        <f t="shared" si="60"/>
        <v>3360 WM+ VTU 286 Lê Lợi</v>
      </c>
      <c r="AM1022" s="20" t="str">
        <f>VLOOKUP(AC1022,Data!A:M,13,0)</f>
        <v>0104918404-047</v>
      </c>
      <c r="AO1022" s="20" t="str">
        <f t="shared" si="61"/>
        <v/>
      </c>
      <c r="AP1022" s="20" t="str">
        <f>IF(AND(AM1022="0104918404",AO1022=""),"WIN"&amp;L1022,IF(AO1022="",VLOOKUP(AM1022,'mã win'!B:J,9,0),""))</f>
        <v>WIN-047</v>
      </c>
      <c r="AQ1022" s="25" t="str">
        <f t="shared" si="62"/>
        <v>WIN-047</v>
      </c>
      <c r="AR1022" s="1">
        <f t="shared" si="63"/>
        <v>80190</v>
      </c>
    </row>
    <row r="1023" spans="1:44" x14ac:dyDescent="0.25">
      <c r="A1023" s="20">
        <v>8533</v>
      </c>
      <c r="B1023" s="21">
        <v>9106054400</v>
      </c>
      <c r="C1023" s="22">
        <v>45941</v>
      </c>
      <c r="D1023" s="22">
        <v>45946</v>
      </c>
      <c r="E1023" s="23">
        <v>45941.552157673599</v>
      </c>
      <c r="F1023" s="21" t="s">
        <v>8089</v>
      </c>
      <c r="G1023" s="22"/>
      <c r="H1023" s="20" t="s">
        <v>4127</v>
      </c>
      <c r="I1023" s="21" t="s">
        <v>4128</v>
      </c>
      <c r="J1023" s="20" t="s">
        <v>4129</v>
      </c>
      <c r="K1023" s="20" t="s">
        <v>4130</v>
      </c>
      <c r="L1023" s="21" t="s">
        <v>8090</v>
      </c>
      <c r="M1023" s="20" t="s">
        <v>8091</v>
      </c>
      <c r="N1023" s="20" t="s">
        <v>8092</v>
      </c>
      <c r="O1023" s="20">
        <v>30</v>
      </c>
      <c r="P1023" s="21" t="s">
        <v>4171</v>
      </c>
      <c r="Q1023" s="20" t="s">
        <v>3998</v>
      </c>
      <c r="R1023" s="21" t="s">
        <v>4172</v>
      </c>
      <c r="S1023" s="21" t="s">
        <v>4133</v>
      </c>
      <c r="T1023" s="20">
        <v>49500</v>
      </c>
      <c r="U1023" s="20">
        <v>2</v>
      </c>
      <c r="V1023" s="20">
        <v>0</v>
      </c>
      <c r="W1023" s="20" t="s">
        <v>8091</v>
      </c>
      <c r="Y1023" s="22">
        <v>45941.5521546296</v>
      </c>
      <c r="AA1023" s="20" t="s">
        <v>4134</v>
      </c>
      <c r="AB1023" s="27">
        <v>9106054400</v>
      </c>
      <c r="AC1023" s="25" t="str">
        <f>VLOOKUP(AB1023,Data!AF:AG,2,0)</f>
        <v>9106054400-00015109</v>
      </c>
      <c r="AE1023" s="25" t="str">
        <f>VLOOKUP(AC1023,Data!A:G,7,0)</f>
        <v>00015109</v>
      </c>
      <c r="AF1023" s="25" t="str">
        <f>VLOOKUP(AC1023,Data!A:D,4,0)</f>
        <v>11/10/2025</v>
      </c>
      <c r="AG1023" s="20" t="s">
        <v>247</v>
      </c>
      <c r="AH1023" s="25" t="s">
        <v>3795</v>
      </c>
      <c r="AI1023" s="25" t="str">
        <f>VLOOKUP(AG1023,'mã win'!B:K,10,0)</f>
        <v>N</v>
      </c>
      <c r="AJ1023" s="20" t="str">
        <f>VLOOKUP(Q1023,'mã sp'!A:B,2,0)</f>
        <v>GL250</v>
      </c>
      <c r="AK1023" s="25" t="str">
        <f>VLOOKUP(AC1023,Data!A:F,6,0)</f>
        <v>K25TTM</v>
      </c>
      <c r="AL1023" s="20" t="str">
        <f t="shared" si="60"/>
        <v>3360 WM+ VTU 286 Lê Lợi</v>
      </c>
      <c r="AM1023" s="20" t="str">
        <f>VLOOKUP(AC1023,Data!A:M,13,0)</f>
        <v>0104918404-047</v>
      </c>
      <c r="AO1023" s="20" t="str">
        <f t="shared" si="61"/>
        <v/>
      </c>
      <c r="AP1023" s="20" t="str">
        <f>IF(AND(AM1023="0104918404",AO1023=""),"WIN"&amp;L1023,IF(AO1023="",VLOOKUP(AM1023,'mã win'!B:J,9,0),""))</f>
        <v>WIN-047</v>
      </c>
      <c r="AQ1023" s="25" t="str">
        <f t="shared" si="62"/>
        <v>WIN-047</v>
      </c>
      <c r="AR1023" s="1">
        <f t="shared" si="63"/>
        <v>106920</v>
      </c>
    </row>
    <row r="1024" spans="1:44" x14ac:dyDescent="0.25">
      <c r="A1024" s="20">
        <v>8534</v>
      </c>
      <c r="B1024" s="21">
        <v>9106054400</v>
      </c>
      <c r="C1024" s="22">
        <v>45941</v>
      </c>
      <c r="D1024" s="22">
        <v>45946</v>
      </c>
      <c r="E1024" s="23">
        <v>45941.552157673599</v>
      </c>
      <c r="F1024" s="21" t="s">
        <v>8089</v>
      </c>
      <c r="G1024" s="22"/>
      <c r="H1024" s="20" t="s">
        <v>4127</v>
      </c>
      <c r="I1024" s="21" t="s">
        <v>4128</v>
      </c>
      <c r="J1024" s="20" t="s">
        <v>4129</v>
      </c>
      <c r="K1024" s="20" t="s">
        <v>4130</v>
      </c>
      <c r="L1024" s="21" t="s">
        <v>8090</v>
      </c>
      <c r="M1024" s="20" t="s">
        <v>8091</v>
      </c>
      <c r="N1024" s="20" t="s">
        <v>8092</v>
      </c>
      <c r="O1024" s="20">
        <v>40</v>
      </c>
      <c r="P1024" s="21" t="s">
        <v>4135</v>
      </c>
      <c r="Q1024" s="20" t="s">
        <v>4086</v>
      </c>
      <c r="R1024" s="21" t="s">
        <v>4136</v>
      </c>
      <c r="S1024" s="21" t="s">
        <v>4133</v>
      </c>
      <c r="T1024" s="20">
        <v>45588</v>
      </c>
      <c r="U1024" s="20">
        <v>1</v>
      </c>
      <c r="V1024" s="20">
        <v>0</v>
      </c>
      <c r="W1024" s="20" t="s">
        <v>8091</v>
      </c>
      <c r="Y1024" s="22">
        <v>45941.5521546296</v>
      </c>
      <c r="AA1024" s="20" t="s">
        <v>4134</v>
      </c>
      <c r="AB1024" s="27">
        <v>9106054400</v>
      </c>
      <c r="AC1024" s="25" t="str">
        <f>VLOOKUP(AB1024,Data!AF:AG,2,0)</f>
        <v>9106054400-00015109</v>
      </c>
      <c r="AE1024" s="25" t="str">
        <f>VLOOKUP(AC1024,Data!A:G,7,0)</f>
        <v>00015109</v>
      </c>
      <c r="AF1024" s="25" t="str">
        <f>VLOOKUP(AC1024,Data!A:D,4,0)</f>
        <v>11/10/2025</v>
      </c>
      <c r="AG1024" s="20" t="s">
        <v>247</v>
      </c>
      <c r="AH1024" s="25" t="s">
        <v>3795</v>
      </c>
      <c r="AI1024" s="25" t="str">
        <f>VLOOKUP(AG1024,'mã win'!B:K,10,0)</f>
        <v>N</v>
      </c>
      <c r="AJ1024" s="20" t="str">
        <f>VLOOKUP(Q1024,'mã sp'!A:B,2,0)</f>
        <v>TH200</v>
      </c>
      <c r="AK1024" s="25" t="str">
        <f>VLOOKUP(AC1024,Data!A:F,6,0)</f>
        <v>K25TTM</v>
      </c>
      <c r="AL1024" s="20" t="str">
        <f t="shared" si="60"/>
        <v>3360 WM+ VTU 286 Lê Lợi</v>
      </c>
      <c r="AM1024" s="20" t="str">
        <f>VLOOKUP(AC1024,Data!A:M,13,0)</f>
        <v>0104918404-047</v>
      </c>
      <c r="AO1024" s="20" t="str">
        <f t="shared" si="61"/>
        <v/>
      </c>
      <c r="AP1024" s="20" t="str">
        <f>IF(AND(AM1024="0104918404",AO1024=""),"WIN"&amp;L1024,IF(AO1024="",VLOOKUP(AM1024,'mã win'!B:J,9,0),""))</f>
        <v>WIN-047</v>
      </c>
      <c r="AQ1024" s="25" t="str">
        <f t="shared" si="62"/>
        <v>WIN-047</v>
      </c>
      <c r="AR1024" s="1">
        <f t="shared" si="63"/>
        <v>49235.040000000001</v>
      </c>
    </row>
    <row r="1025" spans="1:44" x14ac:dyDescent="0.25">
      <c r="A1025" s="20">
        <v>8535</v>
      </c>
      <c r="B1025" s="21">
        <v>9106054400</v>
      </c>
      <c r="C1025" s="22">
        <v>45941</v>
      </c>
      <c r="D1025" s="22">
        <v>45946</v>
      </c>
      <c r="E1025" s="23">
        <v>45941.552157673599</v>
      </c>
      <c r="F1025" s="21" t="s">
        <v>8089</v>
      </c>
      <c r="G1025" s="22"/>
      <c r="H1025" s="20" t="s">
        <v>4127</v>
      </c>
      <c r="I1025" s="21" t="s">
        <v>4128</v>
      </c>
      <c r="J1025" s="20" t="s">
        <v>4129</v>
      </c>
      <c r="K1025" s="20" t="s">
        <v>4130</v>
      </c>
      <c r="L1025" s="21" t="s">
        <v>8090</v>
      </c>
      <c r="M1025" s="20" t="s">
        <v>8091</v>
      </c>
      <c r="N1025" s="20" t="s">
        <v>8092</v>
      </c>
      <c r="O1025" s="20">
        <v>50</v>
      </c>
      <c r="P1025" s="21" t="s">
        <v>4131</v>
      </c>
      <c r="Q1025" s="20" t="s">
        <v>4099</v>
      </c>
      <c r="R1025" s="21" t="s">
        <v>4132</v>
      </c>
      <c r="S1025" s="21" t="s">
        <v>4133</v>
      </c>
      <c r="T1025" s="20">
        <v>73431</v>
      </c>
      <c r="U1025" s="20">
        <v>1</v>
      </c>
      <c r="V1025" s="20">
        <v>0</v>
      </c>
      <c r="W1025" s="20" t="s">
        <v>8091</v>
      </c>
      <c r="Y1025" s="22">
        <v>45941.5521546296</v>
      </c>
      <c r="AA1025" s="20" t="s">
        <v>4134</v>
      </c>
      <c r="AB1025" s="27">
        <v>9106054400</v>
      </c>
      <c r="AC1025" s="25" t="str">
        <f>VLOOKUP(AB1025,Data!AF:AG,2,0)</f>
        <v>9106054400-00015109</v>
      </c>
      <c r="AE1025" s="25" t="str">
        <f>VLOOKUP(AC1025,Data!A:G,7,0)</f>
        <v>00015109</v>
      </c>
      <c r="AF1025" s="25" t="str">
        <f>VLOOKUP(AC1025,Data!A:D,4,0)</f>
        <v>11/10/2025</v>
      </c>
      <c r="AG1025" s="20" t="s">
        <v>247</v>
      </c>
      <c r="AH1025" s="25" t="s">
        <v>3795</v>
      </c>
      <c r="AI1025" s="25" t="str">
        <f>VLOOKUP(AG1025,'mã win'!B:K,10,0)</f>
        <v>N</v>
      </c>
      <c r="AJ1025" s="20" t="str">
        <f>VLOOKUP(Q1025,'mã sp'!A:B,2,0)</f>
        <v>CGM300</v>
      </c>
      <c r="AK1025" s="25" t="str">
        <f>VLOOKUP(AC1025,Data!A:F,6,0)</f>
        <v>K25TTM</v>
      </c>
      <c r="AL1025" s="20" t="str">
        <f t="shared" si="60"/>
        <v>3360 WM+ VTU 286 Lê Lợi</v>
      </c>
      <c r="AM1025" s="20" t="str">
        <f>VLOOKUP(AC1025,Data!A:M,13,0)</f>
        <v>0104918404-047</v>
      </c>
      <c r="AO1025" s="20" t="str">
        <f t="shared" si="61"/>
        <v/>
      </c>
      <c r="AP1025" s="20" t="str">
        <f>IF(AND(AM1025="0104918404",AO1025=""),"WIN"&amp;L1025,IF(AO1025="",VLOOKUP(AM1025,'mã win'!B:J,9,0),""))</f>
        <v>WIN-047</v>
      </c>
      <c r="AQ1025" s="25" t="str">
        <f t="shared" si="62"/>
        <v>WIN-047</v>
      </c>
      <c r="AR1025" s="1">
        <f t="shared" si="63"/>
        <v>79305.48</v>
      </c>
    </row>
    <row r="1026" spans="1:44" x14ac:dyDescent="0.25">
      <c r="A1026" s="20">
        <v>8536</v>
      </c>
      <c r="B1026" s="21">
        <v>9106054421</v>
      </c>
      <c r="C1026" s="22">
        <v>45941</v>
      </c>
      <c r="D1026" s="22">
        <v>45946</v>
      </c>
      <c r="E1026" s="23">
        <v>45941.554702314803</v>
      </c>
      <c r="F1026" s="21" t="s">
        <v>8093</v>
      </c>
      <c r="G1026" s="22"/>
      <c r="H1026" s="20" t="s">
        <v>4127</v>
      </c>
      <c r="I1026" s="21" t="s">
        <v>4128</v>
      </c>
      <c r="J1026" s="20" t="s">
        <v>4129</v>
      </c>
      <c r="K1026" s="20" t="s">
        <v>4130</v>
      </c>
      <c r="L1026" s="21" t="s">
        <v>4310</v>
      </c>
      <c r="M1026" s="20" t="s">
        <v>4311</v>
      </c>
      <c r="N1026" s="20" t="s">
        <v>4312</v>
      </c>
      <c r="O1026" s="20">
        <v>10</v>
      </c>
      <c r="P1026" s="21" t="s">
        <v>4131</v>
      </c>
      <c r="Q1026" s="20" t="s">
        <v>4099</v>
      </c>
      <c r="R1026" s="21" t="s">
        <v>4132</v>
      </c>
      <c r="S1026" s="21" t="s">
        <v>4133</v>
      </c>
      <c r="T1026" s="20">
        <v>73431</v>
      </c>
      <c r="U1026" s="20">
        <v>5</v>
      </c>
      <c r="V1026" s="20">
        <v>0</v>
      </c>
      <c r="W1026" s="20" t="s">
        <v>4311</v>
      </c>
      <c r="X1026" s="20" t="s">
        <v>4161</v>
      </c>
      <c r="Y1026" s="22">
        <v>45941.554699305598</v>
      </c>
      <c r="AA1026" s="20" t="s">
        <v>4134</v>
      </c>
      <c r="AB1026" s="27">
        <v>9106054421</v>
      </c>
      <c r="AC1026" s="25" t="str">
        <f>VLOOKUP(AB1026,Data!AF:AG,2,0)</f>
        <v>9106054421-00047917</v>
      </c>
      <c r="AE1026" s="25" t="str">
        <f>VLOOKUP(AC1026,Data!A:G,7,0)</f>
        <v>00047917</v>
      </c>
      <c r="AF1026" s="25" t="str">
        <f>VLOOKUP(AC1026,Data!A:D,4,0)</f>
        <v>11/10/2025</v>
      </c>
      <c r="AG1026" s="20" t="s">
        <v>407</v>
      </c>
      <c r="AH1026" s="25" t="s">
        <v>3627</v>
      </c>
      <c r="AI1026" s="25" t="str">
        <f>VLOOKUP(AG1026,'mã win'!B:K,10,0)</f>
        <v>B</v>
      </c>
      <c r="AJ1026" s="20" t="str">
        <f>VLOOKUP(Q1026,'mã sp'!A:B,2,0)</f>
        <v>CGM300</v>
      </c>
      <c r="AK1026" s="25" t="str">
        <f>VLOOKUP(AC1026,Data!A:F,6,0)</f>
        <v>K25TTM</v>
      </c>
      <c r="AL1026" s="20" t="str">
        <f t="shared" ref="AL1026:AL1089" si="64">L1026&amp;" "&amp;M1026</f>
        <v>5309 WM+ QNH 125 Lý Thường Kiệt</v>
      </c>
      <c r="AM1026" s="20" t="str">
        <f>VLOOKUP(AC1026,Data!A:M,13,0)</f>
        <v>0104918404-007</v>
      </c>
      <c r="AO1026" s="20" t="str">
        <f t="shared" ref="AO1026:AO1089" si="65">IF(AN1026="","","WIN"&amp;L1026)</f>
        <v/>
      </c>
      <c r="AP1026" s="20" t="str">
        <f>IF(AND(AM1026="0104918404",AO1026=""),"WIN"&amp;L1026,IF(AO1026="",VLOOKUP(AM1026,'mã win'!B:J,9,0),""))</f>
        <v>WIN-QNH-00-007</v>
      </c>
      <c r="AQ1026" s="25" t="str">
        <f t="shared" si="62"/>
        <v>WIN-QNH-00-007</v>
      </c>
      <c r="AR1026" s="1">
        <f t="shared" si="63"/>
        <v>396527.4</v>
      </c>
    </row>
    <row r="1027" spans="1:44" x14ac:dyDescent="0.25">
      <c r="A1027" s="20">
        <v>8537</v>
      </c>
      <c r="B1027" s="21">
        <v>9106054422</v>
      </c>
      <c r="C1027" s="22">
        <v>45941</v>
      </c>
      <c r="D1027" s="22">
        <v>45941</v>
      </c>
      <c r="E1027" s="23">
        <v>45941.555876886603</v>
      </c>
      <c r="F1027" s="21" t="s">
        <v>8094</v>
      </c>
      <c r="G1027" s="22"/>
      <c r="H1027" s="20" t="s">
        <v>4127</v>
      </c>
      <c r="I1027" s="21" t="s">
        <v>4128</v>
      </c>
      <c r="J1027" s="20" t="s">
        <v>4129</v>
      </c>
      <c r="K1027" s="20" t="s">
        <v>4130</v>
      </c>
      <c r="L1027" s="21" t="s">
        <v>4310</v>
      </c>
      <c r="M1027" s="20" t="s">
        <v>4311</v>
      </c>
      <c r="N1027" s="20" t="s">
        <v>4312</v>
      </c>
      <c r="O1027" s="20">
        <v>10</v>
      </c>
      <c r="P1027" s="21" t="s">
        <v>4150</v>
      </c>
      <c r="Q1027" s="20" t="s">
        <v>3966</v>
      </c>
      <c r="R1027" s="21" t="s">
        <v>4151</v>
      </c>
      <c r="S1027" s="21" t="s">
        <v>4133</v>
      </c>
      <c r="T1027" s="20">
        <v>70950</v>
      </c>
      <c r="U1027" s="20">
        <v>1</v>
      </c>
      <c r="V1027" s="20">
        <v>0</v>
      </c>
      <c r="W1027" s="20" t="s">
        <v>4311</v>
      </c>
      <c r="X1027" s="20" t="s">
        <v>4161</v>
      </c>
      <c r="Y1027" s="22">
        <v>45941.555873645797</v>
      </c>
      <c r="AA1027" s="20" t="s">
        <v>4134</v>
      </c>
      <c r="AB1027" s="27">
        <v>9106054422</v>
      </c>
      <c r="AC1027" s="25" t="str">
        <f>VLOOKUP(AB1027,Data!AF:AG,2,0)</f>
        <v>9106054422-00047918</v>
      </c>
      <c r="AE1027" s="25" t="str">
        <f>VLOOKUP(AC1027,Data!A:G,7,0)</f>
        <v>00047918</v>
      </c>
      <c r="AF1027" s="25" t="str">
        <f>VLOOKUP(AC1027,Data!A:D,4,0)</f>
        <v>11/10/2025</v>
      </c>
      <c r="AG1027" s="20" t="s">
        <v>407</v>
      </c>
      <c r="AH1027" s="25" t="s">
        <v>3627</v>
      </c>
      <c r="AI1027" s="25" t="str">
        <f>VLOOKUP(AG1027,'mã win'!B:K,10,0)</f>
        <v>B</v>
      </c>
      <c r="AJ1027" s="20" t="str">
        <f>VLOOKUP(Q1027,'mã sp'!A:B,2,0)</f>
        <v>CN300</v>
      </c>
      <c r="AK1027" s="25" t="str">
        <f>VLOOKUP(AC1027,Data!A:F,6,0)</f>
        <v>K25TTM</v>
      </c>
      <c r="AL1027" s="20" t="str">
        <f t="shared" si="64"/>
        <v>5309 WM+ QNH 125 Lý Thường Kiệt</v>
      </c>
      <c r="AM1027" s="20" t="str">
        <f>VLOOKUP(AC1027,Data!A:M,13,0)</f>
        <v>0104918404-007</v>
      </c>
      <c r="AO1027" s="20" t="str">
        <f t="shared" si="65"/>
        <v/>
      </c>
      <c r="AP1027" s="20" t="str">
        <f>IF(AND(AM1027="0104918404",AO1027=""),"WIN"&amp;L1027,IF(AO1027="",VLOOKUP(AM1027,'mã win'!B:J,9,0),""))</f>
        <v>WIN-QNH-00-007</v>
      </c>
      <c r="AQ1027" s="25" t="str">
        <f t="shared" ref="AQ1027:AQ1090" si="66">IF(AP1027="",AO1027,AP1027)</f>
        <v>WIN-QNH-00-007</v>
      </c>
      <c r="AR1027" s="1">
        <f t="shared" ref="AR1027:AR1090" si="67">((U1027*T1027)*8%)+(U1027*T1027)</f>
        <v>76626</v>
      </c>
    </row>
    <row r="1028" spans="1:44" x14ac:dyDescent="0.25">
      <c r="A1028" s="20">
        <v>8538</v>
      </c>
      <c r="B1028" s="21">
        <v>9106054422</v>
      </c>
      <c r="C1028" s="22">
        <v>45941</v>
      </c>
      <c r="D1028" s="22">
        <v>45941</v>
      </c>
      <c r="E1028" s="23">
        <v>45941.555876886603</v>
      </c>
      <c r="F1028" s="21" t="s">
        <v>8094</v>
      </c>
      <c r="G1028" s="22"/>
      <c r="H1028" s="20" t="s">
        <v>4127</v>
      </c>
      <c r="I1028" s="21" t="s">
        <v>4128</v>
      </c>
      <c r="J1028" s="20" t="s">
        <v>4129</v>
      </c>
      <c r="K1028" s="20" t="s">
        <v>4130</v>
      </c>
      <c r="L1028" s="21" t="s">
        <v>4310</v>
      </c>
      <c r="M1028" s="20" t="s">
        <v>4311</v>
      </c>
      <c r="N1028" s="20" t="s">
        <v>4312</v>
      </c>
      <c r="O1028" s="20">
        <v>20</v>
      </c>
      <c r="P1028" s="21" t="s">
        <v>4135</v>
      </c>
      <c r="Q1028" s="20" t="s">
        <v>4086</v>
      </c>
      <c r="R1028" s="21" t="s">
        <v>4136</v>
      </c>
      <c r="S1028" s="21" t="s">
        <v>4133</v>
      </c>
      <c r="T1028" s="20">
        <v>45588</v>
      </c>
      <c r="U1028" s="20">
        <v>3</v>
      </c>
      <c r="V1028" s="20">
        <v>0</v>
      </c>
      <c r="W1028" s="20" t="s">
        <v>4311</v>
      </c>
      <c r="X1028" s="20" t="s">
        <v>4161</v>
      </c>
      <c r="Y1028" s="22">
        <v>45941.555873645797</v>
      </c>
      <c r="AA1028" s="20" t="s">
        <v>4134</v>
      </c>
      <c r="AB1028" s="27">
        <v>9106054422</v>
      </c>
      <c r="AC1028" s="25" t="str">
        <f>VLOOKUP(AB1028,Data!AF:AG,2,0)</f>
        <v>9106054422-00047918</v>
      </c>
      <c r="AE1028" s="25" t="str">
        <f>VLOOKUP(AC1028,Data!A:G,7,0)</f>
        <v>00047918</v>
      </c>
      <c r="AF1028" s="25" t="str">
        <f>VLOOKUP(AC1028,Data!A:D,4,0)</f>
        <v>11/10/2025</v>
      </c>
      <c r="AG1028" s="20" t="s">
        <v>407</v>
      </c>
      <c r="AH1028" s="25" t="s">
        <v>3627</v>
      </c>
      <c r="AI1028" s="25" t="str">
        <f>VLOOKUP(AG1028,'mã win'!B:K,10,0)</f>
        <v>B</v>
      </c>
      <c r="AJ1028" s="20" t="str">
        <f>VLOOKUP(Q1028,'mã sp'!A:B,2,0)</f>
        <v>TH200</v>
      </c>
      <c r="AK1028" s="25" t="str">
        <f>VLOOKUP(AC1028,Data!A:F,6,0)</f>
        <v>K25TTM</v>
      </c>
      <c r="AL1028" s="20" t="str">
        <f t="shared" si="64"/>
        <v>5309 WM+ QNH 125 Lý Thường Kiệt</v>
      </c>
      <c r="AM1028" s="20" t="str">
        <f>VLOOKUP(AC1028,Data!A:M,13,0)</f>
        <v>0104918404-007</v>
      </c>
      <c r="AO1028" s="20" t="str">
        <f t="shared" si="65"/>
        <v/>
      </c>
      <c r="AP1028" s="20" t="str">
        <f>IF(AND(AM1028="0104918404",AO1028=""),"WIN"&amp;L1028,IF(AO1028="",VLOOKUP(AM1028,'mã win'!B:J,9,0),""))</f>
        <v>WIN-QNH-00-007</v>
      </c>
      <c r="AQ1028" s="25" t="str">
        <f t="shared" si="66"/>
        <v>WIN-QNH-00-007</v>
      </c>
      <c r="AR1028" s="1">
        <f t="shared" si="67"/>
        <v>147705.12</v>
      </c>
    </row>
    <row r="1029" spans="1:44" x14ac:dyDescent="0.25">
      <c r="A1029" s="20">
        <v>8539</v>
      </c>
      <c r="B1029" s="21">
        <v>9106054448</v>
      </c>
      <c r="C1029" s="22">
        <v>45941</v>
      </c>
      <c r="D1029" s="22">
        <v>45954</v>
      </c>
      <c r="E1029" s="23">
        <v>45941.5600079051</v>
      </c>
      <c r="F1029" s="21" t="s">
        <v>8095</v>
      </c>
      <c r="G1029" s="22"/>
      <c r="H1029" s="20" t="s">
        <v>4127</v>
      </c>
      <c r="I1029" s="21" t="s">
        <v>4128</v>
      </c>
      <c r="J1029" s="20" t="s">
        <v>4129</v>
      </c>
      <c r="K1029" s="20" t="s">
        <v>4130</v>
      </c>
      <c r="L1029" s="21" t="s">
        <v>8096</v>
      </c>
      <c r="M1029" s="20" t="s">
        <v>8097</v>
      </c>
      <c r="N1029" s="20" t="s">
        <v>8098</v>
      </c>
      <c r="O1029" s="20">
        <v>10</v>
      </c>
      <c r="P1029" s="21" t="s">
        <v>4131</v>
      </c>
      <c r="Q1029" s="20" t="s">
        <v>4099</v>
      </c>
      <c r="R1029" s="21" t="s">
        <v>4132</v>
      </c>
      <c r="S1029" s="21" t="s">
        <v>4133</v>
      </c>
      <c r="T1029" s="20">
        <v>73431</v>
      </c>
      <c r="U1029" s="20">
        <v>3</v>
      </c>
      <c r="V1029" s="20">
        <v>0</v>
      </c>
      <c r="W1029" s="20" t="s">
        <v>8097</v>
      </c>
      <c r="X1029" s="20" t="s">
        <v>8099</v>
      </c>
      <c r="Y1029" s="22">
        <v>45941.560005520798</v>
      </c>
      <c r="AA1029" s="20" t="s">
        <v>4134</v>
      </c>
      <c r="AB1029" s="27">
        <v>9106054448</v>
      </c>
      <c r="AC1029" s="25" t="str">
        <f>VLOOKUP(AB1029,Data!AF:AG,2,0)</f>
        <v>9106054448-00161251</v>
      </c>
      <c r="AE1029" s="25" t="str">
        <f>VLOOKUP(AC1029,Data!A:G,7,0)</f>
        <v>00161251</v>
      </c>
      <c r="AF1029" s="25" t="str">
        <f>VLOOKUP(AC1029,Data!A:D,4,0)</f>
        <v>11/10/2025</v>
      </c>
      <c r="AG1029" s="20" t="s">
        <v>198</v>
      </c>
      <c r="AH1029" s="25" t="s">
        <v>14528</v>
      </c>
      <c r="AI1029" s="25" t="str">
        <f>VLOOKUP(AG1029,'mã win'!B:K,10,0)</f>
        <v>N</v>
      </c>
      <c r="AJ1029" s="20" t="str">
        <f>VLOOKUP(Q1029,'mã sp'!A:B,2,0)</f>
        <v>CGM300</v>
      </c>
      <c r="AK1029" s="25" t="str">
        <f>VLOOKUP(AC1029,Data!A:F,6,0)</f>
        <v>K25TTM</v>
      </c>
      <c r="AL1029" s="20" t="str">
        <f t="shared" si="64"/>
        <v>2886 WM+ HCM 197 Nguyễn Thị Nhỏ</v>
      </c>
      <c r="AM1029" s="20" t="str">
        <f>VLOOKUP(AC1029,Data!A:M,13,0)</f>
        <v>0104918404</v>
      </c>
      <c r="AN1029" s="20">
        <f>MATCH(L1029,[1]Khach_hang!$O:$O,0)</f>
        <v>395</v>
      </c>
      <c r="AO1029" s="20" t="str">
        <f t="shared" si="65"/>
        <v>WIN2886</v>
      </c>
      <c r="AP1029" s="20" t="str">
        <f>IF(AND(AM1029="0104918404",AO1029=""),"WIN"&amp;L1029,IF(AO1029="",VLOOKUP(AM1029,'mã win'!B:J,9,0),""))</f>
        <v/>
      </c>
      <c r="AQ1029" s="25" t="str">
        <f t="shared" si="66"/>
        <v>WIN2886</v>
      </c>
      <c r="AR1029" s="1">
        <f t="shared" si="67"/>
        <v>237916.44</v>
      </c>
    </row>
    <row r="1030" spans="1:44" x14ac:dyDescent="0.25">
      <c r="A1030" s="20">
        <v>8540</v>
      </c>
      <c r="B1030" s="21">
        <v>9106054448</v>
      </c>
      <c r="C1030" s="22">
        <v>45941</v>
      </c>
      <c r="D1030" s="22">
        <v>45954</v>
      </c>
      <c r="E1030" s="23">
        <v>45941.5600079051</v>
      </c>
      <c r="F1030" s="21" t="s">
        <v>8095</v>
      </c>
      <c r="G1030" s="22"/>
      <c r="H1030" s="20" t="s">
        <v>4127</v>
      </c>
      <c r="I1030" s="21" t="s">
        <v>4128</v>
      </c>
      <c r="J1030" s="20" t="s">
        <v>4129</v>
      </c>
      <c r="K1030" s="20" t="s">
        <v>4130</v>
      </c>
      <c r="L1030" s="21" t="s">
        <v>8096</v>
      </c>
      <c r="M1030" s="20" t="s">
        <v>8097</v>
      </c>
      <c r="N1030" s="20" t="s">
        <v>8098</v>
      </c>
      <c r="O1030" s="20">
        <v>20</v>
      </c>
      <c r="P1030" s="21" t="s">
        <v>4137</v>
      </c>
      <c r="Q1030" s="20" t="s">
        <v>4098</v>
      </c>
      <c r="R1030" s="21" t="s">
        <v>4138</v>
      </c>
      <c r="S1030" s="21" t="s">
        <v>4133</v>
      </c>
      <c r="T1030" s="20">
        <v>111058</v>
      </c>
      <c r="U1030" s="20">
        <v>1</v>
      </c>
      <c r="V1030" s="20">
        <v>0</v>
      </c>
      <c r="W1030" s="20" t="s">
        <v>8097</v>
      </c>
      <c r="X1030" s="20" t="s">
        <v>8099</v>
      </c>
      <c r="Y1030" s="22">
        <v>45941.560005520798</v>
      </c>
      <c r="AA1030" s="20" t="s">
        <v>4134</v>
      </c>
      <c r="AB1030" s="27">
        <v>9106054448</v>
      </c>
      <c r="AC1030" s="25" t="str">
        <f>VLOOKUP(AB1030,Data!AF:AG,2,0)</f>
        <v>9106054448-00161251</v>
      </c>
      <c r="AE1030" s="25" t="str">
        <f>VLOOKUP(AC1030,Data!A:G,7,0)</f>
        <v>00161251</v>
      </c>
      <c r="AF1030" s="25" t="str">
        <f>VLOOKUP(AC1030,Data!A:D,4,0)</f>
        <v>11/10/2025</v>
      </c>
      <c r="AG1030" s="20" t="s">
        <v>198</v>
      </c>
      <c r="AH1030" s="25" t="s">
        <v>14528</v>
      </c>
      <c r="AI1030" s="25" t="str">
        <f>VLOOKUP(AG1030,'mã win'!B:K,10,0)</f>
        <v>N</v>
      </c>
      <c r="AJ1030" s="20" t="str">
        <f>VLOOKUP(Q1030,'mã sp'!A:B,2,0)</f>
        <v>GM500</v>
      </c>
      <c r="AK1030" s="25" t="str">
        <f>VLOOKUP(AC1030,Data!A:F,6,0)</f>
        <v>K25TTM</v>
      </c>
      <c r="AL1030" s="20" t="str">
        <f t="shared" si="64"/>
        <v>2886 WM+ HCM 197 Nguyễn Thị Nhỏ</v>
      </c>
      <c r="AM1030" s="20" t="str">
        <f>VLOOKUP(AC1030,Data!A:M,13,0)</f>
        <v>0104918404</v>
      </c>
      <c r="AN1030" s="20">
        <f>MATCH(L1030,[1]Khach_hang!$O:$O,0)</f>
        <v>395</v>
      </c>
      <c r="AO1030" s="20" t="str">
        <f t="shared" si="65"/>
        <v>WIN2886</v>
      </c>
      <c r="AP1030" s="20" t="str">
        <f>IF(AND(AM1030="0104918404",AO1030=""),"WIN"&amp;L1030,IF(AO1030="",VLOOKUP(AM1030,'mã win'!B:J,9,0),""))</f>
        <v/>
      </c>
      <c r="AQ1030" s="25" t="str">
        <f t="shared" si="66"/>
        <v>WIN2886</v>
      </c>
      <c r="AR1030" s="1">
        <f t="shared" si="67"/>
        <v>119942.64</v>
      </c>
    </row>
    <row r="1031" spans="1:44" x14ac:dyDescent="0.25">
      <c r="A1031" s="20">
        <v>8541</v>
      </c>
      <c r="B1031" s="21">
        <v>9106054448</v>
      </c>
      <c r="C1031" s="22">
        <v>45941</v>
      </c>
      <c r="D1031" s="22">
        <v>45954</v>
      </c>
      <c r="E1031" s="23">
        <v>45941.5600079051</v>
      </c>
      <c r="F1031" s="21" t="s">
        <v>8095</v>
      </c>
      <c r="G1031" s="22"/>
      <c r="H1031" s="20" t="s">
        <v>4127</v>
      </c>
      <c r="I1031" s="21" t="s">
        <v>4128</v>
      </c>
      <c r="J1031" s="20" t="s">
        <v>4129</v>
      </c>
      <c r="K1031" s="20" t="s">
        <v>4130</v>
      </c>
      <c r="L1031" s="21" t="s">
        <v>8096</v>
      </c>
      <c r="M1031" s="20" t="s">
        <v>8097</v>
      </c>
      <c r="N1031" s="20" t="s">
        <v>8098</v>
      </c>
      <c r="O1031" s="20">
        <v>30</v>
      </c>
      <c r="P1031" s="21" t="s">
        <v>4150</v>
      </c>
      <c r="Q1031" s="20" t="s">
        <v>3966</v>
      </c>
      <c r="R1031" s="21" t="s">
        <v>4151</v>
      </c>
      <c r="S1031" s="21" t="s">
        <v>4133</v>
      </c>
      <c r="T1031" s="20">
        <v>70950</v>
      </c>
      <c r="U1031" s="20">
        <v>2</v>
      </c>
      <c r="V1031" s="20">
        <v>0</v>
      </c>
      <c r="W1031" s="20" t="s">
        <v>8097</v>
      </c>
      <c r="X1031" s="20" t="s">
        <v>8099</v>
      </c>
      <c r="Y1031" s="22">
        <v>45941.560005520798</v>
      </c>
      <c r="AA1031" s="20" t="s">
        <v>4134</v>
      </c>
      <c r="AB1031" s="27">
        <v>9106054448</v>
      </c>
      <c r="AC1031" s="25" t="str">
        <f>VLOOKUP(AB1031,Data!AF:AG,2,0)</f>
        <v>9106054448-00161251</v>
      </c>
      <c r="AE1031" s="25" t="str">
        <f>VLOOKUP(AC1031,Data!A:G,7,0)</f>
        <v>00161251</v>
      </c>
      <c r="AF1031" s="25" t="str">
        <f>VLOOKUP(AC1031,Data!A:D,4,0)</f>
        <v>11/10/2025</v>
      </c>
      <c r="AG1031" s="20" t="s">
        <v>198</v>
      </c>
      <c r="AH1031" s="25" t="s">
        <v>14528</v>
      </c>
      <c r="AI1031" s="25" t="str">
        <f>VLOOKUP(AG1031,'mã win'!B:K,10,0)</f>
        <v>N</v>
      </c>
      <c r="AJ1031" s="20" t="str">
        <f>VLOOKUP(Q1031,'mã sp'!A:B,2,0)</f>
        <v>CN300</v>
      </c>
      <c r="AK1031" s="25" t="str">
        <f>VLOOKUP(AC1031,Data!A:F,6,0)</f>
        <v>K25TTM</v>
      </c>
      <c r="AL1031" s="20" t="str">
        <f t="shared" si="64"/>
        <v>2886 WM+ HCM 197 Nguyễn Thị Nhỏ</v>
      </c>
      <c r="AM1031" s="20" t="str">
        <f>VLOOKUP(AC1031,Data!A:M,13,0)</f>
        <v>0104918404</v>
      </c>
      <c r="AN1031" s="20">
        <f>MATCH(L1031,[1]Khach_hang!$O:$O,0)</f>
        <v>395</v>
      </c>
      <c r="AO1031" s="20" t="str">
        <f t="shared" si="65"/>
        <v>WIN2886</v>
      </c>
      <c r="AP1031" s="20" t="str">
        <f>IF(AND(AM1031="0104918404",AO1031=""),"WIN"&amp;L1031,IF(AO1031="",VLOOKUP(AM1031,'mã win'!B:J,9,0),""))</f>
        <v/>
      </c>
      <c r="AQ1031" s="25" t="str">
        <f t="shared" si="66"/>
        <v>WIN2886</v>
      </c>
      <c r="AR1031" s="1">
        <f t="shared" si="67"/>
        <v>153252</v>
      </c>
    </row>
    <row r="1032" spans="1:44" x14ac:dyDescent="0.25">
      <c r="A1032" s="20">
        <v>8542</v>
      </c>
      <c r="B1032" s="21">
        <v>9106054448</v>
      </c>
      <c r="C1032" s="22">
        <v>45941</v>
      </c>
      <c r="D1032" s="22">
        <v>45954</v>
      </c>
      <c r="E1032" s="23">
        <v>45941.5600079051</v>
      </c>
      <c r="F1032" s="21" t="s">
        <v>8095</v>
      </c>
      <c r="G1032" s="22"/>
      <c r="H1032" s="20" t="s">
        <v>4127</v>
      </c>
      <c r="I1032" s="21" t="s">
        <v>4128</v>
      </c>
      <c r="J1032" s="20" t="s">
        <v>4129</v>
      </c>
      <c r="K1032" s="20" t="s">
        <v>4130</v>
      </c>
      <c r="L1032" s="21" t="s">
        <v>8096</v>
      </c>
      <c r="M1032" s="20" t="s">
        <v>8097</v>
      </c>
      <c r="N1032" s="20" t="s">
        <v>8098</v>
      </c>
      <c r="O1032" s="20">
        <v>40</v>
      </c>
      <c r="P1032" s="21" t="s">
        <v>4139</v>
      </c>
      <c r="Q1032" s="20" t="s">
        <v>3948</v>
      </c>
      <c r="R1032" s="21" t="s">
        <v>4140</v>
      </c>
      <c r="S1032" s="21" t="s">
        <v>4133</v>
      </c>
      <c r="T1032" s="20">
        <v>74250</v>
      </c>
      <c r="U1032" s="20">
        <v>1</v>
      </c>
      <c r="V1032" s="20">
        <v>0</v>
      </c>
      <c r="W1032" s="20" t="s">
        <v>8097</v>
      </c>
      <c r="X1032" s="20" t="s">
        <v>8099</v>
      </c>
      <c r="Y1032" s="22">
        <v>45941.560005520798</v>
      </c>
      <c r="AA1032" s="20" t="s">
        <v>4134</v>
      </c>
      <c r="AB1032" s="27">
        <v>9106054448</v>
      </c>
      <c r="AC1032" s="25" t="str">
        <f>VLOOKUP(AB1032,Data!AF:AG,2,0)</f>
        <v>9106054448-00161251</v>
      </c>
      <c r="AE1032" s="25" t="str">
        <f>VLOOKUP(AC1032,Data!A:G,7,0)</f>
        <v>00161251</v>
      </c>
      <c r="AF1032" s="25" t="str">
        <f>VLOOKUP(AC1032,Data!A:D,4,0)</f>
        <v>11/10/2025</v>
      </c>
      <c r="AG1032" s="20" t="s">
        <v>198</v>
      </c>
      <c r="AH1032" s="25" t="s">
        <v>14528</v>
      </c>
      <c r="AI1032" s="25" t="str">
        <f>VLOOKUP(AG1032,'mã win'!B:K,10,0)</f>
        <v>N</v>
      </c>
      <c r="AJ1032" s="20" t="str">
        <f>VLOOKUP(Q1032,'mã sp'!A:B,2,0)</f>
        <v>CC300</v>
      </c>
      <c r="AK1032" s="25" t="str">
        <f>VLOOKUP(AC1032,Data!A:F,6,0)</f>
        <v>K25TTM</v>
      </c>
      <c r="AL1032" s="20" t="str">
        <f t="shared" si="64"/>
        <v>2886 WM+ HCM 197 Nguyễn Thị Nhỏ</v>
      </c>
      <c r="AM1032" s="20" t="str">
        <f>VLOOKUP(AC1032,Data!A:M,13,0)</f>
        <v>0104918404</v>
      </c>
      <c r="AN1032" s="20">
        <f>MATCH(L1032,[1]Khach_hang!$O:$O,0)</f>
        <v>395</v>
      </c>
      <c r="AO1032" s="20" t="str">
        <f t="shared" si="65"/>
        <v>WIN2886</v>
      </c>
      <c r="AP1032" s="20" t="str">
        <f>IF(AND(AM1032="0104918404",AO1032=""),"WIN"&amp;L1032,IF(AO1032="",VLOOKUP(AM1032,'mã win'!B:J,9,0),""))</f>
        <v/>
      </c>
      <c r="AQ1032" s="25" t="str">
        <f t="shared" si="66"/>
        <v>WIN2886</v>
      </c>
      <c r="AR1032" s="1">
        <f t="shared" si="67"/>
        <v>80190</v>
      </c>
    </row>
    <row r="1033" spans="1:44" x14ac:dyDescent="0.25">
      <c r="A1033" s="20">
        <v>8543</v>
      </c>
      <c r="B1033" s="21">
        <v>9106054448</v>
      </c>
      <c r="C1033" s="22">
        <v>45941</v>
      </c>
      <c r="D1033" s="22">
        <v>45954</v>
      </c>
      <c r="E1033" s="23">
        <v>45941.5600079051</v>
      </c>
      <c r="F1033" s="21" t="s">
        <v>8095</v>
      </c>
      <c r="G1033" s="22"/>
      <c r="H1033" s="20" t="s">
        <v>4127</v>
      </c>
      <c r="I1033" s="21" t="s">
        <v>4128</v>
      </c>
      <c r="J1033" s="20" t="s">
        <v>4129</v>
      </c>
      <c r="K1033" s="20" t="s">
        <v>4130</v>
      </c>
      <c r="L1033" s="21" t="s">
        <v>8096</v>
      </c>
      <c r="M1033" s="20" t="s">
        <v>8097</v>
      </c>
      <c r="N1033" s="20" t="s">
        <v>8098</v>
      </c>
      <c r="O1033" s="20">
        <v>50</v>
      </c>
      <c r="P1033" s="21" t="s">
        <v>4168</v>
      </c>
      <c r="Q1033" s="20" t="s">
        <v>3992</v>
      </c>
      <c r="R1033" s="21" t="s">
        <v>4169</v>
      </c>
      <c r="S1033" s="21" t="s">
        <v>4133</v>
      </c>
      <c r="T1033" s="20">
        <v>111606</v>
      </c>
      <c r="U1033" s="20">
        <v>5</v>
      </c>
      <c r="V1033" s="20">
        <v>0</v>
      </c>
      <c r="W1033" s="20" t="s">
        <v>8097</v>
      </c>
      <c r="X1033" s="20" t="s">
        <v>8099</v>
      </c>
      <c r="Y1033" s="22">
        <v>45941.560005520798</v>
      </c>
      <c r="AA1033" s="20" t="s">
        <v>4134</v>
      </c>
      <c r="AB1033" s="27">
        <v>9106054448</v>
      </c>
      <c r="AC1033" s="25" t="str">
        <f>VLOOKUP(AB1033,Data!AF:AG,2,0)</f>
        <v>9106054448-00161251</v>
      </c>
      <c r="AE1033" s="25" t="str">
        <f>VLOOKUP(AC1033,Data!A:G,7,0)</f>
        <v>00161251</v>
      </c>
      <c r="AF1033" s="25" t="str">
        <f>VLOOKUP(AC1033,Data!A:D,4,0)</f>
        <v>11/10/2025</v>
      </c>
      <c r="AG1033" s="20" t="s">
        <v>198</v>
      </c>
      <c r="AH1033" s="25" t="s">
        <v>14528</v>
      </c>
      <c r="AI1033" s="25" t="str">
        <f>VLOOKUP(AG1033,'mã win'!B:K,10,0)</f>
        <v>N</v>
      </c>
      <c r="AJ1033" s="20" t="str">
        <f>VLOOKUP(Q1033,'mã sp'!A:B,2,0)</f>
        <v>GXD500</v>
      </c>
      <c r="AK1033" s="25" t="str">
        <f>VLOOKUP(AC1033,Data!A:F,6,0)</f>
        <v>K25TTM</v>
      </c>
      <c r="AL1033" s="20" t="str">
        <f t="shared" si="64"/>
        <v>2886 WM+ HCM 197 Nguyễn Thị Nhỏ</v>
      </c>
      <c r="AM1033" s="20" t="str">
        <f>VLOOKUP(AC1033,Data!A:M,13,0)</f>
        <v>0104918404</v>
      </c>
      <c r="AN1033" s="20">
        <f>MATCH(L1033,[1]Khach_hang!$O:$O,0)</f>
        <v>395</v>
      </c>
      <c r="AO1033" s="20" t="str">
        <f t="shared" si="65"/>
        <v>WIN2886</v>
      </c>
      <c r="AP1033" s="20" t="str">
        <f>IF(AND(AM1033="0104918404",AO1033=""),"WIN"&amp;L1033,IF(AO1033="",VLOOKUP(AM1033,'mã win'!B:J,9,0),""))</f>
        <v/>
      </c>
      <c r="AQ1033" s="25" t="str">
        <f t="shared" si="66"/>
        <v>WIN2886</v>
      </c>
      <c r="AR1033" s="1">
        <f t="shared" si="67"/>
        <v>602672.4</v>
      </c>
    </row>
    <row r="1034" spans="1:44" x14ac:dyDescent="0.25">
      <c r="A1034" s="20">
        <v>8544</v>
      </c>
      <c r="B1034" s="21">
        <v>9106054448</v>
      </c>
      <c r="C1034" s="22">
        <v>45941</v>
      </c>
      <c r="D1034" s="22">
        <v>45954</v>
      </c>
      <c r="E1034" s="23">
        <v>45941.5600079051</v>
      </c>
      <c r="F1034" s="21" t="s">
        <v>8095</v>
      </c>
      <c r="G1034" s="22"/>
      <c r="H1034" s="20" t="s">
        <v>4127</v>
      </c>
      <c r="I1034" s="21" t="s">
        <v>4128</v>
      </c>
      <c r="J1034" s="20" t="s">
        <v>4129</v>
      </c>
      <c r="K1034" s="20" t="s">
        <v>4130</v>
      </c>
      <c r="L1034" s="21" t="s">
        <v>8096</v>
      </c>
      <c r="M1034" s="20" t="s">
        <v>8097</v>
      </c>
      <c r="N1034" s="20" t="s">
        <v>8098</v>
      </c>
      <c r="O1034" s="20">
        <v>60</v>
      </c>
      <c r="P1034" s="21" t="s">
        <v>4152</v>
      </c>
      <c r="Q1034" s="20" t="s">
        <v>4012</v>
      </c>
      <c r="R1034" s="21" t="s">
        <v>4153</v>
      </c>
      <c r="S1034" s="21" t="s">
        <v>4133</v>
      </c>
      <c r="T1034" s="20">
        <v>50182</v>
      </c>
      <c r="U1034" s="20">
        <v>3</v>
      </c>
      <c r="V1034" s="20">
        <v>0</v>
      </c>
      <c r="W1034" s="20" t="s">
        <v>8097</v>
      </c>
      <c r="X1034" s="20" t="s">
        <v>8099</v>
      </c>
      <c r="Y1034" s="22">
        <v>45941.560005520798</v>
      </c>
      <c r="AA1034" s="20" t="s">
        <v>4134</v>
      </c>
      <c r="AB1034" s="27">
        <v>9106054448</v>
      </c>
      <c r="AC1034" s="25" t="str">
        <f>VLOOKUP(AB1034,Data!AF:AG,2,0)</f>
        <v>9106054448-00161251</v>
      </c>
      <c r="AE1034" s="25" t="str">
        <f>VLOOKUP(AC1034,Data!A:G,7,0)</f>
        <v>00161251</v>
      </c>
      <c r="AF1034" s="25" t="str">
        <f>VLOOKUP(AC1034,Data!A:D,4,0)</f>
        <v>11/10/2025</v>
      </c>
      <c r="AG1034" s="20" t="s">
        <v>198</v>
      </c>
      <c r="AH1034" s="25" t="s">
        <v>14528</v>
      </c>
      <c r="AI1034" s="25" t="str">
        <f>VLOOKUP(AG1034,'mã win'!B:K,10,0)</f>
        <v>N</v>
      </c>
      <c r="AJ1034" s="20" t="str">
        <f>VLOOKUP(Q1034,'mã sp'!A:B,2,0)</f>
        <v>GTLX250G</v>
      </c>
      <c r="AK1034" s="25" t="str">
        <f>VLOOKUP(AC1034,Data!A:F,6,0)</f>
        <v>K25TTM</v>
      </c>
      <c r="AL1034" s="20" t="str">
        <f t="shared" si="64"/>
        <v>2886 WM+ HCM 197 Nguyễn Thị Nhỏ</v>
      </c>
      <c r="AM1034" s="20" t="str">
        <f>VLOOKUP(AC1034,Data!A:M,13,0)</f>
        <v>0104918404</v>
      </c>
      <c r="AN1034" s="20">
        <f>MATCH(L1034,[1]Khach_hang!$O:$O,0)</f>
        <v>395</v>
      </c>
      <c r="AO1034" s="20" t="str">
        <f t="shared" si="65"/>
        <v>WIN2886</v>
      </c>
      <c r="AP1034" s="20" t="str">
        <f>IF(AND(AM1034="0104918404",AO1034=""),"WIN"&amp;L1034,IF(AO1034="",VLOOKUP(AM1034,'mã win'!B:J,9,0),""))</f>
        <v/>
      </c>
      <c r="AQ1034" s="25" t="str">
        <f t="shared" si="66"/>
        <v>WIN2886</v>
      </c>
      <c r="AR1034" s="1">
        <f t="shared" si="67"/>
        <v>162589.68</v>
      </c>
    </row>
    <row r="1035" spans="1:44" x14ac:dyDescent="0.25">
      <c r="A1035" s="20">
        <v>8545</v>
      </c>
      <c r="B1035" s="21">
        <v>9106054448</v>
      </c>
      <c r="C1035" s="22">
        <v>45941</v>
      </c>
      <c r="D1035" s="22">
        <v>45954</v>
      </c>
      <c r="E1035" s="23">
        <v>45941.5600079051</v>
      </c>
      <c r="F1035" s="21" t="s">
        <v>8095</v>
      </c>
      <c r="G1035" s="22"/>
      <c r="H1035" s="20" t="s">
        <v>4127</v>
      </c>
      <c r="I1035" s="21" t="s">
        <v>4128</v>
      </c>
      <c r="J1035" s="20" t="s">
        <v>4129</v>
      </c>
      <c r="K1035" s="20" t="s">
        <v>4130</v>
      </c>
      <c r="L1035" s="21" t="s">
        <v>8096</v>
      </c>
      <c r="M1035" s="20" t="s">
        <v>8097</v>
      </c>
      <c r="N1035" s="20" t="s">
        <v>8098</v>
      </c>
      <c r="O1035" s="20">
        <v>70</v>
      </c>
      <c r="P1035" s="21" t="s">
        <v>4141</v>
      </c>
      <c r="Q1035" s="20" t="s">
        <v>4058</v>
      </c>
      <c r="R1035" s="21" t="s">
        <v>4142</v>
      </c>
      <c r="S1035" s="21" t="s">
        <v>4133</v>
      </c>
      <c r="T1035" s="20">
        <v>37720</v>
      </c>
      <c r="U1035" s="20">
        <v>1</v>
      </c>
      <c r="V1035" s="20">
        <v>0</v>
      </c>
      <c r="W1035" s="20" t="s">
        <v>8097</v>
      </c>
      <c r="X1035" s="20" t="s">
        <v>8099</v>
      </c>
      <c r="Y1035" s="22">
        <v>45941.560005520798</v>
      </c>
      <c r="AA1035" s="20" t="s">
        <v>4134</v>
      </c>
      <c r="AB1035" s="27">
        <v>9106054448</v>
      </c>
      <c r="AC1035" s="25" t="str">
        <f>VLOOKUP(AB1035,Data!AF:AG,2,0)</f>
        <v>9106054448-00161251</v>
      </c>
      <c r="AE1035" s="25" t="str">
        <f>VLOOKUP(AC1035,Data!A:G,7,0)</f>
        <v>00161251</v>
      </c>
      <c r="AF1035" s="25" t="str">
        <f>VLOOKUP(AC1035,Data!A:D,4,0)</f>
        <v>11/10/2025</v>
      </c>
      <c r="AG1035" s="20" t="s">
        <v>198</v>
      </c>
      <c r="AH1035" s="25" t="s">
        <v>14528</v>
      </c>
      <c r="AI1035" s="25" t="str">
        <f>VLOOKUP(AG1035,'mã win'!B:K,10,0)</f>
        <v>N</v>
      </c>
      <c r="AJ1035" s="20" t="str">
        <f>VLOOKUP(Q1035,'mã sp'!A:B,2,0)</f>
        <v>MNH250</v>
      </c>
      <c r="AK1035" s="25" t="str">
        <f>VLOOKUP(AC1035,Data!A:F,6,0)</f>
        <v>K25TTM</v>
      </c>
      <c r="AL1035" s="20" t="str">
        <f t="shared" si="64"/>
        <v>2886 WM+ HCM 197 Nguyễn Thị Nhỏ</v>
      </c>
      <c r="AM1035" s="20" t="str">
        <f>VLOOKUP(AC1035,Data!A:M,13,0)</f>
        <v>0104918404</v>
      </c>
      <c r="AN1035" s="20">
        <f>MATCH(L1035,[1]Khach_hang!$O:$O,0)</f>
        <v>395</v>
      </c>
      <c r="AO1035" s="20" t="str">
        <f t="shared" si="65"/>
        <v>WIN2886</v>
      </c>
      <c r="AP1035" s="20" t="str">
        <f>IF(AND(AM1035="0104918404",AO1035=""),"WIN"&amp;L1035,IF(AO1035="",VLOOKUP(AM1035,'mã win'!B:J,9,0),""))</f>
        <v/>
      </c>
      <c r="AQ1035" s="25" t="str">
        <f t="shared" si="66"/>
        <v>WIN2886</v>
      </c>
      <c r="AR1035" s="1">
        <f t="shared" si="67"/>
        <v>40737.599999999999</v>
      </c>
    </row>
    <row r="1036" spans="1:44" x14ac:dyDescent="0.25">
      <c r="A1036" s="20">
        <v>8546</v>
      </c>
      <c r="B1036" s="21">
        <v>9106054405</v>
      </c>
      <c r="C1036" s="22">
        <v>45941</v>
      </c>
      <c r="D1036" s="22">
        <v>45941</v>
      </c>
      <c r="E1036" s="23">
        <v>45941.562058483803</v>
      </c>
      <c r="F1036" s="21" t="s">
        <v>8100</v>
      </c>
      <c r="G1036" s="22"/>
      <c r="H1036" s="20" t="s">
        <v>4127</v>
      </c>
      <c r="I1036" s="21" t="s">
        <v>4128</v>
      </c>
      <c r="J1036" s="20" t="s">
        <v>4129</v>
      </c>
      <c r="K1036" s="20" t="s">
        <v>4130</v>
      </c>
      <c r="L1036" s="21" t="s">
        <v>5814</v>
      </c>
      <c r="M1036" s="20" t="s">
        <v>5815</v>
      </c>
      <c r="N1036" s="20" t="s">
        <v>5816</v>
      </c>
      <c r="O1036" s="20">
        <v>10</v>
      </c>
      <c r="P1036" s="21" t="s">
        <v>4152</v>
      </c>
      <c r="Q1036" s="20" t="s">
        <v>4012</v>
      </c>
      <c r="R1036" s="21" t="s">
        <v>4153</v>
      </c>
      <c r="S1036" s="21" t="s">
        <v>4133</v>
      </c>
      <c r="T1036" s="20">
        <v>50182</v>
      </c>
      <c r="U1036" s="20">
        <v>1</v>
      </c>
      <c r="V1036" s="20">
        <v>0</v>
      </c>
      <c r="W1036" s="20" t="s">
        <v>5815</v>
      </c>
      <c r="X1036" s="20" t="s">
        <v>5817</v>
      </c>
      <c r="Y1036" s="22">
        <v>45941.562055127302</v>
      </c>
      <c r="AA1036" s="20" t="s">
        <v>4134</v>
      </c>
      <c r="AB1036" s="27">
        <v>9106054405</v>
      </c>
      <c r="AC1036" s="25" t="str">
        <f>VLOOKUP(AB1036,Data!AF:AG,2,0)</f>
        <v>9106054405-00002552</v>
      </c>
      <c r="AE1036" s="25" t="str">
        <f>VLOOKUP(AC1036,Data!A:G,7,0)</f>
        <v>00002552</v>
      </c>
      <c r="AF1036" s="25" t="str">
        <f>VLOOKUP(AC1036,Data!A:D,4,0)</f>
        <v>11/10/2025</v>
      </c>
      <c r="AG1036" s="20" t="s">
        <v>3202</v>
      </c>
      <c r="AH1036" s="25" t="s">
        <v>3875</v>
      </c>
      <c r="AI1036" s="25" t="str">
        <f>VLOOKUP(AG1036,'mã win'!B:K,10,0)</f>
        <v>N</v>
      </c>
      <c r="AJ1036" s="20" t="str">
        <f>VLOOKUP(Q1036,'mã sp'!A:B,2,0)</f>
        <v>GTLX250G</v>
      </c>
      <c r="AK1036" s="25" t="str">
        <f>VLOOKUP(AC1036,Data!A:F,6,0)</f>
        <v>K25TTM</v>
      </c>
      <c r="AL1036" s="20" t="str">
        <f t="shared" si="64"/>
        <v>5356 WM+ BTE 600B1 Nguyễn Thị Định</v>
      </c>
      <c r="AM1036" s="20" t="str">
        <f>VLOOKUP(AC1036,Data!A:M,13,0)</f>
        <v>0104918404-067</v>
      </c>
      <c r="AO1036" s="20" t="str">
        <f t="shared" si="65"/>
        <v/>
      </c>
      <c r="AP1036" s="20" t="str">
        <f>IF(AND(AM1036="0104918404",AO1036=""),"WIN"&amp;L1036,IF(AO1036="",VLOOKUP(AM1036,'mã win'!B:J,9,0),""))</f>
        <v>WIN-067</v>
      </c>
      <c r="AQ1036" s="25" t="str">
        <f t="shared" si="66"/>
        <v>WIN-067</v>
      </c>
      <c r="AR1036" s="1">
        <f t="shared" si="67"/>
        <v>54196.56</v>
      </c>
    </row>
    <row r="1037" spans="1:44" x14ac:dyDescent="0.25">
      <c r="A1037" s="20">
        <v>8547</v>
      </c>
      <c r="B1037" s="21">
        <v>9106054482</v>
      </c>
      <c r="C1037" s="22">
        <v>45941</v>
      </c>
      <c r="D1037" s="22">
        <v>45941</v>
      </c>
      <c r="E1037" s="23">
        <v>45941.562735185202</v>
      </c>
      <c r="F1037" s="21" t="s">
        <v>8101</v>
      </c>
      <c r="G1037" s="22"/>
      <c r="H1037" s="20" t="s">
        <v>4127</v>
      </c>
      <c r="I1037" s="21" t="s">
        <v>4128</v>
      </c>
      <c r="J1037" s="20" t="s">
        <v>4129</v>
      </c>
      <c r="K1037" s="20" t="s">
        <v>4130</v>
      </c>
      <c r="L1037" s="21" t="s">
        <v>8102</v>
      </c>
      <c r="M1037" s="20" t="s">
        <v>8103</v>
      </c>
      <c r="N1037" s="20" t="s">
        <v>8104</v>
      </c>
      <c r="O1037" s="20">
        <v>10</v>
      </c>
      <c r="P1037" s="21" t="s">
        <v>4141</v>
      </c>
      <c r="Q1037" s="20" t="s">
        <v>4058</v>
      </c>
      <c r="R1037" s="21" t="s">
        <v>4142</v>
      </c>
      <c r="S1037" s="21" t="s">
        <v>4133</v>
      </c>
      <c r="T1037" s="20">
        <v>37720</v>
      </c>
      <c r="U1037" s="20">
        <v>1</v>
      </c>
      <c r="V1037" s="20">
        <v>0</v>
      </c>
      <c r="W1037" s="20" t="s">
        <v>8103</v>
      </c>
      <c r="X1037" s="20" t="s">
        <v>4161</v>
      </c>
      <c r="Y1037" s="22">
        <v>45941.562731747697</v>
      </c>
      <c r="Z1037" s="20" t="s">
        <v>8105</v>
      </c>
      <c r="AA1037" s="20" t="s">
        <v>4134</v>
      </c>
      <c r="AB1037" s="27">
        <v>9106054482</v>
      </c>
      <c r="AC1037" s="25" t="str">
        <f>VLOOKUP(AB1037,Data!AF:AG,2,0)</f>
        <v>9106054482-00485541</v>
      </c>
      <c r="AE1037" s="25" t="str">
        <f>VLOOKUP(AC1037,Data!A:G,7,0)</f>
        <v>00485541</v>
      </c>
      <c r="AF1037" s="25" t="str">
        <f>VLOOKUP(AC1037,Data!A:D,4,0)</f>
        <v>11/10/2025</v>
      </c>
      <c r="AG1037" s="20" t="s">
        <v>55</v>
      </c>
      <c r="AH1037" s="25" t="s">
        <v>14529</v>
      </c>
      <c r="AI1037" s="25" t="str">
        <f>VLOOKUP(AG1037,'mã win'!B:K,10,0)</f>
        <v>B</v>
      </c>
      <c r="AJ1037" s="20" t="str">
        <f>VLOOKUP(Q1037,'mã sp'!A:B,2,0)</f>
        <v>MNH250</v>
      </c>
      <c r="AK1037" s="25" t="str">
        <f>VLOOKUP(AC1037,Data!A:F,6,0)</f>
        <v>K25TTM</v>
      </c>
      <c r="AL1037" s="20" t="str">
        <f t="shared" si="64"/>
        <v>5586 WM+ HNI Thôn 2 Xã Lại Yên</v>
      </c>
      <c r="AM1037" s="20" t="str">
        <f>VLOOKUP(AC1037,Data!A:M,13,0)</f>
        <v>0104918404-002</v>
      </c>
      <c r="AN1037" s="20">
        <f>MATCH(L1037,[1]Khach_hang!$O:$O,0)</f>
        <v>1542</v>
      </c>
      <c r="AO1037" s="20" t="str">
        <f t="shared" si="65"/>
        <v>WIN5586</v>
      </c>
      <c r="AP1037" s="20" t="str">
        <f>IF(AND(AM1037="0104918404",AO1037=""),"WIN"&amp;L1037,IF(AO1037="",VLOOKUP(AM1037,'mã win'!B:J,9,0),""))</f>
        <v/>
      </c>
      <c r="AQ1037" s="25" t="str">
        <f t="shared" si="66"/>
        <v>WIN5586</v>
      </c>
      <c r="AR1037" s="1">
        <f t="shared" si="67"/>
        <v>40737.599999999999</v>
      </c>
    </row>
    <row r="1038" spans="1:44" x14ac:dyDescent="0.25">
      <c r="A1038" s="20">
        <v>8548</v>
      </c>
      <c r="B1038" s="21">
        <v>9106054483</v>
      </c>
      <c r="C1038" s="22">
        <v>45941</v>
      </c>
      <c r="D1038" s="22">
        <v>45946</v>
      </c>
      <c r="E1038" s="23">
        <v>45941.563506794002</v>
      </c>
      <c r="F1038" s="21" t="s">
        <v>8106</v>
      </c>
      <c r="G1038" s="22"/>
      <c r="H1038" s="20" t="s">
        <v>4127</v>
      </c>
      <c r="I1038" s="21" t="s">
        <v>4128</v>
      </c>
      <c r="J1038" s="20" t="s">
        <v>4129</v>
      </c>
      <c r="K1038" s="20" t="s">
        <v>4130</v>
      </c>
      <c r="L1038" s="21" t="s">
        <v>4806</v>
      </c>
      <c r="M1038" s="20" t="s">
        <v>4807</v>
      </c>
      <c r="N1038" s="20" t="s">
        <v>4808</v>
      </c>
      <c r="O1038" s="20">
        <v>10</v>
      </c>
      <c r="P1038" s="21" t="s">
        <v>4137</v>
      </c>
      <c r="Q1038" s="20" t="s">
        <v>4098</v>
      </c>
      <c r="R1038" s="21" t="s">
        <v>4138</v>
      </c>
      <c r="S1038" s="21" t="s">
        <v>4133</v>
      </c>
      <c r="T1038" s="20">
        <v>111058</v>
      </c>
      <c r="U1038" s="20">
        <v>1</v>
      </c>
      <c r="V1038" s="20">
        <v>0</v>
      </c>
      <c r="W1038" s="20" t="s">
        <v>4807</v>
      </c>
      <c r="X1038" s="20" t="s">
        <v>4161</v>
      </c>
      <c r="Y1038" s="22">
        <v>45941.563503587997</v>
      </c>
      <c r="AA1038" s="20" t="s">
        <v>4134</v>
      </c>
      <c r="AB1038" s="27">
        <v>9106054483</v>
      </c>
      <c r="AC1038" s="25" t="str">
        <f>VLOOKUP(AB1038,Data!AF:AG,2,0)</f>
        <v>9106054483-00003857</v>
      </c>
      <c r="AE1038" s="25" t="str">
        <f>VLOOKUP(AC1038,Data!A:G,7,0)</f>
        <v>00003857</v>
      </c>
      <c r="AF1038" s="25" t="str">
        <f>VLOOKUP(AC1038,Data!A:D,4,0)</f>
        <v>11/10/2025</v>
      </c>
      <c r="AG1038" s="20" t="s">
        <v>716</v>
      </c>
      <c r="AH1038" s="25" t="s">
        <v>3890</v>
      </c>
      <c r="AI1038" s="25" t="str">
        <f>VLOOKUP(AG1038,'mã win'!B:K,10,0)</f>
        <v>B</v>
      </c>
      <c r="AJ1038" s="20" t="str">
        <f>VLOOKUP(Q1038,'mã sp'!A:B,2,0)</f>
        <v>GM500</v>
      </c>
      <c r="AK1038" s="25" t="str">
        <f>VLOOKUP(AC1038,Data!A:F,6,0)</f>
        <v>K25TTM</v>
      </c>
      <c r="AL1038" s="20" t="str">
        <f t="shared" si="64"/>
        <v>5135 WM+ LCI Số 003 Soi Tiền</v>
      </c>
      <c r="AM1038" s="20" t="str">
        <f>VLOOKUP(AC1038,Data!A:M,13,0)</f>
        <v>0104918404-072</v>
      </c>
      <c r="AO1038" s="20" t="str">
        <f t="shared" si="65"/>
        <v/>
      </c>
      <c r="AP1038" s="20" t="str">
        <f>IF(AND(AM1038="0104918404",AO1038=""),"WIN"&amp;L1038,IF(AO1038="",VLOOKUP(AM1038,'mã win'!B:J,9,0),""))</f>
        <v>WIN-072</v>
      </c>
      <c r="AQ1038" s="25" t="str">
        <f t="shared" si="66"/>
        <v>WIN-072</v>
      </c>
      <c r="AR1038" s="1">
        <f t="shared" si="67"/>
        <v>119942.64</v>
      </c>
    </row>
    <row r="1039" spans="1:44" x14ac:dyDescent="0.25">
      <c r="A1039" s="20">
        <v>8549</v>
      </c>
      <c r="B1039" s="21">
        <v>9106054406</v>
      </c>
      <c r="C1039" s="22">
        <v>45941</v>
      </c>
      <c r="D1039" s="22">
        <v>45941</v>
      </c>
      <c r="E1039" s="23">
        <v>45941.563810497697</v>
      </c>
      <c r="F1039" s="21" t="s">
        <v>8107</v>
      </c>
      <c r="G1039" s="22"/>
      <c r="H1039" s="20" t="s">
        <v>4127</v>
      </c>
      <c r="I1039" s="21" t="s">
        <v>4128</v>
      </c>
      <c r="J1039" s="20" t="s">
        <v>4129</v>
      </c>
      <c r="K1039" s="20" t="s">
        <v>4130</v>
      </c>
      <c r="L1039" s="21" t="s">
        <v>4633</v>
      </c>
      <c r="M1039" s="20" t="s">
        <v>4634</v>
      </c>
      <c r="N1039" s="20" t="s">
        <v>4635</v>
      </c>
      <c r="O1039" s="20">
        <v>10</v>
      </c>
      <c r="P1039" s="21" t="s">
        <v>4135</v>
      </c>
      <c r="Q1039" s="20" t="s">
        <v>4086</v>
      </c>
      <c r="R1039" s="21" t="s">
        <v>4136</v>
      </c>
      <c r="S1039" s="21" t="s">
        <v>4133</v>
      </c>
      <c r="T1039" s="20">
        <v>45588</v>
      </c>
      <c r="U1039" s="20">
        <v>1</v>
      </c>
      <c r="V1039" s="20">
        <v>0</v>
      </c>
      <c r="W1039" s="20" t="s">
        <v>4634</v>
      </c>
      <c r="Y1039" s="22">
        <v>45941.563807094899</v>
      </c>
      <c r="Z1039" s="20" t="s">
        <v>8108</v>
      </c>
      <c r="AA1039" s="20" t="s">
        <v>4134</v>
      </c>
      <c r="AB1039" s="27">
        <v>9106054406</v>
      </c>
      <c r="AC1039" s="25" t="str">
        <f>VLOOKUP(AB1039,Data!AF:AG,2,0)</f>
        <v>9106054406-00002744</v>
      </c>
      <c r="AE1039" s="25" t="str">
        <f>VLOOKUP(AC1039,Data!A:G,7,0)</f>
        <v>00002744</v>
      </c>
      <c r="AF1039" s="25" t="str">
        <f>VLOOKUP(AC1039,Data!A:D,4,0)</f>
        <v>11/10/2025</v>
      </c>
      <c r="AG1039" s="20" t="s">
        <v>2884</v>
      </c>
      <c r="AH1039" s="25" t="s">
        <v>3681</v>
      </c>
      <c r="AI1039" s="25" t="str">
        <f>VLOOKUP(AG1039,'mã win'!B:K,10,0)</f>
        <v>N</v>
      </c>
      <c r="AJ1039" s="20" t="str">
        <f>VLOOKUP(Q1039,'mã sp'!A:B,2,0)</f>
        <v>TH200</v>
      </c>
      <c r="AK1039" s="25" t="str">
        <f>VLOOKUP(AC1039,Data!A:F,6,0)</f>
        <v>K25TTM</v>
      </c>
      <c r="AL1039" s="20" t="str">
        <f t="shared" si="64"/>
        <v>6003 WM+ VLG 80 Nguyễn Văn Thảnh</v>
      </c>
      <c r="AM1039" s="20" t="str">
        <f>VLOOKUP(AC1039,Data!A:M,13,0)</f>
        <v>0104918404-019</v>
      </c>
      <c r="AO1039" s="20" t="str">
        <f t="shared" si="65"/>
        <v/>
      </c>
      <c r="AP1039" s="20" t="str">
        <f>IF(AND(AM1039="0104918404",AO1039=""),"WIN"&amp;L1039,IF(AO1039="",VLOOKUP(AM1039,'mã win'!B:J,9,0),""))</f>
        <v>WIN-019</v>
      </c>
      <c r="AQ1039" s="25" t="str">
        <f t="shared" si="66"/>
        <v>WIN-019</v>
      </c>
      <c r="AR1039" s="1">
        <f t="shared" si="67"/>
        <v>49235.040000000001</v>
      </c>
    </row>
    <row r="1040" spans="1:44" x14ac:dyDescent="0.25">
      <c r="A1040" s="20">
        <v>8550</v>
      </c>
      <c r="B1040" s="21">
        <v>9106054531</v>
      </c>
      <c r="C1040" s="22">
        <v>45941</v>
      </c>
      <c r="D1040" s="22">
        <v>45941</v>
      </c>
      <c r="E1040" s="23">
        <v>45941.571053669002</v>
      </c>
      <c r="F1040" s="21" t="s">
        <v>8109</v>
      </c>
      <c r="G1040" s="22"/>
      <c r="H1040" s="20" t="s">
        <v>4127</v>
      </c>
      <c r="I1040" s="21" t="s">
        <v>4128</v>
      </c>
      <c r="J1040" s="20" t="s">
        <v>4129</v>
      </c>
      <c r="K1040" s="20" t="s">
        <v>4130</v>
      </c>
      <c r="L1040" s="21" t="s">
        <v>5205</v>
      </c>
      <c r="M1040" s="20" t="s">
        <v>5206</v>
      </c>
      <c r="N1040" s="20" t="s">
        <v>5207</v>
      </c>
      <c r="O1040" s="20">
        <v>10</v>
      </c>
      <c r="P1040" s="21" t="s">
        <v>4152</v>
      </c>
      <c r="Q1040" s="20" t="s">
        <v>4012</v>
      </c>
      <c r="R1040" s="21" t="s">
        <v>4153</v>
      </c>
      <c r="S1040" s="21" t="s">
        <v>4133</v>
      </c>
      <c r="T1040" s="20">
        <v>50182</v>
      </c>
      <c r="U1040" s="20">
        <v>4</v>
      </c>
      <c r="V1040" s="20">
        <v>0</v>
      </c>
      <c r="W1040" s="20" t="s">
        <v>5206</v>
      </c>
      <c r="Y1040" s="22">
        <v>45941.571050231498</v>
      </c>
      <c r="AA1040" s="20" t="s">
        <v>4134</v>
      </c>
      <c r="AB1040" s="27">
        <v>9106054531</v>
      </c>
      <c r="AC1040" s="25" t="str">
        <f>VLOOKUP(AB1040,Data!AF:AG,2,0)</f>
        <v>9106054531-00485557</v>
      </c>
      <c r="AE1040" s="25" t="str">
        <f>VLOOKUP(AC1040,Data!A:G,7,0)</f>
        <v>00485557</v>
      </c>
      <c r="AF1040" s="25" t="str">
        <f>VLOOKUP(AC1040,Data!A:D,4,0)</f>
        <v>11/10/2025</v>
      </c>
      <c r="AG1040" s="20" t="s">
        <v>55</v>
      </c>
      <c r="AH1040" s="25" t="s">
        <v>10455</v>
      </c>
      <c r="AI1040" s="25" t="str">
        <f>VLOOKUP(AG1040,'mã win'!B:K,10,0)</f>
        <v>B</v>
      </c>
      <c r="AJ1040" s="20" t="str">
        <f>VLOOKUP(Q1040,'mã sp'!A:B,2,0)</f>
        <v>GTLX250G</v>
      </c>
      <c r="AK1040" s="25" t="str">
        <f>VLOOKUP(AC1040,Data!A:F,6,0)</f>
        <v>K25TTM</v>
      </c>
      <c r="AL1040" s="20" t="str">
        <f t="shared" si="64"/>
        <v>2ARE WM+ HNI Thôn 7, Ba Trại</v>
      </c>
      <c r="AM1040" s="20" t="str">
        <f>VLOOKUP(AC1040,Data!A:M,13,0)</f>
        <v>0104918404-002</v>
      </c>
      <c r="AN1040" s="20">
        <f>MATCH(L1040,[1]Khach_hang!$O:$O,0)</f>
        <v>536</v>
      </c>
      <c r="AO1040" s="20" t="str">
        <f t="shared" si="65"/>
        <v>WIN2ARE</v>
      </c>
      <c r="AP1040" s="20" t="str">
        <f>IF(AND(AM1040="0104918404",AO1040=""),"WIN"&amp;L1040,IF(AO1040="",VLOOKUP(AM1040,'mã win'!B:J,9,0),""))</f>
        <v/>
      </c>
      <c r="AQ1040" s="25" t="str">
        <f t="shared" si="66"/>
        <v>WIN2ARE</v>
      </c>
      <c r="AR1040" s="1">
        <f t="shared" si="67"/>
        <v>216786.24</v>
      </c>
    </row>
    <row r="1041" spans="1:44" x14ac:dyDescent="0.25">
      <c r="A1041" s="20">
        <v>8551</v>
      </c>
      <c r="B1041" s="21">
        <v>9106054526</v>
      </c>
      <c r="C1041" s="22">
        <v>45941</v>
      </c>
      <c r="D1041" s="22">
        <v>45946</v>
      </c>
      <c r="E1041" s="23">
        <v>45941.574846446798</v>
      </c>
      <c r="F1041" s="21" t="s">
        <v>8110</v>
      </c>
      <c r="G1041" s="22"/>
      <c r="H1041" s="20" t="s">
        <v>4127</v>
      </c>
      <c r="I1041" s="21" t="s">
        <v>4128</v>
      </c>
      <c r="J1041" s="20" t="s">
        <v>4129</v>
      </c>
      <c r="K1041" s="20" t="s">
        <v>4130</v>
      </c>
      <c r="L1041" s="21" t="s">
        <v>8111</v>
      </c>
      <c r="M1041" s="20" t="s">
        <v>8112</v>
      </c>
      <c r="N1041" s="20" t="s">
        <v>8113</v>
      </c>
      <c r="O1041" s="20">
        <v>10</v>
      </c>
      <c r="P1041" s="21" t="s">
        <v>4131</v>
      </c>
      <c r="Q1041" s="20" t="s">
        <v>4099</v>
      </c>
      <c r="R1041" s="21" t="s">
        <v>4132</v>
      </c>
      <c r="S1041" s="21" t="s">
        <v>4133</v>
      </c>
      <c r="T1041" s="20">
        <v>73431</v>
      </c>
      <c r="U1041" s="20">
        <v>3</v>
      </c>
      <c r="V1041" s="20">
        <v>0</v>
      </c>
      <c r="W1041" s="20" t="s">
        <v>8112</v>
      </c>
      <c r="Y1041" s="22">
        <v>45941.574843252303</v>
      </c>
      <c r="AA1041" s="20" t="s">
        <v>4134</v>
      </c>
      <c r="AB1041" s="27">
        <v>9106054526</v>
      </c>
      <c r="AC1041" s="25" t="str">
        <f>VLOOKUP(AB1041,Data!AF:AG,2,0)</f>
        <v>9106054526-00485553</v>
      </c>
      <c r="AE1041" s="25" t="str">
        <f>VLOOKUP(AC1041,Data!A:G,7,0)</f>
        <v>00485553</v>
      </c>
      <c r="AF1041" s="25" t="str">
        <f>VLOOKUP(AC1041,Data!A:D,4,0)</f>
        <v>11/10/2025</v>
      </c>
      <c r="AG1041" s="20" t="s">
        <v>55</v>
      </c>
      <c r="AH1041" s="25" t="s">
        <v>10559</v>
      </c>
      <c r="AI1041" s="25" t="str">
        <f>VLOOKUP(AG1041,'mã win'!B:K,10,0)</f>
        <v>B</v>
      </c>
      <c r="AJ1041" s="20" t="str">
        <f>VLOOKUP(Q1041,'mã sp'!A:B,2,0)</f>
        <v>CGM300</v>
      </c>
      <c r="AK1041" s="25" t="str">
        <f>VLOOKUP(AC1041,Data!A:F,6,0)</f>
        <v>K25TTM</v>
      </c>
      <c r="AL1041" s="20" t="str">
        <f t="shared" si="64"/>
        <v>2AUY WM+ HNI 60 Thu Thuận</v>
      </c>
      <c r="AM1041" s="20" t="str">
        <f>VLOOKUP(AC1041,Data!A:M,13,0)</f>
        <v>0104918404-002</v>
      </c>
      <c r="AN1041" s="20">
        <f>MATCH(L1041,[1]Khach_hang!$O:$O,0)</f>
        <v>576</v>
      </c>
      <c r="AO1041" s="20" t="str">
        <f t="shared" si="65"/>
        <v>WIN2AUY</v>
      </c>
      <c r="AP1041" s="20" t="str">
        <f>IF(AND(AM1041="0104918404",AO1041=""),"WIN"&amp;L1041,IF(AO1041="",VLOOKUP(AM1041,'mã win'!B:J,9,0),""))</f>
        <v/>
      </c>
      <c r="AQ1041" s="25" t="str">
        <f t="shared" si="66"/>
        <v>WIN2AUY</v>
      </c>
      <c r="AR1041" s="1">
        <f t="shared" si="67"/>
        <v>237916.44</v>
      </c>
    </row>
    <row r="1042" spans="1:44" x14ac:dyDescent="0.25">
      <c r="A1042" s="20">
        <v>8552</v>
      </c>
      <c r="B1042" s="21">
        <v>9106054526</v>
      </c>
      <c r="C1042" s="22">
        <v>45941</v>
      </c>
      <c r="D1042" s="22">
        <v>45946</v>
      </c>
      <c r="E1042" s="23">
        <v>45941.574846446798</v>
      </c>
      <c r="F1042" s="21" t="s">
        <v>8110</v>
      </c>
      <c r="G1042" s="22"/>
      <c r="H1042" s="20" t="s">
        <v>4127</v>
      </c>
      <c r="I1042" s="21" t="s">
        <v>4128</v>
      </c>
      <c r="J1042" s="20" t="s">
        <v>4129</v>
      </c>
      <c r="K1042" s="20" t="s">
        <v>4130</v>
      </c>
      <c r="L1042" s="21" t="s">
        <v>8111</v>
      </c>
      <c r="M1042" s="20" t="s">
        <v>8112</v>
      </c>
      <c r="N1042" s="20" t="s">
        <v>8113</v>
      </c>
      <c r="O1042" s="20">
        <v>20</v>
      </c>
      <c r="P1042" s="21" t="s">
        <v>4137</v>
      </c>
      <c r="Q1042" s="20" t="s">
        <v>4098</v>
      </c>
      <c r="R1042" s="21" t="s">
        <v>4138</v>
      </c>
      <c r="S1042" s="21" t="s">
        <v>4133</v>
      </c>
      <c r="T1042" s="20">
        <v>111058</v>
      </c>
      <c r="U1042" s="20">
        <v>4</v>
      </c>
      <c r="V1042" s="20">
        <v>0</v>
      </c>
      <c r="W1042" s="20" t="s">
        <v>8112</v>
      </c>
      <c r="Y1042" s="22">
        <v>45941.574843252303</v>
      </c>
      <c r="AA1042" s="20" t="s">
        <v>4134</v>
      </c>
      <c r="AB1042" s="27">
        <v>9106054526</v>
      </c>
      <c r="AC1042" s="25" t="str">
        <f>VLOOKUP(AB1042,Data!AF:AG,2,0)</f>
        <v>9106054526-00485553</v>
      </c>
      <c r="AE1042" s="25" t="str">
        <f>VLOOKUP(AC1042,Data!A:G,7,0)</f>
        <v>00485553</v>
      </c>
      <c r="AF1042" s="25" t="str">
        <f>VLOOKUP(AC1042,Data!A:D,4,0)</f>
        <v>11/10/2025</v>
      </c>
      <c r="AG1042" s="20" t="s">
        <v>55</v>
      </c>
      <c r="AH1042" s="25" t="s">
        <v>10559</v>
      </c>
      <c r="AI1042" s="25" t="str">
        <f>VLOOKUP(AG1042,'mã win'!B:K,10,0)</f>
        <v>B</v>
      </c>
      <c r="AJ1042" s="20" t="str">
        <f>VLOOKUP(Q1042,'mã sp'!A:B,2,0)</f>
        <v>GM500</v>
      </c>
      <c r="AK1042" s="25" t="str">
        <f>VLOOKUP(AC1042,Data!A:F,6,0)</f>
        <v>K25TTM</v>
      </c>
      <c r="AL1042" s="20" t="str">
        <f t="shared" si="64"/>
        <v>2AUY WM+ HNI 60 Thu Thuận</v>
      </c>
      <c r="AM1042" s="20" t="str">
        <f>VLOOKUP(AC1042,Data!A:M,13,0)</f>
        <v>0104918404-002</v>
      </c>
      <c r="AN1042" s="20">
        <f>MATCH(L1042,[1]Khach_hang!$O:$O,0)</f>
        <v>576</v>
      </c>
      <c r="AO1042" s="20" t="str">
        <f t="shared" si="65"/>
        <v>WIN2AUY</v>
      </c>
      <c r="AP1042" s="20" t="str">
        <f>IF(AND(AM1042="0104918404",AO1042=""),"WIN"&amp;L1042,IF(AO1042="",VLOOKUP(AM1042,'mã win'!B:J,9,0),""))</f>
        <v/>
      </c>
      <c r="AQ1042" s="25" t="str">
        <f t="shared" si="66"/>
        <v>WIN2AUY</v>
      </c>
      <c r="AR1042" s="1">
        <f t="shared" si="67"/>
        <v>479770.56</v>
      </c>
    </row>
    <row r="1043" spans="1:44" x14ac:dyDescent="0.25">
      <c r="A1043" s="20">
        <v>8553</v>
      </c>
      <c r="B1043" s="21">
        <v>9106054526</v>
      </c>
      <c r="C1043" s="22">
        <v>45941</v>
      </c>
      <c r="D1043" s="22">
        <v>45946</v>
      </c>
      <c r="E1043" s="23">
        <v>45941.574846446798</v>
      </c>
      <c r="F1043" s="21" t="s">
        <v>8110</v>
      </c>
      <c r="G1043" s="22"/>
      <c r="H1043" s="20" t="s">
        <v>4127</v>
      </c>
      <c r="I1043" s="21" t="s">
        <v>4128</v>
      </c>
      <c r="J1043" s="20" t="s">
        <v>4129</v>
      </c>
      <c r="K1043" s="20" t="s">
        <v>4130</v>
      </c>
      <c r="L1043" s="21" t="s">
        <v>8111</v>
      </c>
      <c r="M1043" s="20" t="s">
        <v>8112</v>
      </c>
      <c r="N1043" s="20" t="s">
        <v>8113</v>
      </c>
      <c r="O1043" s="20">
        <v>30</v>
      </c>
      <c r="P1043" s="21" t="s">
        <v>4152</v>
      </c>
      <c r="Q1043" s="20" t="s">
        <v>4012</v>
      </c>
      <c r="R1043" s="21" t="s">
        <v>4153</v>
      </c>
      <c r="S1043" s="21" t="s">
        <v>4133</v>
      </c>
      <c r="T1043" s="20">
        <v>50182</v>
      </c>
      <c r="U1043" s="20">
        <v>3</v>
      </c>
      <c r="V1043" s="20">
        <v>0</v>
      </c>
      <c r="W1043" s="20" t="s">
        <v>8112</v>
      </c>
      <c r="Y1043" s="22">
        <v>45941.574843252303</v>
      </c>
      <c r="AA1043" s="20" t="s">
        <v>4134</v>
      </c>
      <c r="AB1043" s="27">
        <v>9106054526</v>
      </c>
      <c r="AC1043" s="25" t="str">
        <f>VLOOKUP(AB1043,Data!AF:AG,2,0)</f>
        <v>9106054526-00485553</v>
      </c>
      <c r="AE1043" s="25" t="str">
        <f>VLOOKUP(AC1043,Data!A:G,7,0)</f>
        <v>00485553</v>
      </c>
      <c r="AF1043" s="25" t="str">
        <f>VLOOKUP(AC1043,Data!A:D,4,0)</f>
        <v>11/10/2025</v>
      </c>
      <c r="AG1043" s="20" t="s">
        <v>55</v>
      </c>
      <c r="AH1043" s="25" t="s">
        <v>10559</v>
      </c>
      <c r="AI1043" s="25" t="str">
        <f>VLOOKUP(AG1043,'mã win'!B:K,10,0)</f>
        <v>B</v>
      </c>
      <c r="AJ1043" s="20" t="str">
        <f>VLOOKUP(Q1043,'mã sp'!A:B,2,0)</f>
        <v>GTLX250G</v>
      </c>
      <c r="AK1043" s="25" t="str">
        <f>VLOOKUP(AC1043,Data!A:F,6,0)</f>
        <v>K25TTM</v>
      </c>
      <c r="AL1043" s="20" t="str">
        <f t="shared" si="64"/>
        <v>2AUY WM+ HNI 60 Thu Thuận</v>
      </c>
      <c r="AM1043" s="20" t="str">
        <f>VLOOKUP(AC1043,Data!A:M,13,0)</f>
        <v>0104918404-002</v>
      </c>
      <c r="AN1043" s="20">
        <f>MATCH(L1043,[1]Khach_hang!$O:$O,0)</f>
        <v>576</v>
      </c>
      <c r="AO1043" s="20" t="str">
        <f t="shared" si="65"/>
        <v>WIN2AUY</v>
      </c>
      <c r="AP1043" s="20" t="str">
        <f>IF(AND(AM1043="0104918404",AO1043=""),"WIN"&amp;L1043,IF(AO1043="",VLOOKUP(AM1043,'mã win'!B:J,9,0),""))</f>
        <v/>
      </c>
      <c r="AQ1043" s="25" t="str">
        <f t="shared" si="66"/>
        <v>WIN2AUY</v>
      </c>
      <c r="AR1043" s="1">
        <f t="shared" si="67"/>
        <v>162589.68</v>
      </c>
    </row>
    <row r="1044" spans="1:44" x14ac:dyDescent="0.25">
      <c r="A1044" s="20">
        <v>8554</v>
      </c>
      <c r="B1044" s="21">
        <v>9106054526</v>
      </c>
      <c r="C1044" s="22">
        <v>45941</v>
      </c>
      <c r="D1044" s="22">
        <v>45946</v>
      </c>
      <c r="E1044" s="23">
        <v>45941.574846446798</v>
      </c>
      <c r="F1044" s="21" t="s">
        <v>8110</v>
      </c>
      <c r="G1044" s="22"/>
      <c r="H1044" s="20" t="s">
        <v>4127</v>
      </c>
      <c r="I1044" s="21" t="s">
        <v>4128</v>
      </c>
      <c r="J1044" s="20" t="s">
        <v>4129</v>
      </c>
      <c r="K1044" s="20" t="s">
        <v>4130</v>
      </c>
      <c r="L1044" s="21" t="s">
        <v>8111</v>
      </c>
      <c r="M1044" s="20" t="s">
        <v>8112</v>
      </c>
      <c r="N1044" s="20" t="s">
        <v>8113</v>
      </c>
      <c r="O1044" s="20">
        <v>40</v>
      </c>
      <c r="P1044" s="21" t="s">
        <v>4141</v>
      </c>
      <c r="Q1044" s="20" t="s">
        <v>4058</v>
      </c>
      <c r="R1044" s="21" t="s">
        <v>4142</v>
      </c>
      <c r="S1044" s="21" t="s">
        <v>4133</v>
      </c>
      <c r="T1044" s="20">
        <v>37720</v>
      </c>
      <c r="U1044" s="20">
        <v>3</v>
      </c>
      <c r="V1044" s="20">
        <v>0</v>
      </c>
      <c r="W1044" s="20" t="s">
        <v>8112</v>
      </c>
      <c r="Y1044" s="22">
        <v>45941.574843252303</v>
      </c>
      <c r="AA1044" s="20" t="s">
        <v>4134</v>
      </c>
      <c r="AB1044" s="27">
        <v>9106054526</v>
      </c>
      <c r="AC1044" s="25" t="str">
        <f>VLOOKUP(AB1044,Data!AF:AG,2,0)</f>
        <v>9106054526-00485553</v>
      </c>
      <c r="AE1044" s="25" t="str">
        <f>VLOOKUP(AC1044,Data!A:G,7,0)</f>
        <v>00485553</v>
      </c>
      <c r="AF1044" s="25" t="str">
        <f>VLOOKUP(AC1044,Data!A:D,4,0)</f>
        <v>11/10/2025</v>
      </c>
      <c r="AG1044" s="20" t="s">
        <v>55</v>
      </c>
      <c r="AH1044" s="25" t="s">
        <v>10559</v>
      </c>
      <c r="AI1044" s="25" t="str">
        <f>VLOOKUP(AG1044,'mã win'!B:K,10,0)</f>
        <v>B</v>
      </c>
      <c r="AJ1044" s="20" t="str">
        <f>VLOOKUP(Q1044,'mã sp'!A:B,2,0)</f>
        <v>MNH250</v>
      </c>
      <c r="AK1044" s="25" t="str">
        <f>VLOOKUP(AC1044,Data!A:F,6,0)</f>
        <v>K25TTM</v>
      </c>
      <c r="AL1044" s="20" t="str">
        <f t="shared" si="64"/>
        <v>2AUY WM+ HNI 60 Thu Thuận</v>
      </c>
      <c r="AM1044" s="20" t="str">
        <f>VLOOKUP(AC1044,Data!A:M,13,0)</f>
        <v>0104918404-002</v>
      </c>
      <c r="AN1044" s="20">
        <f>MATCH(L1044,[1]Khach_hang!$O:$O,0)</f>
        <v>576</v>
      </c>
      <c r="AO1044" s="20" t="str">
        <f t="shared" si="65"/>
        <v>WIN2AUY</v>
      </c>
      <c r="AP1044" s="20" t="str">
        <f>IF(AND(AM1044="0104918404",AO1044=""),"WIN"&amp;L1044,IF(AO1044="",VLOOKUP(AM1044,'mã win'!B:J,9,0),""))</f>
        <v/>
      </c>
      <c r="AQ1044" s="25" t="str">
        <f t="shared" si="66"/>
        <v>WIN2AUY</v>
      </c>
      <c r="AR1044" s="1">
        <f t="shared" si="67"/>
        <v>122212.8</v>
      </c>
    </row>
    <row r="1045" spans="1:44" x14ac:dyDescent="0.25">
      <c r="A1045" s="20">
        <v>8555</v>
      </c>
      <c r="B1045" s="21">
        <v>9106054553</v>
      </c>
      <c r="C1045" s="22">
        <v>45941</v>
      </c>
      <c r="D1045" s="22">
        <v>45946</v>
      </c>
      <c r="E1045" s="23">
        <v>45941.575131678197</v>
      </c>
      <c r="F1045" s="21" t="s">
        <v>8114</v>
      </c>
      <c r="G1045" s="22"/>
      <c r="H1045" s="20" t="s">
        <v>4127</v>
      </c>
      <c r="I1045" s="21" t="s">
        <v>4128</v>
      </c>
      <c r="J1045" s="20" t="s">
        <v>4129</v>
      </c>
      <c r="K1045" s="20" t="s">
        <v>4130</v>
      </c>
      <c r="L1045" s="21" t="s">
        <v>8115</v>
      </c>
      <c r="M1045" s="20" t="s">
        <v>8116</v>
      </c>
      <c r="N1045" s="20" t="s">
        <v>8117</v>
      </c>
      <c r="O1045" s="20">
        <v>10</v>
      </c>
      <c r="P1045" s="21" t="s">
        <v>4137</v>
      </c>
      <c r="Q1045" s="20" t="s">
        <v>4098</v>
      </c>
      <c r="R1045" s="21" t="s">
        <v>4138</v>
      </c>
      <c r="S1045" s="21" t="s">
        <v>4133</v>
      </c>
      <c r="T1045" s="20">
        <v>111058</v>
      </c>
      <c r="U1045" s="20">
        <v>3</v>
      </c>
      <c r="V1045" s="20">
        <v>0</v>
      </c>
      <c r="W1045" s="20" t="s">
        <v>8116</v>
      </c>
      <c r="X1045" s="20" t="s">
        <v>8118</v>
      </c>
      <c r="Y1045" s="22">
        <v>45941.575128472199</v>
      </c>
      <c r="AA1045" s="20" t="s">
        <v>4134</v>
      </c>
      <c r="AB1045" s="27">
        <v>9106054553</v>
      </c>
      <c r="AC1045" s="25" t="str">
        <f>VLOOKUP(AB1045,Data!AF:AG,2,0)</f>
        <v>9106054553-00015111</v>
      </c>
      <c r="AE1045" s="25" t="str">
        <f>VLOOKUP(AC1045,Data!A:G,7,0)</f>
        <v>00015111</v>
      </c>
      <c r="AF1045" s="25" t="str">
        <f>VLOOKUP(AC1045,Data!A:D,4,0)</f>
        <v>11/10/2025</v>
      </c>
      <c r="AG1045" s="20" t="s">
        <v>247</v>
      </c>
      <c r="AH1045" s="25" t="s">
        <v>3795</v>
      </c>
      <c r="AI1045" s="25" t="str">
        <f>VLOOKUP(AG1045,'mã win'!B:K,10,0)</f>
        <v>N</v>
      </c>
      <c r="AJ1045" s="20" t="str">
        <f>VLOOKUP(Q1045,'mã sp'!A:B,2,0)</f>
        <v>GM500</v>
      </c>
      <c r="AK1045" s="25" t="str">
        <f>VLOOKUP(AC1045,Data!A:F,6,0)</f>
        <v>K25TTM</v>
      </c>
      <c r="AL1045" s="20" t="str">
        <f t="shared" si="64"/>
        <v>3399 WM+ VTU 93 Lê Lợi</v>
      </c>
      <c r="AM1045" s="20" t="str">
        <f>VLOOKUP(AC1045,Data!A:M,13,0)</f>
        <v>0104918404-047</v>
      </c>
      <c r="AO1045" s="20" t="str">
        <f t="shared" si="65"/>
        <v/>
      </c>
      <c r="AP1045" s="20" t="str">
        <f>IF(AND(AM1045="0104918404",AO1045=""),"WIN"&amp;L1045,IF(AO1045="",VLOOKUP(AM1045,'mã win'!B:J,9,0),""))</f>
        <v>WIN-047</v>
      </c>
      <c r="AQ1045" s="25" t="str">
        <f t="shared" si="66"/>
        <v>WIN-047</v>
      </c>
      <c r="AR1045" s="1">
        <f t="shared" si="67"/>
        <v>359827.92</v>
      </c>
    </row>
    <row r="1046" spans="1:44" x14ac:dyDescent="0.25">
      <c r="A1046" s="20">
        <v>8556</v>
      </c>
      <c r="B1046" s="21">
        <v>9106054553</v>
      </c>
      <c r="C1046" s="22">
        <v>45941</v>
      </c>
      <c r="D1046" s="22">
        <v>45946</v>
      </c>
      <c r="E1046" s="23">
        <v>45941.575131678197</v>
      </c>
      <c r="F1046" s="21" t="s">
        <v>8114</v>
      </c>
      <c r="G1046" s="22"/>
      <c r="H1046" s="20" t="s">
        <v>4127</v>
      </c>
      <c r="I1046" s="21" t="s">
        <v>4128</v>
      </c>
      <c r="J1046" s="20" t="s">
        <v>4129</v>
      </c>
      <c r="K1046" s="20" t="s">
        <v>4130</v>
      </c>
      <c r="L1046" s="21" t="s">
        <v>8115</v>
      </c>
      <c r="M1046" s="20" t="s">
        <v>8116</v>
      </c>
      <c r="N1046" s="20" t="s">
        <v>8117</v>
      </c>
      <c r="O1046" s="20">
        <v>20</v>
      </c>
      <c r="P1046" s="21" t="s">
        <v>4139</v>
      </c>
      <c r="Q1046" s="20" t="s">
        <v>3948</v>
      </c>
      <c r="R1046" s="21" t="s">
        <v>4140</v>
      </c>
      <c r="S1046" s="21" t="s">
        <v>4133</v>
      </c>
      <c r="T1046" s="20">
        <v>74250</v>
      </c>
      <c r="U1046" s="20">
        <v>1</v>
      </c>
      <c r="V1046" s="20">
        <v>0</v>
      </c>
      <c r="W1046" s="20" t="s">
        <v>8116</v>
      </c>
      <c r="X1046" s="20" t="s">
        <v>8118</v>
      </c>
      <c r="Y1046" s="22">
        <v>45941.575128472199</v>
      </c>
      <c r="AA1046" s="20" t="s">
        <v>4134</v>
      </c>
      <c r="AB1046" s="27">
        <v>9106054553</v>
      </c>
      <c r="AC1046" s="25" t="str">
        <f>VLOOKUP(AB1046,Data!AF:AG,2,0)</f>
        <v>9106054553-00015111</v>
      </c>
      <c r="AE1046" s="25" t="str">
        <f>VLOOKUP(AC1046,Data!A:G,7,0)</f>
        <v>00015111</v>
      </c>
      <c r="AF1046" s="25" t="str">
        <f>VLOOKUP(AC1046,Data!A:D,4,0)</f>
        <v>11/10/2025</v>
      </c>
      <c r="AG1046" s="20" t="s">
        <v>247</v>
      </c>
      <c r="AH1046" s="25" t="s">
        <v>3795</v>
      </c>
      <c r="AI1046" s="25" t="str">
        <f>VLOOKUP(AG1046,'mã win'!B:K,10,0)</f>
        <v>N</v>
      </c>
      <c r="AJ1046" s="20" t="str">
        <f>VLOOKUP(Q1046,'mã sp'!A:B,2,0)</f>
        <v>CC300</v>
      </c>
      <c r="AK1046" s="25" t="str">
        <f>VLOOKUP(AC1046,Data!A:F,6,0)</f>
        <v>K25TTM</v>
      </c>
      <c r="AL1046" s="20" t="str">
        <f t="shared" si="64"/>
        <v>3399 WM+ VTU 93 Lê Lợi</v>
      </c>
      <c r="AM1046" s="20" t="str">
        <f>VLOOKUP(AC1046,Data!A:M,13,0)</f>
        <v>0104918404-047</v>
      </c>
      <c r="AO1046" s="20" t="str">
        <f t="shared" si="65"/>
        <v/>
      </c>
      <c r="AP1046" s="20" t="str">
        <f>IF(AND(AM1046="0104918404",AO1046=""),"WIN"&amp;L1046,IF(AO1046="",VLOOKUP(AM1046,'mã win'!B:J,9,0),""))</f>
        <v>WIN-047</v>
      </c>
      <c r="AQ1046" s="25" t="str">
        <f t="shared" si="66"/>
        <v>WIN-047</v>
      </c>
      <c r="AR1046" s="1">
        <f t="shared" si="67"/>
        <v>80190</v>
      </c>
    </row>
    <row r="1047" spans="1:44" x14ac:dyDescent="0.25">
      <c r="A1047" s="20">
        <v>8557</v>
      </c>
      <c r="B1047" s="21">
        <v>9106054553</v>
      </c>
      <c r="C1047" s="22">
        <v>45941</v>
      </c>
      <c r="D1047" s="22">
        <v>45946</v>
      </c>
      <c r="E1047" s="23">
        <v>45941.575131678197</v>
      </c>
      <c r="F1047" s="21" t="s">
        <v>8114</v>
      </c>
      <c r="G1047" s="22"/>
      <c r="H1047" s="20" t="s">
        <v>4127</v>
      </c>
      <c r="I1047" s="21" t="s">
        <v>4128</v>
      </c>
      <c r="J1047" s="20" t="s">
        <v>4129</v>
      </c>
      <c r="K1047" s="20" t="s">
        <v>4130</v>
      </c>
      <c r="L1047" s="21" t="s">
        <v>8115</v>
      </c>
      <c r="M1047" s="20" t="s">
        <v>8116</v>
      </c>
      <c r="N1047" s="20" t="s">
        <v>8117</v>
      </c>
      <c r="O1047" s="20">
        <v>30</v>
      </c>
      <c r="P1047" s="21" t="s">
        <v>4135</v>
      </c>
      <c r="Q1047" s="20" t="s">
        <v>4086</v>
      </c>
      <c r="R1047" s="21" t="s">
        <v>4136</v>
      </c>
      <c r="S1047" s="21" t="s">
        <v>4133</v>
      </c>
      <c r="T1047" s="20">
        <v>45588</v>
      </c>
      <c r="U1047" s="20">
        <v>2</v>
      </c>
      <c r="V1047" s="20">
        <v>0</v>
      </c>
      <c r="W1047" s="20" t="s">
        <v>8116</v>
      </c>
      <c r="X1047" s="20" t="s">
        <v>8118</v>
      </c>
      <c r="Y1047" s="22">
        <v>45941.575128472199</v>
      </c>
      <c r="AA1047" s="20" t="s">
        <v>4134</v>
      </c>
      <c r="AB1047" s="27">
        <v>9106054553</v>
      </c>
      <c r="AC1047" s="25" t="str">
        <f>VLOOKUP(AB1047,Data!AF:AG,2,0)</f>
        <v>9106054553-00015111</v>
      </c>
      <c r="AE1047" s="25" t="str">
        <f>VLOOKUP(AC1047,Data!A:G,7,0)</f>
        <v>00015111</v>
      </c>
      <c r="AF1047" s="25" t="str">
        <f>VLOOKUP(AC1047,Data!A:D,4,0)</f>
        <v>11/10/2025</v>
      </c>
      <c r="AG1047" s="20" t="s">
        <v>247</v>
      </c>
      <c r="AH1047" s="25" t="s">
        <v>3795</v>
      </c>
      <c r="AI1047" s="25" t="str">
        <f>VLOOKUP(AG1047,'mã win'!B:K,10,0)</f>
        <v>N</v>
      </c>
      <c r="AJ1047" s="20" t="str">
        <f>VLOOKUP(Q1047,'mã sp'!A:B,2,0)</f>
        <v>TH200</v>
      </c>
      <c r="AK1047" s="25" t="str">
        <f>VLOOKUP(AC1047,Data!A:F,6,0)</f>
        <v>K25TTM</v>
      </c>
      <c r="AL1047" s="20" t="str">
        <f t="shared" si="64"/>
        <v>3399 WM+ VTU 93 Lê Lợi</v>
      </c>
      <c r="AM1047" s="20" t="str">
        <f>VLOOKUP(AC1047,Data!A:M,13,0)</f>
        <v>0104918404-047</v>
      </c>
      <c r="AO1047" s="20" t="str">
        <f t="shared" si="65"/>
        <v/>
      </c>
      <c r="AP1047" s="20" t="str">
        <f>IF(AND(AM1047="0104918404",AO1047=""),"WIN"&amp;L1047,IF(AO1047="",VLOOKUP(AM1047,'mã win'!B:J,9,0),""))</f>
        <v>WIN-047</v>
      </c>
      <c r="AQ1047" s="25" t="str">
        <f t="shared" si="66"/>
        <v>WIN-047</v>
      </c>
      <c r="AR1047" s="1">
        <f t="shared" si="67"/>
        <v>98470.080000000002</v>
      </c>
    </row>
    <row r="1048" spans="1:44" x14ac:dyDescent="0.25">
      <c r="A1048" s="20">
        <v>8558</v>
      </c>
      <c r="B1048" s="21">
        <v>9106054573</v>
      </c>
      <c r="C1048" s="22">
        <v>45941</v>
      </c>
      <c r="D1048" s="22">
        <v>45946</v>
      </c>
      <c r="E1048" s="23">
        <v>45941.578120451399</v>
      </c>
      <c r="F1048" s="21" t="s">
        <v>8119</v>
      </c>
      <c r="G1048" s="22"/>
      <c r="H1048" s="20" t="s">
        <v>4127</v>
      </c>
      <c r="I1048" s="21" t="s">
        <v>4128</v>
      </c>
      <c r="J1048" s="20" t="s">
        <v>4129</v>
      </c>
      <c r="K1048" s="20" t="s">
        <v>4130</v>
      </c>
      <c r="L1048" s="21" t="s">
        <v>6327</v>
      </c>
      <c r="M1048" s="20" t="s">
        <v>6328</v>
      </c>
      <c r="N1048" s="20" t="s">
        <v>6329</v>
      </c>
      <c r="O1048" s="20">
        <v>10</v>
      </c>
      <c r="P1048" s="21" t="s">
        <v>4137</v>
      </c>
      <c r="Q1048" s="20" t="s">
        <v>4098</v>
      </c>
      <c r="R1048" s="21" t="s">
        <v>4138</v>
      </c>
      <c r="S1048" s="21" t="s">
        <v>4133</v>
      </c>
      <c r="T1048" s="20">
        <v>111058</v>
      </c>
      <c r="U1048" s="20">
        <v>6</v>
      </c>
      <c r="V1048" s="20">
        <v>0</v>
      </c>
      <c r="W1048" s="20" t="s">
        <v>6328</v>
      </c>
      <c r="X1048" s="20" t="s">
        <v>4161</v>
      </c>
      <c r="Y1048" s="22">
        <v>45941.578116898098</v>
      </c>
      <c r="AA1048" s="20" t="s">
        <v>4134</v>
      </c>
      <c r="AB1048" s="27">
        <v>9106054573</v>
      </c>
      <c r="AC1048" s="25" t="str">
        <f>VLOOKUP(AB1048,Data!AF:AG,2,0)</f>
        <v>9106054573-00047924</v>
      </c>
      <c r="AE1048" s="25" t="str">
        <f>VLOOKUP(AC1048,Data!A:G,7,0)</f>
        <v>00047924</v>
      </c>
      <c r="AF1048" s="25" t="str">
        <f>VLOOKUP(AC1048,Data!A:D,4,0)</f>
        <v>11/10/2025</v>
      </c>
      <c r="AG1048" s="20" t="s">
        <v>407</v>
      </c>
      <c r="AH1048" s="25" t="s">
        <v>3627</v>
      </c>
      <c r="AI1048" s="25" t="str">
        <f>VLOOKUP(AG1048,'mã win'!B:K,10,0)</f>
        <v>B</v>
      </c>
      <c r="AJ1048" s="20" t="str">
        <f>VLOOKUP(Q1048,'mã sp'!A:B,2,0)</f>
        <v>GM500</v>
      </c>
      <c r="AK1048" s="25" t="str">
        <f>VLOOKUP(AC1048,Data!A:F,6,0)</f>
        <v>K25TTM</v>
      </c>
      <c r="AL1048" s="20" t="str">
        <f t="shared" si="64"/>
        <v>5625 WM+ QNH 283 Trần Quốc Tảng</v>
      </c>
      <c r="AM1048" s="20" t="str">
        <f>VLOOKUP(AC1048,Data!A:M,13,0)</f>
        <v>0104918404-007</v>
      </c>
      <c r="AO1048" s="20" t="str">
        <f t="shared" si="65"/>
        <v/>
      </c>
      <c r="AP1048" s="20" t="str">
        <f>IF(AND(AM1048="0104918404",AO1048=""),"WIN"&amp;L1048,IF(AO1048="",VLOOKUP(AM1048,'mã win'!B:J,9,0),""))</f>
        <v>WIN-QNH-00-007</v>
      </c>
      <c r="AQ1048" s="25" t="str">
        <f t="shared" si="66"/>
        <v>WIN-QNH-00-007</v>
      </c>
      <c r="AR1048" s="1">
        <f t="shared" si="67"/>
        <v>719655.84</v>
      </c>
    </row>
    <row r="1049" spans="1:44" x14ac:dyDescent="0.25">
      <c r="A1049" s="20">
        <v>8559</v>
      </c>
      <c r="B1049" s="21">
        <v>9106054598</v>
      </c>
      <c r="C1049" s="22">
        <v>45941</v>
      </c>
      <c r="D1049" s="22">
        <v>45941</v>
      </c>
      <c r="E1049" s="23">
        <v>45941.578123032399</v>
      </c>
      <c r="F1049" s="21" t="s">
        <v>8119</v>
      </c>
      <c r="G1049" s="22"/>
      <c r="H1049" s="20" t="s">
        <v>4127</v>
      </c>
      <c r="I1049" s="21" t="s">
        <v>4128</v>
      </c>
      <c r="J1049" s="20" t="s">
        <v>4129</v>
      </c>
      <c r="K1049" s="20" t="s">
        <v>4130</v>
      </c>
      <c r="L1049" s="21" t="s">
        <v>8120</v>
      </c>
      <c r="M1049" s="20" t="s">
        <v>8121</v>
      </c>
      <c r="N1049" s="20" t="s">
        <v>8122</v>
      </c>
      <c r="O1049" s="20">
        <v>10</v>
      </c>
      <c r="P1049" s="21" t="s">
        <v>4168</v>
      </c>
      <c r="Q1049" s="20" t="s">
        <v>3992</v>
      </c>
      <c r="R1049" s="21" t="s">
        <v>4169</v>
      </c>
      <c r="S1049" s="21" t="s">
        <v>4133</v>
      </c>
      <c r="T1049" s="20">
        <v>111606</v>
      </c>
      <c r="U1049" s="20">
        <v>1</v>
      </c>
      <c r="V1049" s="20">
        <v>0</v>
      </c>
      <c r="W1049" s="20" t="s">
        <v>8123</v>
      </c>
      <c r="X1049" s="20" t="s">
        <v>8124</v>
      </c>
      <c r="Y1049" s="22">
        <v>45941.578119791702</v>
      </c>
      <c r="AA1049" s="20" t="s">
        <v>4134</v>
      </c>
      <c r="AB1049" s="27">
        <v>9106054598</v>
      </c>
      <c r="AC1049" s="25" t="str">
        <f>VLOOKUP(AB1049,Data!AF:AG,2,0)</f>
        <v>9106054598-00081716</v>
      </c>
      <c r="AE1049" s="25" t="str">
        <f>VLOOKUP(AC1049,Data!A:G,7,0)</f>
        <v>00081716</v>
      </c>
      <c r="AF1049" s="25" t="str">
        <f>VLOOKUP(AC1049,Data!A:D,4,0)</f>
        <v>11/10/2025</v>
      </c>
      <c r="AG1049" s="20" t="s">
        <v>64</v>
      </c>
      <c r="AH1049" s="25" t="s">
        <v>3639</v>
      </c>
      <c r="AI1049" s="25" t="str">
        <f>VLOOKUP(AG1049,'mã win'!B:K,10,0)</f>
        <v>N</v>
      </c>
      <c r="AJ1049" s="20" t="str">
        <f>VLOOKUP(Q1049,'mã sp'!A:B,2,0)</f>
        <v>GXD500</v>
      </c>
      <c r="AK1049" s="25" t="str">
        <f>VLOOKUP(AC1049,Data!A:F,6,0)</f>
        <v>K25TTM</v>
      </c>
      <c r="AL1049" s="20" t="str">
        <f t="shared" si="64"/>
        <v>3297 WIN DNG 228 Kinh Dương Vương</v>
      </c>
      <c r="AM1049" s="20" t="str">
        <f>VLOOKUP(AC1049,Data!A:M,13,0)</f>
        <v>0104918404-009</v>
      </c>
      <c r="AO1049" s="20" t="str">
        <f t="shared" si="65"/>
        <v/>
      </c>
      <c r="AP1049" s="20" t="str">
        <f>IF(AND(AM1049="0104918404",AO1049=""),"WIN"&amp;L1049,IF(AO1049="",VLOOKUP(AM1049,'mã win'!B:J,9,0),""))</f>
        <v>WIN-DNG-01-009</v>
      </c>
      <c r="AQ1049" s="25" t="str">
        <f t="shared" si="66"/>
        <v>WIN-DNG-01-009</v>
      </c>
      <c r="AR1049" s="1">
        <f t="shared" si="67"/>
        <v>120534.48</v>
      </c>
    </row>
    <row r="1050" spans="1:44" x14ac:dyDescent="0.25">
      <c r="A1050" s="20">
        <v>8560</v>
      </c>
      <c r="B1050" s="21">
        <v>9106054608</v>
      </c>
      <c r="C1050" s="22">
        <v>45941</v>
      </c>
      <c r="D1050" s="22">
        <v>45947</v>
      </c>
      <c r="E1050" s="23">
        <v>45941.578262303199</v>
      </c>
      <c r="F1050" s="21" t="s">
        <v>8125</v>
      </c>
      <c r="G1050" s="22"/>
      <c r="H1050" s="20" t="s">
        <v>4127</v>
      </c>
      <c r="I1050" s="21" t="s">
        <v>4128</v>
      </c>
      <c r="J1050" s="20" t="s">
        <v>4129</v>
      </c>
      <c r="K1050" s="20" t="s">
        <v>4130</v>
      </c>
      <c r="L1050" s="21" t="s">
        <v>7386</v>
      </c>
      <c r="M1050" s="20" t="s">
        <v>7387</v>
      </c>
      <c r="N1050" s="20" t="s">
        <v>7388</v>
      </c>
      <c r="O1050" s="20">
        <v>10</v>
      </c>
      <c r="P1050" s="21" t="s">
        <v>4137</v>
      </c>
      <c r="Q1050" s="20" t="s">
        <v>4098</v>
      </c>
      <c r="R1050" s="21" t="s">
        <v>4138</v>
      </c>
      <c r="S1050" s="21" t="s">
        <v>4133</v>
      </c>
      <c r="T1050" s="20">
        <v>111058</v>
      </c>
      <c r="U1050" s="20">
        <v>1</v>
      </c>
      <c r="V1050" s="20">
        <v>0</v>
      </c>
      <c r="W1050" s="20" t="s">
        <v>7387</v>
      </c>
      <c r="X1050" s="20" t="s">
        <v>4161</v>
      </c>
      <c r="Y1050" s="22">
        <v>45941.578258831003</v>
      </c>
      <c r="Z1050" s="20" t="s">
        <v>8126</v>
      </c>
      <c r="AA1050" s="20" t="s">
        <v>4134</v>
      </c>
      <c r="AB1050" s="27">
        <v>9106054608</v>
      </c>
      <c r="AC1050" s="25" t="str">
        <f>VLOOKUP(AB1050,Data!AF:AG,2,0)</f>
        <v>9106054608-00161276</v>
      </c>
      <c r="AE1050" s="25" t="str">
        <f>VLOOKUP(AC1050,Data!A:G,7,0)</f>
        <v>00161276</v>
      </c>
      <c r="AF1050" s="25" t="str">
        <f>VLOOKUP(AC1050,Data!A:D,4,0)</f>
        <v>11/10/2025</v>
      </c>
      <c r="AG1050" s="20" t="s">
        <v>198</v>
      </c>
      <c r="AH1050" s="25" t="s">
        <v>12193</v>
      </c>
      <c r="AI1050" s="25" t="str">
        <f>VLOOKUP(AG1050,'mã win'!B:K,10,0)</f>
        <v>N</v>
      </c>
      <c r="AJ1050" s="20" t="str">
        <f>VLOOKUP(Q1050,'mã sp'!A:B,2,0)</f>
        <v>GM500</v>
      </c>
      <c r="AK1050" s="25" t="str">
        <f>VLOOKUP(AC1050,Data!A:F,6,0)</f>
        <v>K25TTM</v>
      </c>
      <c r="AL1050" s="20" t="str">
        <f t="shared" si="64"/>
        <v>5077 WM+ HCM 254/63 âu Cơ</v>
      </c>
      <c r="AM1050" s="20" t="str">
        <f>VLOOKUP(AC1050,Data!A:M,13,0)</f>
        <v>0104918404</v>
      </c>
      <c r="AN1050" s="20">
        <f>MATCH(L1050,[1]Khach_hang!$O:$O,0)</f>
        <v>1375</v>
      </c>
      <c r="AO1050" s="20" t="str">
        <f t="shared" si="65"/>
        <v>WIN5077</v>
      </c>
      <c r="AP1050" s="20" t="str">
        <f>IF(AND(AM1050="0104918404",AO1050=""),"WIN"&amp;L1050,IF(AO1050="",VLOOKUP(AM1050,'mã win'!B:J,9,0),""))</f>
        <v/>
      </c>
      <c r="AQ1050" s="25" t="str">
        <f t="shared" si="66"/>
        <v>WIN5077</v>
      </c>
      <c r="AR1050" s="1">
        <f t="shared" si="67"/>
        <v>119942.64</v>
      </c>
    </row>
    <row r="1051" spans="1:44" x14ac:dyDescent="0.25">
      <c r="A1051" s="20">
        <v>8561</v>
      </c>
      <c r="B1051" s="21">
        <v>9106054608</v>
      </c>
      <c r="C1051" s="22">
        <v>45941</v>
      </c>
      <c r="D1051" s="22">
        <v>45947</v>
      </c>
      <c r="E1051" s="23">
        <v>45941.578262303199</v>
      </c>
      <c r="F1051" s="21" t="s">
        <v>8125</v>
      </c>
      <c r="G1051" s="22"/>
      <c r="H1051" s="20" t="s">
        <v>4127</v>
      </c>
      <c r="I1051" s="21" t="s">
        <v>4128</v>
      </c>
      <c r="J1051" s="20" t="s">
        <v>4129</v>
      </c>
      <c r="K1051" s="20" t="s">
        <v>4130</v>
      </c>
      <c r="L1051" s="21" t="s">
        <v>7386</v>
      </c>
      <c r="M1051" s="20" t="s">
        <v>7387</v>
      </c>
      <c r="N1051" s="20" t="s">
        <v>7388</v>
      </c>
      <c r="O1051" s="20">
        <v>20</v>
      </c>
      <c r="P1051" s="21" t="s">
        <v>4135</v>
      </c>
      <c r="Q1051" s="20" t="s">
        <v>4086</v>
      </c>
      <c r="R1051" s="21" t="s">
        <v>4136</v>
      </c>
      <c r="S1051" s="21" t="s">
        <v>4133</v>
      </c>
      <c r="T1051" s="20">
        <v>45588</v>
      </c>
      <c r="U1051" s="20">
        <v>2</v>
      </c>
      <c r="V1051" s="20">
        <v>0</v>
      </c>
      <c r="W1051" s="20" t="s">
        <v>7387</v>
      </c>
      <c r="X1051" s="20" t="s">
        <v>4161</v>
      </c>
      <c r="Y1051" s="22">
        <v>45941.578258831003</v>
      </c>
      <c r="Z1051" s="20" t="s">
        <v>8126</v>
      </c>
      <c r="AA1051" s="20" t="s">
        <v>4134</v>
      </c>
      <c r="AB1051" s="27">
        <v>9106054608</v>
      </c>
      <c r="AC1051" s="25" t="str">
        <f>VLOOKUP(AB1051,Data!AF:AG,2,0)</f>
        <v>9106054608-00161276</v>
      </c>
      <c r="AE1051" s="25" t="str">
        <f>VLOOKUP(AC1051,Data!A:G,7,0)</f>
        <v>00161276</v>
      </c>
      <c r="AF1051" s="25" t="str">
        <f>VLOOKUP(AC1051,Data!A:D,4,0)</f>
        <v>11/10/2025</v>
      </c>
      <c r="AG1051" s="20" t="s">
        <v>198</v>
      </c>
      <c r="AH1051" s="25" t="s">
        <v>12193</v>
      </c>
      <c r="AI1051" s="25" t="str">
        <f>VLOOKUP(AG1051,'mã win'!B:K,10,0)</f>
        <v>N</v>
      </c>
      <c r="AJ1051" s="20" t="str">
        <f>VLOOKUP(Q1051,'mã sp'!A:B,2,0)</f>
        <v>TH200</v>
      </c>
      <c r="AK1051" s="25" t="str">
        <f>VLOOKUP(AC1051,Data!A:F,6,0)</f>
        <v>K25TTM</v>
      </c>
      <c r="AL1051" s="20" t="str">
        <f t="shared" si="64"/>
        <v>5077 WM+ HCM 254/63 âu Cơ</v>
      </c>
      <c r="AM1051" s="20" t="str">
        <f>VLOOKUP(AC1051,Data!A:M,13,0)</f>
        <v>0104918404</v>
      </c>
      <c r="AN1051" s="20">
        <f>MATCH(L1051,[1]Khach_hang!$O:$O,0)</f>
        <v>1375</v>
      </c>
      <c r="AO1051" s="20" t="str">
        <f t="shared" si="65"/>
        <v>WIN5077</v>
      </c>
      <c r="AP1051" s="20" t="str">
        <f>IF(AND(AM1051="0104918404",AO1051=""),"WIN"&amp;L1051,IF(AO1051="",VLOOKUP(AM1051,'mã win'!B:J,9,0),""))</f>
        <v/>
      </c>
      <c r="AQ1051" s="25" t="str">
        <f t="shared" si="66"/>
        <v>WIN5077</v>
      </c>
      <c r="AR1051" s="1">
        <f t="shared" si="67"/>
        <v>98470.080000000002</v>
      </c>
    </row>
    <row r="1052" spans="1:44" x14ac:dyDescent="0.25">
      <c r="A1052" s="20">
        <v>8562</v>
      </c>
      <c r="B1052" s="21">
        <v>9106054608</v>
      </c>
      <c r="C1052" s="22">
        <v>45941</v>
      </c>
      <c r="D1052" s="22">
        <v>45947</v>
      </c>
      <c r="E1052" s="23">
        <v>45941.578262303199</v>
      </c>
      <c r="F1052" s="21" t="s">
        <v>8125</v>
      </c>
      <c r="G1052" s="22"/>
      <c r="H1052" s="20" t="s">
        <v>4127</v>
      </c>
      <c r="I1052" s="21" t="s">
        <v>4128</v>
      </c>
      <c r="J1052" s="20" t="s">
        <v>4129</v>
      </c>
      <c r="K1052" s="20" t="s">
        <v>4130</v>
      </c>
      <c r="L1052" s="21" t="s">
        <v>7386</v>
      </c>
      <c r="M1052" s="20" t="s">
        <v>7387</v>
      </c>
      <c r="N1052" s="20" t="s">
        <v>7388</v>
      </c>
      <c r="O1052" s="20">
        <v>30</v>
      </c>
      <c r="P1052" s="21" t="s">
        <v>4150</v>
      </c>
      <c r="Q1052" s="20" t="s">
        <v>3966</v>
      </c>
      <c r="R1052" s="21" t="s">
        <v>4151</v>
      </c>
      <c r="S1052" s="21" t="s">
        <v>4133</v>
      </c>
      <c r="T1052" s="20">
        <v>70950</v>
      </c>
      <c r="U1052" s="20">
        <v>2</v>
      </c>
      <c r="V1052" s="20">
        <v>0</v>
      </c>
      <c r="W1052" s="20" t="s">
        <v>7387</v>
      </c>
      <c r="X1052" s="20" t="s">
        <v>4161</v>
      </c>
      <c r="Y1052" s="22">
        <v>45941.578258831003</v>
      </c>
      <c r="Z1052" s="20" t="s">
        <v>8126</v>
      </c>
      <c r="AA1052" s="20" t="s">
        <v>4134</v>
      </c>
      <c r="AB1052" s="27">
        <v>9106054608</v>
      </c>
      <c r="AC1052" s="25" t="str">
        <f>VLOOKUP(AB1052,Data!AF:AG,2,0)</f>
        <v>9106054608-00161276</v>
      </c>
      <c r="AE1052" s="25" t="str">
        <f>VLOOKUP(AC1052,Data!A:G,7,0)</f>
        <v>00161276</v>
      </c>
      <c r="AF1052" s="25" t="str">
        <f>VLOOKUP(AC1052,Data!A:D,4,0)</f>
        <v>11/10/2025</v>
      </c>
      <c r="AG1052" s="20" t="s">
        <v>198</v>
      </c>
      <c r="AH1052" s="25" t="s">
        <v>12193</v>
      </c>
      <c r="AI1052" s="25" t="str">
        <f>VLOOKUP(AG1052,'mã win'!B:K,10,0)</f>
        <v>N</v>
      </c>
      <c r="AJ1052" s="20" t="str">
        <f>VLOOKUP(Q1052,'mã sp'!A:B,2,0)</f>
        <v>CN300</v>
      </c>
      <c r="AK1052" s="25" t="str">
        <f>VLOOKUP(AC1052,Data!A:F,6,0)</f>
        <v>K25TTM</v>
      </c>
      <c r="AL1052" s="20" t="str">
        <f t="shared" si="64"/>
        <v>5077 WM+ HCM 254/63 âu Cơ</v>
      </c>
      <c r="AM1052" s="20" t="str">
        <f>VLOOKUP(AC1052,Data!A:M,13,0)</f>
        <v>0104918404</v>
      </c>
      <c r="AN1052" s="20">
        <f>MATCH(L1052,[1]Khach_hang!$O:$O,0)</f>
        <v>1375</v>
      </c>
      <c r="AO1052" s="20" t="str">
        <f t="shared" si="65"/>
        <v>WIN5077</v>
      </c>
      <c r="AP1052" s="20" t="str">
        <f>IF(AND(AM1052="0104918404",AO1052=""),"WIN"&amp;L1052,IF(AO1052="",VLOOKUP(AM1052,'mã win'!B:J,9,0),""))</f>
        <v/>
      </c>
      <c r="AQ1052" s="25" t="str">
        <f t="shared" si="66"/>
        <v>WIN5077</v>
      </c>
      <c r="AR1052" s="1">
        <f t="shared" si="67"/>
        <v>153252</v>
      </c>
    </row>
    <row r="1053" spans="1:44" x14ac:dyDescent="0.25">
      <c r="A1053" s="20">
        <v>8563</v>
      </c>
      <c r="B1053" s="21">
        <v>9106054608</v>
      </c>
      <c r="C1053" s="22">
        <v>45941</v>
      </c>
      <c r="D1053" s="22">
        <v>45947</v>
      </c>
      <c r="E1053" s="23">
        <v>45941.578262303199</v>
      </c>
      <c r="F1053" s="21" t="s">
        <v>8125</v>
      </c>
      <c r="G1053" s="22"/>
      <c r="H1053" s="20" t="s">
        <v>4127</v>
      </c>
      <c r="I1053" s="21" t="s">
        <v>4128</v>
      </c>
      <c r="J1053" s="20" t="s">
        <v>4129</v>
      </c>
      <c r="K1053" s="20" t="s">
        <v>4130</v>
      </c>
      <c r="L1053" s="21" t="s">
        <v>7386</v>
      </c>
      <c r="M1053" s="20" t="s">
        <v>7387</v>
      </c>
      <c r="N1053" s="20" t="s">
        <v>7388</v>
      </c>
      <c r="O1053" s="20">
        <v>40</v>
      </c>
      <c r="P1053" s="21" t="s">
        <v>4168</v>
      </c>
      <c r="Q1053" s="20" t="s">
        <v>3992</v>
      </c>
      <c r="R1053" s="21" t="s">
        <v>4169</v>
      </c>
      <c r="S1053" s="21" t="s">
        <v>4133</v>
      </c>
      <c r="T1053" s="20">
        <v>111606</v>
      </c>
      <c r="U1053" s="20">
        <v>1</v>
      </c>
      <c r="V1053" s="20">
        <v>0</v>
      </c>
      <c r="W1053" s="20" t="s">
        <v>7387</v>
      </c>
      <c r="X1053" s="20" t="s">
        <v>4161</v>
      </c>
      <c r="Y1053" s="22">
        <v>45941.578258831003</v>
      </c>
      <c r="Z1053" s="20" t="s">
        <v>8126</v>
      </c>
      <c r="AA1053" s="20" t="s">
        <v>4134</v>
      </c>
      <c r="AB1053" s="27">
        <v>9106054608</v>
      </c>
      <c r="AC1053" s="25" t="str">
        <f>VLOOKUP(AB1053,Data!AF:AG,2,0)</f>
        <v>9106054608-00161276</v>
      </c>
      <c r="AE1053" s="25" t="str">
        <f>VLOOKUP(AC1053,Data!A:G,7,0)</f>
        <v>00161276</v>
      </c>
      <c r="AF1053" s="25" t="str">
        <f>VLOOKUP(AC1053,Data!A:D,4,0)</f>
        <v>11/10/2025</v>
      </c>
      <c r="AG1053" s="20" t="s">
        <v>198</v>
      </c>
      <c r="AH1053" s="25" t="s">
        <v>12193</v>
      </c>
      <c r="AI1053" s="25" t="str">
        <f>VLOOKUP(AG1053,'mã win'!B:K,10,0)</f>
        <v>N</v>
      </c>
      <c r="AJ1053" s="20" t="str">
        <f>VLOOKUP(Q1053,'mã sp'!A:B,2,0)</f>
        <v>GXD500</v>
      </c>
      <c r="AK1053" s="25" t="str">
        <f>VLOOKUP(AC1053,Data!A:F,6,0)</f>
        <v>K25TTM</v>
      </c>
      <c r="AL1053" s="20" t="str">
        <f t="shared" si="64"/>
        <v>5077 WM+ HCM 254/63 âu Cơ</v>
      </c>
      <c r="AM1053" s="20" t="str">
        <f>VLOOKUP(AC1053,Data!A:M,13,0)</f>
        <v>0104918404</v>
      </c>
      <c r="AN1053" s="20">
        <f>MATCH(L1053,[1]Khach_hang!$O:$O,0)</f>
        <v>1375</v>
      </c>
      <c r="AO1053" s="20" t="str">
        <f t="shared" si="65"/>
        <v>WIN5077</v>
      </c>
      <c r="AP1053" s="20" t="str">
        <f>IF(AND(AM1053="0104918404",AO1053=""),"WIN"&amp;L1053,IF(AO1053="",VLOOKUP(AM1053,'mã win'!B:J,9,0),""))</f>
        <v/>
      </c>
      <c r="AQ1053" s="25" t="str">
        <f t="shared" si="66"/>
        <v>WIN5077</v>
      </c>
      <c r="AR1053" s="1">
        <f t="shared" si="67"/>
        <v>120534.48</v>
      </c>
    </row>
    <row r="1054" spans="1:44" x14ac:dyDescent="0.25">
      <c r="A1054" s="20">
        <v>8564</v>
      </c>
      <c r="B1054" s="21">
        <v>9106054608</v>
      </c>
      <c r="C1054" s="22">
        <v>45941</v>
      </c>
      <c r="D1054" s="22">
        <v>45947</v>
      </c>
      <c r="E1054" s="23">
        <v>45941.578262303199</v>
      </c>
      <c r="F1054" s="21" t="s">
        <v>8125</v>
      </c>
      <c r="G1054" s="22"/>
      <c r="H1054" s="20" t="s">
        <v>4127</v>
      </c>
      <c r="I1054" s="21" t="s">
        <v>4128</v>
      </c>
      <c r="J1054" s="20" t="s">
        <v>4129</v>
      </c>
      <c r="K1054" s="20" t="s">
        <v>4130</v>
      </c>
      <c r="L1054" s="21" t="s">
        <v>7386</v>
      </c>
      <c r="M1054" s="20" t="s">
        <v>7387</v>
      </c>
      <c r="N1054" s="20" t="s">
        <v>7388</v>
      </c>
      <c r="O1054" s="20">
        <v>50</v>
      </c>
      <c r="P1054" s="21" t="s">
        <v>4152</v>
      </c>
      <c r="Q1054" s="20" t="s">
        <v>4012</v>
      </c>
      <c r="R1054" s="21" t="s">
        <v>4153</v>
      </c>
      <c r="S1054" s="21" t="s">
        <v>4133</v>
      </c>
      <c r="T1054" s="20">
        <v>50182</v>
      </c>
      <c r="U1054" s="20">
        <v>4</v>
      </c>
      <c r="V1054" s="20">
        <v>0</v>
      </c>
      <c r="W1054" s="20" t="s">
        <v>7387</v>
      </c>
      <c r="X1054" s="20" t="s">
        <v>4161</v>
      </c>
      <c r="Y1054" s="22">
        <v>45941.578258831003</v>
      </c>
      <c r="Z1054" s="20" t="s">
        <v>8126</v>
      </c>
      <c r="AA1054" s="20" t="s">
        <v>4134</v>
      </c>
      <c r="AB1054" s="27">
        <v>9106054608</v>
      </c>
      <c r="AC1054" s="25" t="str">
        <f>VLOOKUP(AB1054,Data!AF:AG,2,0)</f>
        <v>9106054608-00161276</v>
      </c>
      <c r="AE1054" s="25" t="str">
        <f>VLOOKUP(AC1054,Data!A:G,7,0)</f>
        <v>00161276</v>
      </c>
      <c r="AF1054" s="25" t="str">
        <f>VLOOKUP(AC1054,Data!A:D,4,0)</f>
        <v>11/10/2025</v>
      </c>
      <c r="AG1054" s="20" t="s">
        <v>198</v>
      </c>
      <c r="AH1054" s="25" t="s">
        <v>12193</v>
      </c>
      <c r="AI1054" s="25" t="str">
        <f>VLOOKUP(AG1054,'mã win'!B:K,10,0)</f>
        <v>N</v>
      </c>
      <c r="AJ1054" s="20" t="str">
        <f>VLOOKUP(Q1054,'mã sp'!A:B,2,0)</f>
        <v>GTLX250G</v>
      </c>
      <c r="AK1054" s="25" t="str">
        <f>VLOOKUP(AC1054,Data!A:F,6,0)</f>
        <v>K25TTM</v>
      </c>
      <c r="AL1054" s="20" t="str">
        <f t="shared" si="64"/>
        <v>5077 WM+ HCM 254/63 âu Cơ</v>
      </c>
      <c r="AM1054" s="20" t="str">
        <f>VLOOKUP(AC1054,Data!A:M,13,0)</f>
        <v>0104918404</v>
      </c>
      <c r="AN1054" s="20">
        <f>MATCH(L1054,[1]Khach_hang!$O:$O,0)</f>
        <v>1375</v>
      </c>
      <c r="AO1054" s="20" t="str">
        <f t="shared" si="65"/>
        <v>WIN5077</v>
      </c>
      <c r="AP1054" s="20" t="str">
        <f>IF(AND(AM1054="0104918404",AO1054=""),"WIN"&amp;L1054,IF(AO1054="",VLOOKUP(AM1054,'mã win'!B:J,9,0),""))</f>
        <v/>
      </c>
      <c r="AQ1054" s="25" t="str">
        <f t="shared" si="66"/>
        <v>WIN5077</v>
      </c>
      <c r="AR1054" s="1">
        <f t="shared" si="67"/>
        <v>216786.24</v>
      </c>
    </row>
    <row r="1055" spans="1:44" x14ac:dyDescent="0.25">
      <c r="A1055" s="20">
        <v>8565</v>
      </c>
      <c r="B1055" s="21">
        <v>9106054608</v>
      </c>
      <c r="C1055" s="22">
        <v>45941</v>
      </c>
      <c r="D1055" s="22">
        <v>45947</v>
      </c>
      <c r="E1055" s="23">
        <v>45941.578262303199</v>
      </c>
      <c r="F1055" s="21" t="s">
        <v>8125</v>
      </c>
      <c r="G1055" s="22"/>
      <c r="H1055" s="20" t="s">
        <v>4127</v>
      </c>
      <c r="I1055" s="21" t="s">
        <v>4128</v>
      </c>
      <c r="J1055" s="20" t="s">
        <v>4129</v>
      </c>
      <c r="K1055" s="20" t="s">
        <v>4130</v>
      </c>
      <c r="L1055" s="21" t="s">
        <v>7386</v>
      </c>
      <c r="M1055" s="20" t="s">
        <v>7387</v>
      </c>
      <c r="N1055" s="20" t="s">
        <v>7388</v>
      </c>
      <c r="O1055" s="20">
        <v>60</v>
      </c>
      <c r="P1055" s="21" t="s">
        <v>4141</v>
      </c>
      <c r="Q1055" s="20" t="s">
        <v>4058</v>
      </c>
      <c r="R1055" s="21" t="s">
        <v>4142</v>
      </c>
      <c r="S1055" s="21" t="s">
        <v>4133</v>
      </c>
      <c r="T1055" s="20">
        <v>37720</v>
      </c>
      <c r="U1055" s="20">
        <v>1</v>
      </c>
      <c r="V1055" s="20">
        <v>0</v>
      </c>
      <c r="W1055" s="20" t="s">
        <v>7387</v>
      </c>
      <c r="X1055" s="20" t="s">
        <v>4161</v>
      </c>
      <c r="Y1055" s="22">
        <v>45941.578258831003</v>
      </c>
      <c r="Z1055" s="20" t="s">
        <v>8126</v>
      </c>
      <c r="AA1055" s="20" t="s">
        <v>4134</v>
      </c>
      <c r="AB1055" s="27">
        <v>9106054608</v>
      </c>
      <c r="AC1055" s="25" t="str">
        <f>VLOOKUP(AB1055,Data!AF:AG,2,0)</f>
        <v>9106054608-00161276</v>
      </c>
      <c r="AE1055" s="25" t="str">
        <f>VLOOKUP(AC1055,Data!A:G,7,0)</f>
        <v>00161276</v>
      </c>
      <c r="AF1055" s="25" t="str">
        <f>VLOOKUP(AC1055,Data!A:D,4,0)</f>
        <v>11/10/2025</v>
      </c>
      <c r="AG1055" s="20" t="s">
        <v>198</v>
      </c>
      <c r="AH1055" s="25" t="s">
        <v>12193</v>
      </c>
      <c r="AI1055" s="25" t="str">
        <f>VLOOKUP(AG1055,'mã win'!B:K,10,0)</f>
        <v>N</v>
      </c>
      <c r="AJ1055" s="20" t="str">
        <f>VLOOKUP(Q1055,'mã sp'!A:B,2,0)</f>
        <v>MNH250</v>
      </c>
      <c r="AK1055" s="25" t="str">
        <f>VLOOKUP(AC1055,Data!A:F,6,0)</f>
        <v>K25TTM</v>
      </c>
      <c r="AL1055" s="20" t="str">
        <f t="shared" si="64"/>
        <v>5077 WM+ HCM 254/63 âu Cơ</v>
      </c>
      <c r="AM1055" s="20" t="str">
        <f>VLOOKUP(AC1055,Data!A:M,13,0)</f>
        <v>0104918404</v>
      </c>
      <c r="AN1055" s="20">
        <f>MATCH(L1055,[1]Khach_hang!$O:$O,0)</f>
        <v>1375</v>
      </c>
      <c r="AO1055" s="20" t="str">
        <f t="shared" si="65"/>
        <v>WIN5077</v>
      </c>
      <c r="AP1055" s="20" t="str">
        <f>IF(AND(AM1055="0104918404",AO1055=""),"WIN"&amp;L1055,IF(AO1055="",VLOOKUP(AM1055,'mã win'!B:J,9,0),""))</f>
        <v/>
      </c>
      <c r="AQ1055" s="25" t="str">
        <f t="shared" si="66"/>
        <v>WIN5077</v>
      </c>
      <c r="AR1055" s="1">
        <f t="shared" si="67"/>
        <v>40737.599999999999</v>
      </c>
    </row>
    <row r="1056" spans="1:44" x14ac:dyDescent="0.25">
      <c r="A1056" s="20">
        <v>8566</v>
      </c>
      <c r="B1056" s="21">
        <v>9106054592</v>
      </c>
      <c r="C1056" s="22">
        <v>45941</v>
      </c>
      <c r="D1056" s="22">
        <v>45946</v>
      </c>
      <c r="E1056" s="23">
        <v>45941.578829363403</v>
      </c>
      <c r="F1056" s="21" t="s">
        <v>8127</v>
      </c>
      <c r="G1056" s="22"/>
      <c r="H1056" s="20" t="s">
        <v>4127</v>
      </c>
      <c r="I1056" s="21" t="s">
        <v>4128</v>
      </c>
      <c r="J1056" s="20" t="s">
        <v>4129</v>
      </c>
      <c r="K1056" s="20" t="s">
        <v>4130</v>
      </c>
      <c r="L1056" s="21" t="s">
        <v>5401</v>
      </c>
      <c r="M1056" s="20" t="s">
        <v>5402</v>
      </c>
      <c r="N1056" s="20" t="s">
        <v>5403</v>
      </c>
      <c r="O1056" s="20">
        <v>10</v>
      </c>
      <c r="P1056" s="21" t="s">
        <v>4137</v>
      </c>
      <c r="Q1056" s="20" t="s">
        <v>4098</v>
      </c>
      <c r="R1056" s="21" t="s">
        <v>4138</v>
      </c>
      <c r="S1056" s="21" t="s">
        <v>4133</v>
      </c>
      <c r="T1056" s="20">
        <v>111058</v>
      </c>
      <c r="U1056" s="20">
        <v>2</v>
      </c>
      <c r="V1056" s="20">
        <v>0</v>
      </c>
      <c r="W1056" s="20" t="s">
        <v>5402</v>
      </c>
      <c r="X1056" s="20" t="s">
        <v>5404</v>
      </c>
      <c r="Y1056" s="22">
        <v>45941.578825960598</v>
      </c>
      <c r="AA1056" s="20" t="s">
        <v>4134</v>
      </c>
      <c r="AB1056" s="27">
        <v>9106054592</v>
      </c>
      <c r="AC1056" s="25" t="str">
        <f>VLOOKUP(AB1056,Data!AF:AG,2,0)</f>
        <v>9106054592-00485580</v>
      </c>
      <c r="AE1056" s="25" t="str">
        <f>VLOOKUP(AC1056,Data!A:G,7,0)</f>
        <v>00485580</v>
      </c>
      <c r="AF1056" s="25" t="str">
        <f>VLOOKUP(AC1056,Data!A:D,4,0)</f>
        <v>11/10/2025</v>
      </c>
      <c r="AG1056" s="20" t="s">
        <v>55</v>
      </c>
      <c r="AH1056" s="25" t="s">
        <v>14530</v>
      </c>
      <c r="AI1056" s="25" t="str">
        <f>VLOOKUP(AG1056,'mã win'!B:K,10,0)</f>
        <v>B</v>
      </c>
      <c r="AJ1056" s="20" t="str">
        <f>VLOOKUP(Q1056,'mã sp'!A:B,2,0)</f>
        <v>GM500</v>
      </c>
      <c r="AK1056" s="25" t="str">
        <f>VLOOKUP(AC1056,Data!A:F,6,0)</f>
        <v>K25TTM</v>
      </c>
      <c r="AL1056" s="20" t="str">
        <f t="shared" si="64"/>
        <v>6054 WM+ HNI 8 Ngõ 62 Thụy Ứng</v>
      </c>
      <c r="AM1056" s="20" t="str">
        <f>VLOOKUP(AC1056,Data!A:M,13,0)</f>
        <v>0104918404-002</v>
      </c>
      <c r="AN1056" s="20">
        <f>MATCH(L1056,[1]Khach_hang!$O:$O,0)</f>
        <v>1693</v>
      </c>
      <c r="AO1056" s="20" t="str">
        <f t="shared" si="65"/>
        <v>WIN6054</v>
      </c>
      <c r="AP1056" s="20" t="str">
        <f>IF(AND(AM1056="0104918404",AO1056=""),"WIN"&amp;L1056,IF(AO1056="",VLOOKUP(AM1056,'mã win'!B:J,9,0),""))</f>
        <v/>
      </c>
      <c r="AQ1056" s="25" t="str">
        <f t="shared" si="66"/>
        <v>WIN6054</v>
      </c>
      <c r="AR1056" s="1">
        <f t="shared" si="67"/>
        <v>239885.28</v>
      </c>
    </row>
    <row r="1057" spans="1:44" x14ac:dyDescent="0.25">
      <c r="A1057" s="20">
        <v>8567</v>
      </c>
      <c r="B1057" s="21">
        <v>9106054662</v>
      </c>
      <c r="C1057" s="22">
        <v>45941</v>
      </c>
      <c r="D1057" s="22">
        <v>45941</v>
      </c>
      <c r="E1057" s="23">
        <v>45941.586771331</v>
      </c>
      <c r="F1057" s="21" t="s">
        <v>8128</v>
      </c>
      <c r="G1057" s="22"/>
      <c r="H1057" s="20" t="s">
        <v>4127</v>
      </c>
      <c r="I1057" s="21" t="s">
        <v>4128</v>
      </c>
      <c r="J1057" s="20" t="s">
        <v>4129</v>
      </c>
      <c r="K1057" s="20" t="s">
        <v>4130</v>
      </c>
      <c r="L1057" s="21" t="s">
        <v>8129</v>
      </c>
      <c r="M1057" s="20" t="s">
        <v>8130</v>
      </c>
      <c r="N1057" s="20" t="s">
        <v>8131</v>
      </c>
      <c r="O1057" s="20">
        <v>10</v>
      </c>
      <c r="P1057" s="21" t="s">
        <v>4141</v>
      </c>
      <c r="Q1057" s="20" t="s">
        <v>4058</v>
      </c>
      <c r="R1057" s="21" t="s">
        <v>4142</v>
      </c>
      <c r="S1057" s="21" t="s">
        <v>4133</v>
      </c>
      <c r="T1057" s="20">
        <v>37720</v>
      </c>
      <c r="U1057" s="20">
        <v>2</v>
      </c>
      <c r="V1057" s="20">
        <v>0</v>
      </c>
      <c r="W1057" s="20" t="s">
        <v>8132</v>
      </c>
      <c r="Y1057" s="22">
        <v>45941.5867679398</v>
      </c>
      <c r="Z1057" s="20" t="s">
        <v>8133</v>
      </c>
      <c r="AA1057" s="20" t="s">
        <v>4134</v>
      </c>
      <c r="AB1057" s="27">
        <v>9106054662</v>
      </c>
      <c r="AC1057" s="25" t="str">
        <f>VLOOKUP(AB1057,Data!AF:AG,2,0)</f>
        <v>9106054662-00485608</v>
      </c>
      <c r="AE1057" s="25" t="str">
        <f>VLOOKUP(AC1057,Data!A:G,7,0)</f>
        <v>00485608</v>
      </c>
      <c r="AF1057" s="25" t="str">
        <f>VLOOKUP(AC1057,Data!A:D,4,0)</f>
        <v>11/10/2025</v>
      </c>
      <c r="AG1057" s="20" t="s">
        <v>55</v>
      </c>
      <c r="AH1057" s="25" t="s">
        <v>10675</v>
      </c>
      <c r="AI1057" s="25" t="str">
        <f>VLOOKUP(AG1057,'mã win'!B:K,10,0)</f>
        <v>B</v>
      </c>
      <c r="AJ1057" s="20" t="str">
        <f>VLOOKUP(Q1057,'mã sp'!A:B,2,0)</f>
        <v>MNH250</v>
      </c>
      <c r="AK1057" s="25" t="str">
        <f>VLOOKUP(AC1057,Data!A:F,6,0)</f>
        <v>K25TTM</v>
      </c>
      <c r="AL1057" s="20" t="str">
        <f t="shared" si="64"/>
        <v>2B36 WM+ HNI Bảo Tháp, Quang Minh</v>
      </c>
      <c r="AM1057" s="20" t="str">
        <f>VLOOKUP(AC1057,Data!A:M,13,0)</f>
        <v>0104918404-002</v>
      </c>
      <c r="AN1057" s="20">
        <f>MATCH(L1057,[1]Khach_hang!$O:$O,0)</f>
        <v>625</v>
      </c>
      <c r="AO1057" s="20" t="str">
        <f t="shared" si="65"/>
        <v>WIN2B36</v>
      </c>
      <c r="AP1057" s="20" t="str">
        <f>IF(AND(AM1057="0104918404",AO1057=""),"WIN"&amp;L1057,IF(AO1057="",VLOOKUP(AM1057,'mã win'!B:J,9,0),""))</f>
        <v/>
      </c>
      <c r="AQ1057" s="25" t="str">
        <f t="shared" si="66"/>
        <v>WIN2B36</v>
      </c>
      <c r="AR1057" s="1">
        <f t="shared" si="67"/>
        <v>81475.199999999997</v>
      </c>
    </row>
    <row r="1058" spans="1:44" x14ac:dyDescent="0.25">
      <c r="A1058" s="20">
        <v>8568</v>
      </c>
      <c r="B1058" s="21">
        <v>9106054663</v>
      </c>
      <c r="C1058" s="22">
        <v>45941</v>
      </c>
      <c r="D1058" s="22">
        <v>45941</v>
      </c>
      <c r="E1058" s="23">
        <v>45941.586777314798</v>
      </c>
      <c r="F1058" s="21" t="s">
        <v>8128</v>
      </c>
      <c r="G1058" s="22"/>
      <c r="H1058" s="20" t="s">
        <v>4127</v>
      </c>
      <c r="I1058" s="21" t="s">
        <v>4128</v>
      </c>
      <c r="J1058" s="20" t="s">
        <v>4129</v>
      </c>
      <c r="K1058" s="20" t="s">
        <v>4130</v>
      </c>
      <c r="L1058" s="21" t="s">
        <v>4353</v>
      </c>
      <c r="M1058" s="20" t="s">
        <v>4354</v>
      </c>
      <c r="N1058" s="20" t="s">
        <v>4355</v>
      </c>
      <c r="O1058" s="20">
        <v>10</v>
      </c>
      <c r="P1058" s="21" t="s">
        <v>4139</v>
      </c>
      <c r="Q1058" s="20" t="s">
        <v>3948</v>
      </c>
      <c r="R1058" s="21" t="s">
        <v>4140</v>
      </c>
      <c r="S1058" s="21" t="s">
        <v>4133</v>
      </c>
      <c r="T1058" s="20">
        <v>74250</v>
      </c>
      <c r="U1058" s="20">
        <v>2</v>
      </c>
      <c r="V1058" s="20">
        <v>0</v>
      </c>
      <c r="W1058" s="20" t="s">
        <v>4354</v>
      </c>
      <c r="X1058" s="20" t="s">
        <v>4161</v>
      </c>
      <c r="Y1058" s="22">
        <v>45941.586773726798</v>
      </c>
      <c r="AA1058" s="20" t="s">
        <v>4134</v>
      </c>
      <c r="AB1058" s="27">
        <v>9106054663</v>
      </c>
      <c r="AC1058" s="25" t="str">
        <f>VLOOKUP(AB1058,Data!AF:AG,2,0)</f>
        <v>9106054663-00485609</v>
      </c>
      <c r="AE1058" s="25" t="str">
        <f>VLOOKUP(AC1058,Data!A:G,7,0)</f>
        <v>00485609</v>
      </c>
      <c r="AF1058" s="25" t="str">
        <f>VLOOKUP(AC1058,Data!A:D,4,0)</f>
        <v>11/10/2025</v>
      </c>
      <c r="AG1058" s="20" t="s">
        <v>55</v>
      </c>
      <c r="AH1058" s="25" t="s">
        <v>10947</v>
      </c>
      <c r="AI1058" s="25" t="str">
        <f>VLOOKUP(AG1058,'mã win'!B:K,10,0)</f>
        <v>B</v>
      </c>
      <c r="AJ1058" s="20" t="str">
        <f>VLOOKUP(Q1058,'mã sp'!A:B,2,0)</f>
        <v>CC300</v>
      </c>
      <c r="AK1058" s="25" t="str">
        <f>VLOOKUP(AC1058,Data!A:F,6,0)</f>
        <v>K25TTM</v>
      </c>
      <c r="AL1058" s="20" t="str">
        <f t="shared" si="64"/>
        <v>3227 WM+ HNI 15 Trần Khánh Dư</v>
      </c>
      <c r="AM1058" s="20" t="str">
        <f>VLOOKUP(AC1058,Data!A:M,13,0)</f>
        <v>0104918404-002</v>
      </c>
      <c r="AN1058" s="20">
        <f>MATCH(L1058,[1]Khach_hang!$O:$O,0)</f>
        <v>749</v>
      </c>
      <c r="AO1058" s="20" t="str">
        <f t="shared" si="65"/>
        <v>WIN3227</v>
      </c>
      <c r="AP1058" s="20" t="str">
        <f>IF(AND(AM1058="0104918404",AO1058=""),"WIN"&amp;L1058,IF(AO1058="",VLOOKUP(AM1058,'mã win'!B:J,9,0),""))</f>
        <v/>
      </c>
      <c r="AQ1058" s="25" t="str">
        <f t="shared" si="66"/>
        <v>WIN3227</v>
      </c>
      <c r="AR1058" s="1">
        <f t="shared" si="67"/>
        <v>160380</v>
      </c>
    </row>
    <row r="1059" spans="1:44" x14ac:dyDescent="0.25">
      <c r="A1059" s="20">
        <v>8569</v>
      </c>
      <c r="B1059" s="21">
        <v>9106054642</v>
      </c>
      <c r="C1059" s="22">
        <v>45941</v>
      </c>
      <c r="D1059" s="22">
        <v>45945</v>
      </c>
      <c r="E1059" s="23">
        <v>45941.590832372698</v>
      </c>
      <c r="F1059" s="21" t="s">
        <v>8134</v>
      </c>
      <c r="G1059" s="22"/>
      <c r="H1059" s="20" t="s">
        <v>4127</v>
      </c>
      <c r="I1059" s="21" t="s">
        <v>4128</v>
      </c>
      <c r="J1059" s="20" t="s">
        <v>4129</v>
      </c>
      <c r="K1059" s="20" t="s">
        <v>4130</v>
      </c>
      <c r="L1059" s="21" t="s">
        <v>8135</v>
      </c>
      <c r="M1059" s="20" t="s">
        <v>8136</v>
      </c>
      <c r="N1059" s="20" t="s">
        <v>8137</v>
      </c>
      <c r="O1059" s="20">
        <v>10</v>
      </c>
      <c r="P1059" s="21" t="s">
        <v>4137</v>
      </c>
      <c r="Q1059" s="20" t="s">
        <v>4098</v>
      </c>
      <c r="R1059" s="21" t="s">
        <v>4138</v>
      </c>
      <c r="S1059" s="21" t="s">
        <v>4133</v>
      </c>
      <c r="T1059" s="20">
        <v>111058</v>
      </c>
      <c r="U1059" s="20">
        <v>2</v>
      </c>
      <c r="V1059" s="20">
        <v>0</v>
      </c>
      <c r="W1059" s="20" t="s">
        <v>8138</v>
      </c>
      <c r="X1059" s="20" t="s">
        <v>8139</v>
      </c>
      <c r="Y1059" s="22">
        <v>45941.590829398097</v>
      </c>
      <c r="AA1059" s="20" t="s">
        <v>4134</v>
      </c>
      <c r="AB1059" s="27">
        <v>9106054642</v>
      </c>
      <c r="AC1059" s="25" t="str">
        <f>VLOOKUP(AB1059,Data!AF:AG,2,0)</f>
        <v>9106054642-00161278</v>
      </c>
      <c r="AE1059" s="25" t="str">
        <f>VLOOKUP(AC1059,Data!A:G,7,0)</f>
        <v>00161278</v>
      </c>
      <c r="AF1059" s="25" t="str">
        <f>VLOOKUP(AC1059,Data!A:D,4,0)</f>
        <v>11/10/2025</v>
      </c>
      <c r="AG1059" s="20" t="s">
        <v>198</v>
      </c>
      <c r="AH1059" s="25" t="s">
        <v>14531</v>
      </c>
      <c r="AI1059" s="25" t="str">
        <f>VLOOKUP(AG1059,'mã win'!B:K,10,0)</f>
        <v>N</v>
      </c>
      <c r="AJ1059" s="20" t="str">
        <f>VLOOKUP(Q1059,'mã sp'!A:B,2,0)</f>
        <v>GM500</v>
      </c>
      <c r="AK1059" s="25" t="str">
        <f>VLOOKUP(AC1059,Data!A:F,6,0)</f>
        <v>K25TTM</v>
      </c>
      <c r="AL1059" s="20" t="str">
        <f t="shared" si="64"/>
        <v>1549 WM VCP HCM Quang Trung</v>
      </c>
      <c r="AM1059" s="20" t="str">
        <f>VLOOKUP(AC1059,Data!A:M,13,0)</f>
        <v>0104918404</v>
      </c>
      <c r="AN1059" s="20">
        <f>MATCH(L1059,[1]Khach_hang!$O:$O,0)</f>
        <v>68</v>
      </c>
      <c r="AO1059" s="20" t="str">
        <f t="shared" si="65"/>
        <v>WIN1549</v>
      </c>
      <c r="AP1059" s="20" t="str">
        <f>IF(AND(AM1059="0104918404",AO1059=""),"WIN"&amp;L1059,IF(AO1059="",VLOOKUP(AM1059,'mã win'!B:J,9,0),""))</f>
        <v/>
      </c>
      <c r="AQ1059" s="25" t="str">
        <f t="shared" si="66"/>
        <v>WIN1549</v>
      </c>
      <c r="AR1059" s="1">
        <f t="shared" si="67"/>
        <v>239885.28</v>
      </c>
    </row>
    <row r="1060" spans="1:44" x14ac:dyDescent="0.25">
      <c r="A1060" s="20">
        <v>8570</v>
      </c>
      <c r="B1060" s="21">
        <v>9106054642</v>
      </c>
      <c r="C1060" s="22">
        <v>45941</v>
      </c>
      <c r="D1060" s="22">
        <v>45945</v>
      </c>
      <c r="E1060" s="23">
        <v>45941.590832372698</v>
      </c>
      <c r="F1060" s="21" t="s">
        <v>8134</v>
      </c>
      <c r="G1060" s="22"/>
      <c r="H1060" s="20" t="s">
        <v>4127</v>
      </c>
      <c r="I1060" s="21" t="s">
        <v>4128</v>
      </c>
      <c r="J1060" s="20" t="s">
        <v>4129</v>
      </c>
      <c r="K1060" s="20" t="s">
        <v>4130</v>
      </c>
      <c r="L1060" s="21" t="s">
        <v>8135</v>
      </c>
      <c r="M1060" s="20" t="s">
        <v>8136</v>
      </c>
      <c r="N1060" s="20" t="s">
        <v>8137</v>
      </c>
      <c r="O1060" s="20">
        <v>20</v>
      </c>
      <c r="P1060" s="21" t="s">
        <v>4168</v>
      </c>
      <c r="Q1060" s="20" t="s">
        <v>3992</v>
      </c>
      <c r="R1060" s="21" t="s">
        <v>4169</v>
      </c>
      <c r="S1060" s="21" t="s">
        <v>4133</v>
      </c>
      <c r="T1060" s="20">
        <v>111606</v>
      </c>
      <c r="U1060" s="20">
        <v>2</v>
      </c>
      <c r="V1060" s="20">
        <v>0</v>
      </c>
      <c r="W1060" s="20" t="s">
        <v>8138</v>
      </c>
      <c r="X1060" s="20" t="s">
        <v>8139</v>
      </c>
      <c r="Y1060" s="22">
        <v>45941.590829398097</v>
      </c>
      <c r="AA1060" s="20" t="s">
        <v>4134</v>
      </c>
      <c r="AB1060" s="27">
        <v>9106054642</v>
      </c>
      <c r="AC1060" s="25" t="str">
        <f>VLOOKUP(AB1060,Data!AF:AG,2,0)</f>
        <v>9106054642-00161278</v>
      </c>
      <c r="AE1060" s="25" t="str">
        <f>VLOOKUP(AC1060,Data!A:G,7,0)</f>
        <v>00161278</v>
      </c>
      <c r="AF1060" s="25" t="str">
        <f>VLOOKUP(AC1060,Data!A:D,4,0)</f>
        <v>11/10/2025</v>
      </c>
      <c r="AG1060" s="20" t="s">
        <v>198</v>
      </c>
      <c r="AH1060" s="25" t="s">
        <v>14531</v>
      </c>
      <c r="AI1060" s="25" t="str">
        <f>VLOOKUP(AG1060,'mã win'!B:K,10,0)</f>
        <v>N</v>
      </c>
      <c r="AJ1060" s="20" t="str">
        <f>VLOOKUP(Q1060,'mã sp'!A:B,2,0)</f>
        <v>GXD500</v>
      </c>
      <c r="AK1060" s="25" t="str">
        <f>VLOOKUP(AC1060,Data!A:F,6,0)</f>
        <v>K25TTM</v>
      </c>
      <c r="AL1060" s="20" t="str">
        <f t="shared" si="64"/>
        <v>1549 WM VCP HCM Quang Trung</v>
      </c>
      <c r="AM1060" s="20" t="str">
        <f>VLOOKUP(AC1060,Data!A:M,13,0)</f>
        <v>0104918404</v>
      </c>
      <c r="AN1060" s="20">
        <f>MATCH(L1060,[1]Khach_hang!$O:$O,0)</f>
        <v>68</v>
      </c>
      <c r="AO1060" s="20" t="str">
        <f t="shared" si="65"/>
        <v>WIN1549</v>
      </c>
      <c r="AP1060" s="20" t="str">
        <f>IF(AND(AM1060="0104918404",AO1060=""),"WIN"&amp;L1060,IF(AO1060="",VLOOKUP(AM1060,'mã win'!B:J,9,0),""))</f>
        <v/>
      </c>
      <c r="AQ1060" s="25" t="str">
        <f t="shared" si="66"/>
        <v>WIN1549</v>
      </c>
      <c r="AR1060" s="1">
        <f t="shared" si="67"/>
        <v>241068.96</v>
      </c>
    </row>
    <row r="1061" spans="1:44" x14ac:dyDescent="0.25">
      <c r="A1061" s="20">
        <v>8571</v>
      </c>
      <c r="B1061" s="21">
        <v>9106054642</v>
      </c>
      <c r="C1061" s="22">
        <v>45941</v>
      </c>
      <c r="D1061" s="22">
        <v>45945</v>
      </c>
      <c r="E1061" s="23">
        <v>45941.590832372698</v>
      </c>
      <c r="F1061" s="21" t="s">
        <v>8134</v>
      </c>
      <c r="G1061" s="22"/>
      <c r="H1061" s="20" t="s">
        <v>4127</v>
      </c>
      <c r="I1061" s="21" t="s">
        <v>4128</v>
      </c>
      <c r="J1061" s="20" t="s">
        <v>4129</v>
      </c>
      <c r="K1061" s="20" t="s">
        <v>4130</v>
      </c>
      <c r="L1061" s="21" t="s">
        <v>8135</v>
      </c>
      <c r="M1061" s="20" t="s">
        <v>8136</v>
      </c>
      <c r="N1061" s="20" t="s">
        <v>8137</v>
      </c>
      <c r="O1061" s="20">
        <v>30</v>
      </c>
      <c r="P1061" s="21" t="s">
        <v>4150</v>
      </c>
      <c r="Q1061" s="20" t="s">
        <v>3966</v>
      </c>
      <c r="R1061" s="21" t="s">
        <v>4151</v>
      </c>
      <c r="S1061" s="21" t="s">
        <v>4133</v>
      </c>
      <c r="T1061" s="20">
        <v>70950</v>
      </c>
      <c r="U1061" s="20">
        <v>1</v>
      </c>
      <c r="V1061" s="20">
        <v>0</v>
      </c>
      <c r="W1061" s="20" t="s">
        <v>8138</v>
      </c>
      <c r="X1061" s="20" t="s">
        <v>8139</v>
      </c>
      <c r="Y1061" s="22">
        <v>45941.590829398097</v>
      </c>
      <c r="AA1061" s="20" t="s">
        <v>4134</v>
      </c>
      <c r="AB1061" s="27">
        <v>9106054642</v>
      </c>
      <c r="AC1061" s="25" t="str">
        <f>VLOOKUP(AB1061,Data!AF:AG,2,0)</f>
        <v>9106054642-00161278</v>
      </c>
      <c r="AE1061" s="25" t="str">
        <f>VLOOKUP(AC1061,Data!A:G,7,0)</f>
        <v>00161278</v>
      </c>
      <c r="AF1061" s="25" t="str">
        <f>VLOOKUP(AC1061,Data!A:D,4,0)</f>
        <v>11/10/2025</v>
      </c>
      <c r="AG1061" s="20" t="s">
        <v>198</v>
      </c>
      <c r="AH1061" s="25" t="s">
        <v>14531</v>
      </c>
      <c r="AI1061" s="25" t="str">
        <f>VLOOKUP(AG1061,'mã win'!B:K,10,0)</f>
        <v>N</v>
      </c>
      <c r="AJ1061" s="20" t="str">
        <f>VLOOKUP(Q1061,'mã sp'!A:B,2,0)</f>
        <v>CN300</v>
      </c>
      <c r="AK1061" s="25" t="str">
        <f>VLOOKUP(AC1061,Data!A:F,6,0)</f>
        <v>K25TTM</v>
      </c>
      <c r="AL1061" s="20" t="str">
        <f t="shared" si="64"/>
        <v>1549 WM VCP HCM Quang Trung</v>
      </c>
      <c r="AM1061" s="20" t="str">
        <f>VLOOKUP(AC1061,Data!A:M,13,0)</f>
        <v>0104918404</v>
      </c>
      <c r="AN1061" s="20">
        <f>MATCH(L1061,[1]Khach_hang!$O:$O,0)</f>
        <v>68</v>
      </c>
      <c r="AO1061" s="20" t="str">
        <f t="shared" si="65"/>
        <v>WIN1549</v>
      </c>
      <c r="AP1061" s="20" t="str">
        <f>IF(AND(AM1061="0104918404",AO1061=""),"WIN"&amp;L1061,IF(AO1061="",VLOOKUP(AM1061,'mã win'!B:J,9,0),""))</f>
        <v/>
      </c>
      <c r="AQ1061" s="25" t="str">
        <f t="shared" si="66"/>
        <v>WIN1549</v>
      </c>
      <c r="AR1061" s="1">
        <f t="shared" si="67"/>
        <v>76626</v>
      </c>
    </row>
    <row r="1062" spans="1:44" x14ac:dyDescent="0.25">
      <c r="A1062" s="20">
        <v>8572</v>
      </c>
      <c r="B1062" s="21">
        <v>9106054754</v>
      </c>
      <c r="C1062" s="22">
        <v>45941</v>
      </c>
      <c r="D1062" s="22">
        <v>45946</v>
      </c>
      <c r="E1062" s="23">
        <v>45941.597151307898</v>
      </c>
      <c r="F1062" s="21" t="s">
        <v>8140</v>
      </c>
      <c r="G1062" s="22"/>
      <c r="H1062" s="20" t="s">
        <v>4127</v>
      </c>
      <c r="I1062" s="21" t="s">
        <v>4128</v>
      </c>
      <c r="J1062" s="20" t="s">
        <v>4129</v>
      </c>
      <c r="K1062" s="20" t="s">
        <v>4130</v>
      </c>
      <c r="L1062" s="21" t="s">
        <v>5955</v>
      </c>
      <c r="M1062" s="20" t="s">
        <v>5956</v>
      </c>
      <c r="N1062" s="20" t="s">
        <v>5957</v>
      </c>
      <c r="O1062" s="20">
        <v>10</v>
      </c>
      <c r="P1062" s="21" t="s">
        <v>4131</v>
      </c>
      <c r="Q1062" s="20" t="s">
        <v>4099</v>
      </c>
      <c r="R1062" s="21" t="s">
        <v>4132</v>
      </c>
      <c r="S1062" s="21" t="s">
        <v>4133</v>
      </c>
      <c r="T1062" s="20">
        <v>73431</v>
      </c>
      <c r="U1062" s="20">
        <v>1</v>
      </c>
      <c r="V1062" s="20">
        <v>0</v>
      </c>
      <c r="W1062" s="20" t="s">
        <v>5956</v>
      </c>
      <c r="Y1062" s="22">
        <v>45941.597151273098</v>
      </c>
      <c r="AA1062" s="20" t="s">
        <v>4134</v>
      </c>
      <c r="AB1062" s="27">
        <v>9106054754</v>
      </c>
      <c r="AC1062" s="25" t="str">
        <f>VLOOKUP(AB1062,Data!AF:AG,2,0)</f>
        <v>9106054754-00011043</v>
      </c>
      <c r="AE1062" s="25" t="str">
        <f>VLOOKUP(AC1062,Data!A:G,7,0)</f>
        <v>00011043</v>
      </c>
      <c r="AF1062" s="25" t="str">
        <f>VLOOKUP(AC1062,Data!A:D,4,0)</f>
        <v>11/10/2025</v>
      </c>
      <c r="AG1062" s="20" t="s">
        <v>497</v>
      </c>
      <c r="AH1062" s="25" t="s">
        <v>3645</v>
      </c>
      <c r="AI1062" s="25" t="str">
        <f>VLOOKUP(AG1062,'mã win'!B:K,10,0)</f>
        <v>N</v>
      </c>
      <c r="AJ1062" s="20" t="str">
        <f>VLOOKUP(Q1062,'mã sp'!A:B,2,0)</f>
        <v>CGM300</v>
      </c>
      <c r="AK1062" s="25" t="str">
        <f>VLOOKUP(AC1062,Data!A:F,6,0)</f>
        <v>K25TTM</v>
      </c>
      <c r="AL1062" s="20" t="str">
        <f t="shared" si="64"/>
        <v>6759 WM+ AGG Tổ 8, Ấp Hòa Hạ</v>
      </c>
      <c r="AM1062" s="20" t="str">
        <f>VLOOKUP(AC1062,Data!A:M,13,0)</f>
        <v>0104918404-010</v>
      </c>
      <c r="AO1062" s="20" t="str">
        <f t="shared" si="65"/>
        <v/>
      </c>
      <c r="AP1062" s="20" t="str">
        <f>IF(AND(AM1062="0104918404",AO1062=""),"WIN"&amp;L1062,IF(AO1062="",VLOOKUP(AM1062,'mã win'!B:J,9,0),""))</f>
        <v>WIN-AGG-01-010</v>
      </c>
      <c r="AQ1062" s="25" t="str">
        <f t="shared" si="66"/>
        <v>WIN-AGG-01-010</v>
      </c>
      <c r="AR1062" s="1">
        <f t="shared" si="67"/>
        <v>79305.48</v>
      </c>
    </row>
    <row r="1063" spans="1:44" x14ac:dyDescent="0.25">
      <c r="A1063" s="20">
        <v>8573</v>
      </c>
      <c r="B1063" s="21">
        <v>9106054779</v>
      </c>
      <c r="C1063" s="22">
        <v>45941</v>
      </c>
      <c r="D1063" s="22">
        <v>45946</v>
      </c>
      <c r="E1063" s="23">
        <v>45941.5971544329</v>
      </c>
      <c r="F1063" s="21" t="s">
        <v>8141</v>
      </c>
      <c r="G1063" s="22"/>
      <c r="H1063" s="20" t="s">
        <v>4127</v>
      </c>
      <c r="I1063" s="21" t="s">
        <v>4128</v>
      </c>
      <c r="J1063" s="20" t="s">
        <v>4129</v>
      </c>
      <c r="K1063" s="20" t="s">
        <v>4130</v>
      </c>
      <c r="L1063" s="21" t="s">
        <v>5986</v>
      </c>
      <c r="M1063" s="20" t="s">
        <v>5987</v>
      </c>
      <c r="N1063" s="20" t="s">
        <v>5988</v>
      </c>
      <c r="O1063" s="20">
        <v>10</v>
      </c>
      <c r="P1063" s="21" t="s">
        <v>4137</v>
      </c>
      <c r="Q1063" s="20" t="s">
        <v>4098</v>
      </c>
      <c r="R1063" s="21" t="s">
        <v>4138</v>
      </c>
      <c r="S1063" s="21" t="s">
        <v>4133</v>
      </c>
      <c r="T1063" s="20">
        <v>111058</v>
      </c>
      <c r="U1063" s="20">
        <v>1</v>
      </c>
      <c r="V1063" s="20">
        <v>0</v>
      </c>
      <c r="W1063" s="20" t="s">
        <v>5987</v>
      </c>
      <c r="X1063" s="20" t="s">
        <v>5989</v>
      </c>
      <c r="Y1063" s="22">
        <v>45941.597154479197</v>
      </c>
      <c r="AA1063" s="20" t="s">
        <v>4134</v>
      </c>
      <c r="AB1063" s="27">
        <v>9106054779</v>
      </c>
      <c r="AC1063" s="25" t="str">
        <f>VLOOKUP(AB1063,Data!AF:AG,2,0)</f>
        <v>9106054779-00015113</v>
      </c>
      <c r="AE1063" s="25" t="str">
        <f>VLOOKUP(AC1063,Data!A:G,7,0)</f>
        <v>00015113</v>
      </c>
      <c r="AF1063" s="25" t="str">
        <f>VLOOKUP(AC1063,Data!A:D,4,0)</f>
        <v>11/10/2025</v>
      </c>
      <c r="AG1063" s="20" t="s">
        <v>247</v>
      </c>
      <c r="AH1063" s="25" t="s">
        <v>3795</v>
      </c>
      <c r="AI1063" s="25" t="str">
        <f>VLOOKUP(AG1063,'mã win'!B:K,10,0)</f>
        <v>N</v>
      </c>
      <c r="AJ1063" s="20" t="str">
        <f>VLOOKUP(Q1063,'mã sp'!A:B,2,0)</f>
        <v>GM500</v>
      </c>
      <c r="AK1063" s="25" t="str">
        <f>VLOOKUP(AC1063,Data!A:F,6,0)</f>
        <v>K25TTM</v>
      </c>
      <c r="AL1063" s="20" t="str">
        <f t="shared" si="64"/>
        <v>3376 WM+ VTU 192-194 Lê Lai</v>
      </c>
      <c r="AM1063" s="20" t="str">
        <f>VLOOKUP(AC1063,Data!A:M,13,0)</f>
        <v>0104918404-047</v>
      </c>
      <c r="AO1063" s="20" t="str">
        <f t="shared" si="65"/>
        <v/>
      </c>
      <c r="AP1063" s="20" t="str">
        <f>IF(AND(AM1063="0104918404",AO1063=""),"WIN"&amp;L1063,IF(AO1063="",VLOOKUP(AM1063,'mã win'!B:J,9,0),""))</f>
        <v>WIN-047</v>
      </c>
      <c r="AQ1063" s="25" t="str">
        <f t="shared" si="66"/>
        <v>WIN-047</v>
      </c>
      <c r="AR1063" s="1">
        <f t="shared" si="67"/>
        <v>119942.64</v>
      </c>
    </row>
    <row r="1064" spans="1:44" x14ac:dyDescent="0.25">
      <c r="A1064" s="20">
        <v>8574</v>
      </c>
      <c r="B1064" s="21">
        <v>9106054779</v>
      </c>
      <c r="C1064" s="22">
        <v>45941</v>
      </c>
      <c r="D1064" s="22">
        <v>45946</v>
      </c>
      <c r="E1064" s="23">
        <v>45941.5971544329</v>
      </c>
      <c r="F1064" s="21" t="s">
        <v>8141</v>
      </c>
      <c r="G1064" s="22"/>
      <c r="H1064" s="20" t="s">
        <v>4127</v>
      </c>
      <c r="I1064" s="21" t="s">
        <v>4128</v>
      </c>
      <c r="J1064" s="20" t="s">
        <v>4129</v>
      </c>
      <c r="K1064" s="20" t="s">
        <v>4130</v>
      </c>
      <c r="L1064" s="21" t="s">
        <v>5986</v>
      </c>
      <c r="M1064" s="20" t="s">
        <v>5987</v>
      </c>
      <c r="N1064" s="20" t="s">
        <v>5988</v>
      </c>
      <c r="O1064" s="20">
        <v>20</v>
      </c>
      <c r="P1064" s="21" t="s">
        <v>4141</v>
      </c>
      <c r="Q1064" s="20" t="s">
        <v>4058</v>
      </c>
      <c r="R1064" s="21" t="s">
        <v>4142</v>
      </c>
      <c r="S1064" s="21" t="s">
        <v>4133</v>
      </c>
      <c r="T1064" s="20">
        <v>37720</v>
      </c>
      <c r="U1064" s="20">
        <v>1</v>
      </c>
      <c r="V1064" s="20">
        <v>0</v>
      </c>
      <c r="W1064" s="20" t="s">
        <v>5987</v>
      </c>
      <c r="X1064" s="20" t="s">
        <v>5989</v>
      </c>
      <c r="Y1064" s="22">
        <v>45941.597154479197</v>
      </c>
      <c r="AA1064" s="20" t="s">
        <v>4134</v>
      </c>
      <c r="AB1064" s="27">
        <v>9106054779</v>
      </c>
      <c r="AC1064" s="25" t="str">
        <f>VLOOKUP(AB1064,Data!AF:AG,2,0)</f>
        <v>9106054779-00015113</v>
      </c>
      <c r="AE1064" s="25" t="str">
        <f>VLOOKUP(AC1064,Data!A:G,7,0)</f>
        <v>00015113</v>
      </c>
      <c r="AF1064" s="25" t="str">
        <f>VLOOKUP(AC1064,Data!A:D,4,0)</f>
        <v>11/10/2025</v>
      </c>
      <c r="AG1064" s="20" t="s">
        <v>247</v>
      </c>
      <c r="AH1064" s="25" t="s">
        <v>3795</v>
      </c>
      <c r="AI1064" s="25" t="str">
        <f>VLOOKUP(AG1064,'mã win'!B:K,10,0)</f>
        <v>N</v>
      </c>
      <c r="AJ1064" s="20" t="str">
        <f>VLOOKUP(Q1064,'mã sp'!A:B,2,0)</f>
        <v>MNH250</v>
      </c>
      <c r="AK1064" s="25" t="str">
        <f>VLOOKUP(AC1064,Data!A:F,6,0)</f>
        <v>K25TTM</v>
      </c>
      <c r="AL1064" s="20" t="str">
        <f t="shared" si="64"/>
        <v>3376 WM+ VTU 192-194 Lê Lai</v>
      </c>
      <c r="AM1064" s="20" t="str">
        <f>VLOOKUP(AC1064,Data!A:M,13,0)</f>
        <v>0104918404-047</v>
      </c>
      <c r="AO1064" s="20" t="str">
        <f t="shared" si="65"/>
        <v/>
      </c>
      <c r="AP1064" s="20" t="str">
        <f>IF(AND(AM1064="0104918404",AO1064=""),"WIN"&amp;L1064,IF(AO1064="",VLOOKUP(AM1064,'mã win'!B:J,9,0),""))</f>
        <v>WIN-047</v>
      </c>
      <c r="AQ1064" s="25" t="str">
        <f t="shared" si="66"/>
        <v>WIN-047</v>
      </c>
      <c r="AR1064" s="1">
        <f t="shared" si="67"/>
        <v>40737.599999999999</v>
      </c>
    </row>
    <row r="1065" spans="1:44" x14ac:dyDescent="0.25">
      <c r="A1065" s="20">
        <v>8575</v>
      </c>
      <c r="B1065" s="21">
        <v>9106054776</v>
      </c>
      <c r="C1065" s="22">
        <v>45941</v>
      </c>
      <c r="D1065" s="22">
        <v>45946</v>
      </c>
      <c r="E1065" s="23">
        <v>45941.599705902801</v>
      </c>
      <c r="F1065" s="21" t="s">
        <v>8142</v>
      </c>
      <c r="G1065" s="22"/>
      <c r="H1065" s="20" t="s">
        <v>4127</v>
      </c>
      <c r="I1065" s="21" t="s">
        <v>4128</v>
      </c>
      <c r="J1065" s="20" t="s">
        <v>4129</v>
      </c>
      <c r="K1065" s="20" t="s">
        <v>4130</v>
      </c>
      <c r="L1065" s="21" t="s">
        <v>6082</v>
      </c>
      <c r="M1065" s="20" t="s">
        <v>6083</v>
      </c>
      <c r="N1065" s="20" t="s">
        <v>6084</v>
      </c>
      <c r="O1065" s="20">
        <v>10</v>
      </c>
      <c r="P1065" s="21" t="s">
        <v>4131</v>
      </c>
      <c r="Q1065" s="20" t="s">
        <v>4099</v>
      </c>
      <c r="R1065" s="21" t="s">
        <v>4132</v>
      </c>
      <c r="S1065" s="21" t="s">
        <v>4133</v>
      </c>
      <c r="T1065" s="20">
        <v>73431</v>
      </c>
      <c r="U1065" s="20">
        <v>4</v>
      </c>
      <c r="V1065" s="20">
        <v>0</v>
      </c>
      <c r="W1065" s="20" t="s">
        <v>6085</v>
      </c>
      <c r="Y1065" s="22">
        <v>45941.599705786997</v>
      </c>
      <c r="AA1065" s="20" t="s">
        <v>4134</v>
      </c>
      <c r="AB1065" s="27">
        <v>9106054776</v>
      </c>
      <c r="AC1065" s="25" t="str">
        <f>VLOOKUP(AB1065,Data!AF:AG,2,0)</f>
        <v>9106054776-00161296</v>
      </c>
      <c r="AE1065" s="25" t="str">
        <f>VLOOKUP(AC1065,Data!A:G,7,0)</f>
        <v>00161296</v>
      </c>
      <c r="AF1065" s="25" t="str">
        <f>VLOOKUP(AC1065,Data!A:D,4,0)</f>
        <v>11/10/2025</v>
      </c>
      <c r="AG1065" s="20" t="s">
        <v>198</v>
      </c>
      <c r="AH1065" s="25" t="s">
        <v>10564</v>
      </c>
      <c r="AI1065" s="25" t="str">
        <f>VLOOKUP(AG1065,'mã win'!B:K,10,0)</f>
        <v>N</v>
      </c>
      <c r="AJ1065" s="20" t="str">
        <f>VLOOKUP(Q1065,'mã sp'!A:B,2,0)</f>
        <v>CGM300</v>
      </c>
      <c r="AK1065" s="25" t="str">
        <f>VLOOKUP(AC1065,Data!A:F,6,0)</f>
        <v>K25TTM</v>
      </c>
      <c r="AL1065" s="20" t="str">
        <f t="shared" si="64"/>
        <v>2AVI WM+ HCM Block D MT Eastmark City</v>
      </c>
      <c r="AM1065" s="20" t="str">
        <f>VLOOKUP(AC1065,Data!A:M,13,0)</f>
        <v>0104918404</v>
      </c>
      <c r="AN1065" s="20">
        <f>MATCH(L1065,[1]Khach_hang!$O:$O,0)</f>
        <v>578</v>
      </c>
      <c r="AO1065" s="20" t="str">
        <f t="shared" si="65"/>
        <v>WIN2AVI</v>
      </c>
      <c r="AP1065" s="20" t="str">
        <f>IF(AND(AM1065="0104918404",AO1065=""),"WIN"&amp;L1065,IF(AO1065="",VLOOKUP(AM1065,'mã win'!B:J,9,0),""))</f>
        <v/>
      </c>
      <c r="AQ1065" s="25" t="str">
        <f t="shared" si="66"/>
        <v>WIN2AVI</v>
      </c>
      <c r="AR1065" s="1">
        <f t="shared" si="67"/>
        <v>317221.92</v>
      </c>
    </row>
    <row r="1066" spans="1:44" x14ac:dyDescent="0.25">
      <c r="A1066" s="20">
        <v>8576</v>
      </c>
      <c r="B1066" s="21">
        <v>9106054849</v>
      </c>
      <c r="C1066" s="22">
        <v>45941</v>
      </c>
      <c r="D1066" s="22">
        <v>45946</v>
      </c>
      <c r="E1066" s="23">
        <v>45941.601895104199</v>
      </c>
      <c r="F1066" s="21" t="s">
        <v>8143</v>
      </c>
      <c r="G1066" s="22"/>
      <c r="H1066" s="20" t="s">
        <v>4127</v>
      </c>
      <c r="I1066" s="21" t="s">
        <v>4128</v>
      </c>
      <c r="J1066" s="20" t="s">
        <v>4129</v>
      </c>
      <c r="K1066" s="20" t="s">
        <v>4130</v>
      </c>
      <c r="L1066" s="21" t="s">
        <v>8144</v>
      </c>
      <c r="M1066" s="20" t="s">
        <v>8145</v>
      </c>
      <c r="N1066" s="20" t="s">
        <v>8146</v>
      </c>
      <c r="O1066" s="20">
        <v>10</v>
      </c>
      <c r="P1066" s="21" t="s">
        <v>4137</v>
      </c>
      <c r="Q1066" s="20" t="s">
        <v>4098</v>
      </c>
      <c r="R1066" s="21" t="s">
        <v>4138</v>
      </c>
      <c r="S1066" s="21" t="s">
        <v>4133</v>
      </c>
      <c r="T1066" s="20">
        <v>111058</v>
      </c>
      <c r="U1066" s="20">
        <v>3</v>
      </c>
      <c r="V1066" s="20">
        <v>0</v>
      </c>
      <c r="W1066" s="20" t="s">
        <v>8145</v>
      </c>
      <c r="X1066" s="20" t="s">
        <v>8147</v>
      </c>
      <c r="Y1066" s="22">
        <v>45941.6018954514</v>
      </c>
      <c r="AA1066" s="20" t="s">
        <v>4134</v>
      </c>
      <c r="AB1066" s="27">
        <v>9106054849</v>
      </c>
      <c r="AC1066" s="25" t="str">
        <f>VLOOKUP(AB1066,Data!AF:AG,2,0)</f>
        <v>9106054849-00029115</v>
      </c>
      <c r="AE1066" s="25" t="str">
        <f>VLOOKUP(AC1066,Data!A:G,7,0)</f>
        <v>00029115</v>
      </c>
      <c r="AF1066" s="25" t="str">
        <f>VLOOKUP(AC1066,Data!A:D,4,0)</f>
        <v>11/10/2025</v>
      </c>
      <c r="AG1066" s="20" t="s">
        <v>310</v>
      </c>
      <c r="AH1066" s="25" t="s">
        <v>3819</v>
      </c>
      <c r="AI1066" s="25" t="str">
        <f>VLOOKUP(AG1066,'mã win'!B:K,10,0)</f>
        <v>B</v>
      </c>
      <c r="AJ1066" s="20" t="str">
        <f>VLOOKUP(Q1066,'mã sp'!A:B,2,0)</f>
        <v>GM500</v>
      </c>
      <c r="AK1066" s="25" t="str">
        <f>VLOOKUP(AC1066,Data!A:F,6,0)</f>
        <v>K25TTM</v>
      </c>
      <c r="AL1066" s="20" t="str">
        <f t="shared" si="64"/>
        <v>4712 WM+ HYN Thôn Trai Trang</v>
      </c>
      <c r="AM1066" s="20" t="str">
        <f>VLOOKUP(AC1066,Data!A:M,13,0)</f>
        <v>0104918404-056</v>
      </c>
      <c r="AO1066" s="20" t="str">
        <f t="shared" si="65"/>
        <v/>
      </c>
      <c r="AP1066" s="20" t="str">
        <f>IF(AND(AM1066="0104918404",AO1066=""),"WIN"&amp;L1066,IF(AO1066="",VLOOKUP(AM1066,'mã win'!B:J,9,0),""))</f>
        <v>WIN-056</v>
      </c>
      <c r="AQ1066" s="25" t="str">
        <f t="shared" si="66"/>
        <v>WIN-056</v>
      </c>
      <c r="AR1066" s="1">
        <f t="shared" si="67"/>
        <v>359827.92</v>
      </c>
    </row>
    <row r="1067" spans="1:44" x14ac:dyDescent="0.25">
      <c r="A1067" s="20">
        <v>8577</v>
      </c>
      <c r="B1067" s="21">
        <v>9106054856</v>
      </c>
      <c r="C1067" s="22">
        <v>45941</v>
      </c>
      <c r="D1067" s="22">
        <v>45944</v>
      </c>
      <c r="E1067" s="23">
        <v>45941.603908645797</v>
      </c>
      <c r="F1067" s="21" t="s">
        <v>8148</v>
      </c>
      <c r="G1067" s="22"/>
      <c r="H1067" s="20" t="s">
        <v>4127</v>
      </c>
      <c r="I1067" s="21" t="s">
        <v>4128</v>
      </c>
      <c r="J1067" s="20" t="s">
        <v>4129</v>
      </c>
      <c r="K1067" s="20" t="s">
        <v>4130</v>
      </c>
      <c r="L1067" s="21" t="s">
        <v>5753</v>
      </c>
      <c r="M1067" s="20" t="s">
        <v>5754</v>
      </c>
      <c r="N1067" s="20" t="s">
        <v>5755</v>
      </c>
      <c r="O1067" s="20">
        <v>10</v>
      </c>
      <c r="P1067" s="21" t="s">
        <v>4152</v>
      </c>
      <c r="Q1067" s="20" t="s">
        <v>4012</v>
      </c>
      <c r="R1067" s="21" t="s">
        <v>4153</v>
      </c>
      <c r="S1067" s="21" t="s">
        <v>4133</v>
      </c>
      <c r="T1067" s="20">
        <v>50182</v>
      </c>
      <c r="U1067" s="20">
        <v>2</v>
      </c>
      <c r="V1067" s="20">
        <v>0</v>
      </c>
      <c r="W1067" s="20" t="s">
        <v>5754</v>
      </c>
      <c r="X1067" s="20" t="s">
        <v>4161</v>
      </c>
      <c r="Y1067" s="22">
        <v>45941.603908830999</v>
      </c>
      <c r="AA1067" s="20" t="s">
        <v>4134</v>
      </c>
      <c r="AB1067" s="27">
        <v>9106054856</v>
      </c>
      <c r="AC1067" s="25" t="str">
        <f>VLOOKUP(AB1067,Data!AF:AG,2,0)</f>
        <v>9106054856-00081730</v>
      </c>
      <c r="AE1067" s="25" t="str">
        <f>VLOOKUP(AC1067,Data!A:G,7,0)</f>
        <v>00081730</v>
      </c>
      <c r="AF1067" s="25" t="str">
        <f>VLOOKUP(AC1067,Data!A:D,4,0)</f>
        <v>11/10/2025</v>
      </c>
      <c r="AG1067" s="20" t="s">
        <v>64</v>
      </c>
      <c r="AH1067" s="25" t="s">
        <v>3639</v>
      </c>
      <c r="AI1067" s="25" t="str">
        <f>VLOOKUP(AG1067,'mã win'!B:K,10,0)</f>
        <v>N</v>
      </c>
      <c r="AJ1067" s="20" t="str">
        <f>VLOOKUP(Q1067,'mã sp'!A:B,2,0)</f>
        <v>GTLX250G</v>
      </c>
      <c r="AK1067" s="25" t="str">
        <f>VLOOKUP(AC1067,Data!A:F,6,0)</f>
        <v>K25TTM</v>
      </c>
      <c r="AL1067" s="20" t="str">
        <f t="shared" si="64"/>
        <v>3418 WM+ DNG 56 Doản Uẩn</v>
      </c>
      <c r="AM1067" s="20" t="str">
        <f>VLOOKUP(AC1067,Data!A:M,13,0)</f>
        <v>0104918404-009</v>
      </c>
      <c r="AO1067" s="20" t="str">
        <f t="shared" si="65"/>
        <v/>
      </c>
      <c r="AP1067" s="20" t="str">
        <f>IF(AND(AM1067="0104918404",AO1067=""),"WIN"&amp;L1067,IF(AO1067="",VLOOKUP(AM1067,'mã win'!B:J,9,0),""))</f>
        <v>WIN-DNG-01-009</v>
      </c>
      <c r="AQ1067" s="25" t="str">
        <f t="shared" si="66"/>
        <v>WIN-DNG-01-009</v>
      </c>
      <c r="AR1067" s="1">
        <f t="shared" si="67"/>
        <v>108393.12</v>
      </c>
    </row>
    <row r="1068" spans="1:44" x14ac:dyDescent="0.25">
      <c r="A1068" s="20">
        <v>8578</v>
      </c>
      <c r="B1068" s="21">
        <v>9106054932</v>
      </c>
      <c r="C1068" s="22">
        <v>45941</v>
      </c>
      <c r="D1068" s="22">
        <v>45946</v>
      </c>
      <c r="E1068" s="23">
        <v>45941.608262118098</v>
      </c>
      <c r="F1068" s="21" t="s">
        <v>8149</v>
      </c>
      <c r="G1068" s="22"/>
      <c r="H1068" s="20" t="s">
        <v>4127</v>
      </c>
      <c r="I1068" s="21" t="s">
        <v>4128</v>
      </c>
      <c r="J1068" s="20" t="s">
        <v>4129</v>
      </c>
      <c r="K1068" s="20" t="s">
        <v>4130</v>
      </c>
      <c r="L1068" s="21" t="s">
        <v>5689</v>
      </c>
      <c r="M1068" s="20" t="s">
        <v>5690</v>
      </c>
      <c r="N1068" s="20" t="s">
        <v>5691</v>
      </c>
      <c r="O1068" s="20">
        <v>10</v>
      </c>
      <c r="P1068" s="21" t="s">
        <v>4137</v>
      </c>
      <c r="Q1068" s="20" t="s">
        <v>4098</v>
      </c>
      <c r="R1068" s="21" t="s">
        <v>4138</v>
      </c>
      <c r="S1068" s="21" t="s">
        <v>4133</v>
      </c>
      <c r="T1068" s="20">
        <v>111058</v>
      </c>
      <c r="U1068" s="20">
        <v>1</v>
      </c>
      <c r="V1068" s="20">
        <v>0</v>
      </c>
      <c r="W1068" s="20" t="s">
        <v>5692</v>
      </c>
      <c r="Y1068" s="22">
        <v>45941.608262465299</v>
      </c>
      <c r="AA1068" s="20" t="s">
        <v>4134</v>
      </c>
      <c r="AB1068" s="27">
        <v>9106054932</v>
      </c>
      <c r="AC1068" s="25" t="str">
        <f>VLOOKUP(AB1068,Data!AF:AG,2,0)</f>
        <v>9106054932-00485704</v>
      </c>
      <c r="AE1068" s="25" t="str">
        <f>VLOOKUP(AC1068,Data!A:G,7,0)</f>
        <v>00485704</v>
      </c>
      <c r="AF1068" s="25" t="str">
        <f>VLOOKUP(AC1068,Data!A:D,4,0)</f>
        <v>11/10/2025</v>
      </c>
      <c r="AG1068" s="20" t="s">
        <v>55</v>
      </c>
      <c r="AH1068" s="25" t="s">
        <v>14532</v>
      </c>
      <c r="AI1068" s="25" t="str">
        <f>VLOOKUP(AG1068,'mã win'!B:K,10,0)</f>
        <v>B</v>
      </c>
      <c r="AJ1068" s="20" t="str">
        <f>VLOOKUP(Q1068,'mã sp'!A:B,2,0)</f>
        <v>GM500</v>
      </c>
      <c r="AK1068" s="25" t="str">
        <f>VLOOKUP(AC1068,Data!A:F,6,0)</f>
        <v>K25TTM</v>
      </c>
      <c r="AL1068" s="20" t="str">
        <f t="shared" si="64"/>
        <v>2AAI WM+ HNI 144, TDP Tân Xuân, Xuân Mai</v>
      </c>
      <c r="AM1068" s="20" t="str">
        <f>VLOOKUP(AC1068,Data!A:M,13,0)</f>
        <v>0104918404-002</v>
      </c>
      <c r="AN1068" s="20">
        <f>MATCH(L1068,[1]Khach_hang!$O:$O,0)</f>
        <v>437</v>
      </c>
      <c r="AO1068" s="20" t="str">
        <f t="shared" si="65"/>
        <v>WIN2AAI</v>
      </c>
      <c r="AP1068" s="20" t="str">
        <f>IF(AND(AM1068="0104918404",AO1068=""),"WIN"&amp;L1068,IF(AO1068="",VLOOKUP(AM1068,'mã win'!B:J,9,0),""))</f>
        <v/>
      </c>
      <c r="AQ1068" s="25" t="str">
        <f t="shared" si="66"/>
        <v>WIN2AAI</v>
      </c>
      <c r="AR1068" s="1">
        <f t="shared" si="67"/>
        <v>119942.64</v>
      </c>
    </row>
    <row r="1069" spans="1:44" x14ac:dyDescent="0.25">
      <c r="A1069" s="20">
        <v>8579</v>
      </c>
      <c r="B1069" s="21">
        <v>9106054933</v>
      </c>
      <c r="C1069" s="22">
        <v>45941</v>
      </c>
      <c r="D1069" s="22">
        <v>45946</v>
      </c>
      <c r="E1069" s="23">
        <v>45941.6084134259</v>
      </c>
      <c r="F1069" s="21" t="s">
        <v>8150</v>
      </c>
      <c r="G1069" s="22"/>
      <c r="H1069" s="20" t="s">
        <v>4127</v>
      </c>
      <c r="I1069" s="21" t="s">
        <v>4128</v>
      </c>
      <c r="J1069" s="20" t="s">
        <v>4129</v>
      </c>
      <c r="K1069" s="20" t="s">
        <v>4130</v>
      </c>
      <c r="L1069" s="21" t="s">
        <v>4954</v>
      </c>
      <c r="M1069" s="20" t="s">
        <v>4955</v>
      </c>
      <c r="N1069" s="20" t="s">
        <v>4956</v>
      </c>
      <c r="O1069" s="20">
        <v>10</v>
      </c>
      <c r="P1069" s="21" t="s">
        <v>4135</v>
      </c>
      <c r="Q1069" s="20" t="s">
        <v>4086</v>
      </c>
      <c r="R1069" s="21" t="s">
        <v>4136</v>
      </c>
      <c r="S1069" s="21" t="s">
        <v>4133</v>
      </c>
      <c r="T1069" s="20">
        <v>45588</v>
      </c>
      <c r="U1069" s="20">
        <v>8</v>
      </c>
      <c r="V1069" s="20">
        <v>0</v>
      </c>
      <c r="W1069" s="20" t="s">
        <v>4955</v>
      </c>
      <c r="Y1069" s="22">
        <v>45941.608413576403</v>
      </c>
      <c r="AA1069" s="20" t="s">
        <v>4134</v>
      </c>
      <c r="AB1069" s="27">
        <v>9106054933</v>
      </c>
      <c r="AC1069" s="25" t="str">
        <f>VLOOKUP(AB1069,Data!AF:AG,2,0)</f>
        <v>9106054933-00047934</v>
      </c>
      <c r="AE1069" s="25" t="str">
        <f>VLOOKUP(AC1069,Data!A:G,7,0)</f>
        <v>00047934</v>
      </c>
      <c r="AF1069" s="25" t="str">
        <f>VLOOKUP(AC1069,Data!A:D,4,0)</f>
        <v>11/10/2025</v>
      </c>
      <c r="AG1069" s="20" t="s">
        <v>407</v>
      </c>
      <c r="AH1069" s="25" t="s">
        <v>3627</v>
      </c>
      <c r="AI1069" s="25" t="str">
        <f>VLOOKUP(AG1069,'mã win'!B:K,10,0)</f>
        <v>B</v>
      </c>
      <c r="AJ1069" s="20" t="str">
        <f>VLOOKUP(Q1069,'mã sp'!A:B,2,0)</f>
        <v>TH200</v>
      </c>
      <c r="AK1069" s="25" t="str">
        <f>VLOOKUP(AC1069,Data!A:F,6,0)</f>
        <v>K25TTM</v>
      </c>
      <c r="AL1069" s="20" t="str">
        <f t="shared" si="64"/>
        <v>6077 WM+ QNH 175 Nguyễn Trãi</v>
      </c>
      <c r="AM1069" s="20" t="str">
        <f>VLOOKUP(AC1069,Data!A:M,13,0)</f>
        <v>0104918404-007</v>
      </c>
      <c r="AO1069" s="20" t="str">
        <f t="shared" si="65"/>
        <v/>
      </c>
      <c r="AP1069" s="20" t="str">
        <f>IF(AND(AM1069="0104918404",AO1069=""),"WIN"&amp;L1069,IF(AO1069="",VLOOKUP(AM1069,'mã win'!B:J,9,0),""))</f>
        <v>WIN-QNH-00-007</v>
      </c>
      <c r="AQ1069" s="25" t="str">
        <f t="shared" si="66"/>
        <v>WIN-QNH-00-007</v>
      </c>
      <c r="AR1069" s="1">
        <f t="shared" si="67"/>
        <v>393880.32000000001</v>
      </c>
    </row>
    <row r="1070" spans="1:44" x14ac:dyDescent="0.25">
      <c r="A1070" s="20">
        <v>8580</v>
      </c>
      <c r="B1070" s="21">
        <v>9106054939</v>
      </c>
      <c r="C1070" s="22">
        <v>45941</v>
      </c>
      <c r="D1070" s="22">
        <v>45941</v>
      </c>
      <c r="E1070" s="23">
        <v>45941.6092951389</v>
      </c>
      <c r="F1070" s="21" t="s">
        <v>8151</v>
      </c>
      <c r="G1070" s="22"/>
      <c r="H1070" s="20" t="s">
        <v>4127</v>
      </c>
      <c r="I1070" s="21" t="s">
        <v>4128</v>
      </c>
      <c r="J1070" s="20" t="s">
        <v>4129</v>
      </c>
      <c r="K1070" s="20" t="s">
        <v>4130</v>
      </c>
      <c r="L1070" s="21" t="s">
        <v>5310</v>
      </c>
      <c r="M1070" s="20" t="s">
        <v>5311</v>
      </c>
      <c r="N1070" s="20" t="s">
        <v>5312</v>
      </c>
      <c r="O1070" s="20">
        <v>10</v>
      </c>
      <c r="P1070" s="21" t="s">
        <v>4176</v>
      </c>
      <c r="Q1070" s="20" t="s">
        <v>4009</v>
      </c>
      <c r="R1070" s="21" t="s">
        <v>4177</v>
      </c>
      <c r="S1070" s="21" t="s">
        <v>4133</v>
      </c>
      <c r="T1070" s="20">
        <v>41328</v>
      </c>
      <c r="U1070" s="20">
        <v>1</v>
      </c>
      <c r="V1070" s="20">
        <v>0</v>
      </c>
      <c r="W1070" s="20" t="s">
        <v>5311</v>
      </c>
      <c r="Y1070" s="22">
        <v>45941.609295254602</v>
      </c>
      <c r="AA1070" s="20" t="s">
        <v>4134</v>
      </c>
      <c r="AB1070" s="27">
        <v>9106054939</v>
      </c>
      <c r="AC1070" s="25" t="str">
        <f>VLOOKUP(AB1070,Data!AF:AG,2,0)</f>
        <v>9106054939-00005361</v>
      </c>
      <c r="AE1070" s="25" t="str">
        <f>VLOOKUP(AC1070,Data!A:G,7,0)</f>
        <v>00005361</v>
      </c>
      <c r="AF1070" s="25" t="str">
        <f>VLOOKUP(AC1070,Data!A:D,4,0)</f>
        <v>11/10/2025</v>
      </c>
      <c r="AG1070" s="20" t="s">
        <v>590</v>
      </c>
      <c r="AH1070" s="25" t="s">
        <v>3784</v>
      </c>
      <c r="AI1070" s="25" t="str">
        <f>VLOOKUP(AG1070,'mã win'!B:K,10,0)</f>
        <v>B</v>
      </c>
      <c r="AJ1070" s="20" t="str">
        <f>VLOOKUP(Q1070,'mã sp'!A:B,2,0)</f>
        <v>GSG250</v>
      </c>
      <c r="AK1070" s="25" t="str">
        <f>VLOOKUP(AC1070,Data!A:F,6,0)</f>
        <v>K25TTM</v>
      </c>
      <c r="AL1070" s="20" t="str">
        <f t="shared" si="64"/>
        <v>2ACE WM+ QBH QL1A, Hải Phú</v>
      </c>
      <c r="AM1070" s="20" t="str">
        <f>VLOOKUP(AC1070,Data!A:M,13,0)</f>
        <v>0104918404-045</v>
      </c>
      <c r="AO1070" s="20" t="str">
        <f t="shared" si="65"/>
        <v/>
      </c>
      <c r="AP1070" s="20" t="str">
        <f>IF(AND(AM1070="0104918404",AO1070=""),"WIN"&amp;L1070,IF(AO1070="",VLOOKUP(AM1070,'mã win'!B:J,9,0),""))</f>
        <v>WIN-045</v>
      </c>
      <c r="AQ1070" s="25" t="str">
        <f t="shared" si="66"/>
        <v>WIN-045</v>
      </c>
      <c r="AR1070" s="1">
        <f t="shared" si="67"/>
        <v>44634.239999999998</v>
      </c>
    </row>
    <row r="1071" spans="1:44" x14ac:dyDescent="0.25">
      <c r="A1071" s="20">
        <v>8581</v>
      </c>
      <c r="B1071" s="21">
        <v>9106054939</v>
      </c>
      <c r="C1071" s="22">
        <v>45941</v>
      </c>
      <c r="D1071" s="22">
        <v>45941</v>
      </c>
      <c r="E1071" s="23">
        <v>45941.6092951389</v>
      </c>
      <c r="F1071" s="21" t="s">
        <v>8151</v>
      </c>
      <c r="G1071" s="22"/>
      <c r="H1071" s="20" t="s">
        <v>4127</v>
      </c>
      <c r="I1071" s="21" t="s">
        <v>4128</v>
      </c>
      <c r="J1071" s="20" t="s">
        <v>4129</v>
      </c>
      <c r="K1071" s="20" t="s">
        <v>4130</v>
      </c>
      <c r="L1071" s="21" t="s">
        <v>5310</v>
      </c>
      <c r="M1071" s="20" t="s">
        <v>5311</v>
      </c>
      <c r="N1071" s="20" t="s">
        <v>5312</v>
      </c>
      <c r="O1071" s="20">
        <v>20</v>
      </c>
      <c r="P1071" s="21" t="s">
        <v>4171</v>
      </c>
      <c r="Q1071" s="20" t="s">
        <v>3998</v>
      </c>
      <c r="R1071" s="21" t="s">
        <v>4172</v>
      </c>
      <c r="S1071" s="21" t="s">
        <v>4133</v>
      </c>
      <c r="T1071" s="20">
        <v>49500</v>
      </c>
      <c r="U1071" s="20">
        <v>1</v>
      </c>
      <c r="V1071" s="20">
        <v>0</v>
      </c>
      <c r="W1071" s="20" t="s">
        <v>5311</v>
      </c>
      <c r="Y1071" s="22">
        <v>45941.609295254602</v>
      </c>
      <c r="AA1071" s="20" t="s">
        <v>4134</v>
      </c>
      <c r="AB1071" s="27">
        <v>9106054939</v>
      </c>
      <c r="AC1071" s="25" t="str">
        <f>VLOOKUP(AB1071,Data!AF:AG,2,0)</f>
        <v>9106054939-00005361</v>
      </c>
      <c r="AE1071" s="25" t="str">
        <f>VLOOKUP(AC1071,Data!A:G,7,0)</f>
        <v>00005361</v>
      </c>
      <c r="AF1071" s="25" t="str">
        <f>VLOOKUP(AC1071,Data!A:D,4,0)</f>
        <v>11/10/2025</v>
      </c>
      <c r="AG1071" s="20" t="s">
        <v>590</v>
      </c>
      <c r="AH1071" s="25" t="s">
        <v>3784</v>
      </c>
      <c r="AI1071" s="25" t="str">
        <f>VLOOKUP(AG1071,'mã win'!B:K,10,0)</f>
        <v>B</v>
      </c>
      <c r="AJ1071" s="20" t="str">
        <f>VLOOKUP(Q1071,'mã sp'!A:B,2,0)</f>
        <v>GL250</v>
      </c>
      <c r="AK1071" s="25" t="str">
        <f>VLOOKUP(AC1071,Data!A:F,6,0)</f>
        <v>K25TTM</v>
      </c>
      <c r="AL1071" s="20" t="str">
        <f t="shared" si="64"/>
        <v>2ACE WM+ QBH QL1A, Hải Phú</v>
      </c>
      <c r="AM1071" s="20" t="str">
        <f>VLOOKUP(AC1071,Data!A:M,13,0)</f>
        <v>0104918404-045</v>
      </c>
      <c r="AO1071" s="20" t="str">
        <f t="shared" si="65"/>
        <v/>
      </c>
      <c r="AP1071" s="20" t="str">
        <f>IF(AND(AM1071="0104918404",AO1071=""),"WIN"&amp;L1071,IF(AO1071="",VLOOKUP(AM1071,'mã win'!B:J,9,0),""))</f>
        <v>WIN-045</v>
      </c>
      <c r="AQ1071" s="25" t="str">
        <f t="shared" si="66"/>
        <v>WIN-045</v>
      </c>
      <c r="AR1071" s="1">
        <f t="shared" si="67"/>
        <v>53460</v>
      </c>
    </row>
    <row r="1072" spans="1:44" x14ac:dyDescent="0.25">
      <c r="A1072" s="20">
        <v>8582</v>
      </c>
      <c r="B1072" s="21">
        <v>9106054978</v>
      </c>
      <c r="C1072" s="22">
        <v>45941</v>
      </c>
      <c r="D1072" s="22">
        <v>45941</v>
      </c>
      <c r="E1072" s="23">
        <v>45941.609731053199</v>
      </c>
      <c r="F1072" s="21" t="s">
        <v>8152</v>
      </c>
      <c r="G1072" s="22"/>
      <c r="H1072" s="20" t="s">
        <v>4127</v>
      </c>
      <c r="I1072" s="21" t="s">
        <v>4128</v>
      </c>
      <c r="J1072" s="20" t="s">
        <v>4129</v>
      </c>
      <c r="K1072" s="20" t="s">
        <v>4130</v>
      </c>
      <c r="L1072" s="21" t="s">
        <v>4907</v>
      </c>
      <c r="M1072" s="20" t="s">
        <v>4908</v>
      </c>
      <c r="N1072" s="20" t="s">
        <v>4909</v>
      </c>
      <c r="O1072" s="20">
        <v>10</v>
      </c>
      <c r="P1072" s="21" t="s">
        <v>4150</v>
      </c>
      <c r="Q1072" s="20" t="s">
        <v>3966</v>
      </c>
      <c r="R1072" s="21" t="s">
        <v>4151</v>
      </c>
      <c r="S1072" s="21" t="s">
        <v>4133</v>
      </c>
      <c r="T1072" s="20">
        <v>70950</v>
      </c>
      <c r="U1072" s="20">
        <v>2</v>
      </c>
      <c r="V1072" s="20">
        <v>0</v>
      </c>
      <c r="W1072" s="20" t="s">
        <v>4910</v>
      </c>
      <c r="X1072" s="20" t="s">
        <v>4911</v>
      </c>
      <c r="Y1072" s="22">
        <v>45941.6097315972</v>
      </c>
      <c r="AA1072" s="20" t="s">
        <v>4134</v>
      </c>
      <c r="AB1072" s="27">
        <v>9106054978</v>
      </c>
      <c r="AC1072" s="25" t="str">
        <f>VLOOKUP(AB1072,Data!AF:AG,2,0)</f>
        <v>9106054978-00161310</v>
      </c>
      <c r="AE1072" s="25" t="str">
        <f>VLOOKUP(AC1072,Data!A:G,7,0)</f>
        <v>00161310</v>
      </c>
      <c r="AF1072" s="25" t="str">
        <f>VLOOKUP(AC1072,Data!A:D,4,0)</f>
        <v>11/10/2025</v>
      </c>
      <c r="AG1072" s="20" t="s">
        <v>198</v>
      </c>
      <c r="AH1072" s="25" t="s">
        <v>14533</v>
      </c>
      <c r="AI1072" s="25" t="str">
        <f>VLOOKUP(AG1072,'mã win'!B:K,10,0)</f>
        <v>N</v>
      </c>
      <c r="AJ1072" s="20" t="str">
        <f>VLOOKUP(Q1072,'mã sp'!A:B,2,0)</f>
        <v>CN300</v>
      </c>
      <c r="AK1072" s="25" t="str">
        <f>VLOOKUP(AC1072,Data!A:F,6,0)</f>
        <v>K25TTM</v>
      </c>
      <c r="AL1072" s="20" t="str">
        <f t="shared" si="64"/>
        <v>3635 WIN HCM 104 Thống Nhất</v>
      </c>
      <c r="AM1072" s="20" t="str">
        <f>VLOOKUP(AC1072,Data!A:M,13,0)</f>
        <v>0104918404</v>
      </c>
      <c r="AN1072" s="20">
        <f>MATCH(L1072,[1]Khach_hang!$O:$O,0)</f>
        <v>904</v>
      </c>
      <c r="AO1072" s="20" t="str">
        <f t="shared" si="65"/>
        <v>WIN3635</v>
      </c>
      <c r="AP1072" s="20" t="str">
        <f>IF(AND(AM1072="0104918404",AO1072=""),"WIN"&amp;L1072,IF(AO1072="",VLOOKUP(AM1072,'mã win'!B:J,9,0),""))</f>
        <v/>
      </c>
      <c r="AQ1072" s="25" t="str">
        <f t="shared" si="66"/>
        <v>WIN3635</v>
      </c>
      <c r="AR1072" s="1">
        <f t="shared" si="67"/>
        <v>153252</v>
      </c>
    </row>
    <row r="1073" spans="1:44" x14ac:dyDescent="0.25">
      <c r="A1073" s="20">
        <v>8583</v>
      </c>
      <c r="B1073" s="21">
        <v>9106054980</v>
      </c>
      <c r="C1073" s="22">
        <v>45941</v>
      </c>
      <c r="D1073" s="22">
        <v>45941</v>
      </c>
      <c r="E1073" s="23">
        <v>45941.609874571797</v>
      </c>
      <c r="F1073" s="21" t="s">
        <v>8153</v>
      </c>
      <c r="G1073" s="22"/>
      <c r="H1073" s="20" t="s">
        <v>4127</v>
      </c>
      <c r="I1073" s="21" t="s">
        <v>4128</v>
      </c>
      <c r="J1073" s="20" t="s">
        <v>4129</v>
      </c>
      <c r="K1073" s="20" t="s">
        <v>4130</v>
      </c>
      <c r="L1073" s="21" t="s">
        <v>7801</v>
      </c>
      <c r="M1073" s="20" t="s">
        <v>7802</v>
      </c>
      <c r="N1073" s="20" t="s">
        <v>7803</v>
      </c>
      <c r="O1073" s="20">
        <v>10</v>
      </c>
      <c r="P1073" s="21" t="s">
        <v>4141</v>
      </c>
      <c r="Q1073" s="20" t="s">
        <v>4058</v>
      </c>
      <c r="R1073" s="21" t="s">
        <v>4142</v>
      </c>
      <c r="S1073" s="21" t="s">
        <v>4133</v>
      </c>
      <c r="T1073" s="20">
        <v>37720</v>
      </c>
      <c r="U1073" s="20">
        <v>2</v>
      </c>
      <c r="V1073" s="20">
        <v>0</v>
      </c>
      <c r="W1073" s="20" t="s">
        <v>7802</v>
      </c>
      <c r="X1073" s="20" t="s">
        <v>7804</v>
      </c>
      <c r="Y1073" s="22">
        <v>45941.609874571797</v>
      </c>
      <c r="AA1073" s="20" t="s">
        <v>4134</v>
      </c>
      <c r="AB1073" s="27">
        <v>9106054980</v>
      </c>
      <c r="AC1073" s="25" t="str">
        <f>VLOOKUP(AB1073,Data!AF:AG,2,0)</f>
        <v>9106054980-00485720</v>
      </c>
      <c r="AE1073" s="25" t="str">
        <f>VLOOKUP(AC1073,Data!A:G,7,0)</f>
        <v>00485720</v>
      </c>
      <c r="AF1073" s="25" t="str">
        <f>VLOOKUP(AC1073,Data!A:D,4,0)</f>
        <v>11/10/2025</v>
      </c>
      <c r="AG1073" s="20" t="s">
        <v>55</v>
      </c>
      <c r="AH1073" s="25" t="s">
        <v>11407</v>
      </c>
      <c r="AI1073" s="25" t="str">
        <f>VLOOKUP(AG1073,'mã win'!B:K,10,0)</f>
        <v>B</v>
      </c>
      <c r="AJ1073" s="20" t="str">
        <f>VLOOKUP(Q1073,'mã sp'!A:B,2,0)</f>
        <v>MNH250</v>
      </c>
      <c r="AK1073" s="25" t="str">
        <f>VLOOKUP(AC1073,Data!A:F,6,0)</f>
        <v>K25TTM</v>
      </c>
      <c r="AL1073" s="20" t="str">
        <f t="shared" si="64"/>
        <v>3840 WM+ HNI 536A Minh Khai</v>
      </c>
      <c r="AM1073" s="20" t="str">
        <f>VLOOKUP(AC1073,Data!A:M,13,0)</f>
        <v>0104918404-002</v>
      </c>
      <c r="AN1073" s="20">
        <f>MATCH(L1073,[1]Khach_hang!$O:$O,0)</f>
        <v>979</v>
      </c>
      <c r="AO1073" s="20" t="str">
        <f t="shared" si="65"/>
        <v>WIN3840</v>
      </c>
      <c r="AP1073" s="20" t="str">
        <f>IF(AND(AM1073="0104918404",AO1073=""),"WIN"&amp;L1073,IF(AO1073="",VLOOKUP(AM1073,'mã win'!B:J,9,0),""))</f>
        <v/>
      </c>
      <c r="AQ1073" s="25" t="str">
        <f t="shared" si="66"/>
        <v>WIN3840</v>
      </c>
      <c r="AR1073" s="1">
        <f t="shared" si="67"/>
        <v>81475.199999999997</v>
      </c>
    </row>
    <row r="1074" spans="1:44" x14ac:dyDescent="0.25">
      <c r="A1074" s="20">
        <v>8584</v>
      </c>
      <c r="B1074" s="21">
        <v>9106054982</v>
      </c>
      <c r="C1074" s="22">
        <v>45941</v>
      </c>
      <c r="D1074" s="22">
        <v>45946</v>
      </c>
      <c r="E1074" s="23">
        <v>45941.6103675579</v>
      </c>
      <c r="F1074" s="21" t="s">
        <v>8154</v>
      </c>
      <c r="G1074" s="22"/>
      <c r="H1074" s="20" t="s">
        <v>4127</v>
      </c>
      <c r="I1074" s="21" t="s">
        <v>4128</v>
      </c>
      <c r="J1074" s="20" t="s">
        <v>4129</v>
      </c>
      <c r="K1074" s="20" t="s">
        <v>4130</v>
      </c>
      <c r="L1074" s="21" t="s">
        <v>8155</v>
      </c>
      <c r="M1074" s="20" t="s">
        <v>8156</v>
      </c>
      <c r="N1074" s="20" t="s">
        <v>8157</v>
      </c>
      <c r="O1074" s="20">
        <v>10</v>
      </c>
      <c r="P1074" s="21" t="s">
        <v>4137</v>
      </c>
      <c r="Q1074" s="20" t="s">
        <v>4098</v>
      </c>
      <c r="R1074" s="21" t="s">
        <v>4138</v>
      </c>
      <c r="S1074" s="21" t="s">
        <v>4133</v>
      </c>
      <c r="T1074" s="20">
        <v>111058</v>
      </c>
      <c r="U1074" s="20">
        <v>1</v>
      </c>
      <c r="V1074" s="20">
        <v>0</v>
      </c>
      <c r="W1074" s="20" t="s">
        <v>8156</v>
      </c>
      <c r="Y1074" s="22">
        <v>45941.610367673602</v>
      </c>
      <c r="AA1074" s="20" t="s">
        <v>4134</v>
      </c>
      <c r="AB1074" s="27">
        <v>9106054982</v>
      </c>
      <c r="AC1074" s="25" t="str">
        <f>VLOOKUP(AB1074,Data!AF:AG,2,0)</f>
        <v>9106054982-00485721</v>
      </c>
      <c r="AE1074" s="25" t="str">
        <f>VLOOKUP(AC1074,Data!A:G,7,0)</f>
        <v>00485721</v>
      </c>
      <c r="AF1074" s="25" t="str">
        <f>VLOOKUP(AC1074,Data!A:D,4,0)</f>
        <v>11/10/2025</v>
      </c>
      <c r="AG1074" s="20" t="s">
        <v>55</v>
      </c>
      <c r="AH1074" s="25" t="s">
        <v>13042</v>
      </c>
      <c r="AI1074" s="25" t="str">
        <f>VLOOKUP(AG1074,'mã win'!B:K,10,0)</f>
        <v>B</v>
      </c>
      <c r="AJ1074" s="20" t="str">
        <f>VLOOKUP(Q1074,'mã sp'!A:B,2,0)</f>
        <v>GM500</v>
      </c>
      <c r="AK1074" s="25" t="str">
        <f>VLOOKUP(AC1074,Data!A:F,6,0)</f>
        <v>K25TTM</v>
      </c>
      <c r="AL1074" s="20" t="str">
        <f t="shared" si="64"/>
        <v>6368 WM+ HNI Chẩn Kỳ, Ứng Hòa</v>
      </c>
      <c r="AM1074" s="20" t="str">
        <f>VLOOKUP(AC1074,Data!A:M,13,0)</f>
        <v>0104918404-002</v>
      </c>
      <c r="AN1074" s="20">
        <f>MATCH(L1074,[1]Khach_hang!$O:$O,0)</f>
        <v>1801</v>
      </c>
      <c r="AO1074" s="20" t="str">
        <f t="shared" si="65"/>
        <v>WIN6368</v>
      </c>
      <c r="AP1074" s="20" t="str">
        <f>IF(AND(AM1074="0104918404",AO1074=""),"WIN"&amp;L1074,IF(AO1074="",VLOOKUP(AM1074,'mã win'!B:J,9,0),""))</f>
        <v/>
      </c>
      <c r="AQ1074" s="25" t="str">
        <f t="shared" si="66"/>
        <v>WIN6368</v>
      </c>
      <c r="AR1074" s="1">
        <f t="shared" si="67"/>
        <v>119942.64</v>
      </c>
    </row>
    <row r="1075" spans="1:44" x14ac:dyDescent="0.25">
      <c r="A1075" s="20">
        <v>8585</v>
      </c>
      <c r="B1075" s="21">
        <v>9106054964</v>
      </c>
      <c r="C1075" s="22">
        <v>45941</v>
      </c>
      <c r="D1075" s="22">
        <v>45946</v>
      </c>
      <c r="E1075" s="23">
        <v>45941.611449456002</v>
      </c>
      <c r="F1075" s="21" t="s">
        <v>8158</v>
      </c>
      <c r="G1075" s="22"/>
      <c r="H1075" s="20" t="s">
        <v>4127</v>
      </c>
      <c r="I1075" s="21" t="s">
        <v>4128</v>
      </c>
      <c r="J1075" s="20" t="s">
        <v>4129</v>
      </c>
      <c r="K1075" s="20" t="s">
        <v>4130</v>
      </c>
      <c r="L1075" s="21" t="s">
        <v>5310</v>
      </c>
      <c r="M1075" s="20" t="s">
        <v>5311</v>
      </c>
      <c r="N1075" s="20" t="s">
        <v>5312</v>
      </c>
      <c r="O1075" s="20">
        <v>10</v>
      </c>
      <c r="P1075" s="21" t="s">
        <v>4137</v>
      </c>
      <c r="Q1075" s="20" t="s">
        <v>4098</v>
      </c>
      <c r="R1075" s="21" t="s">
        <v>4138</v>
      </c>
      <c r="S1075" s="21" t="s">
        <v>4133</v>
      </c>
      <c r="T1075" s="20">
        <v>111058</v>
      </c>
      <c r="U1075" s="20">
        <v>2</v>
      </c>
      <c r="V1075" s="20">
        <v>0</v>
      </c>
      <c r="W1075" s="20" t="s">
        <v>5311</v>
      </c>
      <c r="Y1075" s="22">
        <v>45941.611449502299</v>
      </c>
      <c r="AA1075" s="20" t="s">
        <v>4134</v>
      </c>
      <c r="AB1075" s="27">
        <v>9106054964</v>
      </c>
      <c r="AC1075" s="25" t="str">
        <f>VLOOKUP(AB1075,Data!AF:AG,2,0)</f>
        <v>9106054964-00005362</v>
      </c>
      <c r="AE1075" s="25" t="str">
        <f>VLOOKUP(AC1075,Data!A:G,7,0)</f>
        <v>00005362</v>
      </c>
      <c r="AF1075" s="25" t="str">
        <f>VLOOKUP(AC1075,Data!A:D,4,0)</f>
        <v>11/10/2025</v>
      </c>
      <c r="AG1075" s="20" t="s">
        <v>590</v>
      </c>
      <c r="AH1075" s="25" t="s">
        <v>3784</v>
      </c>
      <c r="AI1075" s="25" t="str">
        <f>VLOOKUP(AG1075,'mã win'!B:K,10,0)</f>
        <v>B</v>
      </c>
      <c r="AJ1075" s="20" t="str">
        <f>VLOOKUP(Q1075,'mã sp'!A:B,2,0)</f>
        <v>GM500</v>
      </c>
      <c r="AK1075" s="25" t="str">
        <f>VLOOKUP(AC1075,Data!A:F,6,0)</f>
        <v>K25TTM</v>
      </c>
      <c r="AL1075" s="20" t="str">
        <f t="shared" si="64"/>
        <v>2ACE WM+ QBH QL1A, Hải Phú</v>
      </c>
      <c r="AM1075" s="20" t="str">
        <f>VLOOKUP(AC1075,Data!A:M,13,0)</f>
        <v>0104918404-045</v>
      </c>
      <c r="AO1075" s="20" t="str">
        <f t="shared" si="65"/>
        <v/>
      </c>
      <c r="AP1075" s="20" t="str">
        <f>IF(AND(AM1075="0104918404",AO1075=""),"WIN"&amp;L1075,IF(AO1075="",VLOOKUP(AM1075,'mã win'!B:J,9,0),""))</f>
        <v>WIN-045</v>
      </c>
      <c r="AQ1075" s="25" t="str">
        <f t="shared" si="66"/>
        <v>WIN-045</v>
      </c>
      <c r="AR1075" s="1">
        <f t="shared" si="67"/>
        <v>239885.28</v>
      </c>
    </row>
    <row r="1076" spans="1:44" x14ac:dyDescent="0.25">
      <c r="A1076" s="20">
        <v>8586</v>
      </c>
      <c r="B1076" s="21">
        <v>9106055029</v>
      </c>
      <c r="C1076" s="22">
        <v>45941</v>
      </c>
      <c r="D1076" s="22">
        <v>45946</v>
      </c>
      <c r="E1076" s="23">
        <v>45941.613206053204</v>
      </c>
      <c r="F1076" s="21" t="s">
        <v>8159</v>
      </c>
      <c r="G1076" s="22"/>
      <c r="H1076" s="20" t="s">
        <v>4127</v>
      </c>
      <c r="I1076" s="21" t="s">
        <v>4128</v>
      </c>
      <c r="J1076" s="20" t="s">
        <v>4129</v>
      </c>
      <c r="K1076" s="20" t="s">
        <v>4130</v>
      </c>
      <c r="L1076" s="21" t="s">
        <v>8160</v>
      </c>
      <c r="M1076" s="20" t="s">
        <v>8161</v>
      </c>
      <c r="N1076" s="20" t="s">
        <v>8162</v>
      </c>
      <c r="O1076" s="20">
        <v>10</v>
      </c>
      <c r="P1076" s="21" t="s">
        <v>4137</v>
      </c>
      <c r="Q1076" s="20" t="s">
        <v>4098</v>
      </c>
      <c r="R1076" s="21" t="s">
        <v>4138</v>
      </c>
      <c r="S1076" s="21" t="s">
        <v>4133</v>
      </c>
      <c r="T1076" s="20">
        <v>111058</v>
      </c>
      <c r="U1076" s="20">
        <v>1</v>
      </c>
      <c r="V1076" s="20">
        <v>0</v>
      </c>
      <c r="W1076" s="20" t="s">
        <v>8161</v>
      </c>
      <c r="X1076" s="20" t="s">
        <v>8163</v>
      </c>
      <c r="Y1076" s="22">
        <v>45941.613206284703</v>
      </c>
      <c r="AA1076" s="20" t="s">
        <v>4134</v>
      </c>
      <c r="AB1076" s="27">
        <v>9106055029</v>
      </c>
      <c r="AC1076" s="25" t="str">
        <f>VLOOKUP(AB1076,Data!AF:AG,2,0)</f>
        <v>9106055029-00015118</v>
      </c>
      <c r="AE1076" s="25" t="str">
        <f>VLOOKUP(AC1076,Data!A:G,7,0)</f>
        <v>00015118</v>
      </c>
      <c r="AF1076" s="25" t="str">
        <f>VLOOKUP(AC1076,Data!A:D,4,0)</f>
        <v>11/10/2025</v>
      </c>
      <c r="AG1076" s="20" t="s">
        <v>247</v>
      </c>
      <c r="AH1076" s="25" t="s">
        <v>3795</v>
      </c>
      <c r="AI1076" s="25" t="str">
        <f>VLOOKUP(AG1076,'mã win'!B:K,10,0)</f>
        <v>N</v>
      </c>
      <c r="AJ1076" s="20" t="str">
        <f>VLOOKUP(Q1076,'mã sp'!A:B,2,0)</f>
        <v>GM500</v>
      </c>
      <c r="AK1076" s="25" t="str">
        <f>VLOOKUP(AC1076,Data!A:F,6,0)</f>
        <v>K25TTM</v>
      </c>
      <c r="AL1076" s="20" t="str">
        <f t="shared" si="64"/>
        <v>3612 WM+ VTU 32 Trần Đồng</v>
      </c>
      <c r="AM1076" s="20" t="str">
        <f>VLOOKUP(AC1076,Data!A:M,13,0)</f>
        <v>0104918404-047</v>
      </c>
      <c r="AO1076" s="20" t="str">
        <f t="shared" si="65"/>
        <v/>
      </c>
      <c r="AP1076" s="20" t="str">
        <f>IF(AND(AM1076="0104918404",AO1076=""),"WIN"&amp;L1076,IF(AO1076="",VLOOKUP(AM1076,'mã win'!B:J,9,0),""))</f>
        <v>WIN-047</v>
      </c>
      <c r="AQ1076" s="25" t="str">
        <f t="shared" si="66"/>
        <v>WIN-047</v>
      </c>
      <c r="AR1076" s="1">
        <f t="shared" si="67"/>
        <v>119942.64</v>
      </c>
    </row>
    <row r="1077" spans="1:44" x14ac:dyDescent="0.25">
      <c r="A1077" s="20">
        <v>8587</v>
      </c>
      <c r="B1077" s="21">
        <v>9106055029</v>
      </c>
      <c r="C1077" s="22">
        <v>45941</v>
      </c>
      <c r="D1077" s="22">
        <v>45946</v>
      </c>
      <c r="E1077" s="23">
        <v>45941.613206053204</v>
      </c>
      <c r="F1077" s="21" t="s">
        <v>8159</v>
      </c>
      <c r="G1077" s="22"/>
      <c r="H1077" s="20" t="s">
        <v>4127</v>
      </c>
      <c r="I1077" s="21" t="s">
        <v>4128</v>
      </c>
      <c r="J1077" s="20" t="s">
        <v>4129</v>
      </c>
      <c r="K1077" s="20" t="s">
        <v>4130</v>
      </c>
      <c r="L1077" s="21" t="s">
        <v>8160</v>
      </c>
      <c r="M1077" s="20" t="s">
        <v>8161</v>
      </c>
      <c r="N1077" s="20" t="s">
        <v>8162</v>
      </c>
      <c r="O1077" s="20">
        <v>20</v>
      </c>
      <c r="P1077" s="21" t="s">
        <v>4135</v>
      </c>
      <c r="Q1077" s="20" t="s">
        <v>4086</v>
      </c>
      <c r="R1077" s="21" t="s">
        <v>4136</v>
      </c>
      <c r="S1077" s="21" t="s">
        <v>4133</v>
      </c>
      <c r="T1077" s="20">
        <v>45588</v>
      </c>
      <c r="U1077" s="20">
        <v>1</v>
      </c>
      <c r="V1077" s="20">
        <v>0</v>
      </c>
      <c r="W1077" s="20" t="s">
        <v>8161</v>
      </c>
      <c r="X1077" s="20" t="s">
        <v>8163</v>
      </c>
      <c r="Y1077" s="22">
        <v>45941.613206284703</v>
      </c>
      <c r="AA1077" s="20" t="s">
        <v>4134</v>
      </c>
      <c r="AB1077" s="27">
        <v>9106055029</v>
      </c>
      <c r="AC1077" s="25" t="str">
        <f>VLOOKUP(AB1077,Data!AF:AG,2,0)</f>
        <v>9106055029-00015118</v>
      </c>
      <c r="AE1077" s="25" t="str">
        <f>VLOOKUP(AC1077,Data!A:G,7,0)</f>
        <v>00015118</v>
      </c>
      <c r="AF1077" s="25" t="str">
        <f>VLOOKUP(AC1077,Data!A:D,4,0)</f>
        <v>11/10/2025</v>
      </c>
      <c r="AG1077" s="20" t="s">
        <v>247</v>
      </c>
      <c r="AH1077" s="25" t="s">
        <v>3795</v>
      </c>
      <c r="AI1077" s="25" t="str">
        <f>VLOOKUP(AG1077,'mã win'!B:K,10,0)</f>
        <v>N</v>
      </c>
      <c r="AJ1077" s="20" t="str">
        <f>VLOOKUP(Q1077,'mã sp'!A:B,2,0)</f>
        <v>TH200</v>
      </c>
      <c r="AK1077" s="25" t="str">
        <f>VLOOKUP(AC1077,Data!A:F,6,0)</f>
        <v>K25TTM</v>
      </c>
      <c r="AL1077" s="20" t="str">
        <f t="shared" si="64"/>
        <v>3612 WM+ VTU 32 Trần Đồng</v>
      </c>
      <c r="AM1077" s="20" t="str">
        <f>VLOOKUP(AC1077,Data!A:M,13,0)</f>
        <v>0104918404-047</v>
      </c>
      <c r="AO1077" s="20" t="str">
        <f t="shared" si="65"/>
        <v/>
      </c>
      <c r="AP1077" s="20" t="str">
        <f>IF(AND(AM1077="0104918404",AO1077=""),"WIN"&amp;L1077,IF(AO1077="",VLOOKUP(AM1077,'mã win'!B:J,9,0),""))</f>
        <v>WIN-047</v>
      </c>
      <c r="AQ1077" s="25" t="str">
        <f t="shared" si="66"/>
        <v>WIN-047</v>
      </c>
      <c r="AR1077" s="1">
        <f t="shared" si="67"/>
        <v>49235.040000000001</v>
      </c>
    </row>
    <row r="1078" spans="1:44" x14ac:dyDescent="0.25">
      <c r="A1078" s="20">
        <v>8588</v>
      </c>
      <c r="B1078" s="21">
        <v>9106055029</v>
      </c>
      <c r="C1078" s="22">
        <v>45941</v>
      </c>
      <c r="D1078" s="22">
        <v>45946</v>
      </c>
      <c r="E1078" s="23">
        <v>45941.613206053204</v>
      </c>
      <c r="F1078" s="21" t="s">
        <v>8159</v>
      </c>
      <c r="G1078" s="22"/>
      <c r="H1078" s="20" t="s">
        <v>4127</v>
      </c>
      <c r="I1078" s="21" t="s">
        <v>4128</v>
      </c>
      <c r="J1078" s="20" t="s">
        <v>4129</v>
      </c>
      <c r="K1078" s="20" t="s">
        <v>4130</v>
      </c>
      <c r="L1078" s="21" t="s">
        <v>8160</v>
      </c>
      <c r="M1078" s="20" t="s">
        <v>8161</v>
      </c>
      <c r="N1078" s="20" t="s">
        <v>8162</v>
      </c>
      <c r="O1078" s="20">
        <v>30</v>
      </c>
      <c r="P1078" s="21" t="s">
        <v>4139</v>
      </c>
      <c r="Q1078" s="20" t="s">
        <v>3948</v>
      </c>
      <c r="R1078" s="21" t="s">
        <v>4140</v>
      </c>
      <c r="S1078" s="21" t="s">
        <v>4133</v>
      </c>
      <c r="T1078" s="20">
        <v>74250</v>
      </c>
      <c r="U1078" s="20">
        <v>1</v>
      </c>
      <c r="V1078" s="20">
        <v>0</v>
      </c>
      <c r="W1078" s="20" t="s">
        <v>8161</v>
      </c>
      <c r="X1078" s="20" t="s">
        <v>8163</v>
      </c>
      <c r="Y1078" s="22">
        <v>45941.613206284703</v>
      </c>
      <c r="AA1078" s="20" t="s">
        <v>4134</v>
      </c>
      <c r="AB1078" s="27">
        <v>9106055029</v>
      </c>
      <c r="AC1078" s="25" t="str">
        <f>VLOOKUP(AB1078,Data!AF:AG,2,0)</f>
        <v>9106055029-00015118</v>
      </c>
      <c r="AE1078" s="25" t="str">
        <f>VLOOKUP(AC1078,Data!A:G,7,0)</f>
        <v>00015118</v>
      </c>
      <c r="AF1078" s="25" t="str">
        <f>VLOOKUP(AC1078,Data!A:D,4,0)</f>
        <v>11/10/2025</v>
      </c>
      <c r="AG1078" s="20" t="s">
        <v>247</v>
      </c>
      <c r="AH1078" s="25" t="s">
        <v>3795</v>
      </c>
      <c r="AI1078" s="25" t="str">
        <f>VLOOKUP(AG1078,'mã win'!B:K,10,0)</f>
        <v>N</v>
      </c>
      <c r="AJ1078" s="20" t="str">
        <f>VLOOKUP(Q1078,'mã sp'!A:B,2,0)</f>
        <v>CC300</v>
      </c>
      <c r="AK1078" s="25" t="str">
        <f>VLOOKUP(AC1078,Data!A:F,6,0)</f>
        <v>K25TTM</v>
      </c>
      <c r="AL1078" s="20" t="str">
        <f t="shared" si="64"/>
        <v>3612 WM+ VTU 32 Trần Đồng</v>
      </c>
      <c r="AM1078" s="20" t="str">
        <f>VLOOKUP(AC1078,Data!A:M,13,0)</f>
        <v>0104918404-047</v>
      </c>
      <c r="AO1078" s="20" t="str">
        <f t="shared" si="65"/>
        <v/>
      </c>
      <c r="AP1078" s="20" t="str">
        <f>IF(AND(AM1078="0104918404",AO1078=""),"WIN"&amp;L1078,IF(AO1078="",VLOOKUP(AM1078,'mã win'!B:J,9,0),""))</f>
        <v>WIN-047</v>
      </c>
      <c r="AQ1078" s="25" t="str">
        <f t="shared" si="66"/>
        <v>WIN-047</v>
      </c>
      <c r="AR1078" s="1">
        <f t="shared" si="67"/>
        <v>80190</v>
      </c>
    </row>
    <row r="1079" spans="1:44" x14ac:dyDescent="0.25">
      <c r="A1079" s="20">
        <v>8589</v>
      </c>
      <c r="B1079" s="21">
        <v>9106055029</v>
      </c>
      <c r="C1079" s="22">
        <v>45941</v>
      </c>
      <c r="D1079" s="22">
        <v>45946</v>
      </c>
      <c r="E1079" s="23">
        <v>45941.613206053204</v>
      </c>
      <c r="F1079" s="21" t="s">
        <v>8159</v>
      </c>
      <c r="G1079" s="22"/>
      <c r="H1079" s="20" t="s">
        <v>4127</v>
      </c>
      <c r="I1079" s="21" t="s">
        <v>4128</v>
      </c>
      <c r="J1079" s="20" t="s">
        <v>4129</v>
      </c>
      <c r="K1079" s="20" t="s">
        <v>4130</v>
      </c>
      <c r="L1079" s="21" t="s">
        <v>8160</v>
      </c>
      <c r="M1079" s="20" t="s">
        <v>8161</v>
      </c>
      <c r="N1079" s="20" t="s">
        <v>8162</v>
      </c>
      <c r="O1079" s="20">
        <v>40</v>
      </c>
      <c r="P1079" s="21" t="s">
        <v>4131</v>
      </c>
      <c r="Q1079" s="20" t="s">
        <v>4099</v>
      </c>
      <c r="R1079" s="21" t="s">
        <v>4132</v>
      </c>
      <c r="S1079" s="21" t="s">
        <v>4133</v>
      </c>
      <c r="T1079" s="20">
        <v>73431</v>
      </c>
      <c r="U1079" s="20">
        <v>1</v>
      </c>
      <c r="V1079" s="20">
        <v>0</v>
      </c>
      <c r="W1079" s="20" t="s">
        <v>8161</v>
      </c>
      <c r="X1079" s="20" t="s">
        <v>8163</v>
      </c>
      <c r="Y1079" s="22">
        <v>45941.613206284703</v>
      </c>
      <c r="AA1079" s="20" t="s">
        <v>4134</v>
      </c>
      <c r="AB1079" s="27">
        <v>9106055029</v>
      </c>
      <c r="AC1079" s="25" t="str">
        <f>VLOOKUP(AB1079,Data!AF:AG,2,0)</f>
        <v>9106055029-00015118</v>
      </c>
      <c r="AE1079" s="25" t="str">
        <f>VLOOKUP(AC1079,Data!A:G,7,0)</f>
        <v>00015118</v>
      </c>
      <c r="AF1079" s="25" t="str">
        <f>VLOOKUP(AC1079,Data!A:D,4,0)</f>
        <v>11/10/2025</v>
      </c>
      <c r="AG1079" s="20" t="s">
        <v>247</v>
      </c>
      <c r="AH1079" s="25" t="s">
        <v>3795</v>
      </c>
      <c r="AI1079" s="25" t="str">
        <f>VLOOKUP(AG1079,'mã win'!B:K,10,0)</f>
        <v>N</v>
      </c>
      <c r="AJ1079" s="20" t="str">
        <f>VLOOKUP(Q1079,'mã sp'!A:B,2,0)</f>
        <v>CGM300</v>
      </c>
      <c r="AK1079" s="25" t="str">
        <f>VLOOKUP(AC1079,Data!A:F,6,0)</f>
        <v>K25TTM</v>
      </c>
      <c r="AL1079" s="20" t="str">
        <f t="shared" si="64"/>
        <v>3612 WM+ VTU 32 Trần Đồng</v>
      </c>
      <c r="AM1079" s="20" t="str">
        <f>VLOOKUP(AC1079,Data!A:M,13,0)</f>
        <v>0104918404-047</v>
      </c>
      <c r="AO1079" s="20" t="str">
        <f t="shared" si="65"/>
        <v/>
      </c>
      <c r="AP1079" s="20" t="str">
        <f>IF(AND(AM1079="0104918404",AO1079=""),"WIN"&amp;L1079,IF(AO1079="",VLOOKUP(AM1079,'mã win'!B:J,9,0),""))</f>
        <v>WIN-047</v>
      </c>
      <c r="AQ1079" s="25" t="str">
        <f t="shared" si="66"/>
        <v>WIN-047</v>
      </c>
      <c r="AR1079" s="1">
        <f t="shared" si="67"/>
        <v>79305.48</v>
      </c>
    </row>
    <row r="1080" spans="1:44" x14ac:dyDescent="0.25">
      <c r="A1080" s="20">
        <v>8590</v>
      </c>
      <c r="B1080" s="21">
        <v>9106055040</v>
      </c>
      <c r="C1080" s="22">
        <v>45941</v>
      </c>
      <c r="D1080" s="22">
        <v>45941</v>
      </c>
      <c r="E1080" s="23">
        <v>45941.614598877299</v>
      </c>
      <c r="F1080" s="21" t="s">
        <v>8164</v>
      </c>
      <c r="G1080" s="22"/>
      <c r="H1080" s="20" t="s">
        <v>4127</v>
      </c>
      <c r="I1080" s="21" t="s">
        <v>4128</v>
      </c>
      <c r="J1080" s="20" t="s">
        <v>4129</v>
      </c>
      <c r="K1080" s="20" t="s">
        <v>4130</v>
      </c>
      <c r="L1080" s="21" t="s">
        <v>6542</v>
      </c>
      <c r="M1080" s="20" t="s">
        <v>6543</v>
      </c>
      <c r="N1080" s="20" t="s">
        <v>6544</v>
      </c>
      <c r="O1080" s="20">
        <v>10</v>
      </c>
      <c r="P1080" s="21" t="s">
        <v>4139</v>
      </c>
      <c r="Q1080" s="20" t="s">
        <v>3948</v>
      </c>
      <c r="R1080" s="21" t="s">
        <v>4140</v>
      </c>
      <c r="S1080" s="21" t="s">
        <v>4133</v>
      </c>
      <c r="T1080" s="20">
        <v>74250</v>
      </c>
      <c r="U1080" s="20">
        <v>3</v>
      </c>
      <c r="V1080" s="20">
        <v>0</v>
      </c>
      <c r="W1080" s="20" t="s">
        <v>6543</v>
      </c>
      <c r="Y1080" s="22">
        <v>45941.614600000001</v>
      </c>
      <c r="AA1080" s="20" t="s">
        <v>4134</v>
      </c>
      <c r="AB1080" s="27">
        <v>9106055040</v>
      </c>
      <c r="AC1080" s="25" t="str">
        <f>VLOOKUP(AB1080,Data!AF:AG,2,0)</f>
        <v>9106055040-00014473</v>
      </c>
      <c r="AE1080" s="25" t="str">
        <f>VLOOKUP(AC1080,Data!A:G,7,0)</f>
        <v>00014473</v>
      </c>
      <c r="AF1080" s="25" t="str">
        <f>VLOOKUP(AC1080,Data!A:D,4,0)</f>
        <v>11/10/2025</v>
      </c>
      <c r="AG1080" s="20" t="s">
        <v>238</v>
      </c>
      <c r="AH1080" s="25" t="s">
        <v>3779</v>
      </c>
      <c r="AI1080" s="25" t="str">
        <f>VLOOKUP(AG1080,'mã win'!B:K,10,0)</f>
        <v>B</v>
      </c>
      <c r="AJ1080" s="20" t="str">
        <f>VLOOKUP(Q1080,'mã sp'!A:B,2,0)</f>
        <v>CC300</v>
      </c>
      <c r="AK1080" s="25" t="str">
        <f>VLOOKUP(AC1080,Data!A:F,6,0)</f>
        <v>K25TTM</v>
      </c>
      <c r="AL1080" s="20" t="str">
        <f t="shared" si="64"/>
        <v>6721 WM+ TBH Ái Quốc, Tiền Hải</v>
      </c>
      <c r="AM1080" s="20" t="str">
        <f>VLOOKUP(AC1080,Data!A:M,13,0)</f>
        <v>0104918404-044</v>
      </c>
      <c r="AO1080" s="20" t="str">
        <f t="shared" si="65"/>
        <v/>
      </c>
      <c r="AP1080" s="20" t="str">
        <f>IF(AND(AM1080="0104918404",AO1080=""),"WIN"&amp;L1080,IF(AO1080="",VLOOKUP(AM1080,'mã win'!B:J,9,0),""))</f>
        <v>WIN-044</v>
      </c>
      <c r="AQ1080" s="25" t="str">
        <f t="shared" si="66"/>
        <v>WIN-044</v>
      </c>
      <c r="AR1080" s="1">
        <f t="shared" si="67"/>
        <v>240570</v>
      </c>
    </row>
    <row r="1081" spans="1:44" x14ac:dyDescent="0.25">
      <c r="A1081" s="20">
        <v>8591</v>
      </c>
      <c r="B1081" s="21">
        <v>9106055040</v>
      </c>
      <c r="C1081" s="22">
        <v>45941</v>
      </c>
      <c r="D1081" s="22">
        <v>45941</v>
      </c>
      <c r="E1081" s="23">
        <v>45941.614598877299</v>
      </c>
      <c r="F1081" s="21" t="s">
        <v>8164</v>
      </c>
      <c r="G1081" s="22"/>
      <c r="H1081" s="20" t="s">
        <v>4127</v>
      </c>
      <c r="I1081" s="21" t="s">
        <v>4128</v>
      </c>
      <c r="J1081" s="20" t="s">
        <v>4129</v>
      </c>
      <c r="K1081" s="20" t="s">
        <v>4130</v>
      </c>
      <c r="L1081" s="21" t="s">
        <v>6542</v>
      </c>
      <c r="M1081" s="20" t="s">
        <v>6543</v>
      </c>
      <c r="N1081" s="20" t="s">
        <v>6544</v>
      </c>
      <c r="O1081" s="20">
        <v>20</v>
      </c>
      <c r="P1081" s="21" t="s">
        <v>4141</v>
      </c>
      <c r="Q1081" s="20" t="s">
        <v>4058</v>
      </c>
      <c r="R1081" s="21" t="s">
        <v>4142</v>
      </c>
      <c r="S1081" s="21" t="s">
        <v>4133</v>
      </c>
      <c r="T1081" s="20">
        <v>37720</v>
      </c>
      <c r="U1081" s="20">
        <v>1</v>
      </c>
      <c r="V1081" s="20">
        <v>0</v>
      </c>
      <c r="W1081" s="20" t="s">
        <v>6543</v>
      </c>
      <c r="Y1081" s="22">
        <v>45941.614600000001</v>
      </c>
      <c r="AA1081" s="20" t="s">
        <v>4134</v>
      </c>
      <c r="AB1081" s="27">
        <v>9106055040</v>
      </c>
      <c r="AC1081" s="25" t="str">
        <f>VLOOKUP(AB1081,Data!AF:AG,2,0)</f>
        <v>9106055040-00014473</v>
      </c>
      <c r="AE1081" s="25" t="str">
        <f>VLOOKUP(AC1081,Data!A:G,7,0)</f>
        <v>00014473</v>
      </c>
      <c r="AF1081" s="25" t="str">
        <f>VLOOKUP(AC1081,Data!A:D,4,0)</f>
        <v>11/10/2025</v>
      </c>
      <c r="AG1081" s="20" t="s">
        <v>238</v>
      </c>
      <c r="AH1081" s="25" t="s">
        <v>3779</v>
      </c>
      <c r="AI1081" s="25" t="str">
        <f>VLOOKUP(AG1081,'mã win'!B:K,10,0)</f>
        <v>B</v>
      </c>
      <c r="AJ1081" s="20" t="str">
        <f>VLOOKUP(Q1081,'mã sp'!A:B,2,0)</f>
        <v>MNH250</v>
      </c>
      <c r="AK1081" s="25" t="str">
        <f>VLOOKUP(AC1081,Data!A:F,6,0)</f>
        <v>K25TTM</v>
      </c>
      <c r="AL1081" s="20" t="str">
        <f t="shared" si="64"/>
        <v>6721 WM+ TBH Ái Quốc, Tiền Hải</v>
      </c>
      <c r="AM1081" s="20" t="str">
        <f>VLOOKUP(AC1081,Data!A:M,13,0)</f>
        <v>0104918404-044</v>
      </c>
      <c r="AO1081" s="20" t="str">
        <f t="shared" si="65"/>
        <v/>
      </c>
      <c r="AP1081" s="20" t="str">
        <f>IF(AND(AM1081="0104918404",AO1081=""),"WIN"&amp;L1081,IF(AO1081="",VLOOKUP(AM1081,'mã win'!B:J,9,0),""))</f>
        <v>WIN-044</v>
      </c>
      <c r="AQ1081" s="25" t="str">
        <f t="shared" si="66"/>
        <v>WIN-044</v>
      </c>
      <c r="AR1081" s="1">
        <f t="shared" si="67"/>
        <v>40737.599999999999</v>
      </c>
    </row>
    <row r="1082" spans="1:44" x14ac:dyDescent="0.25">
      <c r="A1082" s="20">
        <v>8592</v>
      </c>
      <c r="B1082" s="21">
        <v>9106055116</v>
      </c>
      <c r="C1082" s="22">
        <v>45941</v>
      </c>
      <c r="D1082" s="22">
        <v>45941</v>
      </c>
      <c r="E1082" s="23">
        <v>45941.622349108802</v>
      </c>
      <c r="F1082" s="21" t="s">
        <v>8165</v>
      </c>
      <c r="G1082" s="22"/>
      <c r="H1082" s="20" t="s">
        <v>4127</v>
      </c>
      <c r="I1082" s="21" t="s">
        <v>4128</v>
      </c>
      <c r="J1082" s="20" t="s">
        <v>4129</v>
      </c>
      <c r="K1082" s="20" t="s">
        <v>4130</v>
      </c>
      <c r="L1082" s="21" t="s">
        <v>8166</v>
      </c>
      <c r="M1082" s="20" t="s">
        <v>8167</v>
      </c>
      <c r="N1082" s="20" t="s">
        <v>8168</v>
      </c>
      <c r="O1082" s="20">
        <v>10</v>
      </c>
      <c r="P1082" s="21" t="s">
        <v>4139</v>
      </c>
      <c r="Q1082" s="20" t="s">
        <v>3948</v>
      </c>
      <c r="R1082" s="21" t="s">
        <v>4140</v>
      </c>
      <c r="S1082" s="21" t="s">
        <v>4133</v>
      </c>
      <c r="T1082" s="20">
        <v>74250</v>
      </c>
      <c r="U1082" s="20">
        <v>1</v>
      </c>
      <c r="V1082" s="20">
        <v>0</v>
      </c>
      <c r="W1082" s="20" t="s">
        <v>8167</v>
      </c>
      <c r="Y1082" s="22">
        <v>45941.622349305602</v>
      </c>
      <c r="Z1082" s="20" t="s">
        <v>8169</v>
      </c>
      <c r="AA1082" s="20" t="s">
        <v>4134</v>
      </c>
      <c r="AB1082" s="27">
        <v>9106055116</v>
      </c>
      <c r="AC1082" s="25" t="str">
        <f>VLOOKUP(AB1082,Data!AF:AG,2,0)</f>
        <v>9106055116-00485764</v>
      </c>
      <c r="AE1082" s="25" t="str">
        <f>VLOOKUP(AC1082,Data!A:G,7,0)</f>
        <v>00485764</v>
      </c>
      <c r="AF1082" s="25" t="str">
        <f>VLOOKUP(AC1082,Data!A:D,4,0)</f>
        <v>11/10/2025</v>
      </c>
      <c r="AG1082" s="20" t="s">
        <v>55</v>
      </c>
      <c r="AH1082" s="25" t="s">
        <v>13158</v>
      </c>
      <c r="AI1082" s="25" t="str">
        <f>VLOOKUP(AG1082,'mã win'!B:K,10,0)</f>
        <v>B</v>
      </c>
      <c r="AJ1082" s="20" t="str">
        <f>VLOOKUP(Q1082,'mã sp'!A:B,2,0)</f>
        <v>CC300</v>
      </c>
      <c r="AK1082" s="25" t="str">
        <f>VLOOKUP(AC1082,Data!A:F,6,0)</f>
        <v>K25TTM</v>
      </c>
      <c r="AL1082" s="20" t="str">
        <f t="shared" si="64"/>
        <v>6543 WM+ HNI Vân Phúc, Phúc Thọ</v>
      </c>
      <c r="AM1082" s="20" t="str">
        <f>VLOOKUP(AC1082,Data!A:M,13,0)</f>
        <v>0104918404-002</v>
      </c>
      <c r="AN1082" s="20">
        <f>MATCH(L1082,[1]Khach_hang!$O:$O,0)</f>
        <v>1860</v>
      </c>
      <c r="AO1082" s="20" t="str">
        <f t="shared" si="65"/>
        <v>WIN6543</v>
      </c>
      <c r="AP1082" s="20" t="str">
        <f>IF(AND(AM1082="0104918404",AO1082=""),"WIN"&amp;L1082,IF(AO1082="",VLOOKUP(AM1082,'mã win'!B:J,9,0),""))</f>
        <v/>
      </c>
      <c r="AQ1082" s="25" t="str">
        <f t="shared" si="66"/>
        <v>WIN6543</v>
      </c>
      <c r="AR1082" s="1">
        <f t="shared" si="67"/>
        <v>80190</v>
      </c>
    </row>
    <row r="1083" spans="1:44" x14ac:dyDescent="0.25">
      <c r="A1083" s="20">
        <v>8593</v>
      </c>
      <c r="B1083" s="21">
        <v>9106055130</v>
      </c>
      <c r="C1083" s="22">
        <v>45941</v>
      </c>
      <c r="D1083" s="22">
        <v>45941</v>
      </c>
      <c r="E1083" s="23">
        <v>45941.623324918997</v>
      </c>
      <c r="F1083" s="21" t="s">
        <v>8170</v>
      </c>
      <c r="G1083" s="22"/>
      <c r="H1083" s="20" t="s">
        <v>4127</v>
      </c>
      <c r="I1083" s="21" t="s">
        <v>4128</v>
      </c>
      <c r="J1083" s="20" t="s">
        <v>4129</v>
      </c>
      <c r="K1083" s="20" t="s">
        <v>4130</v>
      </c>
      <c r="L1083" s="21" t="s">
        <v>8171</v>
      </c>
      <c r="M1083" s="20" t="s">
        <v>8172</v>
      </c>
      <c r="N1083" s="20" t="s">
        <v>8173</v>
      </c>
      <c r="O1083" s="20">
        <v>10</v>
      </c>
      <c r="P1083" s="21" t="s">
        <v>4135</v>
      </c>
      <c r="Q1083" s="20" t="s">
        <v>4086</v>
      </c>
      <c r="R1083" s="21" t="s">
        <v>4136</v>
      </c>
      <c r="S1083" s="21" t="s">
        <v>4133</v>
      </c>
      <c r="T1083" s="20">
        <v>45588</v>
      </c>
      <c r="U1083" s="20">
        <v>1</v>
      </c>
      <c r="V1083" s="20">
        <v>0</v>
      </c>
      <c r="W1083" s="20" t="s">
        <v>8172</v>
      </c>
      <c r="Y1083" s="22">
        <v>45941.623324849497</v>
      </c>
      <c r="AA1083" s="20" t="s">
        <v>4134</v>
      </c>
      <c r="AB1083" s="27">
        <v>9106055130</v>
      </c>
      <c r="AC1083" s="25" t="str">
        <f>VLOOKUP(AB1083,Data!AF:AG,2,0)</f>
        <v>9106055130-00004730</v>
      </c>
      <c r="AE1083" s="25" t="str">
        <f>VLOOKUP(AC1083,Data!A:G,7,0)</f>
        <v>00004730</v>
      </c>
      <c r="AF1083" s="25" t="str">
        <f>VLOOKUP(AC1083,Data!A:D,4,0)</f>
        <v>11/10/2025</v>
      </c>
      <c r="AG1083" s="20" t="s">
        <v>1179</v>
      </c>
      <c r="AH1083" s="25" t="s">
        <v>3633</v>
      </c>
      <c r="AI1083" s="25" t="str">
        <f>VLOOKUP(AG1083,'mã win'!B:K,10,0)</f>
        <v>N</v>
      </c>
      <c r="AJ1083" s="20" t="str">
        <f>VLOOKUP(Q1083,'mã sp'!A:B,2,0)</f>
        <v>TH200</v>
      </c>
      <c r="AK1083" s="25" t="str">
        <f>VLOOKUP(AC1083,Data!A:F,6,0)</f>
        <v>K25TTM</v>
      </c>
      <c r="AL1083" s="20" t="str">
        <f t="shared" si="64"/>
        <v>2APA WM+ LDG 112 Quốc Lộ 20</v>
      </c>
      <c r="AM1083" s="20" t="str">
        <f>VLOOKUP(AC1083,Data!A:M,13,0)</f>
        <v>0104918404-008</v>
      </c>
      <c r="AO1083" s="20" t="str">
        <f t="shared" si="65"/>
        <v/>
      </c>
      <c r="AP1083" s="20" t="str">
        <f>IF(AND(AM1083="0104918404",AO1083=""),"WIN"&amp;L1083,IF(AO1083="",VLOOKUP(AM1083,'mã win'!B:J,9,0),""))</f>
        <v>WIN-LDG-01-008</v>
      </c>
      <c r="AQ1083" s="25" t="str">
        <f t="shared" si="66"/>
        <v>WIN-LDG-01-008</v>
      </c>
      <c r="AR1083" s="1">
        <f t="shared" si="67"/>
        <v>49235.040000000001</v>
      </c>
    </row>
    <row r="1084" spans="1:44" x14ac:dyDescent="0.25">
      <c r="A1084" s="20">
        <v>8594</v>
      </c>
      <c r="B1084" s="21">
        <v>9106055152</v>
      </c>
      <c r="C1084" s="22">
        <v>45941</v>
      </c>
      <c r="D1084" s="22">
        <v>45941</v>
      </c>
      <c r="E1084" s="23">
        <v>45941.623853969897</v>
      </c>
      <c r="F1084" s="21" t="s">
        <v>8174</v>
      </c>
      <c r="G1084" s="22"/>
      <c r="H1084" s="20" t="s">
        <v>4127</v>
      </c>
      <c r="I1084" s="21" t="s">
        <v>4128</v>
      </c>
      <c r="J1084" s="20" t="s">
        <v>4129</v>
      </c>
      <c r="K1084" s="20" t="s">
        <v>4130</v>
      </c>
      <c r="L1084" s="21" t="s">
        <v>5913</v>
      </c>
      <c r="M1084" s="20" t="s">
        <v>5914</v>
      </c>
      <c r="N1084" s="20" t="s">
        <v>5915</v>
      </c>
      <c r="O1084" s="20">
        <v>10</v>
      </c>
      <c r="P1084" s="21" t="s">
        <v>4150</v>
      </c>
      <c r="Q1084" s="20" t="s">
        <v>3966</v>
      </c>
      <c r="R1084" s="21" t="s">
        <v>4151</v>
      </c>
      <c r="S1084" s="21" t="s">
        <v>4133</v>
      </c>
      <c r="T1084" s="20">
        <v>70950</v>
      </c>
      <c r="U1084" s="20">
        <v>1</v>
      </c>
      <c r="V1084" s="20">
        <v>0</v>
      </c>
      <c r="W1084" s="20" t="s">
        <v>5914</v>
      </c>
      <c r="X1084" s="20" t="s">
        <v>4161</v>
      </c>
      <c r="Y1084" s="22">
        <v>45941.6238540509</v>
      </c>
      <c r="AA1084" s="20" t="s">
        <v>4134</v>
      </c>
      <c r="AB1084" s="27">
        <v>9106055152</v>
      </c>
      <c r="AC1084" s="25" t="str">
        <f>VLOOKUP(AB1084,Data!AF:AG,2,0)</f>
        <v>9106055152-00485777</v>
      </c>
      <c r="AE1084" s="25" t="str">
        <f>VLOOKUP(AC1084,Data!A:G,7,0)</f>
        <v>00485777</v>
      </c>
      <c r="AF1084" s="25" t="str">
        <f>VLOOKUP(AC1084,Data!A:D,4,0)</f>
        <v>11/10/2025</v>
      </c>
      <c r="AG1084" s="20" t="s">
        <v>55</v>
      </c>
      <c r="AH1084" s="25" t="s">
        <v>11071</v>
      </c>
      <c r="AI1084" s="25" t="str">
        <f>VLOOKUP(AG1084,'mã win'!B:K,10,0)</f>
        <v>B</v>
      </c>
      <c r="AJ1084" s="20" t="str">
        <f>VLOOKUP(Q1084,'mã sp'!A:B,2,0)</f>
        <v>CN300</v>
      </c>
      <c r="AK1084" s="25" t="str">
        <f>VLOOKUP(AC1084,Data!A:F,6,0)</f>
        <v>K25TTM</v>
      </c>
      <c r="AL1084" s="20" t="str">
        <f t="shared" si="64"/>
        <v>3350 WM+ HNI 777 Bạch Đằng</v>
      </c>
      <c r="AM1084" s="20" t="str">
        <f>VLOOKUP(AC1084,Data!A:M,13,0)</f>
        <v>0104918404-002</v>
      </c>
      <c r="AN1084" s="20">
        <f>MATCH(L1084,[1]Khach_hang!$O:$O,0)</f>
        <v>811</v>
      </c>
      <c r="AO1084" s="20" t="str">
        <f t="shared" si="65"/>
        <v>WIN3350</v>
      </c>
      <c r="AP1084" s="20" t="str">
        <f>IF(AND(AM1084="0104918404",AO1084=""),"WIN"&amp;L1084,IF(AO1084="",VLOOKUP(AM1084,'mã win'!B:J,9,0),""))</f>
        <v/>
      </c>
      <c r="AQ1084" s="25" t="str">
        <f t="shared" si="66"/>
        <v>WIN3350</v>
      </c>
      <c r="AR1084" s="1">
        <f t="shared" si="67"/>
        <v>76626</v>
      </c>
    </row>
    <row r="1085" spans="1:44" x14ac:dyDescent="0.25">
      <c r="A1085" s="20">
        <v>8595</v>
      </c>
      <c r="B1085" s="21">
        <v>9106055152</v>
      </c>
      <c r="C1085" s="22">
        <v>45941</v>
      </c>
      <c r="D1085" s="22">
        <v>45941</v>
      </c>
      <c r="E1085" s="23">
        <v>45941.623853969897</v>
      </c>
      <c r="F1085" s="21" t="s">
        <v>8174</v>
      </c>
      <c r="G1085" s="22"/>
      <c r="H1085" s="20" t="s">
        <v>4127</v>
      </c>
      <c r="I1085" s="21" t="s">
        <v>4128</v>
      </c>
      <c r="J1085" s="20" t="s">
        <v>4129</v>
      </c>
      <c r="K1085" s="20" t="s">
        <v>4130</v>
      </c>
      <c r="L1085" s="21" t="s">
        <v>5913</v>
      </c>
      <c r="M1085" s="20" t="s">
        <v>5914</v>
      </c>
      <c r="N1085" s="20" t="s">
        <v>5915</v>
      </c>
      <c r="O1085" s="20">
        <v>20</v>
      </c>
      <c r="P1085" s="21" t="s">
        <v>4152</v>
      </c>
      <c r="Q1085" s="20" t="s">
        <v>4012</v>
      </c>
      <c r="R1085" s="21" t="s">
        <v>4153</v>
      </c>
      <c r="S1085" s="21" t="s">
        <v>4133</v>
      </c>
      <c r="T1085" s="20">
        <v>50182</v>
      </c>
      <c r="U1085" s="20">
        <v>1</v>
      </c>
      <c r="V1085" s="20">
        <v>0</v>
      </c>
      <c r="W1085" s="20" t="s">
        <v>5914</v>
      </c>
      <c r="X1085" s="20" t="s">
        <v>4161</v>
      </c>
      <c r="Y1085" s="22">
        <v>45941.6238540509</v>
      </c>
      <c r="AA1085" s="20" t="s">
        <v>4134</v>
      </c>
      <c r="AB1085" s="27">
        <v>9106055152</v>
      </c>
      <c r="AC1085" s="25" t="str">
        <f>VLOOKUP(AB1085,Data!AF:AG,2,0)</f>
        <v>9106055152-00485777</v>
      </c>
      <c r="AE1085" s="25" t="str">
        <f>VLOOKUP(AC1085,Data!A:G,7,0)</f>
        <v>00485777</v>
      </c>
      <c r="AF1085" s="25" t="str">
        <f>VLOOKUP(AC1085,Data!A:D,4,0)</f>
        <v>11/10/2025</v>
      </c>
      <c r="AG1085" s="20" t="s">
        <v>55</v>
      </c>
      <c r="AH1085" s="25" t="s">
        <v>11071</v>
      </c>
      <c r="AI1085" s="25" t="str">
        <f>VLOOKUP(AG1085,'mã win'!B:K,10,0)</f>
        <v>B</v>
      </c>
      <c r="AJ1085" s="20" t="str">
        <f>VLOOKUP(Q1085,'mã sp'!A:B,2,0)</f>
        <v>GTLX250G</v>
      </c>
      <c r="AK1085" s="25" t="str">
        <f>VLOOKUP(AC1085,Data!A:F,6,0)</f>
        <v>K25TTM</v>
      </c>
      <c r="AL1085" s="20" t="str">
        <f t="shared" si="64"/>
        <v>3350 WM+ HNI 777 Bạch Đằng</v>
      </c>
      <c r="AM1085" s="20" t="str">
        <f>VLOOKUP(AC1085,Data!A:M,13,0)</f>
        <v>0104918404-002</v>
      </c>
      <c r="AN1085" s="20">
        <f>MATCH(L1085,[1]Khach_hang!$O:$O,0)</f>
        <v>811</v>
      </c>
      <c r="AO1085" s="20" t="str">
        <f t="shared" si="65"/>
        <v>WIN3350</v>
      </c>
      <c r="AP1085" s="20" t="str">
        <f>IF(AND(AM1085="0104918404",AO1085=""),"WIN"&amp;L1085,IF(AO1085="",VLOOKUP(AM1085,'mã win'!B:J,9,0),""))</f>
        <v/>
      </c>
      <c r="AQ1085" s="25" t="str">
        <f t="shared" si="66"/>
        <v>WIN3350</v>
      </c>
      <c r="AR1085" s="1">
        <f t="shared" si="67"/>
        <v>54196.56</v>
      </c>
    </row>
    <row r="1086" spans="1:44" x14ac:dyDescent="0.25">
      <c r="A1086" s="20">
        <v>8596</v>
      </c>
      <c r="B1086" s="21">
        <v>9106055171</v>
      </c>
      <c r="C1086" s="22">
        <v>45941</v>
      </c>
      <c r="D1086" s="22">
        <v>45941</v>
      </c>
      <c r="E1086" s="23">
        <v>45941.625391319401</v>
      </c>
      <c r="F1086" s="21" t="s">
        <v>8175</v>
      </c>
      <c r="G1086" s="22"/>
      <c r="H1086" s="20" t="s">
        <v>4127</v>
      </c>
      <c r="I1086" s="21" t="s">
        <v>4128</v>
      </c>
      <c r="J1086" s="20" t="s">
        <v>4129</v>
      </c>
      <c r="K1086" s="20" t="s">
        <v>4130</v>
      </c>
      <c r="L1086" s="21" t="s">
        <v>4981</v>
      </c>
      <c r="M1086" s="20" t="s">
        <v>4982</v>
      </c>
      <c r="N1086" s="20" t="s">
        <v>4983</v>
      </c>
      <c r="O1086" s="20">
        <v>10</v>
      </c>
      <c r="P1086" s="21" t="s">
        <v>4139</v>
      </c>
      <c r="Q1086" s="20" t="s">
        <v>3948</v>
      </c>
      <c r="R1086" s="21" t="s">
        <v>4140</v>
      </c>
      <c r="S1086" s="21" t="s">
        <v>4133</v>
      </c>
      <c r="T1086" s="20">
        <v>74250</v>
      </c>
      <c r="U1086" s="20">
        <v>3</v>
      </c>
      <c r="V1086" s="20">
        <v>0</v>
      </c>
      <c r="W1086" s="20" t="s">
        <v>4982</v>
      </c>
      <c r="Y1086" s="22">
        <v>45941.625391469897</v>
      </c>
      <c r="Z1086" s="20" t="s">
        <v>8176</v>
      </c>
      <c r="AA1086" s="20" t="s">
        <v>4134</v>
      </c>
      <c r="AB1086" s="27">
        <v>9106055171</v>
      </c>
      <c r="AC1086" s="25" t="str">
        <f>VLOOKUP(AB1086,Data!AF:AG,2,0)</f>
        <v>9106055171-00047938</v>
      </c>
      <c r="AE1086" s="25" t="str">
        <f>VLOOKUP(AC1086,Data!A:G,7,0)</f>
        <v>00047938</v>
      </c>
      <c r="AF1086" s="25" t="str">
        <f>VLOOKUP(AC1086,Data!A:D,4,0)</f>
        <v>11/10/2025</v>
      </c>
      <c r="AG1086" s="20" t="s">
        <v>407</v>
      </c>
      <c r="AH1086" s="25" t="s">
        <v>3627</v>
      </c>
      <c r="AI1086" s="25" t="str">
        <f>VLOOKUP(AG1086,'mã win'!B:K,10,0)</f>
        <v>B</v>
      </c>
      <c r="AJ1086" s="20" t="str">
        <f>VLOOKUP(Q1086,'mã sp'!A:B,2,0)</f>
        <v>CC300</v>
      </c>
      <c r="AK1086" s="25" t="str">
        <f>VLOOKUP(AC1086,Data!A:F,6,0)</f>
        <v>K25TTM</v>
      </c>
      <c r="AL1086" s="20" t="str">
        <f t="shared" si="64"/>
        <v>2AML WM+ QNH Tổ 84 Khu 8 Hà Khẩu</v>
      </c>
      <c r="AM1086" s="20" t="str">
        <f>VLOOKUP(AC1086,Data!A:M,13,0)</f>
        <v>0104918404-007</v>
      </c>
      <c r="AO1086" s="20" t="str">
        <f t="shared" si="65"/>
        <v/>
      </c>
      <c r="AP1086" s="20" t="str">
        <f>IF(AND(AM1086="0104918404",AO1086=""),"WIN"&amp;L1086,IF(AO1086="",VLOOKUP(AM1086,'mã win'!B:J,9,0),""))</f>
        <v>WIN-QNH-00-007</v>
      </c>
      <c r="AQ1086" s="25" t="str">
        <f t="shared" si="66"/>
        <v>WIN-QNH-00-007</v>
      </c>
      <c r="AR1086" s="1">
        <f t="shared" si="67"/>
        <v>240570</v>
      </c>
    </row>
    <row r="1087" spans="1:44" x14ac:dyDescent="0.25">
      <c r="A1087" s="20">
        <v>8597</v>
      </c>
      <c r="B1087" s="21">
        <v>9106055171</v>
      </c>
      <c r="C1087" s="22">
        <v>45941</v>
      </c>
      <c r="D1087" s="22">
        <v>45941</v>
      </c>
      <c r="E1087" s="23">
        <v>45941.625391319401</v>
      </c>
      <c r="F1087" s="21" t="s">
        <v>8175</v>
      </c>
      <c r="G1087" s="22"/>
      <c r="H1087" s="20" t="s">
        <v>4127</v>
      </c>
      <c r="I1087" s="21" t="s">
        <v>4128</v>
      </c>
      <c r="J1087" s="20" t="s">
        <v>4129</v>
      </c>
      <c r="K1087" s="20" t="s">
        <v>4130</v>
      </c>
      <c r="L1087" s="21" t="s">
        <v>4981</v>
      </c>
      <c r="M1087" s="20" t="s">
        <v>4982</v>
      </c>
      <c r="N1087" s="20" t="s">
        <v>4983</v>
      </c>
      <c r="O1087" s="20">
        <v>20</v>
      </c>
      <c r="P1087" s="21" t="s">
        <v>4137</v>
      </c>
      <c r="Q1087" s="20" t="s">
        <v>4098</v>
      </c>
      <c r="R1087" s="21" t="s">
        <v>4138</v>
      </c>
      <c r="S1087" s="21" t="s">
        <v>4133</v>
      </c>
      <c r="T1087" s="20">
        <v>111058</v>
      </c>
      <c r="U1087" s="20">
        <v>1</v>
      </c>
      <c r="V1087" s="20">
        <v>0</v>
      </c>
      <c r="W1087" s="20" t="s">
        <v>4982</v>
      </c>
      <c r="Y1087" s="22">
        <v>45941.625391469897</v>
      </c>
      <c r="Z1087" s="20" t="s">
        <v>8176</v>
      </c>
      <c r="AA1087" s="20" t="s">
        <v>4134</v>
      </c>
      <c r="AB1087" s="27">
        <v>9106055171</v>
      </c>
      <c r="AC1087" s="25" t="str">
        <f>VLOOKUP(AB1087,Data!AF:AG,2,0)</f>
        <v>9106055171-00047938</v>
      </c>
      <c r="AE1087" s="25" t="str">
        <f>VLOOKUP(AC1087,Data!A:G,7,0)</f>
        <v>00047938</v>
      </c>
      <c r="AF1087" s="25" t="str">
        <f>VLOOKUP(AC1087,Data!A:D,4,0)</f>
        <v>11/10/2025</v>
      </c>
      <c r="AG1087" s="20" t="s">
        <v>407</v>
      </c>
      <c r="AH1087" s="25" t="s">
        <v>3627</v>
      </c>
      <c r="AI1087" s="25" t="str">
        <f>VLOOKUP(AG1087,'mã win'!B:K,10,0)</f>
        <v>B</v>
      </c>
      <c r="AJ1087" s="20" t="str">
        <f>VLOOKUP(Q1087,'mã sp'!A:B,2,0)</f>
        <v>GM500</v>
      </c>
      <c r="AK1087" s="25" t="str">
        <f>VLOOKUP(AC1087,Data!A:F,6,0)</f>
        <v>K25TTM</v>
      </c>
      <c r="AL1087" s="20" t="str">
        <f t="shared" si="64"/>
        <v>2AML WM+ QNH Tổ 84 Khu 8 Hà Khẩu</v>
      </c>
      <c r="AM1087" s="20" t="str">
        <f>VLOOKUP(AC1087,Data!A:M,13,0)</f>
        <v>0104918404-007</v>
      </c>
      <c r="AO1087" s="20" t="str">
        <f t="shared" si="65"/>
        <v/>
      </c>
      <c r="AP1087" s="20" t="str">
        <f>IF(AND(AM1087="0104918404",AO1087=""),"WIN"&amp;L1087,IF(AO1087="",VLOOKUP(AM1087,'mã win'!B:J,9,0),""))</f>
        <v>WIN-QNH-00-007</v>
      </c>
      <c r="AQ1087" s="25" t="str">
        <f t="shared" si="66"/>
        <v>WIN-QNH-00-007</v>
      </c>
      <c r="AR1087" s="1">
        <f t="shared" si="67"/>
        <v>119942.64</v>
      </c>
    </row>
    <row r="1088" spans="1:44" x14ac:dyDescent="0.25">
      <c r="A1088" s="20">
        <v>8598</v>
      </c>
      <c r="B1088" s="21">
        <v>9106055185</v>
      </c>
      <c r="C1088" s="22">
        <v>45941</v>
      </c>
      <c r="D1088" s="22">
        <v>45941</v>
      </c>
      <c r="E1088" s="23">
        <v>45941.627679942103</v>
      </c>
      <c r="F1088" s="21" t="s">
        <v>8177</v>
      </c>
      <c r="G1088" s="22"/>
      <c r="H1088" s="20" t="s">
        <v>4127</v>
      </c>
      <c r="I1088" s="21" t="s">
        <v>4128</v>
      </c>
      <c r="J1088" s="20" t="s">
        <v>4129</v>
      </c>
      <c r="K1088" s="20" t="s">
        <v>4130</v>
      </c>
      <c r="L1088" s="21" t="s">
        <v>4614</v>
      </c>
      <c r="M1088" s="20" t="s">
        <v>4615</v>
      </c>
      <c r="N1088" s="20" t="s">
        <v>4616</v>
      </c>
      <c r="O1088" s="20">
        <v>10</v>
      </c>
      <c r="P1088" s="21" t="s">
        <v>4171</v>
      </c>
      <c r="Q1088" s="20" t="s">
        <v>3998</v>
      </c>
      <c r="R1088" s="21" t="s">
        <v>4172</v>
      </c>
      <c r="S1088" s="21" t="s">
        <v>4133</v>
      </c>
      <c r="T1088" s="20">
        <v>49500</v>
      </c>
      <c r="U1088" s="20">
        <v>2</v>
      </c>
      <c r="V1088" s="20">
        <v>0</v>
      </c>
      <c r="W1088" s="20" t="s">
        <v>4615</v>
      </c>
      <c r="X1088" s="20" t="s">
        <v>4617</v>
      </c>
      <c r="Y1088" s="22">
        <v>45941.6276798611</v>
      </c>
      <c r="AA1088" s="20" t="s">
        <v>4134</v>
      </c>
      <c r="AB1088" s="27">
        <v>9106055185</v>
      </c>
      <c r="AC1088" s="25" t="str">
        <f>VLOOKUP(AB1088,Data!AF:AG,2,0)</f>
        <v>9106055185-00015123</v>
      </c>
      <c r="AE1088" s="25" t="str">
        <f>VLOOKUP(AC1088,Data!A:G,7,0)</f>
        <v>00015123</v>
      </c>
      <c r="AF1088" s="25" t="str">
        <f>VLOOKUP(AC1088,Data!A:D,4,0)</f>
        <v>11/10/2025</v>
      </c>
      <c r="AG1088" s="20" t="s">
        <v>247</v>
      </c>
      <c r="AH1088" s="25" t="s">
        <v>3795</v>
      </c>
      <c r="AI1088" s="25" t="str">
        <f>VLOOKUP(AG1088,'mã win'!B:K,10,0)</f>
        <v>N</v>
      </c>
      <c r="AJ1088" s="20" t="str">
        <f>VLOOKUP(Q1088,'mã sp'!A:B,2,0)</f>
        <v>GL250</v>
      </c>
      <c r="AK1088" s="25" t="str">
        <f>VLOOKUP(AC1088,Data!A:F,6,0)</f>
        <v>K25TTM</v>
      </c>
      <c r="AL1088" s="20" t="str">
        <f t="shared" si="64"/>
        <v>3409 WM+ VTU 152A Xô Viết Nghệ Tĩnh</v>
      </c>
      <c r="AM1088" s="20" t="str">
        <f>VLOOKUP(AC1088,Data!A:M,13,0)</f>
        <v>0104918404-047</v>
      </c>
      <c r="AO1088" s="20" t="str">
        <f t="shared" si="65"/>
        <v/>
      </c>
      <c r="AP1088" s="20" t="str">
        <f>IF(AND(AM1088="0104918404",AO1088=""),"WIN"&amp;L1088,IF(AO1088="",VLOOKUP(AM1088,'mã win'!B:J,9,0),""))</f>
        <v>WIN-047</v>
      </c>
      <c r="AQ1088" s="25" t="str">
        <f t="shared" si="66"/>
        <v>WIN-047</v>
      </c>
      <c r="AR1088" s="1">
        <f t="shared" si="67"/>
        <v>106920</v>
      </c>
    </row>
    <row r="1089" spans="1:44" x14ac:dyDescent="0.25">
      <c r="A1089" s="20">
        <v>8599</v>
      </c>
      <c r="B1089" s="21">
        <v>9106055185</v>
      </c>
      <c r="C1089" s="22">
        <v>45941</v>
      </c>
      <c r="D1089" s="22">
        <v>45941</v>
      </c>
      <c r="E1089" s="23">
        <v>45941.627679942103</v>
      </c>
      <c r="F1089" s="21" t="s">
        <v>8177</v>
      </c>
      <c r="G1089" s="22"/>
      <c r="H1089" s="20" t="s">
        <v>4127</v>
      </c>
      <c r="I1089" s="21" t="s">
        <v>4128</v>
      </c>
      <c r="J1089" s="20" t="s">
        <v>4129</v>
      </c>
      <c r="K1089" s="20" t="s">
        <v>4130</v>
      </c>
      <c r="L1089" s="21" t="s">
        <v>4614</v>
      </c>
      <c r="M1089" s="20" t="s">
        <v>4615</v>
      </c>
      <c r="N1089" s="20" t="s">
        <v>4616</v>
      </c>
      <c r="O1089" s="20">
        <v>20</v>
      </c>
      <c r="P1089" s="21" t="s">
        <v>4150</v>
      </c>
      <c r="Q1089" s="20" t="s">
        <v>3966</v>
      </c>
      <c r="R1089" s="21" t="s">
        <v>4151</v>
      </c>
      <c r="S1089" s="21" t="s">
        <v>4133</v>
      </c>
      <c r="T1089" s="20">
        <v>70950</v>
      </c>
      <c r="U1089" s="20">
        <v>1</v>
      </c>
      <c r="V1089" s="20">
        <v>0</v>
      </c>
      <c r="W1089" s="20" t="s">
        <v>4615</v>
      </c>
      <c r="X1089" s="20" t="s">
        <v>4617</v>
      </c>
      <c r="Y1089" s="22">
        <v>45941.6276798611</v>
      </c>
      <c r="AA1089" s="20" t="s">
        <v>4134</v>
      </c>
      <c r="AB1089" s="27">
        <v>9106055185</v>
      </c>
      <c r="AC1089" s="25" t="str">
        <f>VLOOKUP(AB1089,Data!AF:AG,2,0)</f>
        <v>9106055185-00015123</v>
      </c>
      <c r="AE1089" s="25" t="str">
        <f>VLOOKUP(AC1089,Data!A:G,7,0)</f>
        <v>00015123</v>
      </c>
      <c r="AF1089" s="25" t="str">
        <f>VLOOKUP(AC1089,Data!A:D,4,0)</f>
        <v>11/10/2025</v>
      </c>
      <c r="AG1089" s="20" t="s">
        <v>247</v>
      </c>
      <c r="AH1089" s="25" t="s">
        <v>3795</v>
      </c>
      <c r="AI1089" s="25" t="str">
        <f>VLOOKUP(AG1089,'mã win'!B:K,10,0)</f>
        <v>N</v>
      </c>
      <c r="AJ1089" s="20" t="str">
        <f>VLOOKUP(Q1089,'mã sp'!A:B,2,0)</f>
        <v>CN300</v>
      </c>
      <c r="AK1089" s="25" t="str">
        <f>VLOOKUP(AC1089,Data!A:F,6,0)</f>
        <v>K25TTM</v>
      </c>
      <c r="AL1089" s="20" t="str">
        <f t="shared" si="64"/>
        <v>3409 WM+ VTU 152A Xô Viết Nghệ Tĩnh</v>
      </c>
      <c r="AM1089" s="20" t="str">
        <f>VLOOKUP(AC1089,Data!A:M,13,0)</f>
        <v>0104918404-047</v>
      </c>
      <c r="AO1089" s="20" t="str">
        <f t="shared" si="65"/>
        <v/>
      </c>
      <c r="AP1089" s="20" t="str">
        <f>IF(AND(AM1089="0104918404",AO1089=""),"WIN"&amp;L1089,IF(AO1089="",VLOOKUP(AM1089,'mã win'!B:J,9,0),""))</f>
        <v>WIN-047</v>
      </c>
      <c r="AQ1089" s="25" t="str">
        <f t="shared" si="66"/>
        <v>WIN-047</v>
      </c>
      <c r="AR1089" s="1">
        <f t="shared" si="67"/>
        <v>76626</v>
      </c>
    </row>
    <row r="1090" spans="1:44" x14ac:dyDescent="0.25">
      <c r="A1090" s="20">
        <v>8600</v>
      </c>
      <c r="B1090" s="21">
        <v>9106055185</v>
      </c>
      <c r="C1090" s="22">
        <v>45941</v>
      </c>
      <c r="D1090" s="22">
        <v>45941</v>
      </c>
      <c r="E1090" s="23">
        <v>45941.627679942103</v>
      </c>
      <c r="F1090" s="21" t="s">
        <v>8177</v>
      </c>
      <c r="G1090" s="22"/>
      <c r="H1090" s="20" t="s">
        <v>4127</v>
      </c>
      <c r="I1090" s="21" t="s">
        <v>4128</v>
      </c>
      <c r="J1090" s="20" t="s">
        <v>4129</v>
      </c>
      <c r="K1090" s="20" t="s">
        <v>4130</v>
      </c>
      <c r="L1090" s="21" t="s">
        <v>4614</v>
      </c>
      <c r="M1090" s="20" t="s">
        <v>4615</v>
      </c>
      <c r="N1090" s="20" t="s">
        <v>4616</v>
      </c>
      <c r="O1090" s="20">
        <v>30</v>
      </c>
      <c r="P1090" s="21" t="s">
        <v>4137</v>
      </c>
      <c r="Q1090" s="20" t="s">
        <v>4098</v>
      </c>
      <c r="R1090" s="21" t="s">
        <v>4138</v>
      </c>
      <c r="S1090" s="21" t="s">
        <v>4133</v>
      </c>
      <c r="T1090" s="20">
        <v>111058</v>
      </c>
      <c r="U1090" s="20">
        <v>1</v>
      </c>
      <c r="V1090" s="20">
        <v>0</v>
      </c>
      <c r="W1090" s="20" t="s">
        <v>4615</v>
      </c>
      <c r="X1090" s="20" t="s">
        <v>4617</v>
      </c>
      <c r="Y1090" s="22">
        <v>45941.6276798611</v>
      </c>
      <c r="AA1090" s="20" t="s">
        <v>4134</v>
      </c>
      <c r="AB1090" s="27">
        <v>9106055185</v>
      </c>
      <c r="AC1090" s="25" t="str">
        <f>VLOOKUP(AB1090,Data!AF:AG,2,0)</f>
        <v>9106055185-00015123</v>
      </c>
      <c r="AE1090" s="25" t="str">
        <f>VLOOKUP(AC1090,Data!A:G,7,0)</f>
        <v>00015123</v>
      </c>
      <c r="AF1090" s="25" t="str">
        <f>VLOOKUP(AC1090,Data!A:D,4,0)</f>
        <v>11/10/2025</v>
      </c>
      <c r="AG1090" s="20" t="s">
        <v>247</v>
      </c>
      <c r="AH1090" s="25" t="s">
        <v>3795</v>
      </c>
      <c r="AI1090" s="25" t="str">
        <f>VLOOKUP(AG1090,'mã win'!B:K,10,0)</f>
        <v>N</v>
      </c>
      <c r="AJ1090" s="20" t="str">
        <f>VLOOKUP(Q1090,'mã sp'!A:B,2,0)</f>
        <v>GM500</v>
      </c>
      <c r="AK1090" s="25" t="str">
        <f>VLOOKUP(AC1090,Data!A:F,6,0)</f>
        <v>K25TTM</v>
      </c>
      <c r="AL1090" s="20" t="str">
        <f t="shared" ref="AL1090:AL1153" si="68">L1090&amp;" "&amp;M1090</f>
        <v>3409 WM+ VTU 152A Xô Viết Nghệ Tĩnh</v>
      </c>
      <c r="AM1090" s="20" t="str">
        <f>VLOOKUP(AC1090,Data!A:M,13,0)</f>
        <v>0104918404-047</v>
      </c>
      <c r="AO1090" s="20" t="str">
        <f t="shared" ref="AO1090:AO1153" si="69">IF(AN1090="","","WIN"&amp;L1090)</f>
        <v/>
      </c>
      <c r="AP1090" s="20" t="str">
        <f>IF(AND(AM1090="0104918404",AO1090=""),"WIN"&amp;L1090,IF(AO1090="",VLOOKUP(AM1090,'mã win'!B:J,9,0),""))</f>
        <v>WIN-047</v>
      </c>
      <c r="AQ1090" s="25" t="str">
        <f t="shared" si="66"/>
        <v>WIN-047</v>
      </c>
      <c r="AR1090" s="1">
        <f t="shared" si="67"/>
        <v>119942.64</v>
      </c>
    </row>
    <row r="1091" spans="1:44" x14ac:dyDescent="0.25">
      <c r="A1091" s="20">
        <v>8601</v>
      </c>
      <c r="B1091" s="21">
        <v>9106055174</v>
      </c>
      <c r="C1091" s="22">
        <v>45941</v>
      </c>
      <c r="D1091" s="22">
        <v>45941</v>
      </c>
      <c r="E1091" s="23">
        <v>45941.628087766199</v>
      </c>
      <c r="F1091" s="21" t="s">
        <v>8178</v>
      </c>
      <c r="G1091" s="22"/>
      <c r="H1091" s="20" t="s">
        <v>4127</v>
      </c>
      <c r="I1091" s="21" t="s">
        <v>4128</v>
      </c>
      <c r="J1091" s="20" t="s">
        <v>4129</v>
      </c>
      <c r="K1091" s="20" t="s">
        <v>4130</v>
      </c>
      <c r="L1091" s="21" t="s">
        <v>5913</v>
      </c>
      <c r="M1091" s="20" t="s">
        <v>5914</v>
      </c>
      <c r="N1091" s="20" t="s">
        <v>5915</v>
      </c>
      <c r="O1091" s="20">
        <v>10</v>
      </c>
      <c r="P1091" s="21" t="s">
        <v>4141</v>
      </c>
      <c r="Q1091" s="20" t="s">
        <v>4058</v>
      </c>
      <c r="R1091" s="21" t="s">
        <v>4142</v>
      </c>
      <c r="S1091" s="21" t="s">
        <v>4133</v>
      </c>
      <c r="T1091" s="20">
        <v>37720</v>
      </c>
      <c r="U1091" s="20">
        <v>2</v>
      </c>
      <c r="V1091" s="20">
        <v>0</v>
      </c>
      <c r="W1091" s="20" t="s">
        <v>5914</v>
      </c>
      <c r="X1091" s="20" t="s">
        <v>4161</v>
      </c>
      <c r="Y1091" s="22">
        <v>45941.628088078702</v>
      </c>
      <c r="AA1091" s="20" t="s">
        <v>4134</v>
      </c>
      <c r="AB1091" s="27">
        <v>9106055174</v>
      </c>
      <c r="AC1091" s="25" t="str">
        <f>VLOOKUP(AB1091,Data!AF:AG,2,0)</f>
        <v>9106055174-00485783</v>
      </c>
      <c r="AE1091" s="25" t="str">
        <f>VLOOKUP(AC1091,Data!A:G,7,0)</f>
        <v>00485783</v>
      </c>
      <c r="AF1091" s="25" t="str">
        <f>VLOOKUP(AC1091,Data!A:D,4,0)</f>
        <v>11/10/2025</v>
      </c>
      <c r="AG1091" s="20" t="s">
        <v>55</v>
      </c>
      <c r="AH1091" s="25" t="s">
        <v>11071</v>
      </c>
      <c r="AI1091" s="25" t="str">
        <f>VLOOKUP(AG1091,'mã win'!B:K,10,0)</f>
        <v>B</v>
      </c>
      <c r="AJ1091" s="20" t="str">
        <f>VLOOKUP(Q1091,'mã sp'!A:B,2,0)</f>
        <v>MNH250</v>
      </c>
      <c r="AK1091" s="25" t="str">
        <f>VLOOKUP(AC1091,Data!A:F,6,0)</f>
        <v>K25TTM</v>
      </c>
      <c r="AL1091" s="20" t="str">
        <f t="shared" si="68"/>
        <v>3350 WM+ HNI 777 Bạch Đằng</v>
      </c>
      <c r="AM1091" s="20" t="str">
        <f>VLOOKUP(AC1091,Data!A:M,13,0)</f>
        <v>0104918404-002</v>
      </c>
      <c r="AN1091" s="20">
        <f>MATCH(L1091,[1]Khach_hang!$O:$O,0)</f>
        <v>811</v>
      </c>
      <c r="AO1091" s="20" t="str">
        <f t="shared" si="69"/>
        <v>WIN3350</v>
      </c>
      <c r="AP1091" s="20" t="str">
        <f>IF(AND(AM1091="0104918404",AO1091=""),"WIN"&amp;L1091,IF(AO1091="",VLOOKUP(AM1091,'mã win'!B:J,9,0),""))</f>
        <v/>
      </c>
      <c r="AQ1091" s="25" t="str">
        <f t="shared" ref="AQ1091:AQ1154" si="70">IF(AP1091="",AO1091,AP1091)</f>
        <v>WIN3350</v>
      </c>
      <c r="AR1091" s="1">
        <f t="shared" ref="AR1091:AR1154" si="71">((U1091*T1091)*8%)+(U1091*T1091)</f>
        <v>81475.199999999997</v>
      </c>
    </row>
    <row r="1092" spans="1:44" x14ac:dyDescent="0.25">
      <c r="A1092" s="20">
        <v>8602</v>
      </c>
      <c r="B1092" s="21">
        <v>9106055227</v>
      </c>
      <c r="C1092" s="22">
        <v>45941</v>
      </c>
      <c r="D1092" s="22">
        <v>45946</v>
      </c>
      <c r="E1092" s="23">
        <v>45941.628988391203</v>
      </c>
      <c r="F1092" s="21" t="s">
        <v>8179</v>
      </c>
      <c r="G1092" s="22"/>
      <c r="H1092" s="20" t="s">
        <v>4127</v>
      </c>
      <c r="I1092" s="21" t="s">
        <v>4128</v>
      </c>
      <c r="J1092" s="20" t="s">
        <v>4129</v>
      </c>
      <c r="K1092" s="20" t="s">
        <v>4130</v>
      </c>
      <c r="L1092" s="21" t="s">
        <v>8180</v>
      </c>
      <c r="M1092" s="20" t="s">
        <v>8181</v>
      </c>
      <c r="N1092" s="20" t="s">
        <v>8182</v>
      </c>
      <c r="O1092" s="20">
        <v>10</v>
      </c>
      <c r="P1092" s="21" t="s">
        <v>4131</v>
      </c>
      <c r="Q1092" s="20" t="s">
        <v>4099</v>
      </c>
      <c r="R1092" s="21" t="s">
        <v>4132</v>
      </c>
      <c r="S1092" s="21" t="s">
        <v>4133</v>
      </c>
      <c r="T1092" s="20">
        <v>73431</v>
      </c>
      <c r="U1092" s="20">
        <v>2</v>
      </c>
      <c r="V1092" s="20">
        <v>0</v>
      </c>
      <c r="W1092" s="20" t="s">
        <v>8183</v>
      </c>
      <c r="Y1092" s="22">
        <v>45941.628988969896</v>
      </c>
      <c r="AA1092" s="20" t="s">
        <v>4134</v>
      </c>
      <c r="AB1092" s="27">
        <v>9106055227</v>
      </c>
      <c r="AC1092" s="25" t="str">
        <f>VLOOKUP(AB1092,Data!AF:AG,2,0)</f>
        <v>9106055227-00161328</v>
      </c>
      <c r="AE1092" s="25" t="str">
        <f>VLOOKUP(AC1092,Data!A:G,7,0)</f>
        <v>00161328</v>
      </c>
      <c r="AF1092" s="25" t="str">
        <f>VLOOKUP(AC1092,Data!A:D,4,0)</f>
        <v>11/10/2025</v>
      </c>
      <c r="AG1092" s="20" t="s">
        <v>198</v>
      </c>
      <c r="AH1092" s="25" t="s">
        <v>10177</v>
      </c>
      <c r="AI1092" s="25" t="str">
        <f>VLOOKUP(AG1092,'mã win'!B:K,10,0)</f>
        <v>N</v>
      </c>
      <c r="AJ1092" s="20" t="str">
        <f>VLOOKUP(Q1092,'mã sp'!A:B,2,0)</f>
        <v>CGM300</v>
      </c>
      <c r="AK1092" s="25" t="str">
        <f>VLOOKUP(AC1092,Data!A:F,6,0)</f>
        <v>K25TTM</v>
      </c>
      <c r="AL1092" s="20" t="str">
        <f t="shared" si="68"/>
        <v>2A77 WM+ HCM 122 - 124 Ni Sư Huỳnh Liên</v>
      </c>
      <c r="AM1092" s="20" t="str">
        <f>VLOOKUP(AC1092,Data!A:M,13,0)</f>
        <v>0104918404</v>
      </c>
      <c r="AN1092" s="20">
        <f>MATCH(L1092,[1]Khach_hang!$O:$O,0)</f>
        <v>430</v>
      </c>
      <c r="AO1092" s="20" t="str">
        <f t="shared" si="69"/>
        <v>WIN2A77</v>
      </c>
      <c r="AP1092" s="20" t="str">
        <f>IF(AND(AM1092="0104918404",AO1092=""),"WIN"&amp;L1092,IF(AO1092="",VLOOKUP(AM1092,'mã win'!B:J,9,0),""))</f>
        <v/>
      </c>
      <c r="AQ1092" s="25" t="str">
        <f t="shared" si="70"/>
        <v>WIN2A77</v>
      </c>
      <c r="AR1092" s="1">
        <f t="shared" si="71"/>
        <v>158610.96</v>
      </c>
    </row>
    <row r="1093" spans="1:44" x14ac:dyDescent="0.25">
      <c r="A1093" s="20">
        <v>8603</v>
      </c>
      <c r="B1093" s="21">
        <v>9106055227</v>
      </c>
      <c r="C1093" s="22">
        <v>45941</v>
      </c>
      <c r="D1093" s="22">
        <v>45946</v>
      </c>
      <c r="E1093" s="23">
        <v>45941.628988391203</v>
      </c>
      <c r="F1093" s="21" t="s">
        <v>8179</v>
      </c>
      <c r="G1093" s="22"/>
      <c r="H1093" s="20" t="s">
        <v>4127</v>
      </c>
      <c r="I1093" s="21" t="s">
        <v>4128</v>
      </c>
      <c r="J1093" s="20" t="s">
        <v>4129</v>
      </c>
      <c r="K1093" s="20" t="s">
        <v>4130</v>
      </c>
      <c r="L1093" s="21" t="s">
        <v>8180</v>
      </c>
      <c r="M1093" s="20" t="s">
        <v>8181</v>
      </c>
      <c r="N1093" s="20" t="s">
        <v>8182</v>
      </c>
      <c r="O1093" s="20">
        <v>20</v>
      </c>
      <c r="P1093" s="21" t="s">
        <v>4137</v>
      </c>
      <c r="Q1093" s="20" t="s">
        <v>4098</v>
      </c>
      <c r="R1093" s="21" t="s">
        <v>4138</v>
      </c>
      <c r="S1093" s="21" t="s">
        <v>4133</v>
      </c>
      <c r="T1093" s="20">
        <v>111058</v>
      </c>
      <c r="U1093" s="20">
        <v>1</v>
      </c>
      <c r="V1093" s="20">
        <v>0</v>
      </c>
      <c r="W1093" s="20" t="s">
        <v>8183</v>
      </c>
      <c r="Y1093" s="22">
        <v>45941.628988969896</v>
      </c>
      <c r="AA1093" s="20" t="s">
        <v>4134</v>
      </c>
      <c r="AB1093" s="27">
        <v>9106055227</v>
      </c>
      <c r="AC1093" s="25" t="str">
        <f>VLOOKUP(AB1093,Data!AF:AG,2,0)</f>
        <v>9106055227-00161328</v>
      </c>
      <c r="AE1093" s="25" t="str">
        <f>VLOOKUP(AC1093,Data!A:G,7,0)</f>
        <v>00161328</v>
      </c>
      <c r="AF1093" s="25" t="str">
        <f>VLOOKUP(AC1093,Data!A:D,4,0)</f>
        <v>11/10/2025</v>
      </c>
      <c r="AG1093" s="20" t="s">
        <v>198</v>
      </c>
      <c r="AH1093" s="25" t="s">
        <v>10177</v>
      </c>
      <c r="AI1093" s="25" t="str">
        <f>VLOOKUP(AG1093,'mã win'!B:K,10,0)</f>
        <v>N</v>
      </c>
      <c r="AJ1093" s="20" t="str">
        <f>VLOOKUP(Q1093,'mã sp'!A:B,2,0)</f>
        <v>GM500</v>
      </c>
      <c r="AK1093" s="25" t="str">
        <f>VLOOKUP(AC1093,Data!A:F,6,0)</f>
        <v>K25TTM</v>
      </c>
      <c r="AL1093" s="20" t="str">
        <f t="shared" si="68"/>
        <v>2A77 WM+ HCM 122 - 124 Ni Sư Huỳnh Liên</v>
      </c>
      <c r="AM1093" s="20" t="str">
        <f>VLOOKUP(AC1093,Data!A:M,13,0)</f>
        <v>0104918404</v>
      </c>
      <c r="AN1093" s="20">
        <f>MATCH(L1093,[1]Khach_hang!$O:$O,0)</f>
        <v>430</v>
      </c>
      <c r="AO1093" s="20" t="str">
        <f t="shared" si="69"/>
        <v>WIN2A77</v>
      </c>
      <c r="AP1093" s="20" t="str">
        <f>IF(AND(AM1093="0104918404",AO1093=""),"WIN"&amp;L1093,IF(AO1093="",VLOOKUP(AM1093,'mã win'!B:J,9,0),""))</f>
        <v/>
      </c>
      <c r="AQ1093" s="25" t="str">
        <f t="shared" si="70"/>
        <v>WIN2A77</v>
      </c>
      <c r="AR1093" s="1">
        <f t="shared" si="71"/>
        <v>119942.64</v>
      </c>
    </row>
    <row r="1094" spans="1:44" x14ac:dyDescent="0.25">
      <c r="A1094" s="20">
        <v>8604</v>
      </c>
      <c r="B1094" s="21">
        <v>9106055227</v>
      </c>
      <c r="C1094" s="22">
        <v>45941</v>
      </c>
      <c r="D1094" s="22">
        <v>45946</v>
      </c>
      <c r="E1094" s="23">
        <v>45941.628988391203</v>
      </c>
      <c r="F1094" s="21" t="s">
        <v>8179</v>
      </c>
      <c r="G1094" s="22"/>
      <c r="H1094" s="20" t="s">
        <v>4127</v>
      </c>
      <c r="I1094" s="21" t="s">
        <v>4128</v>
      </c>
      <c r="J1094" s="20" t="s">
        <v>4129</v>
      </c>
      <c r="K1094" s="20" t="s">
        <v>4130</v>
      </c>
      <c r="L1094" s="21" t="s">
        <v>8180</v>
      </c>
      <c r="M1094" s="20" t="s">
        <v>8181</v>
      </c>
      <c r="N1094" s="20" t="s">
        <v>8182</v>
      </c>
      <c r="O1094" s="20">
        <v>30</v>
      </c>
      <c r="P1094" s="21" t="s">
        <v>4135</v>
      </c>
      <c r="Q1094" s="20" t="s">
        <v>4086</v>
      </c>
      <c r="R1094" s="21" t="s">
        <v>4136</v>
      </c>
      <c r="S1094" s="21" t="s">
        <v>4133</v>
      </c>
      <c r="T1094" s="20">
        <v>45588</v>
      </c>
      <c r="U1094" s="20">
        <v>2</v>
      </c>
      <c r="V1094" s="20">
        <v>0</v>
      </c>
      <c r="W1094" s="20" t="s">
        <v>8183</v>
      </c>
      <c r="Y1094" s="22">
        <v>45941.628988969896</v>
      </c>
      <c r="AA1094" s="20" t="s">
        <v>4134</v>
      </c>
      <c r="AB1094" s="27">
        <v>9106055227</v>
      </c>
      <c r="AC1094" s="25" t="str">
        <f>VLOOKUP(AB1094,Data!AF:AG,2,0)</f>
        <v>9106055227-00161328</v>
      </c>
      <c r="AE1094" s="25" t="str">
        <f>VLOOKUP(AC1094,Data!A:G,7,0)</f>
        <v>00161328</v>
      </c>
      <c r="AF1094" s="25" t="str">
        <f>VLOOKUP(AC1094,Data!A:D,4,0)</f>
        <v>11/10/2025</v>
      </c>
      <c r="AG1094" s="20" t="s">
        <v>198</v>
      </c>
      <c r="AH1094" s="25" t="s">
        <v>10177</v>
      </c>
      <c r="AI1094" s="25" t="str">
        <f>VLOOKUP(AG1094,'mã win'!B:K,10,0)</f>
        <v>N</v>
      </c>
      <c r="AJ1094" s="20" t="str">
        <f>VLOOKUP(Q1094,'mã sp'!A:B,2,0)</f>
        <v>TH200</v>
      </c>
      <c r="AK1094" s="25" t="str">
        <f>VLOOKUP(AC1094,Data!A:F,6,0)</f>
        <v>K25TTM</v>
      </c>
      <c r="AL1094" s="20" t="str">
        <f t="shared" si="68"/>
        <v>2A77 WM+ HCM 122 - 124 Ni Sư Huỳnh Liên</v>
      </c>
      <c r="AM1094" s="20" t="str">
        <f>VLOOKUP(AC1094,Data!A:M,13,0)</f>
        <v>0104918404</v>
      </c>
      <c r="AN1094" s="20">
        <f>MATCH(L1094,[1]Khach_hang!$O:$O,0)</f>
        <v>430</v>
      </c>
      <c r="AO1094" s="20" t="str">
        <f t="shared" si="69"/>
        <v>WIN2A77</v>
      </c>
      <c r="AP1094" s="20" t="str">
        <f>IF(AND(AM1094="0104918404",AO1094=""),"WIN"&amp;L1094,IF(AO1094="",VLOOKUP(AM1094,'mã win'!B:J,9,0),""))</f>
        <v/>
      </c>
      <c r="AQ1094" s="25" t="str">
        <f t="shared" si="70"/>
        <v>WIN2A77</v>
      </c>
      <c r="AR1094" s="1">
        <f t="shared" si="71"/>
        <v>98470.080000000002</v>
      </c>
    </row>
    <row r="1095" spans="1:44" x14ac:dyDescent="0.25">
      <c r="A1095" s="20">
        <v>8605</v>
      </c>
      <c r="B1095" s="21">
        <v>9106055227</v>
      </c>
      <c r="C1095" s="22">
        <v>45941</v>
      </c>
      <c r="D1095" s="22">
        <v>45946</v>
      </c>
      <c r="E1095" s="23">
        <v>45941.628988391203</v>
      </c>
      <c r="F1095" s="21" t="s">
        <v>8179</v>
      </c>
      <c r="G1095" s="22"/>
      <c r="H1095" s="20" t="s">
        <v>4127</v>
      </c>
      <c r="I1095" s="21" t="s">
        <v>4128</v>
      </c>
      <c r="J1095" s="20" t="s">
        <v>4129</v>
      </c>
      <c r="K1095" s="20" t="s">
        <v>4130</v>
      </c>
      <c r="L1095" s="21" t="s">
        <v>8180</v>
      </c>
      <c r="M1095" s="20" t="s">
        <v>8181</v>
      </c>
      <c r="N1095" s="20" t="s">
        <v>8182</v>
      </c>
      <c r="O1095" s="20">
        <v>40</v>
      </c>
      <c r="P1095" s="21" t="s">
        <v>4171</v>
      </c>
      <c r="Q1095" s="20" t="s">
        <v>3998</v>
      </c>
      <c r="R1095" s="21" t="s">
        <v>4172</v>
      </c>
      <c r="S1095" s="21" t="s">
        <v>4133</v>
      </c>
      <c r="T1095" s="20">
        <v>49500</v>
      </c>
      <c r="U1095" s="20">
        <v>4</v>
      </c>
      <c r="V1095" s="20">
        <v>0</v>
      </c>
      <c r="W1095" s="20" t="s">
        <v>8183</v>
      </c>
      <c r="Y1095" s="22">
        <v>45941.628988969896</v>
      </c>
      <c r="AA1095" s="20" t="s">
        <v>4134</v>
      </c>
      <c r="AB1095" s="27">
        <v>9106055227</v>
      </c>
      <c r="AC1095" s="25" t="str">
        <f>VLOOKUP(AB1095,Data!AF:AG,2,0)</f>
        <v>9106055227-00161328</v>
      </c>
      <c r="AE1095" s="25" t="str">
        <f>VLOOKUP(AC1095,Data!A:G,7,0)</f>
        <v>00161328</v>
      </c>
      <c r="AF1095" s="25" t="str">
        <f>VLOOKUP(AC1095,Data!A:D,4,0)</f>
        <v>11/10/2025</v>
      </c>
      <c r="AG1095" s="20" t="s">
        <v>198</v>
      </c>
      <c r="AH1095" s="25" t="s">
        <v>10177</v>
      </c>
      <c r="AI1095" s="25" t="str">
        <f>VLOOKUP(AG1095,'mã win'!B:K,10,0)</f>
        <v>N</v>
      </c>
      <c r="AJ1095" s="20" t="str">
        <f>VLOOKUP(Q1095,'mã sp'!A:B,2,0)</f>
        <v>GL250</v>
      </c>
      <c r="AK1095" s="25" t="str">
        <f>VLOOKUP(AC1095,Data!A:F,6,0)</f>
        <v>K25TTM</v>
      </c>
      <c r="AL1095" s="20" t="str">
        <f t="shared" si="68"/>
        <v>2A77 WM+ HCM 122 - 124 Ni Sư Huỳnh Liên</v>
      </c>
      <c r="AM1095" s="20" t="str">
        <f>VLOOKUP(AC1095,Data!A:M,13,0)</f>
        <v>0104918404</v>
      </c>
      <c r="AN1095" s="20">
        <f>MATCH(L1095,[1]Khach_hang!$O:$O,0)</f>
        <v>430</v>
      </c>
      <c r="AO1095" s="20" t="str">
        <f t="shared" si="69"/>
        <v>WIN2A77</v>
      </c>
      <c r="AP1095" s="20" t="str">
        <f>IF(AND(AM1095="0104918404",AO1095=""),"WIN"&amp;L1095,IF(AO1095="",VLOOKUP(AM1095,'mã win'!B:J,9,0),""))</f>
        <v/>
      </c>
      <c r="AQ1095" s="25" t="str">
        <f t="shared" si="70"/>
        <v>WIN2A77</v>
      </c>
      <c r="AR1095" s="1">
        <f t="shared" si="71"/>
        <v>213840</v>
      </c>
    </row>
    <row r="1096" spans="1:44" x14ac:dyDescent="0.25">
      <c r="A1096" s="20">
        <v>8606</v>
      </c>
      <c r="B1096" s="21">
        <v>9106055227</v>
      </c>
      <c r="C1096" s="22">
        <v>45941</v>
      </c>
      <c r="D1096" s="22">
        <v>45946</v>
      </c>
      <c r="E1096" s="23">
        <v>45941.628988391203</v>
      </c>
      <c r="F1096" s="21" t="s">
        <v>8179</v>
      </c>
      <c r="G1096" s="22"/>
      <c r="H1096" s="20" t="s">
        <v>4127</v>
      </c>
      <c r="I1096" s="21" t="s">
        <v>4128</v>
      </c>
      <c r="J1096" s="20" t="s">
        <v>4129</v>
      </c>
      <c r="K1096" s="20" t="s">
        <v>4130</v>
      </c>
      <c r="L1096" s="21" t="s">
        <v>8180</v>
      </c>
      <c r="M1096" s="20" t="s">
        <v>8181</v>
      </c>
      <c r="N1096" s="20" t="s">
        <v>8182</v>
      </c>
      <c r="O1096" s="20">
        <v>50</v>
      </c>
      <c r="P1096" s="21" t="s">
        <v>4150</v>
      </c>
      <c r="Q1096" s="20" t="s">
        <v>3966</v>
      </c>
      <c r="R1096" s="21" t="s">
        <v>4151</v>
      </c>
      <c r="S1096" s="21" t="s">
        <v>4133</v>
      </c>
      <c r="T1096" s="20">
        <v>70950</v>
      </c>
      <c r="U1096" s="20">
        <v>5</v>
      </c>
      <c r="V1096" s="20">
        <v>0</v>
      </c>
      <c r="W1096" s="20" t="s">
        <v>8183</v>
      </c>
      <c r="Y1096" s="22">
        <v>45941.628988969896</v>
      </c>
      <c r="AA1096" s="20" t="s">
        <v>4134</v>
      </c>
      <c r="AB1096" s="27">
        <v>9106055227</v>
      </c>
      <c r="AC1096" s="25" t="str">
        <f>VLOOKUP(AB1096,Data!AF:AG,2,0)</f>
        <v>9106055227-00161328</v>
      </c>
      <c r="AE1096" s="25" t="str">
        <f>VLOOKUP(AC1096,Data!A:G,7,0)</f>
        <v>00161328</v>
      </c>
      <c r="AF1096" s="25" t="str">
        <f>VLOOKUP(AC1096,Data!A:D,4,0)</f>
        <v>11/10/2025</v>
      </c>
      <c r="AG1096" s="20" t="s">
        <v>198</v>
      </c>
      <c r="AH1096" s="25" t="s">
        <v>10177</v>
      </c>
      <c r="AI1096" s="25" t="str">
        <f>VLOOKUP(AG1096,'mã win'!B:K,10,0)</f>
        <v>N</v>
      </c>
      <c r="AJ1096" s="20" t="str">
        <f>VLOOKUP(Q1096,'mã sp'!A:B,2,0)</f>
        <v>CN300</v>
      </c>
      <c r="AK1096" s="25" t="str">
        <f>VLOOKUP(AC1096,Data!A:F,6,0)</f>
        <v>K25TTM</v>
      </c>
      <c r="AL1096" s="20" t="str">
        <f t="shared" si="68"/>
        <v>2A77 WM+ HCM 122 - 124 Ni Sư Huỳnh Liên</v>
      </c>
      <c r="AM1096" s="20" t="str">
        <f>VLOOKUP(AC1096,Data!A:M,13,0)</f>
        <v>0104918404</v>
      </c>
      <c r="AN1096" s="20">
        <f>MATCH(L1096,[1]Khach_hang!$O:$O,0)</f>
        <v>430</v>
      </c>
      <c r="AO1096" s="20" t="str">
        <f t="shared" si="69"/>
        <v>WIN2A77</v>
      </c>
      <c r="AP1096" s="20" t="str">
        <f>IF(AND(AM1096="0104918404",AO1096=""),"WIN"&amp;L1096,IF(AO1096="",VLOOKUP(AM1096,'mã win'!B:J,9,0),""))</f>
        <v/>
      </c>
      <c r="AQ1096" s="25" t="str">
        <f t="shared" si="70"/>
        <v>WIN2A77</v>
      </c>
      <c r="AR1096" s="1">
        <f t="shared" si="71"/>
        <v>383130</v>
      </c>
    </row>
    <row r="1097" spans="1:44" x14ac:dyDescent="0.25">
      <c r="A1097" s="20">
        <v>8607</v>
      </c>
      <c r="B1097" s="21">
        <v>9106055227</v>
      </c>
      <c r="C1097" s="22">
        <v>45941</v>
      </c>
      <c r="D1097" s="22">
        <v>45946</v>
      </c>
      <c r="E1097" s="23">
        <v>45941.628988391203</v>
      </c>
      <c r="F1097" s="21" t="s">
        <v>8179</v>
      </c>
      <c r="G1097" s="22"/>
      <c r="H1097" s="20" t="s">
        <v>4127</v>
      </c>
      <c r="I1097" s="21" t="s">
        <v>4128</v>
      </c>
      <c r="J1097" s="20" t="s">
        <v>4129</v>
      </c>
      <c r="K1097" s="20" t="s">
        <v>4130</v>
      </c>
      <c r="L1097" s="21" t="s">
        <v>8180</v>
      </c>
      <c r="M1097" s="20" t="s">
        <v>8181</v>
      </c>
      <c r="N1097" s="20" t="s">
        <v>8182</v>
      </c>
      <c r="O1097" s="20">
        <v>60</v>
      </c>
      <c r="P1097" s="21" t="s">
        <v>4139</v>
      </c>
      <c r="Q1097" s="20" t="s">
        <v>3948</v>
      </c>
      <c r="R1097" s="21" t="s">
        <v>4140</v>
      </c>
      <c r="S1097" s="21" t="s">
        <v>4133</v>
      </c>
      <c r="T1097" s="20">
        <v>74250</v>
      </c>
      <c r="U1097" s="20">
        <v>2</v>
      </c>
      <c r="V1097" s="20">
        <v>0</v>
      </c>
      <c r="W1097" s="20" t="s">
        <v>8183</v>
      </c>
      <c r="Y1097" s="22">
        <v>45941.628988969896</v>
      </c>
      <c r="AA1097" s="20" t="s">
        <v>4134</v>
      </c>
      <c r="AB1097" s="27">
        <v>9106055227</v>
      </c>
      <c r="AC1097" s="25" t="str">
        <f>VLOOKUP(AB1097,Data!AF:AG,2,0)</f>
        <v>9106055227-00161328</v>
      </c>
      <c r="AE1097" s="25" t="str">
        <f>VLOOKUP(AC1097,Data!A:G,7,0)</f>
        <v>00161328</v>
      </c>
      <c r="AF1097" s="25" t="str">
        <f>VLOOKUP(AC1097,Data!A:D,4,0)</f>
        <v>11/10/2025</v>
      </c>
      <c r="AG1097" s="20" t="s">
        <v>198</v>
      </c>
      <c r="AH1097" s="25" t="s">
        <v>10177</v>
      </c>
      <c r="AI1097" s="25" t="str">
        <f>VLOOKUP(AG1097,'mã win'!B:K,10,0)</f>
        <v>N</v>
      </c>
      <c r="AJ1097" s="20" t="str">
        <f>VLOOKUP(Q1097,'mã sp'!A:B,2,0)</f>
        <v>CC300</v>
      </c>
      <c r="AK1097" s="25" t="str">
        <f>VLOOKUP(AC1097,Data!A:F,6,0)</f>
        <v>K25TTM</v>
      </c>
      <c r="AL1097" s="20" t="str">
        <f t="shared" si="68"/>
        <v>2A77 WM+ HCM 122 - 124 Ni Sư Huỳnh Liên</v>
      </c>
      <c r="AM1097" s="20" t="str">
        <f>VLOOKUP(AC1097,Data!A:M,13,0)</f>
        <v>0104918404</v>
      </c>
      <c r="AN1097" s="20">
        <f>MATCH(L1097,[1]Khach_hang!$O:$O,0)</f>
        <v>430</v>
      </c>
      <c r="AO1097" s="20" t="str">
        <f t="shared" si="69"/>
        <v>WIN2A77</v>
      </c>
      <c r="AP1097" s="20" t="str">
        <f>IF(AND(AM1097="0104918404",AO1097=""),"WIN"&amp;L1097,IF(AO1097="",VLOOKUP(AM1097,'mã win'!B:J,9,0),""))</f>
        <v/>
      </c>
      <c r="AQ1097" s="25" t="str">
        <f t="shared" si="70"/>
        <v>WIN2A77</v>
      </c>
      <c r="AR1097" s="1">
        <f t="shared" si="71"/>
        <v>160380</v>
      </c>
    </row>
    <row r="1098" spans="1:44" x14ac:dyDescent="0.25">
      <c r="A1098" s="20">
        <v>8608</v>
      </c>
      <c r="B1098" s="21">
        <v>9106055227</v>
      </c>
      <c r="C1098" s="22">
        <v>45941</v>
      </c>
      <c r="D1098" s="22">
        <v>45946</v>
      </c>
      <c r="E1098" s="23">
        <v>45941.628988391203</v>
      </c>
      <c r="F1098" s="21" t="s">
        <v>8179</v>
      </c>
      <c r="G1098" s="22"/>
      <c r="H1098" s="20" t="s">
        <v>4127</v>
      </c>
      <c r="I1098" s="21" t="s">
        <v>4128</v>
      </c>
      <c r="J1098" s="20" t="s">
        <v>4129</v>
      </c>
      <c r="K1098" s="20" t="s">
        <v>4130</v>
      </c>
      <c r="L1098" s="21" t="s">
        <v>8180</v>
      </c>
      <c r="M1098" s="20" t="s">
        <v>8181</v>
      </c>
      <c r="N1098" s="20" t="s">
        <v>8182</v>
      </c>
      <c r="O1098" s="20">
        <v>70</v>
      </c>
      <c r="P1098" s="21" t="s">
        <v>4168</v>
      </c>
      <c r="Q1098" s="20" t="s">
        <v>3992</v>
      </c>
      <c r="R1098" s="21" t="s">
        <v>4169</v>
      </c>
      <c r="S1098" s="21" t="s">
        <v>4133</v>
      </c>
      <c r="T1098" s="20">
        <v>111606</v>
      </c>
      <c r="U1098" s="20">
        <v>1</v>
      </c>
      <c r="V1098" s="20">
        <v>0</v>
      </c>
      <c r="W1098" s="20" t="s">
        <v>8183</v>
      </c>
      <c r="Y1098" s="22">
        <v>45941.628988969896</v>
      </c>
      <c r="AA1098" s="20" t="s">
        <v>4134</v>
      </c>
      <c r="AB1098" s="27">
        <v>9106055227</v>
      </c>
      <c r="AC1098" s="25" t="str">
        <f>VLOOKUP(AB1098,Data!AF:AG,2,0)</f>
        <v>9106055227-00161328</v>
      </c>
      <c r="AE1098" s="25" t="str">
        <f>VLOOKUP(AC1098,Data!A:G,7,0)</f>
        <v>00161328</v>
      </c>
      <c r="AF1098" s="25" t="str">
        <f>VLOOKUP(AC1098,Data!A:D,4,0)</f>
        <v>11/10/2025</v>
      </c>
      <c r="AG1098" s="20" t="s">
        <v>198</v>
      </c>
      <c r="AH1098" s="25" t="s">
        <v>10177</v>
      </c>
      <c r="AI1098" s="25" t="str">
        <f>VLOOKUP(AG1098,'mã win'!B:K,10,0)</f>
        <v>N</v>
      </c>
      <c r="AJ1098" s="20" t="str">
        <f>VLOOKUP(Q1098,'mã sp'!A:B,2,0)</f>
        <v>GXD500</v>
      </c>
      <c r="AK1098" s="25" t="str">
        <f>VLOOKUP(AC1098,Data!A:F,6,0)</f>
        <v>K25TTM</v>
      </c>
      <c r="AL1098" s="20" t="str">
        <f t="shared" si="68"/>
        <v>2A77 WM+ HCM 122 - 124 Ni Sư Huỳnh Liên</v>
      </c>
      <c r="AM1098" s="20" t="str">
        <f>VLOOKUP(AC1098,Data!A:M,13,0)</f>
        <v>0104918404</v>
      </c>
      <c r="AN1098" s="20">
        <f>MATCH(L1098,[1]Khach_hang!$O:$O,0)</f>
        <v>430</v>
      </c>
      <c r="AO1098" s="20" t="str">
        <f t="shared" si="69"/>
        <v>WIN2A77</v>
      </c>
      <c r="AP1098" s="20" t="str">
        <f>IF(AND(AM1098="0104918404",AO1098=""),"WIN"&amp;L1098,IF(AO1098="",VLOOKUP(AM1098,'mã win'!B:J,9,0),""))</f>
        <v/>
      </c>
      <c r="AQ1098" s="25" t="str">
        <f t="shared" si="70"/>
        <v>WIN2A77</v>
      </c>
      <c r="AR1098" s="1">
        <f t="shared" si="71"/>
        <v>120534.48</v>
      </c>
    </row>
    <row r="1099" spans="1:44" x14ac:dyDescent="0.25">
      <c r="A1099" s="20">
        <v>8609</v>
      </c>
      <c r="B1099" s="21">
        <v>9106055227</v>
      </c>
      <c r="C1099" s="22">
        <v>45941</v>
      </c>
      <c r="D1099" s="22">
        <v>45946</v>
      </c>
      <c r="E1099" s="23">
        <v>45941.628988391203</v>
      </c>
      <c r="F1099" s="21" t="s">
        <v>8179</v>
      </c>
      <c r="G1099" s="22"/>
      <c r="H1099" s="20" t="s">
        <v>4127</v>
      </c>
      <c r="I1099" s="21" t="s">
        <v>4128</v>
      </c>
      <c r="J1099" s="20" t="s">
        <v>4129</v>
      </c>
      <c r="K1099" s="20" t="s">
        <v>4130</v>
      </c>
      <c r="L1099" s="21" t="s">
        <v>8180</v>
      </c>
      <c r="M1099" s="20" t="s">
        <v>8181</v>
      </c>
      <c r="N1099" s="20" t="s">
        <v>8182</v>
      </c>
      <c r="O1099" s="20">
        <v>80</v>
      </c>
      <c r="P1099" s="21" t="s">
        <v>4141</v>
      </c>
      <c r="Q1099" s="20" t="s">
        <v>4058</v>
      </c>
      <c r="R1099" s="21" t="s">
        <v>4142</v>
      </c>
      <c r="S1099" s="21" t="s">
        <v>4133</v>
      </c>
      <c r="T1099" s="20">
        <v>37720</v>
      </c>
      <c r="U1099" s="20">
        <v>2</v>
      </c>
      <c r="V1099" s="20">
        <v>0</v>
      </c>
      <c r="W1099" s="20" t="s">
        <v>8183</v>
      </c>
      <c r="Y1099" s="22">
        <v>45941.628988969896</v>
      </c>
      <c r="AA1099" s="20" t="s">
        <v>4134</v>
      </c>
      <c r="AB1099" s="27">
        <v>9106055227</v>
      </c>
      <c r="AC1099" s="25" t="str">
        <f>VLOOKUP(AB1099,Data!AF:AG,2,0)</f>
        <v>9106055227-00161328</v>
      </c>
      <c r="AE1099" s="25" t="str">
        <f>VLOOKUP(AC1099,Data!A:G,7,0)</f>
        <v>00161328</v>
      </c>
      <c r="AF1099" s="25" t="str">
        <f>VLOOKUP(AC1099,Data!A:D,4,0)</f>
        <v>11/10/2025</v>
      </c>
      <c r="AG1099" s="20" t="s">
        <v>198</v>
      </c>
      <c r="AH1099" s="25" t="s">
        <v>10177</v>
      </c>
      <c r="AI1099" s="25" t="str">
        <f>VLOOKUP(AG1099,'mã win'!B:K,10,0)</f>
        <v>N</v>
      </c>
      <c r="AJ1099" s="20" t="str">
        <f>VLOOKUP(Q1099,'mã sp'!A:B,2,0)</f>
        <v>MNH250</v>
      </c>
      <c r="AK1099" s="25" t="str">
        <f>VLOOKUP(AC1099,Data!A:F,6,0)</f>
        <v>K25TTM</v>
      </c>
      <c r="AL1099" s="20" t="str">
        <f t="shared" si="68"/>
        <v>2A77 WM+ HCM 122 - 124 Ni Sư Huỳnh Liên</v>
      </c>
      <c r="AM1099" s="20" t="str">
        <f>VLOOKUP(AC1099,Data!A:M,13,0)</f>
        <v>0104918404</v>
      </c>
      <c r="AN1099" s="20">
        <f>MATCH(L1099,[1]Khach_hang!$O:$O,0)</f>
        <v>430</v>
      </c>
      <c r="AO1099" s="20" t="str">
        <f t="shared" si="69"/>
        <v>WIN2A77</v>
      </c>
      <c r="AP1099" s="20" t="str">
        <f>IF(AND(AM1099="0104918404",AO1099=""),"WIN"&amp;L1099,IF(AO1099="",VLOOKUP(AM1099,'mã win'!B:J,9,0),""))</f>
        <v/>
      </c>
      <c r="AQ1099" s="25" t="str">
        <f t="shared" si="70"/>
        <v>WIN2A77</v>
      </c>
      <c r="AR1099" s="1">
        <f t="shared" si="71"/>
        <v>81475.199999999997</v>
      </c>
    </row>
    <row r="1100" spans="1:44" x14ac:dyDescent="0.25">
      <c r="A1100" s="20">
        <v>8610</v>
      </c>
      <c r="B1100" s="21">
        <v>9106055242</v>
      </c>
      <c r="C1100" s="22">
        <v>45941</v>
      </c>
      <c r="D1100" s="22">
        <v>45941</v>
      </c>
      <c r="E1100" s="23">
        <v>45941.631457673597</v>
      </c>
      <c r="F1100" s="21" t="s">
        <v>8184</v>
      </c>
      <c r="G1100" s="22"/>
      <c r="H1100" s="20" t="s">
        <v>4127</v>
      </c>
      <c r="I1100" s="21" t="s">
        <v>4128</v>
      </c>
      <c r="J1100" s="20" t="s">
        <v>4129</v>
      </c>
      <c r="K1100" s="20" t="s">
        <v>4130</v>
      </c>
      <c r="L1100" s="21" t="s">
        <v>8185</v>
      </c>
      <c r="M1100" s="20" t="s">
        <v>8186</v>
      </c>
      <c r="N1100" s="20" t="s">
        <v>8187</v>
      </c>
      <c r="O1100" s="20">
        <v>10</v>
      </c>
      <c r="P1100" s="21" t="s">
        <v>4150</v>
      </c>
      <c r="Q1100" s="20" t="s">
        <v>3966</v>
      </c>
      <c r="R1100" s="21" t="s">
        <v>4151</v>
      </c>
      <c r="S1100" s="21" t="s">
        <v>4133</v>
      </c>
      <c r="T1100" s="20">
        <v>70950</v>
      </c>
      <c r="U1100" s="20">
        <v>2</v>
      </c>
      <c r="V1100" s="20">
        <v>0</v>
      </c>
      <c r="W1100" s="20" t="s">
        <v>8186</v>
      </c>
      <c r="Y1100" s="22">
        <v>45941.631457673597</v>
      </c>
      <c r="AA1100" s="20" t="s">
        <v>4134</v>
      </c>
      <c r="AB1100" s="27">
        <v>9106055242</v>
      </c>
      <c r="AC1100" s="25" t="str">
        <f>VLOOKUP(AB1100,Data!AF:AG,2,0)</f>
        <v>9106055242-00161331</v>
      </c>
      <c r="AE1100" s="25" t="str">
        <f>VLOOKUP(AC1100,Data!A:G,7,0)</f>
        <v>00161331</v>
      </c>
      <c r="AF1100" s="25" t="str">
        <f>VLOOKUP(AC1100,Data!A:D,4,0)</f>
        <v>11/10/2025</v>
      </c>
      <c r="AG1100" s="20" t="s">
        <v>198</v>
      </c>
      <c r="AH1100" s="25" t="s">
        <v>10443</v>
      </c>
      <c r="AI1100" s="25" t="str">
        <f>VLOOKUP(AG1100,'mã win'!B:K,10,0)</f>
        <v>N</v>
      </c>
      <c r="AJ1100" s="20" t="str">
        <f>VLOOKUP(Q1100,'mã sp'!A:B,2,0)</f>
        <v>CN300</v>
      </c>
      <c r="AK1100" s="25" t="str">
        <f>VLOOKUP(AC1100,Data!A:F,6,0)</f>
        <v>K25TTM</v>
      </c>
      <c r="AL1100" s="20" t="str">
        <f t="shared" si="68"/>
        <v>2AR8 WIN HCM 97-99 Ngô Thị Thu Minh</v>
      </c>
      <c r="AM1100" s="20" t="str">
        <f>VLOOKUP(AC1100,Data!A:M,13,0)</f>
        <v>0104918404</v>
      </c>
      <c r="AN1100" s="20">
        <f>MATCH(L1100,[1]Khach_hang!$O:$O,0)</f>
        <v>531</v>
      </c>
      <c r="AO1100" s="20" t="str">
        <f t="shared" si="69"/>
        <v>WIN2AR8</v>
      </c>
      <c r="AP1100" s="20" t="str">
        <f>IF(AND(AM1100="0104918404",AO1100=""),"WIN"&amp;L1100,IF(AO1100="",VLOOKUP(AM1100,'mã win'!B:J,9,0),""))</f>
        <v/>
      </c>
      <c r="AQ1100" s="25" t="str">
        <f t="shared" si="70"/>
        <v>WIN2AR8</v>
      </c>
      <c r="AR1100" s="1">
        <f t="shared" si="71"/>
        <v>153252</v>
      </c>
    </row>
    <row r="1101" spans="1:44" x14ac:dyDescent="0.25">
      <c r="A1101" s="20">
        <v>8611</v>
      </c>
      <c r="B1101" s="21">
        <v>9106055242</v>
      </c>
      <c r="C1101" s="22">
        <v>45941</v>
      </c>
      <c r="D1101" s="22">
        <v>45941</v>
      </c>
      <c r="E1101" s="23">
        <v>45941.631457673597</v>
      </c>
      <c r="F1101" s="21" t="s">
        <v>8184</v>
      </c>
      <c r="G1101" s="22"/>
      <c r="H1101" s="20" t="s">
        <v>4127</v>
      </c>
      <c r="I1101" s="21" t="s">
        <v>4128</v>
      </c>
      <c r="J1101" s="20" t="s">
        <v>4129</v>
      </c>
      <c r="K1101" s="20" t="s">
        <v>4130</v>
      </c>
      <c r="L1101" s="21" t="s">
        <v>8185</v>
      </c>
      <c r="M1101" s="20" t="s">
        <v>8186</v>
      </c>
      <c r="N1101" s="20" t="s">
        <v>8187</v>
      </c>
      <c r="O1101" s="20">
        <v>20</v>
      </c>
      <c r="P1101" s="21" t="s">
        <v>4152</v>
      </c>
      <c r="Q1101" s="20" t="s">
        <v>4012</v>
      </c>
      <c r="R1101" s="21" t="s">
        <v>4153</v>
      </c>
      <c r="S1101" s="21" t="s">
        <v>4133</v>
      </c>
      <c r="T1101" s="20">
        <v>50182</v>
      </c>
      <c r="U1101" s="20">
        <v>1</v>
      </c>
      <c r="V1101" s="20">
        <v>0</v>
      </c>
      <c r="W1101" s="20" t="s">
        <v>8186</v>
      </c>
      <c r="Y1101" s="22">
        <v>45941.631457673597</v>
      </c>
      <c r="AA1101" s="20" t="s">
        <v>4134</v>
      </c>
      <c r="AB1101" s="27">
        <v>9106055242</v>
      </c>
      <c r="AC1101" s="25" t="str">
        <f>VLOOKUP(AB1101,Data!AF:AG,2,0)</f>
        <v>9106055242-00161331</v>
      </c>
      <c r="AE1101" s="25" t="str">
        <f>VLOOKUP(AC1101,Data!A:G,7,0)</f>
        <v>00161331</v>
      </c>
      <c r="AF1101" s="25" t="str">
        <f>VLOOKUP(AC1101,Data!A:D,4,0)</f>
        <v>11/10/2025</v>
      </c>
      <c r="AG1101" s="20" t="s">
        <v>198</v>
      </c>
      <c r="AH1101" s="25" t="s">
        <v>10443</v>
      </c>
      <c r="AI1101" s="25" t="str">
        <f>VLOOKUP(AG1101,'mã win'!B:K,10,0)</f>
        <v>N</v>
      </c>
      <c r="AJ1101" s="20" t="str">
        <f>VLOOKUP(Q1101,'mã sp'!A:B,2,0)</f>
        <v>GTLX250G</v>
      </c>
      <c r="AK1101" s="25" t="str">
        <f>VLOOKUP(AC1101,Data!A:F,6,0)</f>
        <v>K25TTM</v>
      </c>
      <c r="AL1101" s="20" t="str">
        <f t="shared" si="68"/>
        <v>2AR8 WIN HCM 97-99 Ngô Thị Thu Minh</v>
      </c>
      <c r="AM1101" s="20" t="str">
        <f>VLOOKUP(AC1101,Data!A:M,13,0)</f>
        <v>0104918404</v>
      </c>
      <c r="AN1101" s="20">
        <f>MATCH(L1101,[1]Khach_hang!$O:$O,0)</f>
        <v>531</v>
      </c>
      <c r="AO1101" s="20" t="str">
        <f t="shared" si="69"/>
        <v>WIN2AR8</v>
      </c>
      <c r="AP1101" s="20" t="str">
        <f>IF(AND(AM1101="0104918404",AO1101=""),"WIN"&amp;L1101,IF(AO1101="",VLOOKUP(AM1101,'mã win'!B:J,9,0),""))</f>
        <v/>
      </c>
      <c r="AQ1101" s="25" t="str">
        <f t="shared" si="70"/>
        <v>WIN2AR8</v>
      </c>
      <c r="AR1101" s="1">
        <f t="shared" si="71"/>
        <v>54196.56</v>
      </c>
    </row>
    <row r="1102" spans="1:44" x14ac:dyDescent="0.25">
      <c r="A1102" s="20">
        <v>8612</v>
      </c>
      <c r="B1102" s="21">
        <v>9106055243</v>
      </c>
      <c r="C1102" s="22">
        <v>45941</v>
      </c>
      <c r="D1102" s="22">
        <v>45941</v>
      </c>
      <c r="E1102" s="23">
        <v>45941.631518483802</v>
      </c>
      <c r="F1102" s="21" t="s">
        <v>8188</v>
      </c>
      <c r="G1102" s="22"/>
      <c r="H1102" s="20" t="s">
        <v>4127</v>
      </c>
      <c r="I1102" s="21" t="s">
        <v>4128</v>
      </c>
      <c r="J1102" s="20" t="s">
        <v>4129</v>
      </c>
      <c r="K1102" s="20" t="s">
        <v>4130</v>
      </c>
      <c r="L1102" s="21" t="s">
        <v>4454</v>
      </c>
      <c r="M1102" s="20" t="s">
        <v>4455</v>
      </c>
      <c r="N1102" s="20" t="s">
        <v>4456</v>
      </c>
      <c r="O1102" s="20">
        <v>10</v>
      </c>
      <c r="P1102" s="21" t="s">
        <v>4150</v>
      </c>
      <c r="Q1102" s="20" t="s">
        <v>3966</v>
      </c>
      <c r="R1102" s="21" t="s">
        <v>4151</v>
      </c>
      <c r="S1102" s="21" t="s">
        <v>4133</v>
      </c>
      <c r="T1102" s="20">
        <v>70950</v>
      </c>
      <c r="U1102" s="20">
        <v>4</v>
      </c>
      <c r="V1102" s="20">
        <v>0</v>
      </c>
      <c r="W1102" s="20" t="s">
        <v>4455</v>
      </c>
      <c r="X1102" s="20" t="s">
        <v>4161</v>
      </c>
      <c r="Y1102" s="22">
        <v>45941.631518668997</v>
      </c>
      <c r="AA1102" s="20" t="s">
        <v>4134</v>
      </c>
      <c r="AB1102" s="27">
        <v>9106055243</v>
      </c>
      <c r="AC1102" s="25" t="str">
        <f>VLOOKUP(AB1102,Data!AF:AG,2,0)</f>
        <v>9106055243-00037809</v>
      </c>
      <c r="AE1102" s="25" t="str">
        <f>VLOOKUP(AC1102,Data!A:G,7,0)</f>
        <v>00037809</v>
      </c>
      <c r="AF1102" s="25" t="str">
        <f>VLOOKUP(AC1102,Data!A:D,4,0)</f>
        <v>11/10/2025</v>
      </c>
      <c r="AG1102" s="20" t="s">
        <v>107</v>
      </c>
      <c r="AH1102" s="25" t="s">
        <v>3829</v>
      </c>
      <c r="AI1102" s="25" t="str">
        <f>VLOOKUP(AG1102,'mã win'!B:K,10,0)</f>
        <v>B</v>
      </c>
      <c r="AJ1102" s="20" t="str">
        <f>VLOOKUP(Q1102,'mã sp'!A:B,2,0)</f>
        <v>CN300</v>
      </c>
      <c r="AK1102" s="25" t="str">
        <f>VLOOKUP(AC1102,Data!A:F,6,0)</f>
        <v>K25TTM</v>
      </c>
      <c r="AL1102" s="20" t="str">
        <f t="shared" si="68"/>
        <v>4637 WM+ NAN 79B Đốc Thiết</v>
      </c>
      <c r="AM1102" s="20" t="str">
        <f>VLOOKUP(AC1102,Data!A:M,13,0)</f>
        <v>0104918404-058</v>
      </c>
      <c r="AO1102" s="20" t="str">
        <f t="shared" si="69"/>
        <v/>
      </c>
      <c r="AP1102" s="20" t="str">
        <f>IF(AND(AM1102="0104918404",AO1102=""),"WIN"&amp;L1102,IF(AO1102="",VLOOKUP(AM1102,'mã win'!B:J,9,0),""))</f>
        <v>WIN-058</v>
      </c>
      <c r="AQ1102" s="25" t="str">
        <f t="shared" si="70"/>
        <v>WIN-058</v>
      </c>
      <c r="AR1102" s="1">
        <f t="shared" si="71"/>
        <v>306504</v>
      </c>
    </row>
    <row r="1103" spans="1:44" x14ac:dyDescent="0.25">
      <c r="A1103" s="20">
        <v>8613</v>
      </c>
      <c r="B1103" s="21">
        <v>9106055225</v>
      </c>
      <c r="C1103" s="22">
        <v>45941</v>
      </c>
      <c r="D1103" s="22">
        <v>45946</v>
      </c>
      <c r="E1103" s="23">
        <v>45941.632315856499</v>
      </c>
      <c r="F1103" s="21" t="s">
        <v>8189</v>
      </c>
      <c r="G1103" s="22"/>
      <c r="H1103" s="20" t="s">
        <v>4127</v>
      </c>
      <c r="I1103" s="21" t="s">
        <v>4128</v>
      </c>
      <c r="J1103" s="20" t="s">
        <v>4129</v>
      </c>
      <c r="K1103" s="20" t="s">
        <v>4130</v>
      </c>
      <c r="L1103" s="21" t="s">
        <v>4524</v>
      </c>
      <c r="M1103" s="20" t="s">
        <v>4525</v>
      </c>
      <c r="N1103" s="20" t="s">
        <v>4526</v>
      </c>
      <c r="O1103" s="20">
        <v>10</v>
      </c>
      <c r="P1103" s="21" t="s">
        <v>4137</v>
      </c>
      <c r="Q1103" s="20" t="s">
        <v>4098</v>
      </c>
      <c r="R1103" s="21" t="s">
        <v>4138</v>
      </c>
      <c r="S1103" s="21" t="s">
        <v>4133</v>
      </c>
      <c r="T1103" s="20">
        <v>111058</v>
      </c>
      <c r="U1103" s="20">
        <v>1</v>
      </c>
      <c r="V1103" s="20">
        <v>0</v>
      </c>
      <c r="W1103" s="20" t="s">
        <v>4525</v>
      </c>
      <c r="Y1103" s="22">
        <v>45941.632315740702</v>
      </c>
      <c r="AA1103" s="20" t="s">
        <v>4134</v>
      </c>
      <c r="AB1103" s="27">
        <v>9106055225</v>
      </c>
      <c r="AC1103" s="25" t="str">
        <f>VLOOKUP(AB1103,Data!AF:AG,2,0)</f>
        <v>9106055225-00018868</v>
      </c>
      <c r="AE1103" s="25" t="str">
        <f>VLOOKUP(AC1103,Data!A:G,7,0)</f>
        <v>00018868</v>
      </c>
      <c r="AF1103" s="25" t="str">
        <f>VLOOKUP(AC1103,Data!A:D,4,0)</f>
        <v>11/10/2025</v>
      </c>
      <c r="AG1103" s="20" t="s">
        <v>33</v>
      </c>
      <c r="AH1103" s="25" t="s">
        <v>3737</v>
      </c>
      <c r="AI1103" s="25" t="str">
        <f>VLOOKUP(AG1103,'mã win'!B:K,10,0)</f>
        <v>B</v>
      </c>
      <c r="AJ1103" s="20" t="str">
        <f>VLOOKUP(Q1103,'mã sp'!A:B,2,0)</f>
        <v>GM500</v>
      </c>
      <c r="AK1103" s="25" t="str">
        <f>VLOOKUP(AC1103,Data!A:F,6,0)</f>
        <v>K25TTM</v>
      </c>
      <c r="AL1103" s="20" t="str">
        <f t="shared" si="68"/>
        <v>2AHE WM+ BNH Long Khám, Việt Đoàn</v>
      </c>
      <c r="AM1103" s="20" t="str">
        <f>VLOOKUP(AC1103,Data!A:M,13,0)</f>
        <v>0104918404-031</v>
      </c>
      <c r="AO1103" s="20" t="str">
        <f t="shared" si="69"/>
        <v/>
      </c>
      <c r="AP1103" s="20" t="str">
        <f>IF(AND(AM1103="0104918404",AO1103=""),"WIN"&amp;L1103,IF(AO1103="",VLOOKUP(AM1103,'mã win'!B:J,9,0),""))</f>
        <v>WIN-031</v>
      </c>
      <c r="AQ1103" s="25" t="str">
        <f t="shared" si="70"/>
        <v>WIN-031</v>
      </c>
      <c r="AR1103" s="1">
        <f t="shared" si="71"/>
        <v>119942.64</v>
      </c>
    </row>
    <row r="1104" spans="1:44" x14ac:dyDescent="0.25">
      <c r="A1104" s="20">
        <v>8614</v>
      </c>
      <c r="B1104" s="21">
        <v>9106055286</v>
      </c>
      <c r="C1104" s="22">
        <v>45941</v>
      </c>
      <c r="D1104" s="22">
        <v>45946</v>
      </c>
      <c r="E1104" s="23">
        <v>45941.636383530102</v>
      </c>
      <c r="F1104" s="21" t="s">
        <v>8190</v>
      </c>
      <c r="G1104" s="22"/>
      <c r="H1104" s="20" t="s">
        <v>4127</v>
      </c>
      <c r="I1104" s="21" t="s">
        <v>4128</v>
      </c>
      <c r="J1104" s="20" t="s">
        <v>4129</v>
      </c>
      <c r="K1104" s="20" t="s">
        <v>4130</v>
      </c>
      <c r="L1104" s="21" t="s">
        <v>8191</v>
      </c>
      <c r="M1104" s="20" t="s">
        <v>8192</v>
      </c>
      <c r="N1104" s="20" t="s">
        <v>8193</v>
      </c>
      <c r="O1104" s="20">
        <v>10</v>
      </c>
      <c r="P1104" s="21" t="s">
        <v>4137</v>
      </c>
      <c r="Q1104" s="20" t="s">
        <v>4098</v>
      </c>
      <c r="R1104" s="21" t="s">
        <v>4138</v>
      </c>
      <c r="S1104" s="21" t="s">
        <v>4133</v>
      </c>
      <c r="T1104" s="20">
        <v>111058</v>
      </c>
      <c r="U1104" s="20">
        <v>1</v>
      </c>
      <c r="V1104" s="20">
        <v>0</v>
      </c>
      <c r="W1104" s="20" t="s">
        <v>8192</v>
      </c>
      <c r="Y1104" s="22">
        <v>45941.636383298603</v>
      </c>
      <c r="AA1104" s="20" t="s">
        <v>4134</v>
      </c>
      <c r="AB1104" s="27">
        <v>9106055286</v>
      </c>
      <c r="AC1104" s="25" t="str">
        <f>VLOOKUP(AB1104,Data!AF:AG,2,0)</f>
        <v>9106055286-00047942</v>
      </c>
      <c r="AE1104" s="25" t="str">
        <f>VLOOKUP(AC1104,Data!A:G,7,0)</f>
        <v>00047942</v>
      </c>
      <c r="AF1104" s="25" t="str">
        <f>VLOOKUP(AC1104,Data!A:D,4,0)</f>
        <v>11/10/2025</v>
      </c>
      <c r="AG1104" s="20" t="s">
        <v>407</v>
      </c>
      <c r="AH1104" s="25" t="s">
        <v>3627</v>
      </c>
      <c r="AI1104" s="25" t="str">
        <f>VLOOKUP(AG1104,'mã win'!B:K,10,0)</f>
        <v>B</v>
      </c>
      <c r="AJ1104" s="20" t="str">
        <f>VLOOKUP(Q1104,'mã sp'!A:B,2,0)</f>
        <v>GM500</v>
      </c>
      <c r="AK1104" s="25" t="str">
        <f>VLOOKUP(AC1104,Data!A:F,6,0)</f>
        <v>K25TTM</v>
      </c>
      <c r="AL1104" s="20" t="str">
        <f t="shared" si="68"/>
        <v>5900 WM+ QNH Tổ 7A Khu 2 Hùng Thắng</v>
      </c>
      <c r="AM1104" s="20" t="str">
        <f>VLOOKUP(AC1104,Data!A:M,13,0)</f>
        <v>0104918404-007</v>
      </c>
      <c r="AO1104" s="20" t="str">
        <f t="shared" si="69"/>
        <v/>
      </c>
      <c r="AP1104" s="20" t="str">
        <f>IF(AND(AM1104="0104918404",AO1104=""),"WIN"&amp;L1104,IF(AO1104="",VLOOKUP(AM1104,'mã win'!B:J,9,0),""))</f>
        <v>WIN-QNH-00-007</v>
      </c>
      <c r="AQ1104" s="25" t="str">
        <f t="shared" si="70"/>
        <v>WIN-QNH-00-007</v>
      </c>
      <c r="AR1104" s="1">
        <f t="shared" si="71"/>
        <v>119942.64</v>
      </c>
    </row>
    <row r="1105" spans="1:44" x14ac:dyDescent="0.25">
      <c r="A1105" s="20">
        <v>8615</v>
      </c>
      <c r="B1105" s="21">
        <v>9106055329</v>
      </c>
      <c r="C1105" s="22">
        <v>45941</v>
      </c>
      <c r="D1105" s="22">
        <v>45946</v>
      </c>
      <c r="E1105" s="23">
        <v>45941.637580208298</v>
      </c>
      <c r="F1105" s="21" t="s">
        <v>8194</v>
      </c>
      <c r="G1105" s="22"/>
      <c r="H1105" s="20" t="s">
        <v>4127</v>
      </c>
      <c r="I1105" s="21" t="s">
        <v>4128</v>
      </c>
      <c r="J1105" s="20" t="s">
        <v>4129</v>
      </c>
      <c r="K1105" s="20" t="s">
        <v>4130</v>
      </c>
      <c r="L1105" s="21" t="s">
        <v>8195</v>
      </c>
      <c r="M1105" s="20" t="s">
        <v>8196</v>
      </c>
      <c r="N1105" s="20" t="s">
        <v>8197</v>
      </c>
      <c r="O1105" s="20">
        <v>10</v>
      </c>
      <c r="P1105" s="21" t="s">
        <v>4131</v>
      </c>
      <c r="Q1105" s="20" t="s">
        <v>4099</v>
      </c>
      <c r="R1105" s="21" t="s">
        <v>4132</v>
      </c>
      <c r="S1105" s="21" t="s">
        <v>4133</v>
      </c>
      <c r="T1105" s="20">
        <v>73431</v>
      </c>
      <c r="U1105" s="20">
        <v>1</v>
      </c>
      <c r="V1105" s="20">
        <v>0</v>
      </c>
      <c r="W1105" s="20" t="s">
        <v>8196</v>
      </c>
      <c r="Y1105" s="22">
        <v>45941.637580208298</v>
      </c>
      <c r="AA1105" s="20" t="s">
        <v>4134</v>
      </c>
      <c r="AB1105" s="27">
        <v>9106055329</v>
      </c>
      <c r="AC1105" s="25" t="str">
        <f>VLOOKUP(AB1105,Data!AF:AG,2,0)</f>
        <v>9106055329-00485835</v>
      </c>
      <c r="AE1105" s="25" t="str">
        <f>VLOOKUP(AC1105,Data!A:G,7,0)</f>
        <v>00485835</v>
      </c>
      <c r="AF1105" s="25" t="str">
        <f>VLOOKUP(AC1105,Data!A:D,4,0)</f>
        <v>11/10/2025</v>
      </c>
      <c r="AG1105" s="20" t="s">
        <v>55</v>
      </c>
      <c r="AH1105" s="25" t="s">
        <v>10655</v>
      </c>
      <c r="AI1105" s="25" t="str">
        <f>VLOOKUP(AG1105,'mã win'!B:K,10,0)</f>
        <v>B</v>
      </c>
      <c r="AJ1105" s="20" t="str">
        <f>VLOOKUP(Q1105,'mã sp'!A:B,2,0)</f>
        <v>CGM300</v>
      </c>
      <c r="AK1105" s="25" t="str">
        <f>VLOOKUP(AC1105,Data!A:F,6,0)</f>
        <v>K25TTM</v>
      </c>
      <c r="AL1105" s="20" t="str">
        <f t="shared" si="68"/>
        <v>2AZX WM+ HNI Văn Mỹ, Hoàng Văn Thụ</v>
      </c>
      <c r="AM1105" s="20" t="str">
        <f>VLOOKUP(AC1105,Data!A:M,13,0)</f>
        <v>0104918404-002</v>
      </c>
      <c r="AN1105" s="20">
        <f>MATCH(L1105,[1]Khach_hang!$O:$O,0)</f>
        <v>615</v>
      </c>
      <c r="AO1105" s="20" t="str">
        <f t="shared" si="69"/>
        <v>WIN2AZX</v>
      </c>
      <c r="AP1105" s="20" t="str">
        <f>IF(AND(AM1105="0104918404",AO1105=""),"WIN"&amp;L1105,IF(AO1105="",VLOOKUP(AM1105,'mã win'!B:J,9,0),""))</f>
        <v/>
      </c>
      <c r="AQ1105" s="25" t="str">
        <f t="shared" si="70"/>
        <v>WIN2AZX</v>
      </c>
      <c r="AR1105" s="1">
        <f t="shared" si="71"/>
        <v>79305.48</v>
      </c>
    </row>
    <row r="1106" spans="1:44" x14ac:dyDescent="0.25">
      <c r="A1106" s="20">
        <v>8616</v>
      </c>
      <c r="B1106" s="21">
        <v>9106055329</v>
      </c>
      <c r="C1106" s="22">
        <v>45941</v>
      </c>
      <c r="D1106" s="22">
        <v>45946</v>
      </c>
      <c r="E1106" s="23">
        <v>45941.637580208298</v>
      </c>
      <c r="F1106" s="21" t="s">
        <v>8194</v>
      </c>
      <c r="G1106" s="22"/>
      <c r="H1106" s="20" t="s">
        <v>4127</v>
      </c>
      <c r="I1106" s="21" t="s">
        <v>4128</v>
      </c>
      <c r="J1106" s="20" t="s">
        <v>4129</v>
      </c>
      <c r="K1106" s="20" t="s">
        <v>4130</v>
      </c>
      <c r="L1106" s="21" t="s">
        <v>8195</v>
      </c>
      <c r="M1106" s="20" t="s">
        <v>8196</v>
      </c>
      <c r="N1106" s="20" t="s">
        <v>8197</v>
      </c>
      <c r="O1106" s="20">
        <v>20</v>
      </c>
      <c r="P1106" s="21" t="s">
        <v>4137</v>
      </c>
      <c r="Q1106" s="20" t="s">
        <v>4098</v>
      </c>
      <c r="R1106" s="21" t="s">
        <v>4138</v>
      </c>
      <c r="S1106" s="21" t="s">
        <v>4133</v>
      </c>
      <c r="T1106" s="20">
        <v>111058</v>
      </c>
      <c r="U1106" s="20">
        <v>1</v>
      </c>
      <c r="V1106" s="20">
        <v>0</v>
      </c>
      <c r="W1106" s="20" t="s">
        <v>8196</v>
      </c>
      <c r="Y1106" s="22">
        <v>45941.637580208298</v>
      </c>
      <c r="AA1106" s="20" t="s">
        <v>4134</v>
      </c>
      <c r="AB1106" s="27">
        <v>9106055329</v>
      </c>
      <c r="AC1106" s="25" t="str">
        <f>VLOOKUP(AB1106,Data!AF:AG,2,0)</f>
        <v>9106055329-00485835</v>
      </c>
      <c r="AE1106" s="25" t="str">
        <f>VLOOKUP(AC1106,Data!A:G,7,0)</f>
        <v>00485835</v>
      </c>
      <c r="AF1106" s="25" t="str">
        <f>VLOOKUP(AC1106,Data!A:D,4,0)</f>
        <v>11/10/2025</v>
      </c>
      <c r="AG1106" s="20" t="s">
        <v>55</v>
      </c>
      <c r="AH1106" s="25" t="s">
        <v>10655</v>
      </c>
      <c r="AI1106" s="25" t="str">
        <f>VLOOKUP(AG1106,'mã win'!B:K,10,0)</f>
        <v>B</v>
      </c>
      <c r="AJ1106" s="20" t="str">
        <f>VLOOKUP(Q1106,'mã sp'!A:B,2,0)</f>
        <v>GM500</v>
      </c>
      <c r="AK1106" s="25" t="str">
        <f>VLOOKUP(AC1106,Data!A:F,6,0)</f>
        <v>K25TTM</v>
      </c>
      <c r="AL1106" s="20" t="str">
        <f t="shared" si="68"/>
        <v>2AZX WM+ HNI Văn Mỹ, Hoàng Văn Thụ</v>
      </c>
      <c r="AM1106" s="20" t="str">
        <f>VLOOKUP(AC1106,Data!A:M,13,0)</f>
        <v>0104918404-002</v>
      </c>
      <c r="AN1106" s="20">
        <f>MATCH(L1106,[1]Khach_hang!$O:$O,0)</f>
        <v>615</v>
      </c>
      <c r="AO1106" s="20" t="str">
        <f t="shared" si="69"/>
        <v>WIN2AZX</v>
      </c>
      <c r="AP1106" s="20" t="str">
        <f>IF(AND(AM1106="0104918404",AO1106=""),"WIN"&amp;L1106,IF(AO1106="",VLOOKUP(AM1106,'mã win'!B:J,9,0),""))</f>
        <v/>
      </c>
      <c r="AQ1106" s="25" t="str">
        <f t="shared" si="70"/>
        <v>WIN2AZX</v>
      </c>
      <c r="AR1106" s="1">
        <f t="shared" si="71"/>
        <v>119942.64</v>
      </c>
    </row>
    <row r="1107" spans="1:44" x14ac:dyDescent="0.25">
      <c r="A1107" s="20">
        <v>8617</v>
      </c>
      <c r="B1107" s="21">
        <v>9106055361</v>
      </c>
      <c r="C1107" s="22">
        <v>45941</v>
      </c>
      <c r="D1107" s="22">
        <v>45946</v>
      </c>
      <c r="E1107" s="23">
        <v>45941.640207291697</v>
      </c>
      <c r="F1107" s="21" t="s">
        <v>8198</v>
      </c>
      <c r="G1107" s="22"/>
      <c r="H1107" s="20" t="s">
        <v>4127</v>
      </c>
      <c r="I1107" s="21" t="s">
        <v>4128</v>
      </c>
      <c r="J1107" s="20" t="s">
        <v>4129</v>
      </c>
      <c r="K1107" s="20" t="s">
        <v>4130</v>
      </c>
      <c r="L1107" s="21" t="s">
        <v>5774</v>
      </c>
      <c r="M1107" s="20" t="s">
        <v>5775</v>
      </c>
      <c r="N1107" s="20" t="s">
        <v>5776</v>
      </c>
      <c r="O1107" s="20">
        <v>10</v>
      </c>
      <c r="P1107" s="21" t="s">
        <v>4135</v>
      </c>
      <c r="Q1107" s="20" t="s">
        <v>4086</v>
      </c>
      <c r="R1107" s="21" t="s">
        <v>4136</v>
      </c>
      <c r="S1107" s="21" t="s">
        <v>4133</v>
      </c>
      <c r="T1107" s="20">
        <v>45588</v>
      </c>
      <c r="U1107" s="20">
        <v>1</v>
      </c>
      <c r="V1107" s="20">
        <v>0</v>
      </c>
      <c r="W1107" s="20" t="s">
        <v>5777</v>
      </c>
      <c r="Y1107" s="22">
        <v>45941.640207210701</v>
      </c>
      <c r="AA1107" s="20" t="s">
        <v>4134</v>
      </c>
      <c r="AB1107" s="27">
        <v>9106055361</v>
      </c>
      <c r="AC1107" s="25" t="str">
        <f>VLOOKUP(AB1107,Data!AF:AG,2,0)</f>
        <v>9106055361-00004398</v>
      </c>
      <c r="AE1107" s="25" t="str">
        <f>VLOOKUP(AC1107,Data!A:G,7,0)</f>
        <v>00004398</v>
      </c>
      <c r="AF1107" s="25" t="str">
        <f>VLOOKUP(AC1107,Data!A:D,4,0)</f>
        <v>11/10/2025</v>
      </c>
      <c r="AG1107" s="20" t="s">
        <v>2704</v>
      </c>
      <c r="AH1107" s="25" t="s">
        <v>3759</v>
      </c>
      <c r="AI1107" s="25" t="str">
        <f>VLOOKUP(AG1107,'mã win'!B:K,10,0)</f>
        <v>B</v>
      </c>
      <c r="AJ1107" s="20" t="str">
        <f>VLOOKUP(Q1107,'mã sp'!A:B,2,0)</f>
        <v>TH200</v>
      </c>
      <c r="AK1107" s="25" t="str">
        <f>VLOOKUP(AC1107,Data!A:F,6,0)</f>
        <v>K25TTM</v>
      </c>
      <c r="AL1107" s="20" t="str">
        <f t="shared" si="68"/>
        <v>6218 WM+ TQG 03 TDP Tân Bắc, Sơn Dương</v>
      </c>
      <c r="AM1107" s="20" t="str">
        <f>VLOOKUP(AC1107,Data!A:M,13,0)</f>
        <v>0104918404-038</v>
      </c>
      <c r="AO1107" s="20" t="str">
        <f t="shared" si="69"/>
        <v/>
      </c>
      <c r="AP1107" s="20" t="str">
        <f>IF(AND(AM1107="0104918404",AO1107=""),"WIN"&amp;L1107,IF(AO1107="",VLOOKUP(AM1107,'mã win'!B:J,9,0),""))</f>
        <v>WIN-038</v>
      </c>
      <c r="AQ1107" s="25" t="str">
        <f t="shared" si="70"/>
        <v>WIN-038</v>
      </c>
      <c r="AR1107" s="1">
        <f t="shared" si="71"/>
        <v>49235.040000000001</v>
      </c>
    </row>
    <row r="1108" spans="1:44" x14ac:dyDescent="0.25">
      <c r="A1108" s="20">
        <v>8618</v>
      </c>
      <c r="B1108" s="21">
        <v>9106055398</v>
      </c>
      <c r="C1108" s="22">
        <v>45941</v>
      </c>
      <c r="D1108" s="22">
        <v>45946</v>
      </c>
      <c r="E1108" s="23">
        <v>45941.643614849498</v>
      </c>
      <c r="F1108" s="21" t="s">
        <v>8199</v>
      </c>
      <c r="G1108" s="22"/>
      <c r="H1108" s="20" t="s">
        <v>4127</v>
      </c>
      <c r="I1108" s="21" t="s">
        <v>4128</v>
      </c>
      <c r="J1108" s="20" t="s">
        <v>4129</v>
      </c>
      <c r="K1108" s="20" t="s">
        <v>4130</v>
      </c>
      <c r="L1108" s="21" t="s">
        <v>4274</v>
      </c>
      <c r="M1108" s="20" t="s">
        <v>4275</v>
      </c>
      <c r="N1108" s="20" t="s">
        <v>4276</v>
      </c>
      <c r="O1108" s="20">
        <v>10</v>
      </c>
      <c r="P1108" s="21" t="s">
        <v>4137</v>
      </c>
      <c r="Q1108" s="20" t="s">
        <v>4098</v>
      </c>
      <c r="R1108" s="21" t="s">
        <v>4138</v>
      </c>
      <c r="S1108" s="21" t="s">
        <v>4133</v>
      </c>
      <c r="T1108" s="20">
        <v>111058</v>
      </c>
      <c r="U1108" s="20">
        <v>1</v>
      </c>
      <c r="V1108" s="20">
        <v>0</v>
      </c>
      <c r="W1108" s="20" t="s">
        <v>4277</v>
      </c>
      <c r="Y1108" s="22">
        <v>45941.643614664397</v>
      </c>
      <c r="AA1108" s="20" t="s">
        <v>4134</v>
      </c>
      <c r="AB1108" s="27">
        <v>9106055398</v>
      </c>
      <c r="AC1108" s="25" t="str">
        <f>VLOOKUP(AB1108,Data!AF:AG,2,0)</f>
        <v>9106055398-00011451</v>
      </c>
      <c r="AE1108" s="25" t="str">
        <f>VLOOKUP(AC1108,Data!A:G,7,0)</f>
        <v>00011451</v>
      </c>
      <c r="AF1108" s="25" t="str">
        <f>VLOOKUP(AC1108,Data!A:D,4,0)</f>
        <v>11/10/2025</v>
      </c>
      <c r="AG1108" s="20" t="s">
        <v>222</v>
      </c>
      <c r="AH1108" s="25" t="s">
        <v>3727</v>
      </c>
      <c r="AI1108" s="25" t="str">
        <f>VLOOKUP(AG1108,'mã win'!B:K,10,0)</f>
        <v>B</v>
      </c>
      <c r="AJ1108" s="20" t="str">
        <f>VLOOKUP(Q1108,'mã sp'!A:B,2,0)</f>
        <v>GM500</v>
      </c>
      <c r="AK1108" s="25" t="str">
        <f>VLOOKUP(AC1108,Data!A:F,6,0)</f>
        <v>K25TTM</v>
      </c>
      <c r="AL1108" s="20" t="str">
        <f t="shared" si="68"/>
        <v>6353 WM+ VPC Hoàng Xá Đình, Vĩnh Tường</v>
      </c>
      <c r="AM1108" s="20" t="str">
        <f>VLOOKUP(AC1108,Data!A:M,13,0)</f>
        <v>0104918404-029</v>
      </c>
      <c r="AO1108" s="20" t="str">
        <f t="shared" si="69"/>
        <v/>
      </c>
      <c r="AP1108" s="20" t="str">
        <f>IF(AND(AM1108="0104918404",AO1108=""),"WIN"&amp;L1108,IF(AO1108="",VLOOKUP(AM1108,'mã win'!B:J,9,0),""))</f>
        <v>WIN-029</v>
      </c>
      <c r="AQ1108" s="25" t="str">
        <f t="shared" si="70"/>
        <v>WIN-029</v>
      </c>
      <c r="AR1108" s="1">
        <f t="shared" si="71"/>
        <v>119942.64</v>
      </c>
    </row>
    <row r="1109" spans="1:44" x14ac:dyDescent="0.25">
      <c r="A1109" s="20">
        <v>8619</v>
      </c>
      <c r="B1109" s="21">
        <v>9106055457</v>
      </c>
      <c r="C1109" s="22">
        <v>45941</v>
      </c>
      <c r="D1109" s="22">
        <v>45946</v>
      </c>
      <c r="E1109" s="23">
        <v>45941.6457315972</v>
      </c>
      <c r="F1109" s="21" t="s">
        <v>8200</v>
      </c>
      <c r="G1109" s="22"/>
      <c r="H1109" s="20" t="s">
        <v>4127</v>
      </c>
      <c r="I1109" s="21" t="s">
        <v>4128</v>
      </c>
      <c r="J1109" s="20" t="s">
        <v>4129</v>
      </c>
      <c r="K1109" s="20" t="s">
        <v>4130</v>
      </c>
      <c r="L1109" s="21" t="s">
        <v>8201</v>
      </c>
      <c r="M1109" s="20" t="s">
        <v>8202</v>
      </c>
      <c r="N1109" s="20" t="s">
        <v>8203</v>
      </c>
      <c r="O1109" s="20">
        <v>10</v>
      </c>
      <c r="P1109" s="21" t="s">
        <v>4137</v>
      </c>
      <c r="Q1109" s="20" t="s">
        <v>4098</v>
      </c>
      <c r="R1109" s="21" t="s">
        <v>4138</v>
      </c>
      <c r="S1109" s="21" t="s">
        <v>4133</v>
      </c>
      <c r="T1109" s="20">
        <v>111058</v>
      </c>
      <c r="U1109" s="20">
        <v>2</v>
      </c>
      <c r="V1109" s="20">
        <v>0</v>
      </c>
      <c r="W1109" s="20" t="s">
        <v>8202</v>
      </c>
      <c r="Y1109" s="22">
        <v>45941.645731365701</v>
      </c>
      <c r="AA1109" s="20" t="s">
        <v>4134</v>
      </c>
      <c r="AB1109" s="27">
        <v>9106055457</v>
      </c>
      <c r="AC1109" s="25" t="str">
        <f>VLOOKUP(AB1109,Data!AF:AG,2,0)</f>
        <v>9106055457-00485873</v>
      </c>
      <c r="AE1109" s="25" t="str">
        <f>VLOOKUP(AC1109,Data!A:G,7,0)</f>
        <v>00485873</v>
      </c>
      <c r="AF1109" s="25" t="str">
        <f>VLOOKUP(AC1109,Data!A:D,4,0)</f>
        <v>11/10/2025</v>
      </c>
      <c r="AG1109" s="20" t="s">
        <v>55</v>
      </c>
      <c r="AH1109" s="25" t="s">
        <v>10706</v>
      </c>
      <c r="AI1109" s="25" t="str">
        <f>VLOOKUP(AG1109,'mã win'!B:K,10,0)</f>
        <v>B</v>
      </c>
      <c r="AJ1109" s="20" t="str">
        <f>VLOOKUP(Q1109,'mã sp'!A:B,2,0)</f>
        <v>GM500</v>
      </c>
      <c r="AK1109" s="25" t="str">
        <f>VLOOKUP(AC1109,Data!A:F,6,0)</f>
        <v>K25TTM</v>
      </c>
      <c r="AL1109" s="20" t="str">
        <f t="shared" si="68"/>
        <v>2B84 WM+ HNI 39 Bất Bạt</v>
      </c>
      <c r="AM1109" s="20" t="str">
        <f>VLOOKUP(AC1109,Data!A:M,13,0)</f>
        <v>0104918404-002</v>
      </c>
      <c r="AN1109" s="20">
        <f>MATCH(L1109,[1]Khach_hang!$O:$O,0)</f>
        <v>636</v>
      </c>
      <c r="AO1109" s="20" t="str">
        <f t="shared" si="69"/>
        <v>WIN2B84</v>
      </c>
      <c r="AP1109" s="20" t="str">
        <f>IF(AND(AM1109="0104918404",AO1109=""),"WIN"&amp;L1109,IF(AO1109="",VLOOKUP(AM1109,'mã win'!B:J,9,0),""))</f>
        <v/>
      </c>
      <c r="AQ1109" s="25" t="str">
        <f t="shared" si="70"/>
        <v>WIN2B84</v>
      </c>
      <c r="AR1109" s="1">
        <f t="shared" si="71"/>
        <v>239885.28</v>
      </c>
    </row>
    <row r="1110" spans="1:44" x14ac:dyDescent="0.25">
      <c r="A1110" s="20">
        <v>8620</v>
      </c>
      <c r="B1110" s="21">
        <v>9106055459</v>
      </c>
      <c r="C1110" s="22">
        <v>45941</v>
      </c>
      <c r="D1110" s="22">
        <v>45946</v>
      </c>
      <c r="E1110" s="23">
        <v>45941.646261192102</v>
      </c>
      <c r="F1110" s="21" t="s">
        <v>8204</v>
      </c>
      <c r="G1110" s="22"/>
      <c r="H1110" s="20" t="s">
        <v>4127</v>
      </c>
      <c r="I1110" s="21" t="s">
        <v>4128</v>
      </c>
      <c r="J1110" s="20" t="s">
        <v>4129</v>
      </c>
      <c r="K1110" s="20" t="s">
        <v>4130</v>
      </c>
      <c r="L1110" s="21" t="s">
        <v>8205</v>
      </c>
      <c r="M1110" s="20" t="s">
        <v>8206</v>
      </c>
      <c r="N1110" s="20" t="s">
        <v>8207</v>
      </c>
      <c r="O1110" s="20">
        <v>10</v>
      </c>
      <c r="P1110" s="21" t="s">
        <v>4135</v>
      </c>
      <c r="Q1110" s="20" t="s">
        <v>4086</v>
      </c>
      <c r="R1110" s="21" t="s">
        <v>4136</v>
      </c>
      <c r="S1110" s="21" t="s">
        <v>4133</v>
      </c>
      <c r="T1110" s="20">
        <v>45588</v>
      </c>
      <c r="U1110" s="20">
        <v>1</v>
      </c>
      <c r="V1110" s="20">
        <v>0</v>
      </c>
      <c r="W1110" s="20" t="s">
        <v>8206</v>
      </c>
      <c r="X1110" s="20" t="s">
        <v>6585</v>
      </c>
      <c r="Y1110" s="22">
        <v>45941.646260914298</v>
      </c>
      <c r="AA1110" s="20" t="s">
        <v>4134</v>
      </c>
      <c r="AB1110" s="27">
        <v>9106055459</v>
      </c>
      <c r="AC1110" s="25" t="str">
        <f>VLOOKUP(AB1110,Data!AF:AG,2,0)</f>
        <v>9106055459-00035715</v>
      </c>
      <c r="AE1110" s="25" t="str">
        <f>VLOOKUP(AC1110,Data!A:G,7,0)</f>
        <v>00035715</v>
      </c>
      <c r="AF1110" s="25" t="str">
        <f>VLOOKUP(AC1110,Data!A:D,4,0)</f>
        <v>11/10/2025</v>
      </c>
      <c r="AG1110" s="20" t="s">
        <v>605</v>
      </c>
      <c r="AH1110" s="25" t="s">
        <v>3711</v>
      </c>
      <c r="AI1110" s="25" t="str">
        <f>VLOOKUP(AG1110,'mã win'!B:K,10,0)</f>
        <v>B</v>
      </c>
      <c r="AJ1110" s="20" t="str">
        <f>VLOOKUP(Q1110,'mã sp'!A:B,2,0)</f>
        <v>TH200</v>
      </c>
      <c r="AK1110" s="25" t="str">
        <f>VLOOKUP(AC1110,Data!A:F,6,0)</f>
        <v>K25TTM</v>
      </c>
      <c r="AL1110" s="20" t="str">
        <f t="shared" si="68"/>
        <v>6362 WM+ HPG 42 Trương Văn Lực</v>
      </c>
      <c r="AM1110" s="20" t="str">
        <f>VLOOKUP(AC1110,Data!A:M,13,0)</f>
        <v>0104918404-025</v>
      </c>
      <c r="AO1110" s="20" t="str">
        <f t="shared" si="69"/>
        <v/>
      </c>
      <c r="AP1110" s="20" t="str">
        <f>IF(AND(AM1110="0104918404",AO1110=""),"WIN"&amp;L1110,IF(AO1110="",VLOOKUP(AM1110,'mã win'!B:J,9,0),""))</f>
        <v>WIN-025</v>
      </c>
      <c r="AQ1110" s="25" t="str">
        <f t="shared" si="70"/>
        <v>WIN-025</v>
      </c>
      <c r="AR1110" s="1">
        <f t="shared" si="71"/>
        <v>49235.040000000001</v>
      </c>
    </row>
    <row r="1111" spans="1:44" x14ac:dyDescent="0.25">
      <c r="A1111" s="20">
        <v>8621</v>
      </c>
      <c r="B1111" s="21">
        <v>9106055404</v>
      </c>
      <c r="C1111" s="22">
        <v>45941</v>
      </c>
      <c r="D1111" s="22">
        <v>45946</v>
      </c>
      <c r="E1111" s="23">
        <v>45941.647405671298</v>
      </c>
      <c r="F1111" s="21" t="s">
        <v>8208</v>
      </c>
      <c r="G1111" s="22"/>
      <c r="H1111" s="20" t="s">
        <v>4127</v>
      </c>
      <c r="I1111" s="21" t="s">
        <v>4128</v>
      </c>
      <c r="J1111" s="20" t="s">
        <v>4129</v>
      </c>
      <c r="K1111" s="20" t="s">
        <v>4130</v>
      </c>
      <c r="L1111" s="21" t="s">
        <v>6481</v>
      </c>
      <c r="M1111" s="20" t="s">
        <v>6482</v>
      </c>
      <c r="N1111" s="20" t="s">
        <v>6483</v>
      </c>
      <c r="O1111" s="20">
        <v>10</v>
      </c>
      <c r="P1111" s="21" t="s">
        <v>4137</v>
      </c>
      <c r="Q1111" s="20" t="s">
        <v>4098</v>
      </c>
      <c r="R1111" s="21" t="s">
        <v>4138</v>
      </c>
      <c r="S1111" s="21" t="s">
        <v>4133</v>
      </c>
      <c r="T1111" s="20">
        <v>111058</v>
      </c>
      <c r="U1111" s="20">
        <v>4</v>
      </c>
      <c r="V1111" s="20">
        <v>0</v>
      </c>
      <c r="W1111" s="20" t="s">
        <v>6482</v>
      </c>
      <c r="X1111" s="20" t="s">
        <v>6484</v>
      </c>
      <c r="Y1111" s="22">
        <v>45941.647405520802</v>
      </c>
      <c r="AA1111" s="20" t="s">
        <v>4134</v>
      </c>
      <c r="AB1111" s="27">
        <v>9106055404</v>
      </c>
      <c r="AC1111" s="25" t="str">
        <f>VLOOKUP(AB1111,Data!AF:AG,2,0)</f>
        <v>9106055404-00035714</v>
      </c>
      <c r="AE1111" s="25" t="str">
        <f>VLOOKUP(AC1111,Data!A:G,7,0)</f>
        <v>00035714</v>
      </c>
      <c r="AF1111" s="25" t="str">
        <f>VLOOKUP(AC1111,Data!A:D,4,0)</f>
        <v>11/10/2025</v>
      </c>
      <c r="AG1111" s="20" t="s">
        <v>605</v>
      </c>
      <c r="AH1111" s="25" t="s">
        <v>3711</v>
      </c>
      <c r="AI1111" s="25" t="str">
        <f>VLOOKUP(AG1111,'mã win'!B:K,10,0)</f>
        <v>B</v>
      </c>
      <c r="AJ1111" s="20" t="str">
        <f>VLOOKUP(Q1111,'mã sp'!A:B,2,0)</f>
        <v>GM500</v>
      </c>
      <c r="AK1111" s="25" t="str">
        <f>VLOOKUP(AC1111,Data!A:F,6,0)</f>
        <v>K25TTM</v>
      </c>
      <c r="AL1111" s="20" t="str">
        <f t="shared" si="68"/>
        <v>4443 WM+ HPG 182 Minh Đức</v>
      </c>
      <c r="AM1111" s="20" t="str">
        <f>VLOOKUP(AC1111,Data!A:M,13,0)</f>
        <v>0104918404-025</v>
      </c>
      <c r="AO1111" s="20" t="str">
        <f t="shared" si="69"/>
        <v/>
      </c>
      <c r="AP1111" s="20" t="str">
        <f>IF(AND(AM1111="0104918404",AO1111=""),"WIN"&amp;L1111,IF(AO1111="",VLOOKUP(AM1111,'mã win'!B:J,9,0),""))</f>
        <v>WIN-025</v>
      </c>
      <c r="AQ1111" s="25" t="str">
        <f t="shared" si="70"/>
        <v>WIN-025</v>
      </c>
      <c r="AR1111" s="1">
        <f t="shared" si="71"/>
        <v>479770.56</v>
      </c>
    </row>
    <row r="1112" spans="1:44" x14ac:dyDescent="0.25">
      <c r="A1112" s="20">
        <v>8622</v>
      </c>
      <c r="B1112" s="21">
        <v>9106055479</v>
      </c>
      <c r="C1112" s="22">
        <v>45941</v>
      </c>
      <c r="D1112" s="22">
        <v>45946</v>
      </c>
      <c r="E1112" s="23">
        <v>45941.648918669001</v>
      </c>
      <c r="F1112" s="21" t="s">
        <v>8209</v>
      </c>
      <c r="G1112" s="22"/>
      <c r="H1112" s="20" t="s">
        <v>4127</v>
      </c>
      <c r="I1112" s="21" t="s">
        <v>4128</v>
      </c>
      <c r="J1112" s="20" t="s">
        <v>4129</v>
      </c>
      <c r="K1112" s="20" t="s">
        <v>4130</v>
      </c>
      <c r="L1112" s="21" t="s">
        <v>4265</v>
      </c>
      <c r="M1112" s="20" t="s">
        <v>4266</v>
      </c>
      <c r="N1112" s="20" t="s">
        <v>4267</v>
      </c>
      <c r="O1112" s="20">
        <v>10</v>
      </c>
      <c r="P1112" s="21" t="s">
        <v>4131</v>
      </c>
      <c r="Q1112" s="20" t="s">
        <v>4099</v>
      </c>
      <c r="R1112" s="21" t="s">
        <v>4132</v>
      </c>
      <c r="S1112" s="21" t="s">
        <v>4133</v>
      </c>
      <c r="T1112" s="20">
        <v>73431</v>
      </c>
      <c r="U1112" s="20">
        <v>1</v>
      </c>
      <c r="V1112" s="20">
        <v>0</v>
      </c>
      <c r="W1112" s="20" t="s">
        <v>4266</v>
      </c>
      <c r="Y1112" s="22">
        <v>45941.648918286999</v>
      </c>
      <c r="AA1112" s="20" t="s">
        <v>4134</v>
      </c>
      <c r="AB1112" s="27">
        <v>9106055479</v>
      </c>
      <c r="AC1112" s="25" t="str">
        <f>VLOOKUP(AB1112,Data!AF:AG,2,0)</f>
        <v>9106055479-00033942</v>
      </c>
      <c r="AE1112" s="25" t="str">
        <f>VLOOKUP(AC1112,Data!A:G,7,0)</f>
        <v>00033942</v>
      </c>
      <c r="AF1112" s="25" t="str">
        <f>VLOOKUP(AC1112,Data!A:D,4,0)</f>
        <v>11/10/2025</v>
      </c>
      <c r="AG1112" s="20" t="s">
        <v>164</v>
      </c>
      <c r="AH1112" s="25" t="s">
        <v>3686</v>
      </c>
      <c r="AI1112" s="25" t="str">
        <f>VLOOKUP(AG1112,'mã win'!B:K,10,0)</f>
        <v>B</v>
      </c>
      <c r="AJ1112" s="20" t="str">
        <f>VLOOKUP(Q1112,'mã sp'!A:B,2,0)</f>
        <v>CGM300</v>
      </c>
      <c r="AK1112" s="25" t="str">
        <f>VLOOKUP(AC1112,Data!A:F,6,0)</f>
        <v>K25TTM</v>
      </c>
      <c r="AL1112" s="20" t="str">
        <f t="shared" si="68"/>
        <v>2AME WM+ THA TDP 8, TT Quý Lộc</v>
      </c>
      <c r="AM1112" s="20" t="str">
        <f>VLOOKUP(AC1112,Data!A:M,13,0)</f>
        <v>0104918404-020</v>
      </c>
      <c r="AO1112" s="20" t="str">
        <f t="shared" si="69"/>
        <v/>
      </c>
      <c r="AP1112" s="20" t="str">
        <f>IF(AND(AM1112="0104918404",AO1112=""),"WIN"&amp;L1112,IF(AO1112="",VLOOKUP(AM1112,'mã win'!B:J,9,0),""))</f>
        <v>WIN-020</v>
      </c>
      <c r="AQ1112" s="25" t="str">
        <f t="shared" si="70"/>
        <v>WIN-020</v>
      </c>
      <c r="AR1112" s="1">
        <f t="shared" si="71"/>
        <v>79305.48</v>
      </c>
    </row>
    <row r="1113" spans="1:44" x14ac:dyDescent="0.25">
      <c r="A1113" s="20">
        <v>8623</v>
      </c>
      <c r="B1113" s="21">
        <v>9106055531</v>
      </c>
      <c r="C1113" s="22">
        <v>45941</v>
      </c>
      <c r="D1113" s="22">
        <v>45941</v>
      </c>
      <c r="E1113" s="23">
        <v>45941.652719213002</v>
      </c>
      <c r="F1113" s="21" t="s">
        <v>8210</v>
      </c>
      <c r="G1113" s="22"/>
      <c r="H1113" s="20" t="s">
        <v>4127</v>
      </c>
      <c r="I1113" s="21" t="s">
        <v>4128</v>
      </c>
      <c r="J1113" s="20" t="s">
        <v>4129</v>
      </c>
      <c r="K1113" s="20" t="s">
        <v>4130</v>
      </c>
      <c r="L1113" s="21" t="s">
        <v>4249</v>
      </c>
      <c r="M1113" s="20" t="s">
        <v>4250</v>
      </c>
      <c r="N1113" s="20" t="s">
        <v>4251</v>
      </c>
      <c r="O1113" s="20">
        <v>10</v>
      </c>
      <c r="P1113" s="21" t="s">
        <v>4171</v>
      </c>
      <c r="Q1113" s="20" t="s">
        <v>3998</v>
      </c>
      <c r="R1113" s="21" t="s">
        <v>4172</v>
      </c>
      <c r="S1113" s="21" t="s">
        <v>4133</v>
      </c>
      <c r="T1113" s="20">
        <v>49500</v>
      </c>
      <c r="U1113" s="20">
        <v>1</v>
      </c>
      <c r="V1113" s="20">
        <v>0</v>
      </c>
      <c r="W1113" s="20" t="s">
        <v>4252</v>
      </c>
      <c r="X1113" s="20" t="s">
        <v>4253</v>
      </c>
      <c r="Y1113" s="22">
        <v>45941.652719247701</v>
      </c>
      <c r="Z1113" s="20" t="s">
        <v>8211</v>
      </c>
      <c r="AA1113" s="20" t="s">
        <v>4134</v>
      </c>
      <c r="AB1113" s="27">
        <v>9106055531</v>
      </c>
      <c r="AC1113" s="25" t="str">
        <f>VLOOKUP(AB1113,Data!AF:AG,2,0)</f>
        <v>9106055531-00015127</v>
      </c>
      <c r="AE1113" s="25" t="str">
        <f>VLOOKUP(AC1113,Data!A:G,7,0)</f>
        <v>00015127</v>
      </c>
      <c r="AF1113" s="25" t="str">
        <f>VLOOKUP(AC1113,Data!A:D,4,0)</f>
        <v>11/10/2025</v>
      </c>
      <c r="AG1113" s="20" t="s">
        <v>247</v>
      </c>
      <c r="AH1113" s="25" t="s">
        <v>3795</v>
      </c>
      <c r="AI1113" s="25" t="str">
        <f>VLOOKUP(AG1113,'mã win'!B:K,10,0)</f>
        <v>N</v>
      </c>
      <c r="AJ1113" s="20" t="str">
        <f>VLOOKUP(Q1113,'mã sp'!A:B,2,0)</f>
        <v>GL250</v>
      </c>
      <c r="AK1113" s="25" t="str">
        <f>VLOOKUP(AC1113,Data!A:F,6,0)</f>
        <v>K25TTM</v>
      </c>
      <c r="AL1113" s="20" t="str">
        <f t="shared" si="68"/>
        <v>6426 WM+ VTU TR4, Tầng trệt, CC 18 Tầng</v>
      </c>
      <c r="AM1113" s="20" t="str">
        <f>VLOOKUP(AC1113,Data!A:M,13,0)</f>
        <v>0104918404-047</v>
      </c>
      <c r="AO1113" s="20" t="str">
        <f t="shared" si="69"/>
        <v/>
      </c>
      <c r="AP1113" s="20" t="str">
        <f>IF(AND(AM1113="0104918404",AO1113=""),"WIN"&amp;L1113,IF(AO1113="",VLOOKUP(AM1113,'mã win'!B:J,9,0),""))</f>
        <v>WIN-047</v>
      </c>
      <c r="AQ1113" s="25" t="str">
        <f t="shared" si="70"/>
        <v>WIN-047</v>
      </c>
      <c r="AR1113" s="1">
        <f t="shared" si="71"/>
        <v>53460</v>
      </c>
    </row>
    <row r="1114" spans="1:44" x14ac:dyDescent="0.25">
      <c r="A1114" s="20">
        <v>8624</v>
      </c>
      <c r="B1114" s="21">
        <v>9106055531</v>
      </c>
      <c r="C1114" s="22">
        <v>45941</v>
      </c>
      <c r="D1114" s="22">
        <v>45941</v>
      </c>
      <c r="E1114" s="23">
        <v>45941.652719213002</v>
      </c>
      <c r="F1114" s="21" t="s">
        <v>8210</v>
      </c>
      <c r="G1114" s="22"/>
      <c r="H1114" s="20" t="s">
        <v>4127</v>
      </c>
      <c r="I1114" s="21" t="s">
        <v>4128</v>
      </c>
      <c r="J1114" s="20" t="s">
        <v>4129</v>
      </c>
      <c r="K1114" s="20" t="s">
        <v>4130</v>
      </c>
      <c r="L1114" s="21" t="s">
        <v>4249</v>
      </c>
      <c r="M1114" s="20" t="s">
        <v>4250</v>
      </c>
      <c r="N1114" s="20" t="s">
        <v>4251</v>
      </c>
      <c r="O1114" s="20">
        <v>20</v>
      </c>
      <c r="P1114" s="21" t="s">
        <v>4135</v>
      </c>
      <c r="Q1114" s="20" t="s">
        <v>4086</v>
      </c>
      <c r="R1114" s="21" t="s">
        <v>4136</v>
      </c>
      <c r="S1114" s="21" t="s">
        <v>4133</v>
      </c>
      <c r="T1114" s="20">
        <v>45588</v>
      </c>
      <c r="U1114" s="20">
        <v>1</v>
      </c>
      <c r="V1114" s="20">
        <v>0</v>
      </c>
      <c r="W1114" s="20" t="s">
        <v>4252</v>
      </c>
      <c r="X1114" s="20" t="s">
        <v>4253</v>
      </c>
      <c r="Y1114" s="22">
        <v>45941.652719247701</v>
      </c>
      <c r="Z1114" s="20" t="s">
        <v>8211</v>
      </c>
      <c r="AA1114" s="20" t="s">
        <v>4134</v>
      </c>
      <c r="AB1114" s="27">
        <v>9106055531</v>
      </c>
      <c r="AC1114" s="25" t="str">
        <f>VLOOKUP(AB1114,Data!AF:AG,2,0)</f>
        <v>9106055531-00015127</v>
      </c>
      <c r="AE1114" s="25" t="str">
        <f>VLOOKUP(AC1114,Data!A:G,7,0)</f>
        <v>00015127</v>
      </c>
      <c r="AF1114" s="25" t="str">
        <f>VLOOKUP(AC1114,Data!A:D,4,0)</f>
        <v>11/10/2025</v>
      </c>
      <c r="AG1114" s="20" t="s">
        <v>247</v>
      </c>
      <c r="AH1114" s="25" t="s">
        <v>3795</v>
      </c>
      <c r="AI1114" s="25" t="str">
        <f>VLOOKUP(AG1114,'mã win'!B:K,10,0)</f>
        <v>N</v>
      </c>
      <c r="AJ1114" s="20" t="str">
        <f>VLOOKUP(Q1114,'mã sp'!A:B,2,0)</f>
        <v>TH200</v>
      </c>
      <c r="AK1114" s="25" t="str">
        <f>VLOOKUP(AC1114,Data!A:F,6,0)</f>
        <v>K25TTM</v>
      </c>
      <c r="AL1114" s="20" t="str">
        <f t="shared" si="68"/>
        <v>6426 WM+ VTU TR4, Tầng trệt, CC 18 Tầng</v>
      </c>
      <c r="AM1114" s="20" t="str">
        <f>VLOOKUP(AC1114,Data!A:M,13,0)</f>
        <v>0104918404-047</v>
      </c>
      <c r="AO1114" s="20" t="str">
        <f t="shared" si="69"/>
        <v/>
      </c>
      <c r="AP1114" s="20" t="str">
        <f>IF(AND(AM1114="0104918404",AO1114=""),"WIN"&amp;L1114,IF(AO1114="",VLOOKUP(AM1114,'mã win'!B:J,9,0),""))</f>
        <v>WIN-047</v>
      </c>
      <c r="AQ1114" s="25" t="str">
        <f t="shared" si="70"/>
        <v>WIN-047</v>
      </c>
      <c r="AR1114" s="1">
        <f t="shared" si="71"/>
        <v>49235.040000000001</v>
      </c>
    </row>
    <row r="1115" spans="1:44" x14ac:dyDescent="0.25">
      <c r="A1115" s="20">
        <v>8625</v>
      </c>
      <c r="B1115" s="21">
        <v>9106055561</v>
      </c>
      <c r="C1115" s="22">
        <v>45941</v>
      </c>
      <c r="D1115" s="22">
        <v>45946</v>
      </c>
      <c r="E1115" s="23">
        <v>45941.654036886597</v>
      </c>
      <c r="F1115" s="21" t="s">
        <v>8212</v>
      </c>
      <c r="G1115" s="22"/>
      <c r="H1115" s="20" t="s">
        <v>4127</v>
      </c>
      <c r="I1115" s="21" t="s">
        <v>4128</v>
      </c>
      <c r="J1115" s="20" t="s">
        <v>4129</v>
      </c>
      <c r="K1115" s="20" t="s">
        <v>4130</v>
      </c>
      <c r="L1115" s="21" t="s">
        <v>5728</v>
      </c>
      <c r="M1115" s="20" t="s">
        <v>5729</v>
      </c>
      <c r="N1115" s="20" t="s">
        <v>5730</v>
      </c>
      <c r="O1115" s="20">
        <v>10</v>
      </c>
      <c r="P1115" s="21" t="s">
        <v>4137</v>
      </c>
      <c r="Q1115" s="20" t="s">
        <v>4098</v>
      </c>
      <c r="R1115" s="21" t="s">
        <v>4138</v>
      </c>
      <c r="S1115" s="21" t="s">
        <v>4133</v>
      </c>
      <c r="T1115" s="20">
        <v>111058</v>
      </c>
      <c r="U1115" s="20">
        <v>1</v>
      </c>
      <c r="V1115" s="20">
        <v>0</v>
      </c>
      <c r="W1115" s="20" t="s">
        <v>5729</v>
      </c>
      <c r="X1115" s="20" t="s">
        <v>5731</v>
      </c>
      <c r="Y1115" s="22">
        <v>45941.654036689797</v>
      </c>
      <c r="AA1115" s="20" t="s">
        <v>4134</v>
      </c>
      <c r="AB1115" s="27">
        <v>9106055561</v>
      </c>
      <c r="AC1115" s="25" t="str">
        <f>VLOOKUP(AB1115,Data!AF:AG,2,0)</f>
        <v>9106055561-00033945</v>
      </c>
      <c r="AE1115" s="25" t="str">
        <f>VLOOKUP(AC1115,Data!A:G,7,0)</f>
        <v>00033945</v>
      </c>
      <c r="AF1115" s="25" t="str">
        <f>VLOOKUP(AC1115,Data!A:D,4,0)</f>
        <v>11/10/2025</v>
      </c>
      <c r="AG1115" s="20" t="s">
        <v>164</v>
      </c>
      <c r="AH1115" s="25" t="s">
        <v>3686</v>
      </c>
      <c r="AI1115" s="25" t="str">
        <f>VLOOKUP(AG1115,'mã win'!B:K,10,0)</f>
        <v>B</v>
      </c>
      <c r="AJ1115" s="20" t="str">
        <f>VLOOKUP(Q1115,'mã sp'!A:B,2,0)</f>
        <v>GM500</v>
      </c>
      <c r="AK1115" s="25" t="str">
        <f>VLOOKUP(AC1115,Data!A:F,6,0)</f>
        <v>K25TTM</v>
      </c>
      <c r="AL1115" s="20" t="str">
        <f t="shared" si="68"/>
        <v>6450 WM+ THA Cầu Quan</v>
      </c>
      <c r="AM1115" s="20" t="str">
        <f>VLOOKUP(AC1115,Data!A:M,13,0)</f>
        <v>0104918404-020</v>
      </c>
      <c r="AO1115" s="20" t="str">
        <f t="shared" si="69"/>
        <v/>
      </c>
      <c r="AP1115" s="20" t="str">
        <f>IF(AND(AM1115="0104918404",AO1115=""),"WIN"&amp;L1115,IF(AO1115="",VLOOKUP(AM1115,'mã win'!B:J,9,0),""))</f>
        <v>WIN-020</v>
      </c>
      <c r="AQ1115" s="25" t="str">
        <f t="shared" si="70"/>
        <v>WIN-020</v>
      </c>
      <c r="AR1115" s="1">
        <f t="shared" si="71"/>
        <v>119942.64</v>
      </c>
    </row>
    <row r="1116" spans="1:44" x14ac:dyDescent="0.25">
      <c r="A1116" s="20">
        <v>8626</v>
      </c>
      <c r="B1116" s="21">
        <v>9106055567</v>
      </c>
      <c r="C1116" s="22">
        <v>45941</v>
      </c>
      <c r="D1116" s="22">
        <v>45941</v>
      </c>
      <c r="E1116" s="23">
        <v>45941.654688576396</v>
      </c>
      <c r="F1116" s="21" t="s">
        <v>8213</v>
      </c>
      <c r="G1116" s="22"/>
      <c r="H1116" s="20" t="s">
        <v>4127</v>
      </c>
      <c r="I1116" s="21" t="s">
        <v>4128</v>
      </c>
      <c r="J1116" s="20" t="s">
        <v>4129</v>
      </c>
      <c r="K1116" s="20" t="s">
        <v>4130</v>
      </c>
      <c r="L1116" s="21" t="s">
        <v>4364</v>
      </c>
      <c r="M1116" s="20" t="s">
        <v>4365</v>
      </c>
      <c r="N1116" s="20" t="s">
        <v>4366</v>
      </c>
      <c r="O1116" s="20">
        <v>10</v>
      </c>
      <c r="P1116" s="21" t="s">
        <v>4139</v>
      </c>
      <c r="Q1116" s="20" t="s">
        <v>3948</v>
      </c>
      <c r="R1116" s="21" t="s">
        <v>4140</v>
      </c>
      <c r="S1116" s="21" t="s">
        <v>4133</v>
      </c>
      <c r="T1116" s="20">
        <v>74250</v>
      </c>
      <c r="U1116" s="20">
        <v>4</v>
      </c>
      <c r="V1116" s="20">
        <v>0</v>
      </c>
      <c r="W1116" s="20" t="s">
        <v>4365</v>
      </c>
      <c r="Y1116" s="22">
        <v>45941.654688275499</v>
      </c>
      <c r="AA1116" s="20" t="s">
        <v>4134</v>
      </c>
      <c r="AB1116" s="27">
        <v>9106055567</v>
      </c>
      <c r="AC1116" s="25" t="str">
        <f>VLOOKUP(AB1116,Data!AF:AG,2,0)</f>
        <v>9106055567-00033946</v>
      </c>
      <c r="AE1116" s="25" t="str">
        <f>VLOOKUP(AC1116,Data!A:G,7,0)</f>
        <v>00033946</v>
      </c>
      <c r="AF1116" s="25" t="str">
        <f>VLOOKUP(AC1116,Data!A:D,4,0)</f>
        <v>11/10/2025</v>
      </c>
      <c r="AG1116" s="20" t="s">
        <v>164</v>
      </c>
      <c r="AH1116" s="25" t="s">
        <v>3686</v>
      </c>
      <c r="AI1116" s="25" t="str">
        <f>VLOOKUP(AG1116,'mã win'!B:K,10,0)</f>
        <v>B</v>
      </c>
      <c r="AJ1116" s="20" t="str">
        <f>VLOOKUP(Q1116,'mã sp'!A:B,2,0)</f>
        <v>CC300</v>
      </c>
      <c r="AK1116" s="25" t="str">
        <f>VLOOKUP(AC1116,Data!A:F,6,0)</f>
        <v>K25TTM</v>
      </c>
      <c r="AL1116" s="20" t="str">
        <f t="shared" si="68"/>
        <v>6329 WM+ THA 121 QL45 Định Liên</v>
      </c>
      <c r="AM1116" s="20" t="str">
        <f>VLOOKUP(AC1116,Data!A:M,13,0)</f>
        <v>0104918404-020</v>
      </c>
      <c r="AO1116" s="20" t="str">
        <f t="shared" si="69"/>
        <v/>
      </c>
      <c r="AP1116" s="20" t="str">
        <f>IF(AND(AM1116="0104918404",AO1116=""),"WIN"&amp;L1116,IF(AO1116="",VLOOKUP(AM1116,'mã win'!B:J,9,0),""))</f>
        <v>WIN-020</v>
      </c>
      <c r="AQ1116" s="25" t="str">
        <f t="shared" si="70"/>
        <v>WIN-020</v>
      </c>
      <c r="AR1116" s="1">
        <f t="shared" si="71"/>
        <v>320760</v>
      </c>
    </row>
    <row r="1117" spans="1:44" x14ac:dyDescent="0.25">
      <c r="A1117" s="20">
        <v>8627</v>
      </c>
      <c r="B1117" s="21">
        <v>9106055628</v>
      </c>
      <c r="C1117" s="22">
        <v>45941</v>
      </c>
      <c r="D1117" s="22">
        <v>45941</v>
      </c>
      <c r="E1117" s="23">
        <v>45941.658535729199</v>
      </c>
      <c r="F1117" s="21" t="s">
        <v>8214</v>
      </c>
      <c r="G1117" s="22"/>
      <c r="H1117" s="20" t="s">
        <v>4127</v>
      </c>
      <c r="I1117" s="21" t="s">
        <v>4128</v>
      </c>
      <c r="J1117" s="20" t="s">
        <v>4129</v>
      </c>
      <c r="K1117" s="20" t="s">
        <v>4130</v>
      </c>
      <c r="L1117" s="21" t="s">
        <v>5766</v>
      </c>
      <c r="M1117" s="20" t="s">
        <v>5767</v>
      </c>
      <c r="N1117" s="20" t="s">
        <v>5768</v>
      </c>
      <c r="O1117" s="20">
        <v>10</v>
      </c>
      <c r="P1117" s="21" t="s">
        <v>4150</v>
      </c>
      <c r="Q1117" s="20" t="s">
        <v>3966</v>
      </c>
      <c r="R1117" s="21" t="s">
        <v>4151</v>
      </c>
      <c r="S1117" s="21" t="s">
        <v>4133</v>
      </c>
      <c r="T1117" s="20">
        <v>70950</v>
      </c>
      <c r="U1117" s="20">
        <v>1</v>
      </c>
      <c r="V1117" s="20">
        <v>0</v>
      </c>
      <c r="W1117" s="20" t="s">
        <v>5767</v>
      </c>
      <c r="X1117" s="20" t="s">
        <v>5769</v>
      </c>
      <c r="Y1117" s="22">
        <v>45941.658536261602</v>
      </c>
      <c r="AA1117" s="20" t="s">
        <v>4134</v>
      </c>
      <c r="AB1117" s="27">
        <v>9106055628</v>
      </c>
      <c r="AC1117" s="25" t="str">
        <f>VLOOKUP(AB1117,Data!AF:AG,2,0)</f>
        <v>9106055628-00081772</v>
      </c>
      <c r="AE1117" s="25" t="str">
        <f>VLOOKUP(AC1117,Data!A:G,7,0)</f>
        <v>00081772</v>
      </c>
      <c r="AF1117" s="25" t="str">
        <f>VLOOKUP(AC1117,Data!A:D,4,0)</f>
        <v>11/10/2025</v>
      </c>
      <c r="AG1117" s="20" t="s">
        <v>64</v>
      </c>
      <c r="AH1117" s="25" t="s">
        <v>3639</v>
      </c>
      <c r="AI1117" s="25" t="str">
        <f>VLOOKUP(AG1117,'mã win'!B:K,10,0)</f>
        <v>N</v>
      </c>
      <c r="AJ1117" s="20" t="str">
        <f>VLOOKUP(Q1117,'mã sp'!A:B,2,0)</f>
        <v>CN300</v>
      </c>
      <c r="AK1117" s="25" t="str">
        <f>VLOOKUP(AC1117,Data!A:F,6,0)</f>
        <v>K25TTM</v>
      </c>
      <c r="AL1117" s="20" t="str">
        <f t="shared" si="68"/>
        <v>4544 WM+ DNG 2 Đinh Công Trứ</v>
      </c>
      <c r="AM1117" s="20" t="str">
        <f>VLOOKUP(AC1117,Data!A:M,13,0)</f>
        <v>0104918404-009</v>
      </c>
      <c r="AO1117" s="20" t="str">
        <f t="shared" si="69"/>
        <v/>
      </c>
      <c r="AP1117" s="20" t="str">
        <f>IF(AND(AM1117="0104918404",AO1117=""),"WIN"&amp;L1117,IF(AO1117="",VLOOKUP(AM1117,'mã win'!B:J,9,0),""))</f>
        <v>WIN-DNG-01-009</v>
      </c>
      <c r="AQ1117" s="25" t="str">
        <f t="shared" si="70"/>
        <v>WIN-DNG-01-009</v>
      </c>
      <c r="AR1117" s="1">
        <f t="shared" si="71"/>
        <v>76626</v>
      </c>
    </row>
    <row r="1118" spans="1:44" x14ac:dyDescent="0.25">
      <c r="A1118" s="20">
        <v>8628</v>
      </c>
      <c r="B1118" s="21">
        <v>9106055628</v>
      </c>
      <c r="C1118" s="22">
        <v>45941</v>
      </c>
      <c r="D1118" s="22">
        <v>45941</v>
      </c>
      <c r="E1118" s="23">
        <v>45941.658535729199</v>
      </c>
      <c r="F1118" s="21" t="s">
        <v>8214</v>
      </c>
      <c r="G1118" s="22"/>
      <c r="H1118" s="20" t="s">
        <v>4127</v>
      </c>
      <c r="I1118" s="21" t="s">
        <v>4128</v>
      </c>
      <c r="J1118" s="20" t="s">
        <v>4129</v>
      </c>
      <c r="K1118" s="20" t="s">
        <v>4130</v>
      </c>
      <c r="L1118" s="21" t="s">
        <v>5766</v>
      </c>
      <c r="M1118" s="20" t="s">
        <v>5767</v>
      </c>
      <c r="N1118" s="20" t="s">
        <v>5768</v>
      </c>
      <c r="O1118" s="20">
        <v>20</v>
      </c>
      <c r="P1118" s="21" t="s">
        <v>4141</v>
      </c>
      <c r="Q1118" s="20" t="s">
        <v>4058</v>
      </c>
      <c r="R1118" s="21" t="s">
        <v>4142</v>
      </c>
      <c r="S1118" s="21" t="s">
        <v>4133</v>
      </c>
      <c r="T1118" s="20">
        <v>37720</v>
      </c>
      <c r="U1118" s="20">
        <v>1</v>
      </c>
      <c r="V1118" s="20">
        <v>0</v>
      </c>
      <c r="W1118" s="20" t="s">
        <v>5767</v>
      </c>
      <c r="X1118" s="20" t="s">
        <v>5769</v>
      </c>
      <c r="Y1118" s="22">
        <v>45941.658536261602</v>
      </c>
      <c r="AA1118" s="20" t="s">
        <v>4134</v>
      </c>
      <c r="AB1118" s="27">
        <v>9106055628</v>
      </c>
      <c r="AC1118" s="25" t="str">
        <f>VLOOKUP(AB1118,Data!AF:AG,2,0)</f>
        <v>9106055628-00081772</v>
      </c>
      <c r="AE1118" s="25" t="str">
        <f>VLOOKUP(AC1118,Data!A:G,7,0)</f>
        <v>00081772</v>
      </c>
      <c r="AF1118" s="25" t="str">
        <f>VLOOKUP(AC1118,Data!A:D,4,0)</f>
        <v>11/10/2025</v>
      </c>
      <c r="AG1118" s="20" t="s">
        <v>64</v>
      </c>
      <c r="AH1118" s="25" t="s">
        <v>3639</v>
      </c>
      <c r="AI1118" s="25" t="str">
        <f>VLOOKUP(AG1118,'mã win'!B:K,10,0)</f>
        <v>N</v>
      </c>
      <c r="AJ1118" s="20" t="str">
        <f>VLOOKUP(Q1118,'mã sp'!A:B,2,0)</f>
        <v>MNH250</v>
      </c>
      <c r="AK1118" s="25" t="str">
        <f>VLOOKUP(AC1118,Data!A:F,6,0)</f>
        <v>K25TTM</v>
      </c>
      <c r="AL1118" s="20" t="str">
        <f t="shared" si="68"/>
        <v>4544 WM+ DNG 2 Đinh Công Trứ</v>
      </c>
      <c r="AM1118" s="20" t="str">
        <f>VLOOKUP(AC1118,Data!A:M,13,0)</f>
        <v>0104918404-009</v>
      </c>
      <c r="AO1118" s="20" t="str">
        <f t="shared" si="69"/>
        <v/>
      </c>
      <c r="AP1118" s="20" t="str">
        <f>IF(AND(AM1118="0104918404",AO1118=""),"WIN"&amp;L1118,IF(AO1118="",VLOOKUP(AM1118,'mã win'!B:J,9,0),""))</f>
        <v>WIN-DNG-01-009</v>
      </c>
      <c r="AQ1118" s="25" t="str">
        <f t="shared" si="70"/>
        <v>WIN-DNG-01-009</v>
      </c>
      <c r="AR1118" s="1">
        <f t="shared" si="71"/>
        <v>40737.599999999999</v>
      </c>
    </row>
    <row r="1119" spans="1:44" x14ac:dyDescent="0.25">
      <c r="A1119" s="20">
        <v>8629</v>
      </c>
      <c r="B1119" s="21">
        <v>9106055647</v>
      </c>
      <c r="C1119" s="22">
        <v>45941</v>
      </c>
      <c r="D1119" s="22">
        <v>45946</v>
      </c>
      <c r="E1119" s="23">
        <v>45941.659401238401</v>
      </c>
      <c r="F1119" s="21" t="s">
        <v>8215</v>
      </c>
      <c r="G1119" s="22"/>
      <c r="H1119" s="20" t="s">
        <v>4127</v>
      </c>
      <c r="I1119" s="21" t="s">
        <v>4128</v>
      </c>
      <c r="J1119" s="20" t="s">
        <v>4129</v>
      </c>
      <c r="K1119" s="20" t="s">
        <v>4130</v>
      </c>
      <c r="L1119" s="21" t="s">
        <v>4564</v>
      </c>
      <c r="M1119" s="20" t="s">
        <v>4565</v>
      </c>
      <c r="N1119" s="20" t="s">
        <v>4566</v>
      </c>
      <c r="O1119" s="20">
        <v>10</v>
      </c>
      <c r="P1119" s="21" t="s">
        <v>4137</v>
      </c>
      <c r="Q1119" s="20" t="s">
        <v>4098</v>
      </c>
      <c r="R1119" s="21" t="s">
        <v>4138</v>
      </c>
      <c r="S1119" s="21" t="s">
        <v>4133</v>
      </c>
      <c r="T1119" s="20">
        <v>111058</v>
      </c>
      <c r="U1119" s="20">
        <v>2</v>
      </c>
      <c r="V1119" s="20">
        <v>0</v>
      </c>
      <c r="W1119" s="20" t="s">
        <v>4565</v>
      </c>
      <c r="Y1119" s="22">
        <v>45941.659401041703</v>
      </c>
      <c r="AA1119" s="20" t="s">
        <v>4134</v>
      </c>
      <c r="AB1119" s="27">
        <v>9106055647</v>
      </c>
      <c r="AC1119" s="25" t="str">
        <f>VLOOKUP(AB1119,Data!AF:AG,2,0)</f>
        <v>9106055647-00047955</v>
      </c>
      <c r="AE1119" s="25" t="str">
        <f>VLOOKUP(AC1119,Data!A:G,7,0)</f>
        <v>00047955</v>
      </c>
      <c r="AF1119" s="25" t="str">
        <f>VLOOKUP(AC1119,Data!A:D,4,0)</f>
        <v>11/10/2025</v>
      </c>
      <c r="AG1119" s="20" t="s">
        <v>407</v>
      </c>
      <c r="AH1119" s="25" t="s">
        <v>3627</v>
      </c>
      <c r="AI1119" s="25" t="str">
        <f>VLOOKUP(AG1119,'mã win'!B:K,10,0)</f>
        <v>B</v>
      </c>
      <c r="AJ1119" s="20" t="str">
        <f>VLOOKUP(Q1119,'mã sp'!A:B,2,0)</f>
        <v>GM500</v>
      </c>
      <c r="AK1119" s="25" t="str">
        <f>VLOOKUP(AC1119,Data!A:F,6,0)</f>
        <v>K25TTM</v>
      </c>
      <c r="AL1119" s="20" t="str">
        <f t="shared" si="68"/>
        <v>6986 WM+ QNH 161 Lê Lợi</v>
      </c>
      <c r="AM1119" s="20" t="str">
        <f>VLOOKUP(AC1119,Data!A:M,13,0)</f>
        <v>0104918404-007</v>
      </c>
      <c r="AO1119" s="20" t="str">
        <f t="shared" si="69"/>
        <v/>
      </c>
      <c r="AP1119" s="20" t="str">
        <f>IF(AND(AM1119="0104918404",AO1119=""),"WIN"&amp;L1119,IF(AO1119="",VLOOKUP(AM1119,'mã win'!B:J,9,0),""))</f>
        <v>WIN-QNH-00-007</v>
      </c>
      <c r="AQ1119" s="25" t="str">
        <f t="shared" si="70"/>
        <v>WIN-QNH-00-007</v>
      </c>
      <c r="AR1119" s="1">
        <f t="shared" si="71"/>
        <v>239885.28</v>
      </c>
    </row>
    <row r="1120" spans="1:44" x14ac:dyDescent="0.25">
      <c r="A1120" s="20">
        <v>8630</v>
      </c>
      <c r="B1120" s="21">
        <v>9106055651</v>
      </c>
      <c r="C1120" s="22">
        <v>45941</v>
      </c>
      <c r="D1120" s="22">
        <v>45946</v>
      </c>
      <c r="E1120" s="23">
        <v>45941.661836655097</v>
      </c>
      <c r="F1120" s="21" t="s">
        <v>8216</v>
      </c>
      <c r="G1120" s="22"/>
      <c r="H1120" s="20" t="s">
        <v>4127</v>
      </c>
      <c r="I1120" s="21" t="s">
        <v>4128</v>
      </c>
      <c r="J1120" s="20" t="s">
        <v>4129</v>
      </c>
      <c r="K1120" s="20" t="s">
        <v>4130</v>
      </c>
      <c r="L1120" s="21" t="s">
        <v>5879</v>
      </c>
      <c r="M1120" s="20" t="s">
        <v>5880</v>
      </c>
      <c r="N1120" s="20" t="s">
        <v>5881</v>
      </c>
      <c r="O1120" s="20">
        <v>10</v>
      </c>
      <c r="P1120" s="21" t="s">
        <v>4137</v>
      </c>
      <c r="Q1120" s="20" t="s">
        <v>4098</v>
      </c>
      <c r="R1120" s="21" t="s">
        <v>4138</v>
      </c>
      <c r="S1120" s="21" t="s">
        <v>4133</v>
      </c>
      <c r="T1120" s="20">
        <v>111058</v>
      </c>
      <c r="U1120" s="20">
        <v>2</v>
      </c>
      <c r="V1120" s="20">
        <v>0</v>
      </c>
      <c r="W1120" s="20" t="s">
        <v>5880</v>
      </c>
      <c r="Y1120" s="22">
        <v>45941.661836261599</v>
      </c>
      <c r="AA1120" s="20" t="s">
        <v>4134</v>
      </c>
      <c r="AB1120" s="27">
        <v>9106055651</v>
      </c>
      <c r="AC1120" s="25" t="str">
        <f>VLOOKUP(AB1120,Data!AF:AG,2,0)</f>
        <v>9106055651-00015130</v>
      </c>
      <c r="AE1120" s="25" t="str">
        <f>VLOOKUP(AC1120,Data!A:G,7,0)</f>
        <v>00015130</v>
      </c>
      <c r="AF1120" s="25" t="str">
        <f>VLOOKUP(AC1120,Data!A:D,4,0)</f>
        <v>11/10/2025</v>
      </c>
      <c r="AG1120" s="20" t="s">
        <v>247</v>
      </c>
      <c r="AH1120" s="25" t="s">
        <v>3795</v>
      </c>
      <c r="AI1120" s="25" t="str">
        <f>VLOOKUP(AG1120,'mã win'!B:K,10,0)</f>
        <v>N</v>
      </c>
      <c r="AJ1120" s="20" t="str">
        <f>VLOOKUP(Q1120,'mã sp'!A:B,2,0)</f>
        <v>GM500</v>
      </c>
      <c r="AK1120" s="25" t="str">
        <f>VLOOKUP(AC1120,Data!A:F,6,0)</f>
        <v>K25TTM</v>
      </c>
      <c r="AL1120" s="20" t="str">
        <f t="shared" si="68"/>
        <v>3947 WIN VTU 09 Nguyễn Hữu Cảnh</v>
      </c>
      <c r="AM1120" s="20" t="str">
        <f>VLOOKUP(AC1120,Data!A:M,13,0)</f>
        <v>0104918404-047</v>
      </c>
      <c r="AO1120" s="20" t="str">
        <f t="shared" si="69"/>
        <v/>
      </c>
      <c r="AP1120" s="20" t="str">
        <f>IF(AND(AM1120="0104918404",AO1120=""),"WIN"&amp;L1120,IF(AO1120="",VLOOKUP(AM1120,'mã win'!B:J,9,0),""))</f>
        <v>WIN-047</v>
      </c>
      <c r="AQ1120" s="25" t="str">
        <f t="shared" si="70"/>
        <v>WIN-047</v>
      </c>
      <c r="AR1120" s="1">
        <f t="shared" si="71"/>
        <v>239885.28</v>
      </c>
    </row>
    <row r="1121" spans="1:44" x14ac:dyDescent="0.25">
      <c r="A1121" s="20">
        <v>8631</v>
      </c>
      <c r="B1121" s="21">
        <v>9106055651</v>
      </c>
      <c r="C1121" s="22">
        <v>45941</v>
      </c>
      <c r="D1121" s="22">
        <v>45946</v>
      </c>
      <c r="E1121" s="23">
        <v>45941.661836655097</v>
      </c>
      <c r="F1121" s="21" t="s">
        <v>8216</v>
      </c>
      <c r="G1121" s="22"/>
      <c r="H1121" s="20" t="s">
        <v>4127</v>
      </c>
      <c r="I1121" s="21" t="s">
        <v>4128</v>
      </c>
      <c r="J1121" s="20" t="s">
        <v>4129</v>
      </c>
      <c r="K1121" s="20" t="s">
        <v>4130</v>
      </c>
      <c r="L1121" s="21" t="s">
        <v>5879</v>
      </c>
      <c r="M1121" s="20" t="s">
        <v>5880</v>
      </c>
      <c r="N1121" s="20" t="s">
        <v>5881</v>
      </c>
      <c r="O1121" s="20">
        <v>20</v>
      </c>
      <c r="P1121" s="21" t="s">
        <v>4135</v>
      </c>
      <c r="Q1121" s="20" t="s">
        <v>4086</v>
      </c>
      <c r="R1121" s="21" t="s">
        <v>4136</v>
      </c>
      <c r="S1121" s="21" t="s">
        <v>4133</v>
      </c>
      <c r="T1121" s="20">
        <v>45588</v>
      </c>
      <c r="U1121" s="20">
        <v>1</v>
      </c>
      <c r="V1121" s="20">
        <v>0</v>
      </c>
      <c r="W1121" s="20" t="s">
        <v>5880</v>
      </c>
      <c r="Y1121" s="22">
        <v>45941.661836261599</v>
      </c>
      <c r="AA1121" s="20" t="s">
        <v>4134</v>
      </c>
      <c r="AB1121" s="27">
        <v>9106055651</v>
      </c>
      <c r="AC1121" s="25" t="str">
        <f>VLOOKUP(AB1121,Data!AF:AG,2,0)</f>
        <v>9106055651-00015130</v>
      </c>
      <c r="AE1121" s="25" t="str">
        <f>VLOOKUP(AC1121,Data!A:G,7,0)</f>
        <v>00015130</v>
      </c>
      <c r="AF1121" s="25" t="str">
        <f>VLOOKUP(AC1121,Data!A:D,4,0)</f>
        <v>11/10/2025</v>
      </c>
      <c r="AG1121" s="20" t="s">
        <v>247</v>
      </c>
      <c r="AH1121" s="25" t="s">
        <v>3795</v>
      </c>
      <c r="AI1121" s="25" t="str">
        <f>VLOOKUP(AG1121,'mã win'!B:K,10,0)</f>
        <v>N</v>
      </c>
      <c r="AJ1121" s="20" t="str">
        <f>VLOOKUP(Q1121,'mã sp'!A:B,2,0)</f>
        <v>TH200</v>
      </c>
      <c r="AK1121" s="25" t="str">
        <f>VLOOKUP(AC1121,Data!A:F,6,0)</f>
        <v>K25TTM</v>
      </c>
      <c r="AL1121" s="20" t="str">
        <f t="shared" si="68"/>
        <v>3947 WIN VTU 09 Nguyễn Hữu Cảnh</v>
      </c>
      <c r="AM1121" s="20" t="str">
        <f>VLOOKUP(AC1121,Data!A:M,13,0)</f>
        <v>0104918404-047</v>
      </c>
      <c r="AO1121" s="20" t="str">
        <f t="shared" si="69"/>
        <v/>
      </c>
      <c r="AP1121" s="20" t="str">
        <f>IF(AND(AM1121="0104918404",AO1121=""),"WIN"&amp;L1121,IF(AO1121="",VLOOKUP(AM1121,'mã win'!B:J,9,0),""))</f>
        <v>WIN-047</v>
      </c>
      <c r="AQ1121" s="25" t="str">
        <f t="shared" si="70"/>
        <v>WIN-047</v>
      </c>
      <c r="AR1121" s="1">
        <f t="shared" si="71"/>
        <v>49235.040000000001</v>
      </c>
    </row>
    <row r="1122" spans="1:44" x14ac:dyDescent="0.25">
      <c r="A1122" s="20">
        <v>8632</v>
      </c>
      <c r="B1122" s="21">
        <v>9106055651</v>
      </c>
      <c r="C1122" s="22">
        <v>45941</v>
      </c>
      <c r="D1122" s="22">
        <v>45946</v>
      </c>
      <c r="E1122" s="23">
        <v>45941.661836655097</v>
      </c>
      <c r="F1122" s="21" t="s">
        <v>8216</v>
      </c>
      <c r="G1122" s="22"/>
      <c r="H1122" s="20" t="s">
        <v>4127</v>
      </c>
      <c r="I1122" s="21" t="s">
        <v>4128</v>
      </c>
      <c r="J1122" s="20" t="s">
        <v>4129</v>
      </c>
      <c r="K1122" s="20" t="s">
        <v>4130</v>
      </c>
      <c r="L1122" s="21" t="s">
        <v>5879</v>
      </c>
      <c r="M1122" s="20" t="s">
        <v>5880</v>
      </c>
      <c r="N1122" s="20" t="s">
        <v>5881</v>
      </c>
      <c r="O1122" s="20">
        <v>30</v>
      </c>
      <c r="P1122" s="21" t="s">
        <v>4171</v>
      </c>
      <c r="Q1122" s="20" t="s">
        <v>3998</v>
      </c>
      <c r="R1122" s="21" t="s">
        <v>4172</v>
      </c>
      <c r="S1122" s="21" t="s">
        <v>4133</v>
      </c>
      <c r="T1122" s="20">
        <v>49500</v>
      </c>
      <c r="U1122" s="20">
        <v>1</v>
      </c>
      <c r="V1122" s="20">
        <v>0</v>
      </c>
      <c r="W1122" s="20" t="s">
        <v>5880</v>
      </c>
      <c r="Y1122" s="22">
        <v>45941.661836261599</v>
      </c>
      <c r="AA1122" s="20" t="s">
        <v>4134</v>
      </c>
      <c r="AB1122" s="27">
        <v>9106055651</v>
      </c>
      <c r="AC1122" s="25" t="str">
        <f>VLOOKUP(AB1122,Data!AF:AG,2,0)</f>
        <v>9106055651-00015130</v>
      </c>
      <c r="AE1122" s="25" t="str">
        <f>VLOOKUP(AC1122,Data!A:G,7,0)</f>
        <v>00015130</v>
      </c>
      <c r="AF1122" s="25" t="str">
        <f>VLOOKUP(AC1122,Data!A:D,4,0)</f>
        <v>11/10/2025</v>
      </c>
      <c r="AG1122" s="20" t="s">
        <v>247</v>
      </c>
      <c r="AH1122" s="25" t="s">
        <v>3795</v>
      </c>
      <c r="AI1122" s="25" t="str">
        <f>VLOOKUP(AG1122,'mã win'!B:K,10,0)</f>
        <v>N</v>
      </c>
      <c r="AJ1122" s="20" t="str">
        <f>VLOOKUP(Q1122,'mã sp'!A:B,2,0)</f>
        <v>GL250</v>
      </c>
      <c r="AK1122" s="25" t="str">
        <f>VLOOKUP(AC1122,Data!A:F,6,0)</f>
        <v>K25TTM</v>
      </c>
      <c r="AL1122" s="20" t="str">
        <f t="shared" si="68"/>
        <v>3947 WIN VTU 09 Nguyễn Hữu Cảnh</v>
      </c>
      <c r="AM1122" s="20" t="str">
        <f>VLOOKUP(AC1122,Data!A:M,13,0)</f>
        <v>0104918404-047</v>
      </c>
      <c r="AO1122" s="20" t="str">
        <f t="shared" si="69"/>
        <v/>
      </c>
      <c r="AP1122" s="20" t="str">
        <f>IF(AND(AM1122="0104918404",AO1122=""),"WIN"&amp;L1122,IF(AO1122="",VLOOKUP(AM1122,'mã win'!B:J,9,0),""))</f>
        <v>WIN-047</v>
      </c>
      <c r="AQ1122" s="25" t="str">
        <f t="shared" si="70"/>
        <v>WIN-047</v>
      </c>
      <c r="AR1122" s="1">
        <f t="shared" si="71"/>
        <v>53460</v>
      </c>
    </row>
    <row r="1123" spans="1:44" x14ac:dyDescent="0.25">
      <c r="A1123" s="20">
        <v>8633</v>
      </c>
      <c r="B1123" s="21">
        <v>9106055651</v>
      </c>
      <c r="C1123" s="22">
        <v>45941</v>
      </c>
      <c r="D1123" s="22">
        <v>45946</v>
      </c>
      <c r="E1123" s="23">
        <v>45941.661836655097</v>
      </c>
      <c r="F1123" s="21" t="s">
        <v>8216</v>
      </c>
      <c r="G1123" s="22"/>
      <c r="H1123" s="20" t="s">
        <v>4127</v>
      </c>
      <c r="I1123" s="21" t="s">
        <v>4128</v>
      </c>
      <c r="J1123" s="20" t="s">
        <v>4129</v>
      </c>
      <c r="K1123" s="20" t="s">
        <v>4130</v>
      </c>
      <c r="L1123" s="21" t="s">
        <v>5879</v>
      </c>
      <c r="M1123" s="20" t="s">
        <v>5880</v>
      </c>
      <c r="N1123" s="20" t="s">
        <v>5881</v>
      </c>
      <c r="O1123" s="20">
        <v>40</v>
      </c>
      <c r="P1123" s="21" t="s">
        <v>4150</v>
      </c>
      <c r="Q1123" s="20" t="s">
        <v>3966</v>
      </c>
      <c r="R1123" s="21" t="s">
        <v>4151</v>
      </c>
      <c r="S1123" s="21" t="s">
        <v>4133</v>
      </c>
      <c r="T1123" s="20">
        <v>70950</v>
      </c>
      <c r="U1123" s="20">
        <v>1</v>
      </c>
      <c r="V1123" s="20">
        <v>0</v>
      </c>
      <c r="W1123" s="20" t="s">
        <v>5880</v>
      </c>
      <c r="Y1123" s="22">
        <v>45941.661836261599</v>
      </c>
      <c r="AA1123" s="20" t="s">
        <v>4134</v>
      </c>
      <c r="AB1123" s="27">
        <v>9106055651</v>
      </c>
      <c r="AC1123" s="25" t="str">
        <f>VLOOKUP(AB1123,Data!AF:AG,2,0)</f>
        <v>9106055651-00015130</v>
      </c>
      <c r="AE1123" s="25" t="str">
        <f>VLOOKUP(AC1123,Data!A:G,7,0)</f>
        <v>00015130</v>
      </c>
      <c r="AF1123" s="25" t="str">
        <f>VLOOKUP(AC1123,Data!A:D,4,0)</f>
        <v>11/10/2025</v>
      </c>
      <c r="AG1123" s="20" t="s">
        <v>247</v>
      </c>
      <c r="AH1123" s="25" t="s">
        <v>3795</v>
      </c>
      <c r="AI1123" s="25" t="str">
        <f>VLOOKUP(AG1123,'mã win'!B:K,10,0)</f>
        <v>N</v>
      </c>
      <c r="AJ1123" s="20" t="str">
        <f>VLOOKUP(Q1123,'mã sp'!A:B,2,0)</f>
        <v>CN300</v>
      </c>
      <c r="AK1123" s="25" t="str">
        <f>VLOOKUP(AC1123,Data!A:F,6,0)</f>
        <v>K25TTM</v>
      </c>
      <c r="AL1123" s="20" t="str">
        <f t="shared" si="68"/>
        <v>3947 WIN VTU 09 Nguyễn Hữu Cảnh</v>
      </c>
      <c r="AM1123" s="20" t="str">
        <f>VLOOKUP(AC1123,Data!A:M,13,0)</f>
        <v>0104918404-047</v>
      </c>
      <c r="AO1123" s="20" t="str">
        <f t="shared" si="69"/>
        <v/>
      </c>
      <c r="AP1123" s="20" t="str">
        <f>IF(AND(AM1123="0104918404",AO1123=""),"WIN"&amp;L1123,IF(AO1123="",VLOOKUP(AM1123,'mã win'!B:J,9,0),""))</f>
        <v>WIN-047</v>
      </c>
      <c r="AQ1123" s="25" t="str">
        <f t="shared" si="70"/>
        <v>WIN-047</v>
      </c>
      <c r="AR1123" s="1">
        <f t="shared" si="71"/>
        <v>76626</v>
      </c>
    </row>
    <row r="1124" spans="1:44" x14ac:dyDescent="0.25">
      <c r="A1124" s="20">
        <v>8634</v>
      </c>
      <c r="B1124" s="21">
        <v>9106055651</v>
      </c>
      <c r="C1124" s="22">
        <v>45941</v>
      </c>
      <c r="D1124" s="22">
        <v>45946</v>
      </c>
      <c r="E1124" s="23">
        <v>45941.661836655097</v>
      </c>
      <c r="F1124" s="21" t="s">
        <v>8216</v>
      </c>
      <c r="G1124" s="22"/>
      <c r="H1124" s="20" t="s">
        <v>4127</v>
      </c>
      <c r="I1124" s="21" t="s">
        <v>4128</v>
      </c>
      <c r="J1124" s="20" t="s">
        <v>4129</v>
      </c>
      <c r="K1124" s="20" t="s">
        <v>4130</v>
      </c>
      <c r="L1124" s="21" t="s">
        <v>5879</v>
      </c>
      <c r="M1124" s="20" t="s">
        <v>5880</v>
      </c>
      <c r="N1124" s="20" t="s">
        <v>5881</v>
      </c>
      <c r="O1124" s="20">
        <v>50</v>
      </c>
      <c r="P1124" s="21" t="s">
        <v>4139</v>
      </c>
      <c r="Q1124" s="20" t="s">
        <v>3948</v>
      </c>
      <c r="R1124" s="21" t="s">
        <v>4140</v>
      </c>
      <c r="S1124" s="21" t="s">
        <v>4133</v>
      </c>
      <c r="T1124" s="20">
        <v>74250</v>
      </c>
      <c r="U1124" s="20">
        <v>1</v>
      </c>
      <c r="V1124" s="20">
        <v>0</v>
      </c>
      <c r="W1124" s="20" t="s">
        <v>5880</v>
      </c>
      <c r="Y1124" s="22">
        <v>45941.661836261599</v>
      </c>
      <c r="AA1124" s="20" t="s">
        <v>4134</v>
      </c>
      <c r="AB1124" s="27">
        <v>9106055651</v>
      </c>
      <c r="AC1124" s="25" t="str">
        <f>VLOOKUP(AB1124,Data!AF:AG,2,0)</f>
        <v>9106055651-00015130</v>
      </c>
      <c r="AE1124" s="25" t="str">
        <f>VLOOKUP(AC1124,Data!A:G,7,0)</f>
        <v>00015130</v>
      </c>
      <c r="AF1124" s="25" t="str">
        <f>VLOOKUP(AC1124,Data!A:D,4,0)</f>
        <v>11/10/2025</v>
      </c>
      <c r="AG1124" s="20" t="s">
        <v>247</v>
      </c>
      <c r="AH1124" s="25" t="s">
        <v>3795</v>
      </c>
      <c r="AI1124" s="25" t="str">
        <f>VLOOKUP(AG1124,'mã win'!B:K,10,0)</f>
        <v>N</v>
      </c>
      <c r="AJ1124" s="20" t="str">
        <f>VLOOKUP(Q1124,'mã sp'!A:B,2,0)</f>
        <v>CC300</v>
      </c>
      <c r="AK1124" s="25" t="str">
        <f>VLOOKUP(AC1124,Data!A:F,6,0)</f>
        <v>K25TTM</v>
      </c>
      <c r="AL1124" s="20" t="str">
        <f t="shared" si="68"/>
        <v>3947 WIN VTU 09 Nguyễn Hữu Cảnh</v>
      </c>
      <c r="AM1124" s="20" t="str">
        <f>VLOOKUP(AC1124,Data!A:M,13,0)</f>
        <v>0104918404-047</v>
      </c>
      <c r="AO1124" s="20" t="str">
        <f t="shared" si="69"/>
        <v/>
      </c>
      <c r="AP1124" s="20" t="str">
        <f>IF(AND(AM1124="0104918404",AO1124=""),"WIN"&amp;L1124,IF(AO1124="",VLOOKUP(AM1124,'mã win'!B:J,9,0),""))</f>
        <v>WIN-047</v>
      </c>
      <c r="AQ1124" s="25" t="str">
        <f t="shared" si="70"/>
        <v>WIN-047</v>
      </c>
      <c r="AR1124" s="1">
        <f t="shared" si="71"/>
        <v>80190</v>
      </c>
    </row>
    <row r="1125" spans="1:44" x14ac:dyDescent="0.25">
      <c r="A1125" s="20">
        <v>8635</v>
      </c>
      <c r="B1125" s="21">
        <v>9106055651</v>
      </c>
      <c r="C1125" s="22">
        <v>45941</v>
      </c>
      <c r="D1125" s="22">
        <v>45946</v>
      </c>
      <c r="E1125" s="23">
        <v>45941.661836655097</v>
      </c>
      <c r="F1125" s="21" t="s">
        <v>8216</v>
      </c>
      <c r="G1125" s="22"/>
      <c r="H1125" s="20" t="s">
        <v>4127</v>
      </c>
      <c r="I1125" s="21" t="s">
        <v>4128</v>
      </c>
      <c r="J1125" s="20" t="s">
        <v>4129</v>
      </c>
      <c r="K1125" s="20" t="s">
        <v>4130</v>
      </c>
      <c r="L1125" s="21" t="s">
        <v>5879</v>
      </c>
      <c r="M1125" s="20" t="s">
        <v>5880</v>
      </c>
      <c r="N1125" s="20" t="s">
        <v>5881</v>
      </c>
      <c r="O1125" s="20">
        <v>60</v>
      </c>
      <c r="P1125" s="21" t="s">
        <v>4168</v>
      </c>
      <c r="Q1125" s="20" t="s">
        <v>3992</v>
      </c>
      <c r="R1125" s="21" t="s">
        <v>4169</v>
      </c>
      <c r="S1125" s="21" t="s">
        <v>4133</v>
      </c>
      <c r="T1125" s="20">
        <v>111606</v>
      </c>
      <c r="U1125" s="20">
        <v>1</v>
      </c>
      <c r="V1125" s="20">
        <v>0</v>
      </c>
      <c r="W1125" s="20" t="s">
        <v>5880</v>
      </c>
      <c r="Y1125" s="22">
        <v>45941.661836261599</v>
      </c>
      <c r="AA1125" s="20" t="s">
        <v>4134</v>
      </c>
      <c r="AB1125" s="27">
        <v>9106055651</v>
      </c>
      <c r="AC1125" s="25" t="str">
        <f>VLOOKUP(AB1125,Data!AF:AG,2,0)</f>
        <v>9106055651-00015130</v>
      </c>
      <c r="AE1125" s="25" t="str">
        <f>VLOOKUP(AC1125,Data!A:G,7,0)</f>
        <v>00015130</v>
      </c>
      <c r="AF1125" s="25" t="str">
        <f>VLOOKUP(AC1125,Data!A:D,4,0)</f>
        <v>11/10/2025</v>
      </c>
      <c r="AG1125" s="20" t="s">
        <v>247</v>
      </c>
      <c r="AH1125" s="25" t="s">
        <v>3795</v>
      </c>
      <c r="AI1125" s="25" t="str">
        <f>VLOOKUP(AG1125,'mã win'!B:K,10,0)</f>
        <v>N</v>
      </c>
      <c r="AJ1125" s="20" t="str">
        <f>VLOOKUP(Q1125,'mã sp'!A:B,2,0)</f>
        <v>GXD500</v>
      </c>
      <c r="AK1125" s="25" t="str">
        <f>VLOOKUP(AC1125,Data!A:F,6,0)</f>
        <v>K25TTM</v>
      </c>
      <c r="AL1125" s="20" t="str">
        <f t="shared" si="68"/>
        <v>3947 WIN VTU 09 Nguyễn Hữu Cảnh</v>
      </c>
      <c r="AM1125" s="20" t="str">
        <f>VLOOKUP(AC1125,Data!A:M,13,0)</f>
        <v>0104918404-047</v>
      </c>
      <c r="AO1125" s="20" t="str">
        <f t="shared" si="69"/>
        <v/>
      </c>
      <c r="AP1125" s="20" t="str">
        <f>IF(AND(AM1125="0104918404",AO1125=""),"WIN"&amp;L1125,IF(AO1125="",VLOOKUP(AM1125,'mã win'!B:J,9,0),""))</f>
        <v>WIN-047</v>
      </c>
      <c r="AQ1125" s="25" t="str">
        <f t="shared" si="70"/>
        <v>WIN-047</v>
      </c>
      <c r="AR1125" s="1">
        <f t="shared" si="71"/>
        <v>120534.48</v>
      </c>
    </row>
    <row r="1126" spans="1:44" x14ac:dyDescent="0.25">
      <c r="A1126" s="20">
        <v>8636</v>
      </c>
      <c r="B1126" s="21">
        <v>9106055679</v>
      </c>
      <c r="C1126" s="22">
        <v>45941</v>
      </c>
      <c r="D1126" s="22">
        <v>45946</v>
      </c>
      <c r="E1126" s="23">
        <v>45941.663574305603</v>
      </c>
      <c r="F1126" s="21" t="s">
        <v>8217</v>
      </c>
      <c r="G1126" s="22"/>
      <c r="H1126" s="20" t="s">
        <v>4127</v>
      </c>
      <c r="I1126" s="21" t="s">
        <v>4128</v>
      </c>
      <c r="J1126" s="20" t="s">
        <v>4129</v>
      </c>
      <c r="K1126" s="20" t="s">
        <v>4130</v>
      </c>
      <c r="L1126" s="21" t="s">
        <v>8218</v>
      </c>
      <c r="M1126" s="20" t="s">
        <v>8219</v>
      </c>
      <c r="N1126" s="20" t="s">
        <v>8220</v>
      </c>
      <c r="O1126" s="20">
        <v>10</v>
      </c>
      <c r="P1126" s="21" t="s">
        <v>4137</v>
      </c>
      <c r="Q1126" s="20" t="s">
        <v>4098</v>
      </c>
      <c r="R1126" s="21" t="s">
        <v>4138</v>
      </c>
      <c r="S1126" s="21" t="s">
        <v>4133</v>
      </c>
      <c r="T1126" s="20">
        <v>111058</v>
      </c>
      <c r="U1126" s="20">
        <v>4</v>
      </c>
      <c r="V1126" s="20">
        <v>0</v>
      </c>
      <c r="W1126" s="20" t="s">
        <v>8219</v>
      </c>
      <c r="X1126" s="20" t="s">
        <v>4161</v>
      </c>
      <c r="Y1126" s="22">
        <v>45941.663574189799</v>
      </c>
      <c r="AA1126" s="20" t="s">
        <v>4134</v>
      </c>
      <c r="AB1126" s="27">
        <v>9106055679</v>
      </c>
      <c r="AC1126" s="25" t="str">
        <f>VLOOKUP(AB1126,Data!AF:AG,2,0)</f>
        <v>9106055679-00005368</v>
      </c>
      <c r="AE1126" s="25" t="str">
        <f>VLOOKUP(AC1126,Data!A:G,7,0)</f>
        <v>00005368</v>
      </c>
      <c r="AF1126" s="25" t="str">
        <f>VLOOKUP(AC1126,Data!A:D,4,0)</f>
        <v>11/10/2025</v>
      </c>
      <c r="AG1126" s="20" t="s">
        <v>590</v>
      </c>
      <c r="AH1126" s="25" t="s">
        <v>3784</v>
      </c>
      <c r="AI1126" s="25" t="str">
        <f>VLOOKUP(AG1126,'mã win'!B:K,10,0)</f>
        <v>B</v>
      </c>
      <c r="AJ1126" s="20" t="str">
        <f>VLOOKUP(Q1126,'mã sp'!A:B,2,0)</f>
        <v>GM500</v>
      </c>
      <c r="AK1126" s="25" t="str">
        <f>VLOOKUP(AC1126,Data!A:F,6,0)</f>
        <v>K25TTM</v>
      </c>
      <c r="AL1126" s="20" t="str">
        <f t="shared" si="68"/>
        <v>4984 WM+ QBH 31 Hoàng Diệu</v>
      </c>
      <c r="AM1126" s="20" t="str">
        <f>VLOOKUP(AC1126,Data!A:M,13,0)</f>
        <v>0104918404-045</v>
      </c>
      <c r="AO1126" s="20" t="str">
        <f t="shared" si="69"/>
        <v/>
      </c>
      <c r="AP1126" s="20" t="str">
        <f>IF(AND(AM1126="0104918404",AO1126=""),"WIN"&amp;L1126,IF(AO1126="",VLOOKUP(AM1126,'mã win'!B:J,9,0),""))</f>
        <v>WIN-045</v>
      </c>
      <c r="AQ1126" s="25" t="str">
        <f t="shared" si="70"/>
        <v>WIN-045</v>
      </c>
      <c r="AR1126" s="1">
        <f t="shared" si="71"/>
        <v>479770.56</v>
      </c>
    </row>
    <row r="1127" spans="1:44" x14ac:dyDescent="0.25">
      <c r="A1127" s="20">
        <v>8637</v>
      </c>
      <c r="B1127" s="21">
        <v>9106055679</v>
      </c>
      <c r="C1127" s="22">
        <v>45941</v>
      </c>
      <c r="D1127" s="22">
        <v>45946</v>
      </c>
      <c r="E1127" s="23">
        <v>45941.663574305603</v>
      </c>
      <c r="F1127" s="21" t="s">
        <v>8217</v>
      </c>
      <c r="G1127" s="22"/>
      <c r="H1127" s="20" t="s">
        <v>4127</v>
      </c>
      <c r="I1127" s="21" t="s">
        <v>4128</v>
      </c>
      <c r="J1127" s="20" t="s">
        <v>4129</v>
      </c>
      <c r="K1127" s="20" t="s">
        <v>4130</v>
      </c>
      <c r="L1127" s="21" t="s">
        <v>8218</v>
      </c>
      <c r="M1127" s="20" t="s">
        <v>8219</v>
      </c>
      <c r="N1127" s="20" t="s">
        <v>8220</v>
      </c>
      <c r="O1127" s="20">
        <v>20</v>
      </c>
      <c r="P1127" s="21" t="s">
        <v>4150</v>
      </c>
      <c r="Q1127" s="20" t="s">
        <v>3966</v>
      </c>
      <c r="R1127" s="21" t="s">
        <v>4151</v>
      </c>
      <c r="S1127" s="21" t="s">
        <v>4133</v>
      </c>
      <c r="T1127" s="20">
        <v>70950</v>
      </c>
      <c r="U1127" s="20">
        <v>4</v>
      </c>
      <c r="V1127" s="20">
        <v>0</v>
      </c>
      <c r="W1127" s="20" t="s">
        <v>8219</v>
      </c>
      <c r="X1127" s="20" t="s">
        <v>4161</v>
      </c>
      <c r="Y1127" s="22">
        <v>45941.663574189799</v>
      </c>
      <c r="AA1127" s="20" t="s">
        <v>4134</v>
      </c>
      <c r="AB1127" s="27">
        <v>9106055679</v>
      </c>
      <c r="AC1127" s="25" t="str">
        <f>VLOOKUP(AB1127,Data!AF:AG,2,0)</f>
        <v>9106055679-00005368</v>
      </c>
      <c r="AE1127" s="25" t="str">
        <f>VLOOKUP(AC1127,Data!A:G,7,0)</f>
        <v>00005368</v>
      </c>
      <c r="AF1127" s="25" t="str">
        <f>VLOOKUP(AC1127,Data!A:D,4,0)</f>
        <v>11/10/2025</v>
      </c>
      <c r="AG1127" s="20" t="s">
        <v>590</v>
      </c>
      <c r="AH1127" s="25" t="s">
        <v>3784</v>
      </c>
      <c r="AI1127" s="25" t="str">
        <f>VLOOKUP(AG1127,'mã win'!B:K,10,0)</f>
        <v>B</v>
      </c>
      <c r="AJ1127" s="20" t="str">
        <f>VLOOKUP(Q1127,'mã sp'!A:B,2,0)</f>
        <v>CN300</v>
      </c>
      <c r="AK1127" s="25" t="str">
        <f>VLOOKUP(AC1127,Data!A:F,6,0)</f>
        <v>K25TTM</v>
      </c>
      <c r="AL1127" s="20" t="str">
        <f t="shared" si="68"/>
        <v>4984 WM+ QBH 31 Hoàng Diệu</v>
      </c>
      <c r="AM1127" s="20" t="str">
        <f>VLOOKUP(AC1127,Data!A:M,13,0)</f>
        <v>0104918404-045</v>
      </c>
      <c r="AO1127" s="20" t="str">
        <f t="shared" si="69"/>
        <v/>
      </c>
      <c r="AP1127" s="20" t="str">
        <f>IF(AND(AM1127="0104918404",AO1127=""),"WIN"&amp;L1127,IF(AO1127="",VLOOKUP(AM1127,'mã win'!B:J,9,0),""))</f>
        <v>WIN-045</v>
      </c>
      <c r="AQ1127" s="25" t="str">
        <f t="shared" si="70"/>
        <v>WIN-045</v>
      </c>
      <c r="AR1127" s="1">
        <f t="shared" si="71"/>
        <v>306504</v>
      </c>
    </row>
    <row r="1128" spans="1:44" x14ac:dyDescent="0.25">
      <c r="A1128" s="20">
        <v>8638</v>
      </c>
      <c r="B1128" s="21">
        <v>9106055794</v>
      </c>
      <c r="C1128" s="22">
        <v>45941</v>
      </c>
      <c r="D1128" s="22">
        <v>45941</v>
      </c>
      <c r="E1128" s="23">
        <v>45941.674052743103</v>
      </c>
      <c r="F1128" s="21" t="s">
        <v>8221</v>
      </c>
      <c r="G1128" s="22"/>
      <c r="H1128" s="20" t="s">
        <v>4127</v>
      </c>
      <c r="I1128" s="21" t="s">
        <v>4128</v>
      </c>
      <c r="J1128" s="20" t="s">
        <v>4129</v>
      </c>
      <c r="K1128" s="20" t="s">
        <v>4130</v>
      </c>
      <c r="L1128" s="21" t="s">
        <v>8222</v>
      </c>
      <c r="M1128" s="20" t="s">
        <v>8223</v>
      </c>
      <c r="N1128" s="20" t="s">
        <v>8224</v>
      </c>
      <c r="O1128" s="20">
        <v>10</v>
      </c>
      <c r="P1128" s="21" t="s">
        <v>4141</v>
      </c>
      <c r="Q1128" s="20" t="s">
        <v>4058</v>
      </c>
      <c r="R1128" s="21" t="s">
        <v>4142</v>
      </c>
      <c r="S1128" s="21" t="s">
        <v>4133</v>
      </c>
      <c r="T1128" s="20">
        <v>37720</v>
      </c>
      <c r="U1128" s="20">
        <v>2</v>
      </c>
      <c r="V1128" s="20">
        <v>0</v>
      </c>
      <c r="W1128" s="20" t="s">
        <v>8223</v>
      </c>
      <c r="X1128" s="20" t="s">
        <v>8225</v>
      </c>
      <c r="Y1128" s="22">
        <v>45941.674052164402</v>
      </c>
      <c r="AA1128" s="20" t="s">
        <v>4134</v>
      </c>
      <c r="AB1128" s="27">
        <v>9106055794</v>
      </c>
      <c r="AC1128" s="25" t="str">
        <f>VLOOKUP(AB1128,Data!AF:AG,2,0)</f>
        <v>9106055794-00485971</v>
      </c>
      <c r="AE1128" s="25" t="str">
        <f>VLOOKUP(AC1128,Data!A:G,7,0)</f>
        <v>00485971</v>
      </c>
      <c r="AF1128" s="25" t="str">
        <f>VLOOKUP(AC1128,Data!A:D,4,0)</f>
        <v>11/10/2025</v>
      </c>
      <c r="AG1128" s="20" t="s">
        <v>55</v>
      </c>
      <c r="AH1128" s="25" t="s">
        <v>11712</v>
      </c>
      <c r="AI1128" s="25" t="str">
        <f>VLOOKUP(AG1128,'mã win'!B:K,10,0)</f>
        <v>B</v>
      </c>
      <c r="AJ1128" s="20" t="str">
        <f>VLOOKUP(Q1128,'mã sp'!A:B,2,0)</f>
        <v>MNH250</v>
      </c>
      <c r="AK1128" s="25" t="str">
        <f>VLOOKUP(AC1128,Data!A:F,6,0)</f>
        <v>K25TTM</v>
      </c>
      <c r="AL1128" s="20" t="str">
        <f t="shared" si="68"/>
        <v>4192 WM+ HNI Thôn 6 Ninh Hiệp</v>
      </c>
      <c r="AM1128" s="20" t="str">
        <f>VLOOKUP(AC1128,Data!A:M,13,0)</f>
        <v>0104918404-002</v>
      </c>
      <c r="AN1128" s="20">
        <f>MATCH(L1128,[1]Khach_hang!$O:$O,0)</f>
        <v>1132</v>
      </c>
      <c r="AO1128" s="20" t="str">
        <f t="shared" si="69"/>
        <v>WIN4192</v>
      </c>
      <c r="AP1128" s="20" t="str">
        <f>IF(AND(AM1128="0104918404",AO1128=""),"WIN"&amp;L1128,IF(AO1128="",VLOOKUP(AM1128,'mã win'!B:J,9,0),""))</f>
        <v/>
      </c>
      <c r="AQ1128" s="25" t="str">
        <f t="shared" si="70"/>
        <v>WIN4192</v>
      </c>
      <c r="AR1128" s="1">
        <f t="shared" si="71"/>
        <v>81475.199999999997</v>
      </c>
    </row>
    <row r="1129" spans="1:44" x14ac:dyDescent="0.25">
      <c r="A1129" s="20">
        <v>8639</v>
      </c>
      <c r="B1129" s="21">
        <v>9106055794</v>
      </c>
      <c r="C1129" s="22">
        <v>45941</v>
      </c>
      <c r="D1129" s="22">
        <v>45941</v>
      </c>
      <c r="E1129" s="23">
        <v>45941.674052743103</v>
      </c>
      <c r="F1129" s="21" t="s">
        <v>8221</v>
      </c>
      <c r="G1129" s="22"/>
      <c r="H1129" s="20" t="s">
        <v>4127</v>
      </c>
      <c r="I1129" s="21" t="s">
        <v>4128</v>
      </c>
      <c r="J1129" s="20" t="s">
        <v>4129</v>
      </c>
      <c r="K1129" s="20" t="s">
        <v>4130</v>
      </c>
      <c r="L1129" s="21" t="s">
        <v>8222</v>
      </c>
      <c r="M1129" s="20" t="s">
        <v>8223</v>
      </c>
      <c r="N1129" s="20" t="s">
        <v>8224</v>
      </c>
      <c r="O1129" s="20">
        <v>20</v>
      </c>
      <c r="P1129" s="21" t="s">
        <v>4152</v>
      </c>
      <c r="Q1129" s="20" t="s">
        <v>4012</v>
      </c>
      <c r="R1129" s="21" t="s">
        <v>4153</v>
      </c>
      <c r="S1129" s="21" t="s">
        <v>4133</v>
      </c>
      <c r="T1129" s="20">
        <v>50182</v>
      </c>
      <c r="U1129" s="20">
        <v>3</v>
      </c>
      <c r="V1129" s="20">
        <v>0</v>
      </c>
      <c r="W1129" s="20" t="s">
        <v>8223</v>
      </c>
      <c r="X1129" s="20" t="s">
        <v>8225</v>
      </c>
      <c r="Y1129" s="22">
        <v>45941.674052164402</v>
      </c>
      <c r="AA1129" s="20" t="s">
        <v>4134</v>
      </c>
      <c r="AB1129" s="27">
        <v>9106055794</v>
      </c>
      <c r="AC1129" s="25" t="str">
        <f>VLOOKUP(AB1129,Data!AF:AG,2,0)</f>
        <v>9106055794-00485971</v>
      </c>
      <c r="AE1129" s="25" t="str">
        <f>VLOOKUP(AC1129,Data!A:G,7,0)</f>
        <v>00485971</v>
      </c>
      <c r="AF1129" s="25" t="str">
        <f>VLOOKUP(AC1129,Data!A:D,4,0)</f>
        <v>11/10/2025</v>
      </c>
      <c r="AG1129" s="20" t="s">
        <v>55</v>
      </c>
      <c r="AH1129" s="25" t="s">
        <v>11712</v>
      </c>
      <c r="AI1129" s="25" t="str">
        <f>VLOOKUP(AG1129,'mã win'!B:K,10,0)</f>
        <v>B</v>
      </c>
      <c r="AJ1129" s="20" t="str">
        <f>VLOOKUP(Q1129,'mã sp'!A:B,2,0)</f>
        <v>GTLX250G</v>
      </c>
      <c r="AK1129" s="25" t="str">
        <f>VLOOKUP(AC1129,Data!A:F,6,0)</f>
        <v>K25TTM</v>
      </c>
      <c r="AL1129" s="20" t="str">
        <f t="shared" si="68"/>
        <v>4192 WM+ HNI Thôn 6 Ninh Hiệp</v>
      </c>
      <c r="AM1129" s="20" t="str">
        <f>VLOOKUP(AC1129,Data!A:M,13,0)</f>
        <v>0104918404-002</v>
      </c>
      <c r="AN1129" s="20">
        <f>MATCH(L1129,[1]Khach_hang!$O:$O,0)</f>
        <v>1132</v>
      </c>
      <c r="AO1129" s="20" t="str">
        <f t="shared" si="69"/>
        <v>WIN4192</v>
      </c>
      <c r="AP1129" s="20" t="str">
        <f>IF(AND(AM1129="0104918404",AO1129=""),"WIN"&amp;L1129,IF(AO1129="",VLOOKUP(AM1129,'mã win'!B:J,9,0),""))</f>
        <v/>
      </c>
      <c r="AQ1129" s="25" t="str">
        <f t="shared" si="70"/>
        <v>WIN4192</v>
      </c>
      <c r="AR1129" s="1">
        <f t="shared" si="71"/>
        <v>162589.68</v>
      </c>
    </row>
    <row r="1130" spans="1:44" x14ac:dyDescent="0.25">
      <c r="A1130" s="20">
        <v>8640</v>
      </c>
      <c r="B1130" s="21">
        <v>9106055794</v>
      </c>
      <c r="C1130" s="22">
        <v>45941</v>
      </c>
      <c r="D1130" s="22">
        <v>45941</v>
      </c>
      <c r="E1130" s="23">
        <v>45941.674052743103</v>
      </c>
      <c r="F1130" s="21" t="s">
        <v>8221</v>
      </c>
      <c r="G1130" s="22"/>
      <c r="H1130" s="20" t="s">
        <v>4127</v>
      </c>
      <c r="I1130" s="21" t="s">
        <v>4128</v>
      </c>
      <c r="J1130" s="20" t="s">
        <v>4129</v>
      </c>
      <c r="K1130" s="20" t="s">
        <v>4130</v>
      </c>
      <c r="L1130" s="21" t="s">
        <v>8222</v>
      </c>
      <c r="M1130" s="20" t="s">
        <v>8223</v>
      </c>
      <c r="N1130" s="20" t="s">
        <v>8224</v>
      </c>
      <c r="O1130" s="20">
        <v>30</v>
      </c>
      <c r="P1130" s="21" t="s">
        <v>4131</v>
      </c>
      <c r="Q1130" s="20" t="s">
        <v>4099</v>
      </c>
      <c r="R1130" s="21" t="s">
        <v>4132</v>
      </c>
      <c r="S1130" s="21" t="s">
        <v>4133</v>
      </c>
      <c r="T1130" s="20">
        <v>73431</v>
      </c>
      <c r="U1130" s="20">
        <v>1</v>
      </c>
      <c r="V1130" s="20">
        <v>0</v>
      </c>
      <c r="W1130" s="20" t="s">
        <v>8223</v>
      </c>
      <c r="X1130" s="20" t="s">
        <v>8225</v>
      </c>
      <c r="Y1130" s="22">
        <v>45941.674052164402</v>
      </c>
      <c r="AA1130" s="20" t="s">
        <v>4134</v>
      </c>
      <c r="AB1130" s="27">
        <v>9106055794</v>
      </c>
      <c r="AC1130" s="25" t="str">
        <f>VLOOKUP(AB1130,Data!AF:AG,2,0)</f>
        <v>9106055794-00485971</v>
      </c>
      <c r="AE1130" s="25" t="str">
        <f>VLOOKUP(AC1130,Data!A:G,7,0)</f>
        <v>00485971</v>
      </c>
      <c r="AF1130" s="25" t="str">
        <f>VLOOKUP(AC1130,Data!A:D,4,0)</f>
        <v>11/10/2025</v>
      </c>
      <c r="AG1130" s="20" t="s">
        <v>55</v>
      </c>
      <c r="AH1130" s="25" t="s">
        <v>11712</v>
      </c>
      <c r="AI1130" s="25" t="str">
        <f>VLOOKUP(AG1130,'mã win'!B:K,10,0)</f>
        <v>B</v>
      </c>
      <c r="AJ1130" s="20" t="str">
        <f>VLOOKUP(Q1130,'mã sp'!A:B,2,0)</f>
        <v>CGM300</v>
      </c>
      <c r="AK1130" s="25" t="str">
        <f>VLOOKUP(AC1130,Data!A:F,6,0)</f>
        <v>K25TTM</v>
      </c>
      <c r="AL1130" s="20" t="str">
        <f t="shared" si="68"/>
        <v>4192 WM+ HNI Thôn 6 Ninh Hiệp</v>
      </c>
      <c r="AM1130" s="20" t="str">
        <f>VLOOKUP(AC1130,Data!A:M,13,0)</f>
        <v>0104918404-002</v>
      </c>
      <c r="AN1130" s="20">
        <f>MATCH(L1130,[1]Khach_hang!$O:$O,0)</f>
        <v>1132</v>
      </c>
      <c r="AO1130" s="20" t="str">
        <f t="shared" si="69"/>
        <v>WIN4192</v>
      </c>
      <c r="AP1130" s="20" t="str">
        <f>IF(AND(AM1130="0104918404",AO1130=""),"WIN"&amp;L1130,IF(AO1130="",VLOOKUP(AM1130,'mã win'!B:J,9,0),""))</f>
        <v/>
      </c>
      <c r="AQ1130" s="25" t="str">
        <f t="shared" si="70"/>
        <v>WIN4192</v>
      </c>
      <c r="AR1130" s="1">
        <f t="shared" si="71"/>
        <v>79305.48</v>
      </c>
    </row>
    <row r="1131" spans="1:44" x14ac:dyDescent="0.25">
      <c r="A1131" s="20">
        <v>8641</v>
      </c>
      <c r="B1131" s="21">
        <v>9106055840</v>
      </c>
      <c r="C1131" s="22">
        <v>45941</v>
      </c>
      <c r="D1131" s="22">
        <v>45946</v>
      </c>
      <c r="E1131" s="23">
        <v>45941.677323726901</v>
      </c>
      <c r="F1131" s="21" t="s">
        <v>8226</v>
      </c>
      <c r="G1131" s="22"/>
      <c r="H1131" s="20" t="s">
        <v>4127</v>
      </c>
      <c r="I1131" s="21" t="s">
        <v>4128</v>
      </c>
      <c r="J1131" s="20" t="s">
        <v>4129</v>
      </c>
      <c r="K1131" s="20" t="s">
        <v>4130</v>
      </c>
      <c r="L1131" s="21" t="s">
        <v>5216</v>
      </c>
      <c r="M1131" s="20" t="s">
        <v>5217</v>
      </c>
      <c r="N1131" s="20" t="s">
        <v>5218</v>
      </c>
      <c r="O1131" s="20">
        <v>10</v>
      </c>
      <c r="P1131" s="21" t="s">
        <v>4137</v>
      </c>
      <c r="Q1131" s="20" t="s">
        <v>4098</v>
      </c>
      <c r="R1131" s="21" t="s">
        <v>4138</v>
      </c>
      <c r="S1131" s="21" t="s">
        <v>4133</v>
      </c>
      <c r="T1131" s="20">
        <v>111058</v>
      </c>
      <c r="U1131" s="20">
        <v>1</v>
      </c>
      <c r="V1131" s="20">
        <v>0</v>
      </c>
      <c r="W1131" s="20" t="s">
        <v>5217</v>
      </c>
      <c r="X1131" s="20" t="s">
        <v>5219</v>
      </c>
      <c r="Y1131" s="22">
        <v>45941.677323113399</v>
      </c>
      <c r="AA1131" s="20" t="s">
        <v>4134</v>
      </c>
      <c r="AB1131" s="27">
        <v>9106055840</v>
      </c>
      <c r="AC1131" s="25" t="str">
        <f>VLOOKUP(AB1131,Data!AF:AG,2,0)</f>
        <v>9106055840-00033953</v>
      </c>
      <c r="AE1131" s="25" t="str">
        <f>VLOOKUP(AC1131,Data!A:G,7,0)</f>
        <v>00033953</v>
      </c>
      <c r="AF1131" s="25" t="str">
        <f>VLOOKUP(AC1131,Data!A:D,4,0)</f>
        <v>11/10/2025</v>
      </c>
      <c r="AG1131" s="20" t="s">
        <v>164</v>
      </c>
      <c r="AH1131" s="25" t="s">
        <v>3686</v>
      </c>
      <c r="AI1131" s="25" t="str">
        <f>VLOOKUP(AG1131,'mã win'!B:K,10,0)</f>
        <v>B</v>
      </c>
      <c r="AJ1131" s="20" t="str">
        <f>VLOOKUP(Q1131,'mã sp'!A:B,2,0)</f>
        <v>GM500</v>
      </c>
      <c r="AK1131" s="25" t="str">
        <f>VLOOKUP(AC1131,Data!A:F,6,0)</f>
        <v>K25TTM</v>
      </c>
      <c r="AL1131" s="20" t="str">
        <f t="shared" si="68"/>
        <v>4490 WM+ THA 113 Trần Hưng Đạo</v>
      </c>
      <c r="AM1131" s="20" t="str">
        <f>VLOOKUP(AC1131,Data!A:M,13,0)</f>
        <v>0104918404-020</v>
      </c>
      <c r="AO1131" s="20" t="str">
        <f t="shared" si="69"/>
        <v/>
      </c>
      <c r="AP1131" s="20" t="str">
        <f>IF(AND(AM1131="0104918404",AO1131=""),"WIN"&amp;L1131,IF(AO1131="",VLOOKUP(AM1131,'mã win'!B:J,9,0),""))</f>
        <v>WIN-020</v>
      </c>
      <c r="AQ1131" s="25" t="str">
        <f t="shared" si="70"/>
        <v>WIN-020</v>
      </c>
      <c r="AR1131" s="1">
        <f t="shared" si="71"/>
        <v>119942.64</v>
      </c>
    </row>
    <row r="1132" spans="1:44" x14ac:dyDescent="0.25">
      <c r="A1132" s="20">
        <v>8642</v>
      </c>
      <c r="B1132" s="21">
        <v>9106055765</v>
      </c>
      <c r="C1132" s="22">
        <v>45941</v>
      </c>
      <c r="D1132" s="22">
        <v>45942</v>
      </c>
      <c r="E1132" s="23">
        <v>45941.678667210603</v>
      </c>
      <c r="F1132" s="21" t="s">
        <v>8227</v>
      </c>
      <c r="G1132" s="22"/>
      <c r="H1132" s="20" t="s">
        <v>4127</v>
      </c>
      <c r="I1132" s="21" t="s">
        <v>4128</v>
      </c>
      <c r="J1132" s="20" t="s">
        <v>4129</v>
      </c>
      <c r="K1132" s="20" t="s">
        <v>4130</v>
      </c>
      <c r="L1132" s="21" t="s">
        <v>8228</v>
      </c>
      <c r="M1132" s="20" t="s">
        <v>8229</v>
      </c>
      <c r="N1132" s="20" t="s">
        <v>8230</v>
      </c>
      <c r="O1132" s="20">
        <v>10</v>
      </c>
      <c r="P1132" s="21" t="s">
        <v>4152</v>
      </c>
      <c r="Q1132" s="20" t="s">
        <v>4012</v>
      </c>
      <c r="R1132" s="21" t="s">
        <v>4153</v>
      </c>
      <c r="S1132" s="21" t="s">
        <v>4133</v>
      </c>
      <c r="T1132" s="20">
        <v>50182</v>
      </c>
      <c r="U1132" s="20">
        <v>1</v>
      </c>
      <c r="V1132" s="20">
        <v>0</v>
      </c>
      <c r="W1132" s="20" t="s">
        <v>8229</v>
      </c>
      <c r="X1132" s="20" t="s">
        <v>4161</v>
      </c>
      <c r="Y1132" s="22">
        <v>45941.678666701402</v>
      </c>
      <c r="AA1132" s="20" t="s">
        <v>4134</v>
      </c>
      <c r="AB1132" s="27">
        <v>9106055765</v>
      </c>
      <c r="AC1132" s="25" t="str">
        <f>VLOOKUP(AB1132,Data!AF:AG,2,0)</f>
        <v>9106055765-00485961</v>
      </c>
      <c r="AE1132" s="25" t="str">
        <f>VLOOKUP(AC1132,Data!A:G,7,0)</f>
        <v>00485961</v>
      </c>
      <c r="AF1132" s="25" t="str">
        <f>VLOOKUP(AC1132,Data!A:D,4,0)</f>
        <v>11/10/2025</v>
      </c>
      <c r="AG1132" s="20" t="s">
        <v>55</v>
      </c>
      <c r="AH1132" s="25" t="s">
        <v>14534</v>
      </c>
      <c r="AI1132" s="25" t="str">
        <f>VLOOKUP(AG1132,'mã win'!B:K,10,0)</f>
        <v>B</v>
      </c>
      <c r="AJ1132" s="20" t="str">
        <f>VLOOKUP(Q1132,'mã sp'!A:B,2,0)</f>
        <v>GTLX250G</v>
      </c>
      <c r="AK1132" s="25" t="str">
        <f>VLOOKUP(AC1132,Data!A:F,6,0)</f>
        <v>K25TTM</v>
      </c>
      <c r="AL1132" s="20" t="str">
        <f t="shared" si="68"/>
        <v>2748 WM+ HNI Lô 11 LK19 Mậu Lương</v>
      </c>
      <c r="AM1132" s="20" t="str">
        <f>VLOOKUP(AC1132,Data!A:M,13,0)</f>
        <v>0104918404-002</v>
      </c>
      <c r="AN1132" s="20">
        <f>MATCH(L1132,[1]Khach_hang!$O:$O,0)</f>
        <v>337</v>
      </c>
      <c r="AO1132" s="20" t="str">
        <f t="shared" si="69"/>
        <v>WIN2748</v>
      </c>
      <c r="AP1132" s="20" t="str">
        <f>IF(AND(AM1132="0104918404",AO1132=""),"WIN"&amp;L1132,IF(AO1132="",VLOOKUP(AM1132,'mã win'!B:J,9,0),""))</f>
        <v/>
      </c>
      <c r="AQ1132" s="25" t="str">
        <f t="shared" si="70"/>
        <v>WIN2748</v>
      </c>
      <c r="AR1132" s="1">
        <f t="shared" si="71"/>
        <v>54196.56</v>
      </c>
    </row>
    <row r="1133" spans="1:44" x14ac:dyDescent="0.25">
      <c r="A1133" s="20">
        <v>8643</v>
      </c>
      <c r="B1133" s="21">
        <v>9106055765</v>
      </c>
      <c r="C1133" s="22">
        <v>45941</v>
      </c>
      <c r="D1133" s="22">
        <v>45942</v>
      </c>
      <c r="E1133" s="23">
        <v>45941.678667210603</v>
      </c>
      <c r="F1133" s="21" t="s">
        <v>8227</v>
      </c>
      <c r="G1133" s="22"/>
      <c r="H1133" s="20" t="s">
        <v>4127</v>
      </c>
      <c r="I1133" s="21" t="s">
        <v>4128</v>
      </c>
      <c r="J1133" s="20" t="s">
        <v>4129</v>
      </c>
      <c r="K1133" s="20" t="s">
        <v>4130</v>
      </c>
      <c r="L1133" s="21" t="s">
        <v>8228</v>
      </c>
      <c r="M1133" s="20" t="s">
        <v>8229</v>
      </c>
      <c r="N1133" s="20" t="s">
        <v>8230</v>
      </c>
      <c r="O1133" s="20">
        <v>20</v>
      </c>
      <c r="P1133" s="21" t="s">
        <v>4141</v>
      </c>
      <c r="Q1133" s="20" t="s">
        <v>4058</v>
      </c>
      <c r="R1133" s="21" t="s">
        <v>4142</v>
      </c>
      <c r="S1133" s="21" t="s">
        <v>4133</v>
      </c>
      <c r="T1133" s="20">
        <v>37720</v>
      </c>
      <c r="U1133" s="20">
        <v>1</v>
      </c>
      <c r="V1133" s="20">
        <v>0</v>
      </c>
      <c r="W1133" s="20" t="s">
        <v>8229</v>
      </c>
      <c r="X1133" s="20" t="s">
        <v>4161</v>
      </c>
      <c r="Y1133" s="22">
        <v>45941.678666701402</v>
      </c>
      <c r="AA1133" s="20" t="s">
        <v>4134</v>
      </c>
      <c r="AB1133" s="27">
        <v>9106055765</v>
      </c>
      <c r="AC1133" s="25" t="str">
        <f>VLOOKUP(AB1133,Data!AF:AG,2,0)</f>
        <v>9106055765-00485961</v>
      </c>
      <c r="AE1133" s="25" t="str">
        <f>VLOOKUP(AC1133,Data!A:G,7,0)</f>
        <v>00485961</v>
      </c>
      <c r="AF1133" s="25" t="str">
        <f>VLOOKUP(AC1133,Data!A:D,4,0)</f>
        <v>11/10/2025</v>
      </c>
      <c r="AG1133" s="20" t="s">
        <v>55</v>
      </c>
      <c r="AH1133" s="25" t="s">
        <v>14534</v>
      </c>
      <c r="AI1133" s="25" t="str">
        <f>VLOOKUP(AG1133,'mã win'!B:K,10,0)</f>
        <v>B</v>
      </c>
      <c r="AJ1133" s="20" t="str">
        <f>VLOOKUP(Q1133,'mã sp'!A:B,2,0)</f>
        <v>MNH250</v>
      </c>
      <c r="AK1133" s="25" t="str">
        <f>VLOOKUP(AC1133,Data!A:F,6,0)</f>
        <v>K25TTM</v>
      </c>
      <c r="AL1133" s="20" t="str">
        <f t="shared" si="68"/>
        <v>2748 WM+ HNI Lô 11 LK19 Mậu Lương</v>
      </c>
      <c r="AM1133" s="20" t="str">
        <f>VLOOKUP(AC1133,Data!A:M,13,0)</f>
        <v>0104918404-002</v>
      </c>
      <c r="AN1133" s="20">
        <f>MATCH(L1133,[1]Khach_hang!$O:$O,0)</f>
        <v>337</v>
      </c>
      <c r="AO1133" s="20" t="str">
        <f t="shared" si="69"/>
        <v>WIN2748</v>
      </c>
      <c r="AP1133" s="20" t="str">
        <f>IF(AND(AM1133="0104918404",AO1133=""),"WIN"&amp;L1133,IF(AO1133="",VLOOKUP(AM1133,'mã win'!B:J,9,0),""))</f>
        <v/>
      </c>
      <c r="AQ1133" s="25" t="str">
        <f t="shared" si="70"/>
        <v>WIN2748</v>
      </c>
      <c r="AR1133" s="1">
        <f t="shared" si="71"/>
        <v>40737.599999999999</v>
      </c>
    </row>
    <row r="1134" spans="1:44" x14ac:dyDescent="0.25">
      <c r="A1134" s="20">
        <v>8644</v>
      </c>
      <c r="B1134" s="21">
        <v>9106055846</v>
      </c>
      <c r="C1134" s="22">
        <v>45941</v>
      </c>
      <c r="D1134" s="22">
        <v>45941</v>
      </c>
      <c r="E1134" s="23">
        <v>45941.681668252299</v>
      </c>
      <c r="F1134" s="21" t="s">
        <v>8231</v>
      </c>
      <c r="G1134" s="22"/>
      <c r="H1134" s="20" t="s">
        <v>4127</v>
      </c>
      <c r="I1134" s="21" t="s">
        <v>4128</v>
      </c>
      <c r="J1134" s="20" t="s">
        <v>4129</v>
      </c>
      <c r="K1134" s="20" t="s">
        <v>4130</v>
      </c>
      <c r="L1134" s="21" t="s">
        <v>8232</v>
      </c>
      <c r="M1134" s="20" t="s">
        <v>8233</v>
      </c>
      <c r="N1134" s="20" t="s">
        <v>8234</v>
      </c>
      <c r="O1134" s="20">
        <v>10</v>
      </c>
      <c r="P1134" s="21" t="s">
        <v>4152</v>
      </c>
      <c r="Q1134" s="20" t="s">
        <v>4012</v>
      </c>
      <c r="R1134" s="21" t="s">
        <v>4153</v>
      </c>
      <c r="S1134" s="21" t="s">
        <v>4133</v>
      </c>
      <c r="T1134" s="20">
        <v>50182</v>
      </c>
      <c r="U1134" s="20">
        <v>2</v>
      </c>
      <c r="V1134" s="20">
        <v>0</v>
      </c>
      <c r="W1134" s="20" t="s">
        <v>8233</v>
      </c>
      <c r="Y1134" s="22">
        <v>45941.681667592602</v>
      </c>
      <c r="AA1134" s="20" t="s">
        <v>4134</v>
      </c>
      <c r="AB1134" s="27">
        <v>9106055846</v>
      </c>
      <c r="AC1134" s="25" t="str">
        <f>VLOOKUP(AB1134,Data!AF:AG,2,0)</f>
        <v>9106055846-00064473</v>
      </c>
      <c r="AE1134" s="25" t="str">
        <f>VLOOKUP(AC1134,Data!A:G,7,0)</f>
        <v>00064473</v>
      </c>
      <c r="AF1134" s="25" t="str">
        <f>VLOOKUP(AC1134,Data!A:D,4,0)</f>
        <v>11/10/2025</v>
      </c>
      <c r="AG1134" s="20" t="s">
        <v>116</v>
      </c>
      <c r="AH1134" s="25" t="s">
        <v>3706</v>
      </c>
      <c r="AI1134" s="25" t="str">
        <f>VLOOKUP(AG1134,'mã win'!B:K,10,0)</f>
        <v>N</v>
      </c>
      <c r="AJ1134" s="20" t="str">
        <f>VLOOKUP(Q1134,'mã sp'!A:B,2,0)</f>
        <v>GTLX250G</v>
      </c>
      <c r="AK1134" s="25" t="str">
        <f>VLOOKUP(AC1134,Data!A:F,6,0)</f>
        <v>K25TTM</v>
      </c>
      <c r="AL1134" s="20" t="str">
        <f t="shared" si="68"/>
        <v>6145 WM+ BDG 27/2 KP Tân Thắng</v>
      </c>
      <c r="AM1134" s="20" t="str">
        <f>VLOOKUP(AC1134,Data!A:M,13,0)</f>
        <v>0104918404-024</v>
      </c>
      <c r="AO1134" s="20" t="str">
        <f t="shared" si="69"/>
        <v/>
      </c>
      <c r="AP1134" s="20" t="str">
        <f>IF(AND(AM1134="0104918404",AO1134=""),"WIN"&amp;L1134,IF(AO1134="",VLOOKUP(AM1134,'mã win'!B:J,9,0),""))</f>
        <v>WIN-024</v>
      </c>
      <c r="AQ1134" s="25" t="str">
        <f t="shared" si="70"/>
        <v>WIN-024</v>
      </c>
      <c r="AR1134" s="1">
        <f t="shared" si="71"/>
        <v>108393.12</v>
      </c>
    </row>
    <row r="1135" spans="1:44" x14ac:dyDescent="0.25">
      <c r="A1135" s="20">
        <v>8645</v>
      </c>
      <c r="B1135" s="21">
        <v>9106055846</v>
      </c>
      <c r="C1135" s="22">
        <v>45941</v>
      </c>
      <c r="D1135" s="22">
        <v>45941</v>
      </c>
      <c r="E1135" s="23">
        <v>45941.681668252299</v>
      </c>
      <c r="F1135" s="21" t="s">
        <v>8231</v>
      </c>
      <c r="G1135" s="22"/>
      <c r="H1135" s="20" t="s">
        <v>4127</v>
      </c>
      <c r="I1135" s="21" t="s">
        <v>4128</v>
      </c>
      <c r="J1135" s="20" t="s">
        <v>4129</v>
      </c>
      <c r="K1135" s="20" t="s">
        <v>4130</v>
      </c>
      <c r="L1135" s="21" t="s">
        <v>8232</v>
      </c>
      <c r="M1135" s="20" t="s">
        <v>8233</v>
      </c>
      <c r="N1135" s="20" t="s">
        <v>8234</v>
      </c>
      <c r="O1135" s="20">
        <v>20</v>
      </c>
      <c r="P1135" s="21" t="s">
        <v>4131</v>
      </c>
      <c r="Q1135" s="20" t="s">
        <v>4099</v>
      </c>
      <c r="R1135" s="21" t="s">
        <v>4132</v>
      </c>
      <c r="S1135" s="21" t="s">
        <v>4133</v>
      </c>
      <c r="T1135" s="20">
        <v>73431</v>
      </c>
      <c r="U1135" s="20">
        <v>1</v>
      </c>
      <c r="V1135" s="20">
        <v>0</v>
      </c>
      <c r="W1135" s="20" t="s">
        <v>8233</v>
      </c>
      <c r="Y1135" s="22">
        <v>45941.681667592602</v>
      </c>
      <c r="AA1135" s="20" t="s">
        <v>4134</v>
      </c>
      <c r="AB1135" s="27">
        <v>9106055846</v>
      </c>
      <c r="AC1135" s="25" t="str">
        <f>VLOOKUP(AB1135,Data!AF:AG,2,0)</f>
        <v>9106055846-00064473</v>
      </c>
      <c r="AE1135" s="25" t="str">
        <f>VLOOKUP(AC1135,Data!A:G,7,0)</f>
        <v>00064473</v>
      </c>
      <c r="AF1135" s="25" t="str">
        <f>VLOOKUP(AC1135,Data!A:D,4,0)</f>
        <v>11/10/2025</v>
      </c>
      <c r="AG1135" s="20" t="s">
        <v>116</v>
      </c>
      <c r="AH1135" s="25" t="s">
        <v>3706</v>
      </c>
      <c r="AI1135" s="25" t="str">
        <f>VLOOKUP(AG1135,'mã win'!B:K,10,0)</f>
        <v>N</v>
      </c>
      <c r="AJ1135" s="20" t="str">
        <f>VLOOKUP(Q1135,'mã sp'!A:B,2,0)</f>
        <v>CGM300</v>
      </c>
      <c r="AK1135" s="25" t="str">
        <f>VLOOKUP(AC1135,Data!A:F,6,0)</f>
        <v>K25TTM</v>
      </c>
      <c r="AL1135" s="20" t="str">
        <f t="shared" si="68"/>
        <v>6145 WM+ BDG 27/2 KP Tân Thắng</v>
      </c>
      <c r="AM1135" s="20" t="str">
        <f>VLOOKUP(AC1135,Data!A:M,13,0)</f>
        <v>0104918404-024</v>
      </c>
      <c r="AO1135" s="20" t="str">
        <f t="shared" si="69"/>
        <v/>
      </c>
      <c r="AP1135" s="20" t="str">
        <f>IF(AND(AM1135="0104918404",AO1135=""),"WIN"&amp;L1135,IF(AO1135="",VLOOKUP(AM1135,'mã win'!B:J,9,0),""))</f>
        <v>WIN-024</v>
      </c>
      <c r="AQ1135" s="25" t="str">
        <f t="shared" si="70"/>
        <v>WIN-024</v>
      </c>
      <c r="AR1135" s="1">
        <f t="shared" si="71"/>
        <v>79305.48</v>
      </c>
    </row>
    <row r="1136" spans="1:44" x14ac:dyDescent="0.25">
      <c r="A1136" s="20">
        <v>8646</v>
      </c>
      <c r="B1136" s="21">
        <v>9106055846</v>
      </c>
      <c r="C1136" s="22">
        <v>45941</v>
      </c>
      <c r="D1136" s="22">
        <v>45941</v>
      </c>
      <c r="E1136" s="23">
        <v>45941.681668252299</v>
      </c>
      <c r="F1136" s="21" t="s">
        <v>8231</v>
      </c>
      <c r="G1136" s="22"/>
      <c r="H1136" s="20" t="s">
        <v>4127</v>
      </c>
      <c r="I1136" s="21" t="s">
        <v>4128</v>
      </c>
      <c r="J1136" s="20" t="s">
        <v>4129</v>
      </c>
      <c r="K1136" s="20" t="s">
        <v>4130</v>
      </c>
      <c r="L1136" s="21" t="s">
        <v>8232</v>
      </c>
      <c r="M1136" s="20" t="s">
        <v>8233</v>
      </c>
      <c r="N1136" s="20" t="s">
        <v>8234</v>
      </c>
      <c r="O1136" s="20">
        <v>30</v>
      </c>
      <c r="P1136" s="21" t="s">
        <v>4141</v>
      </c>
      <c r="Q1136" s="20" t="s">
        <v>4058</v>
      </c>
      <c r="R1136" s="21" t="s">
        <v>4142</v>
      </c>
      <c r="S1136" s="21" t="s">
        <v>4133</v>
      </c>
      <c r="T1136" s="20">
        <v>37720</v>
      </c>
      <c r="U1136" s="20">
        <v>1</v>
      </c>
      <c r="V1136" s="20">
        <v>0</v>
      </c>
      <c r="W1136" s="20" t="s">
        <v>8233</v>
      </c>
      <c r="Y1136" s="22">
        <v>45941.681667592602</v>
      </c>
      <c r="AA1136" s="20" t="s">
        <v>4134</v>
      </c>
      <c r="AB1136" s="27">
        <v>9106055846</v>
      </c>
      <c r="AC1136" s="25" t="str">
        <f>VLOOKUP(AB1136,Data!AF:AG,2,0)</f>
        <v>9106055846-00064473</v>
      </c>
      <c r="AE1136" s="25" t="str">
        <f>VLOOKUP(AC1136,Data!A:G,7,0)</f>
        <v>00064473</v>
      </c>
      <c r="AF1136" s="25" t="str">
        <f>VLOOKUP(AC1136,Data!A:D,4,0)</f>
        <v>11/10/2025</v>
      </c>
      <c r="AG1136" s="20" t="s">
        <v>116</v>
      </c>
      <c r="AH1136" s="25" t="s">
        <v>3706</v>
      </c>
      <c r="AI1136" s="25" t="str">
        <f>VLOOKUP(AG1136,'mã win'!B:K,10,0)</f>
        <v>N</v>
      </c>
      <c r="AJ1136" s="20" t="str">
        <f>VLOOKUP(Q1136,'mã sp'!A:B,2,0)</f>
        <v>MNH250</v>
      </c>
      <c r="AK1136" s="25" t="str">
        <f>VLOOKUP(AC1136,Data!A:F,6,0)</f>
        <v>K25TTM</v>
      </c>
      <c r="AL1136" s="20" t="str">
        <f t="shared" si="68"/>
        <v>6145 WM+ BDG 27/2 KP Tân Thắng</v>
      </c>
      <c r="AM1136" s="20" t="str">
        <f>VLOOKUP(AC1136,Data!A:M,13,0)</f>
        <v>0104918404-024</v>
      </c>
      <c r="AO1136" s="20" t="str">
        <f t="shared" si="69"/>
        <v/>
      </c>
      <c r="AP1136" s="20" t="str">
        <f>IF(AND(AM1136="0104918404",AO1136=""),"WIN"&amp;L1136,IF(AO1136="",VLOOKUP(AM1136,'mã win'!B:J,9,0),""))</f>
        <v>WIN-024</v>
      </c>
      <c r="AQ1136" s="25" t="str">
        <f t="shared" si="70"/>
        <v>WIN-024</v>
      </c>
      <c r="AR1136" s="1">
        <f t="shared" si="71"/>
        <v>40737.599999999999</v>
      </c>
    </row>
    <row r="1137" spans="1:44" x14ac:dyDescent="0.25">
      <c r="A1137" s="20">
        <v>8647</v>
      </c>
      <c r="B1137" s="21">
        <v>9106055846</v>
      </c>
      <c r="C1137" s="22">
        <v>45941</v>
      </c>
      <c r="D1137" s="22">
        <v>45941</v>
      </c>
      <c r="E1137" s="23">
        <v>45941.681668252299</v>
      </c>
      <c r="F1137" s="21" t="s">
        <v>8231</v>
      </c>
      <c r="G1137" s="22"/>
      <c r="H1137" s="20" t="s">
        <v>4127</v>
      </c>
      <c r="I1137" s="21" t="s">
        <v>4128</v>
      </c>
      <c r="J1137" s="20" t="s">
        <v>4129</v>
      </c>
      <c r="K1137" s="20" t="s">
        <v>4130</v>
      </c>
      <c r="L1137" s="21" t="s">
        <v>8232</v>
      </c>
      <c r="M1137" s="20" t="s">
        <v>8233</v>
      </c>
      <c r="N1137" s="20" t="s">
        <v>8234</v>
      </c>
      <c r="O1137" s="20">
        <v>40</v>
      </c>
      <c r="P1137" s="21" t="s">
        <v>4150</v>
      </c>
      <c r="Q1137" s="20" t="s">
        <v>3966</v>
      </c>
      <c r="R1137" s="21" t="s">
        <v>4151</v>
      </c>
      <c r="S1137" s="21" t="s">
        <v>4133</v>
      </c>
      <c r="T1137" s="20">
        <v>70950</v>
      </c>
      <c r="U1137" s="20">
        <v>1</v>
      </c>
      <c r="V1137" s="20">
        <v>0</v>
      </c>
      <c r="W1137" s="20" t="s">
        <v>8233</v>
      </c>
      <c r="Y1137" s="22">
        <v>45941.681667592602</v>
      </c>
      <c r="AA1137" s="20" t="s">
        <v>4134</v>
      </c>
      <c r="AB1137" s="27">
        <v>9106055846</v>
      </c>
      <c r="AC1137" s="25" t="str">
        <f>VLOOKUP(AB1137,Data!AF:AG,2,0)</f>
        <v>9106055846-00064473</v>
      </c>
      <c r="AE1137" s="25" t="str">
        <f>VLOOKUP(AC1137,Data!A:G,7,0)</f>
        <v>00064473</v>
      </c>
      <c r="AF1137" s="25" t="str">
        <f>VLOOKUP(AC1137,Data!A:D,4,0)</f>
        <v>11/10/2025</v>
      </c>
      <c r="AG1137" s="20" t="s">
        <v>116</v>
      </c>
      <c r="AH1137" s="25" t="s">
        <v>3706</v>
      </c>
      <c r="AI1137" s="25" t="str">
        <f>VLOOKUP(AG1137,'mã win'!B:K,10,0)</f>
        <v>N</v>
      </c>
      <c r="AJ1137" s="20" t="str">
        <f>VLOOKUP(Q1137,'mã sp'!A:B,2,0)</f>
        <v>CN300</v>
      </c>
      <c r="AK1137" s="25" t="str">
        <f>VLOOKUP(AC1137,Data!A:F,6,0)</f>
        <v>K25TTM</v>
      </c>
      <c r="AL1137" s="20" t="str">
        <f t="shared" si="68"/>
        <v>6145 WM+ BDG 27/2 KP Tân Thắng</v>
      </c>
      <c r="AM1137" s="20" t="str">
        <f>VLOOKUP(AC1137,Data!A:M,13,0)</f>
        <v>0104918404-024</v>
      </c>
      <c r="AO1137" s="20" t="str">
        <f t="shared" si="69"/>
        <v/>
      </c>
      <c r="AP1137" s="20" t="str">
        <f>IF(AND(AM1137="0104918404",AO1137=""),"WIN"&amp;L1137,IF(AO1137="",VLOOKUP(AM1137,'mã win'!B:J,9,0),""))</f>
        <v>WIN-024</v>
      </c>
      <c r="AQ1137" s="25" t="str">
        <f t="shared" si="70"/>
        <v>WIN-024</v>
      </c>
      <c r="AR1137" s="1">
        <f t="shared" si="71"/>
        <v>76626</v>
      </c>
    </row>
    <row r="1138" spans="1:44" x14ac:dyDescent="0.25">
      <c r="A1138" s="20">
        <v>8648</v>
      </c>
      <c r="B1138" s="21">
        <v>9106055888</v>
      </c>
      <c r="C1138" s="22">
        <v>45941</v>
      </c>
      <c r="D1138" s="22">
        <v>45941</v>
      </c>
      <c r="E1138" s="23">
        <v>45941.682138044001</v>
      </c>
      <c r="F1138" s="21" t="s">
        <v>8235</v>
      </c>
      <c r="G1138" s="22"/>
      <c r="H1138" s="20" t="s">
        <v>4127</v>
      </c>
      <c r="I1138" s="21" t="s">
        <v>4128</v>
      </c>
      <c r="J1138" s="20" t="s">
        <v>4129</v>
      </c>
      <c r="K1138" s="20" t="s">
        <v>4130</v>
      </c>
      <c r="L1138" s="21" t="s">
        <v>5216</v>
      </c>
      <c r="M1138" s="20" t="s">
        <v>5217</v>
      </c>
      <c r="N1138" s="20" t="s">
        <v>5218</v>
      </c>
      <c r="O1138" s="20">
        <v>10</v>
      </c>
      <c r="P1138" s="21" t="s">
        <v>4150</v>
      </c>
      <c r="Q1138" s="20" t="s">
        <v>3966</v>
      </c>
      <c r="R1138" s="21" t="s">
        <v>4151</v>
      </c>
      <c r="S1138" s="21" t="s">
        <v>4133</v>
      </c>
      <c r="T1138" s="20">
        <v>70950</v>
      </c>
      <c r="U1138" s="20">
        <v>1</v>
      </c>
      <c r="V1138" s="20">
        <v>0</v>
      </c>
      <c r="W1138" s="20" t="s">
        <v>5217</v>
      </c>
      <c r="X1138" s="20" t="s">
        <v>5219</v>
      </c>
      <c r="Y1138" s="22">
        <v>45941.6821375</v>
      </c>
      <c r="AA1138" s="20" t="s">
        <v>4134</v>
      </c>
      <c r="AB1138" s="27">
        <v>9106055888</v>
      </c>
      <c r="AC1138" s="25" t="str">
        <f>VLOOKUP(AB1138,Data!AF:AG,2,0)</f>
        <v>9106055888-00033957</v>
      </c>
      <c r="AE1138" s="25" t="str">
        <f>VLOOKUP(AC1138,Data!A:G,7,0)</f>
        <v>00033957</v>
      </c>
      <c r="AF1138" s="25" t="str">
        <f>VLOOKUP(AC1138,Data!A:D,4,0)</f>
        <v>11/10/2025</v>
      </c>
      <c r="AG1138" s="20" t="s">
        <v>164</v>
      </c>
      <c r="AH1138" s="25" t="s">
        <v>3686</v>
      </c>
      <c r="AI1138" s="25" t="str">
        <f>VLOOKUP(AG1138,'mã win'!B:K,10,0)</f>
        <v>B</v>
      </c>
      <c r="AJ1138" s="20" t="str">
        <f>VLOOKUP(Q1138,'mã sp'!A:B,2,0)</f>
        <v>CN300</v>
      </c>
      <c r="AK1138" s="25" t="str">
        <f>VLOOKUP(AC1138,Data!A:F,6,0)</f>
        <v>K25TTM</v>
      </c>
      <c r="AL1138" s="20" t="str">
        <f t="shared" si="68"/>
        <v>4490 WM+ THA 113 Trần Hưng Đạo</v>
      </c>
      <c r="AM1138" s="20" t="str">
        <f>VLOOKUP(AC1138,Data!A:M,13,0)</f>
        <v>0104918404-020</v>
      </c>
      <c r="AO1138" s="20" t="str">
        <f t="shared" si="69"/>
        <v/>
      </c>
      <c r="AP1138" s="20" t="str">
        <f>IF(AND(AM1138="0104918404",AO1138=""),"WIN"&amp;L1138,IF(AO1138="",VLOOKUP(AM1138,'mã win'!B:J,9,0),""))</f>
        <v>WIN-020</v>
      </c>
      <c r="AQ1138" s="25" t="str">
        <f t="shared" si="70"/>
        <v>WIN-020</v>
      </c>
      <c r="AR1138" s="1">
        <f t="shared" si="71"/>
        <v>76626</v>
      </c>
    </row>
    <row r="1139" spans="1:44" x14ac:dyDescent="0.25">
      <c r="A1139" s="20">
        <v>8649</v>
      </c>
      <c r="B1139" s="21">
        <v>9106055949</v>
      </c>
      <c r="C1139" s="22">
        <v>45941</v>
      </c>
      <c r="D1139" s="22">
        <v>45963</v>
      </c>
      <c r="E1139" s="23">
        <v>45941.688413807897</v>
      </c>
      <c r="F1139" s="21" t="s">
        <v>8236</v>
      </c>
      <c r="G1139" s="22"/>
      <c r="H1139" s="20" t="s">
        <v>4127</v>
      </c>
      <c r="I1139" s="21" t="s">
        <v>4128</v>
      </c>
      <c r="J1139" s="20" t="s">
        <v>4129</v>
      </c>
      <c r="K1139" s="20" t="s">
        <v>4130</v>
      </c>
      <c r="L1139" s="21" t="s">
        <v>4226</v>
      </c>
      <c r="M1139" s="20" t="s">
        <v>4227</v>
      </c>
      <c r="N1139" s="20" t="s">
        <v>4228</v>
      </c>
      <c r="O1139" s="20">
        <v>10</v>
      </c>
      <c r="P1139" s="21" t="s">
        <v>4137</v>
      </c>
      <c r="Q1139" s="20" t="s">
        <v>4098</v>
      </c>
      <c r="R1139" s="21" t="s">
        <v>4138</v>
      </c>
      <c r="S1139" s="21" t="s">
        <v>4133</v>
      </c>
      <c r="T1139" s="20">
        <v>111058</v>
      </c>
      <c r="U1139" s="20">
        <v>1</v>
      </c>
      <c r="V1139" s="20">
        <v>0</v>
      </c>
      <c r="W1139" s="20" t="s">
        <v>4227</v>
      </c>
      <c r="X1139" s="20" t="s">
        <v>4161</v>
      </c>
      <c r="Y1139" s="22">
        <v>45941.688413159703</v>
      </c>
      <c r="Z1139" s="20" t="s">
        <v>8237</v>
      </c>
      <c r="AA1139" s="20" t="s">
        <v>4134</v>
      </c>
      <c r="AB1139" s="27">
        <v>9106055949</v>
      </c>
      <c r="AC1139" s="25" t="str">
        <f>VLOOKUP(AB1139,Data!AF:AG,2,0)</f>
        <v>9106055949-00035725</v>
      </c>
      <c r="AE1139" s="25" t="str">
        <f>VLOOKUP(AC1139,Data!A:G,7,0)</f>
        <v>00035725</v>
      </c>
      <c r="AF1139" s="25" t="str">
        <f>VLOOKUP(AC1139,Data!A:D,4,0)</f>
        <v>11/10/2025</v>
      </c>
      <c r="AG1139" s="20" t="s">
        <v>605</v>
      </c>
      <c r="AH1139" s="25" t="s">
        <v>3711</v>
      </c>
      <c r="AI1139" s="25" t="str">
        <f>VLOOKUP(AG1139,'mã win'!B:K,10,0)</f>
        <v>B</v>
      </c>
      <c r="AJ1139" s="20" t="str">
        <f>VLOOKUP(Q1139,'mã sp'!A:B,2,0)</f>
        <v>GM500</v>
      </c>
      <c r="AK1139" s="25" t="str">
        <f>VLOOKUP(AC1139,Data!A:F,6,0)</f>
        <v>K25TTM</v>
      </c>
      <c r="AL1139" s="20" t="str">
        <f t="shared" si="68"/>
        <v>4699 WM+ HPG 37 Minh Đức</v>
      </c>
      <c r="AM1139" s="20" t="str">
        <f>VLOOKUP(AC1139,Data!A:M,13,0)</f>
        <v>0104918404-025</v>
      </c>
      <c r="AO1139" s="20" t="str">
        <f t="shared" si="69"/>
        <v/>
      </c>
      <c r="AP1139" s="20" t="str">
        <f>IF(AND(AM1139="0104918404",AO1139=""),"WIN"&amp;L1139,IF(AO1139="",VLOOKUP(AM1139,'mã win'!B:J,9,0),""))</f>
        <v>WIN-025</v>
      </c>
      <c r="AQ1139" s="25" t="str">
        <f t="shared" si="70"/>
        <v>WIN-025</v>
      </c>
      <c r="AR1139" s="1">
        <f t="shared" si="71"/>
        <v>119942.64</v>
      </c>
    </row>
    <row r="1140" spans="1:44" x14ac:dyDescent="0.25">
      <c r="A1140" s="20">
        <v>8650</v>
      </c>
      <c r="B1140" s="21">
        <v>9106055968</v>
      </c>
      <c r="C1140" s="22">
        <v>45941</v>
      </c>
      <c r="D1140" s="22">
        <v>45941</v>
      </c>
      <c r="E1140" s="23">
        <v>45941.690006863399</v>
      </c>
      <c r="F1140" s="21" t="s">
        <v>8238</v>
      </c>
      <c r="G1140" s="22"/>
      <c r="H1140" s="20" t="s">
        <v>4127</v>
      </c>
      <c r="I1140" s="21" t="s">
        <v>4128</v>
      </c>
      <c r="J1140" s="20" t="s">
        <v>4129</v>
      </c>
      <c r="K1140" s="20" t="s">
        <v>4130</v>
      </c>
      <c r="L1140" s="21" t="s">
        <v>4255</v>
      </c>
      <c r="M1140" s="20" t="s">
        <v>4256</v>
      </c>
      <c r="N1140" s="20" t="s">
        <v>4257</v>
      </c>
      <c r="O1140" s="20">
        <v>10</v>
      </c>
      <c r="P1140" s="21" t="s">
        <v>4139</v>
      </c>
      <c r="Q1140" s="20" t="s">
        <v>3948</v>
      </c>
      <c r="R1140" s="21" t="s">
        <v>4140</v>
      </c>
      <c r="S1140" s="21" t="s">
        <v>4133</v>
      </c>
      <c r="T1140" s="20">
        <v>74250</v>
      </c>
      <c r="U1140" s="20">
        <v>2</v>
      </c>
      <c r="V1140" s="20">
        <v>0</v>
      </c>
      <c r="W1140" s="20" t="s">
        <v>4256</v>
      </c>
      <c r="Y1140" s="22">
        <v>45941.690006134297</v>
      </c>
      <c r="AA1140" s="20" t="s">
        <v>4134</v>
      </c>
      <c r="AB1140" s="27">
        <v>9106055968</v>
      </c>
      <c r="AC1140" s="25" t="str">
        <f>VLOOKUP(AB1140,Data!AF:AG,2,0)</f>
        <v>9106055968-00033961</v>
      </c>
      <c r="AE1140" s="25" t="str">
        <f>VLOOKUP(AC1140,Data!A:G,7,0)</f>
        <v>00033961</v>
      </c>
      <c r="AF1140" s="25" t="str">
        <f>VLOOKUP(AC1140,Data!A:D,4,0)</f>
        <v>11/10/2025</v>
      </c>
      <c r="AG1140" s="20" t="s">
        <v>164</v>
      </c>
      <c r="AH1140" s="25" t="s">
        <v>3686</v>
      </c>
      <c r="AI1140" s="25" t="str">
        <f>VLOOKUP(AG1140,'mã win'!B:K,10,0)</f>
        <v>B</v>
      </c>
      <c r="AJ1140" s="20" t="str">
        <f>VLOOKUP(Q1140,'mã sp'!A:B,2,0)</f>
        <v>CC300</v>
      </c>
      <c r="AK1140" s="25" t="str">
        <f>VLOOKUP(AC1140,Data!A:F,6,0)</f>
        <v>K25TTM</v>
      </c>
      <c r="AL1140" s="20" t="str">
        <f t="shared" si="68"/>
        <v>2B39 WM+ THA Mậu Đông, Quảng Lưu</v>
      </c>
      <c r="AM1140" s="20" t="str">
        <f>VLOOKUP(AC1140,Data!A:M,13,0)</f>
        <v>0104918404-020</v>
      </c>
      <c r="AO1140" s="20" t="str">
        <f t="shared" si="69"/>
        <v/>
      </c>
      <c r="AP1140" s="20" t="str">
        <f>IF(AND(AM1140="0104918404",AO1140=""),"WIN"&amp;L1140,IF(AO1140="",VLOOKUP(AM1140,'mã win'!B:J,9,0),""))</f>
        <v>WIN-020</v>
      </c>
      <c r="AQ1140" s="25" t="str">
        <f t="shared" si="70"/>
        <v>WIN-020</v>
      </c>
      <c r="AR1140" s="1">
        <f t="shared" si="71"/>
        <v>160380</v>
      </c>
    </row>
    <row r="1141" spans="1:44" x14ac:dyDescent="0.25">
      <c r="A1141" s="20">
        <v>8651</v>
      </c>
      <c r="B1141" s="21">
        <v>9106055974</v>
      </c>
      <c r="C1141" s="22">
        <v>45941</v>
      </c>
      <c r="D1141" s="22">
        <v>45946</v>
      </c>
      <c r="E1141" s="23">
        <v>45941.692304282398</v>
      </c>
      <c r="F1141" s="21" t="s">
        <v>8239</v>
      </c>
      <c r="G1141" s="22"/>
      <c r="H1141" s="20" t="s">
        <v>4127</v>
      </c>
      <c r="I1141" s="21" t="s">
        <v>4128</v>
      </c>
      <c r="J1141" s="20" t="s">
        <v>4129</v>
      </c>
      <c r="K1141" s="20" t="s">
        <v>4130</v>
      </c>
      <c r="L1141" s="21" t="s">
        <v>4521</v>
      </c>
      <c r="M1141" s="20" t="s">
        <v>4522</v>
      </c>
      <c r="N1141" s="20" t="s">
        <v>4523</v>
      </c>
      <c r="O1141" s="20">
        <v>10</v>
      </c>
      <c r="P1141" s="21" t="s">
        <v>4131</v>
      </c>
      <c r="Q1141" s="20" t="s">
        <v>4099</v>
      </c>
      <c r="R1141" s="21" t="s">
        <v>4132</v>
      </c>
      <c r="S1141" s="21" t="s">
        <v>4133</v>
      </c>
      <c r="T1141" s="20">
        <v>73431</v>
      </c>
      <c r="U1141" s="20">
        <v>1</v>
      </c>
      <c r="V1141" s="20">
        <v>0</v>
      </c>
      <c r="W1141" s="20" t="s">
        <v>4522</v>
      </c>
      <c r="Y1141" s="22">
        <v>45941.6923034375</v>
      </c>
      <c r="AA1141" s="20" t="s">
        <v>4134</v>
      </c>
      <c r="AB1141" s="27">
        <v>9106055974</v>
      </c>
      <c r="AC1141" s="25" t="str">
        <f>VLOOKUP(AB1141,Data!AF:AG,2,0)</f>
        <v>9106055974-00486037</v>
      </c>
      <c r="AE1141" s="25" t="str">
        <f>VLOOKUP(AC1141,Data!A:G,7,0)</f>
        <v>00486037</v>
      </c>
      <c r="AF1141" s="25" t="str">
        <f>VLOOKUP(AC1141,Data!A:D,4,0)</f>
        <v>11/10/2025</v>
      </c>
      <c r="AG1141" s="20" t="s">
        <v>55</v>
      </c>
      <c r="AH1141" s="25" t="s">
        <v>14535</v>
      </c>
      <c r="AI1141" s="25" t="str">
        <f>VLOOKUP(AG1141,'mã win'!B:K,10,0)</f>
        <v>B</v>
      </c>
      <c r="AJ1141" s="20" t="str">
        <f>VLOOKUP(Q1141,'mã sp'!A:B,2,0)</f>
        <v>CGM300</v>
      </c>
      <c r="AK1141" s="25" t="str">
        <f>VLOOKUP(AC1141,Data!A:F,6,0)</f>
        <v>K25TTM</v>
      </c>
      <c r="AL1141" s="20" t="str">
        <f t="shared" si="68"/>
        <v>6569 WM+ HNI Nội Đồng, Mê Linh</v>
      </c>
      <c r="AM1141" s="20" t="str">
        <f>VLOOKUP(AC1141,Data!A:M,13,0)</f>
        <v>0104918404-002</v>
      </c>
      <c r="AN1141" s="20">
        <f>MATCH(L1141,[1]Khach_hang!$O:$O,0)</f>
        <v>1868</v>
      </c>
      <c r="AO1141" s="20" t="str">
        <f t="shared" si="69"/>
        <v>WIN6569</v>
      </c>
      <c r="AP1141" s="20" t="str">
        <f>IF(AND(AM1141="0104918404",AO1141=""),"WIN"&amp;L1141,IF(AO1141="",VLOOKUP(AM1141,'mã win'!B:J,9,0),""))</f>
        <v/>
      </c>
      <c r="AQ1141" s="25" t="str">
        <f t="shared" si="70"/>
        <v>WIN6569</v>
      </c>
      <c r="AR1141" s="1">
        <f t="shared" si="71"/>
        <v>79305.48</v>
      </c>
    </row>
    <row r="1142" spans="1:44" x14ac:dyDescent="0.25">
      <c r="A1142" s="20">
        <v>8652</v>
      </c>
      <c r="B1142" s="21">
        <v>9106055964</v>
      </c>
      <c r="C1142" s="22">
        <v>45941</v>
      </c>
      <c r="D1142" s="22">
        <v>45941</v>
      </c>
      <c r="E1142" s="23">
        <v>45941.694391122699</v>
      </c>
      <c r="F1142" s="21" t="s">
        <v>8240</v>
      </c>
      <c r="G1142" s="22"/>
      <c r="H1142" s="20" t="s">
        <v>4127</v>
      </c>
      <c r="I1142" s="21" t="s">
        <v>4128</v>
      </c>
      <c r="J1142" s="20" t="s">
        <v>4129</v>
      </c>
      <c r="K1142" s="20" t="s">
        <v>4130</v>
      </c>
      <c r="L1142" s="21" t="s">
        <v>4231</v>
      </c>
      <c r="M1142" s="20" t="s">
        <v>4232</v>
      </c>
      <c r="N1142" s="20" t="s">
        <v>4233</v>
      </c>
      <c r="O1142" s="20">
        <v>10</v>
      </c>
      <c r="P1142" s="21" t="s">
        <v>4141</v>
      </c>
      <c r="Q1142" s="20" t="s">
        <v>4058</v>
      </c>
      <c r="R1142" s="21" t="s">
        <v>4142</v>
      </c>
      <c r="S1142" s="21" t="s">
        <v>4133</v>
      </c>
      <c r="T1142" s="20">
        <v>37720</v>
      </c>
      <c r="U1142" s="20">
        <v>4</v>
      </c>
      <c r="V1142" s="20">
        <v>0</v>
      </c>
      <c r="W1142" s="20" t="s">
        <v>4232</v>
      </c>
      <c r="Y1142" s="22">
        <v>45941.694390659701</v>
      </c>
      <c r="AA1142" s="20" t="s">
        <v>4134</v>
      </c>
      <c r="AB1142" s="27">
        <v>9106055964</v>
      </c>
      <c r="AC1142" s="25" t="str">
        <f>VLOOKUP(AB1142,Data!AF:AG,2,0)</f>
        <v>9106055964-00008247</v>
      </c>
      <c r="AE1142" s="25" t="str">
        <f>VLOOKUP(AC1142,Data!A:G,7,0)</f>
        <v>00008247</v>
      </c>
      <c r="AF1142" s="25" t="str">
        <f>VLOOKUP(AC1142,Data!A:D,4,0)</f>
        <v>11/10/2025</v>
      </c>
      <c r="AG1142" s="20" t="s">
        <v>46</v>
      </c>
      <c r="AH1142" s="25" t="s">
        <v>3859</v>
      </c>
      <c r="AI1142" s="25" t="str">
        <f>VLOOKUP(AG1142,'mã win'!B:K,10,0)</f>
        <v>B</v>
      </c>
      <c r="AJ1142" s="20" t="str">
        <f>VLOOKUP(Q1142,'mã sp'!A:B,2,0)</f>
        <v>MNH250</v>
      </c>
      <c r="AK1142" s="25" t="str">
        <f>VLOOKUP(AC1142,Data!A:F,6,0)</f>
        <v>K25TTM</v>
      </c>
      <c r="AL1142" s="20" t="str">
        <f t="shared" si="68"/>
        <v>5724 WM+ NDH 5 Phan Đình Phùng</v>
      </c>
      <c r="AM1142" s="20" t="str">
        <f>VLOOKUP(AC1142,Data!A:M,13,0)</f>
        <v>0104918404-064</v>
      </c>
      <c r="AO1142" s="20" t="str">
        <f t="shared" si="69"/>
        <v/>
      </c>
      <c r="AP1142" s="20" t="str">
        <f>IF(AND(AM1142="0104918404",AO1142=""),"WIN"&amp;L1142,IF(AO1142="",VLOOKUP(AM1142,'mã win'!B:J,9,0),""))</f>
        <v>WIN-064</v>
      </c>
      <c r="AQ1142" s="25" t="str">
        <f t="shared" si="70"/>
        <v>WIN-064</v>
      </c>
      <c r="AR1142" s="1">
        <f t="shared" si="71"/>
        <v>162950.39999999999</v>
      </c>
    </row>
    <row r="1143" spans="1:44" x14ac:dyDescent="0.25">
      <c r="A1143" s="20">
        <v>8653</v>
      </c>
      <c r="B1143" s="21">
        <v>9106055964</v>
      </c>
      <c r="C1143" s="22">
        <v>45941</v>
      </c>
      <c r="D1143" s="22">
        <v>45941</v>
      </c>
      <c r="E1143" s="23">
        <v>45941.694391122699</v>
      </c>
      <c r="F1143" s="21" t="s">
        <v>8240</v>
      </c>
      <c r="G1143" s="22"/>
      <c r="H1143" s="20" t="s">
        <v>4127</v>
      </c>
      <c r="I1143" s="21" t="s">
        <v>4128</v>
      </c>
      <c r="J1143" s="20" t="s">
        <v>4129</v>
      </c>
      <c r="K1143" s="20" t="s">
        <v>4130</v>
      </c>
      <c r="L1143" s="21" t="s">
        <v>4231</v>
      </c>
      <c r="M1143" s="20" t="s">
        <v>4232</v>
      </c>
      <c r="N1143" s="20" t="s">
        <v>4233</v>
      </c>
      <c r="O1143" s="20">
        <v>20</v>
      </c>
      <c r="P1143" s="21" t="s">
        <v>4150</v>
      </c>
      <c r="Q1143" s="20" t="s">
        <v>3966</v>
      </c>
      <c r="R1143" s="21" t="s">
        <v>4151</v>
      </c>
      <c r="S1143" s="21" t="s">
        <v>4133</v>
      </c>
      <c r="T1143" s="20">
        <v>70950</v>
      </c>
      <c r="U1143" s="20">
        <v>2</v>
      </c>
      <c r="V1143" s="20">
        <v>0</v>
      </c>
      <c r="W1143" s="20" t="s">
        <v>4232</v>
      </c>
      <c r="Y1143" s="22">
        <v>45941.694390659701</v>
      </c>
      <c r="AA1143" s="20" t="s">
        <v>4134</v>
      </c>
      <c r="AB1143" s="27">
        <v>9106055964</v>
      </c>
      <c r="AC1143" s="25" t="str">
        <f>VLOOKUP(AB1143,Data!AF:AG,2,0)</f>
        <v>9106055964-00008247</v>
      </c>
      <c r="AE1143" s="25" t="str">
        <f>VLOOKUP(AC1143,Data!A:G,7,0)</f>
        <v>00008247</v>
      </c>
      <c r="AF1143" s="25" t="str">
        <f>VLOOKUP(AC1143,Data!A:D,4,0)</f>
        <v>11/10/2025</v>
      </c>
      <c r="AG1143" s="20" t="s">
        <v>46</v>
      </c>
      <c r="AH1143" s="25" t="s">
        <v>3859</v>
      </c>
      <c r="AI1143" s="25" t="str">
        <f>VLOOKUP(AG1143,'mã win'!B:K,10,0)</f>
        <v>B</v>
      </c>
      <c r="AJ1143" s="20" t="str">
        <f>VLOOKUP(Q1143,'mã sp'!A:B,2,0)</f>
        <v>CN300</v>
      </c>
      <c r="AK1143" s="25" t="str">
        <f>VLOOKUP(AC1143,Data!A:F,6,0)</f>
        <v>K25TTM</v>
      </c>
      <c r="AL1143" s="20" t="str">
        <f t="shared" si="68"/>
        <v>5724 WM+ NDH 5 Phan Đình Phùng</v>
      </c>
      <c r="AM1143" s="20" t="str">
        <f>VLOOKUP(AC1143,Data!A:M,13,0)</f>
        <v>0104918404-064</v>
      </c>
      <c r="AO1143" s="20" t="str">
        <f t="shared" si="69"/>
        <v/>
      </c>
      <c r="AP1143" s="20" t="str">
        <f>IF(AND(AM1143="0104918404",AO1143=""),"WIN"&amp;L1143,IF(AO1143="",VLOOKUP(AM1143,'mã win'!B:J,9,0),""))</f>
        <v>WIN-064</v>
      </c>
      <c r="AQ1143" s="25" t="str">
        <f t="shared" si="70"/>
        <v>WIN-064</v>
      </c>
      <c r="AR1143" s="1">
        <f t="shared" si="71"/>
        <v>153252</v>
      </c>
    </row>
    <row r="1144" spans="1:44" x14ac:dyDescent="0.25">
      <c r="A1144" s="20">
        <v>8654</v>
      </c>
      <c r="B1144" s="21">
        <v>9106055964</v>
      </c>
      <c r="C1144" s="22">
        <v>45941</v>
      </c>
      <c r="D1144" s="22">
        <v>45941</v>
      </c>
      <c r="E1144" s="23">
        <v>45941.694391122699</v>
      </c>
      <c r="F1144" s="21" t="s">
        <v>8240</v>
      </c>
      <c r="G1144" s="22"/>
      <c r="H1144" s="20" t="s">
        <v>4127</v>
      </c>
      <c r="I1144" s="21" t="s">
        <v>4128</v>
      </c>
      <c r="J1144" s="20" t="s">
        <v>4129</v>
      </c>
      <c r="K1144" s="20" t="s">
        <v>4130</v>
      </c>
      <c r="L1144" s="21" t="s">
        <v>4231</v>
      </c>
      <c r="M1144" s="20" t="s">
        <v>4232</v>
      </c>
      <c r="N1144" s="20" t="s">
        <v>4233</v>
      </c>
      <c r="O1144" s="20">
        <v>30</v>
      </c>
      <c r="P1144" s="21" t="s">
        <v>4137</v>
      </c>
      <c r="Q1144" s="20" t="s">
        <v>4098</v>
      </c>
      <c r="R1144" s="21" t="s">
        <v>4138</v>
      </c>
      <c r="S1144" s="21" t="s">
        <v>4133</v>
      </c>
      <c r="T1144" s="20">
        <v>111058</v>
      </c>
      <c r="U1144" s="20">
        <v>4</v>
      </c>
      <c r="V1144" s="20">
        <v>0</v>
      </c>
      <c r="W1144" s="20" t="s">
        <v>4232</v>
      </c>
      <c r="Y1144" s="22">
        <v>45941.694390659701</v>
      </c>
      <c r="AA1144" s="20" t="s">
        <v>4134</v>
      </c>
      <c r="AB1144" s="27">
        <v>9106055964</v>
      </c>
      <c r="AC1144" s="25" t="str">
        <f>VLOOKUP(AB1144,Data!AF:AG,2,0)</f>
        <v>9106055964-00008247</v>
      </c>
      <c r="AE1144" s="25" t="str">
        <f>VLOOKUP(AC1144,Data!A:G,7,0)</f>
        <v>00008247</v>
      </c>
      <c r="AF1144" s="25" t="str">
        <f>VLOOKUP(AC1144,Data!A:D,4,0)</f>
        <v>11/10/2025</v>
      </c>
      <c r="AG1144" s="20" t="s">
        <v>46</v>
      </c>
      <c r="AH1144" s="25" t="s">
        <v>3859</v>
      </c>
      <c r="AI1144" s="25" t="str">
        <f>VLOOKUP(AG1144,'mã win'!B:K,10,0)</f>
        <v>B</v>
      </c>
      <c r="AJ1144" s="20" t="str">
        <f>VLOOKUP(Q1144,'mã sp'!A:B,2,0)</f>
        <v>GM500</v>
      </c>
      <c r="AK1144" s="25" t="str">
        <f>VLOOKUP(AC1144,Data!A:F,6,0)</f>
        <v>K25TTM</v>
      </c>
      <c r="AL1144" s="20" t="str">
        <f t="shared" si="68"/>
        <v>5724 WM+ NDH 5 Phan Đình Phùng</v>
      </c>
      <c r="AM1144" s="20" t="str">
        <f>VLOOKUP(AC1144,Data!A:M,13,0)</f>
        <v>0104918404-064</v>
      </c>
      <c r="AO1144" s="20" t="str">
        <f t="shared" si="69"/>
        <v/>
      </c>
      <c r="AP1144" s="20" t="str">
        <f>IF(AND(AM1144="0104918404",AO1144=""),"WIN"&amp;L1144,IF(AO1144="",VLOOKUP(AM1144,'mã win'!B:J,9,0),""))</f>
        <v>WIN-064</v>
      </c>
      <c r="AQ1144" s="25" t="str">
        <f t="shared" si="70"/>
        <v>WIN-064</v>
      </c>
      <c r="AR1144" s="1">
        <f t="shared" si="71"/>
        <v>479770.56</v>
      </c>
    </row>
    <row r="1145" spans="1:44" x14ac:dyDescent="0.25">
      <c r="A1145" s="20">
        <v>8655</v>
      </c>
      <c r="B1145" s="21">
        <v>9106055965</v>
      </c>
      <c r="C1145" s="22">
        <v>45941</v>
      </c>
      <c r="D1145" s="22">
        <v>45941</v>
      </c>
      <c r="E1145" s="23">
        <v>45941.694468171299</v>
      </c>
      <c r="F1145" s="21" t="s">
        <v>8241</v>
      </c>
      <c r="G1145" s="22"/>
      <c r="H1145" s="20" t="s">
        <v>4127</v>
      </c>
      <c r="I1145" s="21" t="s">
        <v>4128</v>
      </c>
      <c r="J1145" s="20" t="s">
        <v>4129</v>
      </c>
      <c r="K1145" s="20" t="s">
        <v>4130</v>
      </c>
      <c r="L1145" s="21" t="s">
        <v>4987</v>
      </c>
      <c r="M1145" s="20" t="s">
        <v>4988</v>
      </c>
      <c r="N1145" s="20" t="s">
        <v>4989</v>
      </c>
      <c r="O1145" s="20">
        <v>10</v>
      </c>
      <c r="P1145" s="21" t="s">
        <v>4141</v>
      </c>
      <c r="Q1145" s="20" t="s">
        <v>4058</v>
      </c>
      <c r="R1145" s="21" t="s">
        <v>4142</v>
      </c>
      <c r="S1145" s="21" t="s">
        <v>4133</v>
      </c>
      <c r="T1145" s="20">
        <v>37720</v>
      </c>
      <c r="U1145" s="20">
        <v>1</v>
      </c>
      <c r="V1145" s="20">
        <v>0</v>
      </c>
      <c r="W1145" s="20" t="s">
        <v>4988</v>
      </c>
      <c r="X1145" s="20" t="s">
        <v>4161</v>
      </c>
      <c r="Y1145" s="22">
        <v>45941.694467858797</v>
      </c>
      <c r="AA1145" s="20" t="s">
        <v>4134</v>
      </c>
      <c r="AB1145" s="27">
        <v>9106055965</v>
      </c>
      <c r="AC1145" s="25" t="str">
        <f>VLOOKUP(AB1145,Data!AF:AG,2,0)</f>
        <v>9106055965-00033960</v>
      </c>
      <c r="AE1145" s="25" t="str">
        <f>VLOOKUP(AC1145,Data!A:G,7,0)</f>
        <v>00033960</v>
      </c>
      <c r="AF1145" s="25" t="str">
        <f>VLOOKUP(AC1145,Data!A:D,4,0)</f>
        <v>11/10/2025</v>
      </c>
      <c r="AG1145" s="20" t="s">
        <v>164</v>
      </c>
      <c r="AH1145" s="25" t="s">
        <v>3686</v>
      </c>
      <c r="AI1145" s="25" t="str">
        <f>VLOOKUP(AG1145,'mã win'!B:K,10,0)</f>
        <v>B</v>
      </c>
      <c r="AJ1145" s="20" t="str">
        <f>VLOOKUP(Q1145,'mã sp'!A:B,2,0)</f>
        <v>MNH250</v>
      </c>
      <c r="AK1145" s="25" t="str">
        <f>VLOOKUP(AC1145,Data!A:F,6,0)</f>
        <v>K25TTM</v>
      </c>
      <c r="AL1145" s="20" t="str">
        <f t="shared" si="68"/>
        <v>3824 WM+ THA 376 Hải Thượng Lãn Ông</v>
      </c>
      <c r="AM1145" s="20" t="str">
        <f>VLOOKUP(AC1145,Data!A:M,13,0)</f>
        <v>0104918404-020</v>
      </c>
      <c r="AO1145" s="20" t="str">
        <f t="shared" si="69"/>
        <v/>
      </c>
      <c r="AP1145" s="20" t="str">
        <f>IF(AND(AM1145="0104918404",AO1145=""),"WIN"&amp;L1145,IF(AO1145="",VLOOKUP(AM1145,'mã win'!B:J,9,0),""))</f>
        <v>WIN-020</v>
      </c>
      <c r="AQ1145" s="25" t="str">
        <f t="shared" si="70"/>
        <v>WIN-020</v>
      </c>
      <c r="AR1145" s="1">
        <f t="shared" si="71"/>
        <v>40737.599999999999</v>
      </c>
    </row>
    <row r="1146" spans="1:44" x14ac:dyDescent="0.25">
      <c r="A1146" s="20">
        <v>8656</v>
      </c>
      <c r="B1146" s="21">
        <v>9106055990</v>
      </c>
      <c r="C1146" s="22">
        <v>45941</v>
      </c>
      <c r="D1146" s="22">
        <v>45946</v>
      </c>
      <c r="E1146" s="23">
        <v>45941.694583449098</v>
      </c>
      <c r="F1146" s="21" t="s">
        <v>8242</v>
      </c>
      <c r="G1146" s="22"/>
      <c r="H1146" s="20" t="s">
        <v>4127</v>
      </c>
      <c r="I1146" s="21" t="s">
        <v>4128</v>
      </c>
      <c r="J1146" s="20" t="s">
        <v>4129</v>
      </c>
      <c r="K1146" s="20" t="s">
        <v>4130</v>
      </c>
      <c r="L1146" s="21" t="s">
        <v>4154</v>
      </c>
      <c r="M1146" s="20" t="s">
        <v>4155</v>
      </c>
      <c r="N1146" s="20" t="s">
        <v>4156</v>
      </c>
      <c r="O1146" s="20">
        <v>10</v>
      </c>
      <c r="P1146" s="21" t="s">
        <v>4137</v>
      </c>
      <c r="Q1146" s="20" t="s">
        <v>4098</v>
      </c>
      <c r="R1146" s="21" t="s">
        <v>4138</v>
      </c>
      <c r="S1146" s="21" t="s">
        <v>4133</v>
      </c>
      <c r="T1146" s="20">
        <v>111058</v>
      </c>
      <c r="U1146" s="20">
        <v>2</v>
      </c>
      <c r="V1146" s="20">
        <v>0</v>
      </c>
      <c r="W1146" s="20" t="s">
        <v>4157</v>
      </c>
      <c r="Y1146" s="22">
        <v>45941.694582870397</v>
      </c>
      <c r="AA1146" s="20" t="s">
        <v>4134</v>
      </c>
      <c r="AB1146" s="27">
        <v>9106055990</v>
      </c>
      <c r="AC1146" s="25" t="str">
        <f>VLOOKUP(AB1146,Data!AF:AG,2,0)</f>
        <v>9106055990-00009796</v>
      </c>
      <c r="AE1146" s="25" t="str">
        <f>VLOOKUP(AC1146,Data!A:G,7,0)</f>
        <v>00009796</v>
      </c>
      <c r="AF1146" s="25" t="str">
        <f>VLOOKUP(AC1146,Data!A:D,4,0)</f>
        <v>11/10/2025</v>
      </c>
      <c r="AG1146" s="20" t="s">
        <v>431</v>
      </c>
      <c r="AH1146" s="25" t="s">
        <v>3864</v>
      </c>
      <c r="AI1146" s="25" t="str">
        <f>VLOOKUP(AG1146,'mã win'!B:K,10,0)</f>
        <v>B</v>
      </c>
      <c r="AJ1146" s="20" t="str">
        <f>VLOOKUP(Q1146,'mã sp'!A:B,2,0)</f>
        <v>GM500</v>
      </c>
      <c r="AK1146" s="25" t="str">
        <f>VLOOKUP(AC1146,Data!A:F,6,0)</f>
        <v>K25TTM</v>
      </c>
      <c r="AL1146" s="20" t="str">
        <f t="shared" si="68"/>
        <v>6868 WM+ BGG TDP Quang Trung, Lục Ngạn</v>
      </c>
      <c r="AM1146" s="20" t="str">
        <f>VLOOKUP(AC1146,Data!A:M,13,0)</f>
        <v>0104918404-065</v>
      </c>
      <c r="AO1146" s="20" t="str">
        <f t="shared" si="69"/>
        <v/>
      </c>
      <c r="AP1146" s="20" t="str">
        <f>IF(AND(AM1146="0104918404",AO1146=""),"WIN"&amp;L1146,IF(AO1146="",VLOOKUP(AM1146,'mã win'!B:J,9,0),""))</f>
        <v>WIN-065</v>
      </c>
      <c r="AQ1146" s="25" t="str">
        <f t="shared" si="70"/>
        <v>WIN-065</v>
      </c>
      <c r="AR1146" s="1">
        <f t="shared" si="71"/>
        <v>239885.28</v>
      </c>
    </row>
    <row r="1147" spans="1:44" x14ac:dyDescent="0.25">
      <c r="A1147" s="20">
        <v>8657</v>
      </c>
      <c r="B1147" s="21">
        <v>9106055990</v>
      </c>
      <c r="C1147" s="22">
        <v>45941</v>
      </c>
      <c r="D1147" s="22">
        <v>45946</v>
      </c>
      <c r="E1147" s="23">
        <v>45941.694583449098</v>
      </c>
      <c r="F1147" s="21" t="s">
        <v>8242</v>
      </c>
      <c r="G1147" s="22"/>
      <c r="H1147" s="20" t="s">
        <v>4127</v>
      </c>
      <c r="I1147" s="21" t="s">
        <v>4128</v>
      </c>
      <c r="J1147" s="20" t="s">
        <v>4129</v>
      </c>
      <c r="K1147" s="20" t="s">
        <v>4130</v>
      </c>
      <c r="L1147" s="21" t="s">
        <v>4154</v>
      </c>
      <c r="M1147" s="20" t="s">
        <v>4155</v>
      </c>
      <c r="N1147" s="20" t="s">
        <v>4156</v>
      </c>
      <c r="O1147" s="20">
        <v>20</v>
      </c>
      <c r="P1147" s="21" t="s">
        <v>4152</v>
      </c>
      <c r="Q1147" s="20" t="s">
        <v>4012</v>
      </c>
      <c r="R1147" s="21" t="s">
        <v>4153</v>
      </c>
      <c r="S1147" s="21" t="s">
        <v>4133</v>
      </c>
      <c r="T1147" s="20">
        <v>50182</v>
      </c>
      <c r="U1147" s="20">
        <v>3</v>
      </c>
      <c r="V1147" s="20">
        <v>0</v>
      </c>
      <c r="W1147" s="20" t="s">
        <v>4157</v>
      </c>
      <c r="Y1147" s="22">
        <v>45941.694582870397</v>
      </c>
      <c r="AA1147" s="20" t="s">
        <v>4134</v>
      </c>
      <c r="AB1147" s="27">
        <v>9106055990</v>
      </c>
      <c r="AC1147" s="25" t="str">
        <f>VLOOKUP(AB1147,Data!AF:AG,2,0)</f>
        <v>9106055990-00009796</v>
      </c>
      <c r="AE1147" s="25" t="str">
        <f>VLOOKUP(AC1147,Data!A:G,7,0)</f>
        <v>00009796</v>
      </c>
      <c r="AF1147" s="25" t="str">
        <f>VLOOKUP(AC1147,Data!A:D,4,0)</f>
        <v>11/10/2025</v>
      </c>
      <c r="AG1147" s="20" t="s">
        <v>431</v>
      </c>
      <c r="AH1147" s="25" t="s">
        <v>3864</v>
      </c>
      <c r="AI1147" s="25" t="str">
        <f>VLOOKUP(AG1147,'mã win'!B:K,10,0)</f>
        <v>B</v>
      </c>
      <c r="AJ1147" s="20" t="str">
        <f>VLOOKUP(Q1147,'mã sp'!A:B,2,0)</f>
        <v>GTLX250G</v>
      </c>
      <c r="AK1147" s="25" t="str">
        <f>VLOOKUP(AC1147,Data!A:F,6,0)</f>
        <v>K25TTM</v>
      </c>
      <c r="AL1147" s="20" t="str">
        <f t="shared" si="68"/>
        <v>6868 WM+ BGG TDP Quang Trung, Lục Ngạn</v>
      </c>
      <c r="AM1147" s="20" t="str">
        <f>VLOOKUP(AC1147,Data!A:M,13,0)</f>
        <v>0104918404-065</v>
      </c>
      <c r="AO1147" s="20" t="str">
        <f t="shared" si="69"/>
        <v/>
      </c>
      <c r="AP1147" s="20" t="str">
        <f>IF(AND(AM1147="0104918404",AO1147=""),"WIN"&amp;L1147,IF(AO1147="",VLOOKUP(AM1147,'mã win'!B:J,9,0),""))</f>
        <v>WIN-065</v>
      </c>
      <c r="AQ1147" s="25" t="str">
        <f t="shared" si="70"/>
        <v>WIN-065</v>
      </c>
      <c r="AR1147" s="1">
        <f t="shared" si="71"/>
        <v>162589.68</v>
      </c>
    </row>
    <row r="1148" spans="1:44" x14ac:dyDescent="0.25">
      <c r="A1148" s="20">
        <v>8658</v>
      </c>
      <c r="B1148" s="21">
        <v>9106056012</v>
      </c>
      <c r="C1148" s="22">
        <v>45941</v>
      </c>
      <c r="D1148" s="22">
        <v>45946</v>
      </c>
      <c r="E1148" s="23">
        <v>45941.695975891198</v>
      </c>
      <c r="F1148" s="21" t="s">
        <v>8243</v>
      </c>
      <c r="G1148" s="22"/>
      <c r="H1148" s="20" t="s">
        <v>4127</v>
      </c>
      <c r="I1148" s="21" t="s">
        <v>4128</v>
      </c>
      <c r="J1148" s="20" t="s">
        <v>4129</v>
      </c>
      <c r="K1148" s="20" t="s">
        <v>4130</v>
      </c>
      <c r="L1148" s="21" t="s">
        <v>5666</v>
      </c>
      <c r="M1148" s="20" t="s">
        <v>5667</v>
      </c>
      <c r="N1148" s="20" t="s">
        <v>5668</v>
      </c>
      <c r="O1148" s="20">
        <v>10</v>
      </c>
      <c r="P1148" s="21" t="s">
        <v>4131</v>
      </c>
      <c r="Q1148" s="20" t="s">
        <v>4099</v>
      </c>
      <c r="R1148" s="21" t="s">
        <v>4132</v>
      </c>
      <c r="S1148" s="21" t="s">
        <v>4133</v>
      </c>
      <c r="T1148" s="20">
        <v>73431</v>
      </c>
      <c r="U1148" s="20">
        <v>6</v>
      </c>
      <c r="V1148" s="20">
        <v>0</v>
      </c>
      <c r="W1148" s="20" t="s">
        <v>5667</v>
      </c>
      <c r="X1148" s="20" t="s">
        <v>5669</v>
      </c>
      <c r="Y1148" s="22">
        <v>45941.695975150498</v>
      </c>
      <c r="AA1148" s="20" t="s">
        <v>4134</v>
      </c>
      <c r="AB1148" s="27">
        <v>9106056012</v>
      </c>
      <c r="AC1148" s="25" t="str">
        <f>VLOOKUP(AB1148,Data!AF:AG,2,0)</f>
        <v>9106056012-00029146</v>
      </c>
      <c r="AE1148" s="25" t="str">
        <f>VLOOKUP(AC1148,Data!A:G,7,0)</f>
        <v>00029146</v>
      </c>
      <c r="AF1148" s="25" t="str">
        <f>VLOOKUP(AC1148,Data!A:D,4,0)</f>
        <v>11/10/2025</v>
      </c>
      <c r="AG1148" s="20" t="s">
        <v>310</v>
      </c>
      <c r="AH1148" s="25" t="s">
        <v>14536</v>
      </c>
      <c r="AI1148" s="25" t="str">
        <f>VLOOKUP(AG1148,'mã win'!B:K,10,0)</f>
        <v>B</v>
      </c>
      <c r="AJ1148" s="20" t="str">
        <f>VLOOKUP(Q1148,'mã sp'!A:B,2,0)</f>
        <v>CGM300</v>
      </c>
      <c r="AK1148" s="25" t="str">
        <f>VLOOKUP(AC1148,Data!A:F,6,0)</f>
        <v>K25TTM</v>
      </c>
      <c r="AL1148" s="20" t="str">
        <f t="shared" si="68"/>
        <v>3161 WM+ HYN WB-D03 Westbay</v>
      </c>
      <c r="AM1148" s="20" t="str">
        <f>VLOOKUP(AC1148,Data!A:M,13,0)</f>
        <v>0104918404-056</v>
      </c>
      <c r="AN1148" s="20">
        <f>MATCH(L1148,[1]Khach_hang!$O:$O,0)</f>
        <v>713</v>
      </c>
      <c r="AO1148" s="20" t="str">
        <f t="shared" si="69"/>
        <v>WIN3161</v>
      </c>
      <c r="AP1148" s="20" t="str">
        <f>IF(AND(AM1148="0104918404",AO1148=""),"WIN"&amp;L1148,IF(AO1148="",VLOOKUP(AM1148,'mã win'!B:J,9,0),""))</f>
        <v/>
      </c>
      <c r="AQ1148" s="25" t="str">
        <f t="shared" si="70"/>
        <v>WIN3161</v>
      </c>
      <c r="AR1148" s="1">
        <f t="shared" si="71"/>
        <v>475832.88</v>
      </c>
    </row>
    <row r="1149" spans="1:44" x14ac:dyDescent="0.25">
      <c r="A1149" s="20">
        <v>8659</v>
      </c>
      <c r="B1149" s="21">
        <v>9106056012</v>
      </c>
      <c r="C1149" s="22">
        <v>45941</v>
      </c>
      <c r="D1149" s="22">
        <v>45946</v>
      </c>
      <c r="E1149" s="23">
        <v>45941.695975891198</v>
      </c>
      <c r="F1149" s="21" t="s">
        <v>8243</v>
      </c>
      <c r="G1149" s="22"/>
      <c r="H1149" s="20" t="s">
        <v>4127</v>
      </c>
      <c r="I1149" s="21" t="s">
        <v>4128</v>
      </c>
      <c r="J1149" s="20" t="s">
        <v>4129</v>
      </c>
      <c r="K1149" s="20" t="s">
        <v>4130</v>
      </c>
      <c r="L1149" s="21" t="s">
        <v>5666</v>
      </c>
      <c r="M1149" s="20" t="s">
        <v>5667</v>
      </c>
      <c r="N1149" s="20" t="s">
        <v>5668</v>
      </c>
      <c r="O1149" s="20">
        <v>20</v>
      </c>
      <c r="P1149" s="21" t="s">
        <v>4135</v>
      </c>
      <c r="Q1149" s="20" t="s">
        <v>4086</v>
      </c>
      <c r="R1149" s="21" t="s">
        <v>4136</v>
      </c>
      <c r="S1149" s="21" t="s">
        <v>4133</v>
      </c>
      <c r="T1149" s="20">
        <v>45588</v>
      </c>
      <c r="U1149" s="20">
        <v>4</v>
      </c>
      <c r="V1149" s="20">
        <v>0</v>
      </c>
      <c r="W1149" s="20" t="s">
        <v>5667</v>
      </c>
      <c r="X1149" s="20" t="s">
        <v>5669</v>
      </c>
      <c r="Y1149" s="22">
        <v>45941.695975150498</v>
      </c>
      <c r="AA1149" s="20" t="s">
        <v>4134</v>
      </c>
      <c r="AB1149" s="27">
        <v>9106056012</v>
      </c>
      <c r="AC1149" s="25" t="str">
        <f>VLOOKUP(AB1149,Data!AF:AG,2,0)</f>
        <v>9106056012-00029146</v>
      </c>
      <c r="AE1149" s="25" t="str">
        <f>VLOOKUP(AC1149,Data!A:G,7,0)</f>
        <v>00029146</v>
      </c>
      <c r="AF1149" s="25" t="str">
        <f>VLOOKUP(AC1149,Data!A:D,4,0)</f>
        <v>11/10/2025</v>
      </c>
      <c r="AG1149" s="20" t="s">
        <v>310</v>
      </c>
      <c r="AH1149" s="25" t="s">
        <v>14536</v>
      </c>
      <c r="AI1149" s="25" t="str">
        <f>VLOOKUP(AG1149,'mã win'!B:K,10,0)</f>
        <v>B</v>
      </c>
      <c r="AJ1149" s="20" t="str">
        <f>VLOOKUP(Q1149,'mã sp'!A:B,2,0)</f>
        <v>TH200</v>
      </c>
      <c r="AK1149" s="25" t="str">
        <f>VLOOKUP(AC1149,Data!A:F,6,0)</f>
        <v>K25TTM</v>
      </c>
      <c r="AL1149" s="20" t="str">
        <f t="shared" si="68"/>
        <v>3161 WM+ HYN WB-D03 Westbay</v>
      </c>
      <c r="AM1149" s="20" t="str">
        <f>VLOOKUP(AC1149,Data!A:M,13,0)</f>
        <v>0104918404-056</v>
      </c>
      <c r="AN1149" s="20">
        <f>MATCH(L1149,[1]Khach_hang!$O:$O,0)</f>
        <v>713</v>
      </c>
      <c r="AO1149" s="20" t="str">
        <f t="shared" si="69"/>
        <v>WIN3161</v>
      </c>
      <c r="AP1149" s="20" t="str">
        <f>IF(AND(AM1149="0104918404",AO1149=""),"WIN"&amp;L1149,IF(AO1149="",VLOOKUP(AM1149,'mã win'!B:J,9,0),""))</f>
        <v/>
      </c>
      <c r="AQ1149" s="25" t="str">
        <f t="shared" si="70"/>
        <v>WIN3161</v>
      </c>
      <c r="AR1149" s="1">
        <f t="shared" si="71"/>
        <v>196940.16</v>
      </c>
    </row>
    <row r="1150" spans="1:44" x14ac:dyDescent="0.25">
      <c r="A1150" s="20">
        <v>8660</v>
      </c>
      <c r="B1150" s="21">
        <v>9106056012</v>
      </c>
      <c r="C1150" s="22">
        <v>45941</v>
      </c>
      <c r="D1150" s="22">
        <v>45946</v>
      </c>
      <c r="E1150" s="23">
        <v>45941.695975891198</v>
      </c>
      <c r="F1150" s="21" t="s">
        <v>8243</v>
      </c>
      <c r="G1150" s="22"/>
      <c r="H1150" s="20" t="s">
        <v>4127</v>
      </c>
      <c r="I1150" s="21" t="s">
        <v>4128</v>
      </c>
      <c r="J1150" s="20" t="s">
        <v>4129</v>
      </c>
      <c r="K1150" s="20" t="s">
        <v>4130</v>
      </c>
      <c r="L1150" s="21" t="s">
        <v>5666</v>
      </c>
      <c r="M1150" s="20" t="s">
        <v>5667</v>
      </c>
      <c r="N1150" s="20" t="s">
        <v>5668</v>
      </c>
      <c r="O1150" s="20">
        <v>30</v>
      </c>
      <c r="P1150" s="21" t="s">
        <v>4152</v>
      </c>
      <c r="Q1150" s="20" t="s">
        <v>4012</v>
      </c>
      <c r="R1150" s="21" t="s">
        <v>4153</v>
      </c>
      <c r="S1150" s="21" t="s">
        <v>4133</v>
      </c>
      <c r="T1150" s="20">
        <v>50182</v>
      </c>
      <c r="U1150" s="20">
        <v>3</v>
      </c>
      <c r="V1150" s="20">
        <v>0</v>
      </c>
      <c r="W1150" s="20" t="s">
        <v>5667</v>
      </c>
      <c r="X1150" s="20" t="s">
        <v>5669</v>
      </c>
      <c r="Y1150" s="22">
        <v>45941.695975150498</v>
      </c>
      <c r="AA1150" s="20" t="s">
        <v>4134</v>
      </c>
      <c r="AB1150" s="27">
        <v>9106056012</v>
      </c>
      <c r="AC1150" s="25" t="str">
        <f>VLOOKUP(AB1150,Data!AF:AG,2,0)</f>
        <v>9106056012-00029146</v>
      </c>
      <c r="AE1150" s="25" t="str">
        <f>VLOOKUP(AC1150,Data!A:G,7,0)</f>
        <v>00029146</v>
      </c>
      <c r="AF1150" s="25" t="str">
        <f>VLOOKUP(AC1150,Data!A:D,4,0)</f>
        <v>11/10/2025</v>
      </c>
      <c r="AG1150" s="20" t="s">
        <v>310</v>
      </c>
      <c r="AH1150" s="25" t="s">
        <v>14536</v>
      </c>
      <c r="AI1150" s="25" t="str">
        <f>VLOOKUP(AG1150,'mã win'!B:K,10,0)</f>
        <v>B</v>
      </c>
      <c r="AJ1150" s="20" t="str">
        <f>VLOOKUP(Q1150,'mã sp'!A:B,2,0)</f>
        <v>GTLX250G</v>
      </c>
      <c r="AK1150" s="25" t="str">
        <f>VLOOKUP(AC1150,Data!A:F,6,0)</f>
        <v>K25TTM</v>
      </c>
      <c r="AL1150" s="20" t="str">
        <f t="shared" si="68"/>
        <v>3161 WM+ HYN WB-D03 Westbay</v>
      </c>
      <c r="AM1150" s="20" t="str">
        <f>VLOOKUP(AC1150,Data!A:M,13,0)</f>
        <v>0104918404-056</v>
      </c>
      <c r="AN1150" s="20">
        <f>MATCH(L1150,[1]Khach_hang!$O:$O,0)</f>
        <v>713</v>
      </c>
      <c r="AO1150" s="20" t="str">
        <f t="shared" si="69"/>
        <v>WIN3161</v>
      </c>
      <c r="AP1150" s="20" t="str">
        <f>IF(AND(AM1150="0104918404",AO1150=""),"WIN"&amp;L1150,IF(AO1150="",VLOOKUP(AM1150,'mã win'!B:J,9,0),""))</f>
        <v/>
      </c>
      <c r="AQ1150" s="25" t="str">
        <f t="shared" si="70"/>
        <v>WIN3161</v>
      </c>
      <c r="AR1150" s="1">
        <f t="shared" si="71"/>
        <v>162589.68</v>
      </c>
    </row>
    <row r="1151" spans="1:44" x14ac:dyDescent="0.25">
      <c r="A1151" s="20">
        <v>8661</v>
      </c>
      <c r="B1151" s="21">
        <v>9106056030</v>
      </c>
      <c r="C1151" s="22">
        <v>45941</v>
      </c>
      <c r="D1151" s="22">
        <v>45941</v>
      </c>
      <c r="E1151" s="23">
        <v>45941.6974211458</v>
      </c>
      <c r="F1151" s="21" t="s">
        <v>8244</v>
      </c>
      <c r="G1151" s="22"/>
      <c r="H1151" s="20" t="s">
        <v>4127</v>
      </c>
      <c r="I1151" s="21" t="s">
        <v>4128</v>
      </c>
      <c r="J1151" s="20" t="s">
        <v>4129</v>
      </c>
      <c r="K1151" s="20" t="s">
        <v>4130</v>
      </c>
      <c r="L1151" s="21" t="s">
        <v>6518</v>
      </c>
      <c r="M1151" s="20" t="s">
        <v>6519</v>
      </c>
      <c r="N1151" s="20" t="s">
        <v>6520</v>
      </c>
      <c r="O1151" s="20">
        <v>10</v>
      </c>
      <c r="P1151" s="21" t="s">
        <v>4150</v>
      </c>
      <c r="Q1151" s="20" t="s">
        <v>3966</v>
      </c>
      <c r="R1151" s="21" t="s">
        <v>4151</v>
      </c>
      <c r="S1151" s="21" t="s">
        <v>4133</v>
      </c>
      <c r="T1151" s="20">
        <v>70950</v>
      </c>
      <c r="U1151" s="20">
        <v>1</v>
      </c>
      <c r="V1151" s="20">
        <v>0</v>
      </c>
      <c r="W1151" s="20" t="s">
        <v>6519</v>
      </c>
      <c r="X1151" s="20" t="s">
        <v>6521</v>
      </c>
      <c r="Y1151" s="22">
        <v>45941.697420370401</v>
      </c>
      <c r="AA1151" s="20" t="s">
        <v>4134</v>
      </c>
      <c r="AB1151" s="27">
        <v>9106056030</v>
      </c>
      <c r="AC1151" s="25" t="str">
        <f>VLOOKUP(AB1151,Data!AF:AG,2,0)</f>
        <v>9106056030-00006493</v>
      </c>
      <c r="AE1151" s="25" t="str">
        <f>VLOOKUP(AC1151,Data!A:G,7,0)</f>
        <v>00006493</v>
      </c>
      <c r="AF1151" s="25" t="str">
        <f>VLOOKUP(AC1151,Data!A:D,4,0)</f>
        <v>11/10/2025</v>
      </c>
      <c r="AG1151" s="20" t="s">
        <v>1428</v>
      </c>
      <c r="AH1151" s="25" t="s">
        <v>3824</v>
      </c>
      <c r="AI1151" s="25" t="str">
        <f>VLOOKUP(AG1151,'mã win'!B:K,10,0)</f>
        <v>N</v>
      </c>
      <c r="AJ1151" s="20" t="str">
        <f>VLOOKUP(Q1151,'mã sp'!A:B,2,0)</f>
        <v>CN300</v>
      </c>
      <c r="AK1151" s="25" t="str">
        <f>VLOOKUP(AC1151,Data!A:F,6,0)</f>
        <v>K25TTM</v>
      </c>
      <c r="AL1151" s="20" t="str">
        <f t="shared" si="68"/>
        <v>4932 WM+ KGG 37 đường 3/2</v>
      </c>
      <c r="AM1151" s="20" t="str">
        <f>VLOOKUP(AC1151,Data!A:M,13,0)</f>
        <v>0104918404-057</v>
      </c>
      <c r="AO1151" s="20" t="str">
        <f t="shared" si="69"/>
        <v/>
      </c>
      <c r="AP1151" s="20" t="str">
        <f>IF(AND(AM1151="0104918404",AO1151=""),"WIN"&amp;L1151,IF(AO1151="",VLOOKUP(AM1151,'mã win'!B:J,9,0),""))</f>
        <v>WIN-057</v>
      </c>
      <c r="AQ1151" s="25" t="str">
        <f t="shared" si="70"/>
        <v>WIN-057</v>
      </c>
      <c r="AR1151" s="1">
        <f t="shared" si="71"/>
        <v>76626</v>
      </c>
    </row>
    <row r="1152" spans="1:44" x14ac:dyDescent="0.25">
      <c r="A1152" s="20">
        <v>8662</v>
      </c>
      <c r="B1152" s="21">
        <v>9106056030</v>
      </c>
      <c r="C1152" s="22">
        <v>45941</v>
      </c>
      <c r="D1152" s="22">
        <v>45941</v>
      </c>
      <c r="E1152" s="23">
        <v>45941.6974211458</v>
      </c>
      <c r="F1152" s="21" t="s">
        <v>8244</v>
      </c>
      <c r="G1152" s="22"/>
      <c r="H1152" s="20" t="s">
        <v>4127</v>
      </c>
      <c r="I1152" s="21" t="s">
        <v>4128</v>
      </c>
      <c r="J1152" s="20" t="s">
        <v>4129</v>
      </c>
      <c r="K1152" s="20" t="s">
        <v>4130</v>
      </c>
      <c r="L1152" s="21" t="s">
        <v>6518</v>
      </c>
      <c r="M1152" s="20" t="s">
        <v>6519</v>
      </c>
      <c r="N1152" s="20" t="s">
        <v>6520</v>
      </c>
      <c r="O1152" s="20">
        <v>20</v>
      </c>
      <c r="P1152" s="21" t="s">
        <v>4168</v>
      </c>
      <c r="Q1152" s="20" t="s">
        <v>3992</v>
      </c>
      <c r="R1152" s="21" t="s">
        <v>4169</v>
      </c>
      <c r="S1152" s="21" t="s">
        <v>4133</v>
      </c>
      <c r="T1152" s="20">
        <v>111606</v>
      </c>
      <c r="U1152" s="20">
        <v>2</v>
      </c>
      <c r="V1152" s="20">
        <v>0</v>
      </c>
      <c r="W1152" s="20" t="s">
        <v>6519</v>
      </c>
      <c r="X1152" s="20" t="s">
        <v>6521</v>
      </c>
      <c r="Y1152" s="22">
        <v>45941.697420370401</v>
      </c>
      <c r="AA1152" s="20" t="s">
        <v>4134</v>
      </c>
      <c r="AB1152" s="27">
        <v>9106056030</v>
      </c>
      <c r="AC1152" s="25" t="str">
        <f>VLOOKUP(AB1152,Data!AF:AG,2,0)</f>
        <v>9106056030-00006493</v>
      </c>
      <c r="AE1152" s="25" t="str">
        <f>VLOOKUP(AC1152,Data!A:G,7,0)</f>
        <v>00006493</v>
      </c>
      <c r="AF1152" s="25" t="str">
        <f>VLOOKUP(AC1152,Data!A:D,4,0)</f>
        <v>11/10/2025</v>
      </c>
      <c r="AG1152" s="20" t="s">
        <v>1428</v>
      </c>
      <c r="AH1152" s="25" t="s">
        <v>3824</v>
      </c>
      <c r="AI1152" s="25" t="str">
        <f>VLOOKUP(AG1152,'mã win'!B:K,10,0)</f>
        <v>N</v>
      </c>
      <c r="AJ1152" s="20" t="str">
        <f>VLOOKUP(Q1152,'mã sp'!A:B,2,0)</f>
        <v>GXD500</v>
      </c>
      <c r="AK1152" s="25" t="str">
        <f>VLOOKUP(AC1152,Data!A:F,6,0)</f>
        <v>K25TTM</v>
      </c>
      <c r="AL1152" s="20" t="str">
        <f t="shared" si="68"/>
        <v>4932 WM+ KGG 37 đường 3/2</v>
      </c>
      <c r="AM1152" s="20" t="str">
        <f>VLOOKUP(AC1152,Data!A:M,13,0)</f>
        <v>0104918404-057</v>
      </c>
      <c r="AO1152" s="20" t="str">
        <f t="shared" si="69"/>
        <v/>
      </c>
      <c r="AP1152" s="20" t="str">
        <f>IF(AND(AM1152="0104918404",AO1152=""),"WIN"&amp;L1152,IF(AO1152="",VLOOKUP(AM1152,'mã win'!B:J,9,0),""))</f>
        <v>WIN-057</v>
      </c>
      <c r="AQ1152" s="25" t="str">
        <f t="shared" si="70"/>
        <v>WIN-057</v>
      </c>
      <c r="AR1152" s="1">
        <f t="shared" si="71"/>
        <v>241068.96</v>
      </c>
    </row>
    <row r="1153" spans="1:44" x14ac:dyDescent="0.25">
      <c r="A1153" s="20">
        <v>8663</v>
      </c>
      <c r="B1153" s="21">
        <v>9106056030</v>
      </c>
      <c r="C1153" s="22">
        <v>45941</v>
      </c>
      <c r="D1153" s="22">
        <v>45941</v>
      </c>
      <c r="E1153" s="23">
        <v>45941.6974211458</v>
      </c>
      <c r="F1153" s="21" t="s">
        <v>8244</v>
      </c>
      <c r="G1153" s="22"/>
      <c r="H1153" s="20" t="s">
        <v>4127</v>
      </c>
      <c r="I1153" s="21" t="s">
        <v>4128</v>
      </c>
      <c r="J1153" s="20" t="s">
        <v>4129</v>
      </c>
      <c r="K1153" s="20" t="s">
        <v>4130</v>
      </c>
      <c r="L1153" s="21" t="s">
        <v>6518</v>
      </c>
      <c r="M1153" s="20" t="s">
        <v>6519</v>
      </c>
      <c r="N1153" s="20" t="s">
        <v>6520</v>
      </c>
      <c r="O1153" s="20">
        <v>30</v>
      </c>
      <c r="P1153" s="21" t="s">
        <v>4152</v>
      </c>
      <c r="Q1153" s="20" t="s">
        <v>4012</v>
      </c>
      <c r="R1153" s="21" t="s">
        <v>4153</v>
      </c>
      <c r="S1153" s="21" t="s">
        <v>4133</v>
      </c>
      <c r="T1153" s="20">
        <v>50182</v>
      </c>
      <c r="U1153" s="20">
        <v>1</v>
      </c>
      <c r="V1153" s="20">
        <v>0</v>
      </c>
      <c r="W1153" s="20" t="s">
        <v>6519</v>
      </c>
      <c r="X1153" s="20" t="s">
        <v>6521</v>
      </c>
      <c r="Y1153" s="22">
        <v>45941.697420370401</v>
      </c>
      <c r="AA1153" s="20" t="s">
        <v>4134</v>
      </c>
      <c r="AB1153" s="27">
        <v>9106056030</v>
      </c>
      <c r="AC1153" s="25" t="str">
        <f>VLOOKUP(AB1153,Data!AF:AG,2,0)</f>
        <v>9106056030-00006493</v>
      </c>
      <c r="AE1153" s="25" t="str">
        <f>VLOOKUP(AC1153,Data!A:G,7,0)</f>
        <v>00006493</v>
      </c>
      <c r="AF1153" s="25" t="str">
        <f>VLOOKUP(AC1153,Data!A:D,4,0)</f>
        <v>11/10/2025</v>
      </c>
      <c r="AG1153" s="20" t="s">
        <v>1428</v>
      </c>
      <c r="AH1153" s="25" t="s">
        <v>3824</v>
      </c>
      <c r="AI1153" s="25" t="str">
        <f>VLOOKUP(AG1153,'mã win'!B:K,10,0)</f>
        <v>N</v>
      </c>
      <c r="AJ1153" s="20" t="str">
        <f>VLOOKUP(Q1153,'mã sp'!A:B,2,0)</f>
        <v>GTLX250G</v>
      </c>
      <c r="AK1153" s="25" t="str">
        <f>VLOOKUP(AC1153,Data!A:F,6,0)</f>
        <v>K25TTM</v>
      </c>
      <c r="AL1153" s="20" t="str">
        <f t="shared" si="68"/>
        <v>4932 WM+ KGG 37 đường 3/2</v>
      </c>
      <c r="AM1153" s="20" t="str">
        <f>VLOOKUP(AC1153,Data!A:M,13,0)</f>
        <v>0104918404-057</v>
      </c>
      <c r="AO1153" s="20" t="str">
        <f t="shared" si="69"/>
        <v/>
      </c>
      <c r="AP1153" s="20" t="str">
        <f>IF(AND(AM1153="0104918404",AO1153=""),"WIN"&amp;L1153,IF(AO1153="",VLOOKUP(AM1153,'mã win'!B:J,9,0),""))</f>
        <v>WIN-057</v>
      </c>
      <c r="AQ1153" s="25" t="str">
        <f t="shared" si="70"/>
        <v>WIN-057</v>
      </c>
      <c r="AR1153" s="1">
        <f t="shared" si="71"/>
        <v>54196.56</v>
      </c>
    </row>
    <row r="1154" spans="1:44" x14ac:dyDescent="0.25">
      <c r="A1154" s="20">
        <v>8664</v>
      </c>
      <c r="B1154" s="21">
        <v>9106056051</v>
      </c>
      <c r="C1154" s="22">
        <v>45941</v>
      </c>
      <c r="D1154" s="22">
        <v>45941</v>
      </c>
      <c r="E1154" s="23">
        <v>45941.698911493098</v>
      </c>
      <c r="F1154" s="21" t="s">
        <v>8245</v>
      </c>
      <c r="G1154" s="22"/>
      <c r="H1154" s="20" t="s">
        <v>4127</v>
      </c>
      <c r="I1154" s="21" t="s">
        <v>4128</v>
      </c>
      <c r="J1154" s="20" t="s">
        <v>4129</v>
      </c>
      <c r="K1154" s="20" t="s">
        <v>4130</v>
      </c>
      <c r="L1154" s="21" t="s">
        <v>5003</v>
      </c>
      <c r="M1154" s="20" t="s">
        <v>5004</v>
      </c>
      <c r="N1154" s="20" t="s">
        <v>5005</v>
      </c>
      <c r="O1154" s="20">
        <v>10</v>
      </c>
      <c r="P1154" s="21" t="s">
        <v>4150</v>
      </c>
      <c r="Q1154" s="20" t="s">
        <v>3966</v>
      </c>
      <c r="R1154" s="21" t="s">
        <v>4151</v>
      </c>
      <c r="S1154" s="21" t="s">
        <v>4133</v>
      </c>
      <c r="T1154" s="20">
        <v>70950</v>
      </c>
      <c r="U1154" s="20">
        <v>2</v>
      </c>
      <c r="V1154" s="20">
        <v>0</v>
      </c>
      <c r="W1154" s="20" t="s">
        <v>5004</v>
      </c>
      <c r="X1154" s="20" t="s">
        <v>5006</v>
      </c>
      <c r="Y1154" s="22">
        <v>45941.698910648098</v>
      </c>
      <c r="Z1154" s="20" t="s">
        <v>8246</v>
      </c>
      <c r="AA1154" s="20" t="s">
        <v>4134</v>
      </c>
      <c r="AB1154" s="27">
        <v>9106056051</v>
      </c>
      <c r="AC1154" s="25" t="str">
        <f>VLOOKUP(AB1154,Data!AF:AG,2,0)</f>
        <v>9106056051-00029148</v>
      </c>
      <c r="AE1154" s="25" t="str">
        <f>VLOOKUP(AC1154,Data!A:G,7,0)</f>
        <v>00029148</v>
      </c>
      <c r="AF1154" s="25" t="str">
        <f>VLOOKUP(AC1154,Data!A:D,4,0)</f>
        <v>11/10/2025</v>
      </c>
      <c r="AG1154" s="20" t="s">
        <v>310</v>
      </c>
      <c r="AH1154" s="25" t="s">
        <v>11622</v>
      </c>
      <c r="AI1154" s="25" t="str">
        <f>VLOOKUP(AG1154,'mã win'!B:K,10,0)</f>
        <v>B</v>
      </c>
      <c r="AJ1154" s="20" t="str">
        <f>VLOOKUP(Q1154,'mã sp'!A:B,2,0)</f>
        <v>CN300</v>
      </c>
      <c r="AK1154" s="25" t="str">
        <f>VLOOKUP(AC1154,Data!A:F,6,0)</f>
        <v>K25TTM</v>
      </c>
      <c r="AL1154" s="20" t="str">
        <f t="shared" ref="AL1154:AL1217" si="72">L1154&amp;" "&amp;M1154</f>
        <v>4102 WM+ HYN 209 Park River</v>
      </c>
      <c r="AM1154" s="20" t="str">
        <f>VLOOKUP(AC1154,Data!A:M,13,0)</f>
        <v>0104918404-056</v>
      </c>
      <c r="AN1154" s="20">
        <f>MATCH(L1154,[1]Khach_hang!$O:$O,0)</f>
        <v>1087</v>
      </c>
      <c r="AO1154" s="20" t="str">
        <f t="shared" ref="AO1154:AO1217" si="73">IF(AN1154="","","WIN"&amp;L1154)</f>
        <v>WIN4102</v>
      </c>
      <c r="AP1154" s="20" t="str">
        <f>IF(AND(AM1154="0104918404",AO1154=""),"WIN"&amp;L1154,IF(AO1154="",VLOOKUP(AM1154,'mã win'!B:J,9,0),""))</f>
        <v/>
      </c>
      <c r="AQ1154" s="25" t="str">
        <f t="shared" si="70"/>
        <v>WIN4102</v>
      </c>
      <c r="AR1154" s="1">
        <f t="shared" si="71"/>
        <v>153252</v>
      </c>
    </row>
    <row r="1155" spans="1:44" x14ac:dyDescent="0.25">
      <c r="A1155" s="20">
        <v>8665</v>
      </c>
      <c r="B1155" s="21">
        <v>9106056051</v>
      </c>
      <c r="C1155" s="22">
        <v>45941</v>
      </c>
      <c r="D1155" s="22">
        <v>45941</v>
      </c>
      <c r="E1155" s="23">
        <v>45941.698911493098</v>
      </c>
      <c r="F1155" s="21" t="s">
        <v>8245</v>
      </c>
      <c r="G1155" s="22"/>
      <c r="H1155" s="20" t="s">
        <v>4127</v>
      </c>
      <c r="I1155" s="21" t="s">
        <v>4128</v>
      </c>
      <c r="J1155" s="20" t="s">
        <v>4129</v>
      </c>
      <c r="K1155" s="20" t="s">
        <v>4130</v>
      </c>
      <c r="L1155" s="21" t="s">
        <v>5003</v>
      </c>
      <c r="M1155" s="20" t="s">
        <v>5004</v>
      </c>
      <c r="N1155" s="20" t="s">
        <v>5005</v>
      </c>
      <c r="O1155" s="20">
        <v>20</v>
      </c>
      <c r="P1155" s="21" t="s">
        <v>4152</v>
      </c>
      <c r="Q1155" s="20" t="s">
        <v>4012</v>
      </c>
      <c r="R1155" s="21" t="s">
        <v>4153</v>
      </c>
      <c r="S1155" s="21" t="s">
        <v>4133</v>
      </c>
      <c r="T1155" s="20">
        <v>50182</v>
      </c>
      <c r="U1155" s="20">
        <v>1</v>
      </c>
      <c r="V1155" s="20">
        <v>0</v>
      </c>
      <c r="W1155" s="20" t="s">
        <v>5004</v>
      </c>
      <c r="X1155" s="20" t="s">
        <v>5006</v>
      </c>
      <c r="Y1155" s="22">
        <v>45941.698910648098</v>
      </c>
      <c r="Z1155" s="20" t="s">
        <v>8246</v>
      </c>
      <c r="AA1155" s="20" t="s">
        <v>4134</v>
      </c>
      <c r="AB1155" s="27">
        <v>9106056051</v>
      </c>
      <c r="AC1155" s="25" t="str">
        <f>VLOOKUP(AB1155,Data!AF:AG,2,0)</f>
        <v>9106056051-00029148</v>
      </c>
      <c r="AE1155" s="25" t="str">
        <f>VLOOKUP(AC1155,Data!A:G,7,0)</f>
        <v>00029148</v>
      </c>
      <c r="AF1155" s="25" t="str">
        <f>VLOOKUP(AC1155,Data!A:D,4,0)</f>
        <v>11/10/2025</v>
      </c>
      <c r="AG1155" s="20" t="s">
        <v>310</v>
      </c>
      <c r="AH1155" s="25" t="s">
        <v>11622</v>
      </c>
      <c r="AI1155" s="25" t="str">
        <f>VLOOKUP(AG1155,'mã win'!B:K,10,0)</f>
        <v>B</v>
      </c>
      <c r="AJ1155" s="20" t="str">
        <f>VLOOKUP(Q1155,'mã sp'!A:B,2,0)</f>
        <v>GTLX250G</v>
      </c>
      <c r="AK1155" s="25" t="str">
        <f>VLOOKUP(AC1155,Data!A:F,6,0)</f>
        <v>K25TTM</v>
      </c>
      <c r="AL1155" s="20" t="str">
        <f t="shared" si="72"/>
        <v>4102 WM+ HYN 209 Park River</v>
      </c>
      <c r="AM1155" s="20" t="str">
        <f>VLOOKUP(AC1155,Data!A:M,13,0)</f>
        <v>0104918404-056</v>
      </c>
      <c r="AN1155" s="20">
        <f>MATCH(L1155,[1]Khach_hang!$O:$O,0)</f>
        <v>1087</v>
      </c>
      <c r="AO1155" s="20" t="str">
        <f t="shared" si="73"/>
        <v>WIN4102</v>
      </c>
      <c r="AP1155" s="20" t="str">
        <f>IF(AND(AM1155="0104918404",AO1155=""),"WIN"&amp;L1155,IF(AO1155="",VLOOKUP(AM1155,'mã win'!B:J,9,0),""))</f>
        <v/>
      </c>
      <c r="AQ1155" s="25" t="str">
        <f t="shared" ref="AQ1155:AQ1218" si="74">IF(AP1155="",AO1155,AP1155)</f>
        <v>WIN4102</v>
      </c>
      <c r="AR1155" s="1">
        <f t="shared" ref="AR1155:AR1218" si="75">((U1155*T1155)*8%)+(U1155*T1155)</f>
        <v>54196.56</v>
      </c>
    </row>
    <row r="1156" spans="1:44" x14ac:dyDescent="0.25">
      <c r="A1156" s="20">
        <v>8666</v>
      </c>
      <c r="B1156" s="21">
        <v>9106056052</v>
      </c>
      <c r="C1156" s="22">
        <v>45941</v>
      </c>
      <c r="D1156" s="22">
        <v>45941</v>
      </c>
      <c r="E1156" s="23">
        <v>45941.699192789398</v>
      </c>
      <c r="F1156" s="21" t="s">
        <v>8247</v>
      </c>
      <c r="G1156" s="22"/>
      <c r="H1156" s="20" t="s">
        <v>4127</v>
      </c>
      <c r="I1156" s="21" t="s">
        <v>4128</v>
      </c>
      <c r="J1156" s="20" t="s">
        <v>4129</v>
      </c>
      <c r="K1156" s="20" t="s">
        <v>4130</v>
      </c>
      <c r="L1156" s="21" t="s">
        <v>5045</v>
      </c>
      <c r="M1156" s="20" t="s">
        <v>5046</v>
      </c>
      <c r="N1156" s="20" t="s">
        <v>5047</v>
      </c>
      <c r="O1156" s="20">
        <v>10</v>
      </c>
      <c r="P1156" s="21" t="s">
        <v>4152</v>
      </c>
      <c r="Q1156" s="20" t="s">
        <v>4012</v>
      </c>
      <c r="R1156" s="21" t="s">
        <v>4153</v>
      </c>
      <c r="S1156" s="21" t="s">
        <v>4133</v>
      </c>
      <c r="T1156" s="20">
        <v>50182</v>
      </c>
      <c r="U1156" s="20">
        <v>5</v>
      </c>
      <c r="V1156" s="20">
        <v>0</v>
      </c>
      <c r="W1156" s="20" t="s">
        <v>5046</v>
      </c>
      <c r="Y1156" s="22">
        <v>45941.699193205997</v>
      </c>
      <c r="AA1156" s="20" t="s">
        <v>4134</v>
      </c>
      <c r="AB1156" s="27">
        <v>9106056052</v>
      </c>
      <c r="AC1156" s="25" t="str">
        <f>VLOOKUP(AB1156,Data!AF:AG,2,0)</f>
        <v>9106056052-00018401</v>
      </c>
      <c r="AE1156" s="25" t="str">
        <f>VLOOKUP(AC1156,Data!A:G,7,0)</f>
        <v>00018401</v>
      </c>
      <c r="AF1156" s="25" t="str">
        <f>VLOOKUP(AC1156,Data!A:D,4,0)</f>
        <v>11/10/2025</v>
      </c>
      <c r="AG1156" s="20" t="s">
        <v>125</v>
      </c>
      <c r="AH1156" s="25" t="s">
        <v>3606</v>
      </c>
      <c r="AI1156" s="25" t="str">
        <f>VLOOKUP(AG1156,'mã win'!B:K,10,0)</f>
        <v>B</v>
      </c>
      <c r="AJ1156" s="20" t="str">
        <f>VLOOKUP(Q1156,'mã sp'!A:B,2,0)</f>
        <v>GTLX250G</v>
      </c>
      <c r="AK1156" s="25" t="str">
        <f>VLOOKUP(AC1156,Data!A:F,6,0)</f>
        <v>K25TTM</v>
      </c>
      <c r="AL1156" s="20" t="str">
        <f t="shared" si="72"/>
        <v>6680 WM+ PTO Minh Tân, Cẩm Khê</v>
      </c>
      <c r="AM1156" s="20" t="str">
        <f>VLOOKUP(AC1156,Data!A:M,13,0)</f>
        <v>0104918404-003</v>
      </c>
      <c r="AO1156" s="20" t="str">
        <f t="shared" si="73"/>
        <v/>
      </c>
      <c r="AP1156" s="20" t="str">
        <f>IF(AND(AM1156="0104918404",AO1156=""),"WIN"&amp;L1156,IF(AO1156="",VLOOKUP(AM1156,'mã win'!B:J,9,0),""))</f>
        <v>WIN-PTO-00-003</v>
      </c>
      <c r="AQ1156" s="25" t="str">
        <f t="shared" si="74"/>
        <v>WIN-PTO-00-003</v>
      </c>
      <c r="AR1156" s="1">
        <f t="shared" si="75"/>
        <v>270982.8</v>
      </c>
    </row>
    <row r="1157" spans="1:44" x14ac:dyDescent="0.25">
      <c r="A1157" s="20">
        <v>8667</v>
      </c>
      <c r="B1157" s="21">
        <v>9106056025</v>
      </c>
      <c r="C1157" s="22">
        <v>45941</v>
      </c>
      <c r="D1157" s="22">
        <v>45941</v>
      </c>
      <c r="E1157" s="23">
        <v>45941.701013460603</v>
      </c>
      <c r="F1157" s="21" t="s">
        <v>8248</v>
      </c>
      <c r="G1157" s="22"/>
      <c r="H1157" s="20" t="s">
        <v>4127</v>
      </c>
      <c r="I1157" s="21" t="s">
        <v>4128</v>
      </c>
      <c r="J1157" s="20" t="s">
        <v>4129</v>
      </c>
      <c r="K1157" s="20" t="s">
        <v>4130</v>
      </c>
      <c r="L1157" s="21" t="s">
        <v>5781</v>
      </c>
      <c r="M1157" s="20" t="s">
        <v>5782</v>
      </c>
      <c r="N1157" s="20" t="s">
        <v>5783</v>
      </c>
      <c r="O1157" s="20">
        <v>10</v>
      </c>
      <c r="P1157" s="21" t="s">
        <v>4150</v>
      </c>
      <c r="Q1157" s="20" t="s">
        <v>3966</v>
      </c>
      <c r="R1157" s="21" t="s">
        <v>4151</v>
      </c>
      <c r="S1157" s="21" t="s">
        <v>4133</v>
      </c>
      <c r="T1157" s="20">
        <v>70950</v>
      </c>
      <c r="U1157" s="20">
        <v>1</v>
      </c>
      <c r="V1157" s="20">
        <v>0</v>
      </c>
      <c r="W1157" s="20" t="s">
        <v>5782</v>
      </c>
      <c r="X1157" s="20" t="s">
        <v>5784</v>
      </c>
      <c r="Y1157" s="22">
        <v>45941.701012881902</v>
      </c>
      <c r="AA1157" s="20" t="s">
        <v>4134</v>
      </c>
      <c r="AB1157" s="27">
        <v>9106056025</v>
      </c>
      <c r="AC1157" s="25" t="str">
        <f>VLOOKUP(AB1157,Data!AF:AG,2,0)</f>
        <v>9106056025-00018879</v>
      </c>
      <c r="AE1157" s="25" t="str">
        <f>VLOOKUP(AC1157,Data!A:G,7,0)</f>
        <v>00018879</v>
      </c>
      <c r="AF1157" s="25" t="str">
        <f>VLOOKUP(AC1157,Data!A:D,4,0)</f>
        <v>11/10/2025</v>
      </c>
      <c r="AG1157" s="20" t="s">
        <v>33</v>
      </c>
      <c r="AH1157" s="25" t="s">
        <v>3737</v>
      </c>
      <c r="AI1157" s="25" t="str">
        <f>VLOOKUP(AG1157,'mã win'!B:K,10,0)</f>
        <v>B</v>
      </c>
      <c r="AJ1157" s="20" t="str">
        <f>VLOOKUP(Q1157,'mã sp'!A:B,2,0)</f>
        <v>CN300</v>
      </c>
      <c r="AK1157" s="25" t="str">
        <f>VLOOKUP(AC1157,Data!A:F,6,0)</f>
        <v>K25TTM</v>
      </c>
      <c r="AL1157" s="20" t="str">
        <f t="shared" si="72"/>
        <v>5143 WM+ BNH 679 Xuân Ổ A</v>
      </c>
      <c r="AM1157" s="20" t="str">
        <f>VLOOKUP(AC1157,Data!A:M,13,0)</f>
        <v>0104918404-031</v>
      </c>
      <c r="AO1157" s="20" t="str">
        <f t="shared" si="73"/>
        <v/>
      </c>
      <c r="AP1157" s="20" t="str">
        <f>IF(AND(AM1157="0104918404",AO1157=""),"WIN"&amp;L1157,IF(AO1157="",VLOOKUP(AM1157,'mã win'!B:J,9,0),""))</f>
        <v>WIN-031</v>
      </c>
      <c r="AQ1157" s="25" t="str">
        <f t="shared" si="74"/>
        <v>WIN-031</v>
      </c>
      <c r="AR1157" s="1">
        <f t="shared" si="75"/>
        <v>76626</v>
      </c>
    </row>
    <row r="1158" spans="1:44" x14ac:dyDescent="0.25">
      <c r="A1158" s="20">
        <v>8668</v>
      </c>
      <c r="B1158" s="21">
        <v>9106056025</v>
      </c>
      <c r="C1158" s="22">
        <v>45941</v>
      </c>
      <c r="D1158" s="22">
        <v>45941</v>
      </c>
      <c r="E1158" s="23">
        <v>45941.701013460603</v>
      </c>
      <c r="F1158" s="21" t="s">
        <v>8248</v>
      </c>
      <c r="G1158" s="22"/>
      <c r="H1158" s="20" t="s">
        <v>4127</v>
      </c>
      <c r="I1158" s="21" t="s">
        <v>4128</v>
      </c>
      <c r="J1158" s="20" t="s">
        <v>4129</v>
      </c>
      <c r="K1158" s="20" t="s">
        <v>4130</v>
      </c>
      <c r="L1158" s="21" t="s">
        <v>5781</v>
      </c>
      <c r="M1158" s="20" t="s">
        <v>5782</v>
      </c>
      <c r="N1158" s="20" t="s">
        <v>5783</v>
      </c>
      <c r="O1158" s="20">
        <v>20</v>
      </c>
      <c r="P1158" s="21" t="s">
        <v>4137</v>
      </c>
      <c r="Q1158" s="20" t="s">
        <v>4098</v>
      </c>
      <c r="R1158" s="21" t="s">
        <v>4138</v>
      </c>
      <c r="S1158" s="21" t="s">
        <v>4133</v>
      </c>
      <c r="T1158" s="20">
        <v>111058</v>
      </c>
      <c r="U1158" s="20">
        <v>2</v>
      </c>
      <c r="V1158" s="20">
        <v>0</v>
      </c>
      <c r="W1158" s="20" t="s">
        <v>5782</v>
      </c>
      <c r="X1158" s="20" t="s">
        <v>5784</v>
      </c>
      <c r="Y1158" s="22">
        <v>45941.701012881902</v>
      </c>
      <c r="AA1158" s="20" t="s">
        <v>4134</v>
      </c>
      <c r="AB1158" s="27">
        <v>9106056025</v>
      </c>
      <c r="AC1158" s="25" t="str">
        <f>VLOOKUP(AB1158,Data!AF:AG,2,0)</f>
        <v>9106056025-00018879</v>
      </c>
      <c r="AE1158" s="25" t="str">
        <f>VLOOKUP(AC1158,Data!A:G,7,0)</f>
        <v>00018879</v>
      </c>
      <c r="AF1158" s="25" t="str">
        <f>VLOOKUP(AC1158,Data!A:D,4,0)</f>
        <v>11/10/2025</v>
      </c>
      <c r="AG1158" s="20" t="s">
        <v>33</v>
      </c>
      <c r="AH1158" s="25" t="s">
        <v>3737</v>
      </c>
      <c r="AI1158" s="25" t="str">
        <f>VLOOKUP(AG1158,'mã win'!B:K,10,0)</f>
        <v>B</v>
      </c>
      <c r="AJ1158" s="20" t="str">
        <f>VLOOKUP(Q1158,'mã sp'!A:B,2,0)</f>
        <v>GM500</v>
      </c>
      <c r="AK1158" s="25" t="str">
        <f>VLOOKUP(AC1158,Data!A:F,6,0)</f>
        <v>K25TTM</v>
      </c>
      <c r="AL1158" s="20" t="str">
        <f t="shared" si="72"/>
        <v>5143 WM+ BNH 679 Xuân Ổ A</v>
      </c>
      <c r="AM1158" s="20" t="str">
        <f>VLOOKUP(AC1158,Data!A:M,13,0)</f>
        <v>0104918404-031</v>
      </c>
      <c r="AO1158" s="20" t="str">
        <f t="shared" si="73"/>
        <v/>
      </c>
      <c r="AP1158" s="20" t="str">
        <f>IF(AND(AM1158="0104918404",AO1158=""),"WIN"&amp;L1158,IF(AO1158="",VLOOKUP(AM1158,'mã win'!B:J,9,0),""))</f>
        <v>WIN-031</v>
      </c>
      <c r="AQ1158" s="25" t="str">
        <f t="shared" si="74"/>
        <v>WIN-031</v>
      </c>
      <c r="AR1158" s="1">
        <f t="shared" si="75"/>
        <v>239885.28</v>
      </c>
    </row>
    <row r="1159" spans="1:44" x14ac:dyDescent="0.25">
      <c r="A1159" s="20">
        <v>8670</v>
      </c>
      <c r="B1159" s="21">
        <v>9106056110</v>
      </c>
      <c r="C1159" s="22">
        <v>45941</v>
      </c>
      <c r="D1159" s="22">
        <v>45946</v>
      </c>
      <c r="E1159" s="23">
        <v>45941.7035777778</v>
      </c>
      <c r="F1159" s="21" t="s">
        <v>8249</v>
      </c>
      <c r="G1159" s="22"/>
      <c r="H1159" s="20" t="s">
        <v>4127</v>
      </c>
      <c r="I1159" s="21" t="s">
        <v>4128</v>
      </c>
      <c r="J1159" s="20" t="s">
        <v>4129</v>
      </c>
      <c r="K1159" s="20" t="s">
        <v>4130</v>
      </c>
      <c r="L1159" s="21" t="s">
        <v>4497</v>
      </c>
      <c r="M1159" s="20" t="s">
        <v>4498</v>
      </c>
      <c r="N1159" s="20" t="s">
        <v>4499</v>
      </c>
      <c r="O1159" s="20">
        <v>10</v>
      </c>
      <c r="P1159" s="21" t="s">
        <v>4137</v>
      </c>
      <c r="Q1159" s="20" t="s">
        <v>4098</v>
      </c>
      <c r="R1159" s="21" t="s">
        <v>4138</v>
      </c>
      <c r="S1159" s="21" t="s">
        <v>4133</v>
      </c>
      <c r="T1159" s="20">
        <v>111058</v>
      </c>
      <c r="U1159" s="20">
        <v>5</v>
      </c>
      <c r="V1159" s="20">
        <v>0</v>
      </c>
      <c r="W1159" s="20" t="s">
        <v>4498</v>
      </c>
      <c r="Y1159" s="22">
        <v>45941.7035769676</v>
      </c>
      <c r="AA1159" s="20" t="s">
        <v>4134</v>
      </c>
      <c r="AB1159" s="27">
        <v>9106056110</v>
      </c>
      <c r="AC1159" s="25" t="str">
        <f>VLOOKUP(AB1159,Data!AF:AG,2,0)</f>
        <v>9106056110-00035731</v>
      </c>
      <c r="AE1159" s="25" t="str">
        <f>VLOOKUP(AC1159,Data!A:G,7,0)</f>
        <v>00035731</v>
      </c>
      <c r="AF1159" s="25" t="str">
        <f>VLOOKUP(AC1159,Data!A:D,4,0)</f>
        <v>11/10/2025</v>
      </c>
      <c r="AG1159" s="20" t="s">
        <v>605</v>
      </c>
      <c r="AH1159" s="25" t="s">
        <v>3711</v>
      </c>
      <c r="AI1159" s="25" t="str">
        <f>VLOOKUP(AG1159,'mã win'!B:K,10,0)</f>
        <v>B</v>
      </c>
      <c r="AJ1159" s="20" t="str">
        <f>VLOOKUP(Q1159,'mã sp'!A:B,2,0)</f>
        <v>GM500</v>
      </c>
      <c r="AK1159" s="25" t="str">
        <f>VLOOKUP(AC1159,Data!A:F,6,0)</f>
        <v>K25TTM</v>
      </c>
      <c r="AL1159" s="20" t="str">
        <f t="shared" si="72"/>
        <v>2AER WM+ HPG Xóm Quán, Thủy Đường</v>
      </c>
      <c r="AM1159" s="20" t="str">
        <f>VLOOKUP(AC1159,Data!A:M,13,0)</f>
        <v>0104918404-025</v>
      </c>
      <c r="AO1159" s="20" t="str">
        <f t="shared" si="73"/>
        <v/>
      </c>
      <c r="AP1159" s="20" t="str">
        <f>IF(AND(AM1159="0104918404",AO1159=""),"WIN"&amp;L1159,IF(AO1159="",VLOOKUP(AM1159,'mã win'!B:J,9,0),""))</f>
        <v>WIN-025</v>
      </c>
      <c r="AQ1159" s="25" t="str">
        <f t="shared" si="74"/>
        <v>WIN-025</v>
      </c>
      <c r="AR1159" s="1">
        <f t="shared" si="75"/>
        <v>599713.19999999995</v>
      </c>
    </row>
    <row r="1160" spans="1:44" x14ac:dyDescent="0.25">
      <c r="A1160" s="20">
        <v>8671</v>
      </c>
      <c r="B1160" s="21">
        <v>9106056096</v>
      </c>
      <c r="C1160" s="22">
        <v>45941</v>
      </c>
      <c r="D1160" s="22">
        <v>45946</v>
      </c>
      <c r="E1160" s="23">
        <v>45941.704374965302</v>
      </c>
      <c r="F1160" s="21" t="s">
        <v>8250</v>
      </c>
      <c r="G1160" s="22"/>
      <c r="H1160" s="20" t="s">
        <v>4127</v>
      </c>
      <c r="I1160" s="21" t="s">
        <v>4128</v>
      </c>
      <c r="J1160" s="20" t="s">
        <v>4129</v>
      </c>
      <c r="K1160" s="20" t="s">
        <v>4130</v>
      </c>
      <c r="L1160" s="21" t="s">
        <v>4255</v>
      </c>
      <c r="M1160" s="20" t="s">
        <v>4256</v>
      </c>
      <c r="N1160" s="20" t="s">
        <v>4257</v>
      </c>
      <c r="O1160" s="20">
        <v>10</v>
      </c>
      <c r="P1160" s="21" t="s">
        <v>4135</v>
      </c>
      <c r="Q1160" s="20" t="s">
        <v>4086</v>
      </c>
      <c r="R1160" s="21" t="s">
        <v>4136</v>
      </c>
      <c r="S1160" s="21" t="s">
        <v>4133</v>
      </c>
      <c r="T1160" s="20">
        <v>45588</v>
      </c>
      <c r="U1160" s="20">
        <v>1</v>
      </c>
      <c r="V1160" s="20">
        <v>0</v>
      </c>
      <c r="W1160" s="20" t="s">
        <v>4256</v>
      </c>
      <c r="Y1160" s="22">
        <v>45941.704374340297</v>
      </c>
      <c r="AA1160" s="20" t="s">
        <v>4134</v>
      </c>
      <c r="AB1160" s="27">
        <v>9106056096</v>
      </c>
      <c r="AC1160" s="25" t="str">
        <f>VLOOKUP(AB1160,Data!AF:AG,2,0)</f>
        <v>9106056096-00033963</v>
      </c>
      <c r="AE1160" s="25" t="str">
        <f>VLOOKUP(AC1160,Data!A:G,7,0)</f>
        <v>00033963</v>
      </c>
      <c r="AF1160" s="25" t="str">
        <f>VLOOKUP(AC1160,Data!A:D,4,0)</f>
        <v>11/10/2025</v>
      </c>
      <c r="AG1160" s="20" t="s">
        <v>164</v>
      </c>
      <c r="AH1160" s="25" t="s">
        <v>3686</v>
      </c>
      <c r="AI1160" s="25" t="str">
        <f>VLOOKUP(AG1160,'mã win'!B:K,10,0)</f>
        <v>B</v>
      </c>
      <c r="AJ1160" s="20" t="str">
        <f>VLOOKUP(Q1160,'mã sp'!A:B,2,0)</f>
        <v>TH200</v>
      </c>
      <c r="AK1160" s="25" t="str">
        <f>VLOOKUP(AC1160,Data!A:F,6,0)</f>
        <v>K25TTM</v>
      </c>
      <c r="AL1160" s="20" t="str">
        <f t="shared" si="72"/>
        <v>2B39 WM+ THA Mậu Đông, Quảng Lưu</v>
      </c>
      <c r="AM1160" s="20" t="str">
        <f>VLOOKUP(AC1160,Data!A:M,13,0)</f>
        <v>0104918404-020</v>
      </c>
      <c r="AO1160" s="20" t="str">
        <f t="shared" si="73"/>
        <v/>
      </c>
      <c r="AP1160" s="20" t="str">
        <f>IF(AND(AM1160="0104918404",AO1160=""),"WIN"&amp;L1160,IF(AO1160="",VLOOKUP(AM1160,'mã win'!B:J,9,0),""))</f>
        <v>WIN-020</v>
      </c>
      <c r="AQ1160" s="25" t="str">
        <f t="shared" si="74"/>
        <v>WIN-020</v>
      </c>
      <c r="AR1160" s="1">
        <f t="shared" si="75"/>
        <v>49235.040000000001</v>
      </c>
    </row>
    <row r="1161" spans="1:44" x14ac:dyDescent="0.25">
      <c r="A1161" s="20">
        <v>8672</v>
      </c>
      <c r="B1161" s="21">
        <v>9106056099</v>
      </c>
      <c r="C1161" s="22">
        <v>45941</v>
      </c>
      <c r="D1161" s="22">
        <v>45946</v>
      </c>
      <c r="E1161" s="23">
        <v>45941.7043885069</v>
      </c>
      <c r="F1161" s="21" t="s">
        <v>8251</v>
      </c>
      <c r="G1161" s="22"/>
      <c r="H1161" s="20" t="s">
        <v>4127</v>
      </c>
      <c r="I1161" s="21" t="s">
        <v>4128</v>
      </c>
      <c r="J1161" s="20" t="s">
        <v>4129</v>
      </c>
      <c r="K1161" s="20" t="s">
        <v>4130</v>
      </c>
      <c r="L1161" s="21" t="s">
        <v>4408</v>
      </c>
      <c r="M1161" s="20" t="s">
        <v>4409</v>
      </c>
      <c r="N1161" s="20" t="s">
        <v>4410</v>
      </c>
      <c r="O1161" s="20">
        <v>10</v>
      </c>
      <c r="P1161" s="21" t="s">
        <v>4131</v>
      </c>
      <c r="Q1161" s="20" t="s">
        <v>4099</v>
      </c>
      <c r="R1161" s="21" t="s">
        <v>4132</v>
      </c>
      <c r="S1161" s="21" t="s">
        <v>4133</v>
      </c>
      <c r="T1161" s="20">
        <v>73431</v>
      </c>
      <c r="U1161" s="20">
        <v>1</v>
      </c>
      <c r="V1161" s="20">
        <v>0</v>
      </c>
      <c r="W1161" s="20" t="s">
        <v>4409</v>
      </c>
      <c r="Y1161" s="22">
        <v>45941.704388541701</v>
      </c>
      <c r="AA1161" s="20" t="s">
        <v>4134</v>
      </c>
      <c r="AB1161" s="27">
        <v>9106056099</v>
      </c>
      <c r="AC1161" s="25" t="str">
        <f>VLOOKUP(AB1161,Data!AF:AG,2,0)</f>
        <v>9106056099-00486070</v>
      </c>
      <c r="AE1161" s="25" t="str">
        <f>VLOOKUP(AC1161,Data!A:G,7,0)</f>
        <v>00486070</v>
      </c>
      <c r="AF1161" s="25" t="str">
        <f>VLOOKUP(AC1161,Data!A:D,4,0)</f>
        <v>11/10/2025</v>
      </c>
      <c r="AG1161" s="20" t="s">
        <v>55</v>
      </c>
      <c r="AH1161" s="25" t="s">
        <v>10643</v>
      </c>
      <c r="AI1161" s="25" t="str">
        <f>VLOOKUP(AG1161,'mã win'!B:K,10,0)</f>
        <v>B</v>
      </c>
      <c r="AJ1161" s="20" t="str">
        <f>VLOOKUP(Q1161,'mã sp'!A:B,2,0)</f>
        <v>CGM300</v>
      </c>
      <c r="AK1161" s="25" t="str">
        <f>VLOOKUP(AC1161,Data!A:F,6,0)</f>
        <v>K25TTM</v>
      </c>
      <c r="AL1161" s="20" t="str">
        <f t="shared" si="72"/>
        <v>2AYV WM+ HNI Thượng Hồng, Văn Bình</v>
      </c>
      <c r="AM1161" s="20" t="str">
        <f>VLOOKUP(AC1161,Data!A:M,13,0)</f>
        <v>0104918404-002</v>
      </c>
      <c r="AN1161" s="20">
        <f>MATCH(L1161,[1]Khach_hang!$O:$O,0)</f>
        <v>609</v>
      </c>
      <c r="AO1161" s="20" t="str">
        <f t="shared" si="73"/>
        <v>WIN2AYV</v>
      </c>
      <c r="AP1161" s="20" t="str">
        <f>IF(AND(AM1161="0104918404",AO1161=""),"WIN"&amp;L1161,IF(AO1161="",VLOOKUP(AM1161,'mã win'!B:J,9,0),""))</f>
        <v/>
      </c>
      <c r="AQ1161" s="25" t="str">
        <f t="shared" si="74"/>
        <v>WIN2AYV</v>
      </c>
      <c r="AR1161" s="1">
        <f t="shared" si="75"/>
        <v>79305.48</v>
      </c>
    </row>
    <row r="1162" spans="1:44" x14ac:dyDescent="0.25">
      <c r="A1162" s="20">
        <v>8673</v>
      </c>
      <c r="B1162" s="21">
        <v>9106056099</v>
      </c>
      <c r="C1162" s="22">
        <v>45941</v>
      </c>
      <c r="D1162" s="22">
        <v>45946</v>
      </c>
      <c r="E1162" s="23">
        <v>45941.7043885069</v>
      </c>
      <c r="F1162" s="21" t="s">
        <v>8251</v>
      </c>
      <c r="G1162" s="22"/>
      <c r="H1162" s="20" t="s">
        <v>4127</v>
      </c>
      <c r="I1162" s="21" t="s">
        <v>4128</v>
      </c>
      <c r="J1162" s="20" t="s">
        <v>4129</v>
      </c>
      <c r="K1162" s="20" t="s">
        <v>4130</v>
      </c>
      <c r="L1162" s="21" t="s">
        <v>4408</v>
      </c>
      <c r="M1162" s="20" t="s">
        <v>4409</v>
      </c>
      <c r="N1162" s="20" t="s">
        <v>4410</v>
      </c>
      <c r="O1162" s="20">
        <v>20</v>
      </c>
      <c r="P1162" s="21" t="s">
        <v>4137</v>
      </c>
      <c r="Q1162" s="20" t="s">
        <v>4098</v>
      </c>
      <c r="R1162" s="21" t="s">
        <v>4138</v>
      </c>
      <c r="S1162" s="21" t="s">
        <v>4133</v>
      </c>
      <c r="T1162" s="20">
        <v>111058</v>
      </c>
      <c r="U1162" s="20">
        <v>1</v>
      </c>
      <c r="V1162" s="20">
        <v>0</v>
      </c>
      <c r="W1162" s="20" t="s">
        <v>4409</v>
      </c>
      <c r="Y1162" s="22">
        <v>45941.704388541701</v>
      </c>
      <c r="AA1162" s="20" t="s">
        <v>4134</v>
      </c>
      <c r="AB1162" s="27">
        <v>9106056099</v>
      </c>
      <c r="AC1162" s="25" t="str">
        <f>VLOOKUP(AB1162,Data!AF:AG,2,0)</f>
        <v>9106056099-00486070</v>
      </c>
      <c r="AE1162" s="25" t="str">
        <f>VLOOKUP(AC1162,Data!A:G,7,0)</f>
        <v>00486070</v>
      </c>
      <c r="AF1162" s="25" t="str">
        <f>VLOOKUP(AC1162,Data!A:D,4,0)</f>
        <v>11/10/2025</v>
      </c>
      <c r="AG1162" s="20" t="s">
        <v>55</v>
      </c>
      <c r="AH1162" s="25" t="s">
        <v>10643</v>
      </c>
      <c r="AI1162" s="25" t="str">
        <f>VLOOKUP(AG1162,'mã win'!B:K,10,0)</f>
        <v>B</v>
      </c>
      <c r="AJ1162" s="20" t="str">
        <f>VLOOKUP(Q1162,'mã sp'!A:B,2,0)</f>
        <v>GM500</v>
      </c>
      <c r="AK1162" s="25" t="str">
        <f>VLOOKUP(AC1162,Data!A:F,6,0)</f>
        <v>K25TTM</v>
      </c>
      <c r="AL1162" s="20" t="str">
        <f t="shared" si="72"/>
        <v>2AYV WM+ HNI Thượng Hồng, Văn Bình</v>
      </c>
      <c r="AM1162" s="20" t="str">
        <f>VLOOKUP(AC1162,Data!A:M,13,0)</f>
        <v>0104918404-002</v>
      </c>
      <c r="AN1162" s="20">
        <f>MATCH(L1162,[1]Khach_hang!$O:$O,0)</f>
        <v>609</v>
      </c>
      <c r="AO1162" s="20" t="str">
        <f t="shared" si="73"/>
        <v>WIN2AYV</v>
      </c>
      <c r="AP1162" s="20" t="str">
        <f>IF(AND(AM1162="0104918404",AO1162=""),"WIN"&amp;L1162,IF(AO1162="",VLOOKUP(AM1162,'mã win'!B:J,9,0),""))</f>
        <v/>
      </c>
      <c r="AQ1162" s="25" t="str">
        <f t="shared" si="74"/>
        <v>WIN2AYV</v>
      </c>
      <c r="AR1162" s="1">
        <f t="shared" si="75"/>
        <v>119942.64</v>
      </c>
    </row>
    <row r="1163" spans="1:44" x14ac:dyDescent="0.25">
      <c r="A1163" s="20">
        <v>8674</v>
      </c>
      <c r="B1163" s="21">
        <v>9106056099</v>
      </c>
      <c r="C1163" s="22">
        <v>45941</v>
      </c>
      <c r="D1163" s="22">
        <v>45946</v>
      </c>
      <c r="E1163" s="23">
        <v>45941.7043885069</v>
      </c>
      <c r="F1163" s="21" t="s">
        <v>8251</v>
      </c>
      <c r="G1163" s="22"/>
      <c r="H1163" s="20" t="s">
        <v>4127</v>
      </c>
      <c r="I1163" s="21" t="s">
        <v>4128</v>
      </c>
      <c r="J1163" s="20" t="s">
        <v>4129</v>
      </c>
      <c r="K1163" s="20" t="s">
        <v>4130</v>
      </c>
      <c r="L1163" s="21" t="s">
        <v>4408</v>
      </c>
      <c r="M1163" s="20" t="s">
        <v>4409</v>
      </c>
      <c r="N1163" s="20" t="s">
        <v>4410</v>
      </c>
      <c r="O1163" s="20">
        <v>30</v>
      </c>
      <c r="P1163" s="21" t="s">
        <v>4139</v>
      </c>
      <c r="Q1163" s="20" t="s">
        <v>3948</v>
      </c>
      <c r="R1163" s="21" t="s">
        <v>4140</v>
      </c>
      <c r="S1163" s="21" t="s">
        <v>4133</v>
      </c>
      <c r="T1163" s="20">
        <v>74250</v>
      </c>
      <c r="U1163" s="20">
        <v>1</v>
      </c>
      <c r="V1163" s="20">
        <v>0</v>
      </c>
      <c r="W1163" s="20" t="s">
        <v>4409</v>
      </c>
      <c r="Y1163" s="22">
        <v>45941.704388541701</v>
      </c>
      <c r="AA1163" s="20" t="s">
        <v>4134</v>
      </c>
      <c r="AB1163" s="27">
        <v>9106056099</v>
      </c>
      <c r="AC1163" s="25" t="str">
        <f>VLOOKUP(AB1163,Data!AF:AG,2,0)</f>
        <v>9106056099-00486070</v>
      </c>
      <c r="AE1163" s="25" t="str">
        <f>VLOOKUP(AC1163,Data!A:G,7,0)</f>
        <v>00486070</v>
      </c>
      <c r="AF1163" s="25" t="str">
        <f>VLOOKUP(AC1163,Data!A:D,4,0)</f>
        <v>11/10/2025</v>
      </c>
      <c r="AG1163" s="20" t="s">
        <v>55</v>
      </c>
      <c r="AH1163" s="25" t="s">
        <v>10643</v>
      </c>
      <c r="AI1163" s="25" t="str">
        <f>VLOOKUP(AG1163,'mã win'!B:K,10,0)</f>
        <v>B</v>
      </c>
      <c r="AJ1163" s="20" t="str">
        <f>VLOOKUP(Q1163,'mã sp'!A:B,2,0)</f>
        <v>CC300</v>
      </c>
      <c r="AK1163" s="25" t="str">
        <f>VLOOKUP(AC1163,Data!A:F,6,0)</f>
        <v>K25TTM</v>
      </c>
      <c r="AL1163" s="20" t="str">
        <f t="shared" si="72"/>
        <v>2AYV WM+ HNI Thượng Hồng, Văn Bình</v>
      </c>
      <c r="AM1163" s="20" t="str">
        <f>VLOOKUP(AC1163,Data!A:M,13,0)</f>
        <v>0104918404-002</v>
      </c>
      <c r="AN1163" s="20">
        <f>MATCH(L1163,[1]Khach_hang!$O:$O,0)</f>
        <v>609</v>
      </c>
      <c r="AO1163" s="20" t="str">
        <f t="shared" si="73"/>
        <v>WIN2AYV</v>
      </c>
      <c r="AP1163" s="20" t="str">
        <f>IF(AND(AM1163="0104918404",AO1163=""),"WIN"&amp;L1163,IF(AO1163="",VLOOKUP(AM1163,'mã win'!B:J,9,0),""))</f>
        <v/>
      </c>
      <c r="AQ1163" s="25" t="str">
        <f t="shared" si="74"/>
        <v>WIN2AYV</v>
      </c>
      <c r="AR1163" s="1">
        <f t="shared" si="75"/>
        <v>80190</v>
      </c>
    </row>
    <row r="1164" spans="1:44" x14ac:dyDescent="0.25">
      <c r="A1164" s="20">
        <v>8675</v>
      </c>
      <c r="B1164" s="21">
        <v>9106056100</v>
      </c>
      <c r="C1164" s="22">
        <v>45941</v>
      </c>
      <c r="D1164" s="22">
        <v>45941</v>
      </c>
      <c r="E1164" s="23">
        <v>45941.704784062502</v>
      </c>
      <c r="F1164" s="21" t="s">
        <v>8252</v>
      </c>
      <c r="G1164" s="22"/>
      <c r="H1164" s="20" t="s">
        <v>4127</v>
      </c>
      <c r="I1164" s="21" t="s">
        <v>4128</v>
      </c>
      <c r="J1164" s="20" t="s">
        <v>4129</v>
      </c>
      <c r="K1164" s="20" t="s">
        <v>4130</v>
      </c>
      <c r="L1164" s="21" t="s">
        <v>8253</v>
      </c>
      <c r="M1164" s="20" t="s">
        <v>8254</v>
      </c>
      <c r="N1164" s="20" t="s">
        <v>8255</v>
      </c>
      <c r="O1164" s="20">
        <v>10</v>
      </c>
      <c r="P1164" s="21" t="s">
        <v>4152</v>
      </c>
      <c r="Q1164" s="20" t="s">
        <v>4012</v>
      </c>
      <c r="R1164" s="21" t="s">
        <v>4153</v>
      </c>
      <c r="S1164" s="21" t="s">
        <v>4133</v>
      </c>
      <c r="T1164" s="20">
        <v>50182</v>
      </c>
      <c r="U1164" s="20">
        <v>2</v>
      </c>
      <c r="V1164" s="20">
        <v>0</v>
      </c>
      <c r="W1164" s="20" t="s">
        <v>8254</v>
      </c>
      <c r="X1164" s="20" t="s">
        <v>4161</v>
      </c>
      <c r="Y1164" s="22">
        <v>45941.704785532398</v>
      </c>
      <c r="Z1164" s="20" t="s">
        <v>8256</v>
      </c>
      <c r="AA1164" s="20" t="s">
        <v>4134</v>
      </c>
      <c r="AB1164" s="27">
        <v>9106056100</v>
      </c>
      <c r="AC1164" s="25" t="str">
        <f>VLOOKUP(AB1164,Data!AF:AG,2,0)</f>
        <v>9106056100-00018402</v>
      </c>
      <c r="AE1164" s="25" t="str">
        <f>VLOOKUP(AC1164,Data!A:G,7,0)</f>
        <v>00018402</v>
      </c>
      <c r="AF1164" s="25" t="str">
        <f>VLOOKUP(AC1164,Data!A:D,4,0)</f>
        <v>11/10/2025</v>
      </c>
      <c r="AG1164" s="20" t="s">
        <v>125</v>
      </c>
      <c r="AH1164" s="25" t="s">
        <v>3606</v>
      </c>
      <c r="AI1164" s="25" t="str">
        <f>VLOOKUP(AG1164,'mã win'!B:K,10,0)</f>
        <v>B</v>
      </c>
      <c r="AJ1164" s="20" t="str">
        <f>VLOOKUP(Q1164,'mã sp'!A:B,2,0)</f>
        <v>GTLX250G</v>
      </c>
      <c r="AK1164" s="25" t="str">
        <f>VLOOKUP(AC1164,Data!A:F,6,0)</f>
        <v>K25TTM</v>
      </c>
      <c r="AL1164" s="20" t="str">
        <f t="shared" si="72"/>
        <v>3642 WM+ PTO Băng 1, Quang Trung</v>
      </c>
      <c r="AM1164" s="20" t="str">
        <f>VLOOKUP(AC1164,Data!A:M,13,0)</f>
        <v>0104918404-003</v>
      </c>
      <c r="AO1164" s="20" t="str">
        <f t="shared" si="73"/>
        <v/>
      </c>
      <c r="AP1164" s="20" t="str">
        <f>IF(AND(AM1164="0104918404",AO1164=""),"WIN"&amp;L1164,IF(AO1164="",VLOOKUP(AM1164,'mã win'!B:J,9,0),""))</f>
        <v>WIN-PTO-00-003</v>
      </c>
      <c r="AQ1164" s="25" t="str">
        <f t="shared" si="74"/>
        <v>WIN-PTO-00-003</v>
      </c>
      <c r="AR1164" s="1">
        <f t="shared" si="75"/>
        <v>108393.12</v>
      </c>
    </row>
    <row r="1165" spans="1:44" x14ac:dyDescent="0.25">
      <c r="A1165" s="20">
        <v>8676</v>
      </c>
      <c r="B1165" s="21">
        <v>9106056101</v>
      </c>
      <c r="C1165" s="22">
        <v>45941</v>
      </c>
      <c r="D1165" s="22">
        <v>45941</v>
      </c>
      <c r="E1165" s="23">
        <v>45941.706074224501</v>
      </c>
      <c r="F1165" s="21" t="s">
        <v>8257</v>
      </c>
      <c r="G1165" s="22"/>
      <c r="H1165" s="20" t="s">
        <v>4127</v>
      </c>
      <c r="I1165" s="21" t="s">
        <v>4128</v>
      </c>
      <c r="J1165" s="20" t="s">
        <v>4129</v>
      </c>
      <c r="K1165" s="20" t="s">
        <v>4130</v>
      </c>
      <c r="L1165" s="21" t="s">
        <v>6152</v>
      </c>
      <c r="M1165" s="20" t="s">
        <v>6153</v>
      </c>
      <c r="N1165" s="20" t="s">
        <v>6154</v>
      </c>
      <c r="O1165" s="20">
        <v>10</v>
      </c>
      <c r="P1165" s="21" t="s">
        <v>4152</v>
      </c>
      <c r="Q1165" s="20" t="s">
        <v>4012</v>
      </c>
      <c r="R1165" s="21" t="s">
        <v>4153</v>
      </c>
      <c r="S1165" s="21" t="s">
        <v>4133</v>
      </c>
      <c r="T1165" s="20">
        <v>50182</v>
      </c>
      <c r="U1165" s="20">
        <v>1</v>
      </c>
      <c r="V1165" s="20">
        <v>0</v>
      </c>
      <c r="W1165" s="20" t="s">
        <v>6153</v>
      </c>
      <c r="Y1165" s="22">
        <v>45941.706073576403</v>
      </c>
      <c r="AA1165" s="20" t="s">
        <v>4134</v>
      </c>
      <c r="AB1165" s="27">
        <v>9106056101</v>
      </c>
      <c r="AC1165" s="25" t="str">
        <f>VLOOKUP(AB1165,Data!AF:AG,2,0)</f>
        <v>9106056101-00486071</v>
      </c>
      <c r="AE1165" s="25" t="str">
        <f>VLOOKUP(AC1165,Data!A:G,7,0)</f>
        <v>00486071</v>
      </c>
      <c r="AF1165" s="25" t="str">
        <f>VLOOKUP(AC1165,Data!A:D,4,0)</f>
        <v>11/10/2025</v>
      </c>
      <c r="AG1165" s="20" t="s">
        <v>55</v>
      </c>
      <c r="AH1165" s="25" t="s">
        <v>14537</v>
      </c>
      <c r="AI1165" s="25" t="str">
        <f>VLOOKUP(AG1165,'mã win'!B:K,10,0)</f>
        <v>B</v>
      </c>
      <c r="AJ1165" s="20" t="str">
        <f>VLOOKUP(Q1165,'mã sp'!A:B,2,0)</f>
        <v>GTLX250G</v>
      </c>
      <c r="AK1165" s="25" t="str">
        <f>VLOOKUP(AC1165,Data!A:F,6,0)</f>
        <v>K25TTM</v>
      </c>
      <c r="AL1165" s="20" t="str">
        <f t="shared" si="72"/>
        <v>2AWK WM+ HNI Ngự Tiền, Thanh Lâm</v>
      </c>
      <c r="AM1165" s="20" t="str">
        <f>VLOOKUP(AC1165,Data!A:M,13,0)</f>
        <v>0104918404-002</v>
      </c>
      <c r="AN1165" s="20">
        <f>MATCH(L1165,[1]Khach_hang!$O:$O,0)</f>
        <v>587</v>
      </c>
      <c r="AO1165" s="20" t="str">
        <f t="shared" si="73"/>
        <v>WIN2AWK</v>
      </c>
      <c r="AP1165" s="20" t="str">
        <f>IF(AND(AM1165="0104918404",AO1165=""),"WIN"&amp;L1165,IF(AO1165="",VLOOKUP(AM1165,'mã win'!B:J,9,0),""))</f>
        <v/>
      </c>
      <c r="AQ1165" s="25" t="str">
        <f t="shared" si="74"/>
        <v>WIN2AWK</v>
      </c>
      <c r="AR1165" s="1">
        <f t="shared" si="75"/>
        <v>54196.56</v>
      </c>
    </row>
    <row r="1166" spans="1:44" x14ac:dyDescent="0.25">
      <c r="A1166" s="20">
        <v>8677</v>
      </c>
      <c r="B1166" s="21">
        <v>9106056101</v>
      </c>
      <c r="C1166" s="22">
        <v>45941</v>
      </c>
      <c r="D1166" s="22">
        <v>45941</v>
      </c>
      <c r="E1166" s="23">
        <v>45941.706074224501</v>
      </c>
      <c r="F1166" s="21" t="s">
        <v>8257</v>
      </c>
      <c r="G1166" s="22"/>
      <c r="H1166" s="20" t="s">
        <v>4127</v>
      </c>
      <c r="I1166" s="21" t="s">
        <v>4128</v>
      </c>
      <c r="J1166" s="20" t="s">
        <v>4129</v>
      </c>
      <c r="K1166" s="20" t="s">
        <v>4130</v>
      </c>
      <c r="L1166" s="21" t="s">
        <v>6152</v>
      </c>
      <c r="M1166" s="20" t="s">
        <v>6153</v>
      </c>
      <c r="N1166" s="20" t="s">
        <v>6154</v>
      </c>
      <c r="O1166" s="20">
        <v>20</v>
      </c>
      <c r="P1166" s="21" t="s">
        <v>4141</v>
      </c>
      <c r="Q1166" s="20" t="s">
        <v>4058</v>
      </c>
      <c r="R1166" s="21" t="s">
        <v>4142</v>
      </c>
      <c r="S1166" s="21" t="s">
        <v>4133</v>
      </c>
      <c r="T1166" s="20">
        <v>37720</v>
      </c>
      <c r="U1166" s="20">
        <v>2</v>
      </c>
      <c r="V1166" s="20">
        <v>0</v>
      </c>
      <c r="W1166" s="20" t="s">
        <v>6153</v>
      </c>
      <c r="Y1166" s="22">
        <v>45941.706073576403</v>
      </c>
      <c r="AA1166" s="20" t="s">
        <v>4134</v>
      </c>
      <c r="AB1166" s="27">
        <v>9106056101</v>
      </c>
      <c r="AC1166" s="25" t="str">
        <f>VLOOKUP(AB1166,Data!AF:AG,2,0)</f>
        <v>9106056101-00486071</v>
      </c>
      <c r="AE1166" s="25" t="str">
        <f>VLOOKUP(AC1166,Data!A:G,7,0)</f>
        <v>00486071</v>
      </c>
      <c r="AF1166" s="25" t="str">
        <f>VLOOKUP(AC1166,Data!A:D,4,0)</f>
        <v>11/10/2025</v>
      </c>
      <c r="AG1166" s="20" t="s">
        <v>55</v>
      </c>
      <c r="AH1166" s="25" t="s">
        <v>14537</v>
      </c>
      <c r="AI1166" s="25" t="str">
        <f>VLOOKUP(AG1166,'mã win'!B:K,10,0)</f>
        <v>B</v>
      </c>
      <c r="AJ1166" s="20" t="str">
        <f>VLOOKUP(Q1166,'mã sp'!A:B,2,0)</f>
        <v>MNH250</v>
      </c>
      <c r="AK1166" s="25" t="str">
        <f>VLOOKUP(AC1166,Data!A:F,6,0)</f>
        <v>K25TTM</v>
      </c>
      <c r="AL1166" s="20" t="str">
        <f t="shared" si="72"/>
        <v>2AWK WM+ HNI Ngự Tiền, Thanh Lâm</v>
      </c>
      <c r="AM1166" s="20" t="str">
        <f>VLOOKUP(AC1166,Data!A:M,13,0)</f>
        <v>0104918404-002</v>
      </c>
      <c r="AN1166" s="20">
        <f>MATCH(L1166,[1]Khach_hang!$O:$O,0)</f>
        <v>587</v>
      </c>
      <c r="AO1166" s="20" t="str">
        <f t="shared" si="73"/>
        <v>WIN2AWK</v>
      </c>
      <c r="AP1166" s="20" t="str">
        <f>IF(AND(AM1166="0104918404",AO1166=""),"WIN"&amp;L1166,IF(AO1166="",VLOOKUP(AM1166,'mã win'!B:J,9,0),""))</f>
        <v/>
      </c>
      <c r="AQ1166" s="25" t="str">
        <f t="shared" si="74"/>
        <v>WIN2AWK</v>
      </c>
      <c r="AR1166" s="1">
        <f t="shared" si="75"/>
        <v>81475.199999999997</v>
      </c>
    </row>
    <row r="1167" spans="1:44" x14ac:dyDescent="0.25">
      <c r="A1167" s="20">
        <v>8680</v>
      </c>
      <c r="B1167" s="21">
        <v>9106056102</v>
      </c>
      <c r="C1167" s="22">
        <v>45941</v>
      </c>
      <c r="D1167" s="22">
        <v>45946</v>
      </c>
      <c r="E1167" s="23">
        <v>45941.706505289403</v>
      </c>
      <c r="F1167" s="21" t="s">
        <v>8258</v>
      </c>
      <c r="G1167" s="22"/>
      <c r="H1167" s="20" t="s">
        <v>4127</v>
      </c>
      <c r="I1167" s="21" t="s">
        <v>4128</v>
      </c>
      <c r="J1167" s="20" t="s">
        <v>4129</v>
      </c>
      <c r="K1167" s="20" t="s">
        <v>4130</v>
      </c>
      <c r="L1167" s="21" t="s">
        <v>4408</v>
      </c>
      <c r="M1167" s="20" t="s">
        <v>4409</v>
      </c>
      <c r="N1167" s="20" t="s">
        <v>4410</v>
      </c>
      <c r="O1167" s="20">
        <v>10</v>
      </c>
      <c r="P1167" s="21" t="s">
        <v>4131</v>
      </c>
      <c r="Q1167" s="20" t="s">
        <v>4099</v>
      </c>
      <c r="R1167" s="21" t="s">
        <v>4132</v>
      </c>
      <c r="S1167" s="21" t="s">
        <v>4133</v>
      </c>
      <c r="T1167" s="20">
        <v>73431</v>
      </c>
      <c r="U1167" s="20">
        <v>6</v>
      </c>
      <c r="V1167" s="20">
        <v>0</v>
      </c>
      <c r="W1167" s="20" t="s">
        <v>4409</v>
      </c>
      <c r="Y1167" s="22">
        <v>45941.706504282403</v>
      </c>
      <c r="AA1167" s="20" t="s">
        <v>4134</v>
      </c>
      <c r="AB1167" s="27">
        <v>9106056102</v>
      </c>
      <c r="AC1167" s="25" t="str">
        <f>VLOOKUP(AB1167,Data!AF:AG,2,0)</f>
        <v>9106056102-00486072</v>
      </c>
      <c r="AE1167" s="25" t="str">
        <f>VLOOKUP(AC1167,Data!A:G,7,0)</f>
        <v>00486072</v>
      </c>
      <c r="AF1167" s="25" t="str">
        <f>VLOOKUP(AC1167,Data!A:D,4,0)</f>
        <v>11/10/2025</v>
      </c>
      <c r="AG1167" s="20" t="s">
        <v>55</v>
      </c>
      <c r="AH1167" s="25" t="s">
        <v>10643</v>
      </c>
      <c r="AI1167" s="25" t="str">
        <f>VLOOKUP(AG1167,'mã win'!B:K,10,0)</f>
        <v>B</v>
      </c>
      <c r="AJ1167" s="20" t="str">
        <f>VLOOKUP(Q1167,'mã sp'!A:B,2,0)</f>
        <v>CGM300</v>
      </c>
      <c r="AK1167" s="25" t="str">
        <f>VLOOKUP(AC1167,Data!A:F,6,0)</f>
        <v>K25TTM</v>
      </c>
      <c r="AL1167" s="20" t="str">
        <f t="shared" si="72"/>
        <v>2AYV WM+ HNI Thượng Hồng, Văn Bình</v>
      </c>
      <c r="AM1167" s="20" t="str">
        <f>VLOOKUP(AC1167,Data!A:M,13,0)</f>
        <v>0104918404-002</v>
      </c>
      <c r="AN1167" s="20">
        <f>MATCH(L1167,[1]Khach_hang!$O:$O,0)</f>
        <v>609</v>
      </c>
      <c r="AO1167" s="20" t="str">
        <f t="shared" si="73"/>
        <v>WIN2AYV</v>
      </c>
      <c r="AP1167" s="20" t="str">
        <f>IF(AND(AM1167="0104918404",AO1167=""),"WIN"&amp;L1167,IF(AO1167="",VLOOKUP(AM1167,'mã win'!B:J,9,0),""))</f>
        <v/>
      </c>
      <c r="AQ1167" s="25" t="str">
        <f t="shared" si="74"/>
        <v>WIN2AYV</v>
      </c>
      <c r="AR1167" s="1">
        <f t="shared" si="75"/>
        <v>475832.88</v>
      </c>
    </row>
    <row r="1168" spans="1:44" x14ac:dyDescent="0.25">
      <c r="A1168" s="20">
        <v>8681</v>
      </c>
      <c r="B1168" s="21">
        <v>9106056065</v>
      </c>
      <c r="C1168" s="22">
        <v>45941</v>
      </c>
      <c r="D1168" s="22">
        <v>45941</v>
      </c>
      <c r="E1168" s="23">
        <v>45941.708400844902</v>
      </c>
      <c r="F1168" s="21" t="s">
        <v>8259</v>
      </c>
      <c r="G1168" s="22"/>
      <c r="H1168" s="20" t="s">
        <v>4127</v>
      </c>
      <c r="I1168" s="21" t="s">
        <v>4128</v>
      </c>
      <c r="J1168" s="20" t="s">
        <v>4129</v>
      </c>
      <c r="K1168" s="20" t="s">
        <v>4130</v>
      </c>
      <c r="L1168" s="21" t="s">
        <v>6538</v>
      </c>
      <c r="M1168" s="20" t="s">
        <v>6539</v>
      </c>
      <c r="N1168" s="20" t="s">
        <v>6540</v>
      </c>
      <c r="O1168" s="20">
        <v>10</v>
      </c>
      <c r="P1168" s="21" t="s">
        <v>4152</v>
      </c>
      <c r="Q1168" s="20" t="s">
        <v>4012</v>
      </c>
      <c r="R1168" s="21" t="s">
        <v>4153</v>
      </c>
      <c r="S1168" s="21" t="s">
        <v>4133</v>
      </c>
      <c r="T1168" s="20">
        <v>50182</v>
      </c>
      <c r="U1168" s="20">
        <v>3</v>
      </c>
      <c r="V1168" s="20">
        <v>0</v>
      </c>
      <c r="W1168" s="20" t="s">
        <v>6539</v>
      </c>
      <c r="X1168" s="20" t="s">
        <v>6541</v>
      </c>
      <c r="Y1168" s="22">
        <v>45941.708400034702</v>
      </c>
      <c r="AA1168" s="20" t="s">
        <v>4134</v>
      </c>
      <c r="AB1168" s="27">
        <v>9106056065</v>
      </c>
      <c r="AC1168" s="25" t="str">
        <f>VLOOKUP(AB1168,Data!AF:AG,2,0)</f>
        <v>9106056065-00015095</v>
      </c>
      <c r="AE1168" s="25" t="str">
        <f>VLOOKUP(AC1168,Data!A:G,7,0)</f>
        <v>00015095</v>
      </c>
      <c r="AF1168" s="25" t="str">
        <f>VLOOKUP(AC1168,Data!A:D,4,0)</f>
        <v>11/10/2025</v>
      </c>
      <c r="AG1168" s="20" t="s">
        <v>373</v>
      </c>
      <c r="AH1168" s="25" t="s">
        <v>3612</v>
      </c>
      <c r="AI1168" s="25" t="str">
        <f>VLOOKUP(AG1168,'mã win'!B:K,10,0)</f>
        <v>B</v>
      </c>
      <c r="AJ1168" s="20" t="str">
        <f>VLOOKUP(Q1168,'mã sp'!A:B,2,0)</f>
        <v>GTLX250G</v>
      </c>
      <c r="AK1168" s="25" t="str">
        <f>VLOOKUP(AC1168,Data!A:F,6,0)</f>
        <v>K25TTM</v>
      </c>
      <c r="AL1168" s="20" t="str">
        <f t="shared" si="72"/>
        <v>5031 WM+ HTH 87 Phan Đình Giót</v>
      </c>
      <c r="AM1168" s="20" t="str">
        <f>VLOOKUP(AC1168,Data!A:M,13,0)</f>
        <v>0104918404-004</v>
      </c>
      <c r="AO1168" s="20" t="str">
        <f t="shared" si="73"/>
        <v/>
      </c>
      <c r="AP1168" s="20" t="str">
        <f>IF(AND(AM1168="0104918404",AO1168=""),"WIN"&amp;L1168,IF(AO1168="",VLOOKUP(AM1168,'mã win'!B:J,9,0),""))</f>
        <v>WIN-HTH-00-004</v>
      </c>
      <c r="AQ1168" s="25" t="str">
        <f t="shared" si="74"/>
        <v>WIN-HTH-00-004</v>
      </c>
      <c r="AR1168" s="1">
        <f t="shared" si="75"/>
        <v>162589.68</v>
      </c>
    </row>
    <row r="1169" spans="1:44" x14ac:dyDescent="0.25">
      <c r="A1169" s="20">
        <v>8682</v>
      </c>
      <c r="B1169" s="21">
        <v>9106056065</v>
      </c>
      <c r="C1169" s="22">
        <v>45941</v>
      </c>
      <c r="D1169" s="22">
        <v>45941</v>
      </c>
      <c r="E1169" s="23">
        <v>45941.708400844902</v>
      </c>
      <c r="F1169" s="21" t="s">
        <v>8259</v>
      </c>
      <c r="G1169" s="22"/>
      <c r="H1169" s="20" t="s">
        <v>4127</v>
      </c>
      <c r="I1169" s="21" t="s">
        <v>4128</v>
      </c>
      <c r="J1169" s="20" t="s">
        <v>4129</v>
      </c>
      <c r="K1169" s="20" t="s">
        <v>4130</v>
      </c>
      <c r="L1169" s="21" t="s">
        <v>6538</v>
      </c>
      <c r="M1169" s="20" t="s">
        <v>6539</v>
      </c>
      <c r="N1169" s="20" t="s">
        <v>6540</v>
      </c>
      <c r="O1169" s="20">
        <v>20</v>
      </c>
      <c r="P1169" s="21" t="s">
        <v>4131</v>
      </c>
      <c r="Q1169" s="20" t="s">
        <v>4099</v>
      </c>
      <c r="R1169" s="21" t="s">
        <v>4132</v>
      </c>
      <c r="S1169" s="21" t="s">
        <v>4133</v>
      </c>
      <c r="T1169" s="20">
        <v>73431</v>
      </c>
      <c r="U1169" s="20">
        <v>3</v>
      </c>
      <c r="V1169" s="20">
        <v>0</v>
      </c>
      <c r="W1169" s="20" t="s">
        <v>6539</v>
      </c>
      <c r="X1169" s="20" t="s">
        <v>6541</v>
      </c>
      <c r="Y1169" s="22">
        <v>45941.708400034702</v>
      </c>
      <c r="AA1169" s="20" t="s">
        <v>4134</v>
      </c>
      <c r="AB1169" s="27">
        <v>9106056065</v>
      </c>
      <c r="AC1169" s="25" t="str">
        <f>VLOOKUP(AB1169,Data!AF:AG,2,0)</f>
        <v>9106056065-00015095</v>
      </c>
      <c r="AE1169" s="25" t="str">
        <f>VLOOKUP(AC1169,Data!A:G,7,0)</f>
        <v>00015095</v>
      </c>
      <c r="AF1169" s="25" t="str">
        <f>VLOOKUP(AC1169,Data!A:D,4,0)</f>
        <v>11/10/2025</v>
      </c>
      <c r="AG1169" s="20" t="s">
        <v>373</v>
      </c>
      <c r="AH1169" s="25" t="s">
        <v>3612</v>
      </c>
      <c r="AI1169" s="25" t="str">
        <f>VLOOKUP(AG1169,'mã win'!B:K,10,0)</f>
        <v>B</v>
      </c>
      <c r="AJ1169" s="20" t="str">
        <f>VLOOKUP(Q1169,'mã sp'!A:B,2,0)</f>
        <v>CGM300</v>
      </c>
      <c r="AK1169" s="25" t="str">
        <f>VLOOKUP(AC1169,Data!A:F,6,0)</f>
        <v>K25TTM</v>
      </c>
      <c r="AL1169" s="20" t="str">
        <f t="shared" si="72"/>
        <v>5031 WM+ HTH 87 Phan Đình Giót</v>
      </c>
      <c r="AM1169" s="20" t="str">
        <f>VLOOKUP(AC1169,Data!A:M,13,0)</f>
        <v>0104918404-004</v>
      </c>
      <c r="AO1169" s="20" t="str">
        <f t="shared" si="73"/>
        <v/>
      </c>
      <c r="AP1169" s="20" t="str">
        <f>IF(AND(AM1169="0104918404",AO1169=""),"WIN"&amp;L1169,IF(AO1169="",VLOOKUP(AM1169,'mã win'!B:J,9,0),""))</f>
        <v>WIN-HTH-00-004</v>
      </c>
      <c r="AQ1169" s="25" t="str">
        <f t="shared" si="74"/>
        <v>WIN-HTH-00-004</v>
      </c>
      <c r="AR1169" s="1">
        <f t="shared" si="75"/>
        <v>237916.44</v>
      </c>
    </row>
    <row r="1170" spans="1:44" x14ac:dyDescent="0.25">
      <c r="A1170" s="20">
        <v>8683</v>
      </c>
      <c r="B1170" s="21">
        <v>9106056187</v>
      </c>
      <c r="C1170" s="22">
        <v>45941</v>
      </c>
      <c r="D1170" s="22">
        <v>45941</v>
      </c>
      <c r="E1170" s="23">
        <v>45941.710898032397</v>
      </c>
      <c r="F1170" s="21" t="s">
        <v>8260</v>
      </c>
      <c r="G1170" s="22"/>
      <c r="H1170" s="20" t="s">
        <v>4127</v>
      </c>
      <c r="I1170" s="21" t="s">
        <v>4128</v>
      </c>
      <c r="J1170" s="20" t="s">
        <v>4129</v>
      </c>
      <c r="K1170" s="20" t="s">
        <v>4130</v>
      </c>
      <c r="L1170" s="21" t="s">
        <v>6709</v>
      </c>
      <c r="M1170" s="20" t="s">
        <v>6710</v>
      </c>
      <c r="N1170" s="20" t="s">
        <v>6711</v>
      </c>
      <c r="O1170" s="20">
        <v>10</v>
      </c>
      <c r="P1170" s="21" t="s">
        <v>4150</v>
      </c>
      <c r="Q1170" s="20" t="s">
        <v>3966</v>
      </c>
      <c r="R1170" s="21" t="s">
        <v>4151</v>
      </c>
      <c r="S1170" s="21" t="s">
        <v>4133</v>
      </c>
      <c r="T1170" s="20">
        <v>70950</v>
      </c>
      <c r="U1170" s="20">
        <v>1</v>
      </c>
      <c r="V1170" s="20">
        <v>0</v>
      </c>
      <c r="W1170" s="20" t="s">
        <v>6710</v>
      </c>
      <c r="X1170" s="20" t="s">
        <v>4161</v>
      </c>
      <c r="Y1170" s="22">
        <v>45941.710896990699</v>
      </c>
      <c r="AA1170" s="20" t="s">
        <v>4134</v>
      </c>
      <c r="AB1170" s="27">
        <v>9106056187</v>
      </c>
      <c r="AC1170" s="25" t="str">
        <f>VLOOKUP(AB1170,Data!AF:AG,2,0)</f>
        <v>9106056187-00486106</v>
      </c>
      <c r="AE1170" s="25" t="str">
        <f>VLOOKUP(AC1170,Data!A:G,7,0)</f>
        <v>00486106</v>
      </c>
      <c r="AF1170" s="25" t="str">
        <f>VLOOKUP(AC1170,Data!A:D,4,0)</f>
        <v>11/10/2025</v>
      </c>
      <c r="AG1170" s="20" t="s">
        <v>55</v>
      </c>
      <c r="AH1170" s="25" t="s">
        <v>10064</v>
      </c>
      <c r="AI1170" s="25" t="str">
        <f>VLOOKUP(AG1170,'mã win'!B:K,10,0)</f>
        <v>B</v>
      </c>
      <c r="AJ1170" s="20" t="str">
        <f>VLOOKUP(Q1170,'mã sp'!A:B,2,0)</f>
        <v>CN300</v>
      </c>
      <c r="AK1170" s="25" t="str">
        <f>VLOOKUP(AC1170,Data!A:F,6,0)</f>
        <v>K25TTM</v>
      </c>
      <c r="AL1170" s="20" t="str">
        <f t="shared" si="72"/>
        <v>2816 WM+ HNI 198 Hoàng Mai</v>
      </c>
      <c r="AM1170" s="20" t="str">
        <f>VLOOKUP(AC1170,Data!A:M,13,0)</f>
        <v>0104918404-002</v>
      </c>
      <c r="AN1170" s="20">
        <f>MATCH(L1170,[1]Khach_hang!$O:$O,0)</f>
        <v>378</v>
      </c>
      <c r="AO1170" s="20" t="str">
        <f t="shared" si="73"/>
        <v>WIN2816</v>
      </c>
      <c r="AP1170" s="20" t="str">
        <f>IF(AND(AM1170="0104918404",AO1170=""),"WIN"&amp;L1170,IF(AO1170="",VLOOKUP(AM1170,'mã win'!B:J,9,0),""))</f>
        <v/>
      </c>
      <c r="AQ1170" s="25" t="str">
        <f t="shared" si="74"/>
        <v>WIN2816</v>
      </c>
      <c r="AR1170" s="1">
        <f t="shared" si="75"/>
        <v>76626</v>
      </c>
    </row>
    <row r="1171" spans="1:44" x14ac:dyDescent="0.25">
      <c r="A1171" s="20">
        <v>8685</v>
      </c>
      <c r="B1171" s="21">
        <v>9106056160</v>
      </c>
      <c r="C1171" s="22">
        <v>45941</v>
      </c>
      <c r="D1171" s="22">
        <v>45946</v>
      </c>
      <c r="E1171" s="23">
        <v>45941.7127799421</v>
      </c>
      <c r="F1171" s="21" t="s">
        <v>8261</v>
      </c>
      <c r="G1171" s="22"/>
      <c r="H1171" s="20" t="s">
        <v>4127</v>
      </c>
      <c r="I1171" s="21" t="s">
        <v>4128</v>
      </c>
      <c r="J1171" s="20" t="s">
        <v>4129</v>
      </c>
      <c r="K1171" s="20" t="s">
        <v>4130</v>
      </c>
      <c r="L1171" s="21" t="s">
        <v>5774</v>
      </c>
      <c r="M1171" s="20" t="s">
        <v>5775</v>
      </c>
      <c r="N1171" s="20" t="s">
        <v>5776</v>
      </c>
      <c r="O1171" s="20">
        <v>10</v>
      </c>
      <c r="P1171" s="21" t="s">
        <v>4135</v>
      </c>
      <c r="Q1171" s="20" t="s">
        <v>4086</v>
      </c>
      <c r="R1171" s="21" t="s">
        <v>4136</v>
      </c>
      <c r="S1171" s="21" t="s">
        <v>4133</v>
      </c>
      <c r="T1171" s="20">
        <v>45588</v>
      </c>
      <c r="U1171" s="20">
        <v>1</v>
      </c>
      <c r="V1171" s="20">
        <v>0</v>
      </c>
      <c r="W1171" s="20" t="s">
        <v>5777</v>
      </c>
      <c r="Y1171" s="22">
        <v>45941.7127792014</v>
      </c>
      <c r="AA1171" s="20" t="s">
        <v>4134</v>
      </c>
      <c r="AB1171" s="27">
        <v>9106056160</v>
      </c>
      <c r="AC1171" s="25" t="str">
        <f>VLOOKUP(AB1171,Data!AF:AG,2,0)</f>
        <v>9106056160-00004400</v>
      </c>
      <c r="AE1171" s="25" t="str">
        <f>VLOOKUP(AC1171,Data!A:G,7,0)</f>
        <v>00004400</v>
      </c>
      <c r="AF1171" s="25" t="str">
        <f>VLOOKUP(AC1171,Data!A:D,4,0)</f>
        <v>11/10/2025</v>
      </c>
      <c r="AG1171" s="20" t="s">
        <v>2704</v>
      </c>
      <c r="AH1171" s="25" t="s">
        <v>3759</v>
      </c>
      <c r="AI1171" s="25" t="str">
        <f>VLOOKUP(AG1171,'mã win'!B:K,10,0)</f>
        <v>B</v>
      </c>
      <c r="AJ1171" s="20" t="str">
        <f>VLOOKUP(Q1171,'mã sp'!A:B,2,0)</f>
        <v>TH200</v>
      </c>
      <c r="AK1171" s="25" t="str">
        <f>VLOOKUP(AC1171,Data!A:F,6,0)</f>
        <v>K25TTM</v>
      </c>
      <c r="AL1171" s="20" t="str">
        <f t="shared" si="72"/>
        <v>6218 WM+ TQG 03 TDP Tân Bắc, Sơn Dương</v>
      </c>
      <c r="AM1171" s="20" t="str">
        <f>VLOOKUP(AC1171,Data!A:M,13,0)</f>
        <v>0104918404-038</v>
      </c>
      <c r="AO1171" s="20" t="str">
        <f t="shared" si="73"/>
        <v/>
      </c>
      <c r="AP1171" s="20" t="str">
        <f>IF(AND(AM1171="0104918404",AO1171=""),"WIN"&amp;L1171,IF(AO1171="",VLOOKUP(AM1171,'mã win'!B:J,9,0),""))</f>
        <v>WIN-038</v>
      </c>
      <c r="AQ1171" s="25" t="str">
        <f t="shared" si="74"/>
        <v>WIN-038</v>
      </c>
      <c r="AR1171" s="1">
        <f t="shared" si="75"/>
        <v>49235.040000000001</v>
      </c>
    </row>
    <row r="1172" spans="1:44" x14ac:dyDescent="0.25">
      <c r="A1172" s="20">
        <v>8686</v>
      </c>
      <c r="B1172" s="21">
        <v>9106056212</v>
      </c>
      <c r="C1172" s="22">
        <v>45941</v>
      </c>
      <c r="D1172" s="22">
        <v>45941</v>
      </c>
      <c r="E1172" s="23">
        <v>45941.719189895797</v>
      </c>
      <c r="F1172" s="21" t="s">
        <v>8262</v>
      </c>
      <c r="G1172" s="22"/>
      <c r="H1172" s="20" t="s">
        <v>4127</v>
      </c>
      <c r="I1172" s="21" t="s">
        <v>4128</v>
      </c>
      <c r="J1172" s="20" t="s">
        <v>4129</v>
      </c>
      <c r="K1172" s="20" t="s">
        <v>4130</v>
      </c>
      <c r="L1172" s="21" t="s">
        <v>4913</v>
      </c>
      <c r="M1172" s="20" t="s">
        <v>4914</v>
      </c>
      <c r="N1172" s="20" t="s">
        <v>4915</v>
      </c>
      <c r="O1172" s="20">
        <v>10</v>
      </c>
      <c r="P1172" s="21" t="s">
        <v>4139</v>
      </c>
      <c r="Q1172" s="20" t="s">
        <v>3948</v>
      </c>
      <c r="R1172" s="21" t="s">
        <v>4140</v>
      </c>
      <c r="S1172" s="21" t="s">
        <v>4133</v>
      </c>
      <c r="T1172" s="20">
        <v>74250</v>
      </c>
      <c r="U1172" s="20">
        <v>2</v>
      </c>
      <c r="V1172" s="20">
        <v>0</v>
      </c>
      <c r="W1172" s="20" t="s">
        <v>4914</v>
      </c>
      <c r="Y1172" s="22">
        <v>45941.719189004602</v>
      </c>
      <c r="AA1172" s="20" t="s">
        <v>4134</v>
      </c>
      <c r="AB1172" s="27">
        <v>9106056212</v>
      </c>
      <c r="AC1172" s="25" t="str">
        <f>VLOOKUP(AB1172,Data!AF:AG,2,0)</f>
        <v>9106056212-00004843</v>
      </c>
      <c r="AE1172" s="25" t="str">
        <f>VLOOKUP(AC1172,Data!A:G,7,0)</f>
        <v>00004843</v>
      </c>
      <c r="AF1172" s="25" t="str">
        <f>VLOOKUP(AC1172,Data!A:D,4,0)</f>
        <v>11/10/2025</v>
      </c>
      <c r="AG1172" s="20" t="s">
        <v>2974</v>
      </c>
      <c r="AH1172" s="25" t="s">
        <v>3769</v>
      </c>
      <c r="AI1172" s="25" t="str">
        <f>VLOOKUP(AG1172,'mã win'!B:K,10,0)</f>
        <v>N</v>
      </c>
      <c r="AJ1172" s="20" t="str">
        <f>VLOOKUP(Q1172,'mã sp'!A:B,2,0)</f>
        <v>CC300</v>
      </c>
      <c r="AK1172" s="25" t="str">
        <f>VLOOKUP(AC1172,Data!A:F,6,0)</f>
        <v>K25TTM</v>
      </c>
      <c r="AL1172" s="20" t="str">
        <f t="shared" si="72"/>
        <v>6571 WM+ LAN 16 Nguyễn Văn Tiếp</v>
      </c>
      <c r="AM1172" s="20" t="str">
        <f>VLOOKUP(AC1172,Data!A:M,13,0)</f>
        <v>0104918404-041</v>
      </c>
      <c r="AO1172" s="20" t="str">
        <f t="shared" si="73"/>
        <v/>
      </c>
      <c r="AP1172" s="20" t="str">
        <f>IF(AND(AM1172="0104918404",AO1172=""),"WIN"&amp;L1172,IF(AO1172="",VLOOKUP(AM1172,'mã win'!B:J,9,0),""))</f>
        <v>WIN-041</v>
      </c>
      <c r="AQ1172" s="25" t="str">
        <f t="shared" si="74"/>
        <v>WIN-041</v>
      </c>
      <c r="AR1172" s="1">
        <f t="shared" si="75"/>
        <v>160380</v>
      </c>
    </row>
    <row r="1173" spans="1:44" x14ac:dyDescent="0.25">
      <c r="A1173" s="20">
        <v>8687</v>
      </c>
      <c r="B1173" s="21">
        <v>9106056212</v>
      </c>
      <c r="C1173" s="22">
        <v>45941</v>
      </c>
      <c r="D1173" s="22">
        <v>45941</v>
      </c>
      <c r="E1173" s="23">
        <v>45941.719189895797</v>
      </c>
      <c r="F1173" s="21" t="s">
        <v>8262</v>
      </c>
      <c r="G1173" s="22"/>
      <c r="H1173" s="20" t="s">
        <v>4127</v>
      </c>
      <c r="I1173" s="21" t="s">
        <v>4128</v>
      </c>
      <c r="J1173" s="20" t="s">
        <v>4129</v>
      </c>
      <c r="K1173" s="20" t="s">
        <v>4130</v>
      </c>
      <c r="L1173" s="21" t="s">
        <v>4913</v>
      </c>
      <c r="M1173" s="20" t="s">
        <v>4914</v>
      </c>
      <c r="N1173" s="20" t="s">
        <v>4915</v>
      </c>
      <c r="O1173" s="20">
        <v>20</v>
      </c>
      <c r="P1173" s="21" t="s">
        <v>4168</v>
      </c>
      <c r="Q1173" s="20" t="s">
        <v>3992</v>
      </c>
      <c r="R1173" s="21" t="s">
        <v>4169</v>
      </c>
      <c r="S1173" s="21" t="s">
        <v>4133</v>
      </c>
      <c r="T1173" s="20">
        <v>111606</v>
      </c>
      <c r="U1173" s="20">
        <v>3</v>
      </c>
      <c r="V1173" s="20">
        <v>0</v>
      </c>
      <c r="W1173" s="20" t="s">
        <v>4914</v>
      </c>
      <c r="Y1173" s="22">
        <v>45941.719189004602</v>
      </c>
      <c r="AA1173" s="20" t="s">
        <v>4134</v>
      </c>
      <c r="AB1173" s="27">
        <v>9106056212</v>
      </c>
      <c r="AC1173" s="25" t="str">
        <f>VLOOKUP(AB1173,Data!AF:AG,2,0)</f>
        <v>9106056212-00004843</v>
      </c>
      <c r="AE1173" s="25" t="str">
        <f>VLOOKUP(AC1173,Data!A:G,7,0)</f>
        <v>00004843</v>
      </c>
      <c r="AF1173" s="25" t="str">
        <f>VLOOKUP(AC1173,Data!A:D,4,0)</f>
        <v>11/10/2025</v>
      </c>
      <c r="AG1173" s="20" t="s">
        <v>2974</v>
      </c>
      <c r="AH1173" s="25" t="s">
        <v>3769</v>
      </c>
      <c r="AI1173" s="25" t="str">
        <f>VLOOKUP(AG1173,'mã win'!B:K,10,0)</f>
        <v>N</v>
      </c>
      <c r="AJ1173" s="20" t="str">
        <f>VLOOKUP(Q1173,'mã sp'!A:B,2,0)</f>
        <v>GXD500</v>
      </c>
      <c r="AK1173" s="25" t="str">
        <f>VLOOKUP(AC1173,Data!A:F,6,0)</f>
        <v>K25TTM</v>
      </c>
      <c r="AL1173" s="20" t="str">
        <f t="shared" si="72"/>
        <v>6571 WM+ LAN 16 Nguyễn Văn Tiếp</v>
      </c>
      <c r="AM1173" s="20" t="str">
        <f>VLOOKUP(AC1173,Data!A:M,13,0)</f>
        <v>0104918404-041</v>
      </c>
      <c r="AO1173" s="20" t="str">
        <f t="shared" si="73"/>
        <v/>
      </c>
      <c r="AP1173" s="20" t="str">
        <f>IF(AND(AM1173="0104918404",AO1173=""),"WIN"&amp;L1173,IF(AO1173="",VLOOKUP(AM1173,'mã win'!B:J,9,0),""))</f>
        <v>WIN-041</v>
      </c>
      <c r="AQ1173" s="25" t="str">
        <f t="shared" si="74"/>
        <v>WIN-041</v>
      </c>
      <c r="AR1173" s="1">
        <f t="shared" si="75"/>
        <v>361603.44</v>
      </c>
    </row>
    <row r="1174" spans="1:44" x14ac:dyDescent="0.25">
      <c r="A1174" s="20">
        <v>8688</v>
      </c>
      <c r="B1174" s="21">
        <v>9106056212</v>
      </c>
      <c r="C1174" s="22">
        <v>45941</v>
      </c>
      <c r="D1174" s="22">
        <v>45941</v>
      </c>
      <c r="E1174" s="23">
        <v>45941.719189895797</v>
      </c>
      <c r="F1174" s="21" t="s">
        <v>8262</v>
      </c>
      <c r="G1174" s="22"/>
      <c r="H1174" s="20" t="s">
        <v>4127</v>
      </c>
      <c r="I1174" s="21" t="s">
        <v>4128</v>
      </c>
      <c r="J1174" s="20" t="s">
        <v>4129</v>
      </c>
      <c r="K1174" s="20" t="s">
        <v>4130</v>
      </c>
      <c r="L1174" s="21" t="s">
        <v>4913</v>
      </c>
      <c r="M1174" s="20" t="s">
        <v>4914</v>
      </c>
      <c r="N1174" s="20" t="s">
        <v>4915</v>
      </c>
      <c r="O1174" s="20">
        <v>30</v>
      </c>
      <c r="P1174" s="21" t="s">
        <v>4152</v>
      </c>
      <c r="Q1174" s="20" t="s">
        <v>4012</v>
      </c>
      <c r="R1174" s="21" t="s">
        <v>4153</v>
      </c>
      <c r="S1174" s="21" t="s">
        <v>4133</v>
      </c>
      <c r="T1174" s="20">
        <v>50182</v>
      </c>
      <c r="U1174" s="20">
        <v>3</v>
      </c>
      <c r="V1174" s="20">
        <v>0</v>
      </c>
      <c r="W1174" s="20" t="s">
        <v>4914</v>
      </c>
      <c r="Y1174" s="22">
        <v>45941.719189004602</v>
      </c>
      <c r="AA1174" s="20" t="s">
        <v>4134</v>
      </c>
      <c r="AB1174" s="27">
        <v>9106056212</v>
      </c>
      <c r="AC1174" s="25" t="str">
        <f>VLOOKUP(AB1174,Data!AF:AG,2,0)</f>
        <v>9106056212-00004843</v>
      </c>
      <c r="AE1174" s="25" t="str">
        <f>VLOOKUP(AC1174,Data!A:G,7,0)</f>
        <v>00004843</v>
      </c>
      <c r="AF1174" s="25" t="str">
        <f>VLOOKUP(AC1174,Data!A:D,4,0)</f>
        <v>11/10/2025</v>
      </c>
      <c r="AG1174" s="20" t="s">
        <v>2974</v>
      </c>
      <c r="AH1174" s="25" t="s">
        <v>3769</v>
      </c>
      <c r="AI1174" s="25" t="str">
        <f>VLOOKUP(AG1174,'mã win'!B:K,10,0)</f>
        <v>N</v>
      </c>
      <c r="AJ1174" s="20" t="str">
        <f>VLOOKUP(Q1174,'mã sp'!A:B,2,0)</f>
        <v>GTLX250G</v>
      </c>
      <c r="AK1174" s="25" t="str">
        <f>VLOOKUP(AC1174,Data!A:F,6,0)</f>
        <v>K25TTM</v>
      </c>
      <c r="AL1174" s="20" t="str">
        <f t="shared" si="72"/>
        <v>6571 WM+ LAN 16 Nguyễn Văn Tiếp</v>
      </c>
      <c r="AM1174" s="20" t="str">
        <f>VLOOKUP(AC1174,Data!A:M,13,0)</f>
        <v>0104918404-041</v>
      </c>
      <c r="AO1174" s="20" t="str">
        <f t="shared" si="73"/>
        <v/>
      </c>
      <c r="AP1174" s="20" t="str">
        <f>IF(AND(AM1174="0104918404",AO1174=""),"WIN"&amp;L1174,IF(AO1174="",VLOOKUP(AM1174,'mã win'!B:J,9,0),""))</f>
        <v>WIN-041</v>
      </c>
      <c r="AQ1174" s="25" t="str">
        <f t="shared" si="74"/>
        <v>WIN-041</v>
      </c>
      <c r="AR1174" s="1">
        <f t="shared" si="75"/>
        <v>162589.68</v>
      </c>
    </row>
    <row r="1175" spans="1:44" x14ac:dyDescent="0.25">
      <c r="A1175" s="20">
        <v>8689</v>
      </c>
      <c r="B1175" s="21">
        <v>9106056212</v>
      </c>
      <c r="C1175" s="22">
        <v>45941</v>
      </c>
      <c r="D1175" s="22">
        <v>45941</v>
      </c>
      <c r="E1175" s="23">
        <v>45941.719189895797</v>
      </c>
      <c r="F1175" s="21" t="s">
        <v>8262</v>
      </c>
      <c r="G1175" s="22"/>
      <c r="H1175" s="20" t="s">
        <v>4127</v>
      </c>
      <c r="I1175" s="21" t="s">
        <v>4128</v>
      </c>
      <c r="J1175" s="20" t="s">
        <v>4129</v>
      </c>
      <c r="K1175" s="20" t="s">
        <v>4130</v>
      </c>
      <c r="L1175" s="21" t="s">
        <v>4913</v>
      </c>
      <c r="M1175" s="20" t="s">
        <v>4914</v>
      </c>
      <c r="N1175" s="20" t="s">
        <v>4915</v>
      </c>
      <c r="O1175" s="20">
        <v>40</v>
      </c>
      <c r="P1175" s="21" t="s">
        <v>4131</v>
      </c>
      <c r="Q1175" s="20" t="s">
        <v>4099</v>
      </c>
      <c r="R1175" s="21" t="s">
        <v>4132</v>
      </c>
      <c r="S1175" s="21" t="s">
        <v>4133</v>
      </c>
      <c r="T1175" s="20">
        <v>73431</v>
      </c>
      <c r="U1175" s="20">
        <v>3</v>
      </c>
      <c r="V1175" s="20">
        <v>0</v>
      </c>
      <c r="W1175" s="20" t="s">
        <v>4914</v>
      </c>
      <c r="Y1175" s="22">
        <v>45941.719189004602</v>
      </c>
      <c r="AA1175" s="20" t="s">
        <v>4134</v>
      </c>
      <c r="AB1175" s="27">
        <v>9106056212</v>
      </c>
      <c r="AC1175" s="25" t="str">
        <f>VLOOKUP(AB1175,Data!AF:AG,2,0)</f>
        <v>9106056212-00004843</v>
      </c>
      <c r="AE1175" s="25" t="str">
        <f>VLOOKUP(AC1175,Data!A:G,7,0)</f>
        <v>00004843</v>
      </c>
      <c r="AF1175" s="25" t="str">
        <f>VLOOKUP(AC1175,Data!A:D,4,0)</f>
        <v>11/10/2025</v>
      </c>
      <c r="AG1175" s="20" t="s">
        <v>2974</v>
      </c>
      <c r="AH1175" s="25" t="s">
        <v>3769</v>
      </c>
      <c r="AI1175" s="25" t="str">
        <f>VLOOKUP(AG1175,'mã win'!B:K,10,0)</f>
        <v>N</v>
      </c>
      <c r="AJ1175" s="20" t="str">
        <f>VLOOKUP(Q1175,'mã sp'!A:B,2,0)</f>
        <v>CGM300</v>
      </c>
      <c r="AK1175" s="25" t="str">
        <f>VLOOKUP(AC1175,Data!A:F,6,0)</f>
        <v>K25TTM</v>
      </c>
      <c r="AL1175" s="20" t="str">
        <f t="shared" si="72"/>
        <v>6571 WM+ LAN 16 Nguyễn Văn Tiếp</v>
      </c>
      <c r="AM1175" s="20" t="str">
        <f>VLOOKUP(AC1175,Data!A:M,13,0)</f>
        <v>0104918404-041</v>
      </c>
      <c r="AO1175" s="20" t="str">
        <f t="shared" si="73"/>
        <v/>
      </c>
      <c r="AP1175" s="20" t="str">
        <f>IF(AND(AM1175="0104918404",AO1175=""),"WIN"&amp;L1175,IF(AO1175="",VLOOKUP(AM1175,'mã win'!B:J,9,0),""))</f>
        <v>WIN-041</v>
      </c>
      <c r="AQ1175" s="25" t="str">
        <f t="shared" si="74"/>
        <v>WIN-041</v>
      </c>
      <c r="AR1175" s="1">
        <f t="shared" si="75"/>
        <v>237916.44</v>
      </c>
    </row>
    <row r="1176" spans="1:44" x14ac:dyDescent="0.25">
      <c r="A1176" s="20">
        <v>8690</v>
      </c>
      <c r="B1176" s="21">
        <v>9106056212</v>
      </c>
      <c r="C1176" s="22">
        <v>45941</v>
      </c>
      <c r="D1176" s="22">
        <v>45941</v>
      </c>
      <c r="E1176" s="23">
        <v>45941.719189895797</v>
      </c>
      <c r="F1176" s="21" t="s">
        <v>8262</v>
      </c>
      <c r="G1176" s="22"/>
      <c r="H1176" s="20" t="s">
        <v>4127</v>
      </c>
      <c r="I1176" s="21" t="s">
        <v>4128</v>
      </c>
      <c r="J1176" s="20" t="s">
        <v>4129</v>
      </c>
      <c r="K1176" s="20" t="s">
        <v>4130</v>
      </c>
      <c r="L1176" s="21" t="s">
        <v>4913</v>
      </c>
      <c r="M1176" s="20" t="s">
        <v>4914</v>
      </c>
      <c r="N1176" s="20" t="s">
        <v>4915</v>
      </c>
      <c r="O1176" s="20">
        <v>50</v>
      </c>
      <c r="P1176" s="21" t="s">
        <v>4150</v>
      </c>
      <c r="Q1176" s="20" t="s">
        <v>3966</v>
      </c>
      <c r="R1176" s="21" t="s">
        <v>4151</v>
      </c>
      <c r="S1176" s="21" t="s">
        <v>4133</v>
      </c>
      <c r="T1176" s="20">
        <v>70950</v>
      </c>
      <c r="U1176" s="20">
        <v>1</v>
      </c>
      <c r="V1176" s="20">
        <v>0</v>
      </c>
      <c r="W1176" s="20" t="s">
        <v>4914</v>
      </c>
      <c r="Y1176" s="22">
        <v>45941.719189004602</v>
      </c>
      <c r="AA1176" s="20" t="s">
        <v>4134</v>
      </c>
      <c r="AB1176" s="27">
        <v>9106056212</v>
      </c>
      <c r="AC1176" s="25" t="str">
        <f>VLOOKUP(AB1176,Data!AF:AG,2,0)</f>
        <v>9106056212-00004843</v>
      </c>
      <c r="AE1176" s="25" t="str">
        <f>VLOOKUP(AC1176,Data!A:G,7,0)</f>
        <v>00004843</v>
      </c>
      <c r="AF1176" s="25" t="str">
        <f>VLOOKUP(AC1176,Data!A:D,4,0)</f>
        <v>11/10/2025</v>
      </c>
      <c r="AG1176" s="20" t="s">
        <v>2974</v>
      </c>
      <c r="AH1176" s="25" t="s">
        <v>3769</v>
      </c>
      <c r="AI1176" s="25" t="str">
        <f>VLOOKUP(AG1176,'mã win'!B:K,10,0)</f>
        <v>N</v>
      </c>
      <c r="AJ1176" s="20" t="str">
        <f>VLOOKUP(Q1176,'mã sp'!A:B,2,0)</f>
        <v>CN300</v>
      </c>
      <c r="AK1176" s="25" t="str">
        <f>VLOOKUP(AC1176,Data!A:F,6,0)</f>
        <v>K25TTM</v>
      </c>
      <c r="AL1176" s="20" t="str">
        <f t="shared" si="72"/>
        <v>6571 WM+ LAN 16 Nguyễn Văn Tiếp</v>
      </c>
      <c r="AM1176" s="20" t="str">
        <f>VLOOKUP(AC1176,Data!A:M,13,0)</f>
        <v>0104918404-041</v>
      </c>
      <c r="AO1176" s="20" t="str">
        <f t="shared" si="73"/>
        <v/>
      </c>
      <c r="AP1176" s="20" t="str">
        <f>IF(AND(AM1176="0104918404",AO1176=""),"WIN"&amp;L1176,IF(AO1176="",VLOOKUP(AM1176,'mã win'!B:J,9,0),""))</f>
        <v>WIN-041</v>
      </c>
      <c r="AQ1176" s="25" t="str">
        <f t="shared" si="74"/>
        <v>WIN-041</v>
      </c>
      <c r="AR1176" s="1">
        <f t="shared" si="75"/>
        <v>76626</v>
      </c>
    </row>
    <row r="1177" spans="1:44" x14ac:dyDescent="0.25">
      <c r="A1177" s="20">
        <v>8691</v>
      </c>
      <c r="B1177" s="21">
        <v>9106056212</v>
      </c>
      <c r="C1177" s="22">
        <v>45941</v>
      </c>
      <c r="D1177" s="22">
        <v>45941</v>
      </c>
      <c r="E1177" s="23">
        <v>45941.719189895797</v>
      </c>
      <c r="F1177" s="21" t="s">
        <v>8262</v>
      </c>
      <c r="G1177" s="22"/>
      <c r="H1177" s="20" t="s">
        <v>4127</v>
      </c>
      <c r="I1177" s="21" t="s">
        <v>4128</v>
      </c>
      <c r="J1177" s="20" t="s">
        <v>4129</v>
      </c>
      <c r="K1177" s="20" t="s">
        <v>4130</v>
      </c>
      <c r="L1177" s="21" t="s">
        <v>4913</v>
      </c>
      <c r="M1177" s="20" t="s">
        <v>4914</v>
      </c>
      <c r="N1177" s="20" t="s">
        <v>4915</v>
      </c>
      <c r="O1177" s="20">
        <v>60</v>
      </c>
      <c r="P1177" s="21" t="s">
        <v>4135</v>
      </c>
      <c r="Q1177" s="20" t="s">
        <v>4086</v>
      </c>
      <c r="R1177" s="21" t="s">
        <v>4136</v>
      </c>
      <c r="S1177" s="21" t="s">
        <v>4133</v>
      </c>
      <c r="T1177" s="20">
        <v>45588</v>
      </c>
      <c r="U1177" s="20">
        <v>3</v>
      </c>
      <c r="V1177" s="20">
        <v>0</v>
      </c>
      <c r="W1177" s="20" t="s">
        <v>4914</v>
      </c>
      <c r="Y1177" s="22">
        <v>45941.719189004602</v>
      </c>
      <c r="AA1177" s="20" t="s">
        <v>4134</v>
      </c>
      <c r="AB1177" s="27">
        <v>9106056212</v>
      </c>
      <c r="AC1177" s="25" t="str">
        <f>VLOOKUP(AB1177,Data!AF:AG,2,0)</f>
        <v>9106056212-00004843</v>
      </c>
      <c r="AE1177" s="25" t="str">
        <f>VLOOKUP(AC1177,Data!A:G,7,0)</f>
        <v>00004843</v>
      </c>
      <c r="AF1177" s="25" t="str">
        <f>VLOOKUP(AC1177,Data!A:D,4,0)</f>
        <v>11/10/2025</v>
      </c>
      <c r="AG1177" s="20" t="s">
        <v>2974</v>
      </c>
      <c r="AH1177" s="25" t="s">
        <v>3769</v>
      </c>
      <c r="AI1177" s="25" t="str">
        <f>VLOOKUP(AG1177,'mã win'!B:K,10,0)</f>
        <v>N</v>
      </c>
      <c r="AJ1177" s="20" t="str">
        <f>VLOOKUP(Q1177,'mã sp'!A:B,2,0)</f>
        <v>TH200</v>
      </c>
      <c r="AK1177" s="25" t="str">
        <f>VLOOKUP(AC1177,Data!A:F,6,0)</f>
        <v>K25TTM</v>
      </c>
      <c r="AL1177" s="20" t="str">
        <f t="shared" si="72"/>
        <v>6571 WM+ LAN 16 Nguyễn Văn Tiếp</v>
      </c>
      <c r="AM1177" s="20" t="str">
        <f>VLOOKUP(AC1177,Data!A:M,13,0)</f>
        <v>0104918404-041</v>
      </c>
      <c r="AO1177" s="20" t="str">
        <f t="shared" si="73"/>
        <v/>
      </c>
      <c r="AP1177" s="20" t="str">
        <f>IF(AND(AM1177="0104918404",AO1177=""),"WIN"&amp;L1177,IF(AO1177="",VLOOKUP(AM1177,'mã win'!B:J,9,0),""))</f>
        <v>WIN-041</v>
      </c>
      <c r="AQ1177" s="25" t="str">
        <f t="shared" si="74"/>
        <v>WIN-041</v>
      </c>
      <c r="AR1177" s="1">
        <f t="shared" si="75"/>
        <v>147705.12</v>
      </c>
    </row>
    <row r="1178" spans="1:44" x14ac:dyDescent="0.25">
      <c r="A1178" s="20">
        <v>8692</v>
      </c>
      <c r="B1178" s="21">
        <v>9106056212</v>
      </c>
      <c r="C1178" s="22">
        <v>45941</v>
      </c>
      <c r="D1178" s="22">
        <v>45941</v>
      </c>
      <c r="E1178" s="23">
        <v>45941.719189895797</v>
      </c>
      <c r="F1178" s="21" t="s">
        <v>8262</v>
      </c>
      <c r="G1178" s="22"/>
      <c r="H1178" s="20" t="s">
        <v>4127</v>
      </c>
      <c r="I1178" s="21" t="s">
        <v>4128</v>
      </c>
      <c r="J1178" s="20" t="s">
        <v>4129</v>
      </c>
      <c r="K1178" s="20" t="s">
        <v>4130</v>
      </c>
      <c r="L1178" s="21" t="s">
        <v>4913</v>
      </c>
      <c r="M1178" s="20" t="s">
        <v>4914</v>
      </c>
      <c r="N1178" s="20" t="s">
        <v>4915</v>
      </c>
      <c r="O1178" s="20">
        <v>70</v>
      </c>
      <c r="P1178" s="21" t="s">
        <v>4135</v>
      </c>
      <c r="Q1178" s="20" t="s">
        <v>4086</v>
      </c>
      <c r="R1178" s="21" t="s">
        <v>4136</v>
      </c>
      <c r="S1178" s="21" t="s">
        <v>4133</v>
      </c>
      <c r="T1178" s="20">
        <v>45588</v>
      </c>
      <c r="U1178" s="20">
        <v>1</v>
      </c>
      <c r="V1178" s="20">
        <v>0</v>
      </c>
      <c r="W1178" s="20" t="s">
        <v>4914</v>
      </c>
      <c r="Y1178" s="22">
        <v>45941.719189004602</v>
      </c>
      <c r="AA1178" s="20" t="s">
        <v>4134</v>
      </c>
      <c r="AB1178" s="27">
        <v>9106056212</v>
      </c>
      <c r="AC1178" s="25" t="str">
        <f>VLOOKUP(AB1178,Data!AF:AG,2,0)</f>
        <v>9106056212-00004843</v>
      </c>
      <c r="AE1178" s="25" t="str">
        <f>VLOOKUP(AC1178,Data!A:G,7,0)</f>
        <v>00004843</v>
      </c>
      <c r="AF1178" s="25" t="str">
        <f>VLOOKUP(AC1178,Data!A:D,4,0)</f>
        <v>11/10/2025</v>
      </c>
      <c r="AG1178" s="20" t="s">
        <v>2974</v>
      </c>
      <c r="AH1178" s="25" t="s">
        <v>3769</v>
      </c>
      <c r="AI1178" s="25" t="str">
        <f>VLOOKUP(AG1178,'mã win'!B:K,10,0)</f>
        <v>N</v>
      </c>
      <c r="AJ1178" s="20" t="str">
        <f>VLOOKUP(Q1178,'mã sp'!A:B,2,0)</f>
        <v>TH200</v>
      </c>
      <c r="AK1178" s="25" t="str">
        <f>VLOOKUP(AC1178,Data!A:F,6,0)</f>
        <v>K25TTM</v>
      </c>
      <c r="AL1178" s="20" t="str">
        <f t="shared" si="72"/>
        <v>6571 WM+ LAN 16 Nguyễn Văn Tiếp</v>
      </c>
      <c r="AM1178" s="20" t="str">
        <f>VLOOKUP(AC1178,Data!A:M,13,0)</f>
        <v>0104918404-041</v>
      </c>
      <c r="AO1178" s="20" t="str">
        <f t="shared" si="73"/>
        <v/>
      </c>
      <c r="AP1178" s="20" t="str">
        <f>IF(AND(AM1178="0104918404",AO1178=""),"WIN"&amp;L1178,IF(AO1178="",VLOOKUP(AM1178,'mã win'!B:J,9,0),""))</f>
        <v>WIN-041</v>
      </c>
      <c r="AQ1178" s="25" t="str">
        <f t="shared" si="74"/>
        <v>WIN-041</v>
      </c>
      <c r="AR1178" s="1">
        <f t="shared" si="75"/>
        <v>49235.040000000001</v>
      </c>
    </row>
    <row r="1179" spans="1:44" x14ac:dyDescent="0.25">
      <c r="A1179" s="20">
        <v>8693</v>
      </c>
      <c r="B1179" s="21">
        <v>9106056249</v>
      </c>
      <c r="C1179" s="22">
        <v>45941</v>
      </c>
      <c r="D1179" s="22">
        <v>45941</v>
      </c>
      <c r="E1179" s="23">
        <v>45941.724187615699</v>
      </c>
      <c r="F1179" s="21" t="s">
        <v>8263</v>
      </c>
      <c r="G1179" s="22"/>
      <c r="H1179" s="20" t="s">
        <v>4127</v>
      </c>
      <c r="I1179" s="21" t="s">
        <v>4128</v>
      </c>
      <c r="J1179" s="20" t="s">
        <v>4129</v>
      </c>
      <c r="K1179" s="20" t="s">
        <v>4130</v>
      </c>
      <c r="L1179" s="21" t="s">
        <v>4838</v>
      </c>
      <c r="M1179" s="20" t="s">
        <v>4839</v>
      </c>
      <c r="N1179" s="20" t="s">
        <v>4840</v>
      </c>
      <c r="O1179" s="20">
        <v>10</v>
      </c>
      <c r="P1179" s="21" t="s">
        <v>4150</v>
      </c>
      <c r="Q1179" s="20" t="s">
        <v>3966</v>
      </c>
      <c r="R1179" s="21" t="s">
        <v>4151</v>
      </c>
      <c r="S1179" s="21" t="s">
        <v>4133</v>
      </c>
      <c r="T1179" s="20">
        <v>70950</v>
      </c>
      <c r="U1179" s="20">
        <v>1</v>
      </c>
      <c r="V1179" s="20">
        <v>0</v>
      </c>
      <c r="W1179" s="20" t="s">
        <v>4839</v>
      </c>
      <c r="X1179" s="20" t="s">
        <v>4161</v>
      </c>
      <c r="Y1179" s="22">
        <v>45941.724186921303</v>
      </c>
      <c r="AA1179" s="20" t="s">
        <v>4134</v>
      </c>
      <c r="AB1179" s="27">
        <v>9106056249</v>
      </c>
      <c r="AC1179" s="25" t="str">
        <f>VLOOKUP(AB1179,Data!AF:AG,2,0)</f>
        <v>9106056249-00029152</v>
      </c>
      <c r="AE1179" s="25" t="str">
        <f>VLOOKUP(AC1179,Data!A:G,7,0)</f>
        <v>00029152</v>
      </c>
      <c r="AF1179" s="25" t="str">
        <f>VLOOKUP(AC1179,Data!A:D,4,0)</f>
        <v>11/10/2025</v>
      </c>
      <c r="AG1179" s="20" t="s">
        <v>310</v>
      </c>
      <c r="AH1179" s="25" t="s">
        <v>3819</v>
      </c>
      <c r="AI1179" s="25" t="str">
        <f>VLOOKUP(AG1179,'mã win'!B:K,10,0)</f>
        <v>B</v>
      </c>
      <c r="AJ1179" s="20" t="str">
        <f>VLOOKUP(Q1179,'mã sp'!A:B,2,0)</f>
        <v>CN300</v>
      </c>
      <c r="AK1179" s="25" t="str">
        <f>VLOOKUP(AC1179,Data!A:F,6,0)</f>
        <v>K25TTM</v>
      </c>
      <c r="AL1179" s="20" t="str">
        <f t="shared" si="72"/>
        <v>5592 WM+ HYN 9 Nguyễn Thiện Thuật</v>
      </c>
      <c r="AM1179" s="20" t="str">
        <f>VLOOKUP(AC1179,Data!A:M,13,0)</f>
        <v>0104918404-056</v>
      </c>
      <c r="AO1179" s="20" t="str">
        <f t="shared" si="73"/>
        <v/>
      </c>
      <c r="AP1179" s="20" t="str">
        <f>IF(AND(AM1179="0104918404",AO1179=""),"WIN"&amp;L1179,IF(AO1179="",VLOOKUP(AM1179,'mã win'!B:J,9,0),""))</f>
        <v>WIN-056</v>
      </c>
      <c r="AQ1179" s="25" t="str">
        <f t="shared" si="74"/>
        <v>WIN-056</v>
      </c>
      <c r="AR1179" s="1">
        <f t="shared" si="75"/>
        <v>76626</v>
      </c>
    </row>
    <row r="1180" spans="1:44" x14ac:dyDescent="0.25">
      <c r="A1180" s="20">
        <v>8694</v>
      </c>
      <c r="B1180" s="21">
        <v>9106056225</v>
      </c>
      <c r="C1180" s="22">
        <v>45941</v>
      </c>
      <c r="D1180" s="22">
        <v>45946</v>
      </c>
      <c r="E1180" s="23">
        <v>45941.725854513898</v>
      </c>
      <c r="F1180" s="21" t="s">
        <v>8264</v>
      </c>
      <c r="G1180" s="22"/>
      <c r="H1180" s="20" t="s">
        <v>4127</v>
      </c>
      <c r="I1180" s="21" t="s">
        <v>4128</v>
      </c>
      <c r="J1180" s="20" t="s">
        <v>4129</v>
      </c>
      <c r="K1180" s="20" t="s">
        <v>4130</v>
      </c>
      <c r="L1180" s="21" t="s">
        <v>6283</v>
      </c>
      <c r="M1180" s="20" t="s">
        <v>6284</v>
      </c>
      <c r="N1180" s="20" t="s">
        <v>6285</v>
      </c>
      <c r="O1180" s="20">
        <v>10</v>
      </c>
      <c r="P1180" s="21" t="s">
        <v>4135</v>
      </c>
      <c r="Q1180" s="20" t="s">
        <v>4086</v>
      </c>
      <c r="R1180" s="21" t="s">
        <v>4136</v>
      </c>
      <c r="S1180" s="21" t="s">
        <v>4133</v>
      </c>
      <c r="T1180" s="20">
        <v>45588</v>
      </c>
      <c r="U1180" s="20">
        <v>1</v>
      </c>
      <c r="V1180" s="20">
        <v>0</v>
      </c>
      <c r="W1180" s="20" t="s">
        <v>6286</v>
      </c>
      <c r="X1180" s="20" t="s">
        <v>4161</v>
      </c>
      <c r="Y1180" s="22">
        <v>45941.7258618056</v>
      </c>
      <c r="AA1180" s="20" t="s">
        <v>4134</v>
      </c>
      <c r="AB1180" s="27">
        <v>9106056225</v>
      </c>
      <c r="AC1180" s="25" t="str">
        <f>VLOOKUP(AB1180,Data!AF:AG,2,0)</f>
        <v>9106056225-00486119</v>
      </c>
      <c r="AE1180" s="25" t="str">
        <f>VLOOKUP(AC1180,Data!A:G,7,0)</f>
        <v>00486119</v>
      </c>
      <c r="AF1180" s="25" t="str">
        <f>VLOOKUP(AC1180,Data!A:D,4,0)</f>
        <v>11/10/2025</v>
      </c>
      <c r="AG1180" s="20" t="s">
        <v>55</v>
      </c>
      <c r="AH1180" s="25" t="s">
        <v>11984</v>
      </c>
      <c r="AI1180" s="25" t="str">
        <f>VLOOKUP(AG1180,'mã win'!B:K,10,0)</f>
        <v>B</v>
      </c>
      <c r="AJ1180" s="20" t="str">
        <f>VLOOKUP(Q1180,'mã sp'!A:B,2,0)</f>
        <v>TH200</v>
      </c>
      <c r="AK1180" s="25" t="str">
        <f>VLOOKUP(AC1180,Data!A:F,6,0)</f>
        <v>K25TTM</v>
      </c>
      <c r="AL1180" s="20" t="str">
        <f t="shared" si="72"/>
        <v>4525 WM+ HNI Kiot 30-32 VP5 Bán Đảo Linh</v>
      </c>
      <c r="AM1180" s="20" t="str">
        <f>VLOOKUP(AC1180,Data!A:M,13,0)</f>
        <v>0104918404-002</v>
      </c>
      <c r="AN1180" s="20">
        <f>MATCH(L1180,[1]Khach_hang!$O:$O,0)</f>
        <v>1268</v>
      </c>
      <c r="AO1180" s="20" t="str">
        <f t="shared" si="73"/>
        <v>WIN4525</v>
      </c>
      <c r="AP1180" s="20" t="str">
        <f>IF(AND(AM1180="0104918404",AO1180=""),"WIN"&amp;L1180,IF(AO1180="",VLOOKUP(AM1180,'mã win'!B:J,9,0),""))</f>
        <v/>
      </c>
      <c r="AQ1180" s="25" t="str">
        <f t="shared" si="74"/>
        <v>WIN4525</v>
      </c>
      <c r="AR1180" s="1">
        <f t="shared" si="75"/>
        <v>49235.040000000001</v>
      </c>
    </row>
    <row r="1181" spans="1:44" x14ac:dyDescent="0.25">
      <c r="A1181" s="20">
        <v>8695</v>
      </c>
      <c r="B1181" s="21">
        <v>9106056226</v>
      </c>
      <c r="C1181" s="22">
        <v>45941</v>
      </c>
      <c r="D1181" s="22">
        <v>45946</v>
      </c>
      <c r="E1181" s="23">
        <v>45941.725987349499</v>
      </c>
      <c r="F1181" s="21" t="s">
        <v>8265</v>
      </c>
      <c r="G1181" s="22"/>
      <c r="H1181" s="20" t="s">
        <v>4127</v>
      </c>
      <c r="I1181" s="21" t="s">
        <v>4128</v>
      </c>
      <c r="J1181" s="20" t="s">
        <v>4129</v>
      </c>
      <c r="K1181" s="20" t="s">
        <v>4130</v>
      </c>
      <c r="L1181" s="21" t="s">
        <v>4623</v>
      </c>
      <c r="M1181" s="20" t="s">
        <v>4624</v>
      </c>
      <c r="N1181" s="20" t="s">
        <v>4625</v>
      </c>
      <c r="O1181" s="20">
        <v>10</v>
      </c>
      <c r="P1181" s="21" t="s">
        <v>4137</v>
      </c>
      <c r="Q1181" s="20" t="s">
        <v>4098</v>
      </c>
      <c r="R1181" s="21" t="s">
        <v>4138</v>
      </c>
      <c r="S1181" s="21" t="s">
        <v>4133</v>
      </c>
      <c r="T1181" s="20">
        <v>111058</v>
      </c>
      <c r="U1181" s="20">
        <v>1</v>
      </c>
      <c r="V1181" s="20">
        <v>0</v>
      </c>
      <c r="W1181" s="20" t="s">
        <v>4626</v>
      </c>
      <c r="X1181" s="20" t="s">
        <v>4627</v>
      </c>
      <c r="Y1181" s="22">
        <v>45941.7259863773</v>
      </c>
      <c r="AA1181" s="20" t="s">
        <v>4134</v>
      </c>
      <c r="AB1181" s="27">
        <v>9106056226</v>
      </c>
      <c r="AC1181" s="25" t="str">
        <f>VLOOKUP(AB1181,Data!AF:AG,2,0)</f>
        <v>9106056226-00486120</v>
      </c>
      <c r="AE1181" s="25" t="str">
        <f>VLOOKUP(AC1181,Data!A:G,7,0)</f>
        <v>00486120</v>
      </c>
      <c r="AF1181" s="25" t="str">
        <f>VLOOKUP(AC1181,Data!A:D,4,0)</f>
        <v>11/10/2025</v>
      </c>
      <c r="AG1181" s="20" t="s">
        <v>55</v>
      </c>
      <c r="AH1181" s="25" t="s">
        <v>11166</v>
      </c>
      <c r="AI1181" s="25" t="str">
        <f>VLOOKUP(AG1181,'mã win'!B:K,10,0)</f>
        <v>B</v>
      </c>
      <c r="AJ1181" s="20" t="str">
        <f>VLOOKUP(Q1181,'mã sp'!A:B,2,0)</f>
        <v>GM500</v>
      </c>
      <c r="AK1181" s="25" t="str">
        <f>VLOOKUP(AC1181,Data!A:F,6,0)</f>
        <v>K25TTM</v>
      </c>
      <c r="AL1181" s="20" t="str">
        <f t="shared" si="72"/>
        <v>3500 WM+ HNI 101 Học viện Quốc Phòng</v>
      </c>
      <c r="AM1181" s="20" t="str">
        <f>VLOOKUP(AC1181,Data!A:M,13,0)</f>
        <v>0104918404-002</v>
      </c>
      <c r="AN1181" s="20">
        <f>MATCH(L1181,[1]Khach_hang!$O:$O,0)</f>
        <v>859</v>
      </c>
      <c r="AO1181" s="20" t="str">
        <f t="shared" si="73"/>
        <v>WIN3500</v>
      </c>
      <c r="AP1181" s="20" t="str">
        <f>IF(AND(AM1181="0104918404",AO1181=""),"WIN"&amp;L1181,IF(AO1181="",VLOOKUP(AM1181,'mã win'!B:J,9,0),""))</f>
        <v/>
      </c>
      <c r="AQ1181" s="25" t="str">
        <f t="shared" si="74"/>
        <v>WIN3500</v>
      </c>
      <c r="AR1181" s="1">
        <f t="shared" si="75"/>
        <v>119942.64</v>
      </c>
    </row>
    <row r="1182" spans="1:44" x14ac:dyDescent="0.25">
      <c r="A1182" s="20">
        <v>8696</v>
      </c>
      <c r="B1182" s="21">
        <v>9106056226</v>
      </c>
      <c r="C1182" s="22">
        <v>45941</v>
      </c>
      <c r="D1182" s="22">
        <v>45946</v>
      </c>
      <c r="E1182" s="23">
        <v>45941.725987349499</v>
      </c>
      <c r="F1182" s="21" t="s">
        <v>8265</v>
      </c>
      <c r="G1182" s="22"/>
      <c r="H1182" s="20" t="s">
        <v>4127</v>
      </c>
      <c r="I1182" s="21" t="s">
        <v>4128</v>
      </c>
      <c r="J1182" s="20" t="s">
        <v>4129</v>
      </c>
      <c r="K1182" s="20" t="s">
        <v>4130</v>
      </c>
      <c r="L1182" s="21" t="s">
        <v>4623</v>
      </c>
      <c r="M1182" s="20" t="s">
        <v>4624</v>
      </c>
      <c r="N1182" s="20" t="s">
        <v>4625</v>
      </c>
      <c r="O1182" s="20">
        <v>20</v>
      </c>
      <c r="P1182" s="21" t="s">
        <v>4141</v>
      </c>
      <c r="Q1182" s="20" t="s">
        <v>4058</v>
      </c>
      <c r="R1182" s="21" t="s">
        <v>4142</v>
      </c>
      <c r="S1182" s="21" t="s">
        <v>4133</v>
      </c>
      <c r="T1182" s="20">
        <v>37720</v>
      </c>
      <c r="U1182" s="20">
        <v>2</v>
      </c>
      <c r="V1182" s="20">
        <v>0</v>
      </c>
      <c r="W1182" s="20" t="s">
        <v>4626</v>
      </c>
      <c r="X1182" s="20" t="s">
        <v>4627</v>
      </c>
      <c r="Y1182" s="22">
        <v>45941.7259863773</v>
      </c>
      <c r="AA1182" s="20" t="s">
        <v>4134</v>
      </c>
      <c r="AB1182" s="27">
        <v>9106056226</v>
      </c>
      <c r="AC1182" s="25" t="str">
        <f>VLOOKUP(AB1182,Data!AF:AG,2,0)</f>
        <v>9106056226-00486120</v>
      </c>
      <c r="AE1182" s="25" t="str">
        <f>VLOOKUP(AC1182,Data!A:G,7,0)</f>
        <v>00486120</v>
      </c>
      <c r="AF1182" s="25" t="str">
        <f>VLOOKUP(AC1182,Data!A:D,4,0)</f>
        <v>11/10/2025</v>
      </c>
      <c r="AG1182" s="20" t="s">
        <v>55</v>
      </c>
      <c r="AH1182" s="25" t="s">
        <v>11166</v>
      </c>
      <c r="AI1182" s="25" t="str">
        <f>VLOOKUP(AG1182,'mã win'!B:K,10,0)</f>
        <v>B</v>
      </c>
      <c r="AJ1182" s="20" t="str">
        <f>VLOOKUP(Q1182,'mã sp'!A:B,2,0)</f>
        <v>MNH250</v>
      </c>
      <c r="AK1182" s="25" t="str">
        <f>VLOOKUP(AC1182,Data!A:F,6,0)</f>
        <v>K25TTM</v>
      </c>
      <c r="AL1182" s="20" t="str">
        <f t="shared" si="72"/>
        <v>3500 WM+ HNI 101 Học viện Quốc Phòng</v>
      </c>
      <c r="AM1182" s="20" t="str">
        <f>VLOOKUP(AC1182,Data!A:M,13,0)</f>
        <v>0104918404-002</v>
      </c>
      <c r="AN1182" s="20">
        <f>MATCH(L1182,[1]Khach_hang!$O:$O,0)</f>
        <v>859</v>
      </c>
      <c r="AO1182" s="20" t="str">
        <f t="shared" si="73"/>
        <v>WIN3500</v>
      </c>
      <c r="AP1182" s="20" t="str">
        <f>IF(AND(AM1182="0104918404",AO1182=""),"WIN"&amp;L1182,IF(AO1182="",VLOOKUP(AM1182,'mã win'!B:J,9,0),""))</f>
        <v/>
      </c>
      <c r="AQ1182" s="25" t="str">
        <f t="shared" si="74"/>
        <v>WIN3500</v>
      </c>
      <c r="AR1182" s="1">
        <f t="shared" si="75"/>
        <v>81475.199999999997</v>
      </c>
    </row>
    <row r="1183" spans="1:44" x14ac:dyDescent="0.25">
      <c r="A1183" s="20">
        <v>8697</v>
      </c>
      <c r="B1183" s="21">
        <v>9106056226</v>
      </c>
      <c r="C1183" s="22">
        <v>45941</v>
      </c>
      <c r="D1183" s="22">
        <v>45946</v>
      </c>
      <c r="E1183" s="23">
        <v>45941.725987349499</v>
      </c>
      <c r="F1183" s="21" t="s">
        <v>8265</v>
      </c>
      <c r="G1183" s="22"/>
      <c r="H1183" s="20" t="s">
        <v>4127</v>
      </c>
      <c r="I1183" s="21" t="s">
        <v>4128</v>
      </c>
      <c r="J1183" s="20" t="s">
        <v>4129</v>
      </c>
      <c r="K1183" s="20" t="s">
        <v>4130</v>
      </c>
      <c r="L1183" s="21" t="s">
        <v>4623</v>
      </c>
      <c r="M1183" s="20" t="s">
        <v>4624</v>
      </c>
      <c r="N1183" s="20" t="s">
        <v>4625</v>
      </c>
      <c r="O1183" s="20">
        <v>30</v>
      </c>
      <c r="P1183" s="21" t="s">
        <v>4139</v>
      </c>
      <c r="Q1183" s="20" t="s">
        <v>3948</v>
      </c>
      <c r="R1183" s="21" t="s">
        <v>4140</v>
      </c>
      <c r="S1183" s="21" t="s">
        <v>4133</v>
      </c>
      <c r="T1183" s="20">
        <v>74250</v>
      </c>
      <c r="U1183" s="20">
        <v>1</v>
      </c>
      <c r="V1183" s="20">
        <v>0</v>
      </c>
      <c r="W1183" s="20" t="s">
        <v>4626</v>
      </c>
      <c r="X1183" s="20" t="s">
        <v>4627</v>
      </c>
      <c r="Y1183" s="22">
        <v>45941.7259863773</v>
      </c>
      <c r="AA1183" s="20" t="s">
        <v>4134</v>
      </c>
      <c r="AB1183" s="27">
        <v>9106056226</v>
      </c>
      <c r="AC1183" s="25" t="str">
        <f>VLOOKUP(AB1183,Data!AF:AG,2,0)</f>
        <v>9106056226-00486120</v>
      </c>
      <c r="AE1183" s="25" t="str">
        <f>VLOOKUP(AC1183,Data!A:G,7,0)</f>
        <v>00486120</v>
      </c>
      <c r="AF1183" s="25" t="str">
        <f>VLOOKUP(AC1183,Data!A:D,4,0)</f>
        <v>11/10/2025</v>
      </c>
      <c r="AG1183" s="20" t="s">
        <v>55</v>
      </c>
      <c r="AH1183" s="25" t="s">
        <v>11166</v>
      </c>
      <c r="AI1183" s="25" t="str">
        <f>VLOOKUP(AG1183,'mã win'!B:K,10,0)</f>
        <v>B</v>
      </c>
      <c r="AJ1183" s="20" t="str">
        <f>VLOOKUP(Q1183,'mã sp'!A:B,2,0)</f>
        <v>CC300</v>
      </c>
      <c r="AK1183" s="25" t="str">
        <f>VLOOKUP(AC1183,Data!A:F,6,0)</f>
        <v>K25TTM</v>
      </c>
      <c r="AL1183" s="20" t="str">
        <f t="shared" si="72"/>
        <v>3500 WM+ HNI 101 Học viện Quốc Phòng</v>
      </c>
      <c r="AM1183" s="20" t="str">
        <f>VLOOKUP(AC1183,Data!A:M,13,0)</f>
        <v>0104918404-002</v>
      </c>
      <c r="AN1183" s="20">
        <f>MATCH(L1183,[1]Khach_hang!$O:$O,0)</f>
        <v>859</v>
      </c>
      <c r="AO1183" s="20" t="str">
        <f t="shared" si="73"/>
        <v>WIN3500</v>
      </c>
      <c r="AP1183" s="20" t="str">
        <f>IF(AND(AM1183="0104918404",AO1183=""),"WIN"&amp;L1183,IF(AO1183="",VLOOKUP(AM1183,'mã win'!B:J,9,0),""))</f>
        <v/>
      </c>
      <c r="AQ1183" s="25" t="str">
        <f t="shared" si="74"/>
        <v>WIN3500</v>
      </c>
      <c r="AR1183" s="1">
        <f t="shared" si="75"/>
        <v>80190</v>
      </c>
    </row>
    <row r="1184" spans="1:44" x14ac:dyDescent="0.25">
      <c r="A1184" s="20">
        <v>8698</v>
      </c>
      <c r="B1184" s="21">
        <v>9106056196</v>
      </c>
      <c r="C1184" s="22">
        <v>45941</v>
      </c>
      <c r="D1184" s="22">
        <v>45946</v>
      </c>
      <c r="E1184" s="23">
        <v>45941.726266550897</v>
      </c>
      <c r="F1184" s="21" t="s">
        <v>8266</v>
      </c>
      <c r="G1184" s="22"/>
      <c r="H1184" s="20" t="s">
        <v>4127</v>
      </c>
      <c r="I1184" s="21" t="s">
        <v>4128</v>
      </c>
      <c r="J1184" s="20" t="s">
        <v>4129</v>
      </c>
      <c r="K1184" s="20" t="s">
        <v>4130</v>
      </c>
      <c r="L1184" s="21" t="s">
        <v>6246</v>
      </c>
      <c r="M1184" s="20" t="s">
        <v>6247</v>
      </c>
      <c r="N1184" s="20" t="s">
        <v>6248</v>
      </c>
      <c r="O1184" s="20">
        <v>10</v>
      </c>
      <c r="P1184" s="21" t="s">
        <v>4135</v>
      </c>
      <c r="Q1184" s="20" t="s">
        <v>4086</v>
      </c>
      <c r="R1184" s="21" t="s">
        <v>4136</v>
      </c>
      <c r="S1184" s="21" t="s">
        <v>4133</v>
      </c>
      <c r="T1184" s="20">
        <v>45588</v>
      </c>
      <c r="U1184" s="20">
        <v>4</v>
      </c>
      <c r="V1184" s="20">
        <v>0</v>
      </c>
      <c r="W1184" s="20" t="s">
        <v>6247</v>
      </c>
      <c r="Y1184" s="22">
        <v>45941.726265428202</v>
      </c>
      <c r="AA1184" s="20" t="s">
        <v>4134</v>
      </c>
      <c r="AB1184" s="27">
        <v>9106056196</v>
      </c>
      <c r="AC1184" s="25" t="str">
        <f>VLOOKUP(AB1184,Data!AF:AG,2,0)</f>
        <v>9106056196-00011454</v>
      </c>
      <c r="AE1184" s="25" t="str">
        <f>VLOOKUP(AC1184,Data!A:G,7,0)</f>
        <v>00011454</v>
      </c>
      <c r="AF1184" s="25" t="str">
        <f>VLOOKUP(AC1184,Data!A:D,4,0)</f>
        <v>11/10/2025</v>
      </c>
      <c r="AG1184" s="20" t="s">
        <v>222</v>
      </c>
      <c r="AH1184" s="25" t="s">
        <v>3727</v>
      </c>
      <c r="AI1184" s="25" t="str">
        <f>VLOOKUP(AG1184,'mã win'!B:K,10,0)</f>
        <v>B</v>
      </c>
      <c r="AJ1184" s="20" t="str">
        <f>VLOOKUP(Q1184,'mã sp'!A:B,2,0)</f>
        <v>TH200</v>
      </c>
      <c r="AK1184" s="25" t="str">
        <f>VLOOKUP(AC1184,Data!A:F,6,0)</f>
        <v>K25TTM</v>
      </c>
      <c r="AL1184" s="20" t="str">
        <f t="shared" si="72"/>
        <v>2AJX WM+ VPC Thôn Dùng, Cao Phong</v>
      </c>
      <c r="AM1184" s="20" t="str">
        <f>VLOOKUP(AC1184,Data!A:M,13,0)</f>
        <v>0104918404-029</v>
      </c>
      <c r="AO1184" s="20" t="str">
        <f t="shared" si="73"/>
        <v/>
      </c>
      <c r="AP1184" s="20" t="str">
        <f>IF(AND(AM1184="0104918404",AO1184=""),"WIN"&amp;L1184,IF(AO1184="",VLOOKUP(AM1184,'mã win'!B:J,9,0),""))</f>
        <v>WIN-029</v>
      </c>
      <c r="AQ1184" s="25" t="str">
        <f t="shared" si="74"/>
        <v>WIN-029</v>
      </c>
      <c r="AR1184" s="1">
        <f t="shared" si="75"/>
        <v>196940.16</v>
      </c>
    </row>
    <row r="1185" spans="1:44" x14ac:dyDescent="0.25">
      <c r="A1185" s="20">
        <v>8699</v>
      </c>
      <c r="B1185" s="21">
        <v>9106056267</v>
      </c>
      <c r="C1185" s="22">
        <v>45941</v>
      </c>
      <c r="D1185" s="22">
        <v>45941</v>
      </c>
      <c r="E1185" s="23">
        <v>45941.726537233801</v>
      </c>
      <c r="F1185" s="21" t="s">
        <v>8267</v>
      </c>
      <c r="G1185" s="22"/>
      <c r="H1185" s="20" t="s">
        <v>4127</v>
      </c>
      <c r="I1185" s="21" t="s">
        <v>4128</v>
      </c>
      <c r="J1185" s="20" t="s">
        <v>4129</v>
      </c>
      <c r="K1185" s="20" t="s">
        <v>4130</v>
      </c>
      <c r="L1185" s="21" t="s">
        <v>5096</v>
      </c>
      <c r="M1185" s="20" t="s">
        <v>5097</v>
      </c>
      <c r="N1185" s="20" t="s">
        <v>5098</v>
      </c>
      <c r="O1185" s="20">
        <v>10</v>
      </c>
      <c r="P1185" s="21" t="s">
        <v>4152</v>
      </c>
      <c r="Q1185" s="20" t="s">
        <v>4012</v>
      </c>
      <c r="R1185" s="21" t="s">
        <v>4153</v>
      </c>
      <c r="S1185" s="21" t="s">
        <v>4133</v>
      </c>
      <c r="T1185" s="20">
        <v>50182</v>
      </c>
      <c r="U1185" s="20">
        <v>3</v>
      </c>
      <c r="V1185" s="20">
        <v>0</v>
      </c>
      <c r="W1185" s="20" t="s">
        <v>5099</v>
      </c>
      <c r="Y1185" s="22">
        <v>45941.726536111099</v>
      </c>
      <c r="AA1185" s="20" t="s">
        <v>4134</v>
      </c>
      <c r="AB1185" s="27">
        <v>9106056267</v>
      </c>
      <c r="AC1185" s="25" t="str">
        <f>VLOOKUP(AB1185,Data!AF:AG,2,0)</f>
        <v>9106056267-00486136</v>
      </c>
      <c r="AE1185" s="25" t="str">
        <f>VLOOKUP(AC1185,Data!A:G,7,0)</f>
        <v>00486136</v>
      </c>
      <c r="AF1185" s="25" t="str">
        <f>VLOOKUP(AC1185,Data!A:D,4,0)</f>
        <v>11/10/2025</v>
      </c>
      <c r="AG1185" s="20" t="s">
        <v>55</v>
      </c>
      <c r="AH1185" s="25" t="s">
        <v>10427</v>
      </c>
      <c r="AI1185" s="25" t="str">
        <f>VLOOKUP(AG1185,'mã win'!B:K,10,0)</f>
        <v>B</v>
      </c>
      <c r="AJ1185" s="20" t="str">
        <f>VLOOKUP(Q1185,'mã sp'!A:B,2,0)</f>
        <v>GTLX250G</v>
      </c>
      <c r="AK1185" s="25" t="str">
        <f>VLOOKUP(AC1185,Data!A:F,6,0)</f>
        <v>K25TTM</v>
      </c>
      <c r="AL1185" s="20" t="str">
        <f t="shared" si="72"/>
        <v>2AQU WM+ HNI 92 Xóm Đông, Thôn Dược Hạ</v>
      </c>
      <c r="AM1185" s="20" t="str">
        <f>VLOOKUP(AC1185,Data!A:M,13,0)</f>
        <v>0104918404-002</v>
      </c>
      <c r="AN1185" s="20">
        <f>MATCH(L1185,[1]Khach_hang!$O:$O,0)</f>
        <v>525</v>
      </c>
      <c r="AO1185" s="20" t="str">
        <f t="shared" si="73"/>
        <v>WIN2AQU</v>
      </c>
      <c r="AP1185" s="20" t="str">
        <f>IF(AND(AM1185="0104918404",AO1185=""),"WIN"&amp;L1185,IF(AO1185="",VLOOKUP(AM1185,'mã win'!B:J,9,0),""))</f>
        <v/>
      </c>
      <c r="AQ1185" s="25" t="str">
        <f t="shared" si="74"/>
        <v>WIN2AQU</v>
      </c>
      <c r="AR1185" s="1">
        <f t="shared" si="75"/>
        <v>162589.68</v>
      </c>
    </row>
    <row r="1186" spans="1:44" x14ac:dyDescent="0.25">
      <c r="A1186" s="20">
        <v>8700</v>
      </c>
      <c r="B1186" s="21">
        <v>9106056267</v>
      </c>
      <c r="C1186" s="22">
        <v>45941</v>
      </c>
      <c r="D1186" s="22">
        <v>45941</v>
      </c>
      <c r="E1186" s="23">
        <v>45941.726537233801</v>
      </c>
      <c r="F1186" s="21" t="s">
        <v>8267</v>
      </c>
      <c r="G1186" s="22"/>
      <c r="H1186" s="20" t="s">
        <v>4127</v>
      </c>
      <c r="I1186" s="21" t="s">
        <v>4128</v>
      </c>
      <c r="J1186" s="20" t="s">
        <v>4129</v>
      </c>
      <c r="K1186" s="20" t="s">
        <v>4130</v>
      </c>
      <c r="L1186" s="21" t="s">
        <v>5096</v>
      </c>
      <c r="M1186" s="20" t="s">
        <v>5097</v>
      </c>
      <c r="N1186" s="20" t="s">
        <v>5098</v>
      </c>
      <c r="O1186" s="20">
        <v>20</v>
      </c>
      <c r="P1186" s="21" t="s">
        <v>4176</v>
      </c>
      <c r="Q1186" s="20" t="s">
        <v>4009</v>
      </c>
      <c r="R1186" s="21" t="s">
        <v>4177</v>
      </c>
      <c r="S1186" s="21" t="s">
        <v>4133</v>
      </c>
      <c r="T1186" s="20">
        <v>41328</v>
      </c>
      <c r="U1186" s="20">
        <v>3</v>
      </c>
      <c r="V1186" s="20">
        <v>0</v>
      </c>
      <c r="W1186" s="20" t="s">
        <v>5099</v>
      </c>
      <c r="Y1186" s="22">
        <v>45941.726536111099</v>
      </c>
      <c r="AA1186" s="20" t="s">
        <v>4134</v>
      </c>
      <c r="AB1186" s="27">
        <v>9106056267</v>
      </c>
      <c r="AC1186" s="25" t="str">
        <f>VLOOKUP(AB1186,Data!AF:AG,2,0)</f>
        <v>9106056267-00486136</v>
      </c>
      <c r="AE1186" s="25" t="str">
        <f>VLOOKUP(AC1186,Data!A:G,7,0)</f>
        <v>00486136</v>
      </c>
      <c r="AF1186" s="25" t="str">
        <f>VLOOKUP(AC1186,Data!A:D,4,0)</f>
        <v>11/10/2025</v>
      </c>
      <c r="AG1186" s="20" t="s">
        <v>55</v>
      </c>
      <c r="AH1186" s="25" t="s">
        <v>10427</v>
      </c>
      <c r="AI1186" s="25" t="str">
        <f>VLOOKUP(AG1186,'mã win'!B:K,10,0)</f>
        <v>B</v>
      </c>
      <c r="AJ1186" s="20" t="str">
        <f>VLOOKUP(Q1186,'mã sp'!A:B,2,0)</f>
        <v>GSG250</v>
      </c>
      <c r="AK1186" s="25" t="str">
        <f>VLOOKUP(AC1186,Data!A:F,6,0)</f>
        <v>K25TTM</v>
      </c>
      <c r="AL1186" s="20" t="str">
        <f t="shared" si="72"/>
        <v>2AQU WM+ HNI 92 Xóm Đông, Thôn Dược Hạ</v>
      </c>
      <c r="AM1186" s="20" t="str">
        <f>VLOOKUP(AC1186,Data!A:M,13,0)</f>
        <v>0104918404-002</v>
      </c>
      <c r="AN1186" s="20">
        <f>MATCH(L1186,[1]Khach_hang!$O:$O,0)</f>
        <v>525</v>
      </c>
      <c r="AO1186" s="20" t="str">
        <f t="shared" si="73"/>
        <v>WIN2AQU</v>
      </c>
      <c r="AP1186" s="20" t="str">
        <f>IF(AND(AM1186="0104918404",AO1186=""),"WIN"&amp;L1186,IF(AO1186="",VLOOKUP(AM1186,'mã win'!B:J,9,0),""))</f>
        <v/>
      </c>
      <c r="AQ1186" s="25" t="str">
        <f t="shared" si="74"/>
        <v>WIN2AQU</v>
      </c>
      <c r="AR1186" s="1">
        <f t="shared" si="75"/>
        <v>133902.72</v>
      </c>
    </row>
    <row r="1187" spans="1:44" x14ac:dyDescent="0.25">
      <c r="A1187" s="20">
        <v>8701</v>
      </c>
      <c r="B1187" s="21">
        <v>9106056271</v>
      </c>
      <c r="C1187" s="22">
        <v>45941</v>
      </c>
      <c r="D1187" s="22">
        <v>45941</v>
      </c>
      <c r="E1187" s="23">
        <v>45941.728258414398</v>
      </c>
      <c r="F1187" s="21" t="s">
        <v>8268</v>
      </c>
      <c r="G1187" s="22"/>
      <c r="H1187" s="20" t="s">
        <v>4127</v>
      </c>
      <c r="I1187" s="21" t="s">
        <v>4128</v>
      </c>
      <c r="J1187" s="20" t="s">
        <v>4129</v>
      </c>
      <c r="K1187" s="20" t="s">
        <v>4130</v>
      </c>
      <c r="L1187" s="21" t="s">
        <v>4497</v>
      </c>
      <c r="M1187" s="20" t="s">
        <v>4498</v>
      </c>
      <c r="N1187" s="20" t="s">
        <v>4499</v>
      </c>
      <c r="O1187" s="20">
        <v>10</v>
      </c>
      <c r="P1187" s="21" t="s">
        <v>4171</v>
      </c>
      <c r="Q1187" s="20" t="s">
        <v>3998</v>
      </c>
      <c r="R1187" s="21" t="s">
        <v>4172</v>
      </c>
      <c r="S1187" s="21" t="s">
        <v>4133</v>
      </c>
      <c r="T1187" s="20">
        <v>49500</v>
      </c>
      <c r="U1187" s="20">
        <v>5</v>
      </c>
      <c r="V1187" s="20">
        <v>0</v>
      </c>
      <c r="W1187" s="20" t="s">
        <v>4498</v>
      </c>
      <c r="Y1187" s="22">
        <v>45941.728257210598</v>
      </c>
      <c r="AA1187" s="20" t="s">
        <v>4134</v>
      </c>
      <c r="AB1187" s="27">
        <v>9106056271</v>
      </c>
      <c r="AC1187" s="25" t="str">
        <f>VLOOKUP(AB1187,Data!AF:AG,2,0)</f>
        <v>9106056271-00035737</v>
      </c>
      <c r="AE1187" s="25" t="str">
        <f>VLOOKUP(AC1187,Data!A:G,7,0)</f>
        <v>00035737</v>
      </c>
      <c r="AF1187" s="25" t="str">
        <f>VLOOKUP(AC1187,Data!A:D,4,0)</f>
        <v>11/10/2025</v>
      </c>
      <c r="AG1187" s="20" t="s">
        <v>605</v>
      </c>
      <c r="AH1187" s="25" t="s">
        <v>3711</v>
      </c>
      <c r="AI1187" s="25" t="str">
        <f>VLOOKUP(AG1187,'mã win'!B:K,10,0)</f>
        <v>B</v>
      </c>
      <c r="AJ1187" s="20" t="str">
        <f>VLOOKUP(Q1187,'mã sp'!A:B,2,0)</f>
        <v>GL250</v>
      </c>
      <c r="AK1187" s="25" t="str">
        <f>VLOOKUP(AC1187,Data!A:F,6,0)</f>
        <v>K25TTM</v>
      </c>
      <c r="AL1187" s="20" t="str">
        <f t="shared" si="72"/>
        <v>2AER WM+ HPG Xóm Quán, Thủy Đường</v>
      </c>
      <c r="AM1187" s="20" t="str">
        <f>VLOOKUP(AC1187,Data!A:M,13,0)</f>
        <v>0104918404-025</v>
      </c>
      <c r="AO1187" s="20" t="str">
        <f t="shared" si="73"/>
        <v/>
      </c>
      <c r="AP1187" s="20" t="str">
        <f>IF(AND(AM1187="0104918404",AO1187=""),"WIN"&amp;L1187,IF(AO1187="",VLOOKUP(AM1187,'mã win'!B:J,9,0),""))</f>
        <v>WIN-025</v>
      </c>
      <c r="AQ1187" s="25" t="str">
        <f t="shared" si="74"/>
        <v>WIN-025</v>
      </c>
      <c r="AR1187" s="1">
        <f t="shared" si="75"/>
        <v>267300</v>
      </c>
    </row>
    <row r="1188" spans="1:44" x14ac:dyDescent="0.25">
      <c r="A1188" s="20">
        <v>8702</v>
      </c>
      <c r="B1188" s="21">
        <v>9106056280</v>
      </c>
      <c r="C1188" s="22">
        <v>45941</v>
      </c>
      <c r="D1188" s="22">
        <v>45946</v>
      </c>
      <c r="E1188" s="23">
        <v>45941.732090937498</v>
      </c>
      <c r="F1188" s="21" t="s">
        <v>8269</v>
      </c>
      <c r="G1188" s="22"/>
      <c r="H1188" s="20" t="s">
        <v>4127</v>
      </c>
      <c r="I1188" s="21" t="s">
        <v>4128</v>
      </c>
      <c r="J1188" s="20" t="s">
        <v>4129</v>
      </c>
      <c r="K1188" s="20" t="s">
        <v>4130</v>
      </c>
      <c r="L1188" s="21" t="s">
        <v>7784</v>
      </c>
      <c r="M1188" s="20" t="s">
        <v>7785</v>
      </c>
      <c r="N1188" s="20" t="s">
        <v>7786</v>
      </c>
      <c r="O1188" s="20">
        <v>10</v>
      </c>
      <c r="P1188" s="21" t="s">
        <v>4131</v>
      </c>
      <c r="Q1188" s="20" t="s">
        <v>4099</v>
      </c>
      <c r="R1188" s="21" t="s">
        <v>4132</v>
      </c>
      <c r="S1188" s="21" t="s">
        <v>4133</v>
      </c>
      <c r="T1188" s="20">
        <v>73431</v>
      </c>
      <c r="U1188" s="20">
        <v>1</v>
      </c>
      <c r="V1188" s="20">
        <v>0</v>
      </c>
      <c r="W1188" s="20" t="s">
        <v>7785</v>
      </c>
      <c r="Y1188" s="22">
        <v>45941.7320897338</v>
      </c>
      <c r="AA1188" s="20" t="s">
        <v>4134</v>
      </c>
      <c r="AB1188" s="27">
        <v>9106056280</v>
      </c>
      <c r="AC1188" s="25" t="str">
        <f>VLOOKUP(AB1188,Data!AF:AG,2,0)</f>
        <v>9106056280-00486141</v>
      </c>
      <c r="AE1188" s="25" t="str">
        <f>VLOOKUP(AC1188,Data!A:G,7,0)</f>
        <v>00486141</v>
      </c>
      <c r="AF1188" s="25" t="str">
        <f>VLOOKUP(AC1188,Data!A:D,4,0)</f>
        <v>11/10/2025</v>
      </c>
      <c r="AG1188" s="20" t="s">
        <v>55</v>
      </c>
      <c r="AH1188" s="25" t="s">
        <v>10652</v>
      </c>
      <c r="AI1188" s="25" t="str">
        <f>VLOOKUP(AG1188,'mã win'!B:K,10,0)</f>
        <v>B</v>
      </c>
      <c r="AJ1188" s="20" t="str">
        <f>VLOOKUP(Q1188,'mã sp'!A:B,2,0)</f>
        <v>CGM300</v>
      </c>
      <c r="AK1188" s="25" t="str">
        <f>VLOOKUP(AC1188,Data!A:F,6,0)</f>
        <v>K25TTM</v>
      </c>
      <c r="AL1188" s="20" t="str">
        <f t="shared" si="72"/>
        <v>2AZT WM+ HNI Đông Cao, Tráng Việt</v>
      </c>
      <c r="AM1188" s="20" t="str">
        <f>VLOOKUP(AC1188,Data!A:M,13,0)</f>
        <v>0104918404-002</v>
      </c>
      <c r="AN1188" s="20">
        <f>MATCH(L1188,[1]Khach_hang!$O:$O,0)</f>
        <v>613</v>
      </c>
      <c r="AO1188" s="20" t="str">
        <f t="shared" si="73"/>
        <v>WIN2AZT</v>
      </c>
      <c r="AP1188" s="20" t="str">
        <f>IF(AND(AM1188="0104918404",AO1188=""),"WIN"&amp;L1188,IF(AO1188="",VLOOKUP(AM1188,'mã win'!B:J,9,0),""))</f>
        <v/>
      </c>
      <c r="AQ1188" s="25" t="str">
        <f t="shared" si="74"/>
        <v>WIN2AZT</v>
      </c>
      <c r="AR1188" s="1">
        <f t="shared" si="75"/>
        <v>79305.48</v>
      </c>
    </row>
    <row r="1189" spans="1:44" x14ac:dyDescent="0.25">
      <c r="A1189" s="20">
        <v>8703</v>
      </c>
      <c r="B1189" s="21">
        <v>9106056286</v>
      </c>
      <c r="C1189" s="22">
        <v>45941</v>
      </c>
      <c r="D1189" s="22">
        <v>45941</v>
      </c>
      <c r="E1189" s="23">
        <v>45941.736311458299</v>
      </c>
      <c r="F1189" s="21" t="s">
        <v>8270</v>
      </c>
      <c r="G1189" s="22"/>
      <c r="H1189" s="20" t="s">
        <v>4127</v>
      </c>
      <c r="I1189" s="21" t="s">
        <v>4128</v>
      </c>
      <c r="J1189" s="20" t="s">
        <v>4129</v>
      </c>
      <c r="K1189" s="20" t="s">
        <v>4130</v>
      </c>
      <c r="L1189" s="21" t="s">
        <v>8271</v>
      </c>
      <c r="M1189" s="20" t="s">
        <v>8272</v>
      </c>
      <c r="N1189" s="20" t="s">
        <v>8273</v>
      </c>
      <c r="O1189" s="20">
        <v>10</v>
      </c>
      <c r="P1189" s="21" t="s">
        <v>4168</v>
      </c>
      <c r="Q1189" s="20" t="s">
        <v>3992</v>
      </c>
      <c r="R1189" s="21" t="s">
        <v>4169</v>
      </c>
      <c r="S1189" s="21" t="s">
        <v>4133</v>
      </c>
      <c r="T1189" s="20">
        <v>111606</v>
      </c>
      <c r="U1189" s="20">
        <v>1</v>
      </c>
      <c r="V1189" s="20">
        <v>0</v>
      </c>
      <c r="W1189" s="20" t="s">
        <v>8274</v>
      </c>
      <c r="Y1189" s="22">
        <v>45941.736310451401</v>
      </c>
      <c r="AA1189" s="20" t="s">
        <v>4134</v>
      </c>
      <c r="AB1189" s="27">
        <v>9106056286</v>
      </c>
      <c r="AC1189" s="25" t="str">
        <f>VLOOKUP(AB1189,Data!AF:AG,2,0)</f>
        <v>9106056286-00161417</v>
      </c>
      <c r="AE1189" s="25" t="str">
        <f>VLOOKUP(AC1189,Data!A:G,7,0)</f>
        <v>00161417</v>
      </c>
      <c r="AF1189" s="25" t="str">
        <f>VLOOKUP(AC1189,Data!A:D,4,0)</f>
        <v>11/10/2025</v>
      </c>
      <c r="AG1189" s="20" t="s">
        <v>198</v>
      </c>
      <c r="AH1189" s="25" t="s">
        <v>14538</v>
      </c>
      <c r="AI1189" s="25" t="str">
        <f>VLOOKUP(AG1189,'mã win'!B:K,10,0)</f>
        <v>N</v>
      </c>
      <c r="AJ1189" s="20" t="str">
        <f>VLOOKUP(Q1189,'mã sp'!A:B,2,0)</f>
        <v>GXD500</v>
      </c>
      <c r="AK1189" s="25" t="str">
        <f>VLOOKUP(AC1189,Data!A:F,6,0)</f>
        <v>K25TTM</v>
      </c>
      <c r="AL1189" s="20" t="str">
        <f t="shared" si="72"/>
        <v>3502 WIN HCM 47-49-51 Trần Văn Ơn</v>
      </c>
      <c r="AM1189" s="20" t="str">
        <f>VLOOKUP(AC1189,Data!A:M,13,0)</f>
        <v>0104918404</v>
      </c>
      <c r="AN1189" s="20">
        <f>MATCH(L1189,[1]Khach_hang!$O:$O,0)</f>
        <v>860</v>
      </c>
      <c r="AO1189" s="20" t="str">
        <f t="shared" si="73"/>
        <v>WIN3502</v>
      </c>
      <c r="AP1189" s="20" t="str">
        <f>IF(AND(AM1189="0104918404",AO1189=""),"WIN"&amp;L1189,IF(AO1189="",VLOOKUP(AM1189,'mã win'!B:J,9,0),""))</f>
        <v/>
      </c>
      <c r="AQ1189" s="25" t="str">
        <f t="shared" si="74"/>
        <v>WIN3502</v>
      </c>
      <c r="AR1189" s="1">
        <f t="shared" si="75"/>
        <v>120534.48</v>
      </c>
    </row>
    <row r="1190" spans="1:44" x14ac:dyDescent="0.25">
      <c r="A1190" s="20">
        <v>8704</v>
      </c>
      <c r="B1190" s="21">
        <v>9106056286</v>
      </c>
      <c r="C1190" s="22">
        <v>45941</v>
      </c>
      <c r="D1190" s="22">
        <v>45941</v>
      </c>
      <c r="E1190" s="23">
        <v>45941.736311458299</v>
      </c>
      <c r="F1190" s="21" t="s">
        <v>8270</v>
      </c>
      <c r="G1190" s="22"/>
      <c r="H1190" s="20" t="s">
        <v>4127</v>
      </c>
      <c r="I1190" s="21" t="s">
        <v>4128</v>
      </c>
      <c r="J1190" s="20" t="s">
        <v>4129</v>
      </c>
      <c r="K1190" s="20" t="s">
        <v>4130</v>
      </c>
      <c r="L1190" s="21" t="s">
        <v>8271</v>
      </c>
      <c r="M1190" s="20" t="s">
        <v>8272</v>
      </c>
      <c r="N1190" s="20" t="s">
        <v>8273</v>
      </c>
      <c r="O1190" s="20">
        <v>20</v>
      </c>
      <c r="P1190" s="21" t="s">
        <v>4141</v>
      </c>
      <c r="Q1190" s="20" t="s">
        <v>4058</v>
      </c>
      <c r="R1190" s="21" t="s">
        <v>4142</v>
      </c>
      <c r="S1190" s="21" t="s">
        <v>4133</v>
      </c>
      <c r="T1190" s="20">
        <v>37720</v>
      </c>
      <c r="U1190" s="20">
        <v>2</v>
      </c>
      <c r="V1190" s="20">
        <v>0</v>
      </c>
      <c r="W1190" s="20" t="s">
        <v>8274</v>
      </c>
      <c r="Y1190" s="22">
        <v>45941.736310451401</v>
      </c>
      <c r="AA1190" s="20" t="s">
        <v>4134</v>
      </c>
      <c r="AB1190" s="27">
        <v>9106056286</v>
      </c>
      <c r="AC1190" s="25" t="str">
        <f>VLOOKUP(AB1190,Data!AF:AG,2,0)</f>
        <v>9106056286-00161417</v>
      </c>
      <c r="AE1190" s="25" t="str">
        <f>VLOOKUP(AC1190,Data!A:G,7,0)</f>
        <v>00161417</v>
      </c>
      <c r="AF1190" s="25" t="str">
        <f>VLOOKUP(AC1190,Data!A:D,4,0)</f>
        <v>11/10/2025</v>
      </c>
      <c r="AG1190" s="20" t="s">
        <v>198</v>
      </c>
      <c r="AH1190" s="25" t="s">
        <v>14538</v>
      </c>
      <c r="AI1190" s="25" t="str">
        <f>VLOOKUP(AG1190,'mã win'!B:K,10,0)</f>
        <v>N</v>
      </c>
      <c r="AJ1190" s="20" t="str">
        <f>VLOOKUP(Q1190,'mã sp'!A:B,2,0)</f>
        <v>MNH250</v>
      </c>
      <c r="AK1190" s="25" t="str">
        <f>VLOOKUP(AC1190,Data!A:F,6,0)</f>
        <v>K25TTM</v>
      </c>
      <c r="AL1190" s="20" t="str">
        <f t="shared" si="72"/>
        <v>3502 WIN HCM 47-49-51 Trần Văn Ơn</v>
      </c>
      <c r="AM1190" s="20" t="str">
        <f>VLOOKUP(AC1190,Data!A:M,13,0)</f>
        <v>0104918404</v>
      </c>
      <c r="AN1190" s="20">
        <f>MATCH(L1190,[1]Khach_hang!$O:$O,0)</f>
        <v>860</v>
      </c>
      <c r="AO1190" s="20" t="str">
        <f t="shared" si="73"/>
        <v>WIN3502</v>
      </c>
      <c r="AP1190" s="20" t="str">
        <f>IF(AND(AM1190="0104918404",AO1190=""),"WIN"&amp;L1190,IF(AO1190="",VLOOKUP(AM1190,'mã win'!B:J,9,0),""))</f>
        <v/>
      </c>
      <c r="AQ1190" s="25" t="str">
        <f t="shared" si="74"/>
        <v>WIN3502</v>
      </c>
      <c r="AR1190" s="1">
        <f t="shared" si="75"/>
        <v>81475.199999999997</v>
      </c>
    </row>
    <row r="1191" spans="1:44" x14ac:dyDescent="0.25">
      <c r="A1191" s="20">
        <v>8705</v>
      </c>
      <c r="B1191" s="21">
        <v>9106056286</v>
      </c>
      <c r="C1191" s="22">
        <v>45941</v>
      </c>
      <c r="D1191" s="22">
        <v>45941</v>
      </c>
      <c r="E1191" s="23">
        <v>45941.736311458299</v>
      </c>
      <c r="F1191" s="21" t="s">
        <v>8270</v>
      </c>
      <c r="G1191" s="22"/>
      <c r="H1191" s="20" t="s">
        <v>4127</v>
      </c>
      <c r="I1191" s="21" t="s">
        <v>4128</v>
      </c>
      <c r="J1191" s="20" t="s">
        <v>4129</v>
      </c>
      <c r="K1191" s="20" t="s">
        <v>4130</v>
      </c>
      <c r="L1191" s="21" t="s">
        <v>8271</v>
      </c>
      <c r="M1191" s="20" t="s">
        <v>8272</v>
      </c>
      <c r="N1191" s="20" t="s">
        <v>8273</v>
      </c>
      <c r="O1191" s="20">
        <v>30</v>
      </c>
      <c r="P1191" s="21" t="s">
        <v>4150</v>
      </c>
      <c r="Q1191" s="20" t="s">
        <v>3966</v>
      </c>
      <c r="R1191" s="21" t="s">
        <v>4151</v>
      </c>
      <c r="S1191" s="21" t="s">
        <v>4133</v>
      </c>
      <c r="T1191" s="20">
        <v>70950</v>
      </c>
      <c r="U1191" s="20">
        <v>1</v>
      </c>
      <c r="V1191" s="20">
        <v>0</v>
      </c>
      <c r="W1191" s="20" t="s">
        <v>8274</v>
      </c>
      <c r="Y1191" s="22">
        <v>45941.736310451401</v>
      </c>
      <c r="AA1191" s="20" t="s">
        <v>4134</v>
      </c>
      <c r="AB1191" s="27">
        <v>9106056286</v>
      </c>
      <c r="AC1191" s="25" t="str">
        <f>VLOOKUP(AB1191,Data!AF:AG,2,0)</f>
        <v>9106056286-00161417</v>
      </c>
      <c r="AE1191" s="25" t="str">
        <f>VLOOKUP(AC1191,Data!A:G,7,0)</f>
        <v>00161417</v>
      </c>
      <c r="AF1191" s="25" t="str">
        <f>VLOOKUP(AC1191,Data!A:D,4,0)</f>
        <v>11/10/2025</v>
      </c>
      <c r="AG1191" s="20" t="s">
        <v>198</v>
      </c>
      <c r="AH1191" s="25" t="s">
        <v>14538</v>
      </c>
      <c r="AI1191" s="25" t="str">
        <f>VLOOKUP(AG1191,'mã win'!B:K,10,0)</f>
        <v>N</v>
      </c>
      <c r="AJ1191" s="20" t="str">
        <f>VLOOKUP(Q1191,'mã sp'!A:B,2,0)</f>
        <v>CN300</v>
      </c>
      <c r="AK1191" s="25" t="str">
        <f>VLOOKUP(AC1191,Data!A:F,6,0)</f>
        <v>K25TTM</v>
      </c>
      <c r="AL1191" s="20" t="str">
        <f t="shared" si="72"/>
        <v>3502 WIN HCM 47-49-51 Trần Văn Ơn</v>
      </c>
      <c r="AM1191" s="20" t="str">
        <f>VLOOKUP(AC1191,Data!A:M,13,0)</f>
        <v>0104918404</v>
      </c>
      <c r="AN1191" s="20">
        <f>MATCH(L1191,[1]Khach_hang!$O:$O,0)</f>
        <v>860</v>
      </c>
      <c r="AO1191" s="20" t="str">
        <f t="shared" si="73"/>
        <v>WIN3502</v>
      </c>
      <c r="AP1191" s="20" t="str">
        <f>IF(AND(AM1191="0104918404",AO1191=""),"WIN"&amp;L1191,IF(AO1191="",VLOOKUP(AM1191,'mã win'!B:J,9,0),""))</f>
        <v/>
      </c>
      <c r="AQ1191" s="25" t="str">
        <f t="shared" si="74"/>
        <v>WIN3502</v>
      </c>
      <c r="AR1191" s="1">
        <f t="shared" si="75"/>
        <v>76626</v>
      </c>
    </row>
    <row r="1192" spans="1:44" x14ac:dyDescent="0.25">
      <c r="A1192" s="20">
        <v>8706</v>
      </c>
      <c r="B1192" s="21">
        <v>9106056369</v>
      </c>
      <c r="C1192" s="22">
        <v>45941</v>
      </c>
      <c r="D1192" s="22">
        <v>45946</v>
      </c>
      <c r="E1192" s="23">
        <v>45941.7423702546</v>
      </c>
      <c r="F1192" s="21" t="s">
        <v>8275</v>
      </c>
      <c r="G1192" s="22"/>
      <c r="H1192" s="20" t="s">
        <v>4127</v>
      </c>
      <c r="I1192" s="21" t="s">
        <v>4128</v>
      </c>
      <c r="J1192" s="20" t="s">
        <v>4129</v>
      </c>
      <c r="K1192" s="20" t="s">
        <v>4130</v>
      </c>
      <c r="L1192" s="21" t="s">
        <v>5194</v>
      </c>
      <c r="M1192" s="20" t="s">
        <v>5195</v>
      </c>
      <c r="N1192" s="20" t="s">
        <v>5196</v>
      </c>
      <c r="O1192" s="20">
        <v>10</v>
      </c>
      <c r="P1192" s="21" t="s">
        <v>4131</v>
      </c>
      <c r="Q1192" s="20" t="s">
        <v>4099</v>
      </c>
      <c r="R1192" s="21" t="s">
        <v>4132</v>
      </c>
      <c r="S1192" s="21" t="s">
        <v>4133</v>
      </c>
      <c r="T1192" s="20">
        <v>73431</v>
      </c>
      <c r="U1192" s="20">
        <v>6</v>
      </c>
      <c r="V1192" s="20">
        <v>0</v>
      </c>
      <c r="W1192" s="20" t="s">
        <v>5195</v>
      </c>
      <c r="Y1192" s="22">
        <v>45941.742368981497</v>
      </c>
      <c r="AA1192" s="20" t="s">
        <v>4134</v>
      </c>
      <c r="AB1192" s="27">
        <v>9106056369</v>
      </c>
      <c r="AC1192" s="25" t="str">
        <f>VLOOKUP(AB1192,Data!AF:AG,2,0)</f>
        <v>9106056369-00161427</v>
      </c>
      <c r="AE1192" s="25" t="str">
        <f>VLOOKUP(AC1192,Data!A:G,7,0)</f>
        <v>00161427</v>
      </c>
      <c r="AF1192" s="25" t="str">
        <f>VLOOKUP(AC1192,Data!A:D,4,0)</f>
        <v>11/10/2025</v>
      </c>
      <c r="AG1192" s="20" t="s">
        <v>198</v>
      </c>
      <c r="AH1192" s="25" t="s">
        <v>10147</v>
      </c>
      <c r="AI1192" s="25" t="str">
        <f>VLOOKUP(AG1192,'mã win'!B:K,10,0)</f>
        <v>N</v>
      </c>
      <c r="AJ1192" s="20" t="str">
        <f>VLOOKUP(Q1192,'mã sp'!A:B,2,0)</f>
        <v>CGM300</v>
      </c>
      <c r="AK1192" s="25" t="str">
        <f>VLOOKUP(AC1192,Data!A:F,6,0)</f>
        <v>K25TTM</v>
      </c>
      <c r="AL1192" s="20" t="str">
        <f t="shared" si="72"/>
        <v>2A12 WM+ HCM EA4-01-06, CC Era Town</v>
      </c>
      <c r="AM1192" s="20" t="str">
        <f>VLOOKUP(AC1192,Data!A:M,13,0)</f>
        <v>0104918404</v>
      </c>
      <c r="AN1192" s="20">
        <f>MATCH(L1192,[1]Khach_hang!$O:$O,0)</f>
        <v>418</v>
      </c>
      <c r="AO1192" s="20" t="str">
        <f t="shared" si="73"/>
        <v>WIN2A12</v>
      </c>
      <c r="AP1192" s="20" t="str">
        <f>IF(AND(AM1192="0104918404",AO1192=""),"WIN"&amp;L1192,IF(AO1192="",VLOOKUP(AM1192,'mã win'!B:J,9,0),""))</f>
        <v/>
      </c>
      <c r="AQ1192" s="25" t="str">
        <f t="shared" si="74"/>
        <v>WIN2A12</v>
      </c>
      <c r="AR1192" s="1">
        <f t="shared" si="75"/>
        <v>475832.88</v>
      </c>
    </row>
    <row r="1193" spans="1:44" x14ac:dyDescent="0.25">
      <c r="A1193" s="20">
        <v>8707</v>
      </c>
      <c r="B1193" s="21">
        <v>9106056369</v>
      </c>
      <c r="C1193" s="22">
        <v>45941</v>
      </c>
      <c r="D1193" s="22">
        <v>45946</v>
      </c>
      <c r="E1193" s="23">
        <v>45941.7423702546</v>
      </c>
      <c r="F1193" s="21" t="s">
        <v>8275</v>
      </c>
      <c r="G1193" s="22"/>
      <c r="H1193" s="20" t="s">
        <v>4127</v>
      </c>
      <c r="I1193" s="21" t="s">
        <v>4128</v>
      </c>
      <c r="J1193" s="20" t="s">
        <v>4129</v>
      </c>
      <c r="K1193" s="20" t="s">
        <v>4130</v>
      </c>
      <c r="L1193" s="21" t="s">
        <v>5194</v>
      </c>
      <c r="M1193" s="20" t="s">
        <v>5195</v>
      </c>
      <c r="N1193" s="20" t="s">
        <v>5196</v>
      </c>
      <c r="O1193" s="20">
        <v>20</v>
      </c>
      <c r="P1193" s="21" t="s">
        <v>4152</v>
      </c>
      <c r="Q1193" s="20" t="s">
        <v>4012</v>
      </c>
      <c r="R1193" s="21" t="s">
        <v>4153</v>
      </c>
      <c r="S1193" s="21" t="s">
        <v>4133</v>
      </c>
      <c r="T1193" s="20">
        <v>50182</v>
      </c>
      <c r="U1193" s="20">
        <v>6</v>
      </c>
      <c r="V1193" s="20">
        <v>0</v>
      </c>
      <c r="W1193" s="20" t="s">
        <v>5195</v>
      </c>
      <c r="Y1193" s="22">
        <v>45941.742368981497</v>
      </c>
      <c r="AA1193" s="20" t="s">
        <v>4134</v>
      </c>
      <c r="AB1193" s="27">
        <v>9106056369</v>
      </c>
      <c r="AC1193" s="25" t="str">
        <f>VLOOKUP(AB1193,Data!AF:AG,2,0)</f>
        <v>9106056369-00161427</v>
      </c>
      <c r="AE1193" s="25" t="str">
        <f>VLOOKUP(AC1193,Data!A:G,7,0)</f>
        <v>00161427</v>
      </c>
      <c r="AF1193" s="25" t="str">
        <f>VLOOKUP(AC1193,Data!A:D,4,0)</f>
        <v>11/10/2025</v>
      </c>
      <c r="AG1193" s="20" t="s">
        <v>198</v>
      </c>
      <c r="AH1193" s="25" t="s">
        <v>10147</v>
      </c>
      <c r="AI1193" s="25" t="str">
        <f>VLOOKUP(AG1193,'mã win'!B:K,10,0)</f>
        <v>N</v>
      </c>
      <c r="AJ1193" s="20" t="str">
        <f>VLOOKUP(Q1193,'mã sp'!A:B,2,0)</f>
        <v>GTLX250G</v>
      </c>
      <c r="AK1193" s="25" t="str">
        <f>VLOOKUP(AC1193,Data!A:F,6,0)</f>
        <v>K25TTM</v>
      </c>
      <c r="AL1193" s="20" t="str">
        <f t="shared" si="72"/>
        <v>2A12 WM+ HCM EA4-01-06, CC Era Town</v>
      </c>
      <c r="AM1193" s="20" t="str">
        <f>VLOOKUP(AC1193,Data!A:M,13,0)</f>
        <v>0104918404</v>
      </c>
      <c r="AN1193" s="20">
        <f>MATCH(L1193,[1]Khach_hang!$O:$O,0)</f>
        <v>418</v>
      </c>
      <c r="AO1193" s="20" t="str">
        <f t="shared" si="73"/>
        <v>WIN2A12</v>
      </c>
      <c r="AP1193" s="20" t="str">
        <f>IF(AND(AM1193="0104918404",AO1193=""),"WIN"&amp;L1193,IF(AO1193="",VLOOKUP(AM1193,'mã win'!B:J,9,0),""))</f>
        <v/>
      </c>
      <c r="AQ1193" s="25" t="str">
        <f t="shared" si="74"/>
        <v>WIN2A12</v>
      </c>
      <c r="AR1193" s="1">
        <f t="shared" si="75"/>
        <v>325179.36</v>
      </c>
    </row>
    <row r="1194" spans="1:44" x14ac:dyDescent="0.25">
      <c r="A1194" s="20">
        <v>8708</v>
      </c>
      <c r="B1194" s="21">
        <v>9106056353</v>
      </c>
      <c r="C1194" s="22">
        <v>45941</v>
      </c>
      <c r="D1194" s="22">
        <v>45946</v>
      </c>
      <c r="E1194" s="23">
        <v>45941.743989317103</v>
      </c>
      <c r="F1194" s="21" t="s">
        <v>8276</v>
      </c>
      <c r="G1194" s="22"/>
      <c r="H1194" s="20" t="s">
        <v>4127</v>
      </c>
      <c r="I1194" s="21" t="s">
        <v>4128</v>
      </c>
      <c r="J1194" s="20" t="s">
        <v>4129</v>
      </c>
      <c r="K1194" s="20" t="s">
        <v>4130</v>
      </c>
      <c r="L1194" s="21" t="s">
        <v>6028</v>
      </c>
      <c r="M1194" s="20" t="s">
        <v>6029</v>
      </c>
      <c r="N1194" s="20" t="s">
        <v>6030</v>
      </c>
      <c r="O1194" s="20">
        <v>10</v>
      </c>
      <c r="P1194" s="21" t="s">
        <v>4135</v>
      </c>
      <c r="Q1194" s="20" t="s">
        <v>4086</v>
      </c>
      <c r="R1194" s="21" t="s">
        <v>4136</v>
      </c>
      <c r="S1194" s="21" t="s">
        <v>4133</v>
      </c>
      <c r="T1194" s="20">
        <v>45588</v>
      </c>
      <c r="U1194" s="20">
        <v>4</v>
      </c>
      <c r="V1194" s="20">
        <v>0</v>
      </c>
      <c r="W1194" s="20" t="s">
        <v>6029</v>
      </c>
      <c r="Y1194" s="22">
        <v>45941.743988044</v>
      </c>
      <c r="AA1194" s="20" t="s">
        <v>4134</v>
      </c>
      <c r="AB1194" s="27">
        <v>9106056353</v>
      </c>
      <c r="AC1194" s="25" t="str">
        <f>VLOOKUP(AB1194,Data!AF:AG,2,0)</f>
        <v>9106056353-00010889</v>
      </c>
      <c r="AE1194" s="25" t="str">
        <f>VLOOKUP(AC1194,Data!A:G,7,0)</f>
        <v>00010889</v>
      </c>
      <c r="AF1194" s="25" t="str">
        <f>VLOOKUP(AC1194,Data!A:D,4,0)</f>
        <v>11/10/2025</v>
      </c>
      <c r="AG1194" s="20" t="s">
        <v>839</v>
      </c>
      <c r="AH1194" s="25" t="s">
        <v>3880</v>
      </c>
      <c r="AI1194" s="25" t="str">
        <f>VLOOKUP(AG1194,'mã win'!B:K,10,0)</f>
        <v>N</v>
      </c>
      <c r="AJ1194" s="20" t="str">
        <f>VLOOKUP(Q1194,'mã sp'!A:B,2,0)</f>
        <v>TH200</v>
      </c>
      <c r="AK1194" s="25" t="str">
        <f>VLOOKUP(AC1194,Data!A:F,6,0)</f>
        <v>K25TTM</v>
      </c>
      <c r="AL1194" s="20" t="str">
        <f t="shared" si="72"/>
        <v>6901 WM+ QTI 106 QL9B, Đông Hà</v>
      </c>
      <c r="AM1194" s="20" t="str">
        <f>VLOOKUP(AC1194,Data!A:M,13,0)</f>
        <v>0104918404-070</v>
      </c>
      <c r="AO1194" s="20" t="str">
        <f t="shared" si="73"/>
        <v/>
      </c>
      <c r="AP1194" s="20" t="str">
        <f>IF(AND(AM1194="0104918404",AO1194=""),"WIN"&amp;L1194,IF(AO1194="",VLOOKUP(AM1194,'mã win'!B:J,9,0),""))</f>
        <v>WIN-070</v>
      </c>
      <c r="AQ1194" s="25" t="str">
        <f t="shared" si="74"/>
        <v>WIN-070</v>
      </c>
      <c r="AR1194" s="1">
        <f t="shared" si="75"/>
        <v>196940.16</v>
      </c>
    </row>
    <row r="1195" spans="1:44" x14ac:dyDescent="0.25">
      <c r="A1195" s="20">
        <v>8709</v>
      </c>
      <c r="B1195" s="21">
        <v>9106056398</v>
      </c>
      <c r="C1195" s="22">
        <v>45941</v>
      </c>
      <c r="D1195" s="22">
        <v>45941</v>
      </c>
      <c r="E1195" s="23">
        <v>45941.747418518498</v>
      </c>
      <c r="F1195" s="21" t="s">
        <v>8277</v>
      </c>
      <c r="G1195" s="22"/>
      <c r="H1195" s="20" t="s">
        <v>4127</v>
      </c>
      <c r="I1195" s="21" t="s">
        <v>4128</v>
      </c>
      <c r="J1195" s="20" t="s">
        <v>4129</v>
      </c>
      <c r="K1195" s="20" t="s">
        <v>4130</v>
      </c>
      <c r="L1195" s="21" t="s">
        <v>8278</v>
      </c>
      <c r="M1195" s="20" t="s">
        <v>8279</v>
      </c>
      <c r="N1195" s="20" t="s">
        <v>8280</v>
      </c>
      <c r="O1195" s="20">
        <v>10</v>
      </c>
      <c r="P1195" s="21" t="s">
        <v>4141</v>
      </c>
      <c r="Q1195" s="20" t="s">
        <v>4058</v>
      </c>
      <c r="R1195" s="21" t="s">
        <v>4142</v>
      </c>
      <c r="S1195" s="21" t="s">
        <v>4133</v>
      </c>
      <c r="T1195" s="20">
        <v>37720</v>
      </c>
      <c r="U1195" s="20">
        <v>1</v>
      </c>
      <c r="V1195" s="20">
        <v>0</v>
      </c>
      <c r="W1195" s="20" t="s">
        <v>8279</v>
      </c>
      <c r="Y1195" s="22">
        <v>45941.747417905099</v>
      </c>
      <c r="Z1195" s="20" t="s">
        <v>8281</v>
      </c>
      <c r="AA1195" s="20" t="s">
        <v>4134</v>
      </c>
      <c r="AB1195" s="27">
        <v>9106056398</v>
      </c>
      <c r="AC1195" s="25" t="str">
        <f>VLOOKUP(AB1195,Data!AF:AG,2,0)</f>
        <v>9106056398-00037838</v>
      </c>
      <c r="AE1195" s="25" t="str">
        <f>VLOOKUP(AC1195,Data!A:G,7,0)</f>
        <v>00037838</v>
      </c>
      <c r="AF1195" s="25" t="str">
        <f>VLOOKUP(AC1195,Data!A:D,4,0)</f>
        <v>11/10/2025</v>
      </c>
      <c r="AG1195" s="20" t="s">
        <v>107</v>
      </c>
      <c r="AH1195" s="25" t="s">
        <v>3829</v>
      </c>
      <c r="AI1195" s="25" t="str">
        <f>VLOOKUP(AG1195,'mã win'!B:K,10,0)</f>
        <v>B</v>
      </c>
      <c r="AJ1195" s="20" t="str">
        <f>VLOOKUP(Q1195,'mã sp'!A:B,2,0)</f>
        <v>MNH250</v>
      </c>
      <c r="AK1195" s="25" t="str">
        <f>VLOOKUP(AC1195,Data!A:F,6,0)</f>
        <v>K25TTM</v>
      </c>
      <c r="AL1195" s="20" t="str">
        <f t="shared" si="72"/>
        <v>2AV5 WM+ NAN Diễn Thọ, Diễn Châu</v>
      </c>
      <c r="AM1195" s="20" t="str">
        <f>VLOOKUP(AC1195,Data!A:M,13,0)</f>
        <v>0104918404-058</v>
      </c>
      <c r="AO1195" s="20" t="str">
        <f t="shared" si="73"/>
        <v/>
      </c>
      <c r="AP1195" s="20" t="str">
        <f>IF(AND(AM1195="0104918404",AO1195=""),"WIN"&amp;L1195,IF(AO1195="",VLOOKUP(AM1195,'mã win'!B:J,9,0),""))</f>
        <v>WIN-058</v>
      </c>
      <c r="AQ1195" s="25" t="str">
        <f t="shared" si="74"/>
        <v>WIN-058</v>
      </c>
      <c r="AR1195" s="1">
        <f t="shared" si="75"/>
        <v>40737.599999999999</v>
      </c>
    </row>
    <row r="1196" spans="1:44" x14ac:dyDescent="0.25">
      <c r="A1196" s="20">
        <v>8710</v>
      </c>
      <c r="B1196" s="21">
        <v>9106056392</v>
      </c>
      <c r="C1196" s="22">
        <v>45941</v>
      </c>
      <c r="D1196" s="22">
        <v>45941</v>
      </c>
      <c r="E1196" s="23">
        <v>45941.750704826401</v>
      </c>
      <c r="F1196" s="21" t="s">
        <v>8282</v>
      </c>
      <c r="G1196" s="22"/>
      <c r="H1196" s="20" t="s">
        <v>4127</v>
      </c>
      <c r="I1196" s="21" t="s">
        <v>4128</v>
      </c>
      <c r="J1196" s="20" t="s">
        <v>4129</v>
      </c>
      <c r="K1196" s="20" t="s">
        <v>4130</v>
      </c>
      <c r="L1196" s="21" t="s">
        <v>6025</v>
      </c>
      <c r="M1196" s="20" t="s">
        <v>6026</v>
      </c>
      <c r="N1196" s="20" t="s">
        <v>6027</v>
      </c>
      <c r="O1196" s="20">
        <v>10</v>
      </c>
      <c r="P1196" s="21" t="s">
        <v>4139</v>
      </c>
      <c r="Q1196" s="20" t="s">
        <v>3948</v>
      </c>
      <c r="R1196" s="21" t="s">
        <v>4140</v>
      </c>
      <c r="S1196" s="21" t="s">
        <v>4133</v>
      </c>
      <c r="T1196" s="20">
        <v>74250</v>
      </c>
      <c r="U1196" s="20">
        <v>1</v>
      </c>
      <c r="V1196" s="20">
        <v>0</v>
      </c>
      <c r="W1196" s="20" t="s">
        <v>6026</v>
      </c>
      <c r="Y1196" s="22">
        <v>45941.750703437501</v>
      </c>
      <c r="AA1196" s="20" t="s">
        <v>4134</v>
      </c>
      <c r="AB1196" s="27">
        <v>9106056392</v>
      </c>
      <c r="AC1196" s="25" t="str">
        <f>VLOOKUP(AB1196,Data!AF:AG,2,0)</f>
        <v>9106056392-00081815</v>
      </c>
      <c r="AE1196" s="25" t="str">
        <f>VLOOKUP(AC1196,Data!A:G,7,0)</f>
        <v>00081815</v>
      </c>
      <c r="AF1196" s="25" t="str">
        <f>VLOOKUP(AC1196,Data!A:D,4,0)</f>
        <v>11/10/2025</v>
      </c>
      <c r="AG1196" s="20" t="s">
        <v>64</v>
      </c>
      <c r="AH1196" s="25" t="s">
        <v>3639</v>
      </c>
      <c r="AI1196" s="25" t="str">
        <f>VLOOKUP(AG1196,'mã win'!B:K,10,0)</f>
        <v>N</v>
      </c>
      <c r="AJ1196" s="20" t="str">
        <f>VLOOKUP(Q1196,'mã sp'!A:B,2,0)</f>
        <v>CC300</v>
      </c>
      <c r="AK1196" s="25" t="str">
        <f>VLOOKUP(AC1196,Data!A:F,6,0)</f>
        <v>K25TTM</v>
      </c>
      <c r="AL1196" s="20" t="str">
        <f t="shared" si="72"/>
        <v>5412 WM+ DNG 91 Châu Thị Vĩnh Tế</v>
      </c>
      <c r="AM1196" s="20" t="str">
        <f>VLOOKUP(AC1196,Data!A:M,13,0)</f>
        <v>0104918404-009</v>
      </c>
      <c r="AO1196" s="20" t="str">
        <f t="shared" si="73"/>
        <v/>
      </c>
      <c r="AP1196" s="20" t="str">
        <f>IF(AND(AM1196="0104918404",AO1196=""),"WIN"&amp;L1196,IF(AO1196="",VLOOKUP(AM1196,'mã win'!B:J,9,0),""))</f>
        <v>WIN-DNG-01-009</v>
      </c>
      <c r="AQ1196" s="25" t="str">
        <f t="shared" si="74"/>
        <v>WIN-DNG-01-009</v>
      </c>
      <c r="AR1196" s="1">
        <f t="shared" si="75"/>
        <v>80190</v>
      </c>
    </row>
    <row r="1197" spans="1:44" x14ac:dyDescent="0.25">
      <c r="A1197" s="20">
        <v>8711</v>
      </c>
      <c r="B1197" s="21">
        <v>9106056428</v>
      </c>
      <c r="C1197" s="22">
        <v>45941</v>
      </c>
      <c r="D1197" s="22">
        <v>45941</v>
      </c>
      <c r="E1197" s="23">
        <v>45941.751027812497</v>
      </c>
      <c r="F1197" s="21" t="s">
        <v>8283</v>
      </c>
      <c r="G1197" s="22"/>
      <c r="H1197" s="20" t="s">
        <v>4127</v>
      </c>
      <c r="I1197" s="21" t="s">
        <v>4128</v>
      </c>
      <c r="J1197" s="20" t="s">
        <v>4129</v>
      </c>
      <c r="K1197" s="20" t="s">
        <v>4130</v>
      </c>
      <c r="L1197" s="21" t="s">
        <v>5388</v>
      </c>
      <c r="M1197" s="20" t="s">
        <v>5389</v>
      </c>
      <c r="N1197" s="20" t="s">
        <v>5390</v>
      </c>
      <c r="O1197" s="20">
        <v>10</v>
      </c>
      <c r="P1197" s="21" t="s">
        <v>4171</v>
      </c>
      <c r="Q1197" s="20" t="s">
        <v>3998</v>
      </c>
      <c r="R1197" s="21" t="s">
        <v>4172</v>
      </c>
      <c r="S1197" s="21" t="s">
        <v>4133</v>
      </c>
      <c r="T1197" s="20">
        <v>49500</v>
      </c>
      <c r="U1197" s="20">
        <v>2</v>
      </c>
      <c r="V1197" s="20">
        <v>0</v>
      </c>
      <c r="W1197" s="20" t="s">
        <v>5389</v>
      </c>
      <c r="Y1197" s="22">
        <v>45941.751026539401</v>
      </c>
      <c r="AA1197" s="20" t="s">
        <v>4134</v>
      </c>
      <c r="AB1197" s="27">
        <v>9106056428</v>
      </c>
      <c r="AC1197" s="25" t="str">
        <f>VLOOKUP(AB1197,Data!AF:AG,2,0)</f>
        <v>9106056428-00033969</v>
      </c>
      <c r="AE1197" s="25" t="str">
        <f>VLOOKUP(AC1197,Data!A:G,7,0)</f>
        <v>00033969</v>
      </c>
      <c r="AF1197" s="25" t="str">
        <f>VLOOKUP(AC1197,Data!A:D,4,0)</f>
        <v>11/10/2025</v>
      </c>
      <c r="AG1197" s="20" t="s">
        <v>164</v>
      </c>
      <c r="AH1197" s="25" t="s">
        <v>3686</v>
      </c>
      <c r="AI1197" s="25" t="str">
        <f>VLOOKUP(AG1197,'mã win'!B:K,10,0)</f>
        <v>B</v>
      </c>
      <c r="AJ1197" s="20" t="str">
        <f>VLOOKUP(Q1197,'mã sp'!A:B,2,0)</f>
        <v>GL250</v>
      </c>
      <c r="AK1197" s="25" t="str">
        <f>VLOOKUP(AC1197,Data!A:F,6,0)</f>
        <v>K25TTM</v>
      </c>
      <c r="AL1197" s="20" t="str">
        <f t="shared" si="72"/>
        <v>2ANY WM+ THA Ngọc Chẩm, Thăng Long</v>
      </c>
      <c r="AM1197" s="20" t="str">
        <f>VLOOKUP(AC1197,Data!A:M,13,0)</f>
        <v>0104918404-020</v>
      </c>
      <c r="AO1197" s="20" t="str">
        <f t="shared" si="73"/>
        <v/>
      </c>
      <c r="AP1197" s="20" t="str">
        <f>IF(AND(AM1197="0104918404",AO1197=""),"WIN"&amp;L1197,IF(AO1197="",VLOOKUP(AM1197,'mã win'!B:J,9,0),""))</f>
        <v>WIN-020</v>
      </c>
      <c r="AQ1197" s="25" t="str">
        <f t="shared" si="74"/>
        <v>WIN-020</v>
      </c>
      <c r="AR1197" s="1">
        <f t="shared" si="75"/>
        <v>106920</v>
      </c>
    </row>
    <row r="1198" spans="1:44" x14ac:dyDescent="0.25">
      <c r="A1198" s="20">
        <v>8712</v>
      </c>
      <c r="B1198" s="21">
        <v>9106056428</v>
      </c>
      <c r="C1198" s="22">
        <v>45941</v>
      </c>
      <c r="D1198" s="22">
        <v>45941</v>
      </c>
      <c r="E1198" s="23">
        <v>45941.751027812497</v>
      </c>
      <c r="F1198" s="21" t="s">
        <v>8283</v>
      </c>
      <c r="G1198" s="22"/>
      <c r="H1198" s="20" t="s">
        <v>4127</v>
      </c>
      <c r="I1198" s="21" t="s">
        <v>4128</v>
      </c>
      <c r="J1198" s="20" t="s">
        <v>4129</v>
      </c>
      <c r="K1198" s="20" t="s">
        <v>4130</v>
      </c>
      <c r="L1198" s="21" t="s">
        <v>5388</v>
      </c>
      <c r="M1198" s="20" t="s">
        <v>5389</v>
      </c>
      <c r="N1198" s="20" t="s">
        <v>5390</v>
      </c>
      <c r="O1198" s="20">
        <v>20</v>
      </c>
      <c r="P1198" s="21" t="s">
        <v>4176</v>
      </c>
      <c r="Q1198" s="20" t="s">
        <v>4009</v>
      </c>
      <c r="R1198" s="21" t="s">
        <v>4177</v>
      </c>
      <c r="S1198" s="21" t="s">
        <v>4133</v>
      </c>
      <c r="T1198" s="20">
        <v>41328</v>
      </c>
      <c r="U1198" s="20">
        <v>1</v>
      </c>
      <c r="V1198" s="20">
        <v>0</v>
      </c>
      <c r="W1198" s="20" t="s">
        <v>5389</v>
      </c>
      <c r="Y1198" s="22">
        <v>45941.751026539401</v>
      </c>
      <c r="AA1198" s="20" t="s">
        <v>4134</v>
      </c>
      <c r="AB1198" s="27">
        <v>9106056428</v>
      </c>
      <c r="AC1198" s="25" t="str">
        <f>VLOOKUP(AB1198,Data!AF:AG,2,0)</f>
        <v>9106056428-00033969</v>
      </c>
      <c r="AE1198" s="25" t="str">
        <f>VLOOKUP(AC1198,Data!A:G,7,0)</f>
        <v>00033969</v>
      </c>
      <c r="AF1198" s="25" t="str">
        <f>VLOOKUP(AC1198,Data!A:D,4,0)</f>
        <v>11/10/2025</v>
      </c>
      <c r="AG1198" s="20" t="s">
        <v>164</v>
      </c>
      <c r="AH1198" s="25" t="s">
        <v>3686</v>
      </c>
      <c r="AI1198" s="25" t="str">
        <f>VLOOKUP(AG1198,'mã win'!B:K,10,0)</f>
        <v>B</v>
      </c>
      <c r="AJ1198" s="20" t="str">
        <f>VLOOKUP(Q1198,'mã sp'!A:B,2,0)</f>
        <v>GSG250</v>
      </c>
      <c r="AK1198" s="25" t="str">
        <f>VLOOKUP(AC1198,Data!A:F,6,0)</f>
        <v>K25TTM</v>
      </c>
      <c r="AL1198" s="20" t="str">
        <f t="shared" si="72"/>
        <v>2ANY WM+ THA Ngọc Chẩm, Thăng Long</v>
      </c>
      <c r="AM1198" s="20" t="str">
        <f>VLOOKUP(AC1198,Data!A:M,13,0)</f>
        <v>0104918404-020</v>
      </c>
      <c r="AO1198" s="20" t="str">
        <f t="shared" si="73"/>
        <v/>
      </c>
      <c r="AP1198" s="20" t="str">
        <f>IF(AND(AM1198="0104918404",AO1198=""),"WIN"&amp;L1198,IF(AO1198="",VLOOKUP(AM1198,'mã win'!B:J,9,0),""))</f>
        <v>WIN-020</v>
      </c>
      <c r="AQ1198" s="25" t="str">
        <f t="shared" si="74"/>
        <v>WIN-020</v>
      </c>
      <c r="AR1198" s="1">
        <f t="shared" si="75"/>
        <v>44634.239999999998</v>
      </c>
    </row>
    <row r="1199" spans="1:44" x14ac:dyDescent="0.25">
      <c r="A1199" s="20">
        <v>8713</v>
      </c>
      <c r="B1199" s="21">
        <v>9106056429</v>
      </c>
      <c r="C1199" s="22">
        <v>45941</v>
      </c>
      <c r="D1199" s="22">
        <v>45946</v>
      </c>
      <c r="E1199" s="23">
        <v>45941.7517163542</v>
      </c>
      <c r="F1199" s="21" t="s">
        <v>8284</v>
      </c>
      <c r="G1199" s="22"/>
      <c r="H1199" s="20" t="s">
        <v>4127</v>
      </c>
      <c r="I1199" s="21" t="s">
        <v>4128</v>
      </c>
      <c r="J1199" s="20" t="s">
        <v>4129</v>
      </c>
      <c r="K1199" s="20" t="s">
        <v>4130</v>
      </c>
      <c r="L1199" s="21" t="s">
        <v>4315</v>
      </c>
      <c r="M1199" s="20" t="s">
        <v>4316</v>
      </c>
      <c r="N1199" s="20" t="s">
        <v>4317</v>
      </c>
      <c r="O1199" s="20">
        <v>10</v>
      </c>
      <c r="P1199" s="21" t="s">
        <v>4135</v>
      </c>
      <c r="Q1199" s="20" t="s">
        <v>4086</v>
      </c>
      <c r="R1199" s="21" t="s">
        <v>4136</v>
      </c>
      <c r="S1199" s="21" t="s">
        <v>4133</v>
      </c>
      <c r="T1199" s="20">
        <v>45588</v>
      </c>
      <c r="U1199" s="20">
        <v>2</v>
      </c>
      <c r="V1199" s="20">
        <v>0</v>
      </c>
      <c r="W1199" s="20" t="s">
        <v>4316</v>
      </c>
      <c r="Y1199" s="22">
        <v>45941.751715081002</v>
      </c>
      <c r="AA1199" s="20" t="s">
        <v>4134</v>
      </c>
      <c r="AB1199" s="27">
        <v>9106056429</v>
      </c>
      <c r="AC1199" s="25" t="str">
        <f>VLOOKUP(AB1199,Data!AF:AG,2,0)</f>
        <v>9106056429-00161435</v>
      </c>
      <c r="AE1199" s="25" t="str">
        <f>VLOOKUP(AC1199,Data!A:G,7,0)</f>
        <v>00161435</v>
      </c>
      <c r="AF1199" s="25" t="str">
        <f>VLOOKUP(AC1199,Data!A:D,4,0)</f>
        <v>11/10/2025</v>
      </c>
      <c r="AG1199" s="20" t="s">
        <v>198</v>
      </c>
      <c r="AH1199" s="25" t="s">
        <v>10270</v>
      </c>
      <c r="AI1199" s="25" t="str">
        <f>VLOOKUP(AG1199,'mã win'!B:K,10,0)</f>
        <v>N</v>
      </c>
      <c r="AJ1199" s="20" t="str">
        <f>VLOOKUP(Q1199,'mã sp'!A:B,2,0)</f>
        <v>TH200</v>
      </c>
      <c r="AK1199" s="25" t="str">
        <f>VLOOKUP(AC1199,Data!A:F,6,0)</f>
        <v>K25TTM</v>
      </c>
      <c r="AL1199" s="20" t="str">
        <f t="shared" si="72"/>
        <v>2AF5 WM+ HCM 74 Nguyễn Thị Tú</v>
      </c>
      <c r="AM1199" s="20" t="str">
        <f>VLOOKUP(AC1199,Data!A:M,13,0)</f>
        <v>0104918404</v>
      </c>
      <c r="AN1199" s="20">
        <f>MATCH(L1199,[1]Khach_hang!$O:$O,0)</f>
        <v>464</v>
      </c>
      <c r="AO1199" s="20" t="str">
        <f t="shared" si="73"/>
        <v>WIN2AF5</v>
      </c>
      <c r="AP1199" s="20" t="str">
        <f>IF(AND(AM1199="0104918404",AO1199=""),"WIN"&amp;L1199,IF(AO1199="",VLOOKUP(AM1199,'mã win'!B:J,9,0),""))</f>
        <v/>
      </c>
      <c r="AQ1199" s="25" t="str">
        <f t="shared" si="74"/>
        <v>WIN2AF5</v>
      </c>
      <c r="AR1199" s="1">
        <f t="shared" si="75"/>
        <v>98470.080000000002</v>
      </c>
    </row>
    <row r="1200" spans="1:44" x14ac:dyDescent="0.25">
      <c r="A1200" s="20">
        <v>8714</v>
      </c>
      <c r="B1200" s="21">
        <v>9106056429</v>
      </c>
      <c r="C1200" s="22">
        <v>45941</v>
      </c>
      <c r="D1200" s="22">
        <v>45946</v>
      </c>
      <c r="E1200" s="23">
        <v>45941.7517163542</v>
      </c>
      <c r="F1200" s="21" t="s">
        <v>8284</v>
      </c>
      <c r="G1200" s="22"/>
      <c r="H1200" s="20" t="s">
        <v>4127</v>
      </c>
      <c r="I1200" s="21" t="s">
        <v>4128</v>
      </c>
      <c r="J1200" s="20" t="s">
        <v>4129</v>
      </c>
      <c r="K1200" s="20" t="s">
        <v>4130</v>
      </c>
      <c r="L1200" s="21" t="s">
        <v>4315</v>
      </c>
      <c r="M1200" s="20" t="s">
        <v>4316</v>
      </c>
      <c r="N1200" s="20" t="s">
        <v>4317</v>
      </c>
      <c r="O1200" s="20">
        <v>20</v>
      </c>
      <c r="P1200" s="21" t="s">
        <v>4141</v>
      </c>
      <c r="Q1200" s="20" t="s">
        <v>4058</v>
      </c>
      <c r="R1200" s="21" t="s">
        <v>4142</v>
      </c>
      <c r="S1200" s="21" t="s">
        <v>4133</v>
      </c>
      <c r="T1200" s="20">
        <v>37720</v>
      </c>
      <c r="U1200" s="20">
        <v>3</v>
      </c>
      <c r="V1200" s="20">
        <v>0</v>
      </c>
      <c r="W1200" s="20" t="s">
        <v>4316</v>
      </c>
      <c r="Y1200" s="22">
        <v>45941.751715081002</v>
      </c>
      <c r="AA1200" s="20" t="s">
        <v>4134</v>
      </c>
      <c r="AB1200" s="27">
        <v>9106056429</v>
      </c>
      <c r="AC1200" s="25" t="str">
        <f>VLOOKUP(AB1200,Data!AF:AG,2,0)</f>
        <v>9106056429-00161435</v>
      </c>
      <c r="AE1200" s="25" t="str">
        <f>VLOOKUP(AC1200,Data!A:G,7,0)</f>
        <v>00161435</v>
      </c>
      <c r="AF1200" s="25" t="str">
        <f>VLOOKUP(AC1200,Data!A:D,4,0)</f>
        <v>11/10/2025</v>
      </c>
      <c r="AG1200" s="20" t="s">
        <v>198</v>
      </c>
      <c r="AH1200" s="25" t="s">
        <v>10270</v>
      </c>
      <c r="AI1200" s="25" t="str">
        <f>VLOOKUP(AG1200,'mã win'!B:K,10,0)</f>
        <v>N</v>
      </c>
      <c r="AJ1200" s="20" t="str">
        <f>VLOOKUP(Q1200,'mã sp'!A:B,2,0)</f>
        <v>MNH250</v>
      </c>
      <c r="AK1200" s="25" t="str">
        <f>VLOOKUP(AC1200,Data!A:F,6,0)</f>
        <v>K25TTM</v>
      </c>
      <c r="AL1200" s="20" t="str">
        <f t="shared" si="72"/>
        <v>2AF5 WM+ HCM 74 Nguyễn Thị Tú</v>
      </c>
      <c r="AM1200" s="20" t="str">
        <f>VLOOKUP(AC1200,Data!A:M,13,0)</f>
        <v>0104918404</v>
      </c>
      <c r="AN1200" s="20">
        <f>MATCH(L1200,[1]Khach_hang!$O:$O,0)</f>
        <v>464</v>
      </c>
      <c r="AO1200" s="20" t="str">
        <f t="shared" si="73"/>
        <v>WIN2AF5</v>
      </c>
      <c r="AP1200" s="20" t="str">
        <f>IF(AND(AM1200="0104918404",AO1200=""),"WIN"&amp;L1200,IF(AO1200="",VLOOKUP(AM1200,'mã win'!B:J,9,0),""))</f>
        <v/>
      </c>
      <c r="AQ1200" s="25" t="str">
        <f t="shared" si="74"/>
        <v>WIN2AF5</v>
      </c>
      <c r="AR1200" s="1">
        <f t="shared" si="75"/>
        <v>122212.8</v>
      </c>
    </row>
    <row r="1201" spans="1:44" x14ac:dyDescent="0.25">
      <c r="A1201" s="20">
        <v>8715</v>
      </c>
      <c r="B1201" s="21">
        <v>9106056429</v>
      </c>
      <c r="C1201" s="22">
        <v>45941</v>
      </c>
      <c r="D1201" s="22">
        <v>45946</v>
      </c>
      <c r="E1201" s="23">
        <v>45941.7517163542</v>
      </c>
      <c r="F1201" s="21" t="s">
        <v>8284</v>
      </c>
      <c r="G1201" s="22"/>
      <c r="H1201" s="20" t="s">
        <v>4127</v>
      </c>
      <c r="I1201" s="21" t="s">
        <v>4128</v>
      </c>
      <c r="J1201" s="20" t="s">
        <v>4129</v>
      </c>
      <c r="K1201" s="20" t="s">
        <v>4130</v>
      </c>
      <c r="L1201" s="21" t="s">
        <v>4315</v>
      </c>
      <c r="M1201" s="20" t="s">
        <v>4316</v>
      </c>
      <c r="N1201" s="20" t="s">
        <v>4317</v>
      </c>
      <c r="O1201" s="20">
        <v>30</v>
      </c>
      <c r="P1201" s="21" t="s">
        <v>4152</v>
      </c>
      <c r="Q1201" s="20" t="s">
        <v>4012</v>
      </c>
      <c r="R1201" s="21" t="s">
        <v>4153</v>
      </c>
      <c r="S1201" s="21" t="s">
        <v>4133</v>
      </c>
      <c r="T1201" s="20">
        <v>50182</v>
      </c>
      <c r="U1201" s="20">
        <v>2</v>
      </c>
      <c r="V1201" s="20">
        <v>0</v>
      </c>
      <c r="W1201" s="20" t="s">
        <v>4316</v>
      </c>
      <c r="Y1201" s="22">
        <v>45941.751715081002</v>
      </c>
      <c r="AA1201" s="20" t="s">
        <v>4134</v>
      </c>
      <c r="AB1201" s="27">
        <v>9106056429</v>
      </c>
      <c r="AC1201" s="25" t="str">
        <f>VLOOKUP(AB1201,Data!AF:AG,2,0)</f>
        <v>9106056429-00161435</v>
      </c>
      <c r="AE1201" s="25" t="str">
        <f>VLOOKUP(AC1201,Data!A:G,7,0)</f>
        <v>00161435</v>
      </c>
      <c r="AF1201" s="25" t="str">
        <f>VLOOKUP(AC1201,Data!A:D,4,0)</f>
        <v>11/10/2025</v>
      </c>
      <c r="AG1201" s="20" t="s">
        <v>198</v>
      </c>
      <c r="AH1201" s="25" t="s">
        <v>10270</v>
      </c>
      <c r="AI1201" s="25" t="str">
        <f>VLOOKUP(AG1201,'mã win'!B:K,10,0)</f>
        <v>N</v>
      </c>
      <c r="AJ1201" s="20" t="str">
        <f>VLOOKUP(Q1201,'mã sp'!A:B,2,0)</f>
        <v>GTLX250G</v>
      </c>
      <c r="AK1201" s="25" t="str">
        <f>VLOOKUP(AC1201,Data!A:F,6,0)</f>
        <v>K25TTM</v>
      </c>
      <c r="AL1201" s="20" t="str">
        <f t="shared" si="72"/>
        <v>2AF5 WM+ HCM 74 Nguyễn Thị Tú</v>
      </c>
      <c r="AM1201" s="20" t="str">
        <f>VLOOKUP(AC1201,Data!A:M,13,0)</f>
        <v>0104918404</v>
      </c>
      <c r="AN1201" s="20">
        <f>MATCH(L1201,[1]Khach_hang!$O:$O,0)</f>
        <v>464</v>
      </c>
      <c r="AO1201" s="20" t="str">
        <f t="shared" si="73"/>
        <v>WIN2AF5</v>
      </c>
      <c r="AP1201" s="20" t="str">
        <f>IF(AND(AM1201="0104918404",AO1201=""),"WIN"&amp;L1201,IF(AO1201="",VLOOKUP(AM1201,'mã win'!B:J,9,0),""))</f>
        <v/>
      </c>
      <c r="AQ1201" s="25" t="str">
        <f t="shared" si="74"/>
        <v>WIN2AF5</v>
      </c>
      <c r="AR1201" s="1">
        <f t="shared" si="75"/>
        <v>108393.12</v>
      </c>
    </row>
    <row r="1202" spans="1:44" x14ac:dyDescent="0.25">
      <c r="A1202" s="20">
        <v>8716</v>
      </c>
      <c r="B1202" s="21">
        <v>9106056414</v>
      </c>
      <c r="C1202" s="22">
        <v>45941</v>
      </c>
      <c r="D1202" s="22">
        <v>45941</v>
      </c>
      <c r="E1202" s="23">
        <v>45941.751854085604</v>
      </c>
      <c r="F1202" s="21" t="s">
        <v>8285</v>
      </c>
      <c r="G1202" s="22"/>
      <c r="H1202" s="20" t="s">
        <v>4127</v>
      </c>
      <c r="I1202" s="21" t="s">
        <v>4128</v>
      </c>
      <c r="J1202" s="20" t="s">
        <v>4129</v>
      </c>
      <c r="K1202" s="20" t="s">
        <v>4130</v>
      </c>
      <c r="L1202" s="21" t="s">
        <v>5088</v>
      </c>
      <c r="M1202" s="20" t="s">
        <v>5089</v>
      </c>
      <c r="N1202" s="20" t="s">
        <v>5090</v>
      </c>
      <c r="O1202" s="20">
        <v>10</v>
      </c>
      <c r="P1202" s="21" t="s">
        <v>4141</v>
      </c>
      <c r="Q1202" s="20" t="s">
        <v>4058</v>
      </c>
      <c r="R1202" s="21" t="s">
        <v>4142</v>
      </c>
      <c r="S1202" s="21" t="s">
        <v>4133</v>
      </c>
      <c r="T1202" s="20">
        <v>37720</v>
      </c>
      <c r="U1202" s="20">
        <v>1</v>
      </c>
      <c r="V1202" s="20">
        <v>0</v>
      </c>
      <c r="W1202" s="20" t="s">
        <v>5089</v>
      </c>
      <c r="X1202" s="20" t="s">
        <v>5091</v>
      </c>
      <c r="Y1202" s="22">
        <v>45941.751852777801</v>
      </c>
      <c r="AA1202" s="20" t="s">
        <v>4134</v>
      </c>
      <c r="AB1202" s="27">
        <v>9106056414</v>
      </c>
      <c r="AC1202" s="25" t="str">
        <f>VLOOKUP(AB1202,Data!AF:AG,2,0)</f>
        <v>9106056414-00486190</v>
      </c>
      <c r="AE1202" s="25" t="str">
        <f>VLOOKUP(AC1202,Data!A:G,7,0)</f>
        <v>00486190</v>
      </c>
      <c r="AF1202" s="25" t="str">
        <f>VLOOKUP(AC1202,Data!A:D,4,0)</f>
        <v>11/10/2025</v>
      </c>
      <c r="AG1202" s="20" t="s">
        <v>55</v>
      </c>
      <c r="AH1202" s="25" t="s">
        <v>11710</v>
      </c>
      <c r="AI1202" s="25" t="str">
        <f>VLOOKUP(AG1202,'mã win'!B:K,10,0)</f>
        <v>B</v>
      </c>
      <c r="AJ1202" s="20" t="str">
        <f>VLOOKUP(Q1202,'mã sp'!A:B,2,0)</f>
        <v>MNH250</v>
      </c>
      <c r="AK1202" s="25" t="str">
        <f>VLOOKUP(AC1202,Data!A:F,6,0)</f>
        <v>K25TTM</v>
      </c>
      <c r="AL1202" s="20" t="str">
        <f t="shared" si="72"/>
        <v>4191 WM+ HNI 77 Tổ 6 Sóc Sơn</v>
      </c>
      <c r="AM1202" s="20" t="str">
        <f>VLOOKUP(AC1202,Data!A:M,13,0)</f>
        <v>0104918404-002</v>
      </c>
      <c r="AN1202" s="20">
        <f>MATCH(L1202,[1]Khach_hang!$O:$O,0)</f>
        <v>1131</v>
      </c>
      <c r="AO1202" s="20" t="str">
        <f t="shared" si="73"/>
        <v>WIN4191</v>
      </c>
      <c r="AP1202" s="20" t="str">
        <f>IF(AND(AM1202="0104918404",AO1202=""),"WIN"&amp;L1202,IF(AO1202="",VLOOKUP(AM1202,'mã win'!B:J,9,0),""))</f>
        <v/>
      </c>
      <c r="AQ1202" s="25" t="str">
        <f t="shared" si="74"/>
        <v>WIN4191</v>
      </c>
      <c r="AR1202" s="1">
        <f t="shared" si="75"/>
        <v>40737.599999999999</v>
      </c>
    </row>
    <row r="1203" spans="1:44" x14ac:dyDescent="0.25">
      <c r="A1203" s="20">
        <v>8717</v>
      </c>
      <c r="B1203" s="21">
        <v>9106056431</v>
      </c>
      <c r="C1203" s="22">
        <v>45941</v>
      </c>
      <c r="D1203" s="22">
        <v>45941</v>
      </c>
      <c r="E1203" s="23">
        <v>45941.7540794792</v>
      </c>
      <c r="F1203" s="21" t="s">
        <v>8286</v>
      </c>
      <c r="G1203" s="22"/>
      <c r="H1203" s="20" t="s">
        <v>4127</v>
      </c>
      <c r="I1203" s="21" t="s">
        <v>4128</v>
      </c>
      <c r="J1203" s="20" t="s">
        <v>4129</v>
      </c>
      <c r="K1203" s="20" t="s">
        <v>4130</v>
      </c>
      <c r="L1203" s="21" t="s">
        <v>4315</v>
      </c>
      <c r="M1203" s="20" t="s">
        <v>4316</v>
      </c>
      <c r="N1203" s="20" t="s">
        <v>4317</v>
      </c>
      <c r="O1203" s="20">
        <v>10</v>
      </c>
      <c r="P1203" s="21" t="s">
        <v>4139</v>
      </c>
      <c r="Q1203" s="20" t="s">
        <v>3948</v>
      </c>
      <c r="R1203" s="21" t="s">
        <v>4140</v>
      </c>
      <c r="S1203" s="21" t="s">
        <v>4133</v>
      </c>
      <c r="T1203" s="20">
        <v>74250</v>
      </c>
      <c r="U1203" s="20">
        <v>2</v>
      </c>
      <c r="V1203" s="20">
        <v>0</v>
      </c>
      <c r="W1203" s="20" t="s">
        <v>4316</v>
      </c>
      <c r="Y1203" s="22">
        <v>45941.754078124999</v>
      </c>
      <c r="AA1203" s="20" t="s">
        <v>4134</v>
      </c>
      <c r="AB1203" s="27">
        <v>9106056431</v>
      </c>
      <c r="AC1203" s="25" t="str">
        <f>VLOOKUP(AB1203,Data!AF:AG,2,0)</f>
        <v>9106056431-00161436</v>
      </c>
      <c r="AE1203" s="25" t="str">
        <f>VLOOKUP(AC1203,Data!A:G,7,0)</f>
        <v>00161436</v>
      </c>
      <c r="AF1203" s="25" t="str">
        <f>VLOOKUP(AC1203,Data!A:D,4,0)</f>
        <v>11/10/2025</v>
      </c>
      <c r="AG1203" s="20" t="s">
        <v>198</v>
      </c>
      <c r="AH1203" s="25" t="s">
        <v>10270</v>
      </c>
      <c r="AI1203" s="25" t="str">
        <f>VLOOKUP(AG1203,'mã win'!B:K,10,0)</f>
        <v>N</v>
      </c>
      <c r="AJ1203" s="20" t="str">
        <f>VLOOKUP(Q1203,'mã sp'!A:B,2,0)</f>
        <v>CC300</v>
      </c>
      <c r="AK1203" s="25" t="str">
        <f>VLOOKUP(AC1203,Data!A:F,6,0)</f>
        <v>K25TTM</v>
      </c>
      <c r="AL1203" s="20" t="str">
        <f t="shared" si="72"/>
        <v>2AF5 WM+ HCM 74 Nguyễn Thị Tú</v>
      </c>
      <c r="AM1203" s="20" t="str">
        <f>VLOOKUP(AC1203,Data!A:M,13,0)</f>
        <v>0104918404</v>
      </c>
      <c r="AN1203" s="20">
        <f>MATCH(L1203,[1]Khach_hang!$O:$O,0)</f>
        <v>464</v>
      </c>
      <c r="AO1203" s="20" t="str">
        <f t="shared" si="73"/>
        <v>WIN2AF5</v>
      </c>
      <c r="AP1203" s="20" t="str">
        <f>IF(AND(AM1203="0104918404",AO1203=""),"WIN"&amp;L1203,IF(AO1203="",VLOOKUP(AM1203,'mã win'!B:J,9,0),""))</f>
        <v/>
      </c>
      <c r="AQ1203" s="25" t="str">
        <f t="shared" si="74"/>
        <v>WIN2AF5</v>
      </c>
      <c r="AR1203" s="1">
        <f t="shared" si="75"/>
        <v>160380</v>
      </c>
    </row>
    <row r="1204" spans="1:44" x14ac:dyDescent="0.25">
      <c r="A1204" s="20">
        <v>8718</v>
      </c>
      <c r="B1204" s="21">
        <v>9106056431</v>
      </c>
      <c r="C1204" s="22">
        <v>45941</v>
      </c>
      <c r="D1204" s="22">
        <v>45941</v>
      </c>
      <c r="E1204" s="23">
        <v>45941.7540794792</v>
      </c>
      <c r="F1204" s="21" t="s">
        <v>8286</v>
      </c>
      <c r="G1204" s="22"/>
      <c r="H1204" s="20" t="s">
        <v>4127</v>
      </c>
      <c r="I1204" s="21" t="s">
        <v>4128</v>
      </c>
      <c r="J1204" s="20" t="s">
        <v>4129</v>
      </c>
      <c r="K1204" s="20" t="s">
        <v>4130</v>
      </c>
      <c r="L1204" s="21" t="s">
        <v>4315</v>
      </c>
      <c r="M1204" s="20" t="s">
        <v>4316</v>
      </c>
      <c r="N1204" s="20" t="s">
        <v>4317</v>
      </c>
      <c r="O1204" s="20">
        <v>20</v>
      </c>
      <c r="P1204" s="21" t="s">
        <v>4171</v>
      </c>
      <c r="Q1204" s="20" t="s">
        <v>3998</v>
      </c>
      <c r="R1204" s="21" t="s">
        <v>4172</v>
      </c>
      <c r="S1204" s="21" t="s">
        <v>4133</v>
      </c>
      <c r="T1204" s="20">
        <v>49500</v>
      </c>
      <c r="U1204" s="20">
        <v>2</v>
      </c>
      <c r="V1204" s="20">
        <v>0</v>
      </c>
      <c r="W1204" s="20" t="s">
        <v>4316</v>
      </c>
      <c r="Y1204" s="22">
        <v>45941.754078124999</v>
      </c>
      <c r="AA1204" s="20" t="s">
        <v>4134</v>
      </c>
      <c r="AB1204" s="27">
        <v>9106056431</v>
      </c>
      <c r="AC1204" s="25" t="str">
        <f>VLOOKUP(AB1204,Data!AF:AG,2,0)</f>
        <v>9106056431-00161436</v>
      </c>
      <c r="AE1204" s="25" t="str">
        <f>VLOOKUP(AC1204,Data!A:G,7,0)</f>
        <v>00161436</v>
      </c>
      <c r="AF1204" s="25" t="str">
        <f>VLOOKUP(AC1204,Data!A:D,4,0)</f>
        <v>11/10/2025</v>
      </c>
      <c r="AG1204" s="20" t="s">
        <v>198</v>
      </c>
      <c r="AH1204" s="25" t="s">
        <v>10270</v>
      </c>
      <c r="AI1204" s="25" t="str">
        <f>VLOOKUP(AG1204,'mã win'!B:K,10,0)</f>
        <v>N</v>
      </c>
      <c r="AJ1204" s="20" t="str">
        <f>VLOOKUP(Q1204,'mã sp'!A:B,2,0)</f>
        <v>GL250</v>
      </c>
      <c r="AK1204" s="25" t="str">
        <f>VLOOKUP(AC1204,Data!A:F,6,0)</f>
        <v>K25TTM</v>
      </c>
      <c r="AL1204" s="20" t="str">
        <f t="shared" si="72"/>
        <v>2AF5 WM+ HCM 74 Nguyễn Thị Tú</v>
      </c>
      <c r="AM1204" s="20" t="str">
        <f>VLOOKUP(AC1204,Data!A:M,13,0)</f>
        <v>0104918404</v>
      </c>
      <c r="AN1204" s="20">
        <f>MATCH(L1204,[1]Khach_hang!$O:$O,0)</f>
        <v>464</v>
      </c>
      <c r="AO1204" s="20" t="str">
        <f t="shared" si="73"/>
        <v>WIN2AF5</v>
      </c>
      <c r="AP1204" s="20" t="str">
        <f>IF(AND(AM1204="0104918404",AO1204=""),"WIN"&amp;L1204,IF(AO1204="",VLOOKUP(AM1204,'mã win'!B:J,9,0),""))</f>
        <v/>
      </c>
      <c r="AQ1204" s="25" t="str">
        <f t="shared" si="74"/>
        <v>WIN2AF5</v>
      </c>
      <c r="AR1204" s="1">
        <f t="shared" si="75"/>
        <v>106920</v>
      </c>
    </row>
    <row r="1205" spans="1:44" x14ac:dyDescent="0.25">
      <c r="A1205" s="20">
        <v>8719</v>
      </c>
      <c r="B1205" s="21">
        <v>9106056489</v>
      </c>
      <c r="C1205" s="22">
        <v>45941</v>
      </c>
      <c r="D1205" s="22">
        <v>45946</v>
      </c>
      <c r="E1205" s="23">
        <v>45941.763313044001</v>
      </c>
      <c r="F1205" s="21" t="s">
        <v>8287</v>
      </c>
      <c r="G1205" s="22"/>
      <c r="H1205" s="20" t="s">
        <v>4127</v>
      </c>
      <c r="I1205" s="21" t="s">
        <v>4128</v>
      </c>
      <c r="J1205" s="20" t="s">
        <v>4129</v>
      </c>
      <c r="K1205" s="20" t="s">
        <v>4130</v>
      </c>
      <c r="L1205" s="21" t="s">
        <v>5197</v>
      </c>
      <c r="M1205" s="20" t="s">
        <v>5198</v>
      </c>
      <c r="N1205" s="20" t="s">
        <v>5199</v>
      </c>
      <c r="O1205" s="20">
        <v>10</v>
      </c>
      <c r="P1205" s="21" t="s">
        <v>4137</v>
      </c>
      <c r="Q1205" s="20" t="s">
        <v>4098</v>
      </c>
      <c r="R1205" s="21" t="s">
        <v>4138</v>
      </c>
      <c r="S1205" s="21" t="s">
        <v>4133</v>
      </c>
      <c r="T1205" s="20">
        <v>111058</v>
      </c>
      <c r="U1205" s="20">
        <v>1</v>
      </c>
      <c r="V1205" s="20">
        <v>0</v>
      </c>
      <c r="W1205" s="20" t="s">
        <v>5198</v>
      </c>
      <c r="Y1205" s="22">
        <v>45941.763311955998</v>
      </c>
      <c r="AA1205" s="20" t="s">
        <v>4134</v>
      </c>
      <c r="AB1205" s="27">
        <v>9106056489</v>
      </c>
      <c r="AC1205" s="25" t="str">
        <f>VLOOKUP(AB1205,Data!AF:AG,2,0)</f>
        <v>9106056489-00008252</v>
      </c>
      <c r="AE1205" s="25" t="str">
        <f>VLOOKUP(AC1205,Data!A:G,7,0)</f>
        <v>00008252</v>
      </c>
      <c r="AF1205" s="25" t="str">
        <f>VLOOKUP(AC1205,Data!A:D,4,0)</f>
        <v>11/10/2025</v>
      </c>
      <c r="AG1205" s="20" t="s">
        <v>46</v>
      </c>
      <c r="AH1205" s="25" t="s">
        <v>3859</v>
      </c>
      <c r="AI1205" s="25" t="str">
        <f>VLOOKUP(AG1205,'mã win'!B:K,10,0)</f>
        <v>B</v>
      </c>
      <c r="AJ1205" s="20" t="str">
        <f>VLOOKUP(Q1205,'mã sp'!A:B,2,0)</f>
        <v>GM500</v>
      </c>
      <c r="AK1205" s="25" t="str">
        <f>VLOOKUP(AC1205,Data!A:F,6,0)</f>
        <v>K25TTM</v>
      </c>
      <c r="AL1205" s="20" t="str">
        <f t="shared" si="72"/>
        <v>6865 WM+ NDH Nguyễn Hoằng, Hải Hậu</v>
      </c>
      <c r="AM1205" s="20" t="str">
        <f>VLOOKUP(AC1205,Data!A:M,13,0)</f>
        <v>0104918404-064</v>
      </c>
      <c r="AO1205" s="20" t="str">
        <f t="shared" si="73"/>
        <v/>
      </c>
      <c r="AP1205" s="20" t="str">
        <f>IF(AND(AM1205="0104918404",AO1205=""),"WIN"&amp;L1205,IF(AO1205="",VLOOKUP(AM1205,'mã win'!B:J,9,0),""))</f>
        <v>WIN-064</v>
      </c>
      <c r="AQ1205" s="25" t="str">
        <f t="shared" si="74"/>
        <v>WIN-064</v>
      </c>
      <c r="AR1205" s="1">
        <f t="shared" si="75"/>
        <v>119942.64</v>
      </c>
    </row>
    <row r="1206" spans="1:44" x14ac:dyDescent="0.25">
      <c r="A1206" s="20">
        <v>8720</v>
      </c>
      <c r="B1206" s="21">
        <v>9106056507</v>
      </c>
      <c r="C1206" s="22">
        <v>45941</v>
      </c>
      <c r="D1206" s="22">
        <v>45941</v>
      </c>
      <c r="E1206" s="23">
        <v>45941.767693171299</v>
      </c>
      <c r="F1206" s="21" t="s">
        <v>8288</v>
      </c>
      <c r="G1206" s="22"/>
      <c r="H1206" s="20" t="s">
        <v>4127</v>
      </c>
      <c r="I1206" s="21" t="s">
        <v>4128</v>
      </c>
      <c r="J1206" s="20" t="s">
        <v>4129</v>
      </c>
      <c r="K1206" s="20" t="s">
        <v>4130</v>
      </c>
      <c r="L1206" s="21" t="s">
        <v>5064</v>
      </c>
      <c r="M1206" s="20" t="s">
        <v>5065</v>
      </c>
      <c r="N1206" s="20" t="s">
        <v>5066</v>
      </c>
      <c r="O1206" s="20">
        <v>10</v>
      </c>
      <c r="P1206" s="21" t="s">
        <v>4150</v>
      </c>
      <c r="Q1206" s="20" t="s">
        <v>3966</v>
      </c>
      <c r="R1206" s="21" t="s">
        <v>4151</v>
      </c>
      <c r="S1206" s="21" t="s">
        <v>4133</v>
      </c>
      <c r="T1206" s="20">
        <v>70950</v>
      </c>
      <c r="U1206" s="20">
        <v>1</v>
      </c>
      <c r="V1206" s="20">
        <v>0</v>
      </c>
      <c r="W1206" s="20" t="s">
        <v>5065</v>
      </c>
      <c r="X1206" s="20" t="s">
        <v>5067</v>
      </c>
      <c r="Y1206" s="22">
        <v>45941.767691516201</v>
      </c>
      <c r="AA1206" s="20" t="s">
        <v>4134</v>
      </c>
      <c r="AB1206" s="27">
        <v>9106056507</v>
      </c>
      <c r="AC1206" s="25" t="str">
        <f>VLOOKUP(AB1206,Data!AF:AG,2,0)</f>
        <v>9106056507-00486217</v>
      </c>
      <c r="AE1206" s="25" t="str">
        <f>VLOOKUP(AC1206,Data!A:G,7,0)</f>
        <v>00486217</v>
      </c>
      <c r="AF1206" s="25" t="str">
        <f>VLOOKUP(AC1206,Data!A:D,4,0)</f>
        <v>11/10/2025</v>
      </c>
      <c r="AG1206" s="20" t="s">
        <v>55</v>
      </c>
      <c r="AH1206" s="25" t="s">
        <v>11844</v>
      </c>
      <c r="AI1206" s="25" t="str">
        <f>VLOOKUP(AG1206,'mã win'!B:K,10,0)</f>
        <v>B</v>
      </c>
      <c r="AJ1206" s="20" t="str">
        <f>VLOOKUP(Q1206,'mã sp'!A:B,2,0)</f>
        <v>CN300</v>
      </c>
      <c r="AK1206" s="25" t="str">
        <f>VLOOKUP(AC1206,Data!A:F,6,0)</f>
        <v>K25TTM</v>
      </c>
      <c r="AL1206" s="20" t="str">
        <f t="shared" si="72"/>
        <v>4331 WM+ HNI 6/22 Phú Viên</v>
      </c>
      <c r="AM1206" s="20" t="str">
        <f>VLOOKUP(AC1206,Data!A:M,13,0)</f>
        <v>0104918404-002</v>
      </c>
      <c r="AN1206" s="20">
        <f>MATCH(L1206,[1]Khach_hang!$O:$O,0)</f>
        <v>1198</v>
      </c>
      <c r="AO1206" s="20" t="str">
        <f t="shared" si="73"/>
        <v>WIN4331</v>
      </c>
      <c r="AP1206" s="20" t="str">
        <f>IF(AND(AM1206="0104918404",AO1206=""),"WIN"&amp;L1206,IF(AO1206="",VLOOKUP(AM1206,'mã win'!B:J,9,0),""))</f>
        <v/>
      </c>
      <c r="AQ1206" s="25" t="str">
        <f t="shared" si="74"/>
        <v>WIN4331</v>
      </c>
      <c r="AR1206" s="1">
        <f t="shared" si="75"/>
        <v>76626</v>
      </c>
    </row>
    <row r="1207" spans="1:44" x14ac:dyDescent="0.25">
      <c r="A1207" s="20">
        <v>8721</v>
      </c>
      <c r="B1207" s="21">
        <v>9106056557</v>
      </c>
      <c r="C1207" s="22">
        <v>45941</v>
      </c>
      <c r="D1207" s="22">
        <v>45946</v>
      </c>
      <c r="E1207" s="23">
        <v>45941.777355555598</v>
      </c>
      <c r="F1207" s="21" t="s">
        <v>8289</v>
      </c>
      <c r="G1207" s="22"/>
      <c r="H1207" s="20" t="s">
        <v>4127</v>
      </c>
      <c r="I1207" s="21" t="s">
        <v>4128</v>
      </c>
      <c r="J1207" s="20" t="s">
        <v>4129</v>
      </c>
      <c r="K1207" s="20" t="s">
        <v>4130</v>
      </c>
      <c r="L1207" s="21" t="s">
        <v>6031</v>
      </c>
      <c r="M1207" s="20" t="s">
        <v>6032</v>
      </c>
      <c r="N1207" s="20" t="s">
        <v>6033</v>
      </c>
      <c r="O1207" s="20">
        <v>10</v>
      </c>
      <c r="P1207" s="21" t="s">
        <v>4137</v>
      </c>
      <c r="Q1207" s="20" t="s">
        <v>4098</v>
      </c>
      <c r="R1207" s="21" t="s">
        <v>4138</v>
      </c>
      <c r="S1207" s="21" t="s">
        <v>4133</v>
      </c>
      <c r="T1207" s="20">
        <v>111058</v>
      </c>
      <c r="U1207" s="20">
        <v>1</v>
      </c>
      <c r="V1207" s="20">
        <v>0</v>
      </c>
      <c r="W1207" s="20" t="s">
        <v>6032</v>
      </c>
      <c r="X1207" s="20" t="s">
        <v>6034</v>
      </c>
      <c r="Y1207" s="22">
        <v>45941.777354629601</v>
      </c>
      <c r="AA1207" s="20" t="s">
        <v>4134</v>
      </c>
      <c r="AB1207" s="27">
        <v>9106056557</v>
      </c>
      <c r="AC1207" s="25" t="str">
        <f>VLOOKUP(AB1207,Data!AF:AG,2,0)</f>
        <v>9106056557-00009802</v>
      </c>
      <c r="AE1207" s="25" t="str">
        <f>VLOOKUP(AC1207,Data!A:G,7,0)</f>
        <v>00009802</v>
      </c>
      <c r="AF1207" s="25" t="str">
        <f>VLOOKUP(AC1207,Data!A:D,4,0)</f>
        <v>11/10/2025</v>
      </c>
      <c r="AG1207" s="20" t="s">
        <v>431</v>
      </c>
      <c r="AH1207" s="25" t="s">
        <v>3864</v>
      </c>
      <c r="AI1207" s="25" t="str">
        <f>VLOOKUP(AG1207,'mã win'!B:K,10,0)</f>
        <v>B</v>
      </c>
      <c r="AJ1207" s="20" t="str">
        <f>VLOOKUP(Q1207,'mã sp'!A:B,2,0)</f>
        <v>GM500</v>
      </c>
      <c r="AK1207" s="25" t="str">
        <f>VLOOKUP(AC1207,Data!A:F,6,0)</f>
        <v>K25TTM</v>
      </c>
      <c r="AL1207" s="20" t="str">
        <f t="shared" si="72"/>
        <v>4877 WM+ BGG 97 Đào Sư Tích</v>
      </c>
      <c r="AM1207" s="20" t="str">
        <f>VLOOKUP(AC1207,Data!A:M,13,0)</f>
        <v>0104918404-065</v>
      </c>
      <c r="AO1207" s="20" t="str">
        <f t="shared" si="73"/>
        <v/>
      </c>
      <c r="AP1207" s="20" t="str">
        <f>IF(AND(AM1207="0104918404",AO1207=""),"WIN"&amp;L1207,IF(AO1207="",VLOOKUP(AM1207,'mã win'!B:J,9,0),""))</f>
        <v>WIN-065</v>
      </c>
      <c r="AQ1207" s="25" t="str">
        <f t="shared" si="74"/>
        <v>WIN-065</v>
      </c>
      <c r="AR1207" s="1">
        <f t="shared" si="75"/>
        <v>119942.64</v>
      </c>
    </row>
    <row r="1208" spans="1:44" x14ac:dyDescent="0.25">
      <c r="A1208" s="20">
        <v>8722</v>
      </c>
      <c r="B1208" s="21">
        <v>9106056557</v>
      </c>
      <c r="C1208" s="22">
        <v>45941</v>
      </c>
      <c r="D1208" s="22">
        <v>45946</v>
      </c>
      <c r="E1208" s="23">
        <v>45941.777355555598</v>
      </c>
      <c r="F1208" s="21" t="s">
        <v>8289</v>
      </c>
      <c r="G1208" s="22"/>
      <c r="H1208" s="20" t="s">
        <v>4127</v>
      </c>
      <c r="I1208" s="21" t="s">
        <v>4128</v>
      </c>
      <c r="J1208" s="20" t="s">
        <v>4129</v>
      </c>
      <c r="K1208" s="20" t="s">
        <v>4130</v>
      </c>
      <c r="L1208" s="21" t="s">
        <v>6031</v>
      </c>
      <c r="M1208" s="20" t="s">
        <v>6032</v>
      </c>
      <c r="N1208" s="20" t="s">
        <v>6033</v>
      </c>
      <c r="O1208" s="20">
        <v>20</v>
      </c>
      <c r="P1208" s="21" t="s">
        <v>4135</v>
      </c>
      <c r="Q1208" s="20" t="s">
        <v>4086</v>
      </c>
      <c r="R1208" s="21" t="s">
        <v>4136</v>
      </c>
      <c r="S1208" s="21" t="s">
        <v>4133</v>
      </c>
      <c r="T1208" s="20">
        <v>45588</v>
      </c>
      <c r="U1208" s="20">
        <v>3</v>
      </c>
      <c r="V1208" s="20">
        <v>0</v>
      </c>
      <c r="W1208" s="20" t="s">
        <v>6032</v>
      </c>
      <c r="X1208" s="20" t="s">
        <v>6034</v>
      </c>
      <c r="Y1208" s="22">
        <v>45941.777354629601</v>
      </c>
      <c r="AA1208" s="20" t="s">
        <v>4134</v>
      </c>
      <c r="AB1208" s="27">
        <v>9106056557</v>
      </c>
      <c r="AC1208" s="25" t="str">
        <f>VLOOKUP(AB1208,Data!AF:AG,2,0)</f>
        <v>9106056557-00009802</v>
      </c>
      <c r="AE1208" s="25" t="str">
        <f>VLOOKUP(AC1208,Data!A:G,7,0)</f>
        <v>00009802</v>
      </c>
      <c r="AF1208" s="25" t="str">
        <f>VLOOKUP(AC1208,Data!A:D,4,0)</f>
        <v>11/10/2025</v>
      </c>
      <c r="AG1208" s="20" t="s">
        <v>431</v>
      </c>
      <c r="AH1208" s="25" t="s">
        <v>3864</v>
      </c>
      <c r="AI1208" s="25" t="str">
        <f>VLOOKUP(AG1208,'mã win'!B:K,10,0)</f>
        <v>B</v>
      </c>
      <c r="AJ1208" s="20" t="str">
        <f>VLOOKUP(Q1208,'mã sp'!A:B,2,0)</f>
        <v>TH200</v>
      </c>
      <c r="AK1208" s="25" t="str">
        <f>VLOOKUP(AC1208,Data!A:F,6,0)</f>
        <v>K25TTM</v>
      </c>
      <c r="AL1208" s="20" t="str">
        <f t="shared" si="72"/>
        <v>4877 WM+ BGG 97 Đào Sư Tích</v>
      </c>
      <c r="AM1208" s="20" t="str">
        <f>VLOOKUP(AC1208,Data!A:M,13,0)</f>
        <v>0104918404-065</v>
      </c>
      <c r="AO1208" s="20" t="str">
        <f t="shared" si="73"/>
        <v/>
      </c>
      <c r="AP1208" s="20" t="str">
        <f>IF(AND(AM1208="0104918404",AO1208=""),"WIN"&amp;L1208,IF(AO1208="",VLOOKUP(AM1208,'mã win'!B:J,9,0),""))</f>
        <v>WIN-065</v>
      </c>
      <c r="AQ1208" s="25" t="str">
        <f t="shared" si="74"/>
        <v>WIN-065</v>
      </c>
      <c r="AR1208" s="1">
        <f t="shared" si="75"/>
        <v>147705.12</v>
      </c>
    </row>
    <row r="1209" spans="1:44" x14ac:dyDescent="0.25">
      <c r="A1209" s="20">
        <v>8723</v>
      </c>
      <c r="B1209" s="21">
        <v>9106056557</v>
      </c>
      <c r="C1209" s="22">
        <v>45941</v>
      </c>
      <c r="D1209" s="22">
        <v>45946</v>
      </c>
      <c r="E1209" s="23">
        <v>45941.777355555598</v>
      </c>
      <c r="F1209" s="21" t="s">
        <v>8289</v>
      </c>
      <c r="G1209" s="22"/>
      <c r="H1209" s="20" t="s">
        <v>4127</v>
      </c>
      <c r="I1209" s="21" t="s">
        <v>4128</v>
      </c>
      <c r="J1209" s="20" t="s">
        <v>4129</v>
      </c>
      <c r="K1209" s="20" t="s">
        <v>4130</v>
      </c>
      <c r="L1209" s="21" t="s">
        <v>6031</v>
      </c>
      <c r="M1209" s="20" t="s">
        <v>6032</v>
      </c>
      <c r="N1209" s="20" t="s">
        <v>6033</v>
      </c>
      <c r="O1209" s="20">
        <v>30</v>
      </c>
      <c r="P1209" s="21" t="s">
        <v>4150</v>
      </c>
      <c r="Q1209" s="20" t="s">
        <v>3966</v>
      </c>
      <c r="R1209" s="21" t="s">
        <v>4151</v>
      </c>
      <c r="S1209" s="21" t="s">
        <v>4133</v>
      </c>
      <c r="T1209" s="20">
        <v>70950</v>
      </c>
      <c r="U1209" s="20">
        <v>4</v>
      </c>
      <c r="V1209" s="20">
        <v>0</v>
      </c>
      <c r="W1209" s="20" t="s">
        <v>6032</v>
      </c>
      <c r="X1209" s="20" t="s">
        <v>6034</v>
      </c>
      <c r="Y1209" s="22">
        <v>45941.777354629601</v>
      </c>
      <c r="AA1209" s="20" t="s">
        <v>4134</v>
      </c>
      <c r="AB1209" s="27">
        <v>9106056557</v>
      </c>
      <c r="AC1209" s="25" t="str">
        <f>VLOOKUP(AB1209,Data!AF:AG,2,0)</f>
        <v>9106056557-00009802</v>
      </c>
      <c r="AE1209" s="25" t="str">
        <f>VLOOKUP(AC1209,Data!A:G,7,0)</f>
        <v>00009802</v>
      </c>
      <c r="AF1209" s="25" t="str">
        <f>VLOOKUP(AC1209,Data!A:D,4,0)</f>
        <v>11/10/2025</v>
      </c>
      <c r="AG1209" s="20" t="s">
        <v>431</v>
      </c>
      <c r="AH1209" s="25" t="s">
        <v>3864</v>
      </c>
      <c r="AI1209" s="25" t="str">
        <f>VLOOKUP(AG1209,'mã win'!B:K,10,0)</f>
        <v>B</v>
      </c>
      <c r="AJ1209" s="20" t="str">
        <f>VLOOKUP(Q1209,'mã sp'!A:B,2,0)</f>
        <v>CN300</v>
      </c>
      <c r="AK1209" s="25" t="str">
        <f>VLOOKUP(AC1209,Data!A:F,6,0)</f>
        <v>K25TTM</v>
      </c>
      <c r="AL1209" s="20" t="str">
        <f t="shared" si="72"/>
        <v>4877 WM+ BGG 97 Đào Sư Tích</v>
      </c>
      <c r="AM1209" s="20" t="str">
        <f>VLOOKUP(AC1209,Data!A:M,13,0)</f>
        <v>0104918404-065</v>
      </c>
      <c r="AO1209" s="20" t="str">
        <f t="shared" si="73"/>
        <v/>
      </c>
      <c r="AP1209" s="20" t="str">
        <f>IF(AND(AM1209="0104918404",AO1209=""),"WIN"&amp;L1209,IF(AO1209="",VLOOKUP(AM1209,'mã win'!B:J,9,0),""))</f>
        <v>WIN-065</v>
      </c>
      <c r="AQ1209" s="25" t="str">
        <f t="shared" si="74"/>
        <v>WIN-065</v>
      </c>
      <c r="AR1209" s="1">
        <f t="shared" si="75"/>
        <v>306504</v>
      </c>
    </row>
    <row r="1210" spans="1:44" x14ac:dyDescent="0.25">
      <c r="A1210" s="20">
        <v>8724</v>
      </c>
      <c r="B1210" s="21">
        <v>9106056557</v>
      </c>
      <c r="C1210" s="22">
        <v>45941</v>
      </c>
      <c r="D1210" s="22">
        <v>45946</v>
      </c>
      <c r="E1210" s="23">
        <v>45941.777355555598</v>
      </c>
      <c r="F1210" s="21" t="s">
        <v>8289</v>
      </c>
      <c r="G1210" s="22"/>
      <c r="H1210" s="20" t="s">
        <v>4127</v>
      </c>
      <c r="I1210" s="21" t="s">
        <v>4128</v>
      </c>
      <c r="J1210" s="20" t="s">
        <v>4129</v>
      </c>
      <c r="K1210" s="20" t="s">
        <v>4130</v>
      </c>
      <c r="L1210" s="21" t="s">
        <v>6031</v>
      </c>
      <c r="M1210" s="20" t="s">
        <v>6032</v>
      </c>
      <c r="N1210" s="20" t="s">
        <v>6033</v>
      </c>
      <c r="O1210" s="20">
        <v>40</v>
      </c>
      <c r="P1210" s="21" t="s">
        <v>4152</v>
      </c>
      <c r="Q1210" s="20" t="s">
        <v>4012</v>
      </c>
      <c r="R1210" s="21" t="s">
        <v>4153</v>
      </c>
      <c r="S1210" s="21" t="s">
        <v>4133</v>
      </c>
      <c r="T1210" s="20">
        <v>50182</v>
      </c>
      <c r="U1210" s="20">
        <v>2</v>
      </c>
      <c r="V1210" s="20">
        <v>0</v>
      </c>
      <c r="W1210" s="20" t="s">
        <v>6032</v>
      </c>
      <c r="X1210" s="20" t="s">
        <v>6034</v>
      </c>
      <c r="Y1210" s="22">
        <v>45941.777354629601</v>
      </c>
      <c r="AA1210" s="20" t="s">
        <v>4134</v>
      </c>
      <c r="AB1210" s="27">
        <v>9106056557</v>
      </c>
      <c r="AC1210" s="25" t="str">
        <f>VLOOKUP(AB1210,Data!AF:AG,2,0)</f>
        <v>9106056557-00009802</v>
      </c>
      <c r="AE1210" s="25" t="str">
        <f>VLOOKUP(AC1210,Data!A:G,7,0)</f>
        <v>00009802</v>
      </c>
      <c r="AF1210" s="25" t="str">
        <f>VLOOKUP(AC1210,Data!A:D,4,0)</f>
        <v>11/10/2025</v>
      </c>
      <c r="AG1210" s="20" t="s">
        <v>431</v>
      </c>
      <c r="AH1210" s="25" t="s">
        <v>3864</v>
      </c>
      <c r="AI1210" s="25" t="str">
        <f>VLOOKUP(AG1210,'mã win'!B:K,10,0)</f>
        <v>B</v>
      </c>
      <c r="AJ1210" s="20" t="str">
        <f>VLOOKUP(Q1210,'mã sp'!A:B,2,0)</f>
        <v>GTLX250G</v>
      </c>
      <c r="AK1210" s="25" t="str">
        <f>VLOOKUP(AC1210,Data!A:F,6,0)</f>
        <v>K25TTM</v>
      </c>
      <c r="AL1210" s="20" t="str">
        <f t="shared" si="72"/>
        <v>4877 WM+ BGG 97 Đào Sư Tích</v>
      </c>
      <c r="AM1210" s="20" t="str">
        <f>VLOOKUP(AC1210,Data!A:M,13,0)</f>
        <v>0104918404-065</v>
      </c>
      <c r="AO1210" s="20" t="str">
        <f t="shared" si="73"/>
        <v/>
      </c>
      <c r="AP1210" s="20" t="str">
        <f>IF(AND(AM1210="0104918404",AO1210=""),"WIN"&amp;L1210,IF(AO1210="",VLOOKUP(AM1210,'mã win'!B:J,9,0),""))</f>
        <v>WIN-065</v>
      </c>
      <c r="AQ1210" s="25" t="str">
        <f t="shared" si="74"/>
        <v>WIN-065</v>
      </c>
      <c r="AR1210" s="1">
        <f t="shared" si="75"/>
        <v>108393.12</v>
      </c>
    </row>
    <row r="1211" spans="1:44" x14ac:dyDescent="0.25">
      <c r="A1211" s="20">
        <v>8725</v>
      </c>
      <c r="B1211" s="21">
        <v>9106056554</v>
      </c>
      <c r="C1211" s="22">
        <v>45941</v>
      </c>
      <c r="D1211" s="22">
        <v>45946</v>
      </c>
      <c r="E1211" s="23">
        <v>45941.785190046299</v>
      </c>
      <c r="F1211" s="21" t="s">
        <v>8290</v>
      </c>
      <c r="G1211" s="22"/>
      <c r="H1211" s="20" t="s">
        <v>4127</v>
      </c>
      <c r="I1211" s="21" t="s">
        <v>4128</v>
      </c>
      <c r="J1211" s="20" t="s">
        <v>4129</v>
      </c>
      <c r="K1211" s="20" t="s">
        <v>4130</v>
      </c>
      <c r="L1211" s="21" t="s">
        <v>5008</v>
      </c>
      <c r="M1211" s="20" t="s">
        <v>5009</v>
      </c>
      <c r="N1211" s="20" t="s">
        <v>5010</v>
      </c>
      <c r="O1211" s="20">
        <v>10</v>
      </c>
      <c r="P1211" s="21" t="s">
        <v>4137</v>
      </c>
      <c r="Q1211" s="20" t="s">
        <v>4098</v>
      </c>
      <c r="R1211" s="21" t="s">
        <v>4138</v>
      </c>
      <c r="S1211" s="21" t="s">
        <v>4133</v>
      </c>
      <c r="T1211" s="20">
        <v>111058</v>
      </c>
      <c r="U1211" s="20">
        <v>1</v>
      </c>
      <c r="V1211" s="20">
        <v>0</v>
      </c>
      <c r="W1211" s="20" t="s">
        <v>5009</v>
      </c>
      <c r="Y1211" s="22">
        <v>45941.785188460701</v>
      </c>
      <c r="AA1211" s="20" t="s">
        <v>4134</v>
      </c>
      <c r="AB1211" s="27">
        <v>9106056554</v>
      </c>
      <c r="AC1211" s="25" t="str">
        <f>VLOOKUP(AB1211,Data!AF:AG,2,0)</f>
        <v>9106056554-00486232</v>
      </c>
      <c r="AE1211" s="25" t="str">
        <f>VLOOKUP(AC1211,Data!A:G,7,0)</f>
        <v>00486232</v>
      </c>
      <c r="AF1211" s="25" t="str">
        <f>VLOOKUP(AC1211,Data!A:D,4,0)</f>
        <v>11/10/2025</v>
      </c>
      <c r="AG1211" s="20" t="s">
        <v>55</v>
      </c>
      <c r="AH1211" s="25" t="s">
        <v>12671</v>
      </c>
      <c r="AI1211" s="25" t="str">
        <f>VLOOKUP(AG1211,'mã win'!B:K,10,0)</f>
        <v>B</v>
      </c>
      <c r="AJ1211" s="20" t="str">
        <f>VLOOKUP(Q1211,'mã sp'!A:B,2,0)</f>
        <v>GM500</v>
      </c>
      <c r="AK1211" s="25" t="str">
        <f>VLOOKUP(AC1211,Data!A:F,6,0)</f>
        <v>K25TTM</v>
      </c>
      <c r="AL1211" s="20" t="str">
        <f t="shared" si="72"/>
        <v>5777 WM+ HNI Duyên Thái, Thường Tín</v>
      </c>
      <c r="AM1211" s="20" t="str">
        <f>VLOOKUP(AC1211,Data!A:M,13,0)</f>
        <v>0104918404-002</v>
      </c>
      <c r="AN1211" s="20">
        <f>MATCH(L1211,[1]Khach_hang!$O:$O,0)</f>
        <v>1614</v>
      </c>
      <c r="AO1211" s="20" t="str">
        <f t="shared" si="73"/>
        <v>WIN5777</v>
      </c>
      <c r="AP1211" s="20" t="str">
        <f>IF(AND(AM1211="0104918404",AO1211=""),"WIN"&amp;L1211,IF(AO1211="",VLOOKUP(AM1211,'mã win'!B:J,9,0),""))</f>
        <v/>
      </c>
      <c r="AQ1211" s="25" t="str">
        <f t="shared" si="74"/>
        <v>WIN5777</v>
      </c>
      <c r="AR1211" s="1">
        <f t="shared" si="75"/>
        <v>119942.64</v>
      </c>
    </row>
    <row r="1212" spans="1:44" x14ac:dyDescent="0.25">
      <c r="A1212" s="20">
        <v>8726</v>
      </c>
      <c r="B1212" s="21">
        <v>9106056532</v>
      </c>
      <c r="C1212" s="22">
        <v>45941</v>
      </c>
      <c r="D1212" s="22">
        <v>45941</v>
      </c>
      <c r="E1212" s="23">
        <v>45941.785191284704</v>
      </c>
      <c r="F1212" s="21" t="s">
        <v>8290</v>
      </c>
      <c r="G1212" s="22"/>
      <c r="H1212" s="20" t="s">
        <v>4127</v>
      </c>
      <c r="I1212" s="21" t="s">
        <v>4128</v>
      </c>
      <c r="J1212" s="20" t="s">
        <v>4129</v>
      </c>
      <c r="K1212" s="20" t="s">
        <v>4130</v>
      </c>
      <c r="L1212" s="21" t="s">
        <v>8291</v>
      </c>
      <c r="M1212" s="20" t="s">
        <v>8292</v>
      </c>
      <c r="N1212" s="20" t="s">
        <v>8293</v>
      </c>
      <c r="O1212" s="20">
        <v>10</v>
      </c>
      <c r="P1212" s="21" t="s">
        <v>4152</v>
      </c>
      <c r="Q1212" s="20" t="s">
        <v>4012</v>
      </c>
      <c r="R1212" s="21" t="s">
        <v>4153</v>
      </c>
      <c r="S1212" s="21" t="s">
        <v>4133</v>
      </c>
      <c r="T1212" s="20">
        <v>50182</v>
      </c>
      <c r="U1212" s="20">
        <v>6</v>
      </c>
      <c r="V1212" s="20">
        <v>0</v>
      </c>
      <c r="W1212" s="20" t="s">
        <v>8292</v>
      </c>
      <c r="Y1212" s="22">
        <v>45941.785189664399</v>
      </c>
      <c r="AA1212" s="20" t="s">
        <v>4134</v>
      </c>
      <c r="AB1212" s="27">
        <v>9106056532</v>
      </c>
      <c r="AC1212" s="25" t="str">
        <f>VLOOKUP(AB1212,Data!AF:AG,2,0)</f>
        <v>9106056532-00005806</v>
      </c>
      <c r="AE1212" s="25" t="str">
        <f>VLOOKUP(AC1212,Data!A:G,7,0)</f>
        <v>00005806</v>
      </c>
      <c r="AF1212" s="25" t="str">
        <f>VLOOKUP(AC1212,Data!A:D,4,0)</f>
        <v>11/10/2025</v>
      </c>
      <c r="AG1212" s="20" t="s">
        <v>228</v>
      </c>
      <c r="AH1212" s="25" t="s">
        <v>3854</v>
      </c>
      <c r="AI1212" s="25" t="str">
        <f>VLOOKUP(AG1212,'mã win'!B:K,10,0)</f>
        <v>N</v>
      </c>
      <c r="AJ1212" s="20" t="str">
        <f>VLOOKUP(Q1212,'mã sp'!A:B,2,0)</f>
        <v>GTLX250G</v>
      </c>
      <c r="AK1212" s="25" t="str">
        <f>VLOOKUP(AC1212,Data!A:F,6,0)</f>
        <v>K25TTM</v>
      </c>
      <c r="AL1212" s="20" t="str">
        <f t="shared" si="72"/>
        <v>6192 WM+ TGG 6A Nguyễn Huệ</v>
      </c>
      <c r="AM1212" s="20" t="str">
        <f>VLOOKUP(AC1212,Data!A:M,13,0)</f>
        <v>0104918404-063</v>
      </c>
      <c r="AO1212" s="20" t="str">
        <f t="shared" si="73"/>
        <v/>
      </c>
      <c r="AP1212" s="20" t="str">
        <f>IF(AND(AM1212="0104918404",AO1212=""),"WIN"&amp;L1212,IF(AO1212="",VLOOKUP(AM1212,'mã win'!B:J,9,0),""))</f>
        <v>WIN-063</v>
      </c>
      <c r="AQ1212" s="25" t="str">
        <f t="shared" si="74"/>
        <v>WIN-063</v>
      </c>
      <c r="AR1212" s="1">
        <f t="shared" si="75"/>
        <v>325179.36</v>
      </c>
    </row>
    <row r="1213" spans="1:44" x14ac:dyDescent="0.25">
      <c r="A1213" s="20">
        <v>8727</v>
      </c>
      <c r="B1213" s="21">
        <v>9106056582</v>
      </c>
      <c r="C1213" s="22">
        <v>45941</v>
      </c>
      <c r="D1213" s="22">
        <v>45946</v>
      </c>
      <c r="E1213" s="23">
        <v>45941.786275266197</v>
      </c>
      <c r="F1213" s="21" t="s">
        <v>8294</v>
      </c>
      <c r="G1213" s="22"/>
      <c r="H1213" s="20" t="s">
        <v>4127</v>
      </c>
      <c r="I1213" s="21" t="s">
        <v>4128</v>
      </c>
      <c r="J1213" s="20" t="s">
        <v>4129</v>
      </c>
      <c r="K1213" s="20" t="s">
        <v>4130</v>
      </c>
      <c r="L1213" s="21" t="s">
        <v>5431</v>
      </c>
      <c r="M1213" s="20" t="s">
        <v>5432</v>
      </c>
      <c r="N1213" s="20" t="s">
        <v>5433</v>
      </c>
      <c r="O1213" s="20">
        <v>10</v>
      </c>
      <c r="P1213" s="21" t="s">
        <v>4137</v>
      </c>
      <c r="Q1213" s="20" t="s">
        <v>4098</v>
      </c>
      <c r="R1213" s="21" t="s">
        <v>4138</v>
      </c>
      <c r="S1213" s="21" t="s">
        <v>4133</v>
      </c>
      <c r="T1213" s="20">
        <v>111058</v>
      </c>
      <c r="U1213" s="20">
        <v>1</v>
      </c>
      <c r="V1213" s="20">
        <v>0</v>
      </c>
      <c r="W1213" s="20" t="s">
        <v>5432</v>
      </c>
      <c r="X1213" s="20" t="s">
        <v>5434</v>
      </c>
      <c r="Y1213" s="22">
        <v>45941.786273495403</v>
      </c>
      <c r="AA1213" s="20" t="s">
        <v>4134</v>
      </c>
      <c r="AB1213" s="27">
        <v>9106056582</v>
      </c>
      <c r="AC1213" s="25" t="str">
        <f>VLOOKUP(AB1213,Data!AF:AG,2,0)</f>
        <v>9106056582-00009803</v>
      </c>
      <c r="AE1213" s="25" t="str">
        <f>VLOOKUP(AC1213,Data!A:G,7,0)</f>
        <v>00009803</v>
      </c>
      <c r="AF1213" s="25" t="str">
        <f>VLOOKUP(AC1213,Data!A:D,4,0)</f>
        <v>11/10/2025</v>
      </c>
      <c r="AG1213" s="20" t="s">
        <v>431</v>
      </c>
      <c r="AH1213" s="25" t="s">
        <v>3864</v>
      </c>
      <c r="AI1213" s="25" t="str">
        <f>VLOOKUP(AG1213,'mã win'!B:K,10,0)</f>
        <v>B</v>
      </c>
      <c r="AJ1213" s="20" t="str">
        <f>VLOOKUP(Q1213,'mã sp'!A:B,2,0)</f>
        <v>GM500</v>
      </c>
      <c r="AK1213" s="25" t="str">
        <f>VLOOKUP(AC1213,Data!A:F,6,0)</f>
        <v>K25TTM</v>
      </c>
      <c r="AL1213" s="20" t="str">
        <f t="shared" si="72"/>
        <v>4707 WM+ BGG 273 Nguyễn Văn Cừ</v>
      </c>
      <c r="AM1213" s="20" t="str">
        <f>VLOOKUP(AC1213,Data!A:M,13,0)</f>
        <v>0104918404-065</v>
      </c>
      <c r="AO1213" s="20" t="str">
        <f t="shared" si="73"/>
        <v/>
      </c>
      <c r="AP1213" s="20" t="str">
        <f>IF(AND(AM1213="0104918404",AO1213=""),"WIN"&amp;L1213,IF(AO1213="",VLOOKUP(AM1213,'mã win'!B:J,9,0),""))</f>
        <v>WIN-065</v>
      </c>
      <c r="AQ1213" s="25" t="str">
        <f t="shared" si="74"/>
        <v>WIN-065</v>
      </c>
      <c r="AR1213" s="1">
        <f t="shared" si="75"/>
        <v>119942.64</v>
      </c>
    </row>
    <row r="1214" spans="1:44" x14ac:dyDescent="0.25">
      <c r="A1214" s="20">
        <v>8728</v>
      </c>
      <c r="B1214" s="21">
        <v>9106056555</v>
      </c>
      <c r="C1214" s="22">
        <v>45941</v>
      </c>
      <c r="D1214" s="22">
        <v>45946</v>
      </c>
      <c r="E1214" s="23">
        <v>45941.7865697569</v>
      </c>
      <c r="F1214" s="21" t="s">
        <v>8295</v>
      </c>
      <c r="G1214" s="22"/>
      <c r="H1214" s="20" t="s">
        <v>4127</v>
      </c>
      <c r="I1214" s="21" t="s">
        <v>4128</v>
      </c>
      <c r="J1214" s="20" t="s">
        <v>4129</v>
      </c>
      <c r="K1214" s="20" t="s">
        <v>4130</v>
      </c>
      <c r="L1214" s="21" t="s">
        <v>6191</v>
      </c>
      <c r="M1214" s="20" t="s">
        <v>6192</v>
      </c>
      <c r="N1214" s="20" t="s">
        <v>6193</v>
      </c>
      <c r="O1214" s="20">
        <v>10</v>
      </c>
      <c r="P1214" s="21" t="s">
        <v>4137</v>
      </c>
      <c r="Q1214" s="20" t="s">
        <v>4098</v>
      </c>
      <c r="R1214" s="21" t="s">
        <v>4138</v>
      </c>
      <c r="S1214" s="21" t="s">
        <v>4133</v>
      </c>
      <c r="T1214" s="20">
        <v>111058</v>
      </c>
      <c r="U1214" s="20">
        <v>1</v>
      </c>
      <c r="V1214" s="20">
        <v>0</v>
      </c>
      <c r="W1214" s="20" t="s">
        <v>6192</v>
      </c>
      <c r="X1214" s="20" t="s">
        <v>4161</v>
      </c>
      <c r="Y1214" s="22">
        <v>45941.786568206</v>
      </c>
      <c r="AA1214" s="20" t="s">
        <v>4134</v>
      </c>
      <c r="AB1214" s="27">
        <v>9106056555</v>
      </c>
      <c r="AC1214" s="25" t="str">
        <f>VLOOKUP(AB1214,Data!AF:AG,2,0)</f>
        <v>9106056555-00486233</v>
      </c>
      <c r="AE1214" s="25" t="str">
        <f>VLOOKUP(AC1214,Data!A:G,7,0)</f>
        <v>00486233</v>
      </c>
      <c r="AF1214" s="25" t="str">
        <f>VLOOKUP(AC1214,Data!A:D,4,0)</f>
        <v>11/10/2025</v>
      </c>
      <c r="AG1214" s="20" t="s">
        <v>55</v>
      </c>
      <c r="AH1214" s="25" t="s">
        <v>14539</v>
      </c>
      <c r="AI1214" s="25" t="str">
        <f>VLOOKUP(AG1214,'mã win'!B:K,10,0)</f>
        <v>B</v>
      </c>
      <c r="AJ1214" s="20" t="str">
        <f>VLOOKUP(Q1214,'mã sp'!A:B,2,0)</f>
        <v>GM500</v>
      </c>
      <c r="AK1214" s="25" t="str">
        <f>VLOOKUP(AC1214,Data!A:F,6,0)</f>
        <v>K25TTM</v>
      </c>
      <c r="AL1214" s="20" t="str">
        <f t="shared" si="72"/>
        <v>3178 WM+ HNI Thôn 2 Ninh Hiệp</v>
      </c>
      <c r="AM1214" s="20" t="str">
        <f>VLOOKUP(AC1214,Data!A:M,13,0)</f>
        <v>0104918404-002</v>
      </c>
      <c r="AN1214" s="20">
        <f>MATCH(L1214,[1]Khach_hang!$O:$O,0)</f>
        <v>722</v>
      </c>
      <c r="AO1214" s="20" t="str">
        <f t="shared" si="73"/>
        <v>WIN3178</v>
      </c>
      <c r="AP1214" s="20" t="str">
        <f>IF(AND(AM1214="0104918404",AO1214=""),"WIN"&amp;L1214,IF(AO1214="",VLOOKUP(AM1214,'mã win'!B:J,9,0),""))</f>
        <v/>
      </c>
      <c r="AQ1214" s="25" t="str">
        <f t="shared" si="74"/>
        <v>WIN3178</v>
      </c>
      <c r="AR1214" s="1">
        <f t="shared" si="75"/>
        <v>119942.64</v>
      </c>
    </row>
    <row r="1215" spans="1:44" x14ac:dyDescent="0.25">
      <c r="A1215" s="20">
        <v>8729</v>
      </c>
      <c r="B1215" s="21">
        <v>9106056614</v>
      </c>
      <c r="C1215" s="22">
        <v>45941</v>
      </c>
      <c r="D1215" s="22">
        <v>45946</v>
      </c>
      <c r="E1215" s="23">
        <v>45941.794724074098</v>
      </c>
      <c r="F1215" s="21" t="s">
        <v>8296</v>
      </c>
      <c r="G1215" s="22"/>
      <c r="H1215" s="20" t="s">
        <v>4127</v>
      </c>
      <c r="I1215" s="21" t="s">
        <v>4128</v>
      </c>
      <c r="J1215" s="20" t="s">
        <v>4129</v>
      </c>
      <c r="K1215" s="20" t="s">
        <v>4130</v>
      </c>
      <c r="L1215" s="21" t="s">
        <v>8297</v>
      </c>
      <c r="M1215" s="20" t="s">
        <v>8298</v>
      </c>
      <c r="N1215" s="20" t="s">
        <v>8299</v>
      </c>
      <c r="O1215" s="20">
        <v>10</v>
      </c>
      <c r="P1215" s="21" t="s">
        <v>4131</v>
      </c>
      <c r="Q1215" s="20" t="s">
        <v>4099</v>
      </c>
      <c r="R1215" s="21" t="s">
        <v>4132</v>
      </c>
      <c r="S1215" s="21" t="s">
        <v>4133</v>
      </c>
      <c r="T1215" s="20">
        <v>73431</v>
      </c>
      <c r="U1215" s="20">
        <v>1</v>
      </c>
      <c r="V1215" s="20">
        <v>0</v>
      </c>
      <c r="W1215" s="20" t="s">
        <v>8298</v>
      </c>
      <c r="X1215" s="20" t="s">
        <v>4161</v>
      </c>
      <c r="Y1215" s="22">
        <v>45941.794722256898</v>
      </c>
      <c r="AA1215" s="20" t="s">
        <v>4134</v>
      </c>
      <c r="AB1215" s="27">
        <v>9106056614</v>
      </c>
      <c r="AC1215" s="25" t="str">
        <f>VLOOKUP(AB1215,Data!AF:AG,2,0)</f>
        <v>9106056614-00486251</v>
      </c>
      <c r="AE1215" s="25" t="str">
        <f>VLOOKUP(AC1215,Data!A:G,7,0)</f>
        <v>00486251</v>
      </c>
      <c r="AF1215" s="25" t="str">
        <f>VLOOKUP(AC1215,Data!A:D,4,0)</f>
        <v>11/10/2025</v>
      </c>
      <c r="AG1215" s="20" t="s">
        <v>55</v>
      </c>
      <c r="AH1215" s="25" t="s">
        <v>9812</v>
      </c>
      <c r="AI1215" s="25" t="str">
        <f>VLOOKUP(AG1215,'mã win'!B:K,10,0)</f>
        <v>B</v>
      </c>
      <c r="AJ1215" s="20" t="str">
        <f>VLOOKUP(Q1215,'mã sp'!A:B,2,0)</f>
        <v>CGM300</v>
      </c>
      <c r="AK1215" s="25" t="str">
        <f>VLOOKUP(AC1215,Data!A:F,6,0)</f>
        <v>K25TTM</v>
      </c>
      <c r="AL1215" s="20" t="str">
        <f t="shared" si="72"/>
        <v>2352 WM+ HNI 70 Vạn Kiếp</v>
      </c>
      <c r="AM1215" s="20" t="str">
        <f>VLOOKUP(AC1215,Data!A:M,13,0)</f>
        <v>0104918404-002</v>
      </c>
      <c r="AN1215" s="20">
        <f>MATCH(L1215,[1]Khach_hang!$O:$O,0)</f>
        <v>253</v>
      </c>
      <c r="AO1215" s="20" t="str">
        <f t="shared" si="73"/>
        <v>WIN2352</v>
      </c>
      <c r="AP1215" s="20" t="str">
        <f>IF(AND(AM1215="0104918404",AO1215=""),"WIN"&amp;L1215,IF(AO1215="",VLOOKUP(AM1215,'mã win'!B:J,9,0),""))</f>
        <v/>
      </c>
      <c r="AQ1215" s="25" t="str">
        <f t="shared" si="74"/>
        <v>WIN2352</v>
      </c>
      <c r="AR1215" s="1">
        <f t="shared" si="75"/>
        <v>79305.48</v>
      </c>
    </row>
    <row r="1216" spans="1:44" x14ac:dyDescent="0.25">
      <c r="A1216" s="20">
        <v>8730</v>
      </c>
      <c r="B1216" s="21">
        <v>9106056614</v>
      </c>
      <c r="C1216" s="22">
        <v>45941</v>
      </c>
      <c r="D1216" s="22">
        <v>45946</v>
      </c>
      <c r="E1216" s="23">
        <v>45941.794724074098</v>
      </c>
      <c r="F1216" s="21" t="s">
        <v>8296</v>
      </c>
      <c r="G1216" s="22"/>
      <c r="H1216" s="20" t="s">
        <v>4127</v>
      </c>
      <c r="I1216" s="21" t="s">
        <v>4128</v>
      </c>
      <c r="J1216" s="20" t="s">
        <v>4129</v>
      </c>
      <c r="K1216" s="20" t="s">
        <v>4130</v>
      </c>
      <c r="L1216" s="21" t="s">
        <v>8297</v>
      </c>
      <c r="M1216" s="20" t="s">
        <v>8298</v>
      </c>
      <c r="N1216" s="20" t="s">
        <v>8299</v>
      </c>
      <c r="O1216" s="20">
        <v>20</v>
      </c>
      <c r="P1216" s="21" t="s">
        <v>4137</v>
      </c>
      <c r="Q1216" s="20" t="s">
        <v>4098</v>
      </c>
      <c r="R1216" s="21" t="s">
        <v>4138</v>
      </c>
      <c r="S1216" s="21" t="s">
        <v>4133</v>
      </c>
      <c r="T1216" s="20">
        <v>111058</v>
      </c>
      <c r="U1216" s="20">
        <v>1</v>
      </c>
      <c r="V1216" s="20">
        <v>0</v>
      </c>
      <c r="W1216" s="20" t="s">
        <v>8298</v>
      </c>
      <c r="X1216" s="20" t="s">
        <v>4161</v>
      </c>
      <c r="Y1216" s="22">
        <v>45941.794722256898</v>
      </c>
      <c r="AA1216" s="20" t="s">
        <v>4134</v>
      </c>
      <c r="AB1216" s="27">
        <v>9106056614</v>
      </c>
      <c r="AC1216" s="25" t="str">
        <f>VLOOKUP(AB1216,Data!AF:AG,2,0)</f>
        <v>9106056614-00486251</v>
      </c>
      <c r="AE1216" s="25" t="str">
        <f>VLOOKUP(AC1216,Data!A:G,7,0)</f>
        <v>00486251</v>
      </c>
      <c r="AF1216" s="25" t="str">
        <f>VLOOKUP(AC1216,Data!A:D,4,0)</f>
        <v>11/10/2025</v>
      </c>
      <c r="AG1216" s="20" t="s">
        <v>55</v>
      </c>
      <c r="AH1216" s="25" t="s">
        <v>9812</v>
      </c>
      <c r="AI1216" s="25" t="str">
        <f>VLOOKUP(AG1216,'mã win'!B:K,10,0)</f>
        <v>B</v>
      </c>
      <c r="AJ1216" s="20" t="str">
        <f>VLOOKUP(Q1216,'mã sp'!A:B,2,0)</f>
        <v>GM500</v>
      </c>
      <c r="AK1216" s="25" t="str">
        <f>VLOOKUP(AC1216,Data!A:F,6,0)</f>
        <v>K25TTM</v>
      </c>
      <c r="AL1216" s="20" t="str">
        <f t="shared" si="72"/>
        <v>2352 WM+ HNI 70 Vạn Kiếp</v>
      </c>
      <c r="AM1216" s="20" t="str">
        <f>VLOOKUP(AC1216,Data!A:M,13,0)</f>
        <v>0104918404-002</v>
      </c>
      <c r="AN1216" s="20">
        <f>MATCH(L1216,[1]Khach_hang!$O:$O,0)</f>
        <v>253</v>
      </c>
      <c r="AO1216" s="20" t="str">
        <f t="shared" si="73"/>
        <v>WIN2352</v>
      </c>
      <c r="AP1216" s="20" t="str">
        <f>IF(AND(AM1216="0104918404",AO1216=""),"WIN"&amp;L1216,IF(AO1216="",VLOOKUP(AM1216,'mã win'!B:J,9,0),""))</f>
        <v/>
      </c>
      <c r="AQ1216" s="25" t="str">
        <f t="shared" si="74"/>
        <v>WIN2352</v>
      </c>
      <c r="AR1216" s="1">
        <f t="shared" si="75"/>
        <v>119942.64</v>
      </c>
    </row>
    <row r="1217" spans="1:44" x14ac:dyDescent="0.25">
      <c r="A1217" s="20">
        <v>8731</v>
      </c>
      <c r="B1217" s="21">
        <v>9106056614</v>
      </c>
      <c r="C1217" s="22">
        <v>45941</v>
      </c>
      <c r="D1217" s="22">
        <v>45946</v>
      </c>
      <c r="E1217" s="23">
        <v>45941.794724074098</v>
      </c>
      <c r="F1217" s="21" t="s">
        <v>8296</v>
      </c>
      <c r="G1217" s="22"/>
      <c r="H1217" s="20" t="s">
        <v>4127</v>
      </c>
      <c r="I1217" s="21" t="s">
        <v>4128</v>
      </c>
      <c r="J1217" s="20" t="s">
        <v>4129</v>
      </c>
      <c r="K1217" s="20" t="s">
        <v>4130</v>
      </c>
      <c r="L1217" s="21" t="s">
        <v>8297</v>
      </c>
      <c r="M1217" s="20" t="s">
        <v>8298</v>
      </c>
      <c r="N1217" s="20" t="s">
        <v>8299</v>
      </c>
      <c r="O1217" s="20">
        <v>30</v>
      </c>
      <c r="P1217" s="21" t="s">
        <v>4135</v>
      </c>
      <c r="Q1217" s="20" t="s">
        <v>4086</v>
      </c>
      <c r="R1217" s="21" t="s">
        <v>4136</v>
      </c>
      <c r="S1217" s="21" t="s">
        <v>4133</v>
      </c>
      <c r="T1217" s="20">
        <v>45588</v>
      </c>
      <c r="U1217" s="20">
        <v>1</v>
      </c>
      <c r="V1217" s="20">
        <v>0</v>
      </c>
      <c r="W1217" s="20" t="s">
        <v>8298</v>
      </c>
      <c r="X1217" s="20" t="s">
        <v>4161</v>
      </c>
      <c r="Y1217" s="22">
        <v>45941.794722256898</v>
      </c>
      <c r="AA1217" s="20" t="s">
        <v>4134</v>
      </c>
      <c r="AB1217" s="27">
        <v>9106056614</v>
      </c>
      <c r="AC1217" s="25" t="str">
        <f>VLOOKUP(AB1217,Data!AF:AG,2,0)</f>
        <v>9106056614-00486251</v>
      </c>
      <c r="AE1217" s="25" t="str">
        <f>VLOOKUP(AC1217,Data!A:G,7,0)</f>
        <v>00486251</v>
      </c>
      <c r="AF1217" s="25" t="str">
        <f>VLOOKUP(AC1217,Data!A:D,4,0)</f>
        <v>11/10/2025</v>
      </c>
      <c r="AG1217" s="20" t="s">
        <v>55</v>
      </c>
      <c r="AH1217" s="25" t="s">
        <v>9812</v>
      </c>
      <c r="AI1217" s="25" t="str">
        <f>VLOOKUP(AG1217,'mã win'!B:K,10,0)</f>
        <v>B</v>
      </c>
      <c r="AJ1217" s="20" t="str">
        <f>VLOOKUP(Q1217,'mã sp'!A:B,2,0)</f>
        <v>TH200</v>
      </c>
      <c r="AK1217" s="25" t="str">
        <f>VLOOKUP(AC1217,Data!A:F,6,0)</f>
        <v>K25TTM</v>
      </c>
      <c r="AL1217" s="20" t="str">
        <f t="shared" si="72"/>
        <v>2352 WM+ HNI 70 Vạn Kiếp</v>
      </c>
      <c r="AM1217" s="20" t="str">
        <f>VLOOKUP(AC1217,Data!A:M,13,0)</f>
        <v>0104918404-002</v>
      </c>
      <c r="AN1217" s="20">
        <f>MATCH(L1217,[1]Khach_hang!$O:$O,0)</f>
        <v>253</v>
      </c>
      <c r="AO1217" s="20" t="str">
        <f t="shared" si="73"/>
        <v>WIN2352</v>
      </c>
      <c r="AP1217" s="20" t="str">
        <f>IF(AND(AM1217="0104918404",AO1217=""),"WIN"&amp;L1217,IF(AO1217="",VLOOKUP(AM1217,'mã win'!B:J,9,0),""))</f>
        <v/>
      </c>
      <c r="AQ1217" s="25" t="str">
        <f t="shared" si="74"/>
        <v>WIN2352</v>
      </c>
      <c r="AR1217" s="1">
        <f t="shared" si="75"/>
        <v>49235.040000000001</v>
      </c>
    </row>
    <row r="1218" spans="1:44" x14ac:dyDescent="0.25">
      <c r="A1218" s="20">
        <v>8732</v>
      </c>
      <c r="B1218" s="21">
        <v>9106056614</v>
      </c>
      <c r="C1218" s="22">
        <v>45941</v>
      </c>
      <c r="D1218" s="22">
        <v>45946</v>
      </c>
      <c r="E1218" s="23">
        <v>45941.794724074098</v>
      </c>
      <c r="F1218" s="21" t="s">
        <v>8296</v>
      </c>
      <c r="G1218" s="22"/>
      <c r="H1218" s="20" t="s">
        <v>4127</v>
      </c>
      <c r="I1218" s="21" t="s">
        <v>4128</v>
      </c>
      <c r="J1218" s="20" t="s">
        <v>4129</v>
      </c>
      <c r="K1218" s="20" t="s">
        <v>4130</v>
      </c>
      <c r="L1218" s="21" t="s">
        <v>8297</v>
      </c>
      <c r="M1218" s="20" t="s">
        <v>8298</v>
      </c>
      <c r="N1218" s="20" t="s">
        <v>8299</v>
      </c>
      <c r="O1218" s="20">
        <v>40</v>
      </c>
      <c r="P1218" s="21" t="s">
        <v>4150</v>
      </c>
      <c r="Q1218" s="20" t="s">
        <v>3966</v>
      </c>
      <c r="R1218" s="21" t="s">
        <v>4151</v>
      </c>
      <c r="S1218" s="21" t="s">
        <v>4133</v>
      </c>
      <c r="T1218" s="20">
        <v>70950</v>
      </c>
      <c r="U1218" s="20">
        <v>2</v>
      </c>
      <c r="V1218" s="20">
        <v>0</v>
      </c>
      <c r="W1218" s="20" t="s">
        <v>8298</v>
      </c>
      <c r="X1218" s="20" t="s">
        <v>4161</v>
      </c>
      <c r="Y1218" s="22">
        <v>45941.794722256898</v>
      </c>
      <c r="AA1218" s="20" t="s">
        <v>4134</v>
      </c>
      <c r="AB1218" s="27">
        <v>9106056614</v>
      </c>
      <c r="AC1218" s="25" t="str">
        <f>VLOOKUP(AB1218,Data!AF:AG,2,0)</f>
        <v>9106056614-00486251</v>
      </c>
      <c r="AE1218" s="25" t="str">
        <f>VLOOKUP(AC1218,Data!A:G,7,0)</f>
        <v>00486251</v>
      </c>
      <c r="AF1218" s="25" t="str">
        <f>VLOOKUP(AC1218,Data!A:D,4,0)</f>
        <v>11/10/2025</v>
      </c>
      <c r="AG1218" s="20" t="s">
        <v>55</v>
      </c>
      <c r="AH1218" s="25" t="s">
        <v>9812</v>
      </c>
      <c r="AI1218" s="25" t="str">
        <f>VLOOKUP(AG1218,'mã win'!B:K,10,0)</f>
        <v>B</v>
      </c>
      <c r="AJ1218" s="20" t="str">
        <f>VLOOKUP(Q1218,'mã sp'!A:B,2,0)</f>
        <v>CN300</v>
      </c>
      <c r="AK1218" s="25" t="str">
        <f>VLOOKUP(AC1218,Data!A:F,6,0)</f>
        <v>K25TTM</v>
      </c>
      <c r="AL1218" s="20" t="str">
        <f t="shared" ref="AL1218:AL1281" si="76">L1218&amp;" "&amp;M1218</f>
        <v>2352 WM+ HNI 70 Vạn Kiếp</v>
      </c>
      <c r="AM1218" s="20" t="str">
        <f>VLOOKUP(AC1218,Data!A:M,13,0)</f>
        <v>0104918404-002</v>
      </c>
      <c r="AN1218" s="20">
        <f>MATCH(L1218,[1]Khach_hang!$O:$O,0)</f>
        <v>253</v>
      </c>
      <c r="AO1218" s="20" t="str">
        <f t="shared" ref="AO1218:AO1281" si="77">IF(AN1218="","","WIN"&amp;L1218)</f>
        <v>WIN2352</v>
      </c>
      <c r="AP1218" s="20" t="str">
        <f>IF(AND(AM1218="0104918404",AO1218=""),"WIN"&amp;L1218,IF(AO1218="",VLOOKUP(AM1218,'mã win'!B:J,9,0),""))</f>
        <v/>
      </c>
      <c r="AQ1218" s="25" t="str">
        <f t="shared" si="74"/>
        <v>WIN2352</v>
      </c>
      <c r="AR1218" s="1">
        <f t="shared" si="75"/>
        <v>153252</v>
      </c>
    </row>
    <row r="1219" spans="1:44" x14ac:dyDescent="0.25">
      <c r="A1219" s="20">
        <v>8733</v>
      </c>
      <c r="B1219" s="21">
        <v>9106056614</v>
      </c>
      <c r="C1219" s="22">
        <v>45941</v>
      </c>
      <c r="D1219" s="22">
        <v>45946</v>
      </c>
      <c r="E1219" s="23">
        <v>45941.794724074098</v>
      </c>
      <c r="F1219" s="21" t="s">
        <v>8296</v>
      </c>
      <c r="G1219" s="22"/>
      <c r="H1219" s="20" t="s">
        <v>4127</v>
      </c>
      <c r="I1219" s="21" t="s">
        <v>4128</v>
      </c>
      <c r="J1219" s="20" t="s">
        <v>4129</v>
      </c>
      <c r="K1219" s="20" t="s">
        <v>4130</v>
      </c>
      <c r="L1219" s="21" t="s">
        <v>8297</v>
      </c>
      <c r="M1219" s="20" t="s">
        <v>8298</v>
      </c>
      <c r="N1219" s="20" t="s">
        <v>8299</v>
      </c>
      <c r="O1219" s="20">
        <v>50</v>
      </c>
      <c r="P1219" s="21" t="s">
        <v>4139</v>
      </c>
      <c r="Q1219" s="20" t="s">
        <v>3948</v>
      </c>
      <c r="R1219" s="21" t="s">
        <v>4140</v>
      </c>
      <c r="S1219" s="21" t="s">
        <v>4133</v>
      </c>
      <c r="T1219" s="20">
        <v>74250</v>
      </c>
      <c r="U1219" s="20">
        <v>3</v>
      </c>
      <c r="V1219" s="20">
        <v>0</v>
      </c>
      <c r="W1219" s="20" t="s">
        <v>8298</v>
      </c>
      <c r="X1219" s="20" t="s">
        <v>4161</v>
      </c>
      <c r="Y1219" s="22">
        <v>45941.794722256898</v>
      </c>
      <c r="AA1219" s="20" t="s">
        <v>4134</v>
      </c>
      <c r="AB1219" s="27">
        <v>9106056614</v>
      </c>
      <c r="AC1219" s="25" t="str">
        <f>VLOOKUP(AB1219,Data!AF:AG,2,0)</f>
        <v>9106056614-00486251</v>
      </c>
      <c r="AE1219" s="25" t="str">
        <f>VLOOKUP(AC1219,Data!A:G,7,0)</f>
        <v>00486251</v>
      </c>
      <c r="AF1219" s="25" t="str">
        <f>VLOOKUP(AC1219,Data!A:D,4,0)</f>
        <v>11/10/2025</v>
      </c>
      <c r="AG1219" s="20" t="s">
        <v>55</v>
      </c>
      <c r="AH1219" s="25" t="s">
        <v>9812</v>
      </c>
      <c r="AI1219" s="25" t="str">
        <f>VLOOKUP(AG1219,'mã win'!B:K,10,0)</f>
        <v>B</v>
      </c>
      <c r="AJ1219" s="20" t="str">
        <f>VLOOKUP(Q1219,'mã sp'!A:B,2,0)</f>
        <v>CC300</v>
      </c>
      <c r="AK1219" s="25" t="str">
        <f>VLOOKUP(AC1219,Data!A:F,6,0)</f>
        <v>K25TTM</v>
      </c>
      <c r="AL1219" s="20" t="str">
        <f t="shared" si="76"/>
        <v>2352 WM+ HNI 70 Vạn Kiếp</v>
      </c>
      <c r="AM1219" s="20" t="str">
        <f>VLOOKUP(AC1219,Data!A:M,13,0)</f>
        <v>0104918404-002</v>
      </c>
      <c r="AN1219" s="20">
        <f>MATCH(L1219,[1]Khach_hang!$O:$O,0)</f>
        <v>253</v>
      </c>
      <c r="AO1219" s="20" t="str">
        <f t="shared" si="77"/>
        <v>WIN2352</v>
      </c>
      <c r="AP1219" s="20" t="str">
        <f>IF(AND(AM1219="0104918404",AO1219=""),"WIN"&amp;L1219,IF(AO1219="",VLOOKUP(AM1219,'mã win'!B:J,9,0),""))</f>
        <v/>
      </c>
      <c r="AQ1219" s="25" t="str">
        <f t="shared" ref="AQ1219:AQ1282" si="78">IF(AP1219="",AO1219,AP1219)</f>
        <v>WIN2352</v>
      </c>
      <c r="AR1219" s="1">
        <f t="shared" ref="AR1219:AR1282" si="79">((U1219*T1219)*8%)+(U1219*T1219)</f>
        <v>240570</v>
      </c>
    </row>
    <row r="1220" spans="1:44" x14ac:dyDescent="0.25">
      <c r="A1220" s="20">
        <v>8734</v>
      </c>
      <c r="B1220" s="21">
        <v>9106056639</v>
      </c>
      <c r="C1220" s="22">
        <v>45941</v>
      </c>
      <c r="D1220" s="22">
        <v>45941</v>
      </c>
      <c r="E1220" s="23">
        <v>45941.7966606134</v>
      </c>
      <c r="F1220" s="21" t="s">
        <v>8300</v>
      </c>
      <c r="G1220" s="22"/>
      <c r="H1220" s="20" t="s">
        <v>4127</v>
      </c>
      <c r="I1220" s="21" t="s">
        <v>4128</v>
      </c>
      <c r="J1220" s="20" t="s">
        <v>4129</v>
      </c>
      <c r="K1220" s="20" t="s">
        <v>4130</v>
      </c>
      <c r="L1220" s="21" t="s">
        <v>4296</v>
      </c>
      <c r="M1220" s="20" t="s">
        <v>4297</v>
      </c>
      <c r="N1220" s="20" t="s">
        <v>4298</v>
      </c>
      <c r="O1220" s="20">
        <v>10</v>
      </c>
      <c r="P1220" s="21" t="s">
        <v>4141</v>
      </c>
      <c r="Q1220" s="20" t="s">
        <v>4058</v>
      </c>
      <c r="R1220" s="21" t="s">
        <v>4142</v>
      </c>
      <c r="S1220" s="21" t="s">
        <v>4133</v>
      </c>
      <c r="T1220" s="20">
        <v>37720</v>
      </c>
      <c r="U1220" s="20">
        <v>1</v>
      </c>
      <c r="V1220" s="20">
        <v>0</v>
      </c>
      <c r="W1220" s="20" t="s">
        <v>4297</v>
      </c>
      <c r="Y1220" s="22">
        <v>45941.796658715299</v>
      </c>
      <c r="AA1220" s="20" t="s">
        <v>4134</v>
      </c>
      <c r="AB1220" s="27">
        <v>9106056639</v>
      </c>
      <c r="AC1220" s="25" t="str">
        <f>VLOOKUP(AB1220,Data!AF:AG,2,0)</f>
        <v>9106056639-00037845</v>
      </c>
      <c r="AE1220" s="25" t="str">
        <f>VLOOKUP(AC1220,Data!A:G,7,0)</f>
        <v>00037845</v>
      </c>
      <c r="AF1220" s="25" t="str">
        <f>VLOOKUP(AC1220,Data!A:D,4,0)</f>
        <v>11/10/2025</v>
      </c>
      <c r="AG1220" s="20" t="s">
        <v>107</v>
      </c>
      <c r="AH1220" s="25" t="s">
        <v>3829</v>
      </c>
      <c r="AI1220" s="25" t="str">
        <f>VLOOKUP(AG1220,'mã win'!B:K,10,0)</f>
        <v>B</v>
      </c>
      <c r="AJ1220" s="20" t="str">
        <f>VLOOKUP(Q1220,'mã sp'!A:B,2,0)</f>
        <v>MNH250</v>
      </c>
      <c r="AK1220" s="25" t="str">
        <f>VLOOKUP(AC1220,Data!A:F,6,0)</f>
        <v>K25TTM</v>
      </c>
      <c r="AL1220" s="20" t="str">
        <f t="shared" si="76"/>
        <v>6162 WM+ NAN 82 Lý Tự Trọng</v>
      </c>
      <c r="AM1220" s="20" t="str">
        <f>VLOOKUP(AC1220,Data!A:M,13,0)</f>
        <v>0104918404-058</v>
      </c>
      <c r="AO1220" s="20" t="str">
        <f t="shared" si="77"/>
        <v/>
      </c>
      <c r="AP1220" s="20" t="str">
        <f>IF(AND(AM1220="0104918404",AO1220=""),"WIN"&amp;L1220,IF(AO1220="",VLOOKUP(AM1220,'mã win'!B:J,9,0),""))</f>
        <v>WIN-058</v>
      </c>
      <c r="AQ1220" s="25" t="str">
        <f t="shared" si="78"/>
        <v>WIN-058</v>
      </c>
      <c r="AR1220" s="1">
        <f t="shared" si="79"/>
        <v>40737.599999999999</v>
      </c>
    </row>
    <row r="1221" spans="1:44" x14ac:dyDescent="0.25">
      <c r="A1221" s="20">
        <v>8735</v>
      </c>
      <c r="B1221" s="21">
        <v>9106056656</v>
      </c>
      <c r="C1221" s="22">
        <v>45941</v>
      </c>
      <c r="D1221" s="22">
        <v>45946</v>
      </c>
      <c r="E1221" s="23">
        <v>45941.800871562496</v>
      </c>
      <c r="F1221" s="21" t="s">
        <v>8301</v>
      </c>
      <c r="G1221" s="22"/>
      <c r="H1221" s="20" t="s">
        <v>4127</v>
      </c>
      <c r="I1221" s="21" t="s">
        <v>4128</v>
      </c>
      <c r="J1221" s="20" t="s">
        <v>4129</v>
      </c>
      <c r="K1221" s="20" t="s">
        <v>4130</v>
      </c>
      <c r="L1221" s="21" t="s">
        <v>8302</v>
      </c>
      <c r="M1221" s="20" t="s">
        <v>8303</v>
      </c>
      <c r="N1221" s="20" t="s">
        <v>8304</v>
      </c>
      <c r="O1221" s="20">
        <v>10</v>
      </c>
      <c r="P1221" s="21" t="s">
        <v>4137</v>
      </c>
      <c r="Q1221" s="20" t="s">
        <v>4098</v>
      </c>
      <c r="R1221" s="21" t="s">
        <v>4138</v>
      </c>
      <c r="S1221" s="21" t="s">
        <v>4133</v>
      </c>
      <c r="T1221" s="20">
        <v>111058</v>
      </c>
      <c r="U1221" s="20">
        <v>3</v>
      </c>
      <c r="V1221" s="20">
        <v>0</v>
      </c>
      <c r="W1221" s="20" t="s">
        <v>8303</v>
      </c>
      <c r="X1221" s="20" t="s">
        <v>4161</v>
      </c>
      <c r="Y1221" s="22">
        <v>45941.800869675899</v>
      </c>
      <c r="AA1221" s="20" t="s">
        <v>4134</v>
      </c>
      <c r="AB1221" s="27">
        <v>9106056656</v>
      </c>
      <c r="AC1221" s="25" t="str">
        <f>VLOOKUP(AB1221,Data!AF:AG,2,0)</f>
        <v>9106056656-00486265</v>
      </c>
      <c r="AE1221" s="25" t="str">
        <f>VLOOKUP(AC1221,Data!A:G,7,0)</f>
        <v>00486265</v>
      </c>
      <c r="AF1221" s="25" t="str">
        <f>VLOOKUP(AC1221,Data!A:D,4,0)</f>
        <v>11/10/2025</v>
      </c>
      <c r="AG1221" s="20" t="s">
        <v>55</v>
      </c>
      <c r="AH1221" s="25" t="s">
        <v>11164</v>
      </c>
      <c r="AI1221" s="25" t="str">
        <f>VLOOKUP(AG1221,'mã win'!B:K,10,0)</f>
        <v>B</v>
      </c>
      <c r="AJ1221" s="20" t="str">
        <f>VLOOKUP(Q1221,'mã sp'!A:B,2,0)</f>
        <v>GM500</v>
      </c>
      <c r="AK1221" s="25" t="str">
        <f>VLOOKUP(AC1221,Data!A:F,6,0)</f>
        <v>K25TTM</v>
      </c>
      <c r="AL1221" s="20" t="str">
        <f t="shared" si="76"/>
        <v>3499 WM+ HNI Hà Phong</v>
      </c>
      <c r="AM1221" s="20" t="str">
        <f>VLOOKUP(AC1221,Data!A:M,13,0)</f>
        <v>0104918404-002</v>
      </c>
      <c r="AN1221" s="20">
        <f>MATCH(L1221,[1]Khach_hang!$O:$O,0)</f>
        <v>858</v>
      </c>
      <c r="AO1221" s="20" t="str">
        <f t="shared" si="77"/>
        <v>WIN3499</v>
      </c>
      <c r="AP1221" s="20" t="str">
        <f>IF(AND(AM1221="0104918404",AO1221=""),"WIN"&amp;L1221,IF(AO1221="",VLOOKUP(AM1221,'mã win'!B:J,9,0),""))</f>
        <v/>
      </c>
      <c r="AQ1221" s="25" t="str">
        <f t="shared" si="78"/>
        <v>WIN3499</v>
      </c>
      <c r="AR1221" s="1">
        <f t="shared" si="79"/>
        <v>359827.92</v>
      </c>
    </row>
    <row r="1222" spans="1:44" x14ac:dyDescent="0.25">
      <c r="A1222" s="20">
        <v>8736</v>
      </c>
      <c r="B1222" s="21">
        <v>9106056679</v>
      </c>
      <c r="C1222" s="22">
        <v>45941</v>
      </c>
      <c r="D1222" s="22">
        <v>45941</v>
      </c>
      <c r="E1222" s="23">
        <v>45941.810288229201</v>
      </c>
      <c r="F1222" s="21" t="s">
        <v>8305</v>
      </c>
      <c r="G1222" s="22"/>
      <c r="H1222" s="20" t="s">
        <v>4127</v>
      </c>
      <c r="I1222" s="21" t="s">
        <v>4128</v>
      </c>
      <c r="J1222" s="20" t="s">
        <v>4129</v>
      </c>
      <c r="K1222" s="20" t="s">
        <v>4130</v>
      </c>
      <c r="L1222" s="21" t="s">
        <v>4517</v>
      </c>
      <c r="M1222" s="20" t="s">
        <v>4518</v>
      </c>
      <c r="N1222" s="20" t="s">
        <v>4519</v>
      </c>
      <c r="O1222" s="20">
        <v>10</v>
      </c>
      <c r="P1222" s="21" t="s">
        <v>4152</v>
      </c>
      <c r="Q1222" s="20" t="s">
        <v>4012</v>
      </c>
      <c r="R1222" s="21" t="s">
        <v>4153</v>
      </c>
      <c r="S1222" s="21" t="s">
        <v>4133</v>
      </c>
      <c r="T1222" s="20">
        <v>50182</v>
      </c>
      <c r="U1222" s="20">
        <v>3</v>
      </c>
      <c r="V1222" s="20">
        <v>0</v>
      </c>
      <c r="W1222" s="20" t="s">
        <v>4518</v>
      </c>
      <c r="Y1222" s="22">
        <v>45941.810286307897</v>
      </c>
      <c r="AA1222" s="20" t="s">
        <v>4134</v>
      </c>
      <c r="AB1222" s="27">
        <v>9106056679</v>
      </c>
      <c r="AC1222" s="25" t="str">
        <f>VLOOKUP(AB1222,Data!AF:AG,2,0)</f>
        <v>9106056679-00009739</v>
      </c>
      <c r="AE1222" s="25" t="str">
        <f>VLOOKUP(AC1222,Data!A:G,7,0)</f>
        <v>00009739</v>
      </c>
      <c r="AF1222" s="25" t="str">
        <f>VLOOKUP(AC1222,Data!A:D,4,0)</f>
        <v>11/10/2025</v>
      </c>
      <c r="AG1222" s="20" t="s">
        <v>73</v>
      </c>
      <c r="AH1222" s="25" t="s">
        <v>3885</v>
      </c>
      <c r="AI1222" s="25" t="str">
        <f>VLOOKUP(AG1222,'mã win'!B:K,10,0)</f>
        <v>N</v>
      </c>
      <c r="AJ1222" s="20" t="str">
        <f>VLOOKUP(Q1222,'mã sp'!A:B,2,0)</f>
        <v>GTLX250G</v>
      </c>
      <c r="AK1222" s="25" t="str">
        <f>VLOOKUP(AC1222,Data!A:F,6,0)</f>
        <v>K25TTM</v>
      </c>
      <c r="AL1222" s="20" t="str">
        <f t="shared" si="76"/>
        <v>2AZE WM+ BDH Phú Phong, Tây Sơn</v>
      </c>
      <c r="AM1222" s="20" t="str">
        <f>VLOOKUP(AC1222,Data!A:M,13,0)</f>
        <v>0104918404-071</v>
      </c>
      <c r="AO1222" s="20" t="str">
        <f t="shared" si="77"/>
        <v/>
      </c>
      <c r="AP1222" s="20" t="str">
        <f>IF(AND(AM1222="0104918404",AO1222=""),"WIN"&amp;L1222,IF(AO1222="",VLOOKUP(AM1222,'mã win'!B:J,9,0),""))</f>
        <v>WIN-071</v>
      </c>
      <c r="AQ1222" s="25" t="str">
        <f t="shared" si="78"/>
        <v>WIN-071</v>
      </c>
      <c r="AR1222" s="1">
        <f t="shared" si="79"/>
        <v>162589.68</v>
      </c>
    </row>
    <row r="1223" spans="1:44" x14ac:dyDescent="0.25">
      <c r="A1223" s="20">
        <v>8737</v>
      </c>
      <c r="B1223" s="21">
        <v>9106056662</v>
      </c>
      <c r="C1223" s="22">
        <v>45941</v>
      </c>
      <c r="D1223" s="22">
        <v>45941</v>
      </c>
      <c r="E1223" s="23">
        <v>45941.811801967597</v>
      </c>
      <c r="F1223" s="21" t="s">
        <v>8306</v>
      </c>
      <c r="G1223" s="22"/>
      <c r="H1223" s="20" t="s">
        <v>4127</v>
      </c>
      <c r="I1223" s="21" t="s">
        <v>4128</v>
      </c>
      <c r="J1223" s="20" t="s">
        <v>4129</v>
      </c>
      <c r="K1223" s="20" t="s">
        <v>4130</v>
      </c>
      <c r="L1223" s="21" t="s">
        <v>6545</v>
      </c>
      <c r="M1223" s="20" t="s">
        <v>6546</v>
      </c>
      <c r="N1223" s="20" t="s">
        <v>6547</v>
      </c>
      <c r="O1223" s="20">
        <v>10</v>
      </c>
      <c r="P1223" s="21" t="s">
        <v>4141</v>
      </c>
      <c r="Q1223" s="20" t="s">
        <v>4058</v>
      </c>
      <c r="R1223" s="21" t="s">
        <v>4142</v>
      </c>
      <c r="S1223" s="21" t="s">
        <v>4133</v>
      </c>
      <c r="T1223" s="20">
        <v>37720</v>
      </c>
      <c r="U1223" s="20">
        <v>4</v>
      </c>
      <c r="V1223" s="20">
        <v>0</v>
      </c>
      <c r="W1223" s="20" t="s">
        <v>6546</v>
      </c>
      <c r="Y1223" s="22">
        <v>45941.811800034702</v>
      </c>
      <c r="AA1223" s="20" t="s">
        <v>4134</v>
      </c>
      <c r="AB1223" s="27">
        <v>9106056662</v>
      </c>
      <c r="AC1223" s="25" t="str">
        <f>VLOOKUP(AB1223,Data!AF:AG,2,0)</f>
        <v>9106056662-00486270</v>
      </c>
      <c r="AE1223" s="25" t="str">
        <f>VLOOKUP(AC1223,Data!A:G,7,0)</f>
        <v>00486270</v>
      </c>
      <c r="AF1223" s="25" t="str">
        <f>VLOOKUP(AC1223,Data!A:D,4,0)</f>
        <v>11/10/2025</v>
      </c>
      <c r="AG1223" s="20" t="s">
        <v>55</v>
      </c>
      <c r="AH1223" s="25" t="s">
        <v>14540</v>
      </c>
      <c r="AI1223" s="25" t="str">
        <f>VLOOKUP(AG1223,'mã win'!B:K,10,0)</f>
        <v>B</v>
      </c>
      <c r="AJ1223" s="20" t="str">
        <f>VLOOKUP(Q1223,'mã sp'!A:B,2,0)</f>
        <v>MNH250</v>
      </c>
      <c r="AK1223" s="25" t="str">
        <f>VLOOKUP(AC1223,Data!A:F,6,0)</f>
        <v>K25TTM</v>
      </c>
      <c r="AL1223" s="20" t="str">
        <f t="shared" si="76"/>
        <v>6991 WM+ HNI Xuân Sơn, Sóc Sơn</v>
      </c>
      <c r="AM1223" s="20" t="str">
        <f>VLOOKUP(AC1223,Data!A:M,13,0)</f>
        <v>0104918404-002</v>
      </c>
      <c r="AN1223" s="20">
        <f>MATCH(L1223,[1]Khach_hang!$O:$O,0)</f>
        <v>1985</v>
      </c>
      <c r="AO1223" s="20" t="str">
        <f t="shared" si="77"/>
        <v>WIN6991</v>
      </c>
      <c r="AP1223" s="20" t="str">
        <f>IF(AND(AM1223="0104918404",AO1223=""),"WIN"&amp;L1223,IF(AO1223="",VLOOKUP(AM1223,'mã win'!B:J,9,0),""))</f>
        <v/>
      </c>
      <c r="AQ1223" s="25" t="str">
        <f t="shared" si="78"/>
        <v>WIN6991</v>
      </c>
      <c r="AR1223" s="1">
        <f t="shared" si="79"/>
        <v>162950.39999999999</v>
      </c>
    </row>
    <row r="1224" spans="1:44" x14ac:dyDescent="0.25">
      <c r="A1224" s="20">
        <v>8738</v>
      </c>
      <c r="B1224" s="21">
        <v>9106056662</v>
      </c>
      <c r="C1224" s="22">
        <v>45941</v>
      </c>
      <c r="D1224" s="22">
        <v>45941</v>
      </c>
      <c r="E1224" s="23">
        <v>45941.811801967597</v>
      </c>
      <c r="F1224" s="21" t="s">
        <v>8306</v>
      </c>
      <c r="G1224" s="22"/>
      <c r="H1224" s="20" t="s">
        <v>4127</v>
      </c>
      <c r="I1224" s="21" t="s">
        <v>4128</v>
      </c>
      <c r="J1224" s="20" t="s">
        <v>4129</v>
      </c>
      <c r="K1224" s="20" t="s">
        <v>4130</v>
      </c>
      <c r="L1224" s="21" t="s">
        <v>6545</v>
      </c>
      <c r="M1224" s="20" t="s">
        <v>6546</v>
      </c>
      <c r="N1224" s="20" t="s">
        <v>6547</v>
      </c>
      <c r="O1224" s="20">
        <v>20</v>
      </c>
      <c r="P1224" s="21" t="s">
        <v>4152</v>
      </c>
      <c r="Q1224" s="20" t="s">
        <v>4012</v>
      </c>
      <c r="R1224" s="21" t="s">
        <v>4153</v>
      </c>
      <c r="S1224" s="21" t="s">
        <v>4133</v>
      </c>
      <c r="T1224" s="20">
        <v>50182</v>
      </c>
      <c r="U1224" s="20">
        <v>1</v>
      </c>
      <c r="V1224" s="20">
        <v>0</v>
      </c>
      <c r="W1224" s="20" t="s">
        <v>6546</v>
      </c>
      <c r="Y1224" s="22">
        <v>45941.811800034702</v>
      </c>
      <c r="AA1224" s="20" t="s">
        <v>4134</v>
      </c>
      <c r="AB1224" s="27">
        <v>9106056662</v>
      </c>
      <c r="AC1224" s="25" t="str">
        <f>VLOOKUP(AB1224,Data!AF:AG,2,0)</f>
        <v>9106056662-00486270</v>
      </c>
      <c r="AE1224" s="25" t="str">
        <f>VLOOKUP(AC1224,Data!A:G,7,0)</f>
        <v>00486270</v>
      </c>
      <c r="AF1224" s="25" t="str">
        <f>VLOOKUP(AC1224,Data!A:D,4,0)</f>
        <v>11/10/2025</v>
      </c>
      <c r="AG1224" s="20" t="s">
        <v>55</v>
      </c>
      <c r="AH1224" s="25" t="s">
        <v>14540</v>
      </c>
      <c r="AI1224" s="25" t="str">
        <f>VLOOKUP(AG1224,'mã win'!B:K,10,0)</f>
        <v>B</v>
      </c>
      <c r="AJ1224" s="20" t="str">
        <f>VLOOKUP(Q1224,'mã sp'!A:B,2,0)</f>
        <v>GTLX250G</v>
      </c>
      <c r="AK1224" s="25" t="str">
        <f>VLOOKUP(AC1224,Data!A:F,6,0)</f>
        <v>K25TTM</v>
      </c>
      <c r="AL1224" s="20" t="str">
        <f t="shared" si="76"/>
        <v>6991 WM+ HNI Xuân Sơn, Sóc Sơn</v>
      </c>
      <c r="AM1224" s="20" t="str">
        <f>VLOOKUP(AC1224,Data!A:M,13,0)</f>
        <v>0104918404-002</v>
      </c>
      <c r="AN1224" s="20">
        <f>MATCH(L1224,[1]Khach_hang!$O:$O,0)</f>
        <v>1985</v>
      </c>
      <c r="AO1224" s="20" t="str">
        <f t="shared" si="77"/>
        <v>WIN6991</v>
      </c>
      <c r="AP1224" s="20" t="str">
        <f>IF(AND(AM1224="0104918404",AO1224=""),"WIN"&amp;L1224,IF(AO1224="",VLOOKUP(AM1224,'mã win'!B:J,9,0),""))</f>
        <v/>
      </c>
      <c r="AQ1224" s="25" t="str">
        <f t="shared" si="78"/>
        <v>WIN6991</v>
      </c>
      <c r="AR1224" s="1">
        <f t="shared" si="79"/>
        <v>54196.56</v>
      </c>
    </row>
    <row r="1225" spans="1:44" x14ac:dyDescent="0.25">
      <c r="A1225" s="20">
        <v>8739</v>
      </c>
      <c r="B1225" s="21">
        <v>9106056662</v>
      </c>
      <c r="C1225" s="22">
        <v>45941</v>
      </c>
      <c r="D1225" s="22">
        <v>45941</v>
      </c>
      <c r="E1225" s="23">
        <v>45941.811801967597</v>
      </c>
      <c r="F1225" s="21" t="s">
        <v>8306</v>
      </c>
      <c r="G1225" s="22"/>
      <c r="H1225" s="20" t="s">
        <v>4127</v>
      </c>
      <c r="I1225" s="21" t="s">
        <v>4128</v>
      </c>
      <c r="J1225" s="20" t="s">
        <v>4129</v>
      </c>
      <c r="K1225" s="20" t="s">
        <v>4130</v>
      </c>
      <c r="L1225" s="21" t="s">
        <v>6545</v>
      </c>
      <c r="M1225" s="20" t="s">
        <v>6546</v>
      </c>
      <c r="N1225" s="20" t="s">
        <v>6547</v>
      </c>
      <c r="O1225" s="20">
        <v>30</v>
      </c>
      <c r="P1225" s="21" t="s">
        <v>4135</v>
      </c>
      <c r="Q1225" s="20" t="s">
        <v>4086</v>
      </c>
      <c r="R1225" s="21" t="s">
        <v>4136</v>
      </c>
      <c r="S1225" s="21" t="s">
        <v>4133</v>
      </c>
      <c r="T1225" s="20">
        <v>45588</v>
      </c>
      <c r="U1225" s="20">
        <v>1</v>
      </c>
      <c r="V1225" s="20">
        <v>0</v>
      </c>
      <c r="W1225" s="20" t="s">
        <v>6546</v>
      </c>
      <c r="Y1225" s="22">
        <v>45941.811800034702</v>
      </c>
      <c r="AA1225" s="20" t="s">
        <v>4134</v>
      </c>
      <c r="AB1225" s="27">
        <v>9106056662</v>
      </c>
      <c r="AC1225" s="25" t="str">
        <f>VLOOKUP(AB1225,Data!AF:AG,2,0)</f>
        <v>9106056662-00486270</v>
      </c>
      <c r="AE1225" s="25" t="str">
        <f>VLOOKUP(AC1225,Data!A:G,7,0)</f>
        <v>00486270</v>
      </c>
      <c r="AF1225" s="25" t="str">
        <f>VLOOKUP(AC1225,Data!A:D,4,0)</f>
        <v>11/10/2025</v>
      </c>
      <c r="AG1225" s="20" t="s">
        <v>55</v>
      </c>
      <c r="AH1225" s="25" t="s">
        <v>14540</v>
      </c>
      <c r="AI1225" s="25" t="str">
        <f>VLOOKUP(AG1225,'mã win'!B:K,10,0)</f>
        <v>B</v>
      </c>
      <c r="AJ1225" s="20" t="str">
        <f>VLOOKUP(Q1225,'mã sp'!A:B,2,0)</f>
        <v>TH200</v>
      </c>
      <c r="AK1225" s="25" t="str">
        <f>VLOOKUP(AC1225,Data!A:F,6,0)</f>
        <v>K25TTM</v>
      </c>
      <c r="AL1225" s="20" t="str">
        <f t="shared" si="76"/>
        <v>6991 WM+ HNI Xuân Sơn, Sóc Sơn</v>
      </c>
      <c r="AM1225" s="20" t="str">
        <f>VLOOKUP(AC1225,Data!A:M,13,0)</f>
        <v>0104918404-002</v>
      </c>
      <c r="AN1225" s="20">
        <f>MATCH(L1225,[1]Khach_hang!$O:$O,0)</f>
        <v>1985</v>
      </c>
      <c r="AO1225" s="20" t="str">
        <f t="shared" si="77"/>
        <v>WIN6991</v>
      </c>
      <c r="AP1225" s="20" t="str">
        <f>IF(AND(AM1225="0104918404",AO1225=""),"WIN"&amp;L1225,IF(AO1225="",VLOOKUP(AM1225,'mã win'!B:J,9,0),""))</f>
        <v/>
      </c>
      <c r="AQ1225" s="25" t="str">
        <f t="shared" si="78"/>
        <v>WIN6991</v>
      </c>
      <c r="AR1225" s="1">
        <f t="shared" si="79"/>
        <v>49235.040000000001</v>
      </c>
    </row>
    <row r="1226" spans="1:44" x14ac:dyDescent="0.25">
      <c r="A1226" s="20">
        <v>8740</v>
      </c>
      <c r="B1226" s="21">
        <v>9106056662</v>
      </c>
      <c r="C1226" s="22">
        <v>45941</v>
      </c>
      <c r="D1226" s="22">
        <v>45941</v>
      </c>
      <c r="E1226" s="23">
        <v>45941.811801967597</v>
      </c>
      <c r="F1226" s="21" t="s">
        <v>8306</v>
      </c>
      <c r="G1226" s="22"/>
      <c r="H1226" s="20" t="s">
        <v>4127</v>
      </c>
      <c r="I1226" s="21" t="s">
        <v>4128</v>
      </c>
      <c r="J1226" s="20" t="s">
        <v>4129</v>
      </c>
      <c r="K1226" s="20" t="s">
        <v>4130</v>
      </c>
      <c r="L1226" s="21" t="s">
        <v>6545</v>
      </c>
      <c r="M1226" s="20" t="s">
        <v>6546</v>
      </c>
      <c r="N1226" s="20" t="s">
        <v>6547</v>
      </c>
      <c r="O1226" s="20">
        <v>40</v>
      </c>
      <c r="P1226" s="21" t="s">
        <v>4131</v>
      </c>
      <c r="Q1226" s="20" t="s">
        <v>4099</v>
      </c>
      <c r="R1226" s="21" t="s">
        <v>4132</v>
      </c>
      <c r="S1226" s="21" t="s">
        <v>4133</v>
      </c>
      <c r="T1226" s="20">
        <v>73431</v>
      </c>
      <c r="U1226" s="20">
        <v>2</v>
      </c>
      <c r="V1226" s="20">
        <v>0</v>
      </c>
      <c r="W1226" s="20" t="s">
        <v>6546</v>
      </c>
      <c r="Y1226" s="22">
        <v>45941.811800034702</v>
      </c>
      <c r="AA1226" s="20" t="s">
        <v>4134</v>
      </c>
      <c r="AB1226" s="27">
        <v>9106056662</v>
      </c>
      <c r="AC1226" s="25" t="str">
        <f>VLOOKUP(AB1226,Data!AF:AG,2,0)</f>
        <v>9106056662-00486270</v>
      </c>
      <c r="AE1226" s="25" t="str">
        <f>VLOOKUP(AC1226,Data!A:G,7,0)</f>
        <v>00486270</v>
      </c>
      <c r="AF1226" s="25" t="str">
        <f>VLOOKUP(AC1226,Data!A:D,4,0)</f>
        <v>11/10/2025</v>
      </c>
      <c r="AG1226" s="20" t="s">
        <v>55</v>
      </c>
      <c r="AH1226" s="25" t="s">
        <v>14540</v>
      </c>
      <c r="AI1226" s="25" t="str">
        <f>VLOOKUP(AG1226,'mã win'!B:K,10,0)</f>
        <v>B</v>
      </c>
      <c r="AJ1226" s="20" t="str">
        <f>VLOOKUP(Q1226,'mã sp'!A:B,2,0)</f>
        <v>CGM300</v>
      </c>
      <c r="AK1226" s="25" t="str">
        <f>VLOOKUP(AC1226,Data!A:F,6,0)</f>
        <v>K25TTM</v>
      </c>
      <c r="AL1226" s="20" t="str">
        <f t="shared" si="76"/>
        <v>6991 WM+ HNI Xuân Sơn, Sóc Sơn</v>
      </c>
      <c r="AM1226" s="20" t="str">
        <f>VLOOKUP(AC1226,Data!A:M,13,0)</f>
        <v>0104918404-002</v>
      </c>
      <c r="AN1226" s="20">
        <f>MATCH(L1226,[1]Khach_hang!$O:$O,0)</f>
        <v>1985</v>
      </c>
      <c r="AO1226" s="20" t="str">
        <f t="shared" si="77"/>
        <v>WIN6991</v>
      </c>
      <c r="AP1226" s="20" t="str">
        <f>IF(AND(AM1226="0104918404",AO1226=""),"WIN"&amp;L1226,IF(AO1226="",VLOOKUP(AM1226,'mã win'!B:J,9,0),""))</f>
        <v/>
      </c>
      <c r="AQ1226" s="25" t="str">
        <f t="shared" si="78"/>
        <v>WIN6991</v>
      </c>
      <c r="AR1226" s="1">
        <f t="shared" si="79"/>
        <v>158610.96</v>
      </c>
    </row>
    <row r="1227" spans="1:44" x14ac:dyDescent="0.25">
      <c r="A1227" s="20">
        <v>8741</v>
      </c>
      <c r="B1227" s="21">
        <v>9106056704</v>
      </c>
      <c r="C1227" s="22">
        <v>45941</v>
      </c>
      <c r="D1227" s="22">
        <v>45941</v>
      </c>
      <c r="E1227" s="23">
        <v>45941.813430405098</v>
      </c>
      <c r="F1227" s="21" t="s">
        <v>8307</v>
      </c>
      <c r="G1227" s="22"/>
      <c r="H1227" s="20" t="s">
        <v>4127</v>
      </c>
      <c r="I1227" s="21" t="s">
        <v>4128</v>
      </c>
      <c r="J1227" s="20" t="s">
        <v>4129</v>
      </c>
      <c r="K1227" s="20" t="s">
        <v>4130</v>
      </c>
      <c r="L1227" s="21" t="s">
        <v>4296</v>
      </c>
      <c r="M1227" s="20" t="s">
        <v>4297</v>
      </c>
      <c r="N1227" s="20" t="s">
        <v>4298</v>
      </c>
      <c r="O1227" s="20">
        <v>10</v>
      </c>
      <c r="P1227" s="21" t="s">
        <v>4152</v>
      </c>
      <c r="Q1227" s="20" t="s">
        <v>4012</v>
      </c>
      <c r="R1227" s="21" t="s">
        <v>4153</v>
      </c>
      <c r="S1227" s="21" t="s">
        <v>4133</v>
      </c>
      <c r="T1227" s="20">
        <v>50182</v>
      </c>
      <c r="U1227" s="20">
        <v>1</v>
      </c>
      <c r="V1227" s="20">
        <v>0</v>
      </c>
      <c r="W1227" s="20" t="s">
        <v>4297</v>
      </c>
      <c r="Y1227" s="22">
        <v>45941.813428437497</v>
      </c>
      <c r="AA1227" s="20" t="s">
        <v>4134</v>
      </c>
      <c r="AB1227" s="27">
        <v>9106056704</v>
      </c>
      <c r="AC1227" s="25" t="str">
        <f>VLOOKUP(AB1227,Data!AF:AG,2,0)</f>
        <v>9106056704-00037848</v>
      </c>
      <c r="AE1227" s="25" t="str">
        <f>VLOOKUP(AC1227,Data!A:G,7,0)</f>
        <v>00037848</v>
      </c>
      <c r="AF1227" s="25" t="str">
        <f>VLOOKUP(AC1227,Data!A:D,4,0)</f>
        <v>11/10/2025</v>
      </c>
      <c r="AG1227" s="20" t="s">
        <v>107</v>
      </c>
      <c r="AH1227" s="25" t="s">
        <v>3829</v>
      </c>
      <c r="AI1227" s="25" t="str">
        <f>VLOOKUP(AG1227,'mã win'!B:K,10,0)</f>
        <v>B</v>
      </c>
      <c r="AJ1227" s="20" t="str">
        <f>VLOOKUP(Q1227,'mã sp'!A:B,2,0)</f>
        <v>GTLX250G</v>
      </c>
      <c r="AK1227" s="25" t="str">
        <f>VLOOKUP(AC1227,Data!A:F,6,0)</f>
        <v>K25TTM</v>
      </c>
      <c r="AL1227" s="20" t="str">
        <f t="shared" si="76"/>
        <v>6162 WM+ NAN 82 Lý Tự Trọng</v>
      </c>
      <c r="AM1227" s="20" t="str">
        <f>VLOOKUP(AC1227,Data!A:M,13,0)</f>
        <v>0104918404-058</v>
      </c>
      <c r="AO1227" s="20" t="str">
        <f t="shared" si="77"/>
        <v/>
      </c>
      <c r="AP1227" s="20" t="str">
        <f>IF(AND(AM1227="0104918404",AO1227=""),"WIN"&amp;L1227,IF(AO1227="",VLOOKUP(AM1227,'mã win'!B:J,9,0),""))</f>
        <v>WIN-058</v>
      </c>
      <c r="AQ1227" s="25" t="str">
        <f t="shared" si="78"/>
        <v>WIN-058</v>
      </c>
      <c r="AR1227" s="1">
        <f t="shared" si="79"/>
        <v>54196.56</v>
      </c>
    </row>
    <row r="1228" spans="1:44" x14ac:dyDescent="0.25">
      <c r="A1228" s="20">
        <v>8742</v>
      </c>
      <c r="B1228" s="21">
        <v>9106056717</v>
      </c>
      <c r="C1228" s="22">
        <v>45941</v>
      </c>
      <c r="D1228" s="22">
        <v>45941</v>
      </c>
      <c r="E1228" s="23">
        <v>45941.815474884301</v>
      </c>
      <c r="F1228" s="21" t="s">
        <v>8308</v>
      </c>
      <c r="G1228" s="22"/>
      <c r="H1228" s="20" t="s">
        <v>4127</v>
      </c>
      <c r="I1228" s="21" t="s">
        <v>4128</v>
      </c>
      <c r="J1228" s="20" t="s">
        <v>4129</v>
      </c>
      <c r="K1228" s="20" t="s">
        <v>4130</v>
      </c>
      <c r="L1228" s="21" t="s">
        <v>8309</v>
      </c>
      <c r="M1228" s="20" t="s">
        <v>8310</v>
      </c>
      <c r="N1228" s="20" t="s">
        <v>8311</v>
      </c>
      <c r="O1228" s="20">
        <v>10</v>
      </c>
      <c r="P1228" s="21" t="s">
        <v>4150</v>
      </c>
      <c r="Q1228" s="20" t="s">
        <v>3966</v>
      </c>
      <c r="R1228" s="21" t="s">
        <v>4151</v>
      </c>
      <c r="S1228" s="21" t="s">
        <v>4133</v>
      </c>
      <c r="T1228" s="20">
        <v>70950</v>
      </c>
      <c r="U1228" s="20">
        <v>2</v>
      </c>
      <c r="V1228" s="20">
        <v>0</v>
      </c>
      <c r="W1228" s="20" t="s">
        <v>8310</v>
      </c>
      <c r="X1228" s="20" t="s">
        <v>8312</v>
      </c>
      <c r="Y1228" s="22">
        <v>45941.815472881899</v>
      </c>
      <c r="AA1228" s="20" t="s">
        <v>4134</v>
      </c>
      <c r="AB1228" s="27">
        <v>9106056717</v>
      </c>
      <c r="AC1228" s="25" t="str">
        <f>VLOOKUP(AB1228,Data!AF:AG,2,0)</f>
        <v>9106056717-00486287</v>
      </c>
      <c r="AE1228" s="25" t="str">
        <f>VLOOKUP(AC1228,Data!A:G,7,0)</f>
        <v>00486287</v>
      </c>
      <c r="AF1228" s="25" t="str">
        <f>VLOOKUP(AC1228,Data!A:D,4,0)</f>
        <v>11/10/2025</v>
      </c>
      <c r="AG1228" s="20" t="s">
        <v>55</v>
      </c>
      <c r="AH1228" s="25" t="s">
        <v>9570</v>
      </c>
      <c r="AI1228" s="25" t="str">
        <f>VLOOKUP(AG1228,'mã win'!B:K,10,0)</f>
        <v>B</v>
      </c>
      <c r="AJ1228" s="20" t="str">
        <f>VLOOKUP(Q1228,'mã sp'!A:B,2,0)</f>
        <v>CN300</v>
      </c>
      <c r="AK1228" s="25" t="str">
        <f>VLOOKUP(AC1228,Data!A:F,6,0)</f>
        <v>K25TTM</v>
      </c>
      <c r="AL1228" s="20" t="str">
        <f t="shared" si="76"/>
        <v>2032 WM+ HNI Packexim</v>
      </c>
      <c r="AM1228" s="20" t="str">
        <f>VLOOKUP(AC1228,Data!A:M,13,0)</f>
        <v>0104918404-002</v>
      </c>
      <c r="AN1228" s="20">
        <f>MATCH(L1228,[1]Khach_hang!$O:$O,0)</f>
        <v>133</v>
      </c>
      <c r="AO1228" s="20" t="str">
        <f t="shared" si="77"/>
        <v>WIN2032</v>
      </c>
      <c r="AP1228" s="20" t="str">
        <f>IF(AND(AM1228="0104918404",AO1228=""),"WIN"&amp;L1228,IF(AO1228="",VLOOKUP(AM1228,'mã win'!B:J,9,0),""))</f>
        <v/>
      </c>
      <c r="AQ1228" s="25" t="str">
        <f t="shared" si="78"/>
        <v>WIN2032</v>
      </c>
      <c r="AR1228" s="1">
        <f t="shared" si="79"/>
        <v>153252</v>
      </c>
    </row>
    <row r="1229" spans="1:44" x14ac:dyDescent="0.25">
      <c r="A1229" s="20">
        <v>8743</v>
      </c>
      <c r="B1229" s="21">
        <v>9106056717</v>
      </c>
      <c r="C1229" s="22">
        <v>45941</v>
      </c>
      <c r="D1229" s="22">
        <v>45941</v>
      </c>
      <c r="E1229" s="23">
        <v>45941.815474884301</v>
      </c>
      <c r="F1229" s="21" t="s">
        <v>8308</v>
      </c>
      <c r="G1229" s="22"/>
      <c r="H1229" s="20" t="s">
        <v>4127</v>
      </c>
      <c r="I1229" s="21" t="s">
        <v>4128</v>
      </c>
      <c r="J1229" s="20" t="s">
        <v>4129</v>
      </c>
      <c r="K1229" s="20" t="s">
        <v>4130</v>
      </c>
      <c r="L1229" s="21" t="s">
        <v>8309</v>
      </c>
      <c r="M1229" s="20" t="s">
        <v>8310</v>
      </c>
      <c r="N1229" s="20" t="s">
        <v>8311</v>
      </c>
      <c r="O1229" s="20">
        <v>20</v>
      </c>
      <c r="P1229" s="21" t="s">
        <v>4141</v>
      </c>
      <c r="Q1229" s="20" t="s">
        <v>4058</v>
      </c>
      <c r="R1229" s="21" t="s">
        <v>4142</v>
      </c>
      <c r="S1229" s="21" t="s">
        <v>4133</v>
      </c>
      <c r="T1229" s="20">
        <v>37720</v>
      </c>
      <c r="U1229" s="20">
        <v>1</v>
      </c>
      <c r="V1229" s="20">
        <v>0</v>
      </c>
      <c r="W1229" s="20" t="s">
        <v>8310</v>
      </c>
      <c r="X1229" s="20" t="s">
        <v>8312</v>
      </c>
      <c r="Y1229" s="22">
        <v>45941.815472881899</v>
      </c>
      <c r="AA1229" s="20" t="s">
        <v>4134</v>
      </c>
      <c r="AB1229" s="27">
        <v>9106056717</v>
      </c>
      <c r="AC1229" s="25" t="str">
        <f>VLOOKUP(AB1229,Data!AF:AG,2,0)</f>
        <v>9106056717-00486287</v>
      </c>
      <c r="AE1229" s="25" t="str">
        <f>VLOOKUP(AC1229,Data!A:G,7,0)</f>
        <v>00486287</v>
      </c>
      <c r="AF1229" s="25" t="str">
        <f>VLOOKUP(AC1229,Data!A:D,4,0)</f>
        <v>11/10/2025</v>
      </c>
      <c r="AG1229" s="20" t="s">
        <v>55</v>
      </c>
      <c r="AH1229" s="25" t="s">
        <v>9570</v>
      </c>
      <c r="AI1229" s="25" t="str">
        <f>VLOOKUP(AG1229,'mã win'!B:K,10,0)</f>
        <v>B</v>
      </c>
      <c r="AJ1229" s="20" t="str">
        <f>VLOOKUP(Q1229,'mã sp'!A:B,2,0)</f>
        <v>MNH250</v>
      </c>
      <c r="AK1229" s="25" t="str">
        <f>VLOOKUP(AC1229,Data!A:F,6,0)</f>
        <v>K25TTM</v>
      </c>
      <c r="AL1229" s="20" t="str">
        <f t="shared" si="76"/>
        <v>2032 WM+ HNI Packexim</v>
      </c>
      <c r="AM1229" s="20" t="str">
        <f>VLOOKUP(AC1229,Data!A:M,13,0)</f>
        <v>0104918404-002</v>
      </c>
      <c r="AN1229" s="20">
        <f>MATCH(L1229,[1]Khach_hang!$O:$O,0)</f>
        <v>133</v>
      </c>
      <c r="AO1229" s="20" t="str">
        <f t="shared" si="77"/>
        <v>WIN2032</v>
      </c>
      <c r="AP1229" s="20" t="str">
        <f>IF(AND(AM1229="0104918404",AO1229=""),"WIN"&amp;L1229,IF(AO1229="",VLOOKUP(AM1229,'mã win'!B:J,9,0),""))</f>
        <v/>
      </c>
      <c r="AQ1229" s="25" t="str">
        <f t="shared" si="78"/>
        <v>WIN2032</v>
      </c>
      <c r="AR1229" s="1">
        <f t="shared" si="79"/>
        <v>40737.599999999999</v>
      </c>
    </row>
    <row r="1230" spans="1:44" x14ac:dyDescent="0.25">
      <c r="A1230" s="20">
        <v>8744</v>
      </c>
      <c r="B1230" s="21">
        <v>9106056731</v>
      </c>
      <c r="C1230" s="22">
        <v>45941</v>
      </c>
      <c r="D1230" s="22">
        <v>45946</v>
      </c>
      <c r="E1230" s="23">
        <v>45941.818865509304</v>
      </c>
      <c r="F1230" s="21" t="s">
        <v>8313</v>
      </c>
      <c r="G1230" s="22"/>
      <c r="H1230" s="20" t="s">
        <v>4127</v>
      </c>
      <c r="I1230" s="21" t="s">
        <v>4128</v>
      </c>
      <c r="J1230" s="20" t="s">
        <v>4129</v>
      </c>
      <c r="K1230" s="20" t="s">
        <v>4130</v>
      </c>
      <c r="L1230" s="21" t="s">
        <v>5501</v>
      </c>
      <c r="M1230" s="20" t="s">
        <v>5502</v>
      </c>
      <c r="N1230" s="20" t="s">
        <v>5503</v>
      </c>
      <c r="O1230" s="20">
        <v>10</v>
      </c>
      <c r="P1230" s="21" t="s">
        <v>4137</v>
      </c>
      <c r="Q1230" s="20" t="s">
        <v>4098</v>
      </c>
      <c r="R1230" s="21" t="s">
        <v>4138</v>
      </c>
      <c r="S1230" s="21" t="s">
        <v>4133</v>
      </c>
      <c r="T1230" s="20">
        <v>111058</v>
      </c>
      <c r="U1230" s="20">
        <v>4</v>
      </c>
      <c r="V1230" s="20">
        <v>0</v>
      </c>
      <c r="W1230" s="20" t="s">
        <v>5502</v>
      </c>
      <c r="X1230" s="20" t="s">
        <v>4161</v>
      </c>
      <c r="Y1230" s="22">
        <v>45941.818863692097</v>
      </c>
      <c r="Z1230" s="20" t="s">
        <v>8314</v>
      </c>
      <c r="AA1230" s="20" t="s">
        <v>4134</v>
      </c>
      <c r="AB1230" s="27">
        <v>9106056731</v>
      </c>
      <c r="AC1230" s="25" t="str">
        <f>VLOOKUP(AB1230,Data!AF:AG,2,0)</f>
        <v>9106056731-00486293</v>
      </c>
      <c r="AE1230" s="25" t="str">
        <f>VLOOKUP(AC1230,Data!A:G,7,0)</f>
        <v>00486293</v>
      </c>
      <c r="AF1230" s="25" t="str">
        <f>VLOOKUP(AC1230,Data!A:D,4,0)</f>
        <v>11/10/2025</v>
      </c>
      <c r="AG1230" s="20" t="s">
        <v>55</v>
      </c>
      <c r="AH1230" s="25" t="s">
        <v>14541</v>
      </c>
      <c r="AI1230" s="25" t="str">
        <f>VLOOKUP(AG1230,'mã win'!B:K,10,0)</f>
        <v>B</v>
      </c>
      <c r="AJ1230" s="20" t="str">
        <f>VLOOKUP(Q1230,'mã sp'!A:B,2,0)</f>
        <v>GM500</v>
      </c>
      <c r="AK1230" s="25" t="str">
        <f>VLOOKUP(AC1230,Data!A:F,6,0)</f>
        <v>K25TTM</v>
      </c>
      <c r="AL1230" s="20" t="str">
        <f t="shared" si="76"/>
        <v>3089 WM+ HNI 44 Lâm Tiên</v>
      </c>
      <c r="AM1230" s="20" t="str">
        <f>VLOOKUP(AC1230,Data!A:M,13,0)</f>
        <v>0104918404-002</v>
      </c>
      <c r="AN1230" s="20">
        <f>MATCH(L1230,[1]Khach_hang!$O:$O,0)</f>
        <v>679</v>
      </c>
      <c r="AO1230" s="20" t="str">
        <f t="shared" si="77"/>
        <v>WIN3089</v>
      </c>
      <c r="AP1230" s="20" t="str">
        <f>IF(AND(AM1230="0104918404",AO1230=""),"WIN"&amp;L1230,IF(AO1230="",VLOOKUP(AM1230,'mã win'!B:J,9,0),""))</f>
        <v/>
      </c>
      <c r="AQ1230" s="25" t="str">
        <f t="shared" si="78"/>
        <v>WIN3089</v>
      </c>
      <c r="AR1230" s="1">
        <f t="shared" si="79"/>
        <v>479770.56</v>
      </c>
    </row>
    <row r="1231" spans="1:44" x14ac:dyDescent="0.25">
      <c r="A1231" s="20">
        <v>8745</v>
      </c>
      <c r="B1231" s="21">
        <v>9106056731</v>
      </c>
      <c r="C1231" s="22">
        <v>45941</v>
      </c>
      <c r="D1231" s="22">
        <v>45946</v>
      </c>
      <c r="E1231" s="23">
        <v>45941.818865509304</v>
      </c>
      <c r="F1231" s="21" t="s">
        <v>8313</v>
      </c>
      <c r="G1231" s="22"/>
      <c r="H1231" s="20" t="s">
        <v>4127</v>
      </c>
      <c r="I1231" s="21" t="s">
        <v>4128</v>
      </c>
      <c r="J1231" s="20" t="s">
        <v>4129</v>
      </c>
      <c r="K1231" s="20" t="s">
        <v>4130</v>
      </c>
      <c r="L1231" s="21" t="s">
        <v>5501</v>
      </c>
      <c r="M1231" s="20" t="s">
        <v>5502</v>
      </c>
      <c r="N1231" s="20" t="s">
        <v>5503</v>
      </c>
      <c r="O1231" s="20">
        <v>20</v>
      </c>
      <c r="P1231" s="21" t="s">
        <v>4152</v>
      </c>
      <c r="Q1231" s="20" t="s">
        <v>4012</v>
      </c>
      <c r="R1231" s="21" t="s">
        <v>4153</v>
      </c>
      <c r="S1231" s="21" t="s">
        <v>4133</v>
      </c>
      <c r="T1231" s="20">
        <v>50182</v>
      </c>
      <c r="U1231" s="20">
        <v>1</v>
      </c>
      <c r="V1231" s="20">
        <v>0</v>
      </c>
      <c r="W1231" s="20" t="s">
        <v>5502</v>
      </c>
      <c r="X1231" s="20" t="s">
        <v>4161</v>
      </c>
      <c r="Y1231" s="22">
        <v>45941.818863692097</v>
      </c>
      <c r="Z1231" s="20" t="s">
        <v>8314</v>
      </c>
      <c r="AA1231" s="20" t="s">
        <v>4134</v>
      </c>
      <c r="AB1231" s="27">
        <v>9106056731</v>
      </c>
      <c r="AC1231" s="25" t="str">
        <f>VLOOKUP(AB1231,Data!AF:AG,2,0)</f>
        <v>9106056731-00486293</v>
      </c>
      <c r="AE1231" s="25" t="str">
        <f>VLOOKUP(AC1231,Data!A:G,7,0)</f>
        <v>00486293</v>
      </c>
      <c r="AF1231" s="25" t="str">
        <f>VLOOKUP(AC1231,Data!A:D,4,0)</f>
        <v>11/10/2025</v>
      </c>
      <c r="AG1231" s="20" t="s">
        <v>55</v>
      </c>
      <c r="AH1231" s="25" t="s">
        <v>14541</v>
      </c>
      <c r="AI1231" s="25" t="str">
        <f>VLOOKUP(AG1231,'mã win'!B:K,10,0)</f>
        <v>B</v>
      </c>
      <c r="AJ1231" s="20" t="str">
        <f>VLOOKUP(Q1231,'mã sp'!A:B,2,0)</f>
        <v>GTLX250G</v>
      </c>
      <c r="AK1231" s="25" t="str">
        <f>VLOOKUP(AC1231,Data!A:F,6,0)</f>
        <v>K25TTM</v>
      </c>
      <c r="AL1231" s="20" t="str">
        <f t="shared" si="76"/>
        <v>3089 WM+ HNI 44 Lâm Tiên</v>
      </c>
      <c r="AM1231" s="20" t="str">
        <f>VLOOKUP(AC1231,Data!A:M,13,0)</f>
        <v>0104918404-002</v>
      </c>
      <c r="AN1231" s="20">
        <f>MATCH(L1231,[1]Khach_hang!$O:$O,0)</f>
        <v>679</v>
      </c>
      <c r="AO1231" s="20" t="str">
        <f t="shared" si="77"/>
        <v>WIN3089</v>
      </c>
      <c r="AP1231" s="20" t="str">
        <f>IF(AND(AM1231="0104918404",AO1231=""),"WIN"&amp;L1231,IF(AO1231="",VLOOKUP(AM1231,'mã win'!B:J,9,0),""))</f>
        <v/>
      </c>
      <c r="AQ1231" s="25" t="str">
        <f t="shared" si="78"/>
        <v>WIN3089</v>
      </c>
      <c r="AR1231" s="1">
        <f t="shared" si="79"/>
        <v>54196.56</v>
      </c>
    </row>
    <row r="1232" spans="1:44" x14ac:dyDescent="0.25">
      <c r="A1232" s="20">
        <v>8746</v>
      </c>
      <c r="B1232" s="21">
        <v>9106056746</v>
      </c>
      <c r="C1232" s="22">
        <v>45941</v>
      </c>
      <c r="D1232" s="22">
        <v>45941</v>
      </c>
      <c r="E1232" s="23">
        <v>45941.830877233799</v>
      </c>
      <c r="F1232" s="21" t="s">
        <v>8315</v>
      </c>
      <c r="G1232" s="22"/>
      <c r="H1232" s="20" t="s">
        <v>4127</v>
      </c>
      <c r="I1232" s="21" t="s">
        <v>4128</v>
      </c>
      <c r="J1232" s="20" t="s">
        <v>4129</v>
      </c>
      <c r="K1232" s="20" t="s">
        <v>4130</v>
      </c>
      <c r="L1232" s="21" t="s">
        <v>6587</v>
      </c>
      <c r="M1232" s="20" t="s">
        <v>6588</v>
      </c>
      <c r="N1232" s="20" t="s">
        <v>6589</v>
      </c>
      <c r="O1232" s="20">
        <v>10</v>
      </c>
      <c r="P1232" s="21" t="s">
        <v>4139</v>
      </c>
      <c r="Q1232" s="20" t="s">
        <v>3948</v>
      </c>
      <c r="R1232" s="21" t="s">
        <v>4140</v>
      </c>
      <c r="S1232" s="21" t="s">
        <v>4133</v>
      </c>
      <c r="T1232" s="20">
        <v>74250</v>
      </c>
      <c r="U1232" s="20">
        <v>7</v>
      </c>
      <c r="V1232" s="20">
        <v>0</v>
      </c>
      <c r="W1232" s="20" t="s">
        <v>6588</v>
      </c>
      <c r="X1232" s="20" t="s">
        <v>6590</v>
      </c>
      <c r="Y1232" s="22">
        <v>45941.830875729203</v>
      </c>
      <c r="AA1232" s="20" t="s">
        <v>4134</v>
      </c>
      <c r="AB1232" s="27">
        <v>9106056746</v>
      </c>
      <c r="AC1232" s="25" t="str">
        <f>VLOOKUP(AB1232,Data!AF:AG,2,0)</f>
        <v>9106056746-00005841</v>
      </c>
      <c r="AE1232" s="25" t="str">
        <f>VLOOKUP(AC1232,Data!A:G,7,0)</f>
        <v>00005841</v>
      </c>
      <c r="AF1232" s="25" t="str">
        <f>VLOOKUP(AC1232,Data!A:D,4,0)</f>
        <v>11/10/2025</v>
      </c>
      <c r="AG1232" s="20" t="s">
        <v>455</v>
      </c>
      <c r="AH1232" s="25" t="s">
        <v>3593</v>
      </c>
      <c r="AI1232" s="25" t="str">
        <f>VLOOKUP(AG1232,'mã win'!B:K,10,0)</f>
        <v>B</v>
      </c>
      <c r="AJ1232" s="20" t="str">
        <f>VLOOKUP(Q1232,'mã sp'!A:B,2,0)</f>
        <v>CC300</v>
      </c>
      <c r="AK1232" s="25" t="str">
        <f>VLOOKUP(AC1232,Data!A:F,6,0)</f>
        <v>K25TTM</v>
      </c>
      <c r="AL1232" s="20" t="str">
        <f t="shared" si="76"/>
        <v>4770 WM+ NBH 278 Hải Thượng Lãn Ông</v>
      </c>
      <c r="AM1232" s="20" t="str">
        <f>VLOOKUP(AC1232,Data!A:M,13,0)</f>
        <v>0104918404-001</v>
      </c>
      <c r="AO1232" s="20" t="str">
        <f t="shared" si="77"/>
        <v/>
      </c>
      <c r="AP1232" s="20" t="str">
        <f>IF(AND(AM1232="0104918404",AO1232=""),"WIN"&amp;L1232,IF(AO1232="",VLOOKUP(AM1232,'mã win'!B:J,9,0),""))</f>
        <v>WIN-NBH-00-001</v>
      </c>
      <c r="AQ1232" s="25" t="str">
        <f t="shared" si="78"/>
        <v>WIN-NBH-00-001</v>
      </c>
      <c r="AR1232" s="1">
        <f t="shared" si="79"/>
        <v>561330</v>
      </c>
    </row>
    <row r="1233" spans="1:44" x14ac:dyDescent="0.25">
      <c r="A1233" s="20">
        <v>8747</v>
      </c>
      <c r="B1233" s="21">
        <v>9106056746</v>
      </c>
      <c r="C1233" s="22">
        <v>45941</v>
      </c>
      <c r="D1233" s="22">
        <v>45941</v>
      </c>
      <c r="E1233" s="23">
        <v>45941.830877233799</v>
      </c>
      <c r="F1233" s="21" t="s">
        <v>8315</v>
      </c>
      <c r="G1233" s="22"/>
      <c r="H1233" s="20" t="s">
        <v>4127</v>
      </c>
      <c r="I1233" s="21" t="s">
        <v>4128</v>
      </c>
      <c r="J1233" s="20" t="s">
        <v>4129</v>
      </c>
      <c r="K1233" s="20" t="s">
        <v>4130</v>
      </c>
      <c r="L1233" s="21" t="s">
        <v>6587</v>
      </c>
      <c r="M1233" s="20" t="s">
        <v>6588</v>
      </c>
      <c r="N1233" s="20" t="s">
        <v>6589</v>
      </c>
      <c r="O1233" s="20">
        <v>20</v>
      </c>
      <c r="P1233" s="21" t="s">
        <v>4141</v>
      </c>
      <c r="Q1233" s="20" t="s">
        <v>4058</v>
      </c>
      <c r="R1233" s="21" t="s">
        <v>4142</v>
      </c>
      <c r="S1233" s="21" t="s">
        <v>4133</v>
      </c>
      <c r="T1233" s="20">
        <v>37720</v>
      </c>
      <c r="U1233" s="20">
        <v>2</v>
      </c>
      <c r="V1233" s="20">
        <v>0</v>
      </c>
      <c r="W1233" s="20" t="s">
        <v>6588</v>
      </c>
      <c r="X1233" s="20" t="s">
        <v>6590</v>
      </c>
      <c r="Y1233" s="22">
        <v>45941.830875729203</v>
      </c>
      <c r="AA1233" s="20" t="s">
        <v>4134</v>
      </c>
      <c r="AB1233" s="27">
        <v>9106056746</v>
      </c>
      <c r="AC1233" s="25" t="str">
        <f>VLOOKUP(AB1233,Data!AF:AG,2,0)</f>
        <v>9106056746-00005841</v>
      </c>
      <c r="AE1233" s="25" t="str">
        <f>VLOOKUP(AC1233,Data!A:G,7,0)</f>
        <v>00005841</v>
      </c>
      <c r="AF1233" s="25" t="str">
        <f>VLOOKUP(AC1233,Data!A:D,4,0)</f>
        <v>11/10/2025</v>
      </c>
      <c r="AG1233" s="20" t="s">
        <v>455</v>
      </c>
      <c r="AH1233" s="25" t="s">
        <v>3593</v>
      </c>
      <c r="AI1233" s="25" t="str">
        <f>VLOOKUP(AG1233,'mã win'!B:K,10,0)</f>
        <v>B</v>
      </c>
      <c r="AJ1233" s="20" t="str">
        <f>VLOOKUP(Q1233,'mã sp'!A:B,2,0)</f>
        <v>MNH250</v>
      </c>
      <c r="AK1233" s="25" t="str">
        <f>VLOOKUP(AC1233,Data!A:F,6,0)</f>
        <v>K25TTM</v>
      </c>
      <c r="AL1233" s="20" t="str">
        <f t="shared" si="76"/>
        <v>4770 WM+ NBH 278 Hải Thượng Lãn Ông</v>
      </c>
      <c r="AM1233" s="20" t="str">
        <f>VLOOKUP(AC1233,Data!A:M,13,0)</f>
        <v>0104918404-001</v>
      </c>
      <c r="AO1233" s="20" t="str">
        <f t="shared" si="77"/>
        <v/>
      </c>
      <c r="AP1233" s="20" t="str">
        <f>IF(AND(AM1233="0104918404",AO1233=""),"WIN"&amp;L1233,IF(AO1233="",VLOOKUP(AM1233,'mã win'!B:J,9,0),""))</f>
        <v>WIN-NBH-00-001</v>
      </c>
      <c r="AQ1233" s="25" t="str">
        <f t="shared" si="78"/>
        <v>WIN-NBH-00-001</v>
      </c>
      <c r="AR1233" s="1">
        <f t="shared" si="79"/>
        <v>81475.199999999997</v>
      </c>
    </row>
    <row r="1234" spans="1:44" x14ac:dyDescent="0.25">
      <c r="A1234" s="20">
        <v>8748</v>
      </c>
      <c r="B1234" s="21">
        <v>9106056746</v>
      </c>
      <c r="C1234" s="22">
        <v>45941</v>
      </c>
      <c r="D1234" s="22">
        <v>45941</v>
      </c>
      <c r="E1234" s="23">
        <v>45941.830877233799</v>
      </c>
      <c r="F1234" s="21" t="s">
        <v>8315</v>
      </c>
      <c r="G1234" s="22"/>
      <c r="H1234" s="20" t="s">
        <v>4127</v>
      </c>
      <c r="I1234" s="21" t="s">
        <v>4128</v>
      </c>
      <c r="J1234" s="20" t="s">
        <v>4129</v>
      </c>
      <c r="K1234" s="20" t="s">
        <v>4130</v>
      </c>
      <c r="L1234" s="21" t="s">
        <v>6587</v>
      </c>
      <c r="M1234" s="20" t="s">
        <v>6588</v>
      </c>
      <c r="N1234" s="20" t="s">
        <v>6589</v>
      </c>
      <c r="O1234" s="20">
        <v>30</v>
      </c>
      <c r="P1234" s="21" t="s">
        <v>4152</v>
      </c>
      <c r="Q1234" s="20" t="s">
        <v>4012</v>
      </c>
      <c r="R1234" s="21" t="s">
        <v>4153</v>
      </c>
      <c r="S1234" s="21" t="s">
        <v>4133</v>
      </c>
      <c r="T1234" s="20">
        <v>50182</v>
      </c>
      <c r="U1234" s="20">
        <v>1</v>
      </c>
      <c r="V1234" s="20">
        <v>0</v>
      </c>
      <c r="W1234" s="20" t="s">
        <v>6588</v>
      </c>
      <c r="X1234" s="20" t="s">
        <v>6590</v>
      </c>
      <c r="Y1234" s="22">
        <v>45941.830875729203</v>
      </c>
      <c r="AA1234" s="20" t="s">
        <v>4134</v>
      </c>
      <c r="AB1234" s="27">
        <v>9106056746</v>
      </c>
      <c r="AC1234" s="25" t="str">
        <f>VLOOKUP(AB1234,Data!AF:AG,2,0)</f>
        <v>9106056746-00005841</v>
      </c>
      <c r="AE1234" s="25" t="str">
        <f>VLOOKUP(AC1234,Data!A:G,7,0)</f>
        <v>00005841</v>
      </c>
      <c r="AF1234" s="25" t="str">
        <f>VLOOKUP(AC1234,Data!A:D,4,0)</f>
        <v>11/10/2025</v>
      </c>
      <c r="AG1234" s="20" t="s">
        <v>455</v>
      </c>
      <c r="AH1234" s="25" t="s">
        <v>3593</v>
      </c>
      <c r="AI1234" s="25" t="str">
        <f>VLOOKUP(AG1234,'mã win'!B:K,10,0)</f>
        <v>B</v>
      </c>
      <c r="AJ1234" s="20" t="str">
        <f>VLOOKUP(Q1234,'mã sp'!A:B,2,0)</f>
        <v>GTLX250G</v>
      </c>
      <c r="AK1234" s="25" t="str">
        <f>VLOOKUP(AC1234,Data!A:F,6,0)</f>
        <v>K25TTM</v>
      </c>
      <c r="AL1234" s="20" t="str">
        <f t="shared" si="76"/>
        <v>4770 WM+ NBH 278 Hải Thượng Lãn Ông</v>
      </c>
      <c r="AM1234" s="20" t="str">
        <f>VLOOKUP(AC1234,Data!A:M,13,0)</f>
        <v>0104918404-001</v>
      </c>
      <c r="AO1234" s="20" t="str">
        <f t="shared" si="77"/>
        <v/>
      </c>
      <c r="AP1234" s="20" t="str">
        <f>IF(AND(AM1234="0104918404",AO1234=""),"WIN"&amp;L1234,IF(AO1234="",VLOOKUP(AM1234,'mã win'!B:J,9,0),""))</f>
        <v>WIN-NBH-00-001</v>
      </c>
      <c r="AQ1234" s="25" t="str">
        <f t="shared" si="78"/>
        <v>WIN-NBH-00-001</v>
      </c>
      <c r="AR1234" s="1">
        <f t="shared" si="79"/>
        <v>54196.56</v>
      </c>
    </row>
    <row r="1235" spans="1:44" x14ac:dyDescent="0.25">
      <c r="A1235" s="20">
        <v>8749</v>
      </c>
      <c r="B1235" s="21">
        <v>9106056756</v>
      </c>
      <c r="C1235" s="22">
        <v>45941</v>
      </c>
      <c r="D1235" s="22">
        <v>45941</v>
      </c>
      <c r="E1235" s="23">
        <v>45941.834351273203</v>
      </c>
      <c r="F1235" s="21" t="s">
        <v>8316</v>
      </c>
      <c r="G1235" s="22"/>
      <c r="H1235" s="20" t="s">
        <v>4127</v>
      </c>
      <c r="I1235" s="21" t="s">
        <v>4128</v>
      </c>
      <c r="J1235" s="20" t="s">
        <v>4129</v>
      </c>
      <c r="K1235" s="20" t="s">
        <v>4130</v>
      </c>
      <c r="L1235" s="21" t="s">
        <v>4970</v>
      </c>
      <c r="M1235" s="20" t="s">
        <v>4971</v>
      </c>
      <c r="N1235" s="20" t="s">
        <v>4972</v>
      </c>
      <c r="O1235" s="20">
        <v>10</v>
      </c>
      <c r="P1235" s="21" t="s">
        <v>4139</v>
      </c>
      <c r="Q1235" s="20" t="s">
        <v>3948</v>
      </c>
      <c r="R1235" s="21" t="s">
        <v>4140</v>
      </c>
      <c r="S1235" s="21" t="s">
        <v>4133</v>
      </c>
      <c r="T1235" s="20">
        <v>74250</v>
      </c>
      <c r="U1235" s="20">
        <v>1</v>
      </c>
      <c r="V1235" s="20">
        <v>0</v>
      </c>
      <c r="W1235" s="20" t="s">
        <v>4971</v>
      </c>
      <c r="X1235" s="20" t="s">
        <v>4161</v>
      </c>
      <c r="Y1235" s="22">
        <v>45941.834349386598</v>
      </c>
      <c r="AA1235" s="20" t="s">
        <v>4134</v>
      </c>
      <c r="AB1235" s="27">
        <v>9106056756</v>
      </c>
      <c r="AC1235" s="25" t="str">
        <f>VLOOKUP(AB1235,Data!AF:AG,2,0)</f>
        <v>9106056756-00486300</v>
      </c>
      <c r="AE1235" s="25" t="str">
        <f>VLOOKUP(AC1235,Data!A:G,7,0)</f>
        <v>00486300</v>
      </c>
      <c r="AF1235" s="25" t="str">
        <f>VLOOKUP(AC1235,Data!A:D,4,0)</f>
        <v>11/10/2025</v>
      </c>
      <c r="AG1235" s="20" t="s">
        <v>55</v>
      </c>
      <c r="AH1235" s="25" t="s">
        <v>10914</v>
      </c>
      <c r="AI1235" s="25" t="str">
        <f>VLOOKUP(AG1235,'mã win'!B:K,10,0)</f>
        <v>B</v>
      </c>
      <c r="AJ1235" s="20" t="str">
        <f>VLOOKUP(Q1235,'mã sp'!A:B,2,0)</f>
        <v>CC300</v>
      </c>
      <c r="AK1235" s="25" t="str">
        <f>VLOOKUP(AC1235,Data!A:F,6,0)</f>
        <v>K25TTM</v>
      </c>
      <c r="AL1235" s="20" t="str">
        <f t="shared" si="76"/>
        <v>3196 WM+ HNI 1B Nguyễn Duy Trinh</v>
      </c>
      <c r="AM1235" s="20" t="str">
        <f>VLOOKUP(AC1235,Data!A:M,13,0)</f>
        <v>0104918404-002</v>
      </c>
      <c r="AN1235" s="20">
        <f>MATCH(L1235,[1]Khach_hang!$O:$O,0)</f>
        <v>733</v>
      </c>
      <c r="AO1235" s="20" t="str">
        <f t="shared" si="77"/>
        <v>WIN3196</v>
      </c>
      <c r="AP1235" s="20" t="str">
        <f>IF(AND(AM1235="0104918404",AO1235=""),"WIN"&amp;L1235,IF(AO1235="",VLOOKUP(AM1235,'mã win'!B:J,9,0),""))</f>
        <v/>
      </c>
      <c r="AQ1235" s="25" t="str">
        <f t="shared" si="78"/>
        <v>WIN3196</v>
      </c>
      <c r="AR1235" s="1">
        <f t="shared" si="79"/>
        <v>80190</v>
      </c>
    </row>
    <row r="1236" spans="1:44" x14ac:dyDescent="0.25">
      <c r="A1236" s="20">
        <v>8750</v>
      </c>
      <c r="B1236" s="21">
        <v>9106056798</v>
      </c>
      <c r="C1236" s="22">
        <v>45941</v>
      </c>
      <c r="D1236" s="22">
        <v>45941</v>
      </c>
      <c r="E1236" s="23">
        <v>45941.843707025502</v>
      </c>
      <c r="F1236" s="21" t="s">
        <v>8317</v>
      </c>
      <c r="G1236" s="22"/>
      <c r="H1236" s="20" t="s">
        <v>4127</v>
      </c>
      <c r="I1236" s="21" t="s">
        <v>4128</v>
      </c>
      <c r="J1236" s="20" t="s">
        <v>4129</v>
      </c>
      <c r="K1236" s="20" t="s">
        <v>4130</v>
      </c>
      <c r="L1236" s="21" t="s">
        <v>5991</v>
      </c>
      <c r="M1236" s="20" t="s">
        <v>5992</v>
      </c>
      <c r="N1236" s="20" t="s">
        <v>5993</v>
      </c>
      <c r="O1236" s="20">
        <v>10</v>
      </c>
      <c r="P1236" s="21" t="s">
        <v>4141</v>
      </c>
      <c r="Q1236" s="20" t="s">
        <v>4058</v>
      </c>
      <c r="R1236" s="21" t="s">
        <v>4142</v>
      </c>
      <c r="S1236" s="21" t="s">
        <v>4133</v>
      </c>
      <c r="T1236" s="20">
        <v>37720</v>
      </c>
      <c r="U1236" s="20">
        <v>3</v>
      </c>
      <c r="V1236" s="20">
        <v>0</v>
      </c>
      <c r="W1236" s="20" t="s">
        <v>5992</v>
      </c>
      <c r="Y1236" s="22">
        <v>45941.8437048958</v>
      </c>
      <c r="AA1236" s="20" t="s">
        <v>4134</v>
      </c>
      <c r="AB1236" s="27">
        <v>9106056798</v>
      </c>
      <c r="AC1236" s="25" t="str">
        <f>VLOOKUP(AB1236,Data!AF:AG,2,0)</f>
        <v>9106056798-00005842</v>
      </c>
      <c r="AE1236" s="25" t="str">
        <f>VLOOKUP(AC1236,Data!A:G,7,0)</f>
        <v>00005842</v>
      </c>
      <c r="AF1236" s="25" t="str">
        <f>VLOOKUP(AC1236,Data!A:D,4,0)</f>
        <v>11/10/2025</v>
      </c>
      <c r="AG1236" s="20" t="s">
        <v>455</v>
      </c>
      <c r="AH1236" s="25" t="s">
        <v>3593</v>
      </c>
      <c r="AI1236" s="25" t="str">
        <f>VLOOKUP(AG1236,'mã win'!B:K,10,0)</f>
        <v>B</v>
      </c>
      <c r="AJ1236" s="20" t="str">
        <f>VLOOKUP(Q1236,'mã sp'!A:B,2,0)</f>
        <v>MNH250</v>
      </c>
      <c r="AK1236" s="25" t="str">
        <f>VLOOKUP(AC1236,Data!A:F,6,0)</f>
        <v>K25TTM</v>
      </c>
      <c r="AL1236" s="20" t="str">
        <f t="shared" si="76"/>
        <v>6371 WM+ NBH 105 Trần Phú</v>
      </c>
      <c r="AM1236" s="20" t="str">
        <f>VLOOKUP(AC1236,Data!A:M,13,0)</f>
        <v>0104918404-001</v>
      </c>
      <c r="AO1236" s="20" t="str">
        <f t="shared" si="77"/>
        <v/>
      </c>
      <c r="AP1236" s="20" t="str">
        <f>IF(AND(AM1236="0104918404",AO1236=""),"WIN"&amp;L1236,IF(AO1236="",VLOOKUP(AM1236,'mã win'!B:J,9,0),""))</f>
        <v>WIN-NBH-00-001</v>
      </c>
      <c r="AQ1236" s="25" t="str">
        <f t="shared" si="78"/>
        <v>WIN-NBH-00-001</v>
      </c>
      <c r="AR1236" s="1">
        <f t="shared" si="79"/>
        <v>122212.8</v>
      </c>
    </row>
    <row r="1237" spans="1:44" x14ac:dyDescent="0.25">
      <c r="A1237" s="20">
        <v>8751</v>
      </c>
      <c r="B1237" s="21">
        <v>9106056798</v>
      </c>
      <c r="C1237" s="22">
        <v>45941</v>
      </c>
      <c r="D1237" s="22">
        <v>45941</v>
      </c>
      <c r="E1237" s="23">
        <v>45941.843707025502</v>
      </c>
      <c r="F1237" s="21" t="s">
        <v>8317</v>
      </c>
      <c r="G1237" s="22"/>
      <c r="H1237" s="20" t="s">
        <v>4127</v>
      </c>
      <c r="I1237" s="21" t="s">
        <v>4128</v>
      </c>
      <c r="J1237" s="20" t="s">
        <v>4129</v>
      </c>
      <c r="K1237" s="20" t="s">
        <v>4130</v>
      </c>
      <c r="L1237" s="21" t="s">
        <v>5991</v>
      </c>
      <c r="M1237" s="20" t="s">
        <v>5992</v>
      </c>
      <c r="N1237" s="20" t="s">
        <v>5993</v>
      </c>
      <c r="O1237" s="20">
        <v>20</v>
      </c>
      <c r="P1237" s="21" t="s">
        <v>4139</v>
      </c>
      <c r="Q1237" s="20" t="s">
        <v>3948</v>
      </c>
      <c r="R1237" s="21" t="s">
        <v>4140</v>
      </c>
      <c r="S1237" s="21" t="s">
        <v>4133</v>
      </c>
      <c r="T1237" s="20">
        <v>74250</v>
      </c>
      <c r="U1237" s="20">
        <v>2</v>
      </c>
      <c r="V1237" s="20">
        <v>0</v>
      </c>
      <c r="W1237" s="20" t="s">
        <v>5992</v>
      </c>
      <c r="Y1237" s="22">
        <v>45941.8437048958</v>
      </c>
      <c r="AA1237" s="20" t="s">
        <v>4134</v>
      </c>
      <c r="AB1237" s="27">
        <v>9106056798</v>
      </c>
      <c r="AC1237" s="25" t="str">
        <f>VLOOKUP(AB1237,Data!AF:AG,2,0)</f>
        <v>9106056798-00005842</v>
      </c>
      <c r="AE1237" s="25" t="str">
        <f>VLOOKUP(AC1237,Data!A:G,7,0)</f>
        <v>00005842</v>
      </c>
      <c r="AF1237" s="25" t="str">
        <f>VLOOKUP(AC1237,Data!A:D,4,0)</f>
        <v>11/10/2025</v>
      </c>
      <c r="AG1237" s="20" t="s">
        <v>455</v>
      </c>
      <c r="AH1237" s="25" t="s">
        <v>3593</v>
      </c>
      <c r="AI1237" s="25" t="str">
        <f>VLOOKUP(AG1237,'mã win'!B:K,10,0)</f>
        <v>B</v>
      </c>
      <c r="AJ1237" s="20" t="str">
        <f>VLOOKUP(Q1237,'mã sp'!A:B,2,0)</f>
        <v>CC300</v>
      </c>
      <c r="AK1237" s="25" t="str">
        <f>VLOOKUP(AC1237,Data!A:F,6,0)</f>
        <v>K25TTM</v>
      </c>
      <c r="AL1237" s="20" t="str">
        <f t="shared" si="76"/>
        <v>6371 WM+ NBH 105 Trần Phú</v>
      </c>
      <c r="AM1237" s="20" t="str">
        <f>VLOOKUP(AC1237,Data!A:M,13,0)</f>
        <v>0104918404-001</v>
      </c>
      <c r="AO1237" s="20" t="str">
        <f t="shared" si="77"/>
        <v/>
      </c>
      <c r="AP1237" s="20" t="str">
        <f>IF(AND(AM1237="0104918404",AO1237=""),"WIN"&amp;L1237,IF(AO1237="",VLOOKUP(AM1237,'mã win'!B:J,9,0),""))</f>
        <v>WIN-NBH-00-001</v>
      </c>
      <c r="AQ1237" s="25" t="str">
        <f t="shared" si="78"/>
        <v>WIN-NBH-00-001</v>
      </c>
      <c r="AR1237" s="1">
        <f t="shared" si="79"/>
        <v>160380</v>
      </c>
    </row>
    <row r="1238" spans="1:44" x14ac:dyDescent="0.25">
      <c r="A1238" s="20">
        <v>8752</v>
      </c>
      <c r="B1238" s="21">
        <v>9106056818</v>
      </c>
      <c r="C1238" s="22">
        <v>45941</v>
      </c>
      <c r="D1238" s="22">
        <v>45946</v>
      </c>
      <c r="E1238" s="23">
        <v>45941.845588969903</v>
      </c>
      <c r="F1238" s="21" t="s">
        <v>8318</v>
      </c>
      <c r="G1238" s="22"/>
      <c r="H1238" s="20" t="s">
        <v>4127</v>
      </c>
      <c r="I1238" s="21" t="s">
        <v>4128</v>
      </c>
      <c r="J1238" s="20" t="s">
        <v>4129</v>
      </c>
      <c r="K1238" s="20" t="s">
        <v>4130</v>
      </c>
      <c r="L1238" s="21" t="s">
        <v>5071</v>
      </c>
      <c r="M1238" s="20" t="s">
        <v>5072</v>
      </c>
      <c r="N1238" s="20" t="s">
        <v>5073</v>
      </c>
      <c r="O1238" s="20">
        <v>10</v>
      </c>
      <c r="P1238" s="21" t="s">
        <v>4137</v>
      </c>
      <c r="Q1238" s="20" t="s">
        <v>4098</v>
      </c>
      <c r="R1238" s="21" t="s">
        <v>4138</v>
      </c>
      <c r="S1238" s="21" t="s">
        <v>4133</v>
      </c>
      <c r="T1238" s="20">
        <v>111058</v>
      </c>
      <c r="U1238" s="20">
        <v>1</v>
      </c>
      <c r="V1238" s="20">
        <v>0</v>
      </c>
      <c r="W1238" s="20" t="s">
        <v>5072</v>
      </c>
      <c r="Y1238" s="22">
        <v>45941.845586770803</v>
      </c>
      <c r="AA1238" s="20" t="s">
        <v>4134</v>
      </c>
      <c r="AB1238" s="27">
        <v>9106056818</v>
      </c>
      <c r="AC1238" s="25" t="str">
        <f>VLOOKUP(AB1238,Data!AF:AG,2,0)</f>
        <v>9106056818-00033975</v>
      </c>
      <c r="AE1238" s="25" t="str">
        <f>VLOOKUP(AC1238,Data!A:G,7,0)</f>
        <v>00033975</v>
      </c>
      <c r="AF1238" s="25" t="str">
        <f>VLOOKUP(AC1238,Data!A:D,4,0)</f>
        <v>11/10/2025</v>
      </c>
      <c r="AG1238" s="20" t="s">
        <v>164</v>
      </c>
      <c r="AH1238" s="25" t="s">
        <v>3686</v>
      </c>
      <c r="AI1238" s="25" t="str">
        <f>VLOOKUP(AG1238,'mã win'!B:K,10,0)</f>
        <v>B</v>
      </c>
      <c r="AJ1238" s="20" t="str">
        <f>VLOOKUP(Q1238,'mã sp'!A:B,2,0)</f>
        <v>GM500</v>
      </c>
      <c r="AK1238" s="25" t="str">
        <f>VLOOKUP(AC1238,Data!A:F,6,0)</f>
        <v>K25TTM</v>
      </c>
      <c r="AL1238" s="20" t="str">
        <f t="shared" si="76"/>
        <v>6779 WM+ THA 09 Quyết Thắng</v>
      </c>
      <c r="AM1238" s="20" t="str">
        <f>VLOOKUP(AC1238,Data!A:M,13,0)</f>
        <v>0104918404-020</v>
      </c>
      <c r="AO1238" s="20" t="str">
        <f t="shared" si="77"/>
        <v/>
      </c>
      <c r="AP1238" s="20" t="str">
        <f>IF(AND(AM1238="0104918404",AO1238=""),"WIN"&amp;L1238,IF(AO1238="",VLOOKUP(AM1238,'mã win'!B:J,9,0),""))</f>
        <v>WIN-020</v>
      </c>
      <c r="AQ1238" s="25" t="str">
        <f t="shared" si="78"/>
        <v>WIN-020</v>
      </c>
      <c r="AR1238" s="1">
        <f t="shared" si="79"/>
        <v>119942.64</v>
      </c>
    </row>
    <row r="1239" spans="1:44" x14ac:dyDescent="0.25">
      <c r="A1239" s="20">
        <v>8753</v>
      </c>
      <c r="B1239" s="21">
        <v>9106056820</v>
      </c>
      <c r="C1239" s="22">
        <v>45941</v>
      </c>
      <c r="D1239" s="22">
        <v>45946</v>
      </c>
      <c r="E1239" s="23">
        <v>45941.849033414401</v>
      </c>
      <c r="F1239" s="21" t="s">
        <v>8319</v>
      </c>
      <c r="G1239" s="22"/>
      <c r="H1239" s="20" t="s">
        <v>4127</v>
      </c>
      <c r="I1239" s="21" t="s">
        <v>4128</v>
      </c>
      <c r="J1239" s="20" t="s">
        <v>4129</v>
      </c>
      <c r="K1239" s="20" t="s">
        <v>4130</v>
      </c>
      <c r="L1239" s="21" t="s">
        <v>6488</v>
      </c>
      <c r="M1239" s="20" t="s">
        <v>6489</v>
      </c>
      <c r="N1239" s="20" t="s">
        <v>6490</v>
      </c>
      <c r="O1239" s="20">
        <v>10</v>
      </c>
      <c r="P1239" s="21" t="s">
        <v>4137</v>
      </c>
      <c r="Q1239" s="20" t="s">
        <v>4098</v>
      </c>
      <c r="R1239" s="21" t="s">
        <v>4138</v>
      </c>
      <c r="S1239" s="21" t="s">
        <v>4133</v>
      </c>
      <c r="T1239" s="20">
        <v>111058</v>
      </c>
      <c r="U1239" s="20">
        <v>1</v>
      </c>
      <c r="V1239" s="20">
        <v>0</v>
      </c>
      <c r="W1239" s="20" t="s">
        <v>6489</v>
      </c>
      <c r="Y1239" s="22">
        <v>45941.849032210703</v>
      </c>
      <c r="AA1239" s="20" t="s">
        <v>4134</v>
      </c>
      <c r="AB1239" s="27">
        <v>9106056820</v>
      </c>
      <c r="AC1239" s="25" t="str">
        <f>VLOOKUP(AB1239,Data!AF:AG,2,0)</f>
        <v>9106056820-00486324</v>
      </c>
      <c r="AE1239" s="25" t="str">
        <f>VLOOKUP(AC1239,Data!A:G,7,0)</f>
        <v>00486324</v>
      </c>
      <c r="AF1239" s="25" t="str">
        <f>VLOOKUP(AC1239,Data!A:D,4,0)</f>
        <v>11/10/2025</v>
      </c>
      <c r="AG1239" s="20" t="s">
        <v>55</v>
      </c>
      <c r="AH1239" s="25" t="s">
        <v>13088</v>
      </c>
      <c r="AI1239" s="25" t="str">
        <f>VLOOKUP(AG1239,'mã win'!B:K,10,0)</f>
        <v>B</v>
      </c>
      <c r="AJ1239" s="20" t="str">
        <f>VLOOKUP(Q1239,'mã sp'!A:B,2,0)</f>
        <v>GM500</v>
      </c>
      <c r="AK1239" s="25" t="str">
        <f>VLOOKUP(AC1239,Data!A:F,6,0)</f>
        <v>K25TTM</v>
      </c>
      <c r="AL1239" s="20" t="str">
        <f t="shared" si="76"/>
        <v>6430 WM+ HNI Vệ Sơn Đông, Sóc Sơn</v>
      </c>
      <c r="AM1239" s="20" t="str">
        <f>VLOOKUP(AC1239,Data!A:M,13,0)</f>
        <v>0104918404-002</v>
      </c>
      <c r="AN1239" s="20">
        <f>MATCH(L1239,[1]Khach_hang!$O:$O,0)</f>
        <v>1824</v>
      </c>
      <c r="AO1239" s="20" t="str">
        <f t="shared" si="77"/>
        <v>WIN6430</v>
      </c>
      <c r="AP1239" s="20" t="str">
        <f>IF(AND(AM1239="0104918404",AO1239=""),"WIN"&amp;L1239,IF(AO1239="",VLOOKUP(AM1239,'mã win'!B:J,9,0),""))</f>
        <v/>
      </c>
      <c r="AQ1239" s="25" t="str">
        <f t="shared" si="78"/>
        <v>WIN6430</v>
      </c>
      <c r="AR1239" s="1">
        <f t="shared" si="79"/>
        <v>119942.64</v>
      </c>
    </row>
    <row r="1240" spans="1:44" x14ac:dyDescent="0.25">
      <c r="A1240" s="20">
        <v>8754</v>
      </c>
      <c r="B1240" s="21">
        <v>9106056904</v>
      </c>
      <c r="C1240" s="22">
        <v>45941</v>
      </c>
      <c r="D1240" s="22">
        <v>45946</v>
      </c>
      <c r="E1240" s="23">
        <v>45941.872014733803</v>
      </c>
      <c r="F1240" s="21" t="s">
        <v>8320</v>
      </c>
      <c r="G1240" s="22"/>
      <c r="H1240" s="20" t="s">
        <v>4127</v>
      </c>
      <c r="I1240" s="21" t="s">
        <v>4128</v>
      </c>
      <c r="J1240" s="20" t="s">
        <v>4129</v>
      </c>
      <c r="K1240" s="20" t="s">
        <v>4130</v>
      </c>
      <c r="L1240" s="21" t="s">
        <v>4608</v>
      </c>
      <c r="M1240" s="20" t="s">
        <v>4609</v>
      </c>
      <c r="N1240" s="20" t="s">
        <v>4610</v>
      </c>
      <c r="O1240" s="20">
        <v>10</v>
      </c>
      <c r="P1240" s="21" t="s">
        <v>4137</v>
      </c>
      <c r="Q1240" s="20" t="s">
        <v>4098</v>
      </c>
      <c r="R1240" s="21" t="s">
        <v>4138</v>
      </c>
      <c r="S1240" s="21" t="s">
        <v>4133</v>
      </c>
      <c r="T1240" s="20">
        <v>111058</v>
      </c>
      <c r="U1240" s="20">
        <v>5</v>
      </c>
      <c r="V1240" s="20">
        <v>0</v>
      </c>
      <c r="W1240" s="20" t="s">
        <v>4609</v>
      </c>
      <c r="Y1240" s="22">
        <v>45941.872012036998</v>
      </c>
      <c r="AA1240" s="20" t="s">
        <v>4134</v>
      </c>
      <c r="AB1240" s="27">
        <v>9106056904</v>
      </c>
      <c r="AC1240" s="25" t="str">
        <f>VLOOKUP(AB1240,Data!AF:AG,2,0)</f>
        <v>9106056904-00005370</v>
      </c>
      <c r="AE1240" s="25" t="str">
        <f>VLOOKUP(AC1240,Data!A:G,7,0)</f>
        <v>00005370</v>
      </c>
      <c r="AF1240" s="25" t="str">
        <f>VLOOKUP(AC1240,Data!A:D,4,0)</f>
        <v>11/10/2025</v>
      </c>
      <c r="AG1240" s="20" t="s">
        <v>590</v>
      </c>
      <c r="AH1240" s="25" t="s">
        <v>3784</v>
      </c>
      <c r="AI1240" s="25" t="str">
        <f>VLOOKUP(AG1240,'mã win'!B:K,10,0)</f>
        <v>B</v>
      </c>
      <c r="AJ1240" s="20" t="str">
        <f>VLOOKUP(Q1240,'mã sp'!A:B,2,0)</f>
        <v>GM500</v>
      </c>
      <c r="AK1240" s="25" t="str">
        <f>VLOOKUP(AC1240,Data!A:F,6,0)</f>
        <v>K25TTM</v>
      </c>
      <c r="AL1240" s="20" t="str">
        <f t="shared" si="76"/>
        <v>6642 WM+ QBH Dy Lộc, Quảng Trạch</v>
      </c>
      <c r="AM1240" s="20" t="str">
        <f>VLOOKUP(AC1240,Data!A:M,13,0)</f>
        <v>0104918404-045</v>
      </c>
      <c r="AO1240" s="20" t="str">
        <f t="shared" si="77"/>
        <v/>
      </c>
      <c r="AP1240" s="20" t="str">
        <f>IF(AND(AM1240="0104918404",AO1240=""),"WIN"&amp;L1240,IF(AO1240="",VLOOKUP(AM1240,'mã win'!B:J,9,0),""))</f>
        <v>WIN-045</v>
      </c>
      <c r="AQ1240" s="25" t="str">
        <f t="shared" si="78"/>
        <v>WIN-045</v>
      </c>
      <c r="AR1240" s="1">
        <f t="shared" si="79"/>
        <v>599713.19999999995</v>
      </c>
    </row>
    <row r="1241" spans="1:44" x14ac:dyDescent="0.25">
      <c r="A1241" s="20">
        <v>8755</v>
      </c>
      <c r="B1241" s="21">
        <v>9106056997</v>
      </c>
      <c r="C1241" s="22">
        <v>45941</v>
      </c>
      <c r="D1241" s="22">
        <v>45946</v>
      </c>
      <c r="E1241" s="23">
        <v>45941.884333645801</v>
      </c>
      <c r="F1241" s="21" t="s">
        <v>8321</v>
      </c>
      <c r="G1241" s="22"/>
      <c r="H1241" s="20" t="s">
        <v>4127</v>
      </c>
      <c r="I1241" s="21" t="s">
        <v>4128</v>
      </c>
      <c r="J1241" s="20" t="s">
        <v>4129</v>
      </c>
      <c r="K1241" s="20" t="s">
        <v>4130</v>
      </c>
      <c r="L1241" s="21" t="s">
        <v>4665</v>
      </c>
      <c r="M1241" s="20" t="s">
        <v>4666</v>
      </c>
      <c r="N1241" s="20" t="s">
        <v>4667</v>
      </c>
      <c r="O1241" s="20">
        <v>10</v>
      </c>
      <c r="P1241" s="21" t="s">
        <v>4135</v>
      </c>
      <c r="Q1241" s="20" t="s">
        <v>4086</v>
      </c>
      <c r="R1241" s="21" t="s">
        <v>4136</v>
      </c>
      <c r="S1241" s="21" t="s">
        <v>4133</v>
      </c>
      <c r="T1241" s="20">
        <v>45588</v>
      </c>
      <c r="U1241" s="20">
        <v>3</v>
      </c>
      <c r="V1241" s="20">
        <v>0</v>
      </c>
      <c r="W1241" s="20" t="s">
        <v>4666</v>
      </c>
      <c r="Y1241" s="22">
        <v>45941.884330821798</v>
      </c>
      <c r="Z1241" s="20" t="s">
        <v>8322</v>
      </c>
      <c r="AA1241" s="20" t="s">
        <v>4134</v>
      </c>
      <c r="AB1241" s="27">
        <v>9106056997</v>
      </c>
      <c r="AC1241" s="25" t="str">
        <f>VLOOKUP(AB1241,Data!AF:AG,2,0)</f>
        <v>9106056997-00015105</v>
      </c>
      <c r="AE1241" s="25" t="str">
        <f>VLOOKUP(AC1241,Data!A:G,7,0)</f>
        <v>00015105</v>
      </c>
      <c r="AF1241" s="25" t="str">
        <f>VLOOKUP(AC1241,Data!A:D,4,0)</f>
        <v>11/10/2025</v>
      </c>
      <c r="AG1241" s="20" t="s">
        <v>373</v>
      </c>
      <c r="AH1241" s="25" t="s">
        <v>3612</v>
      </c>
      <c r="AI1241" s="25" t="str">
        <f>VLOOKUP(AG1241,'mã win'!B:K,10,0)</f>
        <v>B</v>
      </c>
      <c r="AJ1241" s="20" t="str">
        <f>VLOOKUP(Q1241,'mã sp'!A:B,2,0)</f>
        <v>TH200</v>
      </c>
      <c r="AK1241" s="25" t="str">
        <f>VLOOKUP(AC1241,Data!A:F,6,0)</f>
        <v>K25TTM</v>
      </c>
      <c r="AL1241" s="20" t="str">
        <f t="shared" si="76"/>
        <v>6894 WM+ HTH 06 Nguyễn Đình Liễn</v>
      </c>
      <c r="AM1241" s="20" t="str">
        <f>VLOOKUP(AC1241,Data!A:M,13,0)</f>
        <v>0104918404-004</v>
      </c>
      <c r="AO1241" s="20" t="str">
        <f t="shared" si="77"/>
        <v/>
      </c>
      <c r="AP1241" s="20" t="str">
        <f>IF(AND(AM1241="0104918404",AO1241=""),"WIN"&amp;L1241,IF(AO1241="",VLOOKUP(AM1241,'mã win'!B:J,9,0),""))</f>
        <v>WIN-HTH-00-004</v>
      </c>
      <c r="AQ1241" s="25" t="str">
        <f t="shared" si="78"/>
        <v>WIN-HTH-00-004</v>
      </c>
      <c r="AR1241" s="1">
        <f t="shared" si="79"/>
        <v>147705.12</v>
      </c>
    </row>
    <row r="1242" spans="1:44" x14ac:dyDescent="0.25">
      <c r="A1242" s="20">
        <v>8756</v>
      </c>
      <c r="B1242" s="21">
        <v>9106057001</v>
      </c>
      <c r="C1242" s="22">
        <v>45941</v>
      </c>
      <c r="D1242" s="22">
        <v>45946</v>
      </c>
      <c r="E1242" s="23">
        <v>45941.895451192097</v>
      </c>
      <c r="F1242" s="21" t="s">
        <v>8323</v>
      </c>
      <c r="G1242" s="22"/>
      <c r="H1242" s="20" t="s">
        <v>4127</v>
      </c>
      <c r="I1242" s="21" t="s">
        <v>4128</v>
      </c>
      <c r="J1242" s="20" t="s">
        <v>4129</v>
      </c>
      <c r="K1242" s="20" t="s">
        <v>4130</v>
      </c>
      <c r="L1242" s="21" t="s">
        <v>5013</v>
      </c>
      <c r="M1242" s="20" t="s">
        <v>5014</v>
      </c>
      <c r="N1242" s="20" t="s">
        <v>5015</v>
      </c>
      <c r="O1242" s="20">
        <v>10</v>
      </c>
      <c r="P1242" s="21" t="s">
        <v>4137</v>
      </c>
      <c r="Q1242" s="20" t="s">
        <v>4098</v>
      </c>
      <c r="R1242" s="21" t="s">
        <v>4138</v>
      </c>
      <c r="S1242" s="21" t="s">
        <v>4133</v>
      </c>
      <c r="T1242" s="20">
        <v>111058</v>
      </c>
      <c r="U1242" s="20">
        <v>2</v>
      </c>
      <c r="V1242" s="20">
        <v>0</v>
      </c>
      <c r="W1242" s="20" t="s">
        <v>5014</v>
      </c>
      <c r="X1242" s="20" t="s">
        <v>5016</v>
      </c>
      <c r="Y1242" s="22">
        <v>45941.895448263902</v>
      </c>
      <c r="AA1242" s="20" t="s">
        <v>4134</v>
      </c>
      <c r="AB1242" s="27">
        <v>9106057001</v>
      </c>
      <c r="AC1242" s="25" t="str">
        <f>VLOOKUP(AB1242,Data!AF:AG,2,0)</f>
        <v>9106057001-00033987</v>
      </c>
      <c r="AE1242" s="25" t="str">
        <f>VLOOKUP(AC1242,Data!A:G,7,0)</f>
        <v>00033987</v>
      </c>
      <c r="AF1242" s="25" t="str">
        <f>VLOOKUP(AC1242,Data!A:D,4,0)</f>
        <v>11/10/2025</v>
      </c>
      <c r="AG1242" s="20" t="s">
        <v>164</v>
      </c>
      <c r="AH1242" s="25" t="s">
        <v>3686</v>
      </c>
      <c r="AI1242" s="25" t="str">
        <f>VLOOKUP(AG1242,'mã win'!B:K,10,0)</f>
        <v>B</v>
      </c>
      <c r="AJ1242" s="20" t="str">
        <f>VLOOKUP(Q1242,'mã sp'!A:B,2,0)</f>
        <v>GM500</v>
      </c>
      <c r="AK1242" s="25" t="str">
        <f>VLOOKUP(AC1242,Data!A:F,6,0)</f>
        <v>K25TTM</v>
      </c>
      <c r="AL1242" s="20" t="str">
        <f t="shared" si="76"/>
        <v>4847 WM+ THA 321 Ngô Quyền</v>
      </c>
      <c r="AM1242" s="20" t="str">
        <f>VLOOKUP(AC1242,Data!A:M,13,0)</f>
        <v>0104918404-020</v>
      </c>
      <c r="AO1242" s="20" t="str">
        <f t="shared" si="77"/>
        <v/>
      </c>
      <c r="AP1242" s="20" t="str">
        <f>IF(AND(AM1242="0104918404",AO1242=""),"WIN"&amp;L1242,IF(AO1242="",VLOOKUP(AM1242,'mã win'!B:J,9,0),""))</f>
        <v>WIN-020</v>
      </c>
      <c r="AQ1242" s="25" t="str">
        <f t="shared" si="78"/>
        <v>WIN-020</v>
      </c>
      <c r="AR1242" s="1">
        <f t="shared" si="79"/>
        <v>239885.28</v>
      </c>
    </row>
    <row r="1243" spans="1:44" x14ac:dyDescent="0.25">
      <c r="A1243" s="20">
        <v>8757</v>
      </c>
      <c r="B1243" s="21">
        <v>9106057036</v>
      </c>
      <c r="C1243" s="22">
        <v>45941</v>
      </c>
      <c r="D1243" s="22">
        <v>45941</v>
      </c>
      <c r="E1243" s="23">
        <v>45941.902052314799</v>
      </c>
      <c r="F1243" s="21" t="s">
        <v>8324</v>
      </c>
      <c r="G1243" s="22"/>
      <c r="H1243" s="20" t="s">
        <v>4127</v>
      </c>
      <c r="I1243" s="21" t="s">
        <v>4128</v>
      </c>
      <c r="J1243" s="20" t="s">
        <v>4129</v>
      </c>
      <c r="K1243" s="20" t="s">
        <v>4130</v>
      </c>
      <c r="L1243" s="21" t="s">
        <v>4415</v>
      </c>
      <c r="M1243" s="20" t="s">
        <v>4416</v>
      </c>
      <c r="N1243" s="20" t="s">
        <v>4417</v>
      </c>
      <c r="O1243" s="20">
        <v>10</v>
      </c>
      <c r="P1243" s="21" t="s">
        <v>4168</v>
      </c>
      <c r="Q1243" s="20" t="s">
        <v>3992</v>
      </c>
      <c r="R1243" s="21" t="s">
        <v>4169</v>
      </c>
      <c r="S1243" s="21" t="s">
        <v>4133</v>
      </c>
      <c r="T1243" s="20">
        <v>111606</v>
      </c>
      <c r="U1243" s="20">
        <v>2</v>
      </c>
      <c r="V1243" s="20">
        <v>0</v>
      </c>
      <c r="W1243" s="20" t="s">
        <v>4416</v>
      </c>
      <c r="Y1243" s="22">
        <v>45941.9020492708</v>
      </c>
      <c r="AA1243" s="20" t="s">
        <v>4134</v>
      </c>
      <c r="AB1243" s="27">
        <v>9106057036</v>
      </c>
      <c r="AC1243" s="25" t="str">
        <f>VLOOKUP(AB1243,Data!AF:AG,2,0)</f>
        <v>9106057036-00081866</v>
      </c>
      <c r="AE1243" s="25" t="str">
        <f>VLOOKUP(AC1243,Data!A:G,7,0)</f>
        <v>00081866</v>
      </c>
      <c r="AF1243" s="25" t="str">
        <f>VLOOKUP(AC1243,Data!A:D,4,0)</f>
        <v>11/10/2025</v>
      </c>
      <c r="AG1243" s="20" t="s">
        <v>64</v>
      </c>
      <c r="AH1243" s="25" t="s">
        <v>3639</v>
      </c>
      <c r="AI1243" s="25" t="str">
        <f>VLOOKUP(AG1243,'mã win'!B:K,10,0)</f>
        <v>N</v>
      </c>
      <c r="AJ1243" s="20" t="str">
        <f>VLOOKUP(Q1243,'mã sp'!A:B,2,0)</f>
        <v>GXD500</v>
      </c>
      <c r="AK1243" s="25" t="str">
        <f>VLOOKUP(AC1243,Data!A:F,6,0)</f>
        <v>K25TTM</v>
      </c>
      <c r="AL1243" s="20" t="str">
        <f t="shared" si="76"/>
        <v>2AHH WM+ QNM 29 Cửa Đại</v>
      </c>
      <c r="AM1243" s="20" t="str">
        <f>VLOOKUP(AC1243,Data!A:M,13,0)</f>
        <v>0104918404-009</v>
      </c>
      <c r="AO1243" s="20" t="str">
        <f t="shared" si="77"/>
        <v/>
      </c>
      <c r="AP1243" s="20" t="str">
        <f>IF(AND(AM1243="0104918404",AO1243=""),"WIN"&amp;L1243,IF(AO1243="",VLOOKUP(AM1243,'mã win'!B:J,9,0),""))</f>
        <v>WIN-DNG-01-009</v>
      </c>
      <c r="AQ1243" s="25" t="str">
        <f t="shared" si="78"/>
        <v>WIN-DNG-01-009</v>
      </c>
      <c r="AR1243" s="1">
        <f t="shared" si="79"/>
        <v>241068.96</v>
      </c>
    </row>
    <row r="1244" spans="1:44" x14ac:dyDescent="0.25">
      <c r="A1244" s="20">
        <v>8758</v>
      </c>
      <c r="B1244" s="21">
        <v>9106057006</v>
      </c>
      <c r="C1244" s="22">
        <v>45941</v>
      </c>
      <c r="D1244" s="22">
        <v>45941</v>
      </c>
      <c r="E1244" s="23">
        <v>45941.904730520801</v>
      </c>
      <c r="F1244" s="21" t="s">
        <v>8325</v>
      </c>
      <c r="G1244" s="22"/>
      <c r="H1244" s="20" t="s">
        <v>4127</v>
      </c>
      <c r="I1244" s="21" t="s">
        <v>4128</v>
      </c>
      <c r="J1244" s="20" t="s">
        <v>4129</v>
      </c>
      <c r="K1244" s="20" t="s">
        <v>4130</v>
      </c>
      <c r="L1244" s="21" t="s">
        <v>5048</v>
      </c>
      <c r="M1244" s="20" t="s">
        <v>5049</v>
      </c>
      <c r="N1244" s="20" t="s">
        <v>5050</v>
      </c>
      <c r="O1244" s="20">
        <v>10</v>
      </c>
      <c r="P1244" s="21" t="s">
        <v>4150</v>
      </c>
      <c r="Q1244" s="20" t="s">
        <v>3966</v>
      </c>
      <c r="R1244" s="21" t="s">
        <v>4151</v>
      </c>
      <c r="S1244" s="21" t="s">
        <v>4133</v>
      </c>
      <c r="T1244" s="20">
        <v>70950</v>
      </c>
      <c r="U1244" s="20">
        <v>3</v>
      </c>
      <c r="V1244" s="20">
        <v>0</v>
      </c>
      <c r="W1244" s="20" t="s">
        <v>5051</v>
      </c>
      <c r="Y1244" s="22">
        <v>45941.904727465298</v>
      </c>
      <c r="Z1244" s="20" t="s">
        <v>8326</v>
      </c>
      <c r="AA1244" s="20" t="s">
        <v>4134</v>
      </c>
      <c r="AB1244" s="27">
        <v>9106057006</v>
      </c>
      <c r="AC1244" s="25" t="str">
        <f>VLOOKUP(AB1244,Data!AF:AG,2,0)</f>
        <v>9106057006-00048016</v>
      </c>
      <c r="AE1244" s="25" t="str">
        <f>VLOOKUP(AC1244,Data!A:G,7,0)</f>
        <v>00048016</v>
      </c>
      <c r="AF1244" s="25" t="str">
        <f>VLOOKUP(AC1244,Data!A:D,4,0)</f>
        <v>11/10/2025</v>
      </c>
      <c r="AG1244" s="20" t="s">
        <v>407</v>
      </c>
      <c r="AH1244" s="25" t="s">
        <v>3627</v>
      </c>
      <c r="AI1244" s="25" t="str">
        <f>VLOOKUP(AG1244,'mã win'!B:K,10,0)</f>
        <v>B</v>
      </c>
      <c r="AJ1244" s="20" t="str">
        <f>VLOOKUP(Q1244,'mã sp'!A:B,2,0)</f>
        <v>CN300</v>
      </c>
      <c r="AK1244" s="25" t="str">
        <f>VLOOKUP(AC1244,Data!A:F,6,0)</f>
        <v>K25TTM</v>
      </c>
      <c r="AL1244" s="20" t="str">
        <f t="shared" si="76"/>
        <v>3858 WM+ QNH Tổ 7, Khu 3 Hồng Gai, Hạ Lo</v>
      </c>
      <c r="AM1244" s="20" t="str">
        <f>VLOOKUP(AC1244,Data!A:M,13,0)</f>
        <v>0104918404-007</v>
      </c>
      <c r="AO1244" s="20" t="str">
        <f t="shared" si="77"/>
        <v/>
      </c>
      <c r="AP1244" s="20" t="str">
        <f>IF(AND(AM1244="0104918404",AO1244=""),"WIN"&amp;L1244,IF(AO1244="",VLOOKUP(AM1244,'mã win'!B:J,9,0),""))</f>
        <v>WIN-QNH-00-007</v>
      </c>
      <c r="AQ1244" s="25" t="str">
        <f t="shared" si="78"/>
        <v>WIN-QNH-00-007</v>
      </c>
      <c r="AR1244" s="1">
        <f t="shared" si="79"/>
        <v>229878</v>
      </c>
    </row>
    <row r="1245" spans="1:44" x14ac:dyDescent="0.25">
      <c r="A1245" s="20">
        <v>8759</v>
      </c>
      <c r="B1245" s="21">
        <v>9106057067</v>
      </c>
      <c r="C1245" s="22">
        <v>45941</v>
      </c>
      <c r="D1245" s="22">
        <v>45941</v>
      </c>
      <c r="E1245" s="23">
        <v>45941.912009293999</v>
      </c>
      <c r="F1245" s="21" t="s">
        <v>8327</v>
      </c>
      <c r="G1245" s="22"/>
      <c r="H1245" s="20" t="s">
        <v>4127</v>
      </c>
      <c r="I1245" s="21" t="s">
        <v>4128</v>
      </c>
      <c r="J1245" s="20" t="s">
        <v>4129</v>
      </c>
      <c r="K1245" s="20" t="s">
        <v>4130</v>
      </c>
      <c r="L1245" s="21" t="s">
        <v>8328</v>
      </c>
      <c r="M1245" s="20" t="s">
        <v>8329</v>
      </c>
      <c r="N1245" s="20" t="s">
        <v>8330</v>
      </c>
      <c r="O1245" s="20">
        <v>10</v>
      </c>
      <c r="P1245" s="21" t="s">
        <v>4137</v>
      </c>
      <c r="Q1245" s="20" t="s">
        <v>4098</v>
      </c>
      <c r="R1245" s="21" t="s">
        <v>4138</v>
      </c>
      <c r="S1245" s="21" t="s">
        <v>4133</v>
      </c>
      <c r="T1245" s="20">
        <v>111058</v>
      </c>
      <c r="U1245" s="20">
        <v>2</v>
      </c>
      <c r="V1245" s="20">
        <v>0</v>
      </c>
      <c r="W1245" s="20" t="s">
        <v>8329</v>
      </c>
      <c r="X1245" s="20" t="s">
        <v>8331</v>
      </c>
      <c r="Y1245" s="22">
        <v>45941.912006250001</v>
      </c>
      <c r="AA1245" s="20" t="s">
        <v>4134</v>
      </c>
      <c r="AB1245" s="27">
        <v>9106057067</v>
      </c>
      <c r="AC1245" s="25" t="str">
        <f>VLOOKUP(AB1245,Data!AF:AG,2,0)</f>
        <v>9106057067-00161507</v>
      </c>
      <c r="AE1245" s="25" t="str">
        <f>VLOOKUP(AC1245,Data!A:G,7,0)</f>
        <v>00161507</v>
      </c>
      <c r="AF1245" s="25" t="str">
        <f>VLOOKUP(AC1245,Data!A:D,4,0)</f>
        <v>11/10/2025</v>
      </c>
      <c r="AG1245" s="20" t="s">
        <v>198</v>
      </c>
      <c r="AH1245" s="25" t="s">
        <v>9960</v>
      </c>
      <c r="AI1245" s="25" t="str">
        <f>VLOOKUP(AG1245,'mã win'!B:K,10,0)</f>
        <v>N</v>
      </c>
      <c r="AJ1245" s="20" t="str">
        <f>VLOOKUP(Q1245,'mã sp'!A:B,2,0)</f>
        <v>GM500</v>
      </c>
      <c r="AK1245" s="25" t="str">
        <f>VLOOKUP(AC1245,Data!A:F,6,0)</f>
        <v>K25TTM</v>
      </c>
      <c r="AL1245" s="20" t="str">
        <f t="shared" si="76"/>
        <v>2641 WM+ HCM Lương Định Của</v>
      </c>
      <c r="AM1245" s="20" t="str">
        <f>VLOOKUP(AC1245,Data!A:M,13,0)</f>
        <v>0104918404</v>
      </c>
      <c r="AN1245" s="20">
        <f>MATCH(L1245,[1]Khach_hang!$O:$O,0)</f>
        <v>327</v>
      </c>
      <c r="AO1245" s="20" t="str">
        <f t="shared" si="77"/>
        <v>WIN2641</v>
      </c>
      <c r="AP1245" s="20" t="str">
        <f>IF(AND(AM1245="0104918404",AO1245=""),"WIN"&amp;L1245,IF(AO1245="",VLOOKUP(AM1245,'mã win'!B:J,9,0),""))</f>
        <v/>
      </c>
      <c r="AQ1245" s="25" t="str">
        <f t="shared" si="78"/>
        <v>WIN2641</v>
      </c>
      <c r="AR1245" s="1">
        <f t="shared" si="79"/>
        <v>239885.28</v>
      </c>
    </row>
    <row r="1246" spans="1:44" x14ac:dyDescent="0.25">
      <c r="A1246" s="20">
        <v>8760</v>
      </c>
      <c r="B1246" s="21">
        <v>9106057067</v>
      </c>
      <c r="C1246" s="22">
        <v>45941</v>
      </c>
      <c r="D1246" s="22">
        <v>45941</v>
      </c>
      <c r="E1246" s="23">
        <v>45941.912009293999</v>
      </c>
      <c r="F1246" s="21" t="s">
        <v>8327</v>
      </c>
      <c r="G1246" s="22"/>
      <c r="H1246" s="20" t="s">
        <v>4127</v>
      </c>
      <c r="I1246" s="21" t="s">
        <v>4128</v>
      </c>
      <c r="J1246" s="20" t="s">
        <v>4129</v>
      </c>
      <c r="K1246" s="20" t="s">
        <v>4130</v>
      </c>
      <c r="L1246" s="21" t="s">
        <v>8328</v>
      </c>
      <c r="M1246" s="20" t="s">
        <v>8329</v>
      </c>
      <c r="N1246" s="20" t="s">
        <v>8330</v>
      </c>
      <c r="O1246" s="20">
        <v>20</v>
      </c>
      <c r="P1246" s="21" t="s">
        <v>4150</v>
      </c>
      <c r="Q1246" s="20" t="s">
        <v>3966</v>
      </c>
      <c r="R1246" s="21" t="s">
        <v>4151</v>
      </c>
      <c r="S1246" s="21" t="s">
        <v>4133</v>
      </c>
      <c r="T1246" s="20">
        <v>70950</v>
      </c>
      <c r="U1246" s="20">
        <v>3</v>
      </c>
      <c r="V1246" s="20">
        <v>0</v>
      </c>
      <c r="W1246" s="20" t="s">
        <v>8329</v>
      </c>
      <c r="X1246" s="20" t="s">
        <v>8331</v>
      </c>
      <c r="Y1246" s="22">
        <v>45941.912006250001</v>
      </c>
      <c r="AA1246" s="20" t="s">
        <v>4134</v>
      </c>
      <c r="AB1246" s="27">
        <v>9106057067</v>
      </c>
      <c r="AC1246" s="25" t="str">
        <f>VLOOKUP(AB1246,Data!AF:AG,2,0)</f>
        <v>9106057067-00161507</v>
      </c>
      <c r="AE1246" s="25" t="str">
        <f>VLOOKUP(AC1246,Data!A:G,7,0)</f>
        <v>00161507</v>
      </c>
      <c r="AF1246" s="25" t="str">
        <f>VLOOKUP(AC1246,Data!A:D,4,0)</f>
        <v>11/10/2025</v>
      </c>
      <c r="AG1246" s="20" t="s">
        <v>198</v>
      </c>
      <c r="AH1246" s="25" t="s">
        <v>9960</v>
      </c>
      <c r="AI1246" s="25" t="str">
        <f>VLOOKUP(AG1246,'mã win'!B:K,10,0)</f>
        <v>N</v>
      </c>
      <c r="AJ1246" s="20" t="str">
        <f>VLOOKUP(Q1246,'mã sp'!A:B,2,0)</f>
        <v>CN300</v>
      </c>
      <c r="AK1246" s="25" t="str">
        <f>VLOOKUP(AC1246,Data!A:F,6,0)</f>
        <v>K25TTM</v>
      </c>
      <c r="AL1246" s="20" t="str">
        <f t="shared" si="76"/>
        <v>2641 WM+ HCM Lương Định Của</v>
      </c>
      <c r="AM1246" s="20" t="str">
        <f>VLOOKUP(AC1246,Data!A:M,13,0)</f>
        <v>0104918404</v>
      </c>
      <c r="AN1246" s="20">
        <f>MATCH(L1246,[1]Khach_hang!$O:$O,0)</f>
        <v>327</v>
      </c>
      <c r="AO1246" s="20" t="str">
        <f t="shared" si="77"/>
        <v>WIN2641</v>
      </c>
      <c r="AP1246" s="20" t="str">
        <f>IF(AND(AM1246="0104918404",AO1246=""),"WIN"&amp;L1246,IF(AO1246="",VLOOKUP(AM1246,'mã win'!B:J,9,0),""))</f>
        <v/>
      </c>
      <c r="AQ1246" s="25" t="str">
        <f t="shared" si="78"/>
        <v>WIN2641</v>
      </c>
      <c r="AR1246" s="1">
        <f t="shared" si="79"/>
        <v>229878</v>
      </c>
    </row>
    <row r="1247" spans="1:44" x14ac:dyDescent="0.25">
      <c r="A1247" s="20">
        <v>8761</v>
      </c>
      <c r="B1247" s="21">
        <v>9106057067</v>
      </c>
      <c r="C1247" s="22">
        <v>45941</v>
      </c>
      <c r="D1247" s="22">
        <v>45941</v>
      </c>
      <c r="E1247" s="23">
        <v>45941.912009293999</v>
      </c>
      <c r="F1247" s="21" t="s">
        <v>8327</v>
      </c>
      <c r="G1247" s="22"/>
      <c r="H1247" s="20" t="s">
        <v>4127</v>
      </c>
      <c r="I1247" s="21" t="s">
        <v>4128</v>
      </c>
      <c r="J1247" s="20" t="s">
        <v>4129</v>
      </c>
      <c r="K1247" s="20" t="s">
        <v>4130</v>
      </c>
      <c r="L1247" s="21" t="s">
        <v>8328</v>
      </c>
      <c r="M1247" s="20" t="s">
        <v>8329</v>
      </c>
      <c r="N1247" s="20" t="s">
        <v>8330</v>
      </c>
      <c r="O1247" s="20">
        <v>30</v>
      </c>
      <c r="P1247" s="21" t="s">
        <v>4152</v>
      </c>
      <c r="Q1247" s="20" t="s">
        <v>4012</v>
      </c>
      <c r="R1247" s="21" t="s">
        <v>4153</v>
      </c>
      <c r="S1247" s="21" t="s">
        <v>4133</v>
      </c>
      <c r="T1247" s="20">
        <v>50182</v>
      </c>
      <c r="U1247" s="20">
        <v>3</v>
      </c>
      <c r="V1247" s="20">
        <v>0</v>
      </c>
      <c r="W1247" s="20" t="s">
        <v>8329</v>
      </c>
      <c r="X1247" s="20" t="s">
        <v>8331</v>
      </c>
      <c r="Y1247" s="22">
        <v>45941.912006250001</v>
      </c>
      <c r="AA1247" s="20" t="s">
        <v>4134</v>
      </c>
      <c r="AB1247" s="27">
        <v>9106057067</v>
      </c>
      <c r="AC1247" s="25" t="str">
        <f>VLOOKUP(AB1247,Data!AF:AG,2,0)</f>
        <v>9106057067-00161507</v>
      </c>
      <c r="AE1247" s="25" t="str">
        <f>VLOOKUP(AC1247,Data!A:G,7,0)</f>
        <v>00161507</v>
      </c>
      <c r="AF1247" s="25" t="str">
        <f>VLOOKUP(AC1247,Data!A:D,4,0)</f>
        <v>11/10/2025</v>
      </c>
      <c r="AG1247" s="20" t="s">
        <v>198</v>
      </c>
      <c r="AH1247" s="25" t="s">
        <v>9960</v>
      </c>
      <c r="AI1247" s="25" t="str">
        <f>VLOOKUP(AG1247,'mã win'!B:K,10,0)</f>
        <v>N</v>
      </c>
      <c r="AJ1247" s="20" t="str">
        <f>VLOOKUP(Q1247,'mã sp'!A:B,2,0)</f>
        <v>GTLX250G</v>
      </c>
      <c r="AK1247" s="25" t="str">
        <f>VLOOKUP(AC1247,Data!A:F,6,0)</f>
        <v>K25TTM</v>
      </c>
      <c r="AL1247" s="20" t="str">
        <f t="shared" si="76"/>
        <v>2641 WM+ HCM Lương Định Của</v>
      </c>
      <c r="AM1247" s="20" t="str">
        <f>VLOOKUP(AC1247,Data!A:M,13,0)</f>
        <v>0104918404</v>
      </c>
      <c r="AN1247" s="20">
        <f>MATCH(L1247,[1]Khach_hang!$O:$O,0)</f>
        <v>327</v>
      </c>
      <c r="AO1247" s="20" t="str">
        <f t="shared" si="77"/>
        <v>WIN2641</v>
      </c>
      <c r="AP1247" s="20" t="str">
        <f>IF(AND(AM1247="0104918404",AO1247=""),"WIN"&amp;L1247,IF(AO1247="",VLOOKUP(AM1247,'mã win'!B:J,9,0),""))</f>
        <v/>
      </c>
      <c r="AQ1247" s="25" t="str">
        <f t="shared" si="78"/>
        <v>WIN2641</v>
      </c>
      <c r="AR1247" s="1">
        <f t="shared" si="79"/>
        <v>162589.68</v>
      </c>
    </row>
    <row r="1248" spans="1:44" x14ac:dyDescent="0.25">
      <c r="A1248" s="20">
        <v>8762</v>
      </c>
      <c r="B1248" s="21">
        <v>9106057067</v>
      </c>
      <c r="C1248" s="22">
        <v>45941</v>
      </c>
      <c r="D1248" s="22">
        <v>45941</v>
      </c>
      <c r="E1248" s="23">
        <v>45941.912009293999</v>
      </c>
      <c r="F1248" s="21" t="s">
        <v>8327</v>
      </c>
      <c r="G1248" s="22"/>
      <c r="H1248" s="20" t="s">
        <v>4127</v>
      </c>
      <c r="I1248" s="21" t="s">
        <v>4128</v>
      </c>
      <c r="J1248" s="20" t="s">
        <v>4129</v>
      </c>
      <c r="K1248" s="20" t="s">
        <v>4130</v>
      </c>
      <c r="L1248" s="21" t="s">
        <v>8328</v>
      </c>
      <c r="M1248" s="20" t="s">
        <v>8329</v>
      </c>
      <c r="N1248" s="20" t="s">
        <v>8330</v>
      </c>
      <c r="O1248" s="20">
        <v>40</v>
      </c>
      <c r="P1248" s="21" t="s">
        <v>4135</v>
      </c>
      <c r="Q1248" s="20" t="s">
        <v>4086</v>
      </c>
      <c r="R1248" s="21" t="s">
        <v>4136</v>
      </c>
      <c r="S1248" s="21" t="s">
        <v>4133</v>
      </c>
      <c r="T1248" s="20">
        <v>45588</v>
      </c>
      <c r="U1248" s="20">
        <v>1</v>
      </c>
      <c r="V1248" s="20">
        <v>0</v>
      </c>
      <c r="W1248" s="20" t="s">
        <v>8329</v>
      </c>
      <c r="X1248" s="20" t="s">
        <v>8331</v>
      </c>
      <c r="Y1248" s="22">
        <v>45941.912006250001</v>
      </c>
      <c r="AA1248" s="20" t="s">
        <v>4134</v>
      </c>
      <c r="AB1248" s="27">
        <v>9106057067</v>
      </c>
      <c r="AC1248" s="25" t="str">
        <f>VLOOKUP(AB1248,Data!AF:AG,2,0)</f>
        <v>9106057067-00161507</v>
      </c>
      <c r="AE1248" s="25" t="str">
        <f>VLOOKUP(AC1248,Data!A:G,7,0)</f>
        <v>00161507</v>
      </c>
      <c r="AF1248" s="25" t="str">
        <f>VLOOKUP(AC1248,Data!A:D,4,0)</f>
        <v>11/10/2025</v>
      </c>
      <c r="AG1248" s="20" t="s">
        <v>198</v>
      </c>
      <c r="AH1248" s="25" t="s">
        <v>9960</v>
      </c>
      <c r="AI1248" s="25" t="str">
        <f>VLOOKUP(AG1248,'mã win'!B:K,10,0)</f>
        <v>N</v>
      </c>
      <c r="AJ1248" s="20" t="str">
        <f>VLOOKUP(Q1248,'mã sp'!A:B,2,0)</f>
        <v>TH200</v>
      </c>
      <c r="AK1248" s="25" t="str">
        <f>VLOOKUP(AC1248,Data!A:F,6,0)</f>
        <v>K25TTM</v>
      </c>
      <c r="AL1248" s="20" t="str">
        <f t="shared" si="76"/>
        <v>2641 WM+ HCM Lương Định Của</v>
      </c>
      <c r="AM1248" s="20" t="str">
        <f>VLOOKUP(AC1248,Data!A:M,13,0)</f>
        <v>0104918404</v>
      </c>
      <c r="AN1248" s="20">
        <f>MATCH(L1248,[1]Khach_hang!$O:$O,0)</f>
        <v>327</v>
      </c>
      <c r="AO1248" s="20" t="str">
        <f t="shared" si="77"/>
        <v>WIN2641</v>
      </c>
      <c r="AP1248" s="20" t="str">
        <f>IF(AND(AM1248="0104918404",AO1248=""),"WIN"&amp;L1248,IF(AO1248="",VLOOKUP(AM1248,'mã win'!B:J,9,0),""))</f>
        <v/>
      </c>
      <c r="AQ1248" s="25" t="str">
        <f t="shared" si="78"/>
        <v>WIN2641</v>
      </c>
      <c r="AR1248" s="1">
        <f t="shared" si="79"/>
        <v>49235.040000000001</v>
      </c>
    </row>
    <row r="1249" spans="1:44" x14ac:dyDescent="0.25">
      <c r="A1249" s="20">
        <v>8763</v>
      </c>
      <c r="B1249" s="21">
        <v>9106057083</v>
      </c>
      <c r="C1249" s="22">
        <v>45941</v>
      </c>
      <c r="D1249" s="22">
        <v>45941</v>
      </c>
      <c r="E1249" s="23">
        <v>45941.931675312502</v>
      </c>
      <c r="F1249" s="21" t="s">
        <v>8332</v>
      </c>
      <c r="G1249" s="22"/>
      <c r="H1249" s="20" t="s">
        <v>4127</v>
      </c>
      <c r="I1249" s="21" t="s">
        <v>4128</v>
      </c>
      <c r="J1249" s="20" t="s">
        <v>4129</v>
      </c>
      <c r="K1249" s="20" t="s">
        <v>4130</v>
      </c>
      <c r="L1249" s="21" t="s">
        <v>8333</v>
      </c>
      <c r="M1249" s="20" t="s">
        <v>8334</v>
      </c>
      <c r="N1249" s="20" t="s">
        <v>8335</v>
      </c>
      <c r="O1249" s="20">
        <v>10</v>
      </c>
      <c r="P1249" s="21" t="s">
        <v>4139</v>
      </c>
      <c r="Q1249" s="20" t="s">
        <v>3948</v>
      </c>
      <c r="R1249" s="21" t="s">
        <v>4140</v>
      </c>
      <c r="S1249" s="21" t="s">
        <v>4133</v>
      </c>
      <c r="T1249" s="20">
        <v>74250</v>
      </c>
      <c r="U1249" s="20">
        <v>1</v>
      </c>
      <c r="V1249" s="20">
        <v>0</v>
      </c>
      <c r="W1249" s="20" t="s">
        <v>8336</v>
      </c>
      <c r="Y1249" s="22">
        <v>45941.931672141203</v>
      </c>
      <c r="AA1249" s="20" t="s">
        <v>4134</v>
      </c>
      <c r="AB1249" s="27">
        <v>9106057083</v>
      </c>
      <c r="AC1249" s="25" t="str">
        <f>VLOOKUP(AB1249,Data!AF:AG,2,0)</f>
        <v>9106057083-00008256</v>
      </c>
      <c r="AE1249" s="25" t="str">
        <f>VLOOKUP(AC1249,Data!A:G,7,0)</f>
        <v>00008256</v>
      </c>
      <c r="AF1249" s="25" t="str">
        <f>VLOOKUP(AC1249,Data!A:D,4,0)</f>
        <v>11/10/2025</v>
      </c>
      <c r="AG1249" s="20" t="s">
        <v>46</v>
      </c>
      <c r="AH1249" s="25" t="s">
        <v>3859</v>
      </c>
      <c r="AI1249" s="25" t="str">
        <f>VLOOKUP(AG1249,'mã win'!B:K,10,0)</f>
        <v>B</v>
      </c>
      <c r="AJ1249" s="20" t="str">
        <f>VLOOKUP(Q1249,'mã sp'!A:B,2,0)</f>
        <v>CC300</v>
      </c>
      <c r="AK1249" s="25" t="str">
        <f>VLOOKUP(AC1249,Data!A:F,6,0)</f>
        <v>K25TTM</v>
      </c>
      <c r="AL1249" s="20" t="str">
        <f t="shared" si="76"/>
        <v>2AY0 WM+ NDH Khu Đông Bình, Nghĩa Hưng</v>
      </c>
      <c r="AM1249" s="20" t="str">
        <f>VLOOKUP(AC1249,Data!A:M,13,0)</f>
        <v>0104918404-064</v>
      </c>
      <c r="AO1249" s="20" t="str">
        <f t="shared" si="77"/>
        <v/>
      </c>
      <c r="AP1249" s="20" t="str">
        <f>IF(AND(AM1249="0104918404",AO1249=""),"WIN"&amp;L1249,IF(AO1249="",VLOOKUP(AM1249,'mã win'!B:J,9,0),""))</f>
        <v>WIN-064</v>
      </c>
      <c r="AQ1249" s="25" t="str">
        <f t="shared" si="78"/>
        <v>WIN-064</v>
      </c>
      <c r="AR1249" s="1">
        <f t="shared" si="79"/>
        <v>80190</v>
      </c>
    </row>
    <row r="1250" spans="1:44" x14ac:dyDescent="0.25">
      <c r="A1250" s="20">
        <v>8764</v>
      </c>
      <c r="B1250" s="21">
        <v>9106057106</v>
      </c>
      <c r="C1250" s="22">
        <v>45941</v>
      </c>
      <c r="D1250" s="22">
        <v>45941</v>
      </c>
      <c r="E1250" s="23">
        <v>45941.938441469902</v>
      </c>
      <c r="F1250" s="21" t="s">
        <v>8337</v>
      </c>
      <c r="G1250" s="22"/>
      <c r="H1250" s="20" t="s">
        <v>4127</v>
      </c>
      <c r="I1250" s="21" t="s">
        <v>4128</v>
      </c>
      <c r="J1250" s="20" t="s">
        <v>4129</v>
      </c>
      <c r="K1250" s="20" t="s">
        <v>4130</v>
      </c>
      <c r="L1250" s="21" t="s">
        <v>8338</v>
      </c>
      <c r="M1250" s="20" t="s">
        <v>8339</v>
      </c>
      <c r="N1250" s="20" t="s">
        <v>8340</v>
      </c>
      <c r="O1250" s="20">
        <v>10</v>
      </c>
      <c r="P1250" s="21" t="s">
        <v>4152</v>
      </c>
      <c r="Q1250" s="20" t="s">
        <v>4012</v>
      </c>
      <c r="R1250" s="21" t="s">
        <v>4153</v>
      </c>
      <c r="S1250" s="21" t="s">
        <v>4133</v>
      </c>
      <c r="T1250" s="20">
        <v>50182</v>
      </c>
      <c r="U1250" s="20">
        <v>1</v>
      </c>
      <c r="V1250" s="20">
        <v>0</v>
      </c>
      <c r="W1250" s="20" t="s">
        <v>8339</v>
      </c>
      <c r="Y1250" s="22">
        <v>45941.938439502301</v>
      </c>
      <c r="AA1250" s="20" t="s">
        <v>4134</v>
      </c>
      <c r="AB1250" s="27">
        <v>9106057106</v>
      </c>
      <c r="AC1250" s="25" t="str">
        <f>VLOOKUP(AB1250,Data!AF:AG,2,0)</f>
        <v>9106057106-00035758</v>
      </c>
      <c r="AE1250" s="25" t="str">
        <f>VLOOKUP(AC1250,Data!A:G,7,0)</f>
        <v>00035758</v>
      </c>
      <c r="AF1250" s="25" t="str">
        <f>VLOOKUP(AC1250,Data!A:D,4,0)</f>
        <v>11/10/2025</v>
      </c>
      <c r="AG1250" s="20" t="s">
        <v>605</v>
      </c>
      <c r="AH1250" s="25" t="s">
        <v>3711</v>
      </c>
      <c r="AI1250" s="25" t="str">
        <f>VLOOKUP(AG1250,'mã win'!B:K,10,0)</f>
        <v>B</v>
      </c>
      <c r="AJ1250" s="20" t="str">
        <f>VLOOKUP(Q1250,'mã sp'!A:B,2,0)</f>
        <v>GTLX250G</v>
      </c>
      <c r="AK1250" s="25" t="str">
        <f>VLOOKUP(AC1250,Data!A:F,6,0)</f>
        <v>K25TTM</v>
      </c>
      <c r="AL1250" s="20" t="str">
        <f t="shared" si="76"/>
        <v>6761 WM+ HPG Phương Chử Tây, An Lão</v>
      </c>
      <c r="AM1250" s="20" t="str">
        <f>VLOOKUP(AC1250,Data!A:M,13,0)</f>
        <v>0104918404-025</v>
      </c>
      <c r="AO1250" s="20" t="str">
        <f t="shared" si="77"/>
        <v/>
      </c>
      <c r="AP1250" s="20" t="str">
        <f>IF(AND(AM1250="0104918404",AO1250=""),"WIN"&amp;L1250,IF(AO1250="",VLOOKUP(AM1250,'mã win'!B:J,9,0),""))</f>
        <v>WIN-025</v>
      </c>
      <c r="AQ1250" s="25" t="str">
        <f t="shared" si="78"/>
        <v>WIN-025</v>
      </c>
      <c r="AR1250" s="1">
        <f t="shared" si="79"/>
        <v>54196.56</v>
      </c>
    </row>
    <row r="1251" spans="1:44" x14ac:dyDescent="0.25">
      <c r="A1251" s="20">
        <v>8765</v>
      </c>
      <c r="B1251" s="21">
        <v>9106057131</v>
      </c>
      <c r="C1251" s="22">
        <v>45942</v>
      </c>
      <c r="D1251" s="22">
        <v>45942</v>
      </c>
      <c r="E1251" s="23">
        <v>45942.2627128819</v>
      </c>
      <c r="F1251" s="21" t="s">
        <v>8341</v>
      </c>
      <c r="G1251" s="22"/>
      <c r="H1251" s="20" t="s">
        <v>4127</v>
      </c>
      <c r="I1251" s="21" t="s">
        <v>4128</v>
      </c>
      <c r="J1251" s="20" t="s">
        <v>4129</v>
      </c>
      <c r="K1251" s="20" t="s">
        <v>4130</v>
      </c>
      <c r="L1251" s="21" t="s">
        <v>8342</v>
      </c>
      <c r="M1251" s="20" t="s">
        <v>8343</v>
      </c>
      <c r="N1251" s="20" t="s">
        <v>8344</v>
      </c>
      <c r="O1251" s="20">
        <v>10</v>
      </c>
      <c r="P1251" s="21" t="s">
        <v>4141</v>
      </c>
      <c r="Q1251" s="20" t="s">
        <v>4058</v>
      </c>
      <c r="R1251" s="21" t="s">
        <v>4142</v>
      </c>
      <c r="S1251" s="21" t="s">
        <v>4133</v>
      </c>
      <c r="T1251" s="20">
        <v>37720</v>
      </c>
      <c r="U1251" s="20">
        <v>1</v>
      </c>
      <c r="V1251" s="20">
        <v>0</v>
      </c>
      <c r="W1251" s="20" t="s">
        <v>8343</v>
      </c>
      <c r="Y1251" s="22">
        <v>45942.262706134301</v>
      </c>
      <c r="AA1251" s="20" t="s">
        <v>4134</v>
      </c>
      <c r="AB1251" s="27">
        <v>9106057131</v>
      </c>
      <c r="AC1251" s="25" t="str">
        <f>VLOOKUP(AB1251,Data!AF:AG,2,0)</f>
        <v>9106057131-00037859</v>
      </c>
      <c r="AE1251" s="25" t="str">
        <f>VLOOKUP(AC1251,Data!A:G,7,0)</f>
        <v>00037859</v>
      </c>
      <c r="AF1251" s="25" t="str">
        <f>VLOOKUP(AC1251,Data!A:D,4,0)</f>
        <v>12/10/2025</v>
      </c>
      <c r="AG1251" s="20" t="s">
        <v>107</v>
      </c>
      <c r="AH1251" s="25" t="s">
        <v>3829</v>
      </c>
      <c r="AI1251" s="25" t="str">
        <f>VLOOKUP(AG1251,'mã win'!B:K,10,0)</f>
        <v>B</v>
      </c>
      <c r="AJ1251" s="20" t="str">
        <f>VLOOKUP(Q1251,'mã sp'!A:B,2,0)</f>
        <v>MNH250</v>
      </c>
      <c r="AK1251" s="25" t="str">
        <f>VLOOKUP(AC1251,Data!A:F,6,0)</f>
        <v>K25TTM</v>
      </c>
      <c r="AL1251" s="20" t="str">
        <f t="shared" si="76"/>
        <v>6175 WM+ NAN Diễn Kỷ, Diễn Châu</v>
      </c>
      <c r="AM1251" s="20" t="str">
        <f>VLOOKUP(AC1251,Data!A:M,13,0)</f>
        <v>0104918404-058</v>
      </c>
      <c r="AO1251" s="20" t="str">
        <f t="shared" si="77"/>
        <v/>
      </c>
      <c r="AP1251" s="20" t="str">
        <f>IF(AND(AM1251="0104918404",AO1251=""),"WIN"&amp;L1251,IF(AO1251="",VLOOKUP(AM1251,'mã win'!B:J,9,0),""))</f>
        <v>WIN-058</v>
      </c>
      <c r="AQ1251" s="25" t="str">
        <f t="shared" si="78"/>
        <v>WIN-058</v>
      </c>
      <c r="AR1251" s="1">
        <f t="shared" si="79"/>
        <v>40737.599999999999</v>
      </c>
    </row>
    <row r="1252" spans="1:44" x14ac:dyDescent="0.25">
      <c r="A1252" s="20">
        <v>8766</v>
      </c>
      <c r="B1252" s="21">
        <v>9106057164</v>
      </c>
      <c r="C1252" s="22">
        <v>45942</v>
      </c>
      <c r="D1252" s="22">
        <v>45947</v>
      </c>
      <c r="E1252" s="23">
        <v>45942.2932512384</v>
      </c>
      <c r="F1252" s="21" t="s">
        <v>8345</v>
      </c>
      <c r="G1252" s="22"/>
      <c r="H1252" s="20" t="s">
        <v>4127</v>
      </c>
      <c r="I1252" s="21" t="s">
        <v>4128</v>
      </c>
      <c r="J1252" s="20" t="s">
        <v>4129</v>
      </c>
      <c r="K1252" s="20" t="s">
        <v>4130</v>
      </c>
      <c r="L1252" s="21" t="s">
        <v>4852</v>
      </c>
      <c r="M1252" s="20" t="s">
        <v>4853</v>
      </c>
      <c r="N1252" s="20" t="s">
        <v>4854</v>
      </c>
      <c r="O1252" s="20">
        <v>10</v>
      </c>
      <c r="P1252" s="21" t="s">
        <v>4137</v>
      </c>
      <c r="Q1252" s="20" t="s">
        <v>4098</v>
      </c>
      <c r="R1252" s="21" t="s">
        <v>4138</v>
      </c>
      <c r="S1252" s="21" t="s">
        <v>4133</v>
      </c>
      <c r="T1252" s="20">
        <v>111058</v>
      </c>
      <c r="U1252" s="20">
        <v>2</v>
      </c>
      <c r="V1252" s="20">
        <v>0</v>
      </c>
      <c r="W1252" s="20" t="s">
        <v>4853</v>
      </c>
      <c r="Y1252" s="22">
        <v>45942.293244641201</v>
      </c>
      <c r="AA1252" s="20" t="s">
        <v>4134</v>
      </c>
      <c r="AB1252" s="27">
        <v>9106057164</v>
      </c>
      <c r="AC1252" s="25" t="str">
        <f>VLOOKUP(AB1252,Data!AF:AG,2,0)</f>
        <v>9106057164-00018412</v>
      </c>
      <c r="AE1252" s="25" t="str">
        <f>VLOOKUP(AC1252,Data!A:G,7,0)</f>
        <v>00018412</v>
      </c>
      <c r="AF1252" s="25" t="str">
        <f>VLOOKUP(AC1252,Data!A:D,4,0)</f>
        <v>12/10/2025</v>
      </c>
      <c r="AG1252" s="20" t="s">
        <v>125</v>
      </c>
      <c r="AH1252" s="25" t="s">
        <v>3606</v>
      </c>
      <c r="AI1252" s="25" t="str">
        <f>VLOOKUP(AG1252,'mã win'!B:K,10,0)</f>
        <v>B</v>
      </c>
      <c r="AJ1252" s="20" t="str">
        <f>VLOOKUP(Q1252,'mã sp'!A:B,2,0)</f>
        <v>GM500</v>
      </c>
      <c r="AK1252" s="25" t="str">
        <f>VLOOKUP(AC1252,Data!A:F,6,0)</f>
        <v>K25TTM</v>
      </c>
      <c r="AL1252" s="20" t="str">
        <f t="shared" si="76"/>
        <v>2AKL WM+ PTO Khu 2, Trạm Thản</v>
      </c>
      <c r="AM1252" s="20" t="str">
        <f>VLOOKUP(AC1252,Data!A:M,13,0)</f>
        <v>0104918404-003</v>
      </c>
      <c r="AO1252" s="20" t="str">
        <f t="shared" si="77"/>
        <v/>
      </c>
      <c r="AP1252" s="20" t="str">
        <f>IF(AND(AM1252="0104918404",AO1252=""),"WIN"&amp;L1252,IF(AO1252="",VLOOKUP(AM1252,'mã win'!B:J,9,0),""))</f>
        <v>WIN-PTO-00-003</v>
      </c>
      <c r="AQ1252" s="25" t="str">
        <f t="shared" si="78"/>
        <v>WIN-PTO-00-003</v>
      </c>
      <c r="AR1252" s="1">
        <f t="shared" si="79"/>
        <v>239885.28</v>
      </c>
    </row>
    <row r="1253" spans="1:44" x14ac:dyDescent="0.25">
      <c r="A1253" s="20">
        <v>8767</v>
      </c>
      <c r="B1253" s="21">
        <v>9106057184</v>
      </c>
      <c r="C1253" s="22">
        <v>45942</v>
      </c>
      <c r="D1253" s="22">
        <v>45942</v>
      </c>
      <c r="E1253" s="23">
        <v>45942.3052179398</v>
      </c>
      <c r="F1253" s="21" t="s">
        <v>8346</v>
      </c>
      <c r="G1253" s="22"/>
      <c r="H1253" s="20" t="s">
        <v>4127</v>
      </c>
      <c r="I1253" s="21" t="s">
        <v>4128</v>
      </c>
      <c r="J1253" s="20" t="s">
        <v>4129</v>
      </c>
      <c r="K1253" s="20" t="s">
        <v>4130</v>
      </c>
      <c r="L1253" s="21" t="s">
        <v>4860</v>
      </c>
      <c r="M1253" s="20" t="s">
        <v>4861</v>
      </c>
      <c r="N1253" s="20" t="s">
        <v>4862</v>
      </c>
      <c r="O1253" s="20">
        <v>10</v>
      </c>
      <c r="P1253" s="21" t="s">
        <v>4141</v>
      </c>
      <c r="Q1253" s="20" t="s">
        <v>4058</v>
      </c>
      <c r="R1253" s="21" t="s">
        <v>4142</v>
      </c>
      <c r="S1253" s="21" t="s">
        <v>4133</v>
      </c>
      <c r="T1253" s="20">
        <v>37720</v>
      </c>
      <c r="U1253" s="20">
        <v>3</v>
      </c>
      <c r="V1253" s="20">
        <v>0</v>
      </c>
      <c r="W1253" s="20" t="s">
        <v>4861</v>
      </c>
      <c r="Y1253" s="22">
        <v>45942.305210648097</v>
      </c>
      <c r="AA1253" s="20" t="s">
        <v>4134</v>
      </c>
      <c r="AB1253" s="27">
        <v>9106057184</v>
      </c>
      <c r="AC1253" s="25" t="str">
        <f>VLOOKUP(AB1253,Data!AF:AG,2,0)</f>
        <v>9106057184-00486491</v>
      </c>
      <c r="AE1253" s="25" t="str">
        <f>VLOOKUP(AC1253,Data!A:G,7,0)</f>
        <v>00486491</v>
      </c>
      <c r="AF1253" s="25" t="str">
        <f>VLOOKUP(AC1253,Data!A:D,4,0)</f>
        <v>12/10/2025</v>
      </c>
      <c r="AG1253" s="20" t="s">
        <v>55</v>
      </c>
      <c r="AH1253" s="25" t="s">
        <v>10552</v>
      </c>
      <c r="AI1253" s="25" t="str">
        <f>VLOOKUP(AG1253,'mã win'!B:K,10,0)</f>
        <v>B</v>
      </c>
      <c r="AJ1253" s="20" t="str">
        <f>VLOOKUP(Q1253,'mã sp'!A:B,2,0)</f>
        <v>MNH250</v>
      </c>
      <c r="AK1253" s="25" t="str">
        <f>VLOOKUP(AC1253,Data!A:F,6,0)</f>
        <v>K25TTM</v>
      </c>
      <c r="AL1253" s="20" t="str">
        <f t="shared" si="76"/>
        <v>2AUK WM+ HNI Nhân Hiền, Hiền Giang</v>
      </c>
      <c r="AM1253" s="20" t="str">
        <f>VLOOKUP(AC1253,Data!A:M,13,0)</f>
        <v>0104918404-002</v>
      </c>
      <c r="AN1253" s="20">
        <f>MATCH(L1253,[1]Khach_hang!$O:$O,0)</f>
        <v>573</v>
      </c>
      <c r="AO1253" s="20" t="str">
        <f t="shared" si="77"/>
        <v>WIN2AUK</v>
      </c>
      <c r="AP1253" s="20" t="str">
        <f>IF(AND(AM1253="0104918404",AO1253=""),"WIN"&amp;L1253,IF(AO1253="",VLOOKUP(AM1253,'mã win'!B:J,9,0),""))</f>
        <v/>
      </c>
      <c r="AQ1253" s="25" t="str">
        <f t="shared" si="78"/>
        <v>WIN2AUK</v>
      </c>
      <c r="AR1253" s="1">
        <f t="shared" si="79"/>
        <v>122212.8</v>
      </c>
    </row>
    <row r="1254" spans="1:44" x14ac:dyDescent="0.25">
      <c r="A1254" s="20">
        <v>8768</v>
      </c>
      <c r="B1254" s="21">
        <v>9106057210</v>
      </c>
      <c r="C1254" s="22">
        <v>45942</v>
      </c>
      <c r="D1254" s="22">
        <v>45942</v>
      </c>
      <c r="E1254" s="23">
        <v>45942.319312384301</v>
      </c>
      <c r="F1254" s="21" t="s">
        <v>8347</v>
      </c>
      <c r="G1254" s="22"/>
      <c r="H1254" s="20" t="s">
        <v>4127</v>
      </c>
      <c r="I1254" s="21" t="s">
        <v>4128</v>
      </c>
      <c r="J1254" s="20" t="s">
        <v>4129</v>
      </c>
      <c r="K1254" s="20" t="s">
        <v>4130</v>
      </c>
      <c r="L1254" s="21" t="s">
        <v>8348</v>
      </c>
      <c r="M1254" s="20" t="s">
        <v>8349</v>
      </c>
      <c r="N1254" s="20" t="s">
        <v>8350</v>
      </c>
      <c r="O1254" s="20">
        <v>10</v>
      </c>
      <c r="P1254" s="21" t="s">
        <v>4152</v>
      </c>
      <c r="Q1254" s="20" t="s">
        <v>4012</v>
      </c>
      <c r="R1254" s="21" t="s">
        <v>4153</v>
      </c>
      <c r="S1254" s="21" t="s">
        <v>4133</v>
      </c>
      <c r="T1254" s="20">
        <v>50182</v>
      </c>
      <c r="U1254" s="20">
        <v>2</v>
      </c>
      <c r="V1254" s="20">
        <v>0</v>
      </c>
      <c r="W1254" s="20" t="s">
        <v>8349</v>
      </c>
      <c r="Y1254" s="22">
        <v>45942.319305127297</v>
      </c>
      <c r="Z1254" s="20" t="s">
        <v>8351</v>
      </c>
      <c r="AA1254" s="20" t="s">
        <v>4134</v>
      </c>
      <c r="AB1254" s="27">
        <v>9106057210</v>
      </c>
      <c r="AC1254" s="25" t="str">
        <f>VLOOKUP(AB1254,Data!AF:AG,2,0)</f>
        <v>9106057210-00008970</v>
      </c>
      <c r="AE1254" s="25" t="str">
        <f>VLOOKUP(AC1254,Data!A:G,7,0)</f>
        <v>00008970</v>
      </c>
      <c r="AF1254" s="25" t="str">
        <f>VLOOKUP(AC1254,Data!A:D,4,0)</f>
        <v>12/10/2025</v>
      </c>
      <c r="AG1254" s="20" t="s">
        <v>134</v>
      </c>
      <c r="AH1254" s="25" t="s">
        <v>3691</v>
      </c>
      <c r="AI1254" s="25" t="str">
        <f>VLOOKUP(AG1254,'mã win'!B:K,10,0)</f>
        <v>N</v>
      </c>
      <c r="AJ1254" s="20" t="str">
        <f>VLOOKUP(Q1254,'mã sp'!A:B,2,0)</f>
        <v>GTLX250G</v>
      </c>
      <c r="AK1254" s="25" t="str">
        <f>VLOOKUP(AC1254,Data!A:F,6,0)</f>
        <v>K25TTM</v>
      </c>
      <c r="AL1254" s="20" t="str">
        <f t="shared" si="76"/>
        <v>5893 WM+ TTH 04 Nhật Lệ</v>
      </c>
      <c r="AM1254" s="20" t="str">
        <f>VLOOKUP(AC1254,Data!A:M,13,0)</f>
        <v>0104918404-021</v>
      </c>
      <c r="AO1254" s="20" t="str">
        <f t="shared" si="77"/>
        <v/>
      </c>
      <c r="AP1254" s="20" t="str">
        <f>IF(AND(AM1254="0104918404",AO1254=""),"WIN"&amp;L1254,IF(AO1254="",VLOOKUP(AM1254,'mã win'!B:J,9,0),""))</f>
        <v>WIN-021</v>
      </c>
      <c r="AQ1254" s="25" t="str">
        <f t="shared" si="78"/>
        <v>WIN-021</v>
      </c>
      <c r="AR1254" s="1">
        <f t="shared" si="79"/>
        <v>108393.12</v>
      </c>
    </row>
    <row r="1255" spans="1:44" x14ac:dyDescent="0.25">
      <c r="A1255" s="20">
        <v>8769</v>
      </c>
      <c r="B1255" s="21">
        <v>9106057210</v>
      </c>
      <c r="C1255" s="22">
        <v>45942</v>
      </c>
      <c r="D1255" s="22">
        <v>45942</v>
      </c>
      <c r="E1255" s="23">
        <v>45942.319312384301</v>
      </c>
      <c r="F1255" s="21" t="s">
        <v>8347</v>
      </c>
      <c r="G1255" s="22"/>
      <c r="H1255" s="20" t="s">
        <v>4127</v>
      </c>
      <c r="I1255" s="21" t="s">
        <v>4128</v>
      </c>
      <c r="J1255" s="20" t="s">
        <v>4129</v>
      </c>
      <c r="K1255" s="20" t="s">
        <v>4130</v>
      </c>
      <c r="L1255" s="21" t="s">
        <v>8348</v>
      </c>
      <c r="M1255" s="20" t="s">
        <v>8349</v>
      </c>
      <c r="N1255" s="20" t="s">
        <v>8350</v>
      </c>
      <c r="O1255" s="20">
        <v>20</v>
      </c>
      <c r="P1255" s="21" t="s">
        <v>4171</v>
      </c>
      <c r="Q1255" s="20" t="s">
        <v>3998</v>
      </c>
      <c r="R1255" s="21" t="s">
        <v>4172</v>
      </c>
      <c r="S1255" s="21" t="s">
        <v>4133</v>
      </c>
      <c r="T1255" s="20">
        <v>49500</v>
      </c>
      <c r="U1255" s="20">
        <v>3</v>
      </c>
      <c r="V1255" s="20">
        <v>0</v>
      </c>
      <c r="W1255" s="20" t="s">
        <v>8349</v>
      </c>
      <c r="Y1255" s="22">
        <v>45942.319305127297</v>
      </c>
      <c r="Z1255" s="20" t="s">
        <v>8351</v>
      </c>
      <c r="AA1255" s="20" t="s">
        <v>4134</v>
      </c>
      <c r="AB1255" s="27">
        <v>9106057210</v>
      </c>
      <c r="AC1255" s="25" t="str">
        <f>VLOOKUP(AB1255,Data!AF:AG,2,0)</f>
        <v>9106057210-00008970</v>
      </c>
      <c r="AE1255" s="25" t="str">
        <f>VLOOKUP(AC1255,Data!A:G,7,0)</f>
        <v>00008970</v>
      </c>
      <c r="AF1255" s="25" t="str">
        <f>VLOOKUP(AC1255,Data!A:D,4,0)</f>
        <v>12/10/2025</v>
      </c>
      <c r="AG1255" s="20" t="s">
        <v>134</v>
      </c>
      <c r="AH1255" s="25" t="s">
        <v>3691</v>
      </c>
      <c r="AI1255" s="25" t="str">
        <f>VLOOKUP(AG1255,'mã win'!B:K,10,0)</f>
        <v>N</v>
      </c>
      <c r="AJ1255" s="20" t="str">
        <f>VLOOKUP(Q1255,'mã sp'!A:B,2,0)</f>
        <v>GL250</v>
      </c>
      <c r="AK1255" s="25" t="str">
        <f>VLOOKUP(AC1255,Data!A:F,6,0)</f>
        <v>K25TTM</v>
      </c>
      <c r="AL1255" s="20" t="str">
        <f t="shared" si="76"/>
        <v>5893 WM+ TTH 04 Nhật Lệ</v>
      </c>
      <c r="AM1255" s="20" t="str">
        <f>VLOOKUP(AC1255,Data!A:M,13,0)</f>
        <v>0104918404-021</v>
      </c>
      <c r="AO1255" s="20" t="str">
        <f t="shared" si="77"/>
        <v/>
      </c>
      <c r="AP1255" s="20" t="str">
        <f>IF(AND(AM1255="0104918404",AO1255=""),"WIN"&amp;L1255,IF(AO1255="",VLOOKUP(AM1255,'mã win'!B:J,9,0),""))</f>
        <v>WIN-021</v>
      </c>
      <c r="AQ1255" s="25" t="str">
        <f t="shared" si="78"/>
        <v>WIN-021</v>
      </c>
      <c r="AR1255" s="1">
        <f t="shared" si="79"/>
        <v>160380</v>
      </c>
    </row>
    <row r="1256" spans="1:44" x14ac:dyDescent="0.25">
      <c r="A1256" s="20">
        <v>8770</v>
      </c>
      <c r="B1256" s="21">
        <v>9106057214</v>
      </c>
      <c r="C1256" s="22">
        <v>45942</v>
      </c>
      <c r="D1256" s="22">
        <v>45942</v>
      </c>
      <c r="E1256" s="23">
        <v>45942.332637500003</v>
      </c>
      <c r="F1256" s="21" t="s">
        <v>8352</v>
      </c>
      <c r="G1256" s="22"/>
      <c r="H1256" s="20" t="s">
        <v>4127</v>
      </c>
      <c r="I1256" s="21" t="s">
        <v>4128</v>
      </c>
      <c r="J1256" s="20" t="s">
        <v>4129</v>
      </c>
      <c r="K1256" s="20" t="s">
        <v>4130</v>
      </c>
      <c r="L1256" s="21" t="s">
        <v>8348</v>
      </c>
      <c r="M1256" s="20" t="s">
        <v>8349</v>
      </c>
      <c r="N1256" s="20" t="s">
        <v>8350</v>
      </c>
      <c r="O1256" s="20">
        <v>10</v>
      </c>
      <c r="P1256" s="21" t="s">
        <v>4168</v>
      </c>
      <c r="Q1256" s="20" t="s">
        <v>3992</v>
      </c>
      <c r="R1256" s="21" t="s">
        <v>4169</v>
      </c>
      <c r="S1256" s="21" t="s">
        <v>4133</v>
      </c>
      <c r="T1256" s="20">
        <v>111606</v>
      </c>
      <c r="U1256" s="20">
        <v>1</v>
      </c>
      <c r="V1256" s="20">
        <v>0</v>
      </c>
      <c r="W1256" s="20" t="s">
        <v>8349</v>
      </c>
      <c r="Y1256" s="22">
        <v>45942.332630057899</v>
      </c>
      <c r="Z1256" s="20" t="s">
        <v>8353</v>
      </c>
      <c r="AA1256" s="20" t="s">
        <v>4134</v>
      </c>
      <c r="AB1256" s="27">
        <v>9106057214</v>
      </c>
      <c r="AC1256" s="25" t="str">
        <f>VLOOKUP(AB1256,Data!AF:AG,2,0)</f>
        <v>9106057214-00008971</v>
      </c>
      <c r="AE1256" s="25" t="str">
        <f>VLOOKUP(AC1256,Data!A:G,7,0)</f>
        <v>00008971</v>
      </c>
      <c r="AF1256" s="25" t="str">
        <f>VLOOKUP(AC1256,Data!A:D,4,0)</f>
        <v>12/10/2025</v>
      </c>
      <c r="AG1256" s="20" t="s">
        <v>134</v>
      </c>
      <c r="AH1256" s="25" t="s">
        <v>3691</v>
      </c>
      <c r="AI1256" s="25" t="str">
        <f>VLOOKUP(AG1256,'mã win'!B:K,10,0)</f>
        <v>N</v>
      </c>
      <c r="AJ1256" s="20" t="str">
        <f>VLOOKUP(Q1256,'mã sp'!A:B,2,0)</f>
        <v>GXD500</v>
      </c>
      <c r="AK1256" s="25" t="str">
        <f>VLOOKUP(AC1256,Data!A:F,6,0)</f>
        <v>K25TTM</v>
      </c>
      <c r="AL1256" s="20" t="str">
        <f t="shared" si="76"/>
        <v>5893 WM+ TTH 04 Nhật Lệ</v>
      </c>
      <c r="AM1256" s="20" t="str">
        <f>VLOOKUP(AC1256,Data!A:M,13,0)</f>
        <v>0104918404-021</v>
      </c>
      <c r="AO1256" s="20" t="str">
        <f t="shared" si="77"/>
        <v/>
      </c>
      <c r="AP1256" s="20" t="str">
        <f>IF(AND(AM1256="0104918404",AO1256=""),"WIN"&amp;L1256,IF(AO1256="",VLOOKUP(AM1256,'mã win'!B:J,9,0),""))</f>
        <v>WIN-021</v>
      </c>
      <c r="AQ1256" s="25" t="str">
        <f t="shared" si="78"/>
        <v>WIN-021</v>
      </c>
      <c r="AR1256" s="1">
        <f t="shared" si="79"/>
        <v>120534.48</v>
      </c>
    </row>
    <row r="1257" spans="1:44" x14ac:dyDescent="0.25">
      <c r="A1257" s="20">
        <v>8771</v>
      </c>
      <c r="B1257" s="21">
        <v>9106057219</v>
      </c>
      <c r="C1257" s="22">
        <v>45942</v>
      </c>
      <c r="D1257" s="22">
        <v>45960</v>
      </c>
      <c r="E1257" s="23">
        <v>45942.347759837998</v>
      </c>
      <c r="F1257" s="21" t="s">
        <v>8354</v>
      </c>
      <c r="G1257" s="22"/>
      <c r="H1257" s="20" t="s">
        <v>4127</v>
      </c>
      <c r="I1257" s="21" t="s">
        <v>4128</v>
      </c>
      <c r="J1257" s="20" t="s">
        <v>4129</v>
      </c>
      <c r="K1257" s="20" t="s">
        <v>4130</v>
      </c>
      <c r="L1257" s="21" t="s">
        <v>4373</v>
      </c>
      <c r="M1257" s="20" t="s">
        <v>4374</v>
      </c>
      <c r="N1257" s="20" t="s">
        <v>4375</v>
      </c>
      <c r="O1257" s="20">
        <v>10</v>
      </c>
      <c r="P1257" s="21" t="s">
        <v>4139</v>
      </c>
      <c r="Q1257" s="20" t="s">
        <v>3948</v>
      </c>
      <c r="R1257" s="21" t="s">
        <v>4140</v>
      </c>
      <c r="S1257" s="21" t="s">
        <v>4133</v>
      </c>
      <c r="T1257" s="20">
        <v>74250</v>
      </c>
      <c r="U1257" s="20">
        <v>2</v>
      </c>
      <c r="V1257" s="20">
        <v>0</v>
      </c>
      <c r="W1257" s="20" t="s">
        <v>4376</v>
      </c>
      <c r="Y1257" s="22">
        <v>45942.347752164402</v>
      </c>
      <c r="AA1257" s="20" t="s">
        <v>4134</v>
      </c>
      <c r="AB1257" s="27">
        <v>9106057219</v>
      </c>
      <c r="AC1257" s="25" t="str">
        <f>VLOOKUP(AB1257,Data!AF:AG,2,0)</f>
        <v>9106057219-00010235</v>
      </c>
      <c r="AE1257" s="25" t="str">
        <f>VLOOKUP(AC1257,Data!A:G,7,0)</f>
        <v>00010235</v>
      </c>
      <c r="AF1257" s="25" t="str">
        <f>VLOOKUP(AC1257,Data!A:D,4,0)</f>
        <v>12/10/2025</v>
      </c>
      <c r="AG1257" s="20" t="s">
        <v>686</v>
      </c>
      <c r="AH1257" s="25" t="s">
        <v>3774</v>
      </c>
      <c r="AI1257" s="25" t="str">
        <f>VLOOKUP(AG1257,'mã win'!B:K,10,0)</f>
        <v>N</v>
      </c>
      <c r="AJ1257" s="20" t="str">
        <f>VLOOKUP(Q1257,'mã sp'!A:B,2,0)</f>
        <v>CC300</v>
      </c>
      <c r="AK1257" s="25" t="str">
        <f>VLOOKUP(AC1257,Data!A:F,6,0)</f>
        <v>K25TTM</v>
      </c>
      <c r="AL1257" s="20" t="str">
        <f t="shared" si="76"/>
        <v>1623 WM VCP QNI Quảng Ngãi</v>
      </c>
      <c r="AM1257" s="20" t="str">
        <f>VLOOKUP(AC1257,Data!A:M,13,0)</f>
        <v>0104918404-042</v>
      </c>
      <c r="AO1257" s="20" t="str">
        <f t="shared" si="77"/>
        <v/>
      </c>
      <c r="AP1257" s="20" t="str">
        <f>IF(AND(AM1257="0104918404",AO1257=""),"WIN"&amp;L1257,IF(AO1257="",VLOOKUP(AM1257,'mã win'!B:J,9,0),""))</f>
        <v>WIN-042</v>
      </c>
      <c r="AQ1257" s="25" t="str">
        <f t="shared" si="78"/>
        <v>WIN-042</v>
      </c>
      <c r="AR1257" s="1">
        <f t="shared" si="79"/>
        <v>160380</v>
      </c>
    </row>
    <row r="1258" spans="1:44" x14ac:dyDescent="0.25">
      <c r="A1258" s="20">
        <v>8772</v>
      </c>
      <c r="B1258" s="21">
        <v>9106057310</v>
      </c>
      <c r="C1258" s="22">
        <v>45942</v>
      </c>
      <c r="D1258" s="22">
        <v>45947</v>
      </c>
      <c r="E1258" s="23">
        <v>45942.3767393866</v>
      </c>
      <c r="F1258" s="21" t="s">
        <v>8355</v>
      </c>
      <c r="G1258" s="22"/>
      <c r="H1258" s="20" t="s">
        <v>4127</v>
      </c>
      <c r="I1258" s="21" t="s">
        <v>4128</v>
      </c>
      <c r="J1258" s="20" t="s">
        <v>4129</v>
      </c>
      <c r="K1258" s="20" t="s">
        <v>4130</v>
      </c>
      <c r="L1258" s="21" t="s">
        <v>6018</v>
      </c>
      <c r="M1258" s="20" t="s">
        <v>6019</v>
      </c>
      <c r="N1258" s="20" t="s">
        <v>6020</v>
      </c>
      <c r="O1258" s="20">
        <v>10</v>
      </c>
      <c r="P1258" s="21" t="s">
        <v>4137</v>
      </c>
      <c r="Q1258" s="20" t="s">
        <v>4098</v>
      </c>
      <c r="R1258" s="21" t="s">
        <v>4138</v>
      </c>
      <c r="S1258" s="21" t="s">
        <v>4133</v>
      </c>
      <c r="T1258" s="20">
        <v>111058</v>
      </c>
      <c r="U1258" s="20">
        <v>1</v>
      </c>
      <c r="V1258" s="20">
        <v>0</v>
      </c>
      <c r="W1258" s="20" t="s">
        <v>6019</v>
      </c>
      <c r="Y1258" s="22">
        <v>45942.376739664403</v>
      </c>
      <c r="AA1258" s="20" t="s">
        <v>4134</v>
      </c>
      <c r="AB1258" s="27">
        <v>9106057310</v>
      </c>
      <c r="AC1258" s="25" t="str">
        <f>VLOOKUP(AB1258,Data!AF:AG,2,0)</f>
        <v>9106057310-00486526</v>
      </c>
      <c r="AE1258" s="25" t="str">
        <f>VLOOKUP(AC1258,Data!A:G,7,0)</f>
        <v>00486526</v>
      </c>
      <c r="AF1258" s="25" t="str">
        <f>VLOOKUP(AC1258,Data!A:D,4,0)</f>
        <v>12/10/2025</v>
      </c>
      <c r="AG1258" s="20" t="s">
        <v>55</v>
      </c>
      <c r="AH1258" s="25" t="s">
        <v>14475</v>
      </c>
      <c r="AI1258" s="25" t="str">
        <f>VLOOKUP(AG1258,'mã win'!B:K,10,0)</f>
        <v>B</v>
      </c>
      <c r="AJ1258" s="20" t="str">
        <f>VLOOKUP(Q1258,'mã sp'!A:B,2,0)</f>
        <v>GM500</v>
      </c>
      <c r="AK1258" s="25" t="str">
        <f>VLOOKUP(AC1258,Data!A:F,6,0)</f>
        <v>K25TTM</v>
      </c>
      <c r="AL1258" s="20" t="str">
        <f t="shared" si="76"/>
        <v>6327 WM+ HNI 613 Phố Mía</v>
      </c>
      <c r="AM1258" s="20" t="str">
        <f>VLOOKUP(AC1258,Data!A:M,13,0)</f>
        <v>0104918404-002</v>
      </c>
      <c r="AN1258" s="20">
        <f>MATCH(L1258,[1]Khach_hang!$O:$O,0)</f>
        <v>1795</v>
      </c>
      <c r="AO1258" s="20" t="str">
        <f t="shared" si="77"/>
        <v>WIN6327</v>
      </c>
      <c r="AP1258" s="20" t="str">
        <f>IF(AND(AM1258="0104918404",AO1258=""),"WIN"&amp;L1258,IF(AO1258="",VLOOKUP(AM1258,'mã win'!B:J,9,0),""))</f>
        <v/>
      </c>
      <c r="AQ1258" s="25" t="str">
        <f t="shared" si="78"/>
        <v>WIN6327</v>
      </c>
      <c r="AR1258" s="1">
        <f t="shared" si="79"/>
        <v>119942.64</v>
      </c>
    </row>
    <row r="1259" spans="1:44" x14ac:dyDescent="0.25">
      <c r="A1259" s="20">
        <v>8773</v>
      </c>
      <c r="B1259" s="21">
        <v>9106057320</v>
      </c>
      <c r="C1259" s="22">
        <v>45942</v>
      </c>
      <c r="D1259" s="22">
        <v>45942</v>
      </c>
      <c r="E1259" s="23">
        <v>45942.379020219902</v>
      </c>
      <c r="F1259" s="21" t="s">
        <v>8356</v>
      </c>
      <c r="G1259" s="22"/>
      <c r="H1259" s="20" t="s">
        <v>4127</v>
      </c>
      <c r="I1259" s="21" t="s">
        <v>4128</v>
      </c>
      <c r="J1259" s="20" t="s">
        <v>4129</v>
      </c>
      <c r="K1259" s="20" t="s">
        <v>4130</v>
      </c>
      <c r="L1259" s="21" t="s">
        <v>7476</v>
      </c>
      <c r="M1259" s="20" t="s">
        <v>7477</v>
      </c>
      <c r="N1259" s="20" t="s">
        <v>7478</v>
      </c>
      <c r="O1259" s="20">
        <v>10</v>
      </c>
      <c r="P1259" s="21" t="s">
        <v>4171</v>
      </c>
      <c r="Q1259" s="20" t="s">
        <v>3998</v>
      </c>
      <c r="R1259" s="21" t="s">
        <v>4172</v>
      </c>
      <c r="S1259" s="21" t="s">
        <v>4133</v>
      </c>
      <c r="T1259" s="20">
        <v>49500</v>
      </c>
      <c r="U1259" s="20">
        <v>1</v>
      </c>
      <c r="V1259" s="20">
        <v>0</v>
      </c>
      <c r="W1259" s="20" t="s">
        <v>7477</v>
      </c>
      <c r="Y1259" s="22">
        <v>45942.379020289402</v>
      </c>
      <c r="AA1259" s="20" t="s">
        <v>4134</v>
      </c>
      <c r="AB1259" s="27">
        <v>9106057320</v>
      </c>
      <c r="AC1259" s="25" t="str">
        <f>VLOOKUP(AB1259,Data!AF:AG,2,0)</f>
        <v>9106057320-00005847</v>
      </c>
      <c r="AE1259" s="25" t="str">
        <f>VLOOKUP(AC1259,Data!A:G,7,0)</f>
        <v>00005847</v>
      </c>
      <c r="AF1259" s="25" t="str">
        <f>VLOOKUP(AC1259,Data!A:D,4,0)</f>
        <v>12/10/2025</v>
      </c>
      <c r="AG1259" s="20" t="s">
        <v>455</v>
      </c>
      <c r="AH1259" s="25" t="s">
        <v>3593</v>
      </c>
      <c r="AI1259" s="25" t="str">
        <f>VLOOKUP(AG1259,'mã win'!B:K,10,0)</f>
        <v>B</v>
      </c>
      <c r="AJ1259" s="20" t="str">
        <f>VLOOKUP(Q1259,'mã sp'!A:B,2,0)</f>
        <v>GL250</v>
      </c>
      <c r="AK1259" s="25" t="str">
        <f>VLOOKUP(AC1259,Data!A:F,6,0)</f>
        <v>K25TTM</v>
      </c>
      <c r="AL1259" s="20" t="str">
        <f t="shared" si="76"/>
        <v>6603 WM+ NBH Phố 3, TT Yên Ninh</v>
      </c>
      <c r="AM1259" s="20" t="str">
        <f>VLOOKUP(AC1259,Data!A:M,13,0)</f>
        <v>0104918404-001</v>
      </c>
      <c r="AO1259" s="20" t="str">
        <f t="shared" si="77"/>
        <v/>
      </c>
      <c r="AP1259" s="20" t="str">
        <f>IF(AND(AM1259="0104918404",AO1259=""),"WIN"&amp;L1259,IF(AO1259="",VLOOKUP(AM1259,'mã win'!B:J,9,0),""))</f>
        <v>WIN-NBH-00-001</v>
      </c>
      <c r="AQ1259" s="25" t="str">
        <f t="shared" si="78"/>
        <v>WIN-NBH-00-001</v>
      </c>
      <c r="AR1259" s="1">
        <f t="shared" si="79"/>
        <v>53460</v>
      </c>
    </row>
    <row r="1260" spans="1:44" x14ac:dyDescent="0.25">
      <c r="A1260" s="20">
        <v>8774</v>
      </c>
      <c r="B1260" s="21">
        <v>9106057320</v>
      </c>
      <c r="C1260" s="22">
        <v>45942</v>
      </c>
      <c r="D1260" s="22">
        <v>45942</v>
      </c>
      <c r="E1260" s="23">
        <v>45942.379020219902</v>
      </c>
      <c r="F1260" s="21" t="s">
        <v>8356</v>
      </c>
      <c r="G1260" s="22"/>
      <c r="H1260" s="20" t="s">
        <v>4127</v>
      </c>
      <c r="I1260" s="21" t="s">
        <v>4128</v>
      </c>
      <c r="J1260" s="20" t="s">
        <v>4129</v>
      </c>
      <c r="K1260" s="20" t="s">
        <v>4130</v>
      </c>
      <c r="L1260" s="21" t="s">
        <v>7476</v>
      </c>
      <c r="M1260" s="20" t="s">
        <v>7477</v>
      </c>
      <c r="N1260" s="20" t="s">
        <v>7478</v>
      </c>
      <c r="O1260" s="20">
        <v>20</v>
      </c>
      <c r="P1260" s="21" t="s">
        <v>4176</v>
      </c>
      <c r="Q1260" s="20" t="s">
        <v>4009</v>
      </c>
      <c r="R1260" s="21" t="s">
        <v>4177</v>
      </c>
      <c r="S1260" s="21" t="s">
        <v>4133</v>
      </c>
      <c r="T1260" s="20">
        <v>41328</v>
      </c>
      <c r="U1260" s="20">
        <v>1</v>
      </c>
      <c r="V1260" s="20">
        <v>0</v>
      </c>
      <c r="W1260" s="20" t="s">
        <v>7477</v>
      </c>
      <c r="Y1260" s="22">
        <v>45942.379020289402</v>
      </c>
      <c r="AA1260" s="20" t="s">
        <v>4134</v>
      </c>
      <c r="AB1260" s="27">
        <v>9106057320</v>
      </c>
      <c r="AC1260" s="25" t="str">
        <f>VLOOKUP(AB1260,Data!AF:AG,2,0)</f>
        <v>9106057320-00005847</v>
      </c>
      <c r="AE1260" s="25" t="str">
        <f>VLOOKUP(AC1260,Data!A:G,7,0)</f>
        <v>00005847</v>
      </c>
      <c r="AF1260" s="25" t="str">
        <f>VLOOKUP(AC1260,Data!A:D,4,0)</f>
        <v>12/10/2025</v>
      </c>
      <c r="AG1260" s="20" t="s">
        <v>455</v>
      </c>
      <c r="AH1260" s="25" t="s">
        <v>3593</v>
      </c>
      <c r="AI1260" s="25" t="str">
        <f>VLOOKUP(AG1260,'mã win'!B:K,10,0)</f>
        <v>B</v>
      </c>
      <c r="AJ1260" s="20" t="str">
        <f>VLOOKUP(Q1260,'mã sp'!A:B,2,0)</f>
        <v>GSG250</v>
      </c>
      <c r="AK1260" s="25" t="str">
        <f>VLOOKUP(AC1260,Data!A:F,6,0)</f>
        <v>K25TTM</v>
      </c>
      <c r="AL1260" s="20" t="str">
        <f t="shared" si="76"/>
        <v>6603 WM+ NBH Phố 3, TT Yên Ninh</v>
      </c>
      <c r="AM1260" s="20" t="str">
        <f>VLOOKUP(AC1260,Data!A:M,13,0)</f>
        <v>0104918404-001</v>
      </c>
      <c r="AO1260" s="20" t="str">
        <f t="shared" si="77"/>
        <v/>
      </c>
      <c r="AP1260" s="20" t="str">
        <f>IF(AND(AM1260="0104918404",AO1260=""),"WIN"&amp;L1260,IF(AO1260="",VLOOKUP(AM1260,'mã win'!B:J,9,0),""))</f>
        <v>WIN-NBH-00-001</v>
      </c>
      <c r="AQ1260" s="25" t="str">
        <f t="shared" si="78"/>
        <v>WIN-NBH-00-001</v>
      </c>
      <c r="AR1260" s="1">
        <f t="shared" si="79"/>
        <v>44634.239999999998</v>
      </c>
    </row>
    <row r="1261" spans="1:44" x14ac:dyDescent="0.25">
      <c r="A1261" s="20">
        <v>8775</v>
      </c>
      <c r="B1261" s="21">
        <v>9106057350</v>
      </c>
      <c r="C1261" s="22">
        <v>45942</v>
      </c>
      <c r="D1261" s="22">
        <v>45947</v>
      </c>
      <c r="E1261" s="23">
        <v>45942.383538275499</v>
      </c>
      <c r="F1261" s="21" t="s">
        <v>8357</v>
      </c>
      <c r="G1261" s="22"/>
      <c r="H1261" s="20" t="s">
        <v>4127</v>
      </c>
      <c r="I1261" s="21" t="s">
        <v>4128</v>
      </c>
      <c r="J1261" s="20" t="s">
        <v>4129</v>
      </c>
      <c r="K1261" s="20" t="s">
        <v>4130</v>
      </c>
      <c r="L1261" s="21" t="s">
        <v>4222</v>
      </c>
      <c r="M1261" s="20" t="s">
        <v>4223</v>
      </c>
      <c r="N1261" s="20" t="s">
        <v>4224</v>
      </c>
      <c r="O1261" s="20">
        <v>10</v>
      </c>
      <c r="P1261" s="21" t="s">
        <v>4135</v>
      </c>
      <c r="Q1261" s="20" t="s">
        <v>4086</v>
      </c>
      <c r="R1261" s="21" t="s">
        <v>4136</v>
      </c>
      <c r="S1261" s="21" t="s">
        <v>4133</v>
      </c>
      <c r="T1261" s="20">
        <v>45588</v>
      </c>
      <c r="U1261" s="20">
        <v>2</v>
      </c>
      <c r="V1261" s="20">
        <v>0</v>
      </c>
      <c r="W1261" s="20" t="s">
        <v>4225</v>
      </c>
      <c r="Y1261" s="22">
        <v>45942.383538194401</v>
      </c>
      <c r="AA1261" s="20" t="s">
        <v>4134</v>
      </c>
      <c r="AB1261" s="27">
        <v>9106057350</v>
      </c>
      <c r="AC1261" s="25" t="str">
        <f>VLOOKUP(AB1261,Data!AF:AG,2,0)</f>
        <v>9106057350-00006615</v>
      </c>
      <c r="AE1261" s="25" t="str">
        <f>VLOOKUP(AC1261,Data!A:G,7,0)</f>
        <v>00006615</v>
      </c>
      <c r="AF1261" s="25" t="str">
        <f>VLOOKUP(AC1261,Data!A:D,4,0)</f>
        <v>12/10/2025</v>
      </c>
      <c r="AG1261" s="20" t="s">
        <v>346</v>
      </c>
      <c r="AH1261" s="25" t="s">
        <v>3849</v>
      </c>
      <c r="AI1261" s="25" t="str">
        <f>VLOOKUP(AG1261,'mã win'!B:K,10,0)</f>
        <v>N</v>
      </c>
      <c r="AJ1261" s="20" t="str">
        <f>VLOOKUP(Q1261,'mã sp'!A:B,2,0)</f>
        <v>TH200</v>
      </c>
      <c r="AK1261" s="25" t="str">
        <f>VLOOKUP(AC1261,Data!A:F,6,0)</f>
        <v>K25TTM</v>
      </c>
      <c r="AL1261" s="20" t="str">
        <f t="shared" si="76"/>
        <v>2AN7 WM+ BTN 109 Cách Mạng Tháng 8</v>
      </c>
      <c r="AM1261" s="20" t="str">
        <f>VLOOKUP(AC1261,Data!A:M,13,0)</f>
        <v>0104918404-062</v>
      </c>
      <c r="AO1261" s="20" t="str">
        <f t="shared" si="77"/>
        <v/>
      </c>
      <c r="AP1261" s="20" t="str">
        <f>IF(AND(AM1261="0104918404",AO1261=""),"WIN"&amp;L1261,IF(AO1261="",VLOOKUP(AM1261,'mã win'!B:J,9,0),""))</f>
        <v>WIN-062</v>
      </c>
      <c r="AQ1261" s="25" t="str">
        <f t="shared" si="78"/>
        <v>WIN-062</v>
      </c>
      <c r="AR1261" s="1">
        <f t="shared" si="79"/>
        <v>98470.080000000002</v>
      </c>
    </row>
    <row r="1262" spans="1:44" x14ac:dyDescent="0.25">
      <c r="A1262" s="20">
        <v>8776</v>
      </c>
      <c r="B1262" s="21">
        <v>9106057325</v>
      </c>
      <c r="C1262" s="22">
        <v>45942</v>
      </c>
      <c r="D1262" s="22">
        <v>45947</v>
      </c>
      <c r="E1262" s="23">
        <v>45942.388021678198</v>
      </c>
      <c r="F1262" s="21" t="s">
        <v>8358</v>
      </c>
      <c r="G1262" s="22"/>
      <c r="H1262" s="20" t="s">
        <v>4127</v>
      </c>
      <c r="I1262" s="21" t="s">
        <v>4128</v>
      </c>
      <c r="J1262" s="20" t="s">
        <v>4129</v>
      </c>
      <c r="K1262" s="20" t="s">
        <v>4130</v>
      </c>
      <c r="L1262" s="21" t="s">
        <v>5791</v>
      </c>
      <c r="M1262" s="20" t="s">
        <v>5792</v>
      </c>
      <c r="N1262" s="20" t="s">
        <v>5793</v>
      </c>
      <c r="O1262" s="20">
        <v>10</v>
      </c>
      <c r="P1262" s="21" t="s">
        <v>4135</v>
      </c>
      <c r="Q1262" s="20" t="s">
        <v>4086</v>
      </c>
      <c r="R1262" s="21" t="s">
        <v>4136</v>
      </c>
      <c r="S1262" s="21" t="s">
        <v>4133</v>
      </c>
      <c r="T1262" s="20">
        <v>45588</v>
      </c>
      <c r="U1262" s="20">
        <v>3</v>
      </c>
      <c r="V1262" s="20">
        <v>0</v>
      </c>
      <c r="W1262" s="20" t="s">
        <v>5792</v>
      </c>
      <c r="Y1262" s="22">
        <v>45942.3880216088</v>
      </c>
      <c r="AA1262" s="20" t="s">
        <v>4134</v>
      </c>
      <c r="AB1262" s="27">
        <v>9106057325</v>
      </c>
      <c r="AC1262" s="25" t="str">
        <f>VLOOKUP(AB1262,Data!AF:AG,2,0)</f>
        <v>9106057325-00018415</v>
      </c>
      <c r="AE1262" s="25" t="str">
        <f>VLOOKUP(AC1262,Data!A:G,7,0)</f>
        <v>00018415</v>
      </c>
      <c r="AF1262" s="25" t="str">
        <f>VLOOKUP(AC1262,Data!A:D,4,0)</f>
        <v>12/10/2025</v>
      </c>
      <c r="AG1262" s="20" t="s">
        <v>125</v>
      </c>
      <c r="AH1262" s="25" t="s">
        <v>3606</v>
      </c>
      <c r="AI1262" s="25" t="str">
        <f>VLOOKUP(AG1262,'mã win'!B:K,10,0)</f>
        <v>B</v>
      </c>
      <c r="AJ1262" s="20" t="str">
        <f>VLOOKUP(Q1262,'mã sp'!A:B,2,0)</f>
        <v>TH200</v>
      </c>
      <c r="AK1262" s="25" t="str">
        <f>VLOOKUP(AC1262,Data!A:F,6,0)</f>
        <v>K25TTM</v>
      </c>
      <c r="AL1262" s="20" t="str">
        <f t="shared" si="76"/>
        <v>5846 WM+ PTO 75 Cao Bang</v>
      </c>
      <c r="AM1262" s="20" t="str">
        <f>VLOOKUP(AC1262,Data!A:M,13,0)</f>
        <v>0104918404-003</v>
      </c>
      <c r="AO1262" s="20" t="str">
        <f t="shared" si="77"/>
        <v/>
      </c>
      <c r="AP1262" s="20" t="str">
        <f>IF(AND(AM1262="0104918404",AO1262=""),"WIN"&amp;L1262,IF(AO1262="",VLOOKUP(AM1262,'mã win'!B:J,9,0),""))</f>
        <v>WIN-PTO-00-003</v>
      </c>
      <c r="AQ1262" s="25" t="str">
        <f t="shared" si="78"/>
        <v>WIN-PTO-00-003</v>
      </c>
      <c r="AR1262" s="1">
        <f t="shared" si="79"/>
        <v>147705.12</v>
      </c>
    </row>
    <row r="1263" spans="1:44" x14ac:dyDescent="0.25">
      <c r="A1263" s="20">
        <v>8777</v>
      </c>
      <c r="B1263" s="21">
        <v>9106057381</v>
      </c>
      <c r="C1263" s="22">
        <v>45942</v>
      </c>
      <c r="D1263" s="22">
        <v>45947</v>
      </c>
      <c r="E1263" s="23">
        <v>45942.392648298599</v>
      </c>
      <c r="F1263" s="21" t="s">
        <v>8359</v>
      </c>
      <c r="G1263" s="22"/>
      <c r="H1263" s="20" t="s">
        <v>4127</v>
      </c>
      <c r="I1263" s="21" t="s">
        <v>4128</v>
      </c>
      <c r="J1263" s="20" t="s">
        <v>4129</v>
      </c>
      <c r="K1263" s="20" t="s">
        <v>4130</v>
      </c>
      <c r="L1263" s="21" t="s">
        <v>4300</v>
      </c>
      <c r="M1263" s="20" t="s">
        <v>4301</v>
      </c>
      <c r="N1263" s="20" t="s">
        <v>4302</v>
      </c>
      <c r="O1263" s="20">
        <v>10</v>
      </c>
      <c r="P1263" s="21" t="s">
        <v>4135</v>
      </c>
      <c r="Q1263" s="20" t="s">
        <v>4086</v>
      </c>
      <c r="R1263" s="21" t="s">
        <v>4136</v>
      </c>
      <c r="S1263" s="21" t="s">
        <v>4133</v>
      </c>
      <c r="T1263" s="20">
        <v>45588</v>
      </c>
      <c r="U1263" s="20">
        <v>2</v>
      </c>
      <c r="V1263" s="20">
        <v>0</v>
      </c>
      <c r="W1263" s="20" t="s">
        <v>4301</v>
      </c>
      <c r="Y1263" s="22">
        <v>45942.3926482639</v>
      </c>
      <c r="Z1263" s="20" t="s">
        <v>8360</v>
      </c>
      <c r="AA1263" s="20" t="s">
        <v>4134</v>
      </c>
      <c r="AB1263" s="27">
        <v>9106057381</v>
      </c>
      <c r="AC1263" s="25" t="str">
        <f>VLOOKUP(AB1263,Data!AF:AG,2,0)</f>
        <v>9106057381-00005373</v>
      </c>
      <c r="AE1263" s="25" t="str">
        <f>VLOOKUP(AC1263,Data!A:G,7,0)</f>
        <v>00005373</v>
      </c>
      <c r="AF1263" s="25" t="str">
        <f>VLOOKUP(AC1263,Data!A:D,4,0)</f>
        <v>12/10/2025</v>
      </c>
      <c r="AG1263" s="20" t="s">
        <v>590</v>
      </c>
      <c r="AH1263" s="25" t="s">
        <v>3784</v>
      </c>
      <c r="AI1263" s="25" t="str">
        <f>VLOOKUP(AG1263,'mã win'!B:K,10,0)</f>
        <v>B</v>
      </c>
      <c r="AJ1263" s="20" t="str">
        <f>VLOOKUP(Q1263,'mã sp'!A:B,2,0)</f>
        <v>TH200</v>
      </c>
      <c r="AK1263" s="25" t="str">
        <f>VLOOKUP(AC1263,Data!A:F,6,0)</f>
        <v>K25TTM</v>
      </c>
      <c r="AL1263" s="20" t="str">
        <f t="shared" si="76"/>
        <v>6632 WM+ QBH 01 Lý Thường Kiệt</v>
      </c>
      <c r="AM1263" s="20" t="str">
        <f>VLOOKUP(AC1263,Data!A:M,13,0)</f>
        <v>0104918404-045</v>
      </c>
      <c r="AO1263" s="20" t="str">
        <f t="shared" si="77"/>
        <v/>
      </c>
      <c r="AP1263" s="20" t="str">
        <f>IF(AND(AM1263="0104918404",AO1263=""),"WIN"&amp;L1263,IF(AO1263="",VLOOKUP(AM1263,'mã win'!B:J,9,0),""))</f>
        <v>WIN-045</v>
      </c>
      <c r="AQ1263" s="25" t="str">
        <f t="shared" si="78"/>
        <v>WIN-045</v>
      </c>
      <c r="AR1263" s="1">
        <f t="shared" si="79"/>
        <v>98470.080000000002</v>
      </c>
    </row>
    <row r="1264" spans="1:44" x14ac:dyDescent="0.25">
      <c r="A1264" s="20">
        <v>8778</v>
      </c>
      <c r="B1264" s="21">
        <v>9106057381</v>
      </c>
      <c r="C1264" s="22">
        <v>45942</v>
      </c>
      <c r="D1264" s="22">
        <v>45947</v>
      </c>
      <c r="E1264" s="23">
        <v>45942.392648298599</v>
      </c>
      <c r="F1264" s="21" t="s">
        <v>8359</v>
      </c>
      <c r="G1264" s="22"/>
      <c r="H1264" s="20" t="s">
        <v>4127</v>
      </c>
      <c r="I1264" s="21" t="s">
        <v>4128</v>
      </c>
      <c r="J1264" s="20" t="s">
        <v>4129</v>
      </c>
      <c r="K1264" s="20" t="s">
        <v>4130</v>
      </c>
      <c r="L1264" s="21" t="s">
        <v>4300</v>
      </c>
      <c r="M1264" s="20" t="s">
        <v>4301</v>
      </c>
      <c r="N1264" s="20" t="s">
        <v>4302</v>
      </c>
      <c r="O1264" s="20">
        <v>20</v>
      </c>
      <c r="P1264" s="21" t="s">
        <v>4171</v>
      </c>
      <c r="Q1264" s="20" t="s">
        <v>3998</v>
      </c>
      <c r="R1264" s="21" t="s">
        <v>4172</v>
      </c>
      <c r="S1264" s="21" t="s">
        <v>4133</v>
      </c>
      <c r="T1264" s="20">
        <v>49500</v>
      </c>
      <c r="U1264" s="20">
        <v>2</v>
      </c>
      <c r="V1264" s="20">
        <v>0</v>
      </c>
      <c r="W1264" s="20" t="s">
        <v>4301</v>
      </c>
      <c r="Y1264" s="22">
        <v>45942.3926482639</v>
      </c>
      <c r="Z1264" s="20" t="s">
        <v>8360</v>
      </c>
      <c r="AA1264" s="20" t="s">
        <v>4134</v>
      </c>
      <c r="AB1264" s="27">
        <v>9106057381</v>
      </c>
      <c r="AC1264" s="25" t="str">
        <f>VLOOKUP(AB1264,Data!AF:AG,2,0)</f>
        <v>9106057381-00005373</v>
      </c>
      <c r="AE1264" s="25" t="str">
        <f>VLOOKUP(AC1264,Data!A:G,7,0)</f>
        <v>00005373</v>
      </c>
      <c r="AF1264" s="25" t="str">
        <f>VLOOKUP(AC1264,Data!A:D,4,0)</f>
        <v>12/10/2025</v>
      </c>
      <c r="AG1264" s="20" t="s">
        <v>590</v>
      </c>
      <c r="AH1264" s="25" t="s">
        <v>3784</v>
      </c>
      <c r="AI1264" s="25" t="str">
        <f>VLOOKUP(AG1264,'mã win'!B:K,10,0)</f>
        <v>B</v>
      </c>
      <c r="AJ1264" s="20" t="str">
        <f>VLOOKUP(Q1264,'mã sp'!A:B,2,0)</f>
        <v>GL250</v>
      </c>
      <c r="AK1264" s="25" t="str">
        <f>VLOOKUP(AC1264,Data!A:F,6,0)</f>
        <v>K25TTM</v>
      </c>
      <c r="AL1264" s="20" t="str">
        <f t="shared" si="76"/>
        <v>6632 WM+ QBH 01 Lý Thường Kiệt</v>
      </c>
      <c r="AM1264" s="20" t="str">
        <f>VLOOKUP(AC1264,Data!A:M,13,0)</f>
        <v>0104918404-045</v>
      </c>
      <c r="AO1264" s="20" t="str">
        <f t="shared" si="77"/>
        <v/>
      </c>
      <c r="AP1264" s="20" t="str">
        <f>IF(AND(AM1264="0104918404",AO1264=""),"WIN"&amp;L1264,IF(AO1264="",VLOOKUP(AM1264,'mã win'!B:J,9,0),""))</f>
        <v>WIN-045</v>
      </c>
      <c r="AQ1264" s="25" t="str">
        <f t="shared" si="78"/>
        <v>WIN-045</v>
      </c>
      <c r="AR1264" s="1">
        <f t="shared" si="79"/>
        <v>106920</v>
      </c>
    </row>
    <row r="1265" spans="1:44" x14ac:dyDescent="0.25">
      <c r="A1265" s="20">
        <v>8779</v>
      </c>
      <c r="B1265" s="21">
        <v>9106057381</v>
      </c>
      <c r="C1265" s="22">
        <v>45942</v>
      </c>
      <c r="D1265" s="22">
        <v>45947</v>
      </c>
      <c r="E1265" s="23">
        <v>45942.392648298599</v>
      </c>
      <c r="F1265" s="21" t="s">
        <v>8359</v>
      </c>
      <c r="G1265" s="22"/>
      <c r="H1265" s="20" t="s">
        <v>4127</v>
      </c>
      <c r="I1265" s="21" t="s">
        <v>4128</v>
      </c>
      <c r="J1265" s="20" t="s">
        <v>4129</v>
      </c>
      <c r="K1265" s="20" t="s">
        <v>4130</v>
      </c>
      <c r="L1265" s="21" t="s">
        <v>4300</v>
      </c>
      <c r="M1265" s="20" t="s">
        <v>4301</v>
      </c>
      <c r="N1265" s="20" t="s">
        <v>4302</v>
      </c>
      <c r="O1265" s="20">
        <v>30</v>
      </c>
      <c r="P1265" s="21" t="s">
        <v>4176</v>
      </c>
      <c r="Q1265" s="20" t="s">
        <v>4009</v>
      </c>
      <c r="R1265" s="21" t="s">
        <v>4177</v>
      </c>
      <c r="S1265" s="21" t="s">
        <v>4133</v>
      </c>
      <c r="T1265" s="20">
        <v>41328</v>
      </c>
      <c r="U1265" s="20">
        <v>4</v>
      </c>
      <c r="V1265" s="20">
        <v>0</v>
      </c>
      <c r="W1265" s="20" t="s">
        <v>4301</v>
      </c>
      <c r="Y1265" s="22">
        <v>45942.3926482639</v>
      </c>
      <c r="Z1265" s="20" t="s">
        <v>8360</v>
      </c>
      <c r="AA1265" s="20" t="s">
        <v>4134</v>
      </c>
      <c r="AB1265" s="27">
        <v>9106057381</v>
      </c>
      <c r="AC1265" s="25" t="str">
        <f>VLOOKUP(AB1265,Data!AF:AG,2,0)</f>
        <v>9106057381-00005373</v>
      </c>
      <c r="AE1265" s="25" t="str">
        <f>VLOOKUP(AC1265,Data!A:G,7,0)</f>
        <v>00005373</v>
      </c>
      <c r="AF1265" s="25" t="str">
        <f>VLOOKUP(AC1265,Data!A:D,4,0)</f>
        <v>12/10/2025</v>
      </c>
      <c r="AG1265" s="20" t="s">
        <v>590</v>
      </c>
      <c r="AH1265" s="25" t="s">
        <v>3784</v>
      </c>
      <c r="AI1265" s="25" t="str">
        <f>VLOOKUP(AG1265,'mã win'!B:K,10,0)</f>
        <v>B</v>
      </c>
      <c r="AJ1265" s="20" t="str">
        <f>VLOOKUP(Q1265,'mã sp'!A:B,2,0)</f>
        <v>GSG250</v>
      </c>
      <c r="AK1265" s="25" t="str">
        <f>VLOOKUP(AC1265,Data!A:F,6,0)</f>
        <v>K25TTM</v>
      </c>
      <c r="AL1265" s="20" t="str">
        <f t="shared" si="76"/>
        <v>6632 WM+ QBH 01 Lý Thường Kiệt</v>
      </c>
      <c r="AM1265" s="20" t="str">
        <f>VLOOKUP(AC1265,Data!A:M,13,0)</f>
        <v>0104918404-045</v>
      </c>
      <c r="AO1265" s="20" t="str">
        <f t="shared" si="77"/>
        <v/>
      </c>
      <c r="AP1265" s="20" t="str">
        <f>IF(AND(AM1265="0104918404",AO1265=""),"WIN"&amp;L1265,IF(AO1265="",VLOOKUP(AM1265,'mã win'!B:J,9,0),""))</f>
        <v>WIN-045</v>
      </c>
      <c r="AQ1265" s="25" t="str">
        <f t="shared" si="78"/>
        <v>WIN-045</v>
      </c>
      <c r="AR1265" s="1">
        <f t="shared" si="79"/>
        <v>178536.95999999999</v>
      </c>
    </row>
    <row r="1266" spans="1:44" x14ac:dyDescent="0.25">
      <c r="A1266" s="20">
        <v>8780</v>
      </c>
      <c r="B1266" s="21">
        <v>9106057381</v>
      </c>
      <c r="C1266" s="22">
        <v>45942</v>
      </c>
      <c r="D1266" s="22">
        <v>45947</v>
      </c>
      <c r="E1266" s="23">
        <v>45942.392648298599</v>
      </c>
      <c r="F1266" s="21" t="s">
        <v>8359</v>
      </c>
      <c r="G1266" s="22"/>
      <c r="H1266" s="20" t="s">
        <v>4127</v>
      </c>
      <c r="I1266" s="21" t="s">
        <v>4128</v>
      </c>
      <c r="J1266" s="20" t="s">
        <v>4129</v>
      </c>
      <c r="K1266" s="20" t="s">
        <v>4130</v>
      </c>
      <c r="L1266" s="21" t="s">
        <v>4300</v>
      </c>
      <c r="M1266" s="20" t="s">
        <v>4301</v>
      </c>
      <c r="N1266" s="20" t="s">
        <v>4302</v>
      </c>
      <c r="O1266" s="20">
        <v>40</v>
      </c>
      <c r="P1266" s="21" t="s">
        <v>4152</v>
      </c>
      <c r="Q1266" s="20" t="s">
        <v>4012</v>
      </c>
      <c r="R1266" s="21" t="s">
        <v>4153</v>
      </c>
      <c r="S1266" s="21" t="s">
        <v>4133</v>
      </c>
      <c r="T1266" s="20">
        <v>50182</v>
      </c>
      <c r="U1266" s="20">
        <v>2</v>
      </c>
      <c r="V1266" s="20">
        <v>0</v>
      </c>
      <c r="W1266" s="20" t="s">
        <v>4301</v>
      </c>
      <c r="Y1266" s="22">
        <v>45942.3926482639</v>
      </c>
      <c r="Z1266" s="20" t="s">
        <v>8360</v>
      </c>
      <c r="AA1266" s="20" t="s">
        <v>4134</v>
      </c>
      <c r="AB1266" s="27">
        <v>9106057381</v>
      </c>
      <c r="AC1266" s="25" t="str">
        <f>VLOOKUP(AB1266,Data!AF:AG,2,0)</f>
        <v>9106057381-00005373</v>
      </c>
      <c r="AE1266" s="25" t="str">
        <f>VLOOKUP(AC1266,Data!A:G,7,0)</f>
        <v>00005373</v>
      </c>
      <c r="AF1266" s="25" t="str">
        <f>VLOOKUP(AC1266,Data!A:D,4,0)</f>
        <v>12/10/2025</v>
      </c>
      <c r="AG1266" s="20" t="s">
        <v>590</v>
      </c>
      <c r="AH1266" s="25" t="s">
        <v>3784</v>
      </c>
      <c r="AI1266" s="25" t="str">
        <f>VLOOKUP(AG1266,'mã win'!B:K,10,0)</f>
        <v>B</v>
      </c>
      <c r="AJ1266" s="20" t="str">
        <f>VLOOKUP(Q1266,'mã sp'!A:B,2,0)</f>
        <v>GTLX250G</v>
      </c>
      <c r="AK1266" s="25" t="str">
        <f>VLOOKUP(AC1266,Data!A:F,6,0)</f>
        <v>K25TTM</v>
      </c>
      <c r="AL1266" s="20" t="str">
        <f t="shared" si="76"/>
        <v>6632 WM+ QBH 01 Lý Thường Kiệt</v>
      </c>
      <c r="AM1266" s="20" t="str">
        <f>VLOOKUP(AC1266,Data!A:M,13,0)</f>
        <v>0104918404-045</v>
      </c>
      <c r="AO1266" s="20" t="str">
        <f t="shared" si="77"/>
        <v/>
      </c>
      <c r="AP1266" s="20" t="str">
        <f>IF(AND(AM1266="0104918404",AO1266=""),"WIN"&amp;L1266,IF(AO1266="",VLOOKUP(AM1266,'mã win'!B:J,9,0),""))</f>
        <v>WIN-045</v>
      </c>
      <c r="AQ1266" s="25" t="str">
        <f t="shared" si="78"/>
        <v>WIN-045</v>
      </c>
      <c r="AR1266" s="1">
        <f t="shared" si="79"/>
        <v>108393.12</v>
      </c>
    </row>
    <row r="1267" spans="1:44" x14ac:dyDescent="0.25">
      <c r="A1267" s="20">
        <v>8781</v>
      </c>
      <c r="B1267" s="21">
        <v>9106057399</v>
      </c>
      <c r="C1267" s="22">
        <v>45942</v>
      </c>
      <c r="D1267" s="22">
        <v>45942</v>
      </c>
      <c r="E1267" s="23">
        <v>45942.394063078696</v>
      </c>
      <c r="F1267" s="21" t="s">
        <v>8361</v>
      </c>
      <c r="G1267" s="22"/>
      <c r="H1267" s="20" t="s">
        <v>4127</v>
      </c>
      <c r="I1267" s="21" t="s">
        <v>4128</v>
      </c>
      <c r="J1267" s="20" t="s">
        <v>4129</v>
      </c>
      <c r="K1267" s="20" t="s">
        <v>4130</v>
      </c>
      <c r="L1267" s="21" t="s">
        <v>5791</v>
      </c>
      <c r="M1267" s="20" t="s">
        <v>5792</v>
      </c>
      <c r="N1267" s="20" t="s">
        <v>5793</v>
      </c>
      <c r="O1267" s="20">
        <v>10</v>
      </c>
      <c r="P1267" s="21" t="s">
        <v>4141</v>
      </c>
      <c r="Q1267" s="20" t="s">
        <v>4058</v>
      </c>
      <c r="R1267" s="21" t="s">
        <v>4142</v>
      </c>
      <c r="S1267" s="21" t="s">
        <v>4133</v>
      </c>
      <c r="T1267" s="20">
        <v>37720</v>
      </c>
      <c r="U1267" s="20">
        <v>1</v>
      </c>
      <c r="V1267" s="20">
        <v>0</v>
      </c>
      <c r="W1267" s="20" t="s">
        <v>5792</v>
      </c>
      <c r="Y1267" s="22">
        <v>45942.394062847197</v>
      </c>
      <c r="AA1267" s="20" t="s">
        <v>4134</v>
      </c>
      <c r="AB1267" s="27">
        <v>9106057399</v>
      </c>
      <c r="AC1267" s="25" t="str">
        <f>VLOOKUP(AB1267,Data!AF:AG,2,0)</f>
        <v>9106057399-00018418</v>
      </c>
      <c r="AE1267" s="25" t="str">
        <f>VLOOKUP(AC1267,Data!A:G,7,0)</f>
        <v>00018418</v>
      </c>
      <c r="AF1267" s="25" t="str">
        <f>VLOOKUP(AC1267,Data!A:D,4,0)</f>
        <v>12/10/2025</v>
      </c>
      <c r="AG1267" s="20" t="s">
        <v>125</v>
      </c>
      <c r="AH1267" s="25" t="s">
        <v>3606</v>
      </c>
      <c r="AI1267" s="25" t="str">
        <f>VLOOKUP(AG1267,'mã win'!B:K,10,0)</f>
        <v>B</v>
      </c>
      <c r="AJ1267" s="20" t="str">
        <f>VLOOKUP(Q1267,'mã sp'!A:B,2,0)</f>
        <v>MNH250</v>
      </c>
      <c r="AK1267" s="25" t="str">
        <f>VLOOKUP(AC1267,Data!A:F,6,0)</f>
        <v>K25TTM</v>
      </c>
      <c r="AL1267" s="20" t="str">
        <f t="shared" si="76"/>
        <v>5846 WM+ PTO 75 Cao Bang</v>
      </c>
      <c r="AM1267" s="20" t="str">
        <f>VLOOKUP(AC1267,Data!A:M,13,0)</f>
        <v>0104918404-003</v>
      </c>
      <c r="AO1267" s="20" t="str">
        <f t="shared" si="77"/>
        <v/>
      </c>
      <c r="AP1267" s="20" t="str">
        <f>IF(AND(AM1267="0104918404",AO1267=""),"WIN"&amp;L1267,IF(AO1267="",VLOOKUP(AM1267,'mã win'!B:J,9,0),""))</f>
        <v>WIN-PTO-00-003</v>
      </c>
      <c r="AQ1267" s="25" t="str">
        <f t="shared" si="78"/>
        <v>WIN-PTO-00-003</v>
      </c>
      <c r="AR1267" s="1">
        <f t="shared" si="79"/>
        <v>40737.599999999999</v>
      </c>
    </row>
    <row r="1268" spans="1:44" x14ac:dyDescent="0.25">
      <c r="A1268" s="20">
        <v>8782</v>
      </c>
      <c r="B1268" s="21">
        <v>9106057417</v>
      </c>
      <c r="C1268" s="22">
        <v>45942</v>
      </c>
      <c r="D1268" s="22">
        <v>45951</v>
      </c>
      <c r="E1268" s="23">
        <v>45942.397411342601</v>
      </c>
      <c r="F1268" s="21" t="s">
        <v>8362</v>
      </c>
      <c r="G1268" s="22"/>
      <c r="H1268" s="20" t="s">
        <v>4127</v>
      </c>
      <c r="I1268" s="21" t="s">
        <v>4128</v>
      </c>
      <c r="J1268" s="20" t="s">
        <v>4129</v>
      </c>
      <c r="K1268" s="20" t="s">
        <v>4130</v>
      </c>
      <c r="L1268" s="21" t="s">
        <v>8363</v>
      </c>
      <c r="M1268" s="20" t="s">
        <v>8364</v>
      </c>
      <c r="N1268" s="20" t="s">
        <v>8365</v>
      </c>
      <c r="O1268" s="20">
        <v>10</v>
      </c>
      <c r="P1268" s="21" t="s">
        <v>4137</v>
      </c>
      <c r="Q1268" s="20" t="s">
        <v>4098</v>
      </c>
      <c r="R1268" s="21" t="s">
        <v>4138</v>
      </c>
      <c r="S1268" s="21" t="s">
        <v>4133</v>
      </c>
      <c r="T1268" s="20">
        <v>111058</v>
      </c>
      <c r="U1268" s="20">
        <v>4</v>
      </c>
      <c r="V1268" s="20">
        <v>0</v>
      </c>
      <c r="W1268" s="20" t="s">
        <v>8364</v>
      </c>
      <c r="X1268" s="20" t="s">
        <v>8366</v>
      </c>
      <c r="Y1268" s="22">
        <v>45942.3974115741</v>
      </c>
      <c r="AA1268" s="20" t="s">
        <v>4134</v>
      </c>
      <c r="AB1268" s="27">
        <v>9106057417</v>
      </c>
      <c r="AC1268" s="25" t="str">
        <f>VLOOKUP(AB1268,Data!AF:AG,2,0)</f>
        <v>9106057417-00161533</v>
      </c>
      <c r="AE1268" s="25" t="str">
        <f>VLOOKUP(AC1268,Data!A:G,7,0)</f>
        <v>00161533</v>
      </c>
      <c r="AF1268" s="25" t="str">
        <f>VLOOKUP(AC1268,Data!A:D,4,0)</f>
        <v>12/10/2025</v>
      </c>
      <c r="AG1268" s="20" t="s">
        <v>198</v>
      </c>
      <c r="AH1268" s="25" t="s">
        <v>12026</v>
      </c>
      <c r="AI1268" s="25" t="str">
        <f>VLOOKUP(AG1268,'mã win'!B:K,10,0)</f>
        <v>N</v>
      </c>
      <c r="AJ1268" s="20" t="str">
        <f>VLOOKUP(Q1268,'mã sp'!A:B,2,0)</f>
        <v>GM500</v>
      </c>
      <c r="AK1268" s="25" t="str">
        <f>VLOOKUP(AC1268,Data!A:F,6,0)</f>
        <v>K25TTM</v>
      </c>
      <c r="AL1268" s="20" t="str">
        <f t="shared" si="76"/>
        <v>4608 WM+ HCM 79A Huỳnh Tịnh Của</v>
      </c>
      <c r="AM1268" s="20" t="str">
        <f>VLOOKUP(AC1268,Data!A:M,13,0)</f>
        <v>0104918404</v>
      </c>
      <c r="AN1268" s="20">
        <f>MATCH(L1268,[1]Khach_hang!$O:$O,0)</f>
        <v>1289</v>
      </c>
      <c r="AO1268" s="20" t="str">
        <f t="shared" si="77"/>
        <v>WIN4608</v>
      </c>
      <c r="AP1268" s="20" t="str">
        <f>IF(AND(AM1268="0104918404",AO1268=""),"WIN"&amp;L1268,IF(AO1268="",VLOOKUP(AM1268,'mã win'!B:J,9,0),""))</f>
        <v/>
      </c>
      <c r="AQ1268" s="25" t="str">
        <f t="shared" si="78"/>
        <v>WIN4608</v>
      </c>
      <c r="AR1268" s="1">
        <f t="shared" si="79"/>
        <v>479770.56</v>
      </c>
    </row>
    <row r="1269" spans="1:44" x14ac:dyDescent="0.25">
      <c r="A1269" s="20">
        <v>8783</v>
      </c>
      <c r="B1269" s="21">
        <v>9106057417</v>
      </c>
      <c r="C1269" s="22">
        <v>45942</v>
      </c>
      <c r="D1269" s="22">
        <v>45951</v>
      </c>
      <c r="E1269" s="23">
        <v>45942.397411342601</v>
      </c>
      <c r="F1269" s="21" t="s">
        <v>8362</v>
      </c>
      <c r="G1269" s="22"/>
      <c r="H1269" s="20" t="s">
        <v>4127</v>
      </c>
      <c r="I1269" s="21" t="s">
        <v>4128</v>
      </c>
      <c r="J1269" s="20" t="s">
        <v>4129</v>
      </c>
      <c r="K1269" s="20" t="s">
        <v>4130</v>
      </c>
      <c r="L1269" s="21" t="s">
        <v>8363</v>
      </c>
      <c r="M1269" s="20" t="s">
        <v>8364</v>
      </c>
      <c r="N1269" s="20" t="s">
        <v>8365</v>
      </c>
      <c r="O1269" s="20">
        <v>20</v>
      </c>
      <c r="P1269" s="21" t="s">
        <v>4135</v>
      </c>
      <c r="Q1269" s="20" t="s">
        <v>4086</v>
      </c>
      <c r="R1269" s="21" t="s">
        <v>4136</v>
      </c>
      <c r="S1269" s="21" t="s">
        <v>4133</v>
      </c>
      <c r="T1269" s="20">
        <v>45588</v>
      </c>
      <c r="U1269" s="20">
        <v>1</v>
      </c>
      <c r="V1269" s="20">
        <v>0</v>
      </c>
      <c r="W1269" s="20" t="s">
        <v>8364</v>
      </c>
      <c r="X1269" s="20" t="s">
        <v>8366</v>
      </c>
      <c r="Y1269" s="22">
        <v>45942.3974115741</v>
      </c>
      <c r="AA1269" s="20" t="s">
        <v>4134</v>
      </c>
      <c r="AB1269" s="27">
        <v>9106057417</v>
      </c>
      <c r="AC1269" s="25" t="str">
        <f>VLOOKUP(AB1269,Data!AF:AG,2,0)</f>
        <v>9106057417-00161533</v>
      </c>
      <c r="AE1269" s="25" t="str">
        <f>VLOOKUP(AC1269,Data!A:G,7,0)</f>
        <v>00161533</v>
      </c>
      <c r="AF1269" s="25" t="str">
        <f>VLOOKUP(AC1269,Data!A:D,4,0)</f>
        <v>12/10/2025</v>
      </c>
      <c r="AG1269" s="20" t="s">
        <v>198</v>
      </c>
      <c r="AH1269" s="25" t="s">
        <v>12026</v>
      </c>
      <c r="AI1269" s="25" t="str">
        <f>VLOOKUP(AG1269,'mã win'!B:K,10,0)</f>
        <v>N</v>
      </c>
      <c r="AJ1269" s="20" t="str">
        <f>VLOOKUP(Q1269,'mã sp'!A:B,2,0)</f>
        <v>TH200</v>
      </c>
      <c r="AK1269" s="25" t="str">
        <f>VLOOKUP(AC1269,Data!A:F,6,0)</f>
        <v>K25TTM</v>
      </c>
      <c r="AL1269" s="20" t="str">
        <f t="shared" si="76"/>
        <v>4608 WM+ HCM 79A Huỳnh Tịnh Của</v>
      </c>
      <c r="AM1269" s="20" t="str">
        <f>VLOOKUP(AC1269,Data!A:M,13,0)</f>
        <v>0104918404</v>
      </c>
      <c r="AN1269" s="20">
        <f>MATCH(L1269,[1]Khach_hang!$O:$O,0)</f>
        <v>1289</v>
      </c>
      <c r="AO1269" s="20" t="str">
        <f t="shared" si="77"/>
        <v>WIN4608</v>
      </c>
      <c r="AP1269" s="20" t="str">
        <f>IF(AND(AM1269="0104918404",AO1269=""),"WIN"&amp;L1269,IF(AO1269="",VLOOKUP(AM1269,'mã win'!B:J,9,0),""))</f>
        <v/>
      </c>
      <c r="AQ1269" s="25" t="str">
        <f t="shared" si="78"/>
        <v>WIN4608</v>
      </c>
      <c r="AR1269" s="1">
        <f t="shared" si="79"/>
        <v>49235.040000000001</v>
      </c>
    </row>
    <row r="1270" spans="1:44" x14ac:dyDescent="0.25">
      <c r="A1270" s="20">
        <v>8784</v>
      </c>
      <c r="B1270" s="21">
        <v>9106057417</v>
      </c>
      <c r="C1270" s="22">
        <v>45942</v>
      </c>
      <c r="D1270" s="22">
        <v>45951</v>
      </c>
      <c r="E1270" s="23">
        <v>45942.397411342601</v>
      </c>
      <c r="F1270" s="21" t="s">
        <v>8362</v>
      </c>
      <c r="G1270" s="22"/>
      <c r="H1270" s="20" t="s">
        <v>4127</v>
      </c>
      <c r="I1270" s="21" t="s">
        <v>4128</v>
      </c>
      <c r="J1270" s="20" t="s">
        <v>4129</v>
      </c>
      <c r="K1270" s="20" t="s">
        <v>4130</v>
      </c>
      <c r="L1270" s="21" t="s">
        <v>8363</v>
      </c>
      <c r="M1270" s="20" t="s">
        <v>8364</v>
      </c>
      <c r="N1270" s="20" t="s">
        <v>8365</v>
      </c>
      <c r="O1270" s="20">
        <v>30</v>
      </c>
      <c r="P1270" s="21" t="s">
        <v>4171</v>
      </c>
      <c r="Q1270" s="20" t="s">
        <v>3998</v>
      </c>
      <c r="R1270" s="21" t="s">
        <v>4172</v>
      </c>
      <c r="S1270" s="21" t="s">
        <v>4133</v>
      </c>
      <c r="T1270" s="20">
        <v>49500</v>
      </c>
      <c r="U1270" s="20">
        <v>3</v>
      </c>
      <c r="V1270" s="20">
        <v>0</v>
      </c>
      <c r="W1270" s="20" t="s">
        <v>8364</v>
      </c>
      <c r="X1270" s="20" t="s">
        <v>8366</v>
      </c>
      <c r="Y1270" s="22">
        <v>45942.3974115741</v>
      </c>
      <c r="AA1270" s="20" t="s">
        <v>4134</v>
      </c>
      <c r="AB1270" s="27">
        <v>9106057417</v>
      </c>
      <c r="AC1270" s="25" t="str">
        <f>VLOOKUP(AB1270,Data!AF:AG,2,0)</f>
        <v>9106057417-00161533</v>
      </c>
      <c r="AE1270" s="25" t="str">
        <f>VLOOKUP(AC1270,Data!A:G,7,0)</f>
        <v>00161533</v>
      </c>
      <c r="AF1270" s="25" t="str">
        <f>VLOOKUP(AC1270,Data!A:D,4,0)</f>
        <v>12/10/2025</v>
      </c>
      <c r="AG1270" s="20" t="s">
        <v>198</v>
      </c>
      <c r="AH1270" s="25" t="s">
        <v>12026</v>
      </c>
      <c r="AI1270" s="25" t="str">
        <f>VLOOKUP(AG1270,'mã win'!B:K,10,0)</f>
        <v>N</v>
      </c>
      <c r="AJ1270" s="20" t="str">
        <f>VLOOKUP(Q1270,'mã sp'!A:B,2,0)</f>
        <v>GL250</v>
      </c>
      <c r="AK1270" s="25" t="str">
        <f>VLOOKUP(AC1270,Data!A:F,6,0)</f>
        <v>K25TTM</v>
      </c>
      <c r="AL1270" s="20" t="str">
        <f t="shared" si="76"/>
        <v>4608 WM+ HCM 79A Huỳnh Tịnh Của</v>
      </c>
      <c r="AM1270" s="20" t="str">
        <f>VLOOKUP(AC1270,Data!A:M,13,0)</f>
        <v>0104918404</v>
      </c>
      <c r="AN1270" s="20">
        <f>MATCH(L1270,[1]Khach_hang!$O:$O,0)</f>
        <v>1289</v>
      </c>
      <c r="AO1270" s="20" t="str">
        <f t="shared" si="77"/>
        <v>WIN4608</v>
      </c>
      <c r="AP1270" s="20" t="str">
        <f>IF(AND(AM1270="0104918404",AO1270=""),"WIN"&amp;L1270,IF(AO1270="",VLOOKUP(AM1270,'mã win'!B:J,9,0),""))</f>
        <v/>
      </c>
      <c r="AQ1270" s="25" t="str">
        <f t="shared" si="78"/>
        <v>WIN4608</v>
      </c>
      <c r="AR1270" s="1">
        <f t="shared" si="79"/>
        <v>160380</v>
      </c>
    </row>
    <row r="1271" spans="1:44" x14ac:dyDescent="0.25">
      <c r="A1271" s="20">
        <v>8785</v>
      </c>
      <c r="B1271" s="21">
        <v>9106057417</v>
      </c>
      <c r="C1271" s="22">
        <v>45942</v>
      </c>
      <c r="D1271" s="22">
        <v>45951</v>
      </c>
      <c r="E1271" s="23">
        <v>45942.397411342601</v>
      </c>
      <c r="F1271" s="21" t="s">
        <v>8362</v>
      </c>
      <c r="G1271" s="22"/>
      <c r="H1271" s="20" t="s">
        <v>4127</v>
      </c>
      <c r="I1271" s="21" t="s">
        <v>4128</v>
      </c>
      <c r="J1271" s="20" t="s">
        <v>4129</v>
      </c>
      <c r="K1271" s="20" t="s">
        <v>4130</v>
      </c>
      <c r="L1271" s="21" t="s">
        <v>8363</v>
      </c>
      <c r="M1271" s="20" t="s">
        <v>8364</v>
      </c>
      <c r="N1271" s="20" t="s">
        <v>8365</v>
      </c>
      <c r="O1271" s="20">
        <v>40</v>
      </c>
      <c r="P1271" s="21" t="s">
        <v>4168</v>
      </c>
      <c r="Q1271" s="20" t="s">
        <v>3992</v>
      </c>
      <c r="R1271" s="21" t="s">
        <v>4169</v>
      </c>
      <c r="S1271" s="21" t="s">
        <v>4133</v>
      </c>
      <c r="T1271" s="20">
        <v>111606</v>
      </c>
      <c r="U1271" s="20">
        <v>4</v>
      </c>
      <c r="V1271" s="20">
        <v>0</v>
      </c>
      <c r="W1271" s="20" t="s">
        <v>8364</v>
      </c>
      <c r="X1271" s="20" t="s">
        <v>8366</v>
      </c>
      <c r="Y1271" s="22">
        <v>45942.3974115741</v>
      </c>
      <c r="AA1271" s="20" t="s">
        <v>4134</v>
      </c>
      <c r="AB1271" s="27">
        <v>9106057417</v>
      </c>
      <c r="AC1271" s="25" t="str">
        <f>VLOOKUP(AB1271,Data!AF:AG,2,0)</f>
        <v>9106057417-00161533</v>
      </c>
      <c r="AE1271" s="25" t="str">
        <f>VLOOKUP(AC1271,Data!A:G,7,0)</f>
        <v>00161533</v>
      </c>
      <c r="AF1271" s="25" t="str">
        <f>VLOOKUP(AC1271,Data!A:D,4,0)</f>
        <v>12/10/2025</v>
      </c>
      <c r="AG1271" s="20" t="s">
        <v>198</v>
      </c>
      <c r="AH1271" s="25" t="s">
        <v>12026</v>
      </c>
      <c r="AI1271" s="25" t="str">
        <f>VLOOKUP(AG1271,'mã win'!B:K,10,0)</f>
        <v>N</v>
      </c>
      <c r="AJ1271" s="20" t="str">
        <f>VLOOKUP(Q1271,'mã sp'!A:B,2,0)</f>
        <v>GXD500</v>
      </c>
      <c r="AK1271" s="25" t="str">
        <f>VLOOKUP(AC1271,Data!A:F,6,0)</f>
        <v>K25TTM</v>
      </c>
      <c r="AL1271" s="20" t="str">
        <f t="shared" si="76"/>
        <v>4608 WM+ HCM 79A Huỳnh Tịnh Của</v>
      </c>
      <c r="AM1271" s="20" t="str">
        <f>VLOOKUP(AC1271,Data!A:M,13,0)</f>
        <v>0104918404</v>
      </c>
      <c r="AN1271" s="20">
        <f>MATCH(L1271,[1]Khach_hang!$O:$O,0)</f>
        <v>1289</v>
      </c>
      <c r="AO1271" s="20" t="str">
        <f t="shared" si="77"/>
        <v>WIN4608</v>
      </c>
      <c r="AP1271" s="20" t="str">
        <f>IF(AND(AM1271="0104918404",AO1271=""),"WIN"&amp;L1271,IF(AO1271="",VLOOKUP(AM1271,'mã win'!B:J,9,0),""))</f>
        <v/>
      </c>
      <c r="AQ1271" s="25" t="str">
        <f t="shared" si="78"/>
        <v>WIN4608</v>
      </c>
      <c r="AR1271" s="1">
        <f t="shared" si="79"/>
        <v>482137.92</v>
      </c>
    </row>
    <row r="1272" spans="1:44" x14ac:dyDescent="0.25">
      <c r="A1272" s="20">
        <v>8786</v>
      </c>
      <c r="B1272" s="21">
        <v>9106057417</v>
      </c>
      <c r="C1272" s="22">
        <v>45942</v>
      </c>
      <c r="D1272" s="22">
        <v>45951</v>
      </c>
      <c r="E1272" s="23">
        <v>45942.397411342601</v>
      </c>
      <c r="F1272" s="21" t="s">
        <v>8362</v>
      </c>
      <c r="G1272" s="22"/>
      <c r="H1272" s="20" t="s">
        <v>4127</v>
      </c>
      <c r="I1272" s="21" t="s">
        <v>4128</v>
      </c>
      <c r="J1272" s="20" t="s">
        <v>4129</v>
      </c>
      <c r="K1272" s="20" t="s">
        <v>4130</v>
      </c>
      <c r="L1272" s="21" t="s">
        <v>8363</v>
      </c>
      <c r="M1272" s="20" t="s">
        <v>8364</v>
      </c>
      <c r="N1272" s="20" t="s">
        <v>8365</v>
      </c>
      <c r="O1272" s="20">
        <v>50</v>
      </c>
      <c r="P1272" s="21" t="s">
        <v>4152</v>
      </c>
      <c r="Q1272" s="20" t="s">
        <v>4012</v>
      </c>
      <c r="R1272" s="21" t="s">
        <v>4153</v>
      </c>
      <c r="S1272" s="21" t="s">
        <v>4133</v>
      </c>
      <c r="T1272" s="20">
        <v>50182</v>
      </c>
      <c r="U1272" s="20">
        <v>1</v>
      </c>
      <c r="V1272" s="20">
        <v>0</v>
      </c>
      <c r="W1272" s="20" t="s">
        <v>8364</v>
      </c>
      <c r="X1272" s="20" t="s">
        <v>8366</v>
      </c>
      <c r="Y1272" s="22">
        <v>45942.3974115741</v>
      </c>
      <c r="AA1272" s="20" t="s">
        <v>4134</v>
      </c>
      <c r="AB1272" s="27">
        <v>9106057417</v>
      </c>
      <c r="AC1272" s="25" t="str">
        <f>VLOOKUP(AB1272,Data!AF:AG,2,0)</f>
        <v>9106057417-00161533</v>
      </c>
      <c r="AE1272" s="25" t="str">
        <f>VLOOKUP(AC1272,Data!A:G,7,0)</f>
        <v>00161533</v>
      </c>
      <c r="AF1272" s="25" t="str">
        <f>VLOOKUP(AC1272,Data!A:D,4,0)</f>
        <v>12/10/2025</v>
      </c>
      <c r="AG1272" s="20" t="s">
        <v>198</v>
      </c>
      <c r="AH1272" s="25" t="s">
        <v>12026</v>
      </c>
      <c r="AI1272" s="25" t="str">
        <f>VLOOKUP(AG1272,'mã win'!B:K,10,0)</f>
        <v>N</v>
      </c>
      <c r="AJ1272" s="20" t="str">
        <f>VLOOKUP(Q1272,'mã sp'!A:B,2,0)</f>
        <v>GTLX250G</v>
      </c>
      <c r="AK1272" s="25" t="str">
        <f>VLOOKUP(AC1272,Data!A:F,6,0)</f>
        <v>K25TTM</v>
      </c>
      <c r="AL1272" s="20" t="str">
        <f t="shared" si="76"/>
        <v>4608 WM+ HCM 79A Huỳnh Tịnh Của</v>
      </c>
      <c r="AM1272" s="20" t="str">
        <f>VLOOKUP(AC1272,Data!A:M,13,0)</f>
        <v>0104918404</v>
      </c>
      <c r="AN1272" s="20">
        <f>MATCH(L1272,[1]Khach_hang!$O:$O,0)</f>
        <v>1289</v>
      </c>
      <c r="AO1272" s="20" t="str">
        <f t="shared" si="77"/>
        <v>WIN4608</v>
      </c>
      <c r="AP1272" s="20" t="str">
        <f>IF(AND(AM1272="0104918404",AO1272=""),"WIN"&amp;L1272,IF(AO1272="",VLOOKUP(AM1272,'mã win'!B:J,9,0),""))</f>
        <v/>
      </c>
      <c r="AQ1272" s="25" t="str">
        <f t="shared" si="78"/>
        <v>WIN4608</v>
      </c>
      <c r="AR1272" s="1">
        <f t="shared" si="79"/>
        <v>54196.56</v>
      </c>
    </row>
    <row r="1273" spans="1:44" x14ac:dyDescent="0.25">
      <c r="A1273" s="20">
        <v>8787</v>
      </c>
      <c r="B1273" s="21">
        <v>9106057392</v>
      </c>
      <c r="C1273" s="22">
        <v>45942</v>
      </c>
      <c r="D1273" s="22">
        <v>45942</v>
      </c>
      <c r="E1273" s="23">
        <v>45942.400666435198</v>
      </c>
      <c r="F1273" s="21" t="s">
        <v>8367</v>
      </c>
      <c r="G1273" s="22"/>
      <c r="H1273" s="20" t="s">
        <v>4127</v>
      </c>
      <c r="I1273" s="21" t="s">
        <v>4128</v>
      </c>
      <c r="J1273" s="20" t="s">
        <v>4129</v>
      </c>
      <c r="K1273" s="20" t="s">
        <v>4130</v>
      </c>
      <c r="L1273" s="21" t="s">
        <v>5927</v>
      </c>
      <c r="M1273" s="20" t="s">
        <v>5928</v>
      </c>
      <c r="N1273" s="20" t="s">
        <v>5929</v>
      </c>
      <c r="O1273" s="20">
        <v>10</v>
      </c>
      <c r="P1273" s="21" t="s">
        <v>4171</v>
      </c>
      <c r="Q1273" s="20" t="s">
        <v>3998</v>
      </c>
      <c r="R1273" s="21" t="s">
        <v>4172</v>
      </c>
      <c r="S1273" s="21" t="s">
        <v>4133</v>
      </c>
      <c r="T1273" s="20">
        <v>49500</v>
      </c>
      <c r="U1273" s="20">
        <v>3</v>
      </c>
      <c r="V1273" s="20">
        <v>0</v>
      </c>
      <c r="W1273" s="20" t="s">
        <v>5928</v>
      </c>
      <c r="X1273" s="20" t="s">
        <v>4272</v>
      </c>
      <c r="Y1273" s="22">
        <v>45942.400666238398</v>
      </c>
      <c r="AA1273" s="20" t="s">
        <v>4134</v>
      </c>
      <c r="AB1273" s="27">
        <v>9106057392</v>
      </c>
      <c r="AC1273" s="25" t="str">
        <f>VLOOKUP(AB1273,Data!AF:AG,2,0)</f>
        <v>9106057392-00004061</v>
      </c>
      <c r="AE1273" s="25" t="str">
        <f>VLOOKUP(AC1273,Data!A:G,7,0)</f>
        <v>00004061</v>
      </c>
      <c r="AF1273" s="25" t="str">
        <f>VLOOKUP(AC1273,Data!A:D,4,0)</f>
        <v>12/10/2025</v>
      </c>
      <c r="AG1273" s="20" t="s">
        <v>764</v>
      </c>
      <c r="AH1273" s="25" t="s">
        <v>3754</v>
      </c>
      <c r="AI1273" s="25" t="str">
        <f>VLOOKUP(AG1273,'mã win'!B:K,10,0)</f>
        <v>B</v>
      </c>
      <c r="AJ1273" s="20" t="str">
        <f>VLOOKUP(Q1273,'mã sp'!A:B,2,0)</f>
        <v>GL250</v>
      </c>
      <c r="AK1273" s="25" t="str">
        <f>VLOOKUP(AC1273,Data!A:F,6,0)</f>
        <v>K25TTM</v>
      </c>
      <c r="AL1273" s="20" t="str">
        <f t="shared" si="76"/>
        <v>4916 WM+ YBI 12 Lê Hồng Phong</v>
      </c>
      <c r="AM1273" s="20" t="str">
        <f>VLOOKUP(AC1273,Data!A:M,13,0)</f>
        <v>0104918404-035</v>
      </c>
      <c r="AO1273" s="20" t="str">
        <f t="shared" si="77"/>
        <v/>
      </c>
      <c r="AP1273" s="20" t="str">
        <f>IF(AND(AM1273="0104918404",AO1273=""),"WIN"&amp;L1273,IF(AO1273="",VLOOKUP(AM1273,'mã win'!B:J,9,0),""))</f>
        <v>WIN-035</v>
      </c>
      <c r="AQ1273" s="25" t="str">
        <f t="shared" si="78"/>
        <v>WIN-035</v>
      </c>
      <c r="AR1273" s="1">
        <f t="shared" si="79"/>
        <v>160380</v>
      </c>
    </row>
    <row r="1274" spans="1:44" x14ac:dyDescent="0.25">
      <c r="A1274" s="20">
        <v>8788</v>
      </c>
      <c r="B1274" s="21">
        <v>9106057392</v>
      </c>
      <c r="C1274" s="22">
        <v>45942</v>
      </c>
      <c r="D1274" s="22">
        <v>45942</v>
      </c>
      <c r="E1274" s="23">
        <v>45942.400666435198</v>
      </c>
      <c r="F1274" s="21" t="s">
        <v>8367</v>
      </c>
      <c r="G1274" s="22"/>
      <c r="H1274" s="20" t="s">
        <v>4127</v>
      </c>
      <c r="I1274" s="21" t="s">
        <v>4128</v>
      </c>
      <c r="J1274" s="20" t="s">
        <v>4129</v>
      </c>
      <c r="K1274" s="20" t="s">
        <v>4130</v>
      </c>
      <c r="L1274" s="21" t="s">
        <v>5927</v>
      </c>
      <c r="M1274" s="20" t="s">
        <v>5928</v>
      </c>
      <c r="N1274" s="20" t="s">
        <v>5929</v>
      </c>
      <c r="O1274" s="20">
        <v>20</v>
      </c>
      <c r="P1274" s="21" t="s">
        <v>4176</v>
      </c>
      <c r="Q1274" s="20" t="s">
        <v>4009</v>
      </c>
      <c r="R1274" s="21" t="s">
        <v>4177</v>
      </c>
      <c r="S1274" s="21" t="s">
        <v>4133</v>
      </c>
      <c r="T1274" s="20">
        <v>41328</v>
      </c>
      <c r="U1274" s="20">
        <v>3</v>
      </c>
      <c r="V1274" s="20">
        <v>0</v>
      </c>
      <c r="W1274" s="20" t="s">
        <v>5928</v>
      </c>
      <c r="X1274" s="20" t="s">
        <v>4272</v>
      </c>
      <c r="Y1274" s="22">
        <v>45942.400666238398</v>
      </c>
      <c r="AA1274" s="20" t="s">
        <v>4134</v>
      </c>
      <c r="AB1274" s="27">
        <v>9106057392</v>
      </c>
      <c r="AC1274" s="25" t="str">
        <f>VLOOKUP(AB1274,Data!AF:AG,2,0)</f>
        <v>9106057392-00004061</v>
      </c>
      <c r="AE1274" s="25" t="str">
        <f>VLOOKUP(AC1274,Data!A:G,7,0)</f>
        <v>00004061</v>
      </c>
      <c r="AF1274" s="25" t="str">
        <f>VLOOKUP(AC1274,Data!A:D,4,0)</f>
        <v>12/10/2025</v>
      </c>
      <c r="AG1274" s="20" t="s">
        <v>764</v>
      </c>
      <c r="AH1274" s="25" t="s">
        <v>3754</v>
      </c>
      <c r="AI1274" s="25" t="str">
        <f>VLOOKUP(AG1274,'mã win'!B:K,10,0)</f>
        <v>B</v>
      </c>
      <c r="AJ1274" s="20" t="str">
        <f>VLOOKUP(Q1274,'mã sp'!A:B,2,0)</f>
        <v>GSG250</v>
      </c>
      <c r="AK1274" s="25" t="str">
        <f>VLOOKUP(AC1274,Data!A:F,6,0)</f>
        <v>K25TTM</v>
      </c>
      <c r="AL1274" s="20" t="str">
        <f t="shared" si="76"/>
        <v>4916 WM+ YBI 12 Lê Hồng Phong</v>
      </c>
      <c r="AM1274" s="20" t="str">
        <f>VLOOKUP(AC1274,Data!A:M,13,0)</f>
        <v>0104918404-035</v>
      </c>
      <c r="AO1274" s="20" t="str">
        <f t="shared" si="77"/>
        <v/>
      </c>
      <c r="AP1274" s="20" t="str">
        <f>IF(AND(AM1274="0104918404",AO1274=""),"WIN"&amp;L1274,IF(AO1274="",VLOOKUP(AM1274,'mã win'!B:J,9,0),""))</f>
        <v>WIN-035</v>
      </c>
      <c r="AQ1274" s="25" t="str">
        <f t="shared" si="78"/>
        <v>WIN-035</v>
      </c>
      <c r="AR1274" s="1">
        <f t="shared" si="79"/>
        <v>133902.72</v>
      </c>
    </row>
    <row r="1275" spans="1:44" x14ac:dyDescent="0.25">
      <c r="A1275" s="20">
        <v>8791</v>
      </c>
      <c r="B1275" s="21">
        <v>9106057429</v>
      </c>
      <c r="C1275" s="22">
        <v>45942</v>
      </c>
      <c r="D1275" s="22">
        <v>45947</v>
      </c>
      <c r="E1275" s="23">
        <v>45942.403333530099</v>
      </c>
      <c r="F1275" s="21" t="s">
        <v>8368</v>
      </c>
      <c r="G1275" s="22"/>
      <c r="H1275" s="20" t="s">
        <v>4127</v>
      </c>
      <c r="I1275" s="21" t="s">
        <v>4128</v>
      </c>
      <c r="J1275" s="20" t="s">
        <v>4129</v>
      </c>
      <c r="K1275" s="20" t="s">
        <v>4130</v>
      </c>
      <c r="L1275" s="21" t="s">
        <v>8369</v>
      </c>
      <c r="M1275" s="20" t="s">
        <v>8370</v>
      </c>
      <c r="N1275" s="20" t="s">
        <v>8371</v>
      </c>
      <c r="O1275" s="20">
        <v>10</v>
      </c>
      <c r="P1275" s="21" t="s">
        <v>4137</v>
      </c>
      <c r="Q1275" s="20" t="s">
        <v>4098</v>
      </c>
      <c r="R1275" s="21" t="s">
        <v>4138</v>
      </c>
      <c r="S1275" s="21" t="s">
        <v>4133</v>
      </c>
      <c r="T1275" s="20">
        <v>111058</v>
      </c>
      <c r="U1275" s="20">
        <v>1</v>
      </c>
      <c r="V1275" s="20">
        <v>0</v>
      </c>
      <c r="W1275" s="20" t="s">
        <v>8372</v>
      </c>
      <c r="Y1275" s="22">
        <v>45942.403333101902</v>
      </c>
      <c r="AA1275" s="20" t="s">
        <v>4134</v>
      </c>
      <c r="AB1275" s="27">
        <v>9106057429</v>
      </c>
      <c r="AC1275" s="25" t="str">
        <f>VLOOKUP(AB1275,Data!AF:AG,2,0)</f>
        <v>9106057429-00015117</v>
      </c>
      <c r="AE1275" s="25" t="str">
        <f>VLOOKUP(AC1275,Data!A:G,7,0)</f>
        <v>00015117</v>
      </c>
      <c r="AF1275" s="25" t="str">
        <f>VLOOKUP(AC1275,Data!A:D,4,0)</f>
        <v>12/10/2025</v>
      </c>
      <c r="AG1275" s="20" t="s">
        <v>143</v>
      </c>
      <c r="AH1275" s="25" t="s">
        <v>3621</v>
      </c>
      <c r="AI1275" s="25" t="str">
        <f>VLOOKUP(AG1275,'mã win'!B:K,10,0)</f>
        <v>B</v>
      </c>
      <c r="AJ1275" s="20" t="str">
        <f>VLOOKUP(Q1275,'mã sp'!A:B,2,0)</f>
        <v>GM500</v>
      </c>
      <c r="AK1275" s="25" t="str">
        <f>VLOOKUP(AC1275,Data!A:F,6,0)</f>
        <v>K25TTM</v>
      </c>
      <c r="AL1275" s="20" t="str">
        <f t="shared" si="76"/>
        <v>5919 WM+ HDG 281 - 283 Nguyễn Thái Học</v>
      </c>
      <c r="AM1275" s="20" t="str">
        <f>VLOOKUP(AC1275,Data!A:M,13,0)</f>
        <v>0104918404-006</v>
      </c>
      <c r="AO1275" s="20" t="str">
        <f t="shared" si="77"/>
        <v/>
      </c>
      <c r="AP1275" s="20" t="str">
        <f>IF(AND(AM1275="0104918404",AO1275=""),"WIN"&amp;L1275,IF(AO1275="",VLOOKUP(AM1275,'mã win'!B:J,9,0),""))</f>
        <v>WIN-HDG-00-006</v>
      </c>
      <c r="AQ1275" s="25" t="str">
        <f t="shared" si="78"/>
        <v>WIN-HDG-00-006</v>
      </c>
      <c r="AR1275" s="1">
        <f t="shared" si="79"/>
        <v>119942.64</v>
      </c>
    </row>
    <row r="1276" spans="1:44" x14ac:dyDescent="0.25">
      <c r="A1276" s="20">
        <v>8792</v>
      </c>
      <c r="B1276" s="21">
        <v>9106057542</v>
      </c>
      <c r="C1276" s="22">
        <v>45942</v>
      </c>
      <c r="D1276" s="22">
        <v>45942</v>
      </c>
      <c r="E1276" s="23">
        <v>45942.432656597201</v>
      </c>
      <c r="F1276" s="21" t="s">
        <v>8373</v>
      </c>
      <c r="G1276" s="22"/>
      <c r="H1276" s="20" t="s">
        <v>4127</v>
      </c>
      <c r="I1276" s="21" t="s">
        <v>4128</v>
      </c>
      <c r="J1276" s="20" t="s">
        <v>4129</v>
      </c>
      <c r="K1276" s="20" t="s">
        <v>4130</v>
      </c>
      <c r="L1276" s="21" t="s">
        <v>5479</v>
      </c>
      <c r="M1276" s="20" t="s">
        <v>5480</v>
      </c>
      <c r="N1276" s="20" t="s">
        <v>5481</v>
      </c>
      <c r="O1276" s="20">
        <v>10</v>
      </c>
      <c r="P1276" s="21" t="s">
        <v>4150</v>
      </c>
      <c r="Q1276" s="20" t="s">
        <v>3966</v>
      </c>
      <c r="R1276" s="21" t="s">
        <v>4151</v>
      </c>
      <c r="S1276" s="21" t="s">
        <v>4133</v>
      </c>
      <c r="T1276" s="20">
        <v>70950</v>
      </c>
      <c r="U1276" s="20">
        <v>2</v>
      </c>
      <c r="V1276" s="20">
        <v>0</v>
      </c>
      <c r="W1276" s="20" t="s">
        <v>5480</v>
      </c>
      <c r="Y1276" s="22">
        <v>45942.432656134297</v>
      </c>
      <c r="AA1276" s="20" t="s">
        <v>4134</v>
      </c>
      <c r="AB1276" s="27">
        <v>9106057542</v>
      </c>
      <c r="AC1276" s="25" t="str">
        <f>VLOOKUP(AB1276,Data!AF:AG,2,0)</f>
        <v>9106057542-00048046</v>
      </c>
      <c r="AE1276" s="25" t="str">
        <f>VLOOKUP(AC1276,Data!A:G,7,0)</f>
        <v>00048046</v>
      </c>
      <c r="AF1276" s="25" t="str">
        <f>VLOOKUP(AC1276,Data!A:D,4,0)</f>
        <v>12/10/2025</v>
      </c>
      <c r="AG1276" s="20" t="s">
        <v>407</v>
      </c>
      <c r="AH1276" s="25" t="s">
        <v>3627</v>
      </c>
      <c r="AI1276" s="25" t="str">
        <f>VLOOKUP(AG1276,'mã win'!B:K,10,0)</f>
        <v>B</v>
      </c>
      <c r="AJ1276" s="20" t="str">
        <f>VLOOKUP(Q1276,'mã sp'!A:B,2,0)</f>
        <v>CN300</v>
      </c>
      <c r="AK1276" s="25" t="str">
        <f>VLOOKUP(AC1276,Data!A:F,6,0)</f>
        <v>K25TTM</v>
      </c>
      <c r="AL1276" s="20" t="str">
        <f t="shared" si="76"/>
        <v>5821 WM+ QNH 438 Đặng Châu Tuệ</v>
      </c>
      <c r="AM1276" s="20" t="str">
        <f>VLOOKUP(AC1276,Data!A:M,13,0)</f>
        <v>0104918404-007</v>
      </c>
      <c r="AO1276" s="20" t="str">
        <f t="shared" si="77"/>
        <v/>
      </c>
      <c r="AP1276" s="20" t="str">
        <f>IF(AND(AM1276="0104918404",AO1276=""),"WIN"&amp;L1276,IF(AO1276="",VLOOKUP(AM1276,'mã win'!B:J,9,0),""))</f>
        <v>WIN-QNH-00-007</v>
      </c>
      <c r="AQ1276" s="25" t="str">
        <f t="shared" si="78"/>
        <v>WIN-QNH-00-007</v>
      </c>
      <c r="AR1276" s="1">
        <f t="shared" si="79"/>
        <v>153252</v>
      </c>
    </row>
    <row r="1277" spans="1:44" x14ac:dyDescent="0.25">
      <c r="A1277" s="20">
        <v>8793</v>
      </c>
      <c r="B1277" s="21">
        <v>9106057584</v>
      </c>
      <c r="C1277" s="22">
        <v>45942</v>
      </c>
      <c r="D1277" s="22">
        <v>45942</v>
      </c>
      <c r="E1277" s="23">
        <v>45942.443497025502</v>
      </c>
      <c r="F1277" s="21" t="s">
        <v>8374</v>
      </c>
      <c r="G1277" s="22"/>
      <c r="H1277" s="20" t="s">
        <v>4127</v>
      </c>
      <c r="I1277" s="21" t="s">
        <v>4128</v>
      </c>
      <c r="J1277" s="20" t="s">
        <v>4129</v>
      </c>
      <c r="K1277" s="20" t="s">
        <v>4130</v>
      </c>
      <c r="L1277" s="21" t="s">
        <v>4916</v>
      </c>
      <c r="M1277" s="20" t="s">
        <v>4917</v>
      </c>
      <c r="N1277" s="20" t="s">
        <v>4918</v>
      </c>
      <c r="O1277" s="20">
        <v>10</v>
      </c>
      <c r="P1277" s="21" t="s">
        <v>4150</v>
      </c>
      <c r="Q1277" s="20" t="s">
        <v>3966</v>
      </c>
      <c r="R1277" s="21" t="s">
        <v>4151</v>
      </c>
      <c r="S1277" s="21" t="s">
        <v>4133</v>
      </c>
      <c r="T1277" s="20">
        <v>70950</v>
      </c>
      <c r="U1277" s="20">
        <v>5</v>
      </c>
      <c r="V1277" s="20">
        <v>0</v>
      </c>
      <c r="W1277" s="20" t="s">
        <v>4917</v>
      </c>
      <c r="Y1277" s="22">
        <v>45942.443496377302</v>
      </c>
      <c r="AA1277" s="20" t="s">
        <v>4134</v>
      </c>
      <c r="AB1277" s="27">
        <v>9106057584</v>
      </c>
      <c r="AC1277" s="25" t="str">
        <f>VLOOKUP(AB1277,Data!AF:AG,2,0)</f>
        <v>9106057584-00018895</v>
      </c>
      <c r="AE1277" s="25" t="str">
        <f>VLOOKUP(AC1277,Data!A:G,7,0)</f>
        <v>00018895</v>
      </c>
      <c r="AF1277" s="25" t="str">
        <f>VLOOKUP(AC1277,Data!A:D,4,0)</f>
        <v>12/10/2025</v>
      </c>
      <c r="AG1277" s="20" t="s">
        <v>33</v>
      </c>
      <c r="AH1277" s="25" t="s">
        <v>3737</v>
      </c>
      <c r="AI1277" s="25" t="str">
        <f>VLOOKUP(AG1277,'mã win'!B:K,10,0)</f>
        <v>B</v>
      </c>
      <c r="AJ1277" s="20" t="str">
        <f>VLOOKUP(Q1277,'mã sp'!A:B,2,0)</f>
        <v>CN300</v>
      </c>
      <c r="AK1277" s="25" t="str">
        <f>VLOOKUP(AC1277,Data!A:F,6,0)</f>
        <v>K25TTM</v>
      </c>
      <c r="AL1277" s="20" t="str">
        <f t="shared" si="76"/>
        <v>6604 WM+ BNH Nguyễn Cao, Võ Cường</v>
      </c>
      <c r="AM1277" s="20" t="str">
        <f>VLOOKUP(AC1277,Data!A:M,13,0)</f>
        <v>0104918404-031</v>
      </c>
      <c r="AO1277" s="20" t="str">
        <f t="shared" si="77"/>
        <v/>
      </c>
      <c r="AP1277" s="20" t="str">
        <f>IF(AND(AM1277="0104918404",AO1277=""),"WIN"&amp;L1277,IF(AO1277="",VLOOKUP(AM1277,'mã win'!B:J,9,0),""))</f>
        <v>WIN-031</v>
      </c>
      <c r="AQ1277" s="25" t="str">
        <f t="shared" si="78"/>
        <v>WIN-031</v>
      </c>
      <c r="AR1277" s="1">
        <f t="shared" si="79"/>
        <v>383130</v>
      </c>
    </row>
    <row r="1278" spans="1:44" x14ac:dyDescent="0.25">
      <c r="A1278" s="20">
        <v>8794</v>
      </c>
      <c r="B1278" s="21">
        <v>9106057584</v>
      </c>
      <c r="C1278" s="22">
        <v>45942</v>
      </c>
      <c r="D1278" s="22">
        <v>45942</v>
      </c>
      <c r="E1278" s="23">
        <v>45942.443497025502</v>
      </c>
      <c r="F1278" s="21" t="s">
        <v>8374</v>
      </c>
      <c r="G1278" s="22"/>
      <c r="H1278" s="20" t="s">
        <v>4127</v>
      </c>
      <c r="I1278" s="21" t="s">
        <v>4128</v>
      </c>
      <c r="J1278" s="20" t="s">
        <v>4129</v>
      </c>
      <c r="K1278" s="20" t="s">
        <v>4130</v>
      </c>
      <c r="L1278" s="21" t="s">
        <v>4916</v>
      </c>
      <c r="M1278" s="20" t="s">
        <v>4917</v>
      </c>
      <c r="N1278" s="20" t="s">
        <v>4918</v>
      </c>
      <c r="O1278" s="20">
        <v>20</v>
      </c>
      <c r="P1278" s="21" t="s">
        <v>4152</v>
      </c>
      <c r="Q1278" s="20" t="s">
        <v>4012</v>
      </c>
      <c r="R1278" s="21" t="s">
        <v>4153</v>
      </c>
      <c r="S1278" s="21" t="s">
        <v>4133</v>
      </c>
      <c r="T1278" s="20">
        <v>50182</v>
      </c>
      <c r="U1278" s="20">
        <v>8</v>
      </c>
      <c r="V1278" s="20">
        <v>0</v>
      </c>
      <c r="W1278" s="20" t="s">
        <v>4917</v>
      </c>
      <c r="Y1278" s="22">
        <v>45942.443496377302</v>
      </c>
      <c r="AA1278" s="20" t="s">
        <v>4134</v>
      </c>
      <c r="AB1278" s="27">
        <v>9106057584</v>
      </c>
      <c r="AC1278" s="25" t="str">
        <f>VLOOKUP(AB1278,Data!AF:AG,2,0)</f>
        <v>9106057584-00018895</v>
      </c>
      <c r="AE1278" s="25" t="str">
        <f>VLOOKUP(AC1278,Data!A:G,7,0)</f>
        <v>00018895</v>
      </c>
      <c r="AF1278" s="25" t="str">
        <f>VLOOKUP(AC1278,Data!A:D,4,0)</f>
        <v>12/10/2025</v>
      </c>
      <c r="AG1278" s="20" t="s">
        <v>33</v>
      </c>
      <c r="AH1278" s="25" t="s">
        <v>3737</v>
      </c>
      <c r="AI1278" s="25" t="str">
        <f>VLOOKUP(AG1278,'mã win'!B:K,10,0)</f>
        <v>B</v>
      </c>
      <c r="AJ1278" s="20" t="str">
        <f>VLOOKUP(Q1278,'mã sp'!A:B,2,0)</f>
        <v>GTLX250G</v>
      </c>
      <c r="AK1278" s="25" t="str">
        <f>VLOOKUP(AC1278,Data!A:F,6,0)</f>
        <v>K25TTM</v>
      </c>
      <c r="AL1278" s="20" t="str">
        <f t="shared" si="76"/>
        <v>6604 WM+ BNH Nguyễn Cao, Võ Cường</v>
      </c>
      <c r="AM1278" s="20" t="str">
        <f>VLOOKUP(AC1278,Data!A:M,13,0)</f>
        <v>0104918404-031</v>
      </c>
      <c r="AO1278" s="20" t="str">
        <f t="shared" si="77"/>
        <v/>
      </c>
      <c r="AP1278" s="20" t="str">
        <f>IF(AND(AM1278="0104918404",AO1278=""),"WIN"&amp;L1278,IF(AO1278="",VLOOKUP(AM1278,'mã win'!B:J,9,0),""))</f>
        <v>WIN-031</v>
      </c>
      <c r="AQ1278" s="25" t="str">
        <f t="shared" si="78"/>
        <v>WIN-031</v>
      </c>
      <c r="AR1278" s="1">
        <f t="shared" si="79"/>
        <v>433572.48</v>
      </c>
    </row>
    <row r="1279" spans="1:44" x14ac:dyDescent="0.25">
      <c r="A1279" s="20">
        <v>8795</v>
      </c>
      <c r="B1279" s="21">
        <v>9106057584</v>
      </c>
      <c r="C1279" s="22">
        <v>45942</v>
      </c>
      <c r="D1279" s="22">
        <v>45942</v>
      </c>
      <c r="E1279" s="23">
        <v>45942.443497025502</v>
      </c>
      <c r="F1279" s="21" t="s">
        <v>8374</v>
      </c>
      <c r="G1279" s="22"/>
      <c r="H1279" s="20" t="s">
        <v>4127</v>
      </c>
      <c r="I1279" s="21" t="s">
        <v>4128</v>
      </c>
      <c r="J1279" s="20" t="s">
        <v>4129</v>
      </c>
      <c r="K1279" s="20" t="s">
        <v>4130</v>
      </c>
      <c r="L1279" s="21" t="s">
        <v>4916</v>
      </c>
      <c r="M1279" s="20" t="s">
        <v>4917</v>
      </c>
      <c r="N1279" s="20" t="s">
        <v>4918</v>
      </c>
      <c r="O1279" s="20">
        <v>30</v>
      </c>
      <c r="P1279" s="21" t="s">
        <v>4137</v>
      </c>
      <c r="Q1279" s="20" t="s">
        <v>4098</v>
      </c>
      <c r="R1279" s="21" t="s">
        <v>4138</v>
      </c>
      <c r="S1279" s="21" t="s">
        <v>4133</v>
      </c>
      <c r="T1279" s="20">
        <v>111058</v>
      </c>
      <c r="U1279" s="20">
        <v>1</v>
      </c>
      <c r="V1279" s="20">
        <v>0</v>
      </c>
      <c r="W1279" s="20" t="s">
        <v>4917</v>
      </c>
      <c r="Y1279" s="22">
        <v>45942.443496377302</v>
      </c>
      <c r="AA1279" s="20" t="s">
        <v>4134</v>
      </c>
      <c r="AB1279" s="27">
        <v>9106057584</v>
      </c>
      <c r="AC1279" s="25" t="str">
        <f>VLOOKUP(AB1279,Data!AF:AG,2,0)</f>
        <v>9106057584-00018895</v>
      </c>
      <c r="AE1279" s="25" t="str">
        <f>VLOOKUP(AC1279,Data!A:G,7,0)</f>
        <v>00018895</v>
      </c>
      <c r="AF1279" s="25" t="str">
        <f>VLOOKUP(AC1279,Data!A:D,4,0)</f>
        <v>12/10/2025</v>
      </c>
      <c r="AG1279" s="20" t="s">
        <v>33</v>
      </c>
      <c r="AH1279" s="25" t="s">
        <v>3737</v>
      </c>
      <c r="AI1279" s="25" t="str">
        <f>VLOOKUP(AG1279,'mã win'!B:K,10,0)</f>
        <v>B</v>
      </c>
      <c r="AJ1279" s="20" t="str">
        <f>VLOOKUP(Q1279,'mã sp'!A:B,2,0)</f>
        <v>GM500</v>
      </c>
      <c r="AK1279" s="25" t="str">
        <f>VLOOKUP(AC1279,Data!A:F,6,0)</f>
        <v>K25TTM</v>
      </c>
      <c r="AL1279" s="20" t="str">
        <f t="shared" si="76"/>
        <v>6604 WM+ BNH Nguyễn Cao, Võ Cường</v>
      </c>
      <c r="AM1279" s="20" t="str">
        <f>VLOOKUP(AC1279,Data!A:M,13,0)</f>
        <v>0104918404-031</v>
      </c>
      <c r="AO1279" s="20" t="str">
        <f t="shared" si="77"/>
        <v/>
      </c>
      <c r="AP1279" s="20" t="str">
        <f>IF(AND(AM1279="0104918404",AO1279=""),"WIN"&amp;L1279,IF(AO1279="",VLOOKUP(AM1279,'mã win'!B:J,9,0),""))</f>
        <v>WIN-031</v>
      </c>
      <c r="AQ1279" s="25" t="str">
        <f t="shared" si="78"/>
        <v>WIN-031</v>
      </c>
      <c r="AR1279" s="1">
        <f t="shared" si="79"/>
        <v>119942.64</v>
      </c>
    </row>
    <row r="1280" spans="1:44" x14ac:dyDescent="0.25">
      <c r="A1280" s="20">
        <v>8796</v>
      </c>
      <c r="B1280" s="21">
        <v>9106057679</v>
      </c>
      <c r="C1280" s="22">
        <v>45942</v>
      </c>
      <c r="D1280" s="22">
        <v>45947</v>
      </c>
      <c r="E1280" s="23">
        <v>45942.463629780097</v>
      </c>
      <c r="F1280" s="21" t="s">
        <v>8375</v>
      </c>
      <c r="G1280" s="22"/>
      <c r="H1280" s="20" t="s">
        <v>4127</v>
      </c>
      <c r="I1280" s="21" t="s">
        <v>4128</v>
      </c>
      <c r="J1280" s="20" t="s">
        <v>4129</v>
      </c>
      <c r="K1280" s="20" t="s">
        <v>4130</v>
      </c>
      <c r="L1280" s="21" t="s">
        <v>8376</v>
      </c>
      <c r="M1280" s="20" t="s">
        <v>8377</v>
      </c>
      <c r="N1280" s="20" t="s">
        <v>8378</v>
      </c>
      <c r="O1280" s="20">
        <v>10</v>
      </c>
      <c r="P1280" s="21" t="s">
        <v>4137</v>
      </c>
      <c r="Q1280" s="20" t="s">
        <v>4098</v>
      </c>
      <c r="R1280" s="21" t="s">
        <v>4138</v>
      </c>
      <c r="S1280" s="21" t="s">
        <v>4133</v>
      </c>
      <c r="T1280" s="20">
        <v>111058</v>
      </c>
      <c r="U1280" s="20">
        <v>1</v>
      </c>
      <c r="V1280" s="20">
        <v>0</v>
      </c>
      <c r="W1280" s="20" t="s">
        <v>8377</v>
      </c>
      <c r="Y1280" s="22">
        <v>45942.463628854202</v>
      </c>
      <c r="AA1280" s="20" t="s">
        <v>4134</v>
      </c>
      <c r="AB1280" s="27">
        <v>9106057679</v>
      </c>
      <c r="AC1280" s="25" t="str">
        <f>VLOOKUP(AB1280,Data!AF:AG,2,0)</f>
        <v>9106057679-00486668</v>
      </c>
      <c r="AE1280" s="25" t="str">
        <f>VLOOKUP(AC1280,Data!A:G,7,0)</f>
        <v>00486668</v>
      </c>
      <c r="AF1280" s="25" t="str">
        <f>VLOOKUP(AC1280,Data!A:D,4,0)</f>
        <v>12/10/2025</v>
      </c>
      <c r="AG1280" s="20" t="s">
        <v>55</v>
      </c>
      <c r="AH1280" s="25" t="s">
        <v>14542</v>
      </c>
      <c r="AI1280" s="25" t="str">
        <f>VLOOKUP(AG1280,'mã win'!B:K,10,0)</f>
        <v>B</v>
      </c>
      <c r="AJ1280" s="20" t="str">
        <f>VLOOKUP(Q1280,'mã sp'!A:B,2,0)</f>
        <v>GM500</v>
      </c>
      <c r="AK1280" s="25" t="str">
        <f>VLOOKUP(AC1280,Data!A:F,6,0)</f>
        <v>K25TTM</v>
      </c>
      <c r="AL1280" s="20" t="str">
        <f t="shared" si="76"/>
        <v>6376 WM+ HNI 136 Yên Phúc</v>
      </c>
      <c r="AM1280" s="20" t="str">
        <f>VLOOKUP(AC1280,Data!A:M,13,0)</f>
        <v>0104918404-002</v>
      </c>
      <c r="AN1280" s="20">
        <f>MATCH(L1280,[1]Khach_hang!$O:$O,0)</f>
        <v>1803</v>
      </c>
      <c r="AO1280" s="20" t="str">
        <f t="shared" si="77"/>
        <v>WIN6376</v>
      </c>
      <c r="AP1280" s="20" t="str">
        <f>IF(AND(AM1280="0104918404",AO1280=""),"WIN"&amp;L1280,IF(AO1280="",VLOOKUP(AM1280,'mã win'!B:J,9,0),""))</f>
        <v/>
      </c>
      <c r="AQ1280" s="25" t="str">
        <f t="shared" si="78"/>
        <v>WIN6376</v>
      </c>
      <c r="AR1280" s="1">
        <f t="shared" si="79"/>
        <v>119942.64</v>
      </c>
    </row>
    <row r="1281" spans="1:44" x14ac:dyDescent="0.25">
      <c r="A1281" s="20">
        <v>8797</v>
      </c>
      <c r="B1281" s="21">
        <v>9106057706</v>
      </c>
      <c r="C1281" s="22">
        <v>45942</v>
      </c>
      <c r="D1281" s="22">
        <v>45942</v>
      </c>
      <c r="E1281" s="23">
        <v>45942.469329942098</v>
      </c>
      <c r="F1281" s="21" t="s">
        <v>8379</v>
      </c>
      <c r="G1281" s="22"/>
      <c r="H1281" s="20" t="s">
        <v>4127</v>
      </c>
      <c r="I1281" s="21" t="s">
        <v>4128</v>
      </c>
      <c r="J1281" s="20" t="s">
        <v>4129</v>
      </c>
      <c r="K1281" s="20" t="s">
        <v>4130</v>
      </c>
      <c r="L1281" s="21" t="s">
        <v>8380</v>
      </c>
      <c r="M1281" s="20" t="s">
        <v>8381</v>
      </c>
      <c r="N1281" s="20" t="s">
        <v>8382</v>
      </c>
      <c r="O1281" s="20">
        <v>10</v>
      </c>
      <c r="P1281" s="21" t="s">
        <v>4171</v>
      </c>
      <c r="Q1281" s="20" t="s">
        <v>3998</v>
      </c>
      <c r="R1281" s="21" t="s">
        <v>4172</v>
      </c>
      <c r="S1281" s="21" t="s">
        <v>4133</v>
      </c>
      <c r="T1281" s="20">
        <v>49500</v>
      </c>
      <c r="U1281" s="20">
        <v>1</v>
      </c>
      <c r="V1281" s="20">
        <v>0</v>
      </c>
      <c r="W1281" s="20" t="s">
        <v>8381</v>
      </c>
      <c r="X1281" s="20" t="s">
        <v>4161</v>
      </c>
      <c r="Y1281" s="22">
        <v>45942.469329166699</v>
      </c>
      <c r="AA1281" s="20" t="s">
        <v>4134</v>
      </c>
      <c r="AB1281" s="27">
        <v>9106057706</v>
      </c>
      <c r="AC1281" s="25" t="str">
        <f>VLOOKUP(AB1281,Data!AF:AG,2,0)</f>
        <v>9106057706-00486681</v>
      </c>
      <c r="AE1281" s="25" t="str">
        <f>VLOOKUP(AC1281,Data!A:G,7,0)</f>
        <v>00486681</v>
      </c>
      <c r="AF1281" s="25" t="str">
        <f>VLOOKUP(AC1281,Data!A:D,4,0)</f>
        <v>12/10/2025</v>
      </c>
      <c r="AG1281" s="20" t="s">
        <v>55</v>
      </c>
      <c r="AH1281" s="25" t="s">
        <v>11992</v>
      </c>
      <c r="AI1281" s="25" t="str">
        <f>VLOOKUP(AG1281,'mã win'!B:K,10,0)</f>
        <v>B</v>
      </c>
      <c r="AJ1281" s="20" t="str">
        <f>VLOOKUP(Q1281,'mã sp'!A:B,2,0)</f>
        <v>GL250</v>
      </c>
      <c r="AK1281" s="25" t="str">
        <f>VLOOKUP(AC1281,Data!A:F,6,0)</f>
        <v>K25TTM</v>
      </c>
      <c r="AL1281" s="20" t="str">
        <f t="shared" si="76"/>
        <v>4535 WM+ HNI 120 Phố Mã</v>
      </c>
      <c r="AM1281" s="20" t="str">
        <f>VLOOKUP(AC1281,Data!A:M,13,0)</f>
        <v>0104918404-002</v>
      </c>
      <c r="AN1281" s="20">
        <f>MATCH(L1281,[1]Khach_hang!$O:$O,0)</f>
        <v>1272</v>
      </c>
      <c r="AO1281" s="20" t="str">
        <f t="shared" si="77"/>
        <v>WIN4535</v>
      </c>
      <c r="AP1281" s="20" t="str">
        <f>IF(AND(AM1281="0104918404",AO1281=""),"WIN"&amp;L1281,IF(AO1281="",VLOOKUP(AM1281,'mã win'!B:J,9,0),""))</f>
        <v/>
      </c>
      <c r="AQ1281" s="25" t="str">
        <f t="shared" si="78"/>
        <v>WIN4535</v>
      </c>
      <c r="AR1281" s="1">
        <f t="shared" si="79"/>
        <v>53460</v>
      </c>
    </row>
    <row r="1282" spans="1:44" x14ac:dyDescent="0.25">
      <c r="A1282" s="20">
        <v>8798</v>
      </c>
      <c r="B1282" s="21">
        <v>9106057706</v>
      </c>
      <c r="C1282" s="22">
        <v>45942</v>
      </c>
      <c r="D1282" s="22">
        <v>45942</v>
      </c>
      <c r="E1282" s="23">
        <v>45942.469329942098</v>
      </c>
      <c r="F1282" s="21" t="s">
        <v>8379</v>
      </c>
      <c r="G1282" s="22"/>
      <c r="H1282" s="20" t="s">
        <v>4127</v>
      </c>
      <c r="I1282" s="21" t="s">
        <v>4128</v>
      </c>
      <c r="J1282" s="20" t="s">
        <v>4129</v>
      </c>
      <c r="K1282" s="20" t="s">
        <v>4130</v>
      </c>
      <c r="L1282" s="21" t="s">
        <v>8380</v>
      </c>
      <c r="M1282" s="20" t="s">
        <v>8381</v>
      </c>
      <c r="N1282" s="20" t="s">
        <v>8382</v>
      </c>
      <c r="O1282" s="20">
        <v>20</v>
      </c>
      <c r="P1282" s="21" t="s">
        <v>4152</v>
      </c>
      <c r="Q1282" s="20" t="s">
        <v>4012</v>
      </c>
      <c r="R1282" s="21" t="s">
        <v>4153</v>
      </c>
      <c r="S1282" s="21" t="s">
        <v>4133</v>
      </c>
      <c r="T1282" s="20">
        <v>50182</v>
      </c>
      <c r="U1282" s="20">
        <v>1</v>
      </c>
      <c r="V1282" s="20">
        <v>0</v>
      </c>
      <c r="W1282" s="20" t="s">
        <v>8381</v>
      </c>
      <c r="X1282" s="20" t="s">
        <v>4161</v>
      </c>
      <c r="Y1282" s="22">
        <v>45942.469329166699</v>
      </c>
      <c r="AA1282" s="20" t="s">
        <v>4134</v>
      </c>
      <c r="AB1282" s="27">
        <v>9106057706</v>
      </c>
      <c r="AC1282" s="25" t="str">
        <f>VLOOKUP(AB1282,Data!AF:AG,2,0)</f>
        <v>9106057706-00486681</v>
      </c>
      <c r="AE1282" s="25" t="str">
        <f>VLOOKUP(AC1282,Data!A:G,7,0)</f>
        <v>00486681</v>
      </c>
      <c r="AF1282" s="25" t="str">
        <f>VLOOKUP(AC1282,Data!A:D,4,0)</f>
        <v>12/10/2025</v>
      </c>
      <c r="AG1282" s="20" t="s">
        <v>55</v>
      </c>
      <c r="AH1282" s="25" t="s">
        <v>11992</v>
      </c>
      <c r="AI1282" s="25" t="str">
        <f>VLOOKUP(AG1282,'mã win'!B:K,10,0)</f>
        <v>B</v>
      </c>
      <c r="AJ1282" s="20" t="str">
        <f>VLOOKUP(Q1282,'mã sp'!A:B,2,0)</f>
        <v>GTLX250G</v>
      </c>
      <c r="AK1282" s="25" t="str">
        <f>VLOOKUP(AC1282,Data!A:F,6,0)</f>
        <v>K25TTM</v>
      </c>
      <c r="AL1282" s="20" t="str">
        <f t="shared" ref="AL1282:AL1345" si="80">L1282&amp;" "&amp;M1282</f>
        <v>4535 WM+ HNI 120 Phố Mã</v>
      </c>
      <c r="AM1282" s="20" t="str">
        <f>VLOOKUP(AC1282,Data!A:M,13,0)</f>
        <v>0104918404-002</v>
      </c>
      <c r="AN1282" s="20">
        <f>MATCH(L1282,[1]Khach_hang!$O:$O,0)</f>
        <v>1272</v>
      </c>
      <c r="AO1282" s="20" t="str">
        <f t="shared" ref="AO1282:AO1345" si="81">IF(AN1282="","","WIN"&amp;L1282)</f>
        <v>WIN4535</v>
      </c>
      <c r="AP1282" s="20" t="str">
        <f>IF(AND(AM1282="0104918404",AO1282=""),"WIN"&amp;L1282,IF(AO1282="",VLOOKUP(AM1282,'mã win'!B:J,9,0),""))</f>
        <v/>
      </c>
      <c r="AQ1282" s="25" t="str">
        <f t="shared" si="78"/>
        <v>WIN4535</v>
      </c>
      <c r="AR1282" s="1">
        <f t="shared" si="79"/>
        <v>54196.56</v>
      </c>
    </row>
    <row r="1283" spans="1:44" x14ac:dyDescent="0.25">
      <c r="A1283" s="20">
        <v>8799</v>
      </c>
      <c r="B1283" s="21">
        <v>9106057719</v>
      </c>
      <c r="C1283" s="22">
        <v>45942</v>
      </c>
      <c r="D1283" s="22">
        <v>45947</v>
      </c>
      <c r="E1283" s="23">
        <v>45942.474010104197</v>
      </c>
      <c r="F1283" s="21" t="s">
        <v>8383</v>
      </c>
      <c r="G1283" s="22"/>
      <c r="H1283" s="20" t="s">
        <v>4127</v>
      </c>
      <c r="I1283" s="21" t="s">
        <v>4128</v>
      </c>
      <c r="J1283" s="20" t="s">
        <v>4129</v>
      </c>
      <c r="K1283" s="20" t="s">
        <v>4130</v>
      </c>
      <c r="L1283" s="21" t="s">
        <v>4711</v>
      </c>
      <c r="M1283" s="20" t="s">
        <v>4712</v>
      </c>
      <c r="N1283" s="20" t="s">
        <v>4713</v>
      </c>
      <c r="O1283" s="20">
        <v>10</v>
      </c>
      <c r="P1283" s="21" t="s">
        <v>4131</v>
      </c>
      <c r="Q1283" s="20" t="s">
        <v>4099</v>
      </c>
      <c r="R1283" s="21" t="s">
        <v>4132</v>
      </c>
      <c r="S1283" s="21" t="s">
        <v>4133</v>
      </c>
      <c r="T1283" s="20">
        <v>73431</v>
      </c>
      <c r="U1283" s="20">
        <v>1</v>
      </c>
      <c r="V1283" s="20">
        <v>0</v>
      </c>
      <c r="W1283" s="20" t="s">
        <v>4712</v>
      </c>
      <c r="Y1283" s="22">
        <v>45942.474009108802</v>
      </c>
      <c r="AA1283" s="20" t="s">
        <v>4134</v>
      </c>
      <c r="AB1283" s="27">
        <v>9106057719</v>
      </c>
      <c r="AC1283" s="25" t="str">
        <f>VLOOKUP(AB1283,Data!AF:AG,2,0)</f>
        <v>9106057719-00016126</v>
      </c>
      <c r="AE1283" s="25" t="str">
        <f>VLOOKUP(AC1283,Data!A:G,7,0)</f>
        <v>00016126</v>
      </c>
      <c r="AF1283" s="25" t="str">
        <f>VLOOKUP(AC1283,Data!A:D,4,0)</f>
        <v>12/10/2025</v>
      </c>
      <c r="AG1283" s="20" t="s">
        <v>189</v>
      </c>
      <c r="AH1283" s="25" t="s">
        <v>3844</v>
      </c>
      <c r="AI1283" s="25" t="str">
        <f>VLOOKUP(AG1283,'mã win'!B:K,10,0)</f>
        <v>N</v>
      </c>
      <c r="AJ1283" s="20" t="str">
        <f>VLOOKUP(Q1283,'mã sp'!A:B,2,0)</f>
        <v>CGM300</v>
      </c>
      <c r="AK1283" s="25" t="str">
        <f>VLOOKUP(AC1283,Data!A:F,6,0)</f>
        <v>K25TTM</v>
      </c>
      <c r="AL1283" s="20" t="str">
        <f t="shared" si="80"/>
        <v>6984 WM+ QNM 157 Trưng Nữ Vương</v>
      </c>
      <c r="AM1283" s="20" t="str">
        <f>VLOOKUP(AC1283,Data!A:M,13,0)</f>
        <v>0104918404-061</v>
      </c>
      <c r="AO1283" s="20" t="str">
        <f t="shared" si="81"/>
        <v/>
      </c>
      <c r="AP1283" s="20" t="str">
        <f>IF(AND(AM1283="0104918404",AO1283=""),"WIN"&amp;L1283,IF(AO1283="",VLOOKUP(AM1283,'mã win'!B:J,9,0),""))</f>
        <v>WIN-061</v>
      </c>
      <c r="AQ1283" s="25" t="str">
        <f t="shared" ref="AQ1283:AQ1346" si="82">IF(AP1283="",AO1283,AP1283)</f>
        <v>WIN-061</v>
      </c>
      <c r="AR1283" s="1">
        <f t="shared" ref="AR1283:AR1346" si="83">((U1283*T1283)*8%)+(U1283*T1283)</f>
        <v>79305.48</v>
      </c>
    </row>
    <row r="1284" spans="1:44" x14ac:dyDescent="0.25">
      <c r="A1284" s="20">
        <v>8800</v>
      </c>
      <c r="B1284" s="21">
        <v>9106057710</v>
      </c>
      <c r="C1284" s="22">
        <v>45942</v>
      </c>
      <c r="D1284" s="22">
        <v>45942</v>
      </c>
      <c r="E1284" s="23">
        <v>45942.474012349499</v>
      </c>
      <c r="F1284" s="21" t="s">
        <v>8383</v>
      </c>
      <c r="G1284" s="22"/>
      <c r="H1284" s="20" t="s">
        <v>4127</v>
      </c>
      <c r="I1284" s="21" t="s">
        <v>4128</v>
      </c>
      <c r="J1284" s="20" t="s">
        <v>4129</v>
      </c>
      <c r="K1284" s="20" t="s">
        <v>4130</v>
      </c>
      <c r="L1284" s="21" t="s">
        <v>5806</v>
      </c>
      <c r="M1284" s="20" t="s">
        <v>5807</v>
      </c>
      <c r="N1284" s="20" t="s">
        <v>5808</v>
      </c>
      <c r="O1284" s="20">
        <v>10</v>
      </c>
      <c r="P1284" s="21" t="s">
        <v>4152</v>
      </c>
      <c r="Q1284" s="20" t="s">
        <v>4012</v>
      </c>
      <c r="R1284" s="21" t="s">
        <v>4153</v>
      </c>
      <c r="S1284" s="21" t="s">
        <v>4133</v>
      </c>
      <c r="T1284" s="20">
        <v>50182</v>
      </c>
      <c r="U1284" s="20">
        <v>3</v>
      </c>
      <c r="V1284" s="20">
        <v>0</v>
      </c>
      <c r="W1284" s="20" t="s">
        <v>5807</v>
      </c>
      <c r="Y1284" s="22">
        <v>45942.474011342601</v>
      </c>
      <c r="AA1284" s="20" t="s">
        <v>4134</v>
      </c>
      <c r="AB1284" s="27">
        <v>9106057710</v>
      </c>
      <c r="AC1284" s="25" t="str">
        <f>VLOOKUP(AB1284,Data!AF:AG,2,0)</f>
        <v>9106057710-00048050</v>
      </c>
      <c r="AE1284" s="25" t="str">
        <f>VLOOKUP(AC1284,Data!A:G,7,0)</f>
        <v>00048050</v>
      </c>
      <c r="AF1284" s="25" t="str">
        <f>VLOOKUP(AC1284,Data!A:D,4,0)</f>
        <v>12/10/2025</v>
      </c>
      <c r="AG1284" s="20" t="s">
        <v>407</v>
      </c>
      <c r="AH1284" s="25" t="s">
        <v>3627</v>
      </c>
      <c r="AI1284" s="25" t="str">
        <f>VLOOKUP(AG1284,'mã win'!B:K,10,0)</f>
        <v>B</v>
      </c>
      <c r="AJ1284" s="20" t="str">
        <f>VLOOKUP(Q1284,'mã sp'!A:B,2,0)</f>
        <v>GTLX250G</v>
      </c>
      <c r="AK1284" s="25" t="str">
        <f>VLOOKUP(AC1284,Data!A:F,6,0)</f>
        <v>K25TTM</v>
      </c>
      <c r="AL1284" s="20" t="str">
        <f t="shared" si="80"/>
        <v>6805 WM+ QNH 163 Độc Lập</v>
      </c>
      <c r="AM1284" s="20" t="str">
        <f>VLOOKUP(AC1284,Data!A:M,13,0)</f>
        <v>0104918404-007</v>
      </c>
      <c r="AO1284" s="20" t="str">
        <f t="shared" si="81"/>
        <v/>
      </c>
      <c r="AP1284" s="20" t="str">
        <f>IF(AND(AM1284="0104918404",AO1284=""),"WIN"&amp;L1284,IF(AO1284="",VLOOKUP(AM1284,'mã win'!B:J,9,0),""))</f>
        <v>WIN-QNH-00-007</v>
      </c>
      <c r="AQ1284" s="25" t="str">
        <f t="shared" si="82"/>
        <v>WIN-QNH-00-007</v>
      </c>
      <c r="AR1284" s="1">
        <f t="shared" si="83"/>
        <v>162589.68</v>
      </c>
    </row>
    <row r="1285" spans="1:44" x14ac:dyDescent="0.25">
      <c r="A1285" s="20">
        <v>8801</v>
      </c>
      <c r="B1285" s="21">
        <v>9106057739</v>
      </c>
      <c r="C1285" s="22">
        <v>45942</v>
      </c>
      <c r="D1285" s="22">
        <v>45942</v>
      </c>
      <c r="E1285" s="23">
        <v>45942.477437963003</v>
      </c>
      <c r="F1285" s="21" t="s">
        <v>8384</v>
      </c>
      <c r="G1285" s="22"/>
      <c r="H1285" s="20" t="s">
        <v>4127</v>
      </c>
      <c r="I1285" s="21" t="s">
        <v>4128</v>
      </c>
      <c r="J1285" s="20" t="s">
        <v>4129</v>
      </c>
      <c r="K1285" s="20" t="s">
        <v>4130</v>
      </c>
      <c r="L1285" s="21" t="s">
        <v>4470</v>
      </c>
      <c r="M1285" s="20" t="s">
        <v>4471</v>
      </c>
      <c r="N1285" s="20" t="s">
        <v>4472</v>
      </c>
      <c r="O1285" s="20">
        <v>10</v>
      </c>
      <c r="P1285" s="21" t="s">
        <v>4139</v>
      </c>
      <c r="Q1285" s="20" t="s">
        <v>3948</v>
      </c>
      <c r="R1285" s="21" t="s">
        <v>4140</v>
      </c>
      <c r="S1285" s="21" t="s">
        <v>4133</v>
      </c>
      <c r="T1285" s="20">
        <v>74250</v>
      </c>
      <c r="U1285" s="20">
        <v>3</v>
      </c>
      <c r="V1285" s="20">
        <v>0</v>
      </c>
      <c r="W1285" s="20" t="s">
        <v>4473</v>
      </c>
      <c r="Y1285" s="22">
        <v>45942.477436840301</v>
      </c>
      <c r="Z1285" s="20" t="s">
        <v>8385</v>
      </c>
      <c r="AA1285" s="20" t="s">
        <v>4134</v>
      </c>
      <c r="AB1285" s="27">
        <v>9106057739</v>
      </c>
      <c r="AC1285" s="25" t="str">
        <f>VLOOKUP(AB1285,Data!AF:AG,2,0)</f>
        <v>9106057739-00048052</v>
      </c>
      <c r="AE1285" s="25" t="str">
        <f>VLOOKUP(AC1285,Data!A:G,7,0)</f>
        <v>00048052</v>
      </c>
      <c r="AF1285" s="25" t="str">
        <f>VLOOKUP(AC1285,Data!A:D,4,0)</f>
        <v>12/10/2025</v>
      </c>
      <c r="AG1285" s="20" t="s">
        <v>407</v>
      </c>
      <c r="AH1285" s="25" t="s">
        <v>3627</v>
      </c>
      <c r="AI1285" s="25" t="str">
        <f>VLOOKUP(AG1285,'mã win'!B:K,10,0)</f>
        <v>B</v>
      </c>
      <c r="AJ1285" s="20" t="str">
        <f>VLOOKUP(Q1285,'mã sp'!A:B,2,0)</f>
        <v>CC300</v>
      </c>
      <c r="AK1285" s="25" t="str">
        <f>VLOOKUP(AC1285,Data!A:F,6,0)</f>
        <v>K25TTM</v>
      </c>
      <c r="AL1285" s="20" t="str">
        <f t="shared" si="80"/>
        <v>5757 WM+ QNH Tổ 3 Khu 3 Trần Hưng Đạo</v>
      </c>
      <c r="AM1285" s="20" t="str">
        <f>VLOOKUP(AC1285,Data!A:M,13,0)</f>
        <v>0104918404-007</v>
      </c>
      <c r="AO1285" s="20" t="str">
        <f t="shared" si="81"/>
        <v/>
      </c>
      <c r="AP1285" s="20" t="str">
        <f>IF(AND(AM1285="0104918404",AO1285=""),"WIN"&amp;L1285,IF(AO1285="",VLOOKUP(AM1285,'mã win'!B:J,9,0),""))</f>
        <v>WIN-QNH-00-007</v>
      </c>
      <c r="AQ1285" s="25" t="str">
        <f t="shared" si="82"/>
        <v>WIN-QNH-00-007</v>
      </c>
      <c r="AR1285" s="1">
        <f t="shared" si="83"/>
        <v>240570</v>
      </c>
    </row>
    <row r="1286" spans="1:44" x14ac:dyDescent="0.25">
      <c r="A1286" s="20">
        <v>8802</v>
      </c>
      <c r="B1286" s="21">
        <v>9106057797</v>
      </c>
      <c r="C1286" s="22">
        <v>45942</v>
      </c>
      <c r="D1286" s="22">
        <v>45942</v>
      </c>
      <c r="E1286" s="23">
        <v>45942.487164201397</v>
      </c>
      <c r="F1286" s="21" t="s">
        <v>8386</v>
      </c>
      <c r="G1286" s="22"/>
      <c r="H1286" s="20" t="s">
        <v>4127</v>
      </c>
      <c r="I1286" s="21" t="s">
        <v>4128</v>
      </c>
      <c r="J1286" s="20" t="s">
        <v>4129</v>
      </c>
      <c r="K1286" s="20" t="s">
        <v>4130</v>
      </c>
      <c r="L1286" s="21" t="s">
        <v>4485</v>
      </c>
      <c r="M1286" s="20" t="s">
        <v>4486</v>
      </c>
      <c r="N1286" s="20" t="s">
        <v>4487</v>
      </c>
      <c r="O1286" s="20">
        <v>10</v>
      </c>
      <c r="P1286" s="21" t="s">
        <v>4171</v>
      </c>
      <c r="Q1286" s="20" t="s">
        <v>3998</v>
      </c>
      <c r="R1286" s="21" t="s">
        <v>4172</v>
      </c>
      <c r="S1286" s="21" t="s">
        <v>4133</v>
      </c>
      <c r="T1286" s="20">
        <v>49500</v>
      </c>
      <c r="U1286" s="20">
        <v>1</v>
      </c>
      <c r="V1286" s="20">
        <v>0</v>
      </c>
      <c r="W1286" s="20" t="s">
        <v>4488</v>
      </c>
      <c r="X1286" s="20" t="s">
        <v>4489</v>
      </c>
      <c r="Y1286" s="22">
        <v>45942.4871633449</v>
      </c>
      <c r="AA1286" s="20" t="s">
        <v>4134</v>
      </c>
      <c r="AB1286" s="27">
        <v>9106057797</v>
      </c>
      <c r="AC1286" s="25" t="str">
        <f>VLOOKUP(AB1286,Data!AF:AG,2,0)</f>
        <v>9106057797-00034007</v>
      </c>
      <c r="AE1286" s="25" t="str">
        <f>VLOOKUP(AC1286,Data!A:G,7,0)</f>
        <v>00034007</v>
      </c>
      <c r="AF1286" s="25" t="str">
        <f>VLOOKUP(AC1286,Data!A:D,4,0)</f>
        <v>12/10/2025</v>
      </c>
      <c r="AG1286" s="20" t="s">
        <v>164</v>
      </c>
      <c r="AH1286" s="25" t="s">
        <v>3686</v>
      </c>
      <c r="AI1286" s="25" t="str">
        <f>VLOOKUP(AG1286,'mã win'!B:K,10,0)</f>
        <v>B</v>
      </c>
      <c r="AJ1286" s="20" t="str">
        <f>VLOOKUP(Q1286,'mã sp'!A:B,2,0)</f>
        <v>GL250</v>
      </c>
      <c r="AK1286" s="25" t="str">
        <f>VLOOKUP(AC1286,Data!A:F,6,0)</f>
        <v>K25TTM</v>
      </c>
      <c r="AL1286" s="20" t="str">
        <f t="shared" si="80"/>
        <v>6452 WM+ THA Tiểu khu Yên Hạnh 2, Nga Sơ</v>
      </c>
      <c r="AM1286" s="20" t="str">
        <f>VLOOKUP(AC1286,Data!A:M,13,0)</f>
        <v>0104918404-020</v>
      </c>
      <c r="AO1286" s="20" t="str">
        <f t="shared" si="81"/>
        <v/>
      </c>
      <c r="AP1286" s="20" t="str">
        <f>IF(AND(AM1286="0104918404",AO1286=""),"WIN"&amp;L1286,IF(AO1286="",VLOOKUP(AM1286,'mã win'!B:J,9,0),""))</f>
        <v>WIN-020</v>
      </c>
      <c r="AQ1286" s="25" t="str">
        <f t="shared" si="82"/>
        <v>WIN-020</v>
      </c>
      <c r="AR1286" s="1">
        <f t="shared" si="83"/>
        <v>53460</v>
      </c>
    </row>
    <row r="1287" spans="1:44" x14ac:dyDescent="0.25">
      <c r="A1287" s="20">
        <v>8803</v>
      </c>
      <c r="B1287" s="21">
        <v>9106057822</v>
      </c>
      <c r="C1287" s="22">
        <v>45942</v>
      </c>
      <c r="D1287" s="22">
        <v>45942</v>
      </c>
      <c r="E1287" s="23">
        <v>45942.493170057904</v>
      </c>
      <c r="F1287" s="21" t="s">
        <v>8387</v>
      </c>
      <c r="G1287" s="22"/>
      <c r="H1287" s="20" t="s">
        <v>4127</v>
      </c>
      <c r="I1287" s="21" t="s">
        <v>4128</v>
      </c>
      <c r="J1287" s="20" t="s">
        <v>4129</v>
      </c>
      <c r="K1287" s="20" t="s">
        <v>4130</v>
      </c>
      <c r="L1287" s="21" t="s">
        <v>8388</v>
      </c>
      <c r="M1287" s="20" t="s">
        <v>8389</v>
      </c>
      <c r="N1287" s="20" t="s">
        <v>8390</v>
      </c>
      <c r="O1287" s="20">
        <v>10</v>
      </c>
      <c r="P1287" s="21" t="s">
        <v>4141</v>
      </c>
      <c r="Q1287" s="20" t="s">
        <v>4058</v>
      </c>
      <c r="R1287" s="21" t="s">
        <v>4142</v>
      </c>
      <c r="S1287" s="21" t="s">
        <v>4133</v>
      </c>
      <c r="T1287" s="20">
        <v>37720</v>
      </c>
      <c r="U1287" s="20">
        <v>1</v>
      </c>
      <c r="V1287" s="20">
        <v>0</v>
      </c>
      <c r="W1287" s="20" t="s">
        <v>8391</v>
      </c>
      <c r="X1287" s="20" t="s">
        <v>4161</v>
      </c>
      <c r="Y1287" s="22">
        <v>45942.493169409703</v>
      </c>
      <c r="AA1287" s="20" t="s">
        <v>4134</v>
      </c>
      <c r="AB1287" s="27">
        <v>9106057822</v>
      </c>
      <c r="AC1287" s="25" t="str">
        <f>VLOOKUP(AB1287,Data!AF:AG,2,0)</f>
        <v>9106057822-00161578</v>
      </c>
      <c r="AE1287" s="25" t="str">
        <f>VLOOKUP(AC1287,Data!A:G,7,0)</f>
        <v>00161578</v>
      </c>
      <c r="AF1287" s="25" t="str">
        <f>VLOOKUP(AC1287,Data!A:D,4,0)</f>
        <v>12/10/2025</v>
      </c>
      <c r="AG1287" s="20" t="s">
        <v>198</v>
      </c>
      <c r="AH1287" s="25" t="s">
        <v>12173</v>
      </c>
      <c r="AI1287" s="25" t="str">
        <f>VLOOKUP(AG1287,'mã win'!B:K,10,0)</f>
        <v>N</v>
      </c>
      <c r="AJ1287" s="20" t="str">
        <f>VLOOKUP(Q1287,'mã sp'!A:B,2,0)</f>
        <v>MNH250</v>
      </c>
      <c r="AK1287" s="25" t="str">
        <f>VLOOKUP(AC1287,Data!A:F,6,0)</f>
        <v>K25TTM</v>
      </c>
      <c r="AL1287" s="20" t="str">
        <f t="shared" si="80"/>
        <v>5025 WIN HCM 15 Nguyễn Quang Bích</v>
      </c>
      <c r="AM1287" s="20" t="str">
        <f>VLOOKUP(AC1287,Data!A:M,13,0)</f>
        <v>0104918404</v>
      </c>
      <c r="AN1287" s="20">
        <f>MATCH(L1287,[1]Khach_hang!$O:$O,0)</f>
        <v>1365</v>
      </c>
      <c r="AO1287" s="20" t="str">
        <f t="shared" si="81"/>
        <v>WIN5025</v>
      </c>
      <c r="AP1287" s="20" t="str">
        <f>IF(AND(AM1287="0104918404",AO1287=""),"WIN"&amp;L1287,IF(AO1287="",VLOOKUP(AM1287,'mã win'!B:J,9,0),""))</f>
        <v/>
      </c>
      <c r="AQ1287" s="25" t="str">
        <f t="shared" si="82"/>
        <v>WIN5025</v>
      </c>
      <c r="AR1287" s="1">
        <f t="shared" si="83"/>
        <v>40737.599999999999</v>
      </c>
    </row>
    <row r="1288" spans="1:44" x14ac:dyDescent="0.25">
      <c r="A1288" s="20">
        <v>8804</v>
      </c>
      <c r="B1288" s="21">
        <v>9106057822</v>
      </c>
      <c r="C1288" s="22">
        <v>45942</v>
      </c>
      <c r="D1288" s="22">
        <v>45942</v>
      </c>
      <c r="E1288" s="23">
        <v>45942.493170057904</v>
      </c>
      <c r="F1288" s="21" t="s">
        <v>8387</v>
      </c>
      <c r="G1288" s="22"/>
      <c r="H1288" s="20" t="s">
        <v>4127</v>
      </c>
      <c r="I1288" s="21" t="s">
        <v>4128</v>
      </c>
      <c r="J1288" s="20" t="s">
        <v>4129</v>
      </c>
      <c r="K1288" s="20" t="s">
        <v>4130</v>
      </c>
      <c r="L1288" s="21" t="s">
        <v>8388</v>
      </c>
      <c r="M1288" s="20" t="s">
        <v>8389</v>
      </c>
      <c r="N1288" s="20" t="s">
        <v>8390</v>
      </c>
      <c r="O1288" s="20">
        <v>20</v>
      </c>
      <c r="P1288" s="21" t="s">
        <v>4137</v>
      </c>
      <c r="Q1288" s="20" t="s">
        <v>4098</v>
      </c>
      <c r="R1288" s="21" t="s">
        <v>4138</v>
      </c>
      <c r="S1288" s="21" t="s">
        <v>4133</v>
      </c>
      <c r="T1288" s="20">
        <v>111058</v>
      </c>
      <c r="U1288" s="20">
        <v>1</v>
      </c>
      <c r="V1288" s="20">
        <v>0</v>
      </c>
      <c r="W1288" s="20" t="s">
        <v>8391</v>
      </c>
      <c r="X1288" s="20" t="s">
        <v>4161</v>
      </c>
      <c r="Y1288" s="22">
        <v>45942.493169409703</v>
      </c>
      <c r="AA1288" s="20" t="s">
        <v>4134</v>
      </c>
      <c r="AB1288" s="27">
        <v>9106057822</v>
      </c>
      <c r="AC1288" s="25" t="str">
        <f>VLOOKUP(AB1288,Data!AF:AG,2,0)</f>
        <v>9106057822-00161578</v>
      </c>
      <c r="AE1288" s="25" t="str">
        <f>VLOOKUP(AC1288,Data!A:G,7,0)</f>
        <v>00161578</v>
      </c>
      <c r="AF1288" s="25" t="str">
        <f>VLOOKUP(AC1288,Data!A:D,4,0)</f>
        <v>12/10/2025</v>
      </c>
      <c r="AG1288" s="20" t="s">
        <v>198</v>
      </c>
      <c r="AH1288" s="25" t="s">
        <v>12173</v>
      </c>
      <c r="AI1288" s="25" t="str">
        <f>VLOOKUP(AG1288,'mã win'!B:K,10,0)</f>
        <v>N</v>
      </c>
      <c r="AJ1288" s="20" t="str">
        <f>VLOOKUP(Q1288,'mã sp'!A:B,2,0)</f>
        <v>GM500</v>
      </c>
      <c r="AK1288" s="25" t="str">
        <f>VLOOKUP(AC1288,Data!A:F,6,0)</f>
        <v>K25TTM</v>
      </c>
      <c r="AL1288" s="20" t="str">
        <f t="shared" si="80"/>
        <v>5025 WIN HCM 15 Nguyễn Quang Bích</v>
      </c>
      <c r="AM1288" s="20" t="str">
        <f>VLOOKUP(AC1288,Data!A:M,13,0)</f>
        <v>0104918404</v>
      </c>
      <c r="AN1288" s="20">
        <f>MATCH(L1288,[1]Khach_hang!$O:$O,0)</f>
        <v>1365</v>
      </c>
      <c r="AO1288" s="20" t="str">
        <f t="shared" si="81"/>
        <v>WIN5025</v>
      </c>
      <c r="AP1288" s="20" t="str">
        <f>IF(AND(AM1288="0104918404",AO1288=""),"WIN"&amp;L1288,IF(AO1288="",VLOOKUP(AM1288,'mã win'!B:J,9,0),""))</f>
        <v/>
      </c>
      <c r="AQ1288" s="25" t="str">
        <f t="shared" si="82"/>
        <v>WIN5025</v>
      </c>
      <c r="AR1288" s="1">
        <f t="shared" si="83"/>
        <v>119942.64</v>
      </c>
    </row>
    <row r="1289" spans="1:44" x14ac:dyDescent="0.25">
      <c r="A1289" s="20">
        <v>8805</v>
      </c>
      <c r="B1289" s="21">
        <v>9106057881</v>
      </c>
      <c r="C1289" s="22">
        <v>45942</v>
      </c>
      <c r="D1289" s="22">
        <v>45942</v>
      </c>
      <c r="E1289" s="23">
        <v>45942.502600891203</v>
      </c>
      <c r="F1289" s="21" t="s">
        <v>8392</v>
      </c>
      <c r="G1289" s="22"/>
      <c r="H1289" s="20" t="s">
        <v>4127</v>
      </c>
      <c r="I1289" s="21" t="s">
        <v>4128</v>
      </c>
      <c r="J1289" s="20" t="s">
        <v>4129</v>
      </c>
      <c r="K1289" s="20" t="s">
        <v>4130</v>
      </c>
      <c r="L1289" s="21" t="s">
        <v>5706</v>
      </c>
      <c r="M1289" s="20" t="s">
        <v>5707</v>
      </c>
      <c r="N1289" s="20" t="s">
        <v>5708</v>
      </c>
      <c r="O1289" s="20">
        <v>10</v>
      </c>
      <c r="P1289" s="21" t="s">
        <v>4139</v>
      </c>
      <c r="Q1289" s="20" t="s">
        <v>3948</v>
      </c>
      <c r="R1289" s="21" t="s">
        <v>4140</v>
      </c>
      <c r="S1289" s="21" t="s">
        <v>4133</v>
      </c>
      <c r="T1289" s="20">
        <v>74250</v>
      </c>
      <c r="U1289" s="20">
        <v>2</v>
      </c>
      <c r="V1289" s="20">
        <v>0</v>
      </c>
      <c r="W1289" s="20" t="s">
        <v>5707</v>
      </c>
      <c r="X1289" s="20" t="s">
        <v>5709</v>
      </c>
      <c r="Y1289" s="22">
        <v>45942.502599537002</v>
      </c>
      <c r="AA1289" s="20" t="s">
        <v>4134</v>
      </c>
      <c r="AB1289" s="27">
        <v>9106057881</v>
      </c>
      <c r="AC1289" s="25" t="str">
        <f>VLOOKUP(AB1289,Data!AF:AG,2,0)</f>
        <v>9106057881-00018434</v>
      </c>
      <c r="AE1289" s="25" t="str">
        <f>VLOOKUP(AC1289,Data!A:G,7,0)</f>
        <v>00018434</v>
      </c>
      <c r="AF1289" s="25" t="str">
        <f>VLOOKUP(AC1289,Data!A:D,4,0)</f>
        <v>12/10/2025</v>
      </c>
      <c r="AG1289" s="20" t="s">
        <v>125</v>
      </c>
      <c r="AH1289" s="25" t="s">
        <v>3606</v>
      </c>
      <c r="AI1289" s="25" t="str">
        <f>VLOOKUP(AG1289,'mã win'!B:K,10,0)</f>
        <v>B</v>
      </c>
      <c r="AJ1289" s="20" t="str">
        <f>VLOOKUP(Q1289,'mã sp'!A:B,2,0)</f>
        <v>CC300</v>
      </c>
      <c r="AK1289" s="25" t="str">
        <f>VLOOKUP(AC1289,Data!A:F,6,0)</f>
        <v>K25TTM</v>
      </c>
      <c r="AL1289" s="20" t="str">
        <f t="shared" si="80"/>
        <v>4106 WM+ PTO Khu 8 Nông Trang</v>
      </c>
      <c r="AM1289" s="20" t="str">
        <f>VLOOKUP(AC1289,Data!A:M,13,0)</f>
        <v>0104918404-003</v>
      </c>
      <c r="AO1289" s="20" t="str">
        <f t="shared" si="81"/>
        <v/>
      </c>
      <c r="AP1289" s="20" t="str">
        <f>IF(AND(AM1289="0104918404",AO1289=""),"WIN"&amp;L1289,IF(AO1289="",VLOOKUP(AM1289,'mã win'!B:J,9,0),""))</f>
        <v>WIN-PTO-00-003</v>
      </c>
      <c r="AQ1289" s="25" t="str">
        <f t="shared" si="82"/>
        <v>WIN-PTO-00-003</v>
      </c>
      <c r="AR1289" s="1">
        <f t="shared" si="83"/>
        <v>160380</v>
      </c>
    </row>
    <row r="1290" spans="1:44" x14ac:dyDescent="0.25">
      <c r="A1290" s="20">
        <v>8806</v>
      </c>
      <c r="B1290" s="21">
        <v>9106057853</v>
      </c>
      <c r="C1290" s="22">
        <v>45942</v>
      </c>
      <c r="D1290" s="22">
        <v>45947</v>
      </c>
      <c r="E1290" s="23">
        <v>45942.5058216088</v>
      </c>
      <c r="F1290" s="21" t="s">
        <v>8393</v>
      </c>
      <c r="G1290" s="22"/>
      <c r="H1290" s="20" t="s">
        <v>4127</v>
      </c>
      <c r="I1290" s="21" t="s">
        <v>4128</v>
      </c>
      <c r="J1290" s="20" t="s">
        <v>4129</v>
      </c>
      <c r="K1290" s="20" t="s">
        <v>4130</v>
      </c>
      <c r="L1290" s="21" t="s">
        <v>4219</v>
      </c>
      <c r="M1290" s="20" t="s">
        <v>4220</v>
      </c>
      <c r="N1290" s="20" t="s">
        <v>4221</v>
      </c>
      <c r="O1290" s="20">
        <v>10</v>
      </c>
      <c r="P1290" s="21" t="s">
        <v>4137</v>
      </c>
      <c r="Q1290" s="20" t="s">
        <v>4098</v>
      </c>
      <c r="R1290" s="21" t="s">
        <v>4138</v>
      </c>
      <c r="S1290" s="21" t="s">
        <v>4133</v>
      </c>
      <c r="T1290" s="20">
        <v>111058</v>
      </c>
      <c r="U1290" s="20">
        <v>2</v>
      </c>
      <c r="V1290" s="20">
        <v>0</v>
      </c>
      <c r="W1290" s="20" t="s">
        <v>4220</v>
      </c>
      <c r="Y1290" s="22">
        <v>45942.505820949104</v>
      </c>
      <c r="AA1290" s="20" t="s">
        <v>4134</v>
      </c>
      <c r="AB1290" s="27">
        <v>9106057853</v>
      </c>
      <c r="AC1290" s="25" t="str">
        <f>VLOOKUP(AB1290,Data!AF:AG,2,0)</f>
        <v>9106057853-00014514</v>
      </c>
      <c r="AE1290" s="25" t="str">
        <f>VLOOKUP(AC1290,Data!A:G,7,0)</f>
        <v>00014514</v>
      </c>
      <c r="AF1290" s="25" t="str">
        <f>VLOOKUP(AC1290,Data!A:D,4,0)</f>
        <v>12/10/2025</v>
      </c>
      <c r="AG1290" s="20" t="s">
        <v>238</v>
      </c>
      <c r="AH1290" s="25" t="s">
        <v>3779</v>
      </c>
      <c r="AI1290" s="25" t="str">
        <f>VLOOKUP(AG1290,'mã win'!B:K,10,0)</f>
        <v>B</v>
      </c>
      <c r="AJ1290" s="20" t="str">
        <f>VLOOKUP(Q1290,'mã sp'!A:B,2,0)</f>
        <v>GM500</v>
      </c>
      <c r="AK1290" s="25" t="str">
        <f>VLOOKUP(AC1290,Data!A:F,6,0)</f>
        <v>K25TTM</v>
      </c>
      <c r="AL1290" s="20" t="str">
        <f t="shared" si="80"/>
        <v>6910 WM+ TBH Việt Hùng, Tiền Hải</v>
      </c>
      <c r="AM1290" s="20" t="str">
        <f>VLOOKUP(AC1290,Data!A:M,13,0)</f>
        <v>0104918404-044</v>
      </c>
      <c r="AO1290" s="20" t="str">
        <f t="shared" si="81"/>
        <v/>
      </c>
      <c r="AP1290" s="20" t="str">
        <f>IF(AND(AM1290="0104918404",AO1290=""),"WIN"&amp;L1290,IF(AO1290="",VLOOKUP(AM1290,'mã win'!B:J,9,0),""))</f>
        <v>WIN-044</v>
      </c>
      <c r="AQ1290" s="25" t="str">
        <f t="shared" si="82"/>
        <v>WIN-044</v>
      </c>
      <c r="AR1290" s="1">
        <f t="shared" si="83"/>
        <v>239885.28</v>
      </c>
    </row>
    <row r="1291" spans="1:44" x14ac:dyDescent="0.25">
      <c r="A1291" s="20">
        <v>8807</v>
      </c>
      <c r="B1291" s="21">
        <v>9106057960</v>
      </c>
      <c r="C1291" s="22">
        <v>45942</v>
      </c>
      <c r="D1291" s="22">
        <v>45951</v>
      </c>
      <c r="E1291" s="23">
        <v>45942.527670636598</v>
      </c>
      <c r="F1291" s="21" t="s">
        <v>8394</v>
      </c>
      <c r="G1291" s="22"/>
      <c r="H1291" s="20" t="s">
        <v>4127</v>
      </c>
      <c r="I1291" s="21" t="s">
        <v>4128</v>
      </c>
      <c r="J1291" s="20" t="s">
        <v>4129</v>
      </c>
      <c r="K1291" s="20" t="s">
        <v>4130</v>
      </c>
      <c r="L1291" s="21" t="s">
        <v>4856</v>
      </c>
      <c r="M1291" s="20" t="s">
        <v>4857</v>
      </c>
      <c r="N1291" s="20" t="s">
        <v>4858</v>
      </c>
      <c r="O1291" s="20">
        <v>10</v>
      </c>
      <c r="P1291" s="21" t="s">
        <v>4131</v>
      </c>
      <c r="Q1291" s="20" t="s">
        <v>4099</v>
      </c>
      <c r="R1291" s="21" t="s">
        <v>4132</v>
      </c>
      <c r="S1291" s="21" t="s">
        <v>4133</v>
      </c>
      <c r="T1291" s="20">
        <v>73431</v>
      </c>
      <c r="U1291" s="20">
        <v>4</v>
      </c>
      <c r="V1291" s="20">
        <v>0</v>
      </c>
      <c r="W1291" s="20" t="s">
        <v>4857</v>
      </c>
      <c r="X1291" s="20" t="s">
        <v>4859</v>
      </c>
      <c r="Y1291" s="22">
        <v>45942.527669247698</v>
      </c>
      <c r="AA1291" s="20" t="s">
        <v>4134</v>
      </c>
      <c r="AB1291" s="27">
        <v>9106057960</v>
      </c>
      <c r="AC1291" s="25" t="str">
        <f>VLOOKUP(AB1291,Data!AF:AG,2,0)</f>
        <v>9106057960-00161592</v>
      </c>
      <c r="AE1291" s="25" t="str">
        <f>VLOOKUP(AC1291,Data!A:G,7,0)</f>
        <v>00161592</v>
      </c>
      <c r="AF1291" s="25" t="str">
        <f>VLOOKUP(AC1291,Data!A:D,4,0)</f>
        <v>12/10/2025</v>
      </c>
      <c r="AG1291" s="20" t="s">
        <v>198</v>
      </c>
      <c r="AH1291" s="25" t="s">
        <v>11802</v>
      </c>
      <c r="AI1291" s="25" t="str">
        <f>VLOOKUP(AG1291,'mã win'!B:K,10,0)</f>
        <v>N</v>
      </c>
      <c r="AJ1291" s="20" t="str">
        <f>VLOOKUP(Q1291,'mã sp'!A:B,2,0)</f>
        <v>CGM300</v>
      </c>
      <c r="AK1291" s="25" t="str">
        <f>VLOOKUP(AC1291,Data!A:F,6,0)</f>
        <v>K25TTM</v>
      </c>
      <c r="AL1291" s="20" t="str">
        <f t="shared" si="80"/>
        <v>4290 WM+ HCM 13/134 Trần Văn Hoàng</v>
      </c>
      <c r="AM1291" s="20" t="str">
        <f>VLOOKUP(AC1291,Data!A:M,13,0)</f>
        <v>0104918404</v>
      </c>
      <c r="AN1291" s="20">
        <f>MATCH(L1291,[1]Khach_hang!$O:$O,0)</f>
        <v>1177</v>
      </c>
      <c r="AO1291" s="20" t="str">
        <f t="shared" si="81"/>
        <v>WIN4290</v>
      </c>
      <c r="AP1291" s="20" t="str">
        <f>IF(AND(AM1291="0104918404",AO1291=""),"WIN"&amp;L1291,IF(AO1291="",VLOOKUP(AM1291,'mã win'!B:J,9,0),""))</f>
        <v/>
      </c>
      <c r="AQ1291" s="25" t="str">
        <f t="shared" si="82"/>
        <v>WIN4290</v>
      </c>
      <c r="AR1291" s="1">
        <f t="shared" si="83"/>
        <v>317221.92</v>
      </c>
    </row>
    <row r="1292" spans="1:44" x14ac:dyDescent="0.25">
      <c r="A1292" s="20">
        <v>8808</v>
      </c>
      <c r="B1292" s="21">
        <v>9106057960</v>
      </c>
      <c r="C1292" s="22">
        <v>45942</v>
      </c>
      <c r="D1292" s="22">
        <v>45951</v>
      </c>
      <c r="E1292" s="23">
        <v>45942.527670636598</v>
      </c>
      <c r="F1292" s="21" t="s">
        <v>8394</v>
      </c>
      <c r="G1292" s="22"/>
      <c r="H1292" s="20" t="s">
        <v>4127</v>
      </c>
      <c r="I1292" s="21" t="s">
        <v>4128</v>
      </c>
      <c r="J1292" s="20" t="s">
        <v>4129</v>
      </c>
      <c r="K1292" s="20" t="s">
        <v>4130</v>
      </c>
      <c r="L1292" s="21" t="s">
        <v>4856</v>
      </c>
      <c r="M1292" s="20" t="s">
        <v>4857</v>
      </c>
      <c r="N1292" s="20" t="s">
        <v>4858</v>
      </c>
      <c r="O1292" s="20">
        <v>20</v>
      </c>
      <c r="P1292" s="21" t="s">
        <v>4137</v>
      </c>
      <c r="Q1292" s="20" t="s">
        <v>4098</v>
      </c>
      <c r="R1292" s="21" t="s">
        <v>4138</v>
      </c>
      <c r="S1292" s="21" t="s">
        <v>4133</v>
      </c>
      <c r="T1292" s="20">
        <v>111058</v>
      </c>
      <c r="U1292" s="20">
        <v>3</v>
      </c>
      <c r="V1292" s="20">
        <v>0</v>
      </c>
      <c r="W1292" s="20" t="s">
        <v>4857</v>
      </c>
      <c r="X1292" s="20" t="s">
        <v>4859</v>
      </c>
      <c r="Y1292" s="22">
        <v>45942.527669247698</v>
      </c>
      <c r="AA1292" s="20" t="s">
        <v>4134</v>
      </c>
      <c r="AB1292" s="27">
        <v>9106057960</v>
      </c>
      <c r="AC1292" s="25" t="str">
        <f>VLOOKUP(AB1292,Data!AF:AG,2,0)</f>
        <v>9106057960-00161592</v>
      </c>
      <c r="AE1292" s="25" t="str">
        <f>VLOOKUP(AC1292,Data!A:G,7,0)</f>
        <v>00161592</v>
      </c>
      <c r="AF1292" s="25" t="str">
        <f>VLOOKUP(AC1292,Data!A:D,4,0)</f>
        <v>12/10/2025</v>
      </c>
      <c r="AG1292" s="20" t="s">
        <v>198</v>
      </c>
      <c r="AH1292" s="25" t="s">
        <v>11802</v>
      </c>
      <c r="AI1292" s="25" t="str">
        <f>VLOOKUP(AG1292,'mã win'!B:K,10,0)</f>
        <v>N</v>
      </c>
      <c r="AJ1292" s="20" t="str">
        <f>VLOOKUP(Q1292,'mã sp'!A:B,2,0)</f>
        <v>GM500</v>
      </c>
      <c r="AK1292" s="25" t="str">
        <f>VLOOKUP(AC1292,Data!A:F,6,0)</f>
        <v>K25TTM</v>
      </c>
      <c r="AL1292" s="20" t="str">
        <f t="shared" si="80"/>
        <v>4290 WM+ HCM 13/134 Trần Văn Hoàng</v>
      </c>
      <c r="AM1292" s="20" t="str">
        <f>VLOOKUP(AC1292,Data!A:M,13,0)</f>
        <v>0104918404</v>
      </c>
      <c r="AN1292" s="20">
        <f>MATCH(L1292,[1]Khach_hang!$O:$O,0)</f>
        <v>1177</v>
      </c>
      <c r="AO1292" s="20" t="str">
        <f t="shared" si="81"/>
        <v>WIN4290</v>
      </c>
      <c r="AP1292" s="20" t="str">
        <f>IF(AND(AM1292="0104918404",AO1292=""),"WIN"&amp;L1292,IF(AO1292="",VLOOKUP(AM1292,'mã win'!B:J,9,0),""))</f>
        <v/>
      </c>
      <c r="AQ1292" s="25" t="str">
        <f t="shared" si="82"/>
        <v>WIN4290</v>
      </c>
      <c r="AR1292" s="1">
        <f t="shared" si="83"/>
        <v>359827.92</v>
      </c>
    </row>
    <row r="1293" spans="1:44" x14ac:dyDescent="0.25">
      <c r="A1293" s="20">
        <v>8809</v>
      </c>
      <c r="B1293" s="21">
        <v>9106057960</v>
      </c>
      <c r="C1293" s="22">
        <v>45942</v>
      </c>
      <c r="D1293" s="22">
        <v>45951</v>
      </c>
      <c r="E1293" s="23">
        <v>45942.527670636598</v>
      </c>
      <c r="F1293" s="21" t="s">
        <v>8394</v>
      </c>
      <c r="G1293" s="22"/>
      <c r="H1293" s="20" t="s">
        <v>4127</v>
      </c>
      <c r="I1293" s="21" t="s">
        <v>4128</v>
      </c>
      <c r="J1293" s="20" t="s">
        <v>4129</v>
      </c>
      <c r="K1293" s="20" t="s">
        <v>4130</v>
      </c>
      <c r="L1293" s="21" t="s">
        <v>4856</v>
      </c>
      <c r="M1293" s="20" t="s">
        <v>4857</v>
      </c>
      <c r="N1293" s="20" t="s">
        <v>4858</v>
      </c>
      <c r="O1293" s="20">
        <v>30</v>
      </c>
      <c r="P1293" s="21" t="s">
        <v>4135</v>
      </c>
      <c r="Q1293" s="20" t="s">
        <v>4086</v>
      </c>
      <c r="R1293" s="21" t="s">
        <v>4136</v>
      </c>
      <c r="S1293" s="21" t="s">
        <v>4133</v>
      </c>
      <c r="T1293" s="20">
        <v>45588</v>
      </c>
      <c r="U1293" s="20">
        <v>3</v>
      </c>
      <c r="V1293" s="20">
        <v>0</v>
      </c>
      <c r="W1293" s="20" t="s">
        <v>4857</v>
      </c>
      <c r="X1293" s="20" t="s">
        <v>4859</v>
      </c>
      <c r="Y1293" s="22">
        <v>45942.527669247698</v>
      </c>
      <c r="AA1293" s="20" t="s">
        <v>4134</v>
      </c>
      <c r="AB1293" s="27">
        <v>9106057960</v>
      </c>
      <c r="AC1293" s="25" t="str">
        <f>VLOOKUP(AB1293,Data!AF:AG,2,0)</f>
        <v>9106057960-00161592</v>
      </c>
      <c r="AE1293" s="25" t="str">
        <f>VLOOKUP(AC1293,Data!A:G,7,0)</f>
        <v>00161592</v>
      </c>
      <c r="AF1293" s="25" t="str">
        <f>VLOOKUP(AC1293,Data!A:D,4,0)</f>
        <v>12/10/2025</v>
      </c>
      <c r="AG1293" s="20" t="s">
        <v>198</v>
      </c>
      <c r="AH1293" s="25" t="s">
        <v>11802</v>
      </c>
      <c r="AI1293" s="25" t="str">
        <f>VLOOKUP(AG1293,'mã win'!B:K,10,0)</f>
        <v>N</v>
      </c>
      <c r="AJ1293" s="20" t="str">
        <f>VLOOKUP(Q1293,'mã sp'!A:B,2,0)</f>
        <v>TH200</v>
      </c>
      <c r="AK1293" s="25" t="str">
        <f>VLOOKUP(AC1293,Data!A:F,6,0)</f>
        <v>K25TTM</v>
      </c>
      <c r="AL1293" s="20" t="str">
        <f t="shared" si="80"/>
        <v>4290 WM+ HCM 13/134 Trần Văn Hoàng</v>
      </c>
      <c r="AM1293" s="20" t="str">
        <f>VLOOKUP(AC1293,Data!A:M,13,0)</f>
        <v>0104918404</v>
      </c>
      <c r="AN1293" s="20">
        <f>MATCH(L1293,[1]Khach_hang!$O:$O,0)</f>
        <v>1177</v>
      </c>
      <c r="AO1293" s="20" t="str">
        <f t="shared" si="81"/>
        <v>WIN4290</v>
      </c>
      <c r="AP1293" s="20" t="str">
        <f>IF(AND(AM1293="0104918404",AO1293=""),"WIN"&amp;L1293,IF(AO1293="",VLOOKUP(AM1293,'mã win'!B:J,9,0),""))</f>
        <v/>
      </c>
      <c r="AQ1293" s="25" t="str">
        <f t="shared" si="82"/>
        <v>WIN4290</v>
      </c>
      <c r="AR1293" s="1">
        <f t="shared" si="83"/>
        <v>147705.12</v>
      </c>
    </row>
    <row r="1294" spans="1:44" x14ac:dyDescent="0.25">
      <c r="A1294" s="20">
        <v>8810</v>
      </c>
      <c r="B1294" s="21">
        <v>9106057980</v>
      </c>
      <c r="C1294" s="22">
        <v>45942</v>
      </c>
      <c r="D1294" s="22">
        <v>45947</v>
      </c>
      <c r="E1294" s="23">
        <v>45942.531638541703</v>
      </c>
      <c r="F1294" s="21" t="s">
        <v>8395</v>
      </c>
      <c r="G1294" s="22"/>
      <c r="H1294" s="20" t="s">
        <v>4127</v>
      </c>
      <c r="I1294" s="21" t="s">
        <v>4128</v>
      </c>
      <c r="J1294" s="20" t="s">
        <v>4129</v>
      </c>
      <c r="K1294" s="20" t="s">
        <v>4130</v>
      </c>
      <c r="L1294" s="21" t="s">
        <v>4393</v>
      </c>
      <c r="M1294" s="20" t="s">
        <v>4394</v>
      </c>
      <c r="N1294" s="20" t="s">
        <v>4395</v>
      </c>
      <c r="O1294" s="20">
        <v>10</v>
      </c>
      <c r="P1294" s="21" t="s">
        <v>4131</v>
      </c>
      <c r="Q1294" s="20" t="s">
        <v>4099</v>
      </c>
      <c r="R1294" s="21" t="s">
        <v>4132</v>
      </c>
      <c r="S1294" s="21" t="s">
        <v>4133</v>
      </c>
      <c r="T1294" s="20">
        <v>73431</v>
      </c>
      <c r="U1294" s="20">
        <v>3</v>
      </c>
      <c r="V1294" s="20">
        <v>0</v>
      </c>
      <c r="W1294" s="20" t="s">
        <v>4394</v>
      </c>
      <c r="X1294" s="20" t="s">
        <v>4161</v>
      </c>
      <c r="Y1294" s="22">
        <v>45942.531637002299</v>
      </c>
      <c r="AA1294" s="20" t="s">
        <v>4134</v>
      </c>
      <c r="AB1294" s="27">
        <v>9106057980</v>
      </c>
      <c r="AC1294" s="25" t="str">
        <f>VLOOKUP(AB1294,Data!AF:AG,2,0)</f>
        <v>9106057980-00015124</v>
      </c>
      <c r="AE1294" s="25" t="str">
        <f>VLOOKUP(AC1294,Data!A:G,7,0)</f>
        <v>00015124</v>
      </c>
      <c r="AF1294" s="25" t="str">
        <f>VLOOKUP(AC1294,Data!A:D,4,0)</f>
        <v>12/10/2025</v>
      </c>
      <c r="AG1294" s="20" t="s">
        <v>143</v>
      </c>
      <c r="AH1294" s="25" t="s">
        <v>3621</v>
      </c>
      <c r="AI1294" s="25" t="str">
        <f>VLOOKUP(AG1294,'mã win'!B:K,10,0)</f>
        <v>B</v>
      </c>
      <c r="AJ1294" s="20" t="str">
        <f>VLOOKUP(Q1294,'mã sp'!A:B,2,0)</f>
        <v>CGM300</v>
      </c>
      <c r="AK1294" s="25" t="str">
        <f>VLOOKUP(AC1294,Data!A:F,6,0)</f>
        <v>K25TTM</v>
      </c>
      <c r="AL1294" s="20" t="str">
        <f t="shared" si="80"/>
        <v>3475 WM+ HDG 1030A Lê Thanh Nghị</v>
      </c>
      <c r="AM1294" s="20" t="str">
        <f>VLOOKUP(AC1294,Data!A:M,13,0)</f>
        <v>0104918404-006</v>
      </c>
      <c r="AO1294" s="20" t="str">
        <f t="shared" si="81"/>
        <v/>
      </c>
      <c r="AP1294" s="20" t="str">
        <f>IF(AND(AM1294="0104918404",AO1294=""),"WIN"&amp;L1294,IF(AO1294="",VLOOKUP(AM1294,'mã win'!B:J,9,0),""))</f>
        <v>WIN-HDG-00-006</v>
      </c>
      <c r="AQ1294" s="25" t="str">
        <f t="shared" si="82"/>
        <v>WIN-HDG-00-006</v>
      </c>
      <c r="AR1294" s="1">
        <f t="shared" si="83"/>
        <v>237916.44</v>
      </c>
    </row>
    <row r="1295" spans="1:44" x14ac:dyDescent="0.25">
      <c r="A1295" s="20">
        <v>8811</v>
      </c>
      <c r="B1295" s="21">
        <v>9106057975</v>
      </c>
      <c r="C1295" s="22">
        <v>45942</v>
      </c>
      <c r="D1295" s="22">
        <v>45947</v>
      </c>
      <c r="E1295" s="23">
        <v>45942.539603587997</v>
      </c>
      <c r="F1295" s="21" t="s">
        <v>8396</v>
      </c>
      <c r="G1295" s="22"/>
      <c r="H1295" s="20" t="s">
        <v>4127</v>
      </c>
      <c r="I1295" s="21" t="s">
        <v>4128</v>
      </c>
      <c r="J1295" s="20" t="s">
        <v>4129</v>
      </c>
      <c r="K1295" s="20" t="s">
        <v>4130</v>
      </c>
      <c r="L1295" s="21" t="s">
        <v>6563</v>
      </c>
      <c r="M1295" s="20" t="s">
        <v>6564</v>
      </c>
      <c r="N1295" s="20" t="s">
        <v>6565</v>
      </c>
      <c r="O1295" s="20">
        <v>10</v>
      </c>
      <c r="P1295" s="21" t="s">
        <v>4137</v>
      </c>
      <c r="Q1295" s="20" t="s">
        <v>4098</v>
      </c>
      <c r="R1295" s="21" t="s">
        <v>4138</v>
      </c>
      <c r="S1295" s="21" t="s">
        <v>4133</v>
      </c>
      <c r="T1295" s="20">
        <v>111058</v>
      </c>
      <c r="U1295" s="20">
        <v>1</v>
      </c>
      <c r="V1295" s="20">
        <v>0</v>
      </c>
      <c r="W1295" s="20" t="s">
        <v>6564</v>
      </c>
      <c r="Y1295" s="22">
        <v>45942.539602662</v>
      </c>
      <c r="Z1295" s="20" t="s">
        <v>8397</v>
      </c>
      <c r="AA1295" s="20" t="s">
        <v>4134</v>
      </c>
      <c r="AB1295" s="27">
        <v>9106057975</v>
      </c>
      <c r="AC1295" s="25" t="str">
        <f>VLOOKUP(AB1295,Data!AF:AG,2,0)</f>
        <v>9106057975-00026302</v>
      </c>
      <c r="AE1295" s="25" t="str">
        <f>VLOOKUP(AC1295,Data!A:G,7,0)</f>
        <v>00026302</v>
      </c>
      <c r="AF1295" s="25" t="str">
        <f>VLOOKUP(AC1295,Data!A:D,4,0)</f>
        <v>12/10/2025</v>
      </c>
      <c r="AG1295" s="20" t="s">
        <v>485</v>
      </c>
      <c r="AH1295" s="25" t="s">
        <v>3669</v>
      </c>
      <c r="AI1295" s="25" t="str">
        <f>VLOOKUP(AG1295,'mã win'!B:K,10,0)</f>
        <v>N</v>
      </c>
      <c r="AJ1295" s="20" t="str">
        <f>VLOOKUP(Q1295,'mã sp'!A:B,2,0)</f>
        <v>GM500</v>
      </c>
      <c r="AK1295" s="25" t="str">
        <f>VLOOKUP(AC1295,Data!A:F,6,0)</f>
        <v>K25TTM</v>
      </c>
      <c r="AL1295" s="20" t="str">
        <f t="shared" si="80"/>
        <v>2AA8 WM+ CTO 132 Đường 3/2</v>
      </c>
      <c r="AM1295" s="20" t="str">
        <f>VLOOKUP(AC1295,Data!A:M,13,0)</f>
        <v>0104918404-016</v>
      </c>
      <c r="AO1295" s="20" t="str">
        <f t="shared" si="81"/>
        <v/>
      </c>
      <c r="AP1295" s="20" t="str">
        <f>IF(AND(AM1295="0104918404",AO1295=""),"WIN"&amp;L1295,IF(AO1295="",VLOOKUP(AM1295,'mã win'!B:J,9,0),""))</f>
        <v>WIN-CTO-01-016</v>
      </c>
      <c r="AQ1295" s="25" t="str">
        <f t="shared" si="82"/>
        <v>WIN-CTO-01-016</v>
      </c>
      <c r="AR1295" s="1">
        <f t="shared" si="83"/>
        <v>119942.64</v>
      </c>
    </row>
    <row r="1296" spans="1:44" x14ac:dyDescent="0.25">
      <c r="A1296" s="20">
        <v>8812</v>
      </c>
      <c r="B1296" s="21">
        <v>9106058020</v>
      </c>
      <c r="C1296" s="22">
        <v>45942</v>
      </c>
      <c r="D1296" s="22">
        <v>45942</v>
      </c>
      <c r="E1296" s="23">
        <v>45942.5407382755</v>
      </c>
      <c r="F1296" s="21" t="s">
        <v>8398</v>
      </c>
      <c r="G1296" s="22"/>
      <c r="H1296" s="20" t="s">
        <v>4127</v>
      </c>
      <c r="I1296" s="21" t="s">
        <v>4128</v>
      </c>
      <c r="J1296" s="20" t="s">
        <v>4129</v>
      </c>
      <c r="K1296" s="20" t="s">
        <v>4130</v>
      </c>
      <c r="L1296" s="21" t="s">
        <v>6262</v>
      </c>
      <c r="M1296" s="20" t="s">
        <v>6263</v>
      </c>
      <c r="N1296" s="20" t="s">
        <v>6264</v>
      </c>
      <c r="O1296" s="20">
        <v>10</v>
      </c>
      <c r="P1296" s="21" t="s">
        <v>4141</v>
      </c>
      <c r="Q1296" s="20" t="s">
        <v>4058</v>
      </c>
      <c r="R1296" s="21" t="s">
        <v>4142</v>
      </c>
      <c r="S1296" s="21" t="s">
        <v>4133</v>
      </c>
      <c r="T1296" s="20">
        <v>37720</v>
      </c>
      <c r="U1296" s="20">
        <v>1</v>
      </c>
      <c r="V1296" s="20">
        <v>0</v>
      </c>
      <c r="W1296" s="20" t="s">
        <v>6263</v>
      </c>
      <c r="X1296" s="20" t="s">
        <v>6265</v>
      </c>
      <c r="Y1296" s="22">
        <v>45942.540737118099</v>
      </c>
      <c r="AA1296" s="20" t="s">
        <v>4134</v>
      </c>
      <c r="AB1296" s="27">
        <v>9106058020</v>
      </c>
      <c r="AC1296" s="25" t="str">
        <f>VLOOKUP(AB1296,Data!AF:AG,2,0)</f>
        <v>9106058020-00081924</v>
      </c>
      <c r="AE1296" s="25" t="str">
        <f>VLOOKUP(AC1296,Data!A:G,7,0)</f>
        <v>00081924</v>
      </c>
      <c r="AF1296" s="25" t="str">
        <f>VLOOKUP(AC1296,Data!A:D,4,0)</f>
        <v>12/10/2025</v>
      </c>
      <c r="AG1296" s="20" t="s">
        <v>64</v>
      </c>
      <c r="AH1296" s="25" t="s">
        <v>3639</v>
      </c>
      <c r="AI1296" s="25" t="str">
        <f>VLOOKUP(AG1296,'mã win'!B:K,10,0)</f>
        <v>N</v>
      </c>
      <c r="AJ1296" s="20" t="str">
        <f>VLOOKUP(Q1296,'mã sp'!A:B,2,0)</f>
        <v>MNH250</v>
      </c>
      <c r="AK1296" s="25" t="str">
        <f>VLOOKUP(AC1296,Data!A:F,6,0)</f>
        <v>K25TTM</v>
      </c>
      <c r="AL1296" s="20" t="str">
        <f t="shared" si="80"/>
        <v>3674 WM+ DNG 47 Châu Thượng Văn</v>
      </c>
      <c r="AM1296" s="20" t="str">
        <f>VLOOKUP(AC1296,Data!A:M,13,0)</f>
        <v>0104918404-009</v>
      </c>
      <c r="AO1296" s="20" t="str">
        <f t="shared" si="81"/>
        <v/>
      </c>
      <c r="AP1296" s="20" t="str">
        <f>IF(AND(AM1296="0104918404",AO1296=""),"WIN"&amp;L1296,IF(AO1296="",VLOOKUP(AM1296,'mã win'!B:J,9,0),""))</f>
        <v>WIN-DNG-01-009</v>
      </c>
      <c r="AQ1296" s="25" t="str">
        <f t="shared" si="82"/>
        <v>WIN-DNG-01-009</v>
      </c>
      <c r="AR1296" s="1">
        <f t="shared" si="83"/>
        <v>40737.599999999999</v>
      </c>
    </row>
    <row r="1297" spans="1:44" x14ac:dyDescent="0.25">
      <c r="A1297" s="20">
        <v>8813</v>
      </c>
      <c r="B1297" s="21">
        <v>9106058020</v>
      </c>
      <c r="C1297" s="22">
        <v>45942</v>
      </c>
      <c r="D1297" s="22">
        <v>45942</v>
      </c>
      <c r="E1297" s="23">
        <v>45942.5407382755</v>
      </c>
      <c r="F1297" s="21" t="s">
        <v>8398</v>
      </c>
      <c r="G1297" s="22"/>
      <c r="H1297" s="20" t="s">
        <v>4127</v>
      </c>
      <c r="I1297" s="21" t="s">
        <v>4128</v>
      </c>
      <c r="J1297" s="20" t="s">
        <v>4129</v>
      </c>
      <c r="K1297" s="20" t="s">
        <v>4130</v>
      </c>
      <c r="L1297" s="21" t="s">
        <v>6262</v>
      </c>
      <c r="M1297" s="20" t="s">
        <v>6263</v>
      </c>
      <c r="N1297" s="20" t="s">
        <v>6264</v>
      </c>
      <c r="O1297" s="20">
        <v>20</v>
      </c>
      <c r="P1297" s="21" t="s">
        <v>4168</v>
      </c>
      <c r="Q1297" s="20" t="s">
        <v>3992</v>
      </c>
      <c r="R1297" s="21" t="s">
        <v>4169</v>
      </c>
      <c r="S1297" s="21" t="s">
        <v>4133</v>
      </c>
      <c r="T1297" s="20">
        <v>111606</v>
      </c>
      <c r="U1297" s="20">
        <v>1</v>
      </c>
      <c r="V1297" s="20">
        <v>0</v>
      </c>
      <c r="W1297" s="20" t="s">
        <v>6263</v>
      </c>
      <c r="X1297" s="20" t="s">
        <v>6265</v>
      </c>
      <c r="Y1297" s="22">
        <v>45942.540737118099</v>
      </c>
      <c r="AA1297" s="20" t="s">
        <v>4134</v>
      </c>
      <c r="AB1297" s="27">
        <v>9106058020</v>
      </c>
      <c r="AC1297" s="25" t="str">
        <f>VLOOKUP(AB1297,Data!AF:AG,2,0)</f>
        <v>9106058020-00081924</v>
      </c>
      <c r="AE1297" s="25" t="str">
        <f>VLOOKUP(AC1297,Data!A:G,7,0)</f>
        <v>00081924</v>
      </c>
      <c r="AF1297" s="25" t="str">
        <f>VLOOKUP(AC1297,Data!A:D,4,0)</f>
        <v>12/10/2025</v>
      </c>
      <c r="AG1297" s="20" t="s">
        <v>64</v>
      </c>
      <c r="AH1297" s="25" t="s">
        <v>3639</v>
      </c>
      <c r="AI1297" s="25" t="str">
        <f>VLOOKUP(AG1297,'mã win'!B:K,10,0)</f>
        <v>N</v>
      </c>
      <c r="AJ1297" s="20" t="str">
        <f>VLOOKUP(Q1297,'mã sp'!A:B,2,0)</f>
        <v>GXD500</v>
      </c>
      <c r="AK1297" s="25" t="str">
        <f>VLOOKUP(AC1297,Data!A:F,6,0)</f>
        <v>K25TTM</v>
      </c>
      <c r="AL1297" s="20" t="str">
        <f t="shared" si="80"/>
        <v>3674 WM+ DNG 47 Châu Thượng Văn</v>
      </c>
      <c r="AM1297" s="20" t="str">
        <f>VLOOKUP(AC1297,Data!A:M,13,0)</f>
        <v>0104918404-009</v>
      </c>
      <c r="AO1297" s="20" t="str">
        <f t="shared" si="81"/>
        <v/>
      </c>
      <c r="AP1297" s="20" t="str">
        <f>IF(AND(AM1297="0104918404",AO1297=""),"WIN"&amp;L1297,IF(AO1297="",VLOOKUP(AM1297,'mã win'!B:J,9,0),""))</f>
        <v>WIN-DNG-01-009</v>
      </c>
      <c r="AQ1297" s="25" t="str">
        <f t="shared" si="82"/>
        <v>WIN-DNG-01-009</v>
      </c>
      <c r="AR1297" s="1">
        <f t="shared" si="83"/>
        <v>120534.48</v>
      </c>
    </row>
    <row r="1298" spans="1:44" x14ac:dyDescent="0.25">
      <c r="A1298" s="20">
        <v>8814</v>
      </c>
      <c r="B1298" s="21">
        <v>9106058029</v>
      </c>
      <c r="C1298" s="22">
        <v>45942</v>
      </c>
      <c r="D1298" s="22">
        <v>45942</v>
      </c>
      <c r="E1298" s="23">
        <v>45942.542896956002</v>
      </c>
      <c r="F1298" s="21" t="s">
        <v>8399</v>
      </c>
      <c r="G1298" s="22"/>
      <c r="H1298" s="20" t="s">
        <v>4127</v>
      </c>
      <c r="I1298" s="21" t="s">
        <v>4128</v>
      </c>
      <c r="J1298" s="20" t="s">
        <v>4129</v>
      </c>
      <c r="K1298" s="20" t="s">
        <v>4130</v>
      </c>
      <c r="L1298" s="21" t="s">
        <v>4219</v>
      </c>
      <c r="M1298" s="20" t="s">
        <v>4220</v>
      </c>
      <c r="N1298" s="20" t="s">
        <v>4221</v>
      </c>
      <c r="O1298" s="20">
        <v>10</v>
      </c>
      <c r="P1298" s="21" t="s">
        <v>4139</v>
      </c>
      <c r="Q1298" s="20" t="s">
        <v>3948</v>
      </c>
      <c r="R1298" s="21" t="s">
        <v>4140</v>
      </c>
      <c r="S1298" s="21" t="s">
        <v>4133</v>
      </c>
      <c r="T1298" s="20">
        <v>74250</v>
      </c>
      <c r="U1298" s="20">
        <v>2</v>
      </c>
      <c r="V1298" s="20">
        <v>0</v>
      </c>
      <c r="W1298" s="20" t="s">
        <v>4220</v>
      </c>
      <c r="Y1298" s="22">
        <v>45942.542895370403</v>
      </c>
      <c r="AA1298" s="20" t="s">
        <v>4134</v>
      </c>
      <c r="AB1298" s="27">
        <v>9106058029</v>
      </c>
      <c r="AC1298" s="25" t="str">
        <f>VLOOKUP(AB1298,Data!AF:AG,2,0)</f>
        <v>9106058029-00014516</v>
      </c>
      <c r="AE1298" s="25" t="str">
        <f>VLOOKUP(AC1298,Data!A:G,7,0)</f>
        <v>00014516</v>
      </c>
      <c r="AF1298" s="25" t="str">
        <f>VLOOKUP(AC1298,Data!A:D,4,0)</f>
        <v>12/10/2025</v>
      </c>
      <c r="AG1298" s="20" t="s">
        <v>238</v>
      </c>
      <c r="AH1298" s="25" t="s">
        <v>3779</v>
      </c>
      <c r="AI1298" s="25" t="str">
        <f>VLOOKUP(AG1298,'mã win'!B:K,10,0)</f>
        <v>B</v>
      </c>
      <c r="AJ1298" s="20" t="str">
        <f>VLOOKUP(Q1298,'mã sp'!A:B,2,0)</f>
        <v>CC300</v>
      </c>
      <c r="AK1298" s="25" t="str">
        <f>VLOOKUP(AC1298,Data!A:F,6,0)</f>
        <v>K25TTM</v>
      </c>
      <c r="AL1298" s="20" t="str">
        <f t="shared" si="80"/>
        <v>6910 WM+ TBH Việt Hùng, Tiền Hải</v>
      </c>
      <c r="AM1298" s="20" t="str">
        <f>VLOOKUP(AC1298,Data!A:M,13,0)</f>
        <v>0104918404-044</v>
      </c>
      <c r="AO1298" s="20" t="str">
        <f t="shared" si="81"/>
        <v/>
      </c>
      <c r="AP1298" s="20" t="str">
        <f>IF(AND(AM1298="0104918404",AO1298=""),"WIN"&amp;L1298,IF(AO1298="",VLOOKUP(AM1298,'mã win'!B:J,9,0),""))</f>
        <v>WIN-044</v>
      </c>
      <c r="AQ1298" s="25" t="str">
        <f t="shared" si="82"/>
        <v>WIN-044</v>
      </c>
      <c r="AR1298" s="1">
        <f t="shared" si="83"/>
        <v>160380</v>
      </c>
    </row>
    <row r="1299" spans="1:44" x14ac:dyDescent="0.25">
      <c r="A1299" s="20">
        <v>8815</v>
      </c>
      <c r="B1299" s="21">
        <v>9106058029</v>
      </c>
      <c r="C1299" s="22">
        <v>45942</v>
      </c>
      <c r="D1299" s="22">
        <v>45942</v>
      </c>
      <c r="E1299" s="23">
        <v>45942.542896956002</v>
      </c>
      <c r="F1299" s="21" t="s">
        <v>8399</v>
      </c>
      <c r="G1299" s="22"/>
      <c r="H1299" s="20" t="s">
        <v>4127</v>
      </c>
      <c r="I1299" s="21" t="s">
        <v>4128</v>
      </c>
      <c r="J1299" s="20" t="s">
        <v>4129</v>
      </c>
      <c r="K1299" s="20" t="s">
        <v>4130</v>
      </c>
      <c r="L1299" s="21" t="s">
        <v>4219</v>
      </c>
      <c r="M1299" s="20" t="s">
        <v>4220</v>
      </c>
      <c r="N1299" s="20" t="s">
        <v>4221</v>
      </c>
      <c r="O1299" s="20">
        <v>20</v>
      </c>
      <c r="P1299" s="21" t="s">
        <v>4141</v>
      </c>
      <c r="Q1299" s="20" t="s">
        <v>4058</v>
      </c>
      <c r="R1299" s="21" t="s">
        <v>4142</v>
      </c>
      <c r="S1299" s="21" t="s">
        <v>4133</v>
      </c>
      <c r="T1299" s="20">
        <v>37720</v>
      </c>
      <c r="U1299" s="20">
        <v>1</v>
      </c>
      <c r="V1299" s="20">
        <v>0</v>
      </c>
      <c r="W1299" s="20" t="s">
        <v>4220</v>
      </c>
      <c r="Y1299" s="22">
        <v>45942.542895370403</v>
      </c>
      <c r="AA1299" s="20" t="s">
        <v>4134</v>
      </c>
      <c r="AB1299" s="27">
        <v>9106058029</v>
      </c>
      <c r="AC1299" s="25" t="str">
        <f>VLOOKUP(AB1299,Data!AF:AG,2,0)</f>
        <v>9106058029-00014516</v>
      </c>
      <c r="AE1299" s="25" t="str">
        <f>VLOOKUP(AC1299,Data!A:G,7,0)</f>
        <v>00014516</v>
      </c>
      <c r="AF1299" s="25" t="str">
        <f>VLOOKUP(AC1299,Data!A:D,4,0)</f>
        <v>12/10/2025</v>
      </c>
      <c r="AG1299" s="20" t="s">
        <v>238</v>
      </c>
      <c r="AH1299" s="25" t="s">
        <v>3779</v>
      </c>
      <c r="AI1299" s="25" t="str">
        <f>VLOOKUP(AG1299,'mã win'!B:K,10,0)</f>
        <v>B</v>
      </c>
      <c r="AJ1299" s="20" t="str">
        <f>VLOOKUP(Q1299,'mã sp'!A:B,2,0)</f>
        <v>MNH250</v>
      </c>
      <c r="AK1299" s="25" t="str">
        <f>VLOOKUP(AC1299,Data!A:F,6,0)</f>
        <v>K25TTM</v>
      </c>
      <c r="AL1299" s="20" t="str">
        <f t="shared" si="80"/>
        <v>6910 WM+ TBH Việt Hùng, Tiền Hải</v>
      </c>
      <c r="AM1299" s="20" t="str">
        <f>VLOOKUP(AC1299,Data!A:M,13,0)</f>
        <v>0104918404-044</v>
      </c>
      <c r="AO1299" s="20" t="str">
        <f t="shared" si="81"/>
        <v/>
      </c>
      <c r="AP1299" s="20" t="str">
        <f>IF(AND(AM1299="0104918404",AO1299=""),"WIN"&amp;L1299,IF(AO1299="",VLOOKUP(AM1299,'mã win'!B:J,9,0),""))</f>
        <v>WIN-044</v>
      </c>
      <c r="AQ1299" s="25" t="str">
        <f t="shared" si="82"/>
        <v>WIN-044</v>
      </c>
      <c r="AR1299" s="1">
        <f t="shared" si="83"/>
        <v>40737.599999999999</v>
      </c>
    </row>
    <row r="1300" spans="1:44" x14ac:dyDescent="0.25">
      <c r="A1300" s="20">
        <v>8816</v>
      </c>
      <c r="B1300" s="21">
        <v>9106058013</v>
      </c>
      <c r="C1300" s="22">
        <v>45942</v>
      </c>
      <c r="D1300" s="22">
        <v>45947</v>
      </c>
      <c r="E1300" s="23">
        <v>45942.543031053203</v>
      </c>
      <c r="F1300" s="21" t="s">
        <v>8400</v>
      </c>
      <c r="G1300" s="22"/>
      <c r="H1300" s="20" t="s">
        <v>4127</v>
      </c>
      <c r="I1300" s="21" t="s">
        <v>4128</v>
      </c>
      <c r="J1300" s="20" t="s">
        <v>4129</v>
      </c>
      <c r="K1300" s="20" t="s">
        <v>4130</v>
      </c>
      <c r="L1300" s="21" t="s">
        <v>4729</v>
      </c>
      <c r="M1300" s="20" t="s">
        <v>4730</v>
      </c>
      <c r="N1300" s="20" t="s">
        <v>4731</v>
      </c>
      <c r="O1300" s="20">
        <v>10</v>
      </c>
      <c r="P1300" s="21" t="s">
        <v>4135</v>
      </c>
      <c r="Q1300" s="20" t="s">
        <v>4086</v>
      </c>
      <c r="R1300" s="21" t="s">
        <v>4136</v>
      </c>
      <c r="S1300" s="21" t="s">
        <v>4133</v>
      </c>
      <c r="T1300" s="20">
        <v>45588</v>
      </c>
      <c r="U1300" s="20">
        <v>2</v>
      </c>
      <c r="V1300" s="20">
        <v>0</v>
      </c>
      <c r="W1300" s="20" t="s">
        <v>4730</v>
      </c>
      <c r="Y1300" s="22">
        <v>45942.5430303588</v>
      </c>
      <c r="Z1300" s="20" t="s">
        <v>8401</v>
      </c>
      <c r="AA1300" s="20" t="s">
        <v>4134</v>
      </c>
      <c r="AB1300" s="27">
        <v>9106058013</v>
      </c>
      <c r="AC1300" s="25" t="str">
        <f>VLOOKUP(AB1300,Data!AF:AG,2,0)</f>
        <v>9106058013-00011459</v>
      </c>
      <c r="AE1300" s="25" t="str">
        <f>VLOOKUP(AC1300,Data!A:G,7,0)</f>
        <v>00011459</v>
      </c>
      <c r="AF1300" s="25" t="str">
        <f>VLOOKUP(AC1300,Data!A:D,4,0)</f>
        <v>12/10/2025</v>
      </c>
      <c r="AG1300" s="20" t="s">
        <v>222</v>
      </c>
      <c r="AH1300" s="25" t="s">
        <v>3727</v>
      </c>
      <c r="AI1300" s="25" t="str">
        <f>VLOOKUP(AG1300,'mã win'!B:K,10,0)</f>
        <v>B</v>
      </c>
      <c r="AJ1300" s="20" t="str">
        <f>VLOOKUP(Q1300,'mã sp'!A:B,2,0)</f>
        <v>TH200</v>
      </c>
      <c r="AK1300" s="25" t="str">
        <f>VLOOKUP(AC1300,Data!A:F,6,0)</f>
        <v>K25TTM</v>
      </c>
      <c r="AL1300" s="20" t="str">
        <f t="shared" si="80"/>
        <v>5863 WM+ VPC Chợ Hợp Châu, Tam Đảo</v>
      </c>
      <c r="AM1300" s="20" t="str">
        <f>VLOOKUP(AC1300,Data!A:M,13,0)</f>
        <v>0104918404-029</v>
      </c>
      <c r="AO1300" s="20" t="str">
        <f t="shared" si="81"/>
        <v/>
      </c>
      <c r="AP1300" s="20" t="str">
        <f>IF(AND(AM1300="0104918404",AO1300=""),"WIN"&amp;L1300,IF(AO1300="",VLOOKUP(AM1300,'mã win'!B:J,9,0),""))</f>
        <v>WIN-029</v>
      </c>
      <c r="AQ1300" s="25" t="str">
        <f t="shared" si="82"/>
        <v>WIN-029</v>
      </c>
      <c r="AR1300" s="1">
        <f t="shared" si="83"/>
        <v>98470.080000000002</v>
      </c>
    </row>
    <row r="1301" spans="1:44" x14ac:dyDescent="0.25">
      <c r="A1301" s="20">
        <v>8817</v>
      </c>
      <c r="B1301" s="21">
        <v>9106058045</v>
      </c>
      <c r="C1301" s="22">
        <v>45942</v>
      </c>
      <c r="D1301" s="22">
        <v>45944</v>
      </c>
      <c r="E1301" s="23">
        <v>45942.548351157398</v>
      </c>
      <c r="F1301" s="21" t="s">
        <v>8402</v>
      </c>
      <c r="G1301" s="22"/>
      <c r="H1301" s="20" t="s">
        <v>4127</v>
      </c>
      <c r="I1301" s="21" t="s">
        <v>4128</v>
      </c>
      <c r="J1301" s="20" t="s">
        <v>4129</v>
      </c>
      <c r="K1301" s="20" t="s">
        <v>4130</v>
      </c>
      <c r="L1301" s="21" t="s">
        <v>5797</v>
      </c>
      <c r="M1301" s="20" t="s">
        <v>5798</v>
      </c>
      <c r="N1301" s="20" t="s">
        <v>5799</v>
      </c>
      <c r="O1301" s="20">
        <v>10</v>
      </c>
      <c r="P1301" s="21" t="s">
        <v>4152</v>
      </c>
      <c r="Q1301" s="20" t="s">
        <v>4012</v>
      </c>
      <c r="R1301" s="21" t="s">
        <v>4153</v>
      </c>
      <c r="S1301" s="21" t="s">
        <v>4133</v>
      </c>
      <c r="T1301" s="20">
        <v>50182</v>
      </c>
      <c r="U1301" s="20">
        <v>4</v>
      </c>
      <c r="V1301" s="20">
        <v>0</v>
      </c>
      <c r="W1301" s="20" t="s">
        <v>5798</v>
      </c>
      <c r="X1301" s="20" t="s">
        <v>5800</v>
      </c>
      <c r="Y1301" s="22">
        <v>45942.548349386598</v>
      </c>
      <c r="AA1301" s="20" t="s">
        <v>4134</v>
      </c>
      <c r="AB1301" s="27">
        <v>9106058045</v>
      </c>
      <c r="AC1301" s="25" t="str">
        <f>VLOOKUP(AB1301,Data!AF:AG,2,0)</f>
        <v>9106058045-00161604</v>
      </c>
      <c r="AE1301" s="25" t="str">
        <f>VLOOKUP(AC1301,Data!A:G,7,0)</f>
        <v>00161604</v>
      </c>
      <c r="AF1301" s="25" t="str">
        <f>VLOOKUP(AC1301,Data!A:D,4,0)</f>
        <v>12/10/2025</v>
      </c>
      <c r="AG1301" s="20" t="s">
        <v>198</v>
      </c>
      <c r="AH1301" s="25" t="s">
        <v>14543</v>
      </c>
      <c r="AI1301" s="25" t="str">
        <f>VLOOKUP(AG1301,'mã win'!B:K,10,0)</f>
        <v>N</v>
      </c>
      <c r="AJ1301" s="20" t="str">
        <f>VLOOKUP(Q1301,'mã sp'!A:B,2,0)</f>
        <v>GTLX250G</v>
      </c>
      <c r="AK1301" s="25" t="str">
        <f>VLOOKUP(AC1301,Data!A:F,6,0)</f>
        <v>K25TTM</v>
      </c>
      <c r="AL1301" s="20" t="str">
        <f t="shared" si="80"/>
        <v>3316 WM+ HCM 126/4/1 Ấp Tây Lân</v>
      </c>
      <c r="AM1301" s="20" t="str">
        <f>VLOOKUP(AC1301,Data!A:M,13,0)</f>
        <v>0104918404</v>
      </c>
      <c r="AN1301" s="20">
        <f>MATCH(L1301,[1]Khach_hang!$O:$O,0)</f>
        <v>799</v>
      </c>
      <c r="AO1301" s="20" t="str">
        <f t="shared" si="81"/>
        <v>WIN3316</v>
      </c>
      <c r="AP1301" s="20" t="str">
        <f>IF(AND(AM1301="0104918404",AO1301=""),"WIN"&amp;L1301,IF(AO1301="",VLOOKUP(AM1301,'mã win'!B:J,9,0),""))</f>
        <v/>
      </c>
      <c r="AQ1301" s="25" t="str">
        <f t="shared" si="82"/>
        <v>WIN3316</v>
      </c>
      <c r="AR1301" s="1">
        <f t="shared" si="83"/>
        <v>216786.24</v>
      </c>
    </row>
    <row r="1302" spans="1:44" x14ac:dyDescent="0.25">
      <c r="A1302" s="20">
        <v>8818</v>
      </c>
      <c r="B1302" s="21">
        <v>9106058045</v>
      </c>
      <c r="C1302" s="22">
        <v>45942</v>
      </c>
      <c r="D1302" s="22">
        <v>45944</v>
      </c>
      <c r="E1302" s="23">
        <v>45942.548351157398</v>
      </c>
      <c r="F1302" s="21" t="s">
        <v>8402</v>
      </c>
      <c r="G1302" s="22"/>
      <c r="H1302" s="20" t="s">
        <v>4127</v>
      </c>
      <c r="I1302" s="21" t="s">
        <v>4128</v>
      </c>
      <c r="J1302" s="20" t="s">
        <v>4129</v>
      </c>
      <c r="K1302" s="20" t="s">
        <v>4130</v>
      </c>
      <c r="L1302" s="21" t="s">
        <v>5797</v>
      </c>
      <c r="M1302" s="20" t="s">
        <v>5798</v>
      </c>
      <c r="N1302" s="20" t="s">
        <v>5799</v>
      </c>
      <c r="O1302" s="20">
        <v>20</v>
      </c>
      <c r="P1302" s="21" t="s">
        <v>4137</v>
      </c>
      <c r="Q1302" s="20" t="s">
        <v>4098</v>
      </c>
      <c r="R1302" s="21" t="s">
        <v>4138</v>
      </c>
      <c r="S1302" s="21" t="s">
        <v>4133</v>
      </c>
      <c r="T1302" s="20">
        <v>111058</v>
      </c>
      <c r="U1302" s="20">
        <v>1</v>
      </c>
      <c r="V1302" s="20">
        <v>0</v>
      </c>
      <c r="W1302" s="20" t="s">
        <v>5798</v>
      </c>
      <c r="X1302" s="20" t="s">
        <v>5800</v>
      </c>
      <c r="Y1302" s="22">
        <v>45942.548349386598</v>
      </c>
      <c r="AA1302" s="20" t="s">
        <v>4134</v>
      </c>
      <c r="AB1302" s="27">
        <v>9106058045</v>
      </c>
      <c r="AC1302" s="25" t="str">
        <f>VLOOKUP(AB1302,Data!AF:AG,2,0)</f>
        <v>9106058045-00161604</v>
      </c>
      <c r="AE1302" s="25" t="str">
        <f>VLOOKUP(AC1302,Data!A:G,7,0)</f>
        <v>00161604</v>
      </c>
      <c r="AF1302" s="25" t="str">
        <f>VLOOKUP(AC1302,Data!A:D,4,0)</f>
        <v>12/10/2025</v>
      </c>
      <c r="AG1302" s="20" t="s">
        <v>198</v>
      </c>
      <c r="AH1302" s="25" t="s">
        <v>14543</v>
      </c>
      <c r="AI1302" s="25" t="str">
        <f>VLOOKUP(AG1302,'mã win'!B:K,10,0)</f>
        <v>N</v>
      </c>
      <c r="AJ1302" s="20" t="str">
        <f>VLOOKUP(Q1302,'mã sp'!A:B,2,0)</f>
        <v>GM500</v>
      </c>
      <c r="AK1302" s="25" t="str">
        <f>VLOOKUP(AC1302,Data!A:F,6,0)</f>
        <v>K25TTM</v>
      </c>
      <c r="AL1302" s="20" t="str">
        <f t="shared" si="80"/>
        <v>3316 WM+ HCM 126/4/1 Ấp Tây Lân</v>
      </c>
      <c r="AM1302" s="20" t="str">
        <f>VLOOKUP(AC1302,Data!A:M,13,0)</f>
        <v>0104918404</v>
      </c>
      <c r="AN1302" s="20">
        <f>MATCH(L1302,[1]Khach_hang!$O:$O,0)</f>
        <v>799</v>
      </c>
      <c r="AO1302" s="20" t="str">
        <f t="shared" si="81"/>
        <v>WIN3316</v>
      </c>
      <c r="AP1302" s="20" t="str">
        <f>IF(AND(AM1302="0104918404",AO1302=""),"WIN"&amp;L1302,IF(AO1302="",VLOOKUP(AM1302,'mã win'!B:J,9,0),""))</f>
        <v/>
      </c>
      <c r="AQ1302" s="25" t="str">
        <f t="shared" si="82"/>
        <v>WIN3316</v>
      </c>
      <c r="AR1302" s="1">
        <f t="shared" si="83"/>
        <v>119942.64</v>
      </c>
    </row>
    <row r="1303" spans="1:44" x14ac:dyDescent="0.25">
      <c r="A1303" s="20">
        <v>8819</v>
      </c>
      <c r="B1303" s="21">
        <v>9106058060</v>
      </c>
      <c r="C1303" s="22">
        <v>45942</v>
      </c>
      <c r="D1303" s="22">
        <v>45942</v>
      </c>
      <c r="E1303" s="23">
        <v>45942.559784803198</v>
      </c>
      <c r="F1303" s="21" t="s">
        <v>8403</v>
      </c>
      <c r="G1303" s="22"/>
      <c r="H1303" s="20" t="s">
        <v>4127</v>
      </c>
      <c r="I1303" s="21" t="s">
        <v>4128</v>
      </c>
      <c r="J1303" s="20" t="s">
        <v>4129</v>
      </c>
      <c r="K1303" s="20" t="s">
        <v>4130</v>
      </c>
      <c r="L1303" s="21" t="s">
        <v>6635</v>
      </c>
      <c r="M1303" s="20" t="s">
        <v>6636</v>
      </c>
      <c r="N1303" s="20" t="s">
        <v>6637</v>
      </c>
      <c r="O1303" s="20">
        <v>10</v>
      </c>
      <c r="P1303" s="21" t="s">
        <v>4171</v>
      </c>
      <c r="Q1303" s="20" t="s">
        <v>3998</v>
      </c>
      <c r="R1303" s="21" t="s">
        <v>4172</v>
      </c>
      <c r="S1303" s="21" t="s">
        <v>4133</v>
      </c>
      <c r="T1303" s="20">
        <v>49500</v>
      </c>
      <c r="U1303" s="20">
        <v>2</v>
      </c>
      <c r="V1303" s="20">
        <v>0</v>
      </c>
      <c r="W1303" s="20" t="s">
        <v>6636</v>
      </c>
      <c r="Y1303" s="22">
        <v>45942.559783101897</v>
      </c>
      <c r="Z1303" s="20" t="s">
        <v>8404</v>
      </c>
      <c r="AA1303" s="20" t="s">
        <v>4134</v>
      </c>
      <c r="AB1303" s="27">
        <v>9106058060</v>
      </c>
      <c r="AC1303" s="25" t="str">
        <f>VLOOKUP(AB1303,Data!AF:AG,2,0)</f>
        <v>9106058060-00486787</v>
      </c>
      <c r="AE1303" s="25" t="str">
        <f>VLOOKUP(AC1303,Data!A:G,7,0)</f>
        <v>00486787</v>
      </c>
      <c r="AF1303" s="25" t="str">
        <f>VLOOKUP(AC1303,Data!A:D,4,0)</f>
        <v>12/10/2025</v>
      </c>
      <c r="AG1303" s="20" t="s">
        <v>55</v>
      </c>
      <c r="AH1303" s="25" t="s">
        <v>14544</v>
      </c>
      <c r="AI1303" s="25" t="str">
        <f>VLOOKUP(AG1303,'mã win'!B:K,10,0)</f>
        <v>B</v>
      </c>
      <c r="AJ1303" s="20" t="str">
        <f>VLOOKUP(Q1303,'mã sp'!A:B,2,0)</f>
        <v>GL250</v>
      </c>
      <c r="AK1303" s="25" t="str">
        <f>VLOOKUP(AC1303,Data!A:F,6,0)</f>
        <v>K25TTM</v>
      </c>
      <c r="AL1303" s="20" t="str">
        <f t="shared" si="80"/>
        <v>5976 WM+ HNI Thanh Trí, Sóc Sơn</v>
      </c>
      <c r="AM1303" s="20" t="str">
        <f>VLOOKUP(AC1303,Data!A:M,13,0)</f>
        <v>0104918404-002</v>
      </c>
      <c r="AN1303" s="20">
        <f>MATCH(L1303,[1]Khach_hang!$O:$O,0)</f>
        <v>1671</v>
      </c>
      <c r="AO1303" s="20" t="str">
        <f t="shared" si="81"/>
        <v>WIN5976</v>
      </c>
      <c r="AP1303" s="20" t="str">
        <f>IF(AND(AM1303="0104918404",AO1303=""),"WIN"&amp;L1303,IF(AO1303="",VLOOKUP(AM1303,'mã win'!B:J,9,0),""))</f>
        <v/>
      </c>
      <c r="AQ1303" s="25" t="str">
        <f t="shared" si="82"/>
        <v>WIN5976</v>
      </c>
      <c r="AR1303" s="1">
        <f t="shared" si="83"/>
        <v>106920</v>
      </c>
    </row>
    <row r="1304" spans="1:44" x14ac:dyDescent="0.25">
      <c r="A1304" s="20">
        <v>8820</v>
      </c>
      <c r="B1304" s="21">
        <v>9106058060</v>
      </c>
      <c r="C1304" s="22">
        <v>45942</v>
      </c>
      <c r="D1304" s="22">
        <v>45942</v>
      </c>
      <c r="E1304" s="23">
        <v>45942.559784803198</v>
      </c>
      <c r="F1304" s="21" t="s">
        <v>8403</v>
      </c>
      <c r="G1304" s="22"/>
      <c r="H1304" s="20" t="s">
        <v>4127</v>
      </c>
      <c r="I1304" s="21" t="s">
        <v>4128</v>
      </c>
      <c r="J1304" s="20" t="s">
        <v>4129</v>
      </c>
      <c r="K1304" s="20" t="s">
        <v>4130</v>
      </c>
      <c r="L1304" s="21" t="s">
        <v>6635</v>
      </c>
      <c r="M1304" s="20" t="s">
        <v>6636</v>
      </c>
      <c r="N1304" s="20" t="s">
        <v>6637</v>
      </c>
      <c r="O1304" s="20">
        <v>20</v>
      </c>
      <c r="P1304" s="21" t="s">
        <v>4176</v>
      </c>
      <c r="Q1304" s="20" t="s">
        <v>4009</v>
      </c>
      <c r="R1304" s="21" t="s">
        <v>4177</v>
      </c>
      <c r="S1304" s="21" t="s">
        <v>4133</v>
      </c>
      <c r="T1304" s="20">
        <v>41328</v>
      </c>
      <c r="U1304" s="20">
        <v>2</v>
      </c>
      <c r="V1304" s="20">
        <v>0</v>
      </c>
      <c r="W1304" s="20" t="s">
        <v>6636</v>
      </c>
      <c r="Y1304" s="22">
        <v>45942.559783101897</v>
      </c>
      <c r="Z1304" s="20" t="s">
        <v>8404</v>
      </c>
      <c r="AA1304" s="20" t="s">
        <v>4134</v>
      </c>
      <c r="AB1304" s="27">
        <v>9106058060</v>
      </c>
      <c r="AC1304" s="25" t="str">
        <f>VLOOKUP(AB1304,Data!AF:AG,2,0)</f>
        <v>9106058060-00486787</v>
      </c>
      <c r="AE1304" s="25" t="str">
        <f>VLOOKUP(AC1304,Data!A:G,7,0)</f>
        <v>00486787</v>
      </c>
      <c r="AF1304" s="25" t="str">
        <f>VLOOKUP(AC1304,Data!A:D,4,0)</f>
        <v>12/10/2025</v>
      </c>
      <c r="AG1304" s="20" t="s">
        <v>55</v>
      </c>
      <c r="AH1304" s="25" t="s">
        <v>14544</v>
      </c>
      <c r="AI1304" s="25" t="str">
        <f>VLOOKUP(AG1304,'mã win'!B:K,10,0)</f>
        <v>B</v>
      </c>
      <c r="AJ1304" s="20" t="str">
        <f>VLOOKUP(Q1304,'mã sp'!A:B,2,0)</f>
        <v>GSG250</v>
      </c>
      <c r="AK1304" s="25" t="str">
        <f>VLOOKUP(AC1304,Data!A:F,6,0)</f>
        <v>K25TTM</v>
      </c>
      <c r="AL1304" s="20" t="str">
        <f t="shared" si="80"/>
        <v>5976 WM+ HNI Thanh Trí, Sóc Sơn</v>
      </c>
      <c r="AM1304" s="20" t="str">
        <f>VLOOKUP(AC1304,Data!A:M,13,0)</f>
        <v>0104918404-002</v>
      </c>
      <c r="AN1304" s="20">
        <f>MATCH(L1304,[1]Khach_hang!$O:$O,0)</f>
        <v>1671</v>
      </c>
      <c r="AO1304" s="20" t="str">
        <f t="shared" si="81"/>
        <v>WIN5976</v>
      </c>
      <c r="AP1304" s="20" t="str">
        <f>IF(AND(AM1304="0104918404",AO1304=""),"WIN"&amp;L1304,IF(AO1304="",VLOOKUP(AM1304,'mã win'!B:J,9,0),""))</f>
        <v/>
      </c>
      <c r="AQ1304" s="25" t="str">
        <f t="shared" si="82"/>
        <v>WIN5976</v>
      </c>
      <c r="AR1304" s="1">
        <f t="shared" si="83"/>
        <v>89268.479999999996</v>
      </c>
    </row>
    <row r="1305" spans="1:44" x14ac:dyDescent="0.25">
      <c r="A1305" s="20">
        <v>8821</v>
      </c>
      <c r="B1305" s="21">
        <v>9106058112</v>
      </c>
      <c r="C1305" s="22">
        <v>45942</v>
      </c>
      <c r="D1305" s="22">
        <v>45951</v>
      </c>
      <c r="E1305" s="23">
        <v>45942.561865972202</v>
      </c>
      <c r="F1305" s="21" t="s">
        <v>8405</v>
      </c>
      <c r="G1305" s="22"/>
      <c r="H1305" s="20" t="s">
        <v>4127</v>
      </c>
      <c r="I1305" s="21" t="s">
        <v>4128</v>
      </c>
      <c r="J1305" s="20" t="s">
        <v>4129</v>
      </c>
      <c r="K1305" s="20" t="s">
        <v>4130</v>
      </c>
      <c r="L1305" s="21" t="s">
        <v>7429</v>
      </c>
      <c r="M1305" s="20" t="s">
        <v>7430</v>
      </c>
      <c r="N1305" s="20" t="s">
        <v>7431</v>
      </c>
      <c r="O1305" s="20">
        <v>10</v>
      </c>
      <c r="P1305" s="21" t="s">
        <v>4131</v>
      </c>
      <c r="Q1305" s="20" t="s">
        <v>4099</v>
      </c>
      <c r="R1305" s="21" t="s">
        <v>4132</v>
      </c>
      <c r="S1305" s="21" t="s">
        <v>4133</v>
      </c>
      <c r="T1305" s="20">
        <v>73431</v>
      </c>
      <c r="U1305" s="20">
        <v>1</v>
      </c>
      <c r="V1305" s="20">
        <v>0</v>
      </c>
      <c r="W1305" s="20" t="s">
        <v>7430</v>
      </c>
      <c r="X1305" s="20" t="s">
        <v>7432</v>
      </c>
      <c r="Y1305" s="22">
        <v>45942.5618642708</v>
      </c>
      <c r="AA1305" s="20" t="s">
        <v>4134</v>
      </c>
      <c r="AB1305" s="27">
        <v>9106058112</v>
      </c>
      <c r="AC1305" s="25" t="str">
        <f>VLOOKUP(AB1305,Data!AF:AG,2,0)</f>
        <v>9106058112-00161609</v>
      </c>
      <c r="AE1305" s="25" t="str">
        <f>VLOOKUP(AC1305,Data!A:G,7,0)</f>
        <v>00161609</v>
      </c>
      <c r="AF1305" s="25" t="str">
        <f>VLOOKUP(AC1305,Data!A:D,4,0)</f>
        <v>12/10/2025</v>
      </c>
      <c r="AG1305" s="20" t="s">
        <v>198</v>
      </c>
      <c r="AH1305" s="25" t="s">
        <v>11756</v>
      </c>
      <c r="AI1305" s="25" t="str">
        <f>VLOOKUP(AG1305,'mã win'!B:K,10,0)</f>
        <v>N</v>
      </c>
      <c r="AJ1305" s="20" t="str">
        <f>VLOOKUP(Q1305,'mã sp'!A:B,2,0)</f>
        <v>CGM300</v>
      </c>
      <c r="AK1305" s="25" t="str">
        <f>VLOOKUP(AC1305,Data!A:F,6,0)</f>
        <v>K25TTM</v>
      </c>
      <c r="AL1305" s="20" t="str">
        <f t="shared" si="80"/>
        <v>4242 WM+ HCM 344 Đất Mới</v>
      </c>
      <c r="AM1305" s="20" t="str">
        <f>VLOOKUP(AC1305,Data!A:M,13,0)</f>
        <v>0104918404</v>
      </c>
      <c r="AN1305" s="20">
        <f>MATCH(L1305,[1]Khach_hang!$O:$O,0)</f>
        <v>1154</v>
      </c>
      <c r="AO1305" s="20" t="str">
        <f t="shared" si="81"/>
        <v>WIN4242</v>
      </c>
      <c r="AP1305" s="20" t="str">
        <f>IF(AND(AM1305="0104918404",AO1305=""),"WIN"&amp;L1305,IF(AO1305="",VLOOKUP(AM1305,'mã win'!B:J,9,0),""))</f>
        <v/>
      </c>
      <c r="AQ1305" s="25" t="str">
        <f t="shared" si="82"/>
        <v>WIN4242</v>
      </c>
      <c r="AR1305" s="1">
        <f t="shared" si="83"/>
        <v>79305.48</v>
      </c>
    </row>
    <row r="1306" spans="1:44" x14ac:dyDescent="0.25">
      <c r="A1306" s="20">
        <v>8822</v>
      </c>
      <c r="B1306" s="21">
        <v>9106058112</v>
      </c>
      <c r="C1306" s="22">
        <v>45942</v>
      </c>
      <c r="D1306" s="22">
        <v>45951</v>
      </c>
      <c r="E1306" s="23">
        <v>45942.561865972202</v>
      </c>
      <c r="F1306" s="21" t="s">
        <v>8405</v>
      </c>
      <c r="G1306" s="22"/>
      <c r="H1306" s="20" t="s">
        <v>4127</v>
      </c>
      <c r="I1306" s="21" t="s">
        <v>4128</v>
      </c>
      <c r="J1306" s="20" t="s">
        <v>4129</v>
      </c>
      <c r="K1306" s="20" t="s">
        <v>4130</v>
      </c>
      <c r="L1306" s="21" t="s">
        <v>7429</v>
      </c>
      <c r="M1306" s="20" t="s">
        <v>7430</v>
      </c>
      <c r="N1306" s="20" t="s">
        <v>7431</v>
      </c>
      <c r="O1306" s="20">
        <v>20</v>
      </c>
      <c r="P1306" s="21" t="s">
        <v>4137</v>
      </c>
      <c r="Q1306" s="20" t="s">
        <v>4098</v>
      </c>
      <c r="R1306" s="21" t="s">
        <v>4138</v>
      </c>
      <c r="S1306" s="21" t="s">
        <v>4133</v>
      </c>
      <c r="T1306" s="20">
        <v>111058</v>
      </c>
      <c r="U1306" s="20">
        <v>1</v>
      </c>
      <c r="V1306" s="20">
        <v>0</v>
      </c>
      <c r="W1306" s="20" t="s">
        <v>7430</v>
      </c>
      <c r="X1306" s="20" t="s">
        <v>7432</v>
      </c>
      <c r="Y1306" s="22">
        <v>45942.5618642708</v>
      </c>
      <c r="AA1306" s="20" t="s">
        <v>4134</v>
      </c>
      <c r="AB1306" s="27">
        <v>9106058112</v>
      </c>
      <c r="AC1306" s="25" t="str">
        <f>VLOOKUP(AB1306,Data!AF:AG,2,0)</f>
        <v>9106058112-00161609</v>
      </c>
      <c r="AE1306" s="25" t="str">
        <f>VLOOKUP(AC1306,Data!A:G,7,0)</f>
        <v>00161609</v>
      </c>
      <c r="AF1306" s="25" t="str">
        <f>VLOOKUP(AC1306,Data!A:D,4,0)</f>
        <v>12/10/2025</v>
      </c>
      <c r="AG1306" s="20" t="s">
        <v>198</v>
      </c>
      <c r="AH1306" s="25" t="s">
        <v>11756</v>
      </c>
      <c r="AI1306" s="25" t="str">
        <f>VLOOKUP(AG1306,'mã win'!B:K,10,0)</f>
        <v>N</v>
      </c>
      <c r="AJ1306" s="20" t="str">
        <f>VLOOKUP(Q1306,'mã sp'!A:B,2,0)</f>
        <v>GM500</v>
      </c>
      <c r="AK1306" s="25" t="str">
        <f>VLOOKUP(AC1306,Data!A:F,6,0)</f>
        <v>K25TTM</v>
      </c>
      <c r="AL1306" s="20" t="str">
        <f t="shared" si="80"/>
        <v>4242 WM+ HCM 344 Đất Mới</v>
      </c>
      <c r="AM1306" s="20" t="str">
        <f>VLOOKUP(AC1306,Data!A:M,13,0)</f>
        <v>0104918404</v>
      </c>
      <c r="AN1306" s="20">
        <f>MATCH(L1306,[1]Khach_hang!$O:$O,0)</f>
        <v>1154</v>
      </c>
      <c r="AO1306" s="20" t="str">
        <f t="shared" si="81"/>
        <v>WIN4242</v>
      </c>
      <c r="AP1306" s="20" t="str">
        <f>IF(AND(AM1306="0104918404",AO1306=""),"WIN"&amp;L1306,IF(AO1306="",VLOOKUP(AM1306,'mã win'!B:J,9,0),""))</f>
        <v/>
      </c>
      <c r="AQ1306" s="25" t="str">
        <f t="shared" si="82"/>
        <v>WIN4242</v>
      </c>
      <c r="AR1306" s="1">
        <f t="shared" si="83"/>
        <v>119942.64</v>
      </c>
    </row>
    <row r="1307" spans="1:44" x14ac:dyDescent="0.25">
      <c r="A1307" s="20">
        <v>8823</v>
      </c>
      <c r="B1307" s="21">
        <v>9106058112</v>
      </c>
      <c r="C1307" s="22">
        <v>45942</v>
      </c>
      <c r="D1307" s="22">
        <v>45951</v>
      </c>
      <c r="E1307" s="23">
        <v>45942.561865972202</v>
      </c>
      <c r="F1307" s="21" t="s">
        <v>8405</v>
      </c>
      <c r="G1307" s="22"/>
      <c r="H1307" s="20" t="s">
        <v>4127</v>
      </c>
      <c r="I1307" s="21" t="s">
        <v>4128</v>
      </c>
      <c r="J1307" s="20" t="s">
        <v>4129</v>
      </c>
      <c r="K1307" s="20" t="s">
        <v>4130</v>
      </c>
      <c r="L1307" s="21" t="s">
        <v>7429</v>
      </c>
      <c r="M1307" s="20" t="s">
        <v>7430</v>
      </c>
      <c r="N1307" s="20" t="s">
        <v>7431</v>
      </c>
      <c r="O1307" s="20">
        <v>30</v>
      </c>
      <c r="P1307" s="21" t="s">
        <v>4135</v>
      </c>
      <c r="Q1307" s="20" t="s">
        <v>4086</v>
      </c>
      <c r="R1307" s="21" t="s">
        <v>4136</v>
      </c>
      <c r="S1307" s="21" t="s">
        <v>4133</v>
      </c>
      <c r="T1307" s="20">
        <v>45588</v>
      </c>
      <c r="U1307" s="20">
        <v>1</v>
      </c>
      <c r="V1307" s="20">
        <v>0</v>
      </c>
      <c r="W1307" s="20" t="s">
        <v>7430</v>
      </c>
      <c r="X1307" s="20" t="s">
        <v>7432</v>
      </c>
      <c r="Y1307" s="22">
        <v>45942.5618642708</v>
      </c>
      <c r="AA1307" s="20" t="s">
        <v>4134</v>
      </c>
      <c r="AB1307" s="27">
        <v>9106058112</v>
      </c>
      <c r="AC1307" s="25" t="str">
        <f>VLOOKUP(AB1307,Data!AF:AG,2,0)</f>
        <v>9106058112-00161609</v>
      </c>
      <c r="AE1307" s="25" t="str">
        <f>VLOOKUP(AC1307,Data!A:G,7,0)</f>
        <v>00161609</v>
      </c>
      <c r="AF1307" s="25" t="str">
        <f>VLOOKUP(AC1307,Data!A:D,4,0)</f>
        <v>12/10/2025</v>
      </c>
      <c r="AG1307" s="20" t="s">
        <v>198</v>
      </c>
      <c r="AH1307" s="25" t="s">
        <v>11756</v>
      </c>
      <c r="AI1307" s="25" t="str">
        <f>VLOOKUP(AG1307,'mã win'!B:K,10,0)</f>
        <v>N</v>
      </c>
      <c r="AJ1307" s="20" t="str">
        <f>VLOOKUP(Q1307,'mã sp'!A:B,2,0)</f>
        <v>TH200</v>
      </c>
      <c r="AK1307" s="25" t="str">
        <f>VLOOKUP(AC1307,Data!A:F,6,0)</f>
        <v>K25TTM</v>
      </c>
      <c r="AL1307" s="20" t="str">
        <f t="shared" si="80"/>
        <v>4242 WM+ HCM 344 Đất Mới</v>
      </c>
      <c r="AM1307" s="20" t="str">
        <f>VLOOKUP(AC1307,Data!A:M,13,0)</f>
        <v>0104918404</v>
      </c>
      <c r="AN1307" s="20">
        <f>MATCH(L1307,[1]Khach_hang!$O:$O,0)</f>
        <v>1154</v>
      </c>
      <c r="AO1307" s="20" t="str">
        <f t="shared" si="81"/>
        <v>WIN4242</v>
      </c>
      <c r="AP1307" s="20" t="str">
        <f>IF(AND(AM1307="0104918404",AO1307=""),"WIN"&amp;L1307,IF(AO1307="",VLOOKUP(AM1307,'mã win'!B:J,9,0),""))</f>
        <v/>
      </c>
      <c r="AQ1307" s="25" t="str">
        <f t="shared" si="82"/>
        <v>WIN4242</v>
      </c>
      <c r="AR1307" s="1">
        <f t="shared" si="83"/>
        <v>49235.040000000001</v>
      </c>
    </row>
    <row r="1308" spans="1:44" x14ac:dyDescent="0.25">
      <c r="A1308" s="20">
        <v>8824</v>
      </c>
      <c r="B1308" s="21">
        <v>9106058112</v>
      </c>
      <c r="C1308" s="22">
        <v>45942</v>
      </c>
      <c r="D1308" s="22">
        <v>45951</v>
      </c>
      <c r="E1308" s="23">
        <v>45942.561865972202</v>
      </c>
      <c r="F1308" s="21" t="s">
        <v>8405</v>
      </c>
      <c r="G1308" s="22"/>
      <c r="H1308" s="20" t="s">
        <v>4127</v>
      </c>
      <c r="I1308" s="21" t="s">
        <v>4128</v>
      </c>
      <c r="J1308" s="20" t="s">
        <v>4129</v>
      </c>
      <c r="K1308" s="20" t="s">
        <v>4130</v>
      </c>
      <c r="L1308" s="21" t="s">
        <v>7429</v>
      </c>
      <c r="M1308" s="20" t="s">
        <v>7430</v>
      </c>
      <c r="N1308" s="20" t="s">
        <v>7431</v>
      </c>
      <c r="O1308" s="20">
        <v>40</v>
      </c>
      <c r="P1308" s="21" t="s">
        <v>4139</v>
      </c>
      <c r="Q1308" s="20" t="s">
        <v>3948</v>
      </c>
      <c r="R1308" s="21" t="s">
        <v>4140</v>
      </c>
      <c r="S1308" s="21" t="s">
        <v>4133</v>
      </c>
      <c r="T1308" s="20">
        <v>74250</v>
      </c>
      <c r="U1308" s="20">
        <v>1</v>
      </c>
      <c r="V1308" s="20">
        <v>0</v>
      </c>
      <c r="W1308" s="20" t="s">
        <v>7430</v>
      </c>
      <c r="X1308" s="20" t="s">
        <v>7432</v>
      </c>
      <c r="Y1308" s="22">
        <v>45942.5618642708</v>
      </c>
      <c r="AA1308" s="20" t="s">
        <v>4134</v>
      </c>
      <c r="AB1308" s="27">
        <v>9106058112</v>
      </c>
      <c r="AC1308" s="25" t="str">
        <f>VLOOKUP(AB1308,Data!AF:AG,2,0)</f>
        <v>9106058112-00161609</v>
      </c>
      <c r="AE1308" s="25" t="str">
        <f>VLOOKUP(AC1308,Data!A:G,7,0)</f>
        <v>00161609</v>
      </c>
      <c r="AF1308" s="25" t="str">
        <f>VLOOKUP(AC1308,Data!A:D,4,0)</f>
        <v>12/10/2025</v>
      </c>
      <c r="AG1308" s="20" t="s">
        <v>198</v>
      </c>
      <c r="AH1308" s="25" t="s">
        <v>11756</v>
      </c>
      <c r="AI1308" s="25" t="str">
        <f>VLOOKUP(AG1308,'mã win'!B:K,10,0)</f>
        <v>N</v>
      </c>
      <c r="AJ1308" s="20" t="str">
        <f>VLOOKUP(Q1308,'mã sp'!A:B,2,0)</f>
        <v>CC300</v>
      </c>
      <c r="AK1308" s="25" t="str">
        <f>VLOOKUP(AC1308,Data!A:F,6,0)</f>
        <v>K25TTM</v>
      </c>
      <c r="AL1308" s="20" t="str">
        <f t="shared" si="80"/>
        <v>4242 WM+ HCM 344 Đất Mới</v>
      </c>
      <c r="AM1308" s="20" t="str">
        <f>VLOOKUP(AC1308,Data!A:M,13,0)</f>
        <v>0104918404</v>
      </c>
      <c r="AN1308" s="20">
        <f>MATCH(L1308,[1]Khach_hang!$O:$O,0)</f>
        <v>1154</v>
      </c>
      <c r="AO1308" s="20" t="str">
        <f t="shared" si="81"/>
        <v>WIN4242</v>
      </c>
      <c r="AP1308" s="20" t="str">
        <f>IF(AND(AM1308="0104918404",AO1308=""),"WIN"&amp;L1308,IF(AO1308="",VLOOKUP(AM1308,'mã win'!B:J,9,0),""))</f>
        <v/>
      </c>
      <c r="AQ1308" s="25" t="str">
        <f t="shared" si="82"/>
        <v>WIN4242</v>
      </c>
      <c r="AR1308" s="1">
        <f t="shared" si="83"/>
        <v>80190</v>
      </c>
    </row>
    <row r="1309" spans="1:44" x14ac:dyDescent="0.25">
      <c r="A1309" s="20">
        <v>8825</v>
      </c>
      <c r="B1309" s="21">
        <v>9106058112</v>
      </c>
      <c r="C1309" s="22">
        <v>45942</v>
      </c>
      <c r="D1309" s="22">
        <v>45951</v>
      </c>
      <c r="E1309" s="23">
        <v>45942.561865972202</v>
      </c>
      <c r="F1309" s="21" t="s">
        <v>8405</v>
      </c>
      <c r="G1309" s="22"/>
      <c r="H1309" s="20" t="s">
        <v>4127</v>
      </c>
      <c r="I1309" s="21" t="s">
        <v>4128</v>
      </c>
      <c r="J1309" s="20" t="s">
        <v>4129</v>
      </c>
      <c r="K1309" s="20" t="s">
        <v>4130</v>
      </c>
      <c r="L1309" s="21" t="s">
        <v>7429</v>
      </c>
      <c r="M1309" s="20" t="s">
        <v>7430</v>
      </c>
      <c r="N1309" s="20" t="s">
        <v>7431</v>
      </c>
      <c r="O1309" s="20">
        <v>50</v>
      </c>
      <c r="P1309" s="21" t="s">
        <v>4168</v>
      </c>
      <c r="Q1309" s="20" t="s">
        <v>3992</v>
      </c>
      <c r="R1309" s="21" t="s">
        <v>4169</v>
      </c>
      <c r="S1309" s="21" t="s">
        <v>4133</v>
      </c>
      <c r="T1309" s="20">
        <v>111606</v>
      </c>
      <c r="U1309" s="20">
        <v>1</v>
      </c>
      <c r="V1309" s="20">
        <v>0</v>
      </c>
      <c r="W1309" s="20" t="s">
        <v>7430</v>
      </c>
      <c r="X1309" s="20" t="s">
        <v>7432</v>
      </c>
      <c r="Y1309" s="22">
        <v>45942.5618642708</v>
      </c>
      <c r="AA1309" s="20" t="s">
        <v>4134</v>
      </c>
      <c r="AB1309" s="27">
        <v>9106058112</v>
      </c>
      <c r="AC1309" s="25" t="str">
        <f>VLOOKUP(AB1309,Data!AF:AG,2,0)</f>
        <v>9106058112-00161609</v>
      </c>
      <c r="AE1309" s="25" t="str">
        <f>VLOOKUP(AC1309,Data!A:G,7,0)</f>
        <v>00161609</v>
      </c>
      <c r="AF1309" s="25" t="str">
        <f>VLOOKUP(AC1309,Data!A:D,4,0)</f>
        <v>12/10/2025</v>
      </c>
      <c r="AG1309" s="20" t="s">
        <v>198</v>
      </c>
      <c r="AH1309" s="25" t="s">
        <v>11756</v>
      </c>
      <c r="AI1309" s="25" t="str">
        <f>VLOOKUP(AG1309,'mã win'!B:K,10,0)</f>
        <v>N</v>
      </c>
      <c r="AJ1309" s="20" t="str">
        <f>VLOOKUP(Q1309,'mã sp'!A:B,2,0)</f>
        <v>GXD500</v>
      </c>
      <c r="AK1309" s="25" t="str">
        <f>VLOOKUP(AC1309,Data!A:F,6,0)</f>
        <v>K25TTM</v>
      </c>
      <c r="AL1309" s="20" t="str">
        <f t="shared" si="80"/>
        <v>4242 WM+ HCM 344 Đất Mới</v>
      </c>
      <c r="AM1309" s="20" t="str">
        <f>VLOOKUP(AC1309,Data!A:M,13,0)</f>
        <v>0104918404</v>
      </c>
      <c r="AN1309" s="20">
        <f>MATCH(L1309,[1]Khach_hang!$O:$O,0)</f>
        <v>1154</v>
      </c>
      <c r="AO1309" s="20" t="str">
        <f t="shared" si="81"/>
        <v>WIN4242</v>
      </c>
      <c r="AP1309" s="20" t="str">
        <f>IF(AND(AM1309="0104918404",AO1309=""),"WIN"&amp;L1309,IF(AO1309="",VLOOKUP(AM1309,'mã win'!B:J,9,0),""))</f>
        <v/>
      </c>
      <c r="AQ1309" s="25" t="str">
        <f t="shared" si="82"/>
        <v>WIN4242</v>
      </c>
      <c r="AR1309" s="1">
        <f t="shared" si="83"/>
        <v>120534.48</v>
      </c>
    </row>
    <row r="1310" spans="1:44" x14ac:dyDescent="0.25">
      <c r="A1310" s="20">
        <v>8826</v>
      </c>
      <c r="B1310" s="21">
        <v>9106058112</v>
      </c>
      <c r="C1310" s="22">
        <v>45942</v>
      </c>
      <c r="D1310" s="22">
        <v>45951</v>
      </c>
      <c r="E1310" s="23">
        <v>45942.561865972202</v>
      </c>
      <c r="F1310" s="21" t="s">
        <v>8405</v>
      </c>
      <c r="G1310" s="22"/>
      <c r="H1310" s="20" t="s">
        <v>4127</v>
      </c>
      <c r="I1310" s="21" t="s">
        <v>4128</v>
      </c>
      <c r="J1310" s="20" t="s">
        <v>4129</v>
      </c>
      <c r="K1310" s="20" t="s">
        <v>4130</v>
      </c>
      <c r="L1310" s="21" t="s">
        <v>7429</v>
      </c>
      <c r="M1310" s="20" t="s">
        <v>7430</v>
      </c>
      <c r="N1310" s="20" t="s">
        <v>7431</v>
      </c>
      <c r="O1310" s="20">
        <v>60</v>
      </c>
      <c r="P1310" s="21" t="s">
        <v>4152</v>
      </c>
      <c r="Q1310" s="20" t="s">
        <v>4012</v>
      </c>
      <c r="R1310" s="21" t="s">
        <v>4153</v>
      </c>
      <c r="S1310" s="21" t="s">
        <v>4133</v>
      </c>
      <c r="T1310" s="20">
        <v>50182</v>
      </c>
      <c r="U1310" s="20">
        <v>1</v>
      </c>
      <c r="V1310" s="20">
        <v>0</v>
      </c>
      <c r="W1310" s="20" t="s">
        <v>7430</v>
      </c>
      <c r="X1310" s="20" t="s">
        <v>7432</v>
      </c>
      <c r="Y1310" s="22">
        <v>45942.5618642708</v>
      </c>
      <c r="AA1310" s="20" t="s">
        <v>4134</v>
      </c>
      <c r="AB1310" s="27">
        <v>9106058112</v>
      </c>
      <c r="AC1310" s="25" t="str">
        <f>VLOOKUP(AB1310,Data!AF:AG,2,0)</f>
        <v>9106058112-00161609</v>
      </c>
      <c r="AE1310" s="25" t="str">
        <f>VLOOKUP(AC1310,Data!A:G,7,0)</f>
        <v>00161609</v>
      </c>
      <c r="AF1310" s="25" t="str">
        <f>VLOOKUP(AC1310,Data!A:D,4,0)</f>
        <v>12/10/2025</v>
      </c>
      <c r="AG1310" s="20" t="s">
        <v>198</v>
      </c>
      <c r="AH1310" s="25" t="s">
        <v>11756</v>
      </c>
      <c r="AI1310" s="25" t="str">
        <f>VLOOKUP(AG1310,'mã win'!B:K,10,0)</f>
        <v>N</v>
      </c>
      <c r="AJ1310" s="20" t="str">
        <f>VLOOKUP(Q1310,'mã sp'!A:B,2,0)</f>
        <v>GTLX250G</v>
      </c>
      <c r="AK1310" s="25" t="str">
        <f>VLOOKUP(AC1310,Data!A:F,6,0)</f>
        <v>K25TTM</v>
      </c>
      <c r="AL1310" s="20" t="str">
        <f t="shared" si="80"/>
        <v>4242 WM+ HCM 344 Đất Mới</v>
      </c>
      <c r="AM1310" s="20" t="str">
        <f>VLOOKUP(AC1310,Data!A:M,13,0)</f>
        <v>0104918404</v>
      </c>
      <c r="AN1310" s="20">
        <f>MATCH(L1310,[1]Khach_hang!$O:$O,0)</f>
        <v>1154</v>
      </c>
      <c r="AO1310" s="20" t="str">
        <f t="shared" si="81"/>
        <v>WIN4242</v>
      </c>
      <c r="AP1310" s="20" t="str">
        <f>IF(AND(AM1310="0104918404",AO1310=""),"WIN"&amp;L1310,IF(AO1310="",VLOOKUP(AM1310,'mã win'!B:J,9,0),""))</f>
        <v/>
      </c>
      <c r="AQ1310" s="25" t="str">
        <f t="shared" si="82"/>
        <v>WIN4242</v>
      </c>
      <c r="AR1310" s="1">
        <f t="shared" si="83"/>
        <v>54196.56</v>
      </c>
    </row>
    <row r="1311" spans="1:44" x14ac:dyDescent="0.25">
      <c r="A1311" s="20">
        <v>8827</v>
      </c>
      <c r="B1311" s="21">
        <v>9106058062</v>
      </c>
      <c r="C1311" s="22">
        <v>45942</v>
      </c>
      <c r="D1311" s="22">
        <v>45947</v>
      </c>
      <c r="E1311" s="23">
        <v>45942.562018286997</v>
      </c>
      <c r="F1311" s="21" t="s">
        <v>8406</v>
      </c>
      <c r="G1311" s="22"/>
      <c r="H1311" s="20" t="s">
        <v>4127</v>
      </c>
      <c r="I1311" s="21" t="s">
        <v>4128</v>
      </c>
      <c r="J1311" s="20" t="s">
        <v>4129</v>
      </c>
      <c r="K1311" s="20" t="s">
        <v>4130</v>
      </c>
      <c r="L1311" s="21" t="s">
        <v>4596</v>
      </c>
      <c r="M1311" s="20" t="s">
        <v>4597</v>
      </c>
      <c r="N1311" s="20" t="s">
        <v>4598</v>
      </c>
      <c r="O1311" s="20">
        <v>10</v>
      </c>
      <c r="P1311" s="21" t="s">
        <v>4137</v>
      </c>
      <c r="Q1311" s="20" t="s">
        <v>4098</v>
      </c>
      <c r="R1311" s="21" t="s">
        <v>4138</v>
      </c>
      <c r="S1311" s="21" t="s">
        <v>4133</v>
      </c>
      <c r="T1311" s="20">
        <v>111058</v>
      </c>
      <c r="U1311" s="20">
        <v>2</v>
      </c>
      <c r="V1311" s="20">
        <v>0</v>
      </c>
      <c r="W1311" s="20" t="s">
        <v>4599</v>
      </c>
      <c r="X1311" s="20" t="s">
        <v>4600</v>
      </c>
      <c r="Y1311" s="22">
        <v>45942.562017129603</v>
      </c>
      <c r="Z1311" s="20" t="s">
        <v>8407</v>
      </c>
      <c r="AA1311" s="20" t="s">
        <v>4134</v>
      </c>
      <c r="AB1311" s="27">
        <v>9106058062</v>
      </c>
      <c r="AC1311" s="25" t="str">
        <f>VLOOKUP(AB1311,Data!AF:AG,2,0)</f>
        <v>9106058062-00010247</v>
      </c>
      <c r="AE1311" s="25" t="str">
        <f>VLOOKUP(AC1311,Data!A:G,7,0)</f>
        <v>00010247</v>
      </c>
      <c r="AF1311" s="25" t="str">
        <f>VLOOKUP(AC1311,Data!A:D,4,0)</f>
        <v>12/10/2025</v>
      </c>
      <c r="AG1311" s="20" t="s">
        <v>686</v>
      </c>
      <c r="AH1311" s="25" t="s">
        <v>3774</v>
      </c>
      <c r="AI1311" s="25" t="str">
        <f>VLOOKUP(AG1311,'mã win'!B:K,10,0)</f>
        <v>N</v>
      </c>
      <c r="AJ1311" s="20" t="str">
        <f>VLOOKUP(Q1311,'mã sp'!A:B,2,0)</f>
        <v>GM500</v>
      </c>
      <c r="AK1311" s="25" t="str">
        <f>VLOOKUP(AC1311,Data!A:F,6,0)</f>
        <v>K25TTM</v>
      </c>
      <c r="AL1311" s="20" t="str">
        <f t="shared" si="80"/>
        <v>2A44 WM+ QNI Ngã tư Thạch Trụ, Mộ Đức</v>
      </c>
      <c r="AM1311" s="20" t="str">
        <f>VLOOKUP(AC1311,Data!A:M,13,0)</f>
        <v>0104918404-042</v>
      </c>
      <c r="AO1311" s="20" t="str">
        <f t="shared" si="81"/>
        <v/>
      </c>
      <c r="AP1311" s="20" t="str">
        <f>IF(AND(AM1311="0104918404",AO1311=""),"WIN"&amp;L1311,IF(AO1311="",VLOOKUP(AM1311,'mã win'!B:J,9,0),""))</f>
        <v>WIN-042</v>
      </c>
      <c r="AQ1311" s="25" t="str">
        <f t="shared" si="82"/>
        <v>WIN-042</v>
      </c>
      <c r="AR1311" s="1">
        <f t="shared" si="83"/>
        <v>239885.28</v>
      </c>
    </row>
    <row r="1312" spans="1:44" x14ac:dyDescent="0.25">
      <c r="A1312" s="20">
        <v>8829</v>
      </c>
      <c r="B1312" s="21">
        <v>9106058176</v>
      </c>
      <c r="C1312" s="22">
        <v>45942</v>
      </c>
      <c r="D1312" s="22">
        <v>45947</v>
      </c>
      <c r="E1312" s="23">
        <v>45942.581270486102</v>
      </c>
      <c r="F1312" s="21" t="s">
        <v>8408</v>
      </c>
      <c r="G1312" s="22"/>
      <c r="H1312" s="20" t="s">
        <v>4127</v>
      </c>
      <c r="I1312" s="21" t="s">
        <v>4128</v>
      </c>
      <c r="J1312" s="20" t="s">
        <v>4129</v>
      </c>
      <c r="K1312" s="20" t="s">
        <v>4130</v>
      </c>
      <c r="L1312" s="21" t="s">
        <v>4546</v>
      </c>
      <c r="M1312" s="20" t="s">
        <v>4547</v>
      </c>
      <c r="N1312" s="20" t="s">
        <v>4548</v>
      </c>
      <c r="O1312" s="20">
        <v>10</v>
      </c>
      <c r="P1312" s="21" t="s">
        <v>4137</v>
      </c>
      <c r="Q1312" s="20" t="s">
        <v>4098</v>
      </c>
      <c r="R1312" s="21" t="s">
        <v>4138</v>
      </c>
      <c r="S1312" s="21" t="s">
        <v>4133</v>
      </c>
      <c r="T1312" s="20">
        <v>111058</v>
      </c>
      <c r="U1312" s="20">
        <v>1</v>
      </c>
      <c r="V1312" s="20">
        <v>0</v>
      </c>
      <c r="W1312" s="20" t="s">
        <v>4547</v>
      </c>
      <c r="X1312" s="20" t="s">
        <v>4549</v>
      </c>
      <c r="Y1312" s="22">
        <v>45942.581268437498</v>
      </c>
      <c r="AA1312" s="20" t="s">
        <v>4134</v>
      </c>
      <c r="AB1312" s="27">
        <v>9106058176</v>
      </c>
      <c r="AC1312" s="25" t="str">
        <f>VLOOKUP(AB1312,Data!AF:AG,2,0)</f>
        <v>9106058176-00048069</v>
      </c>
      <c r="AE1312" s="25" t="str">
        <f>VLOOKUP(AC1312,Data!A:G,7,0)</f>
        <v>00048069</v>
      </c>
      <c r="AF1312" s="25" t="str">
        <f>VLOOKUP(AC1312,Data!A:D,4,0)</f>
        <v>12/10/2025</v>
      </c>
      <c r="AG1312" s="20" t="s">
        <v>407</v>
      </c>
      <c r="AH1312" s="25" t="s">
        <v>3627</v>
      </c>
      <c r="AI1312" s="25" t="str">
        <f>VLOOKUP(AG1312,'mã win'!B:K,10,0)</f>
        <v>B</v>
      </c>
      <c r="AJ1312" s="20" t="str">
        <f>VLOOKUP(Q1312,'mã sp'!A:B,2,0)</f>
        <v>GM500</v>
      </c>
      <c r="AK1312" s="25" t="str">
        <f>VLOOKUP(AC1312,Data!A:F,6,0)</f>
        <v>K25TTM</v>
      </c>
      <c r="AL1312" s="20" t="str">
        <f t="shared" si="80"/>
        <v>4842 WM+ QNH 125 Nguyễn Văn Trỗi</v>
      </c>
      <c r="AM1312" s="20" t="str">
        <f>VLOOKUP(AC1312,Data!A:M,13,0)</f>
        <v>0104918404-007</v>
      </c>
      <c r="AO1312" s="20" t="str">
        <f t="shared" si="81"/>
        <v/>
      </c>
      <c r="AP1312" s="20" t="str">
        <f>IF(AND(AM1312="0104918404",AO1312=""),"WIN"&amp;L1312,IF(AO1312="",VLOOKUP(AM1312,'mã win'!B:J,9,0),""))</f>
        <v>WIN-QNH-00-007</v>
      </c>
      <c r="AQ1312" s="25" t="str">
        <f t="shared" si="82"/>
        <v>WIN-QNH-00-007</v>
      </c>
      <c r="AR1312" s="1">
        <f t="shared" si="83"/>
        <v>119942.64</v>
      </c>
    </row>
    <row r="1313" spans="1:44" x14ac:dyDescent="0.25">
      <c r="A1313" s="20">
        <v>8830</v>
      </c>
      <c r="B1313" s="21">
        <v>9106058226</v>
      </c>
      <c r="C1313" s="22">
        <v>45942</v>
      </c>
      <c r="D1313" s="22">
        <v>45942</v>
      </c>
      <c r="E1313" s="23">
        <v>45942.5853180208</v>
      </c>
      <c r="F1313" s="21" t="s">
        <v>8409</v>
      </c>
      <c r="G1313" s="22"/>
      <c r="H1313" s="20" t="s">
        <v>4127</v>
      </c>
      <c r="I1313" s="21" t="s">
        <v>4128</v>
      </c>
      <c r="J1313" s="20" t="s">
        <v>4129</v>
      </c>
      <c r="K1313" s="20" t="s">
        <v>4130</v>
      </c>
      <c r="L1313" s="21" t="s">
        <v>8410</v>
      </c>
      <c r="M1313" s="20" t="s">
        <v>8411</v>
      </c>
      <c r="N1313" s="20" t="s">
        <v>8412</v>
      </c>
      <c r="O1313" s="20">
        <v>10</v>
      </c>
      <c r="P1313" s="21" t="s">
        <v>4141</v>
      </c>
      <c r="Q1313" s="20" t="s">
        <v>4058</v>
      </c>
      <c r="R1313" s="21" t="s">
        <v>4142</v>
      </c>
      <c r="S1313" s="21" t="s">
        <v>4133</v>
      </c>
      <c r="T1313" s="20">
        <v>37720</v>
      </c>
      <c r="U1313" s="20">
        <v>2</v>
      </c>
      <c r="V1313" s="20">
        <v>0</v>
      </c>
      <c r="W1313" s="20" t="s">
        <v>8411</v>
      </c>
      <c r="X1313" s="20" t="s">
        <v>4161</v>
      </c>
      <c r="Y1313" s="22">
        <v>45942.585316585602</v>
      </c>
      <c r="AA1313" s="20" t="s">
        <v>4134</v>
      </c>
      <c r="AB1313" s="27">
        <v>9106058226</v>
      </c>
      <c r="AC1313" s="25" t="str">
        <f>VLOOKUP(AB1313,Data!AF:AG,2,0)</f>
        <v>9106058226-00486836</v>
      </c>
      <c r="AE1313" s="25" t="str">
        <f>VLOOKUP(AC1313,Data!A:G,7,0)</f>
        <v>00486836</v>
      </c>
      <c r="AF1313" s="25" t="str">
        <f>VLOOKUP(AC1313,Data!A:D,4,0)</f>
        <v>12/10/2025</v>
      </c>
      <c r="AG1313" s="20" t="s">
        <v>55</v>
      </c>
      <c r="AH1313" s="25" t="s">
        <v>9942</v>
      </c>
      <c r="AI1313" s="25" t="str">
        <f>VLOOKUP(AG1313,'mã win'!B:K,10,0)</f>
        <v>B</v>
      </c>
      <c r="AJ1313" s="20" t="str">
        <f>VLOOKUP(Q1313,'mã sp'!A:B,2,0)</f>
        <v>MNH250</v>
      </c>
      <c r="AK1313" s="25" t="str">
        <f>VLOOKUP(AC1313,Data!A:F,6,0)</f>
        <v>K25TTM</v>
      </c>
      <c r="AL1313" s="20" t="str">
        <f t="shared" si="80"/>
        <v>2559 WM+ HNI 3/55 Đỗ Quang</v>
      </c>
      <c r="AM1313" s="20" t="str">
        <f>VLOOKUP(AC1313,Data!A:M,13,0)</f>
        <v>0104918404-002</v>
      </c>
      <c r="AN1313" s="20">
        <f>MATCH(L1313,[1]Khach_hang!$O:$O,0)</f>
        <v>318</v>
      </c>
      <c r="AO1313" s="20" t="str">
        <f t="shared" si="81"/>
        <v>WIN2559</v>
      </c>
      <c r="AP1313" s="20" t="str">
        <f>IF(AND(AM1313="0104918404",AO1313=""),"WIN"&amp;L1313,IF(AO1313="",VLOOKUP(AM1313,'mã win'!B:J,9,0),""))</f>
        <v/>
      </c>
      <c r="AQ1313" s="25" t="str">
        <f t="shared" si="82"/>
        <v>WIN2559</v>
      </c>
      <c r="AR1313" s="1">
        <f t="shared" si="83"/>
        <v>81475.199999999997</v>
      </c>
    </row>
    <row r="1314" spans="1:44" x14ac:dyDescent="0.25">
      <c r="A1314" s="20">
        <v>8831</v>
      </c>
      <c r="B1314" s="21">
        <v>9106058226</v>
      </c>
      <c r="C1314" s="22">
        <v>45942</v>
      </c>
      <c r="D1314" s="22">
        <v>45942</v>
      </c>
      <c r="E1314" s="23">
        <v>45942.5853180208</v>
      </c>
      <c r="F1314" s="21" t="s">
        <v>8409</v>
      </c>
      <c r="G1314" s="22"/>
      <c r="H1314" s="20" t="s">
        <v>4127</v>
      </c>
      <c r="I1314" s="21" t="s">
        <v>4128</v>
      </c>
      <c r="J1314" s="20" t="s">
        <v>4129</v>
      </c>
      <c r="K1314" s="20" t="s">
        <v>4130</v>
      </c>
      <c r="L1314" s="21" t="s">
        <v>8410</v>
      </c>
      <c r="M1314" s="20" t="s">
        <v>8411</v>
      </c>
      <c r="N1314" s="20" t="s">
        <v>8412</v>
      </c>
      <c r="O1314" s="20">
        <v>20</v>
      </c>
      <c r="P1314" s="21" t="s">
        <v>4135</v>
      </c>
      <c r="Q1314" s="20" t="s">
        <v>4086</v>
      </c>
      <c r="R1314" s="21" t="s">
        <v>4136</v>
      </c>
      <c r="S1314" s="21" t="s">
        <v>4133</v>
      </c>
      <c r="T1314" s="20">
        <v>45588</v>
      </c>
      <c r="U1314" s="20">
        <v>2</v>
      </c>
      <c r="V1314" s="20">
        <v>0</v>
      </c>
      <c r="W1314" s="20" t="s">
        <v>8411</v>
      </c>
      <c r="X1314" s="20" t="s">
        <v>4161</v>
      </c>
      <c r="Y1314" s="22">
        <v>45942.585316585602</v>
      </c>
      <c r="AA1314" s="20" t="s">
        <v>4134</v>
      </c>
      <c r="AB1314" s="27">
        <v>9106058226</v>
      </c>
      <c r="AC1314" s="25" t="str">
        <f>VLOOKUP(AB1314,Data!AF:AG,2,0)</f>
        <v>9106058226-00486836</v>
      </c>
      <c r="AE1314" s="25" t="str">
        <f>VLOOKUP(AC1314,Data!A:G,7,0)</f>
        <v>00486836</v>
      </c>
      <c r="AF1314" s="25" t="str">
        <f>VLOOKUP(AC1314,Data!A:D,4,0)</f>
        <v>12/10/2025</v>
      </c>
      <c r="AG1314" s="20" t="s">
        <v>55</v>
      </c>
      <c r="AH1314" s="25" t="s">
        <v>9942</v>
      </c>
      <c r="AI1314" s="25" t="str">
        <f>VLOOKUP(AG1314,'mã win'!B:K,10,0)</f>
        <v>B</v>
      </c>
      <c r="AJ1314" s="20" t="str">
        <f>VLOOKUP(Q1314,'mã sp'!A:B,2,0)</f>
        <v>TH200</v>
      </c>
      <c r="AK1314" s="25" t="str">
        <f>VLOOKUP(AC1314,Data!A:F,6,0)</f>
        <v>K25TTM</v>
      </c>
      <c r="AL1314" s="20" t="str">
        <f t="shared" si="80"/>
        <v>2559 WM+ HNI 3/55 Đỗ Quang</v>
      </c>
      <c r="AM1314" s="20" t="str">
        <f>VLOOKUP(AC1314,Data!A:M,13,0)</f>
        <v>0104918404-002</v>
      </c>
      <c r="AN1314" s="20">
        <f>MATCH(L1314,[1]Khach_hang!$O:$O,0)</f>
        <v>318</v>
      </c>
      <c r="AO1314" s="20" t="str">
        <f t="shared" si="81"/>
        <v>WIN2559</v>
      </c>
      <c r="AP1314" s="20" t="str">
        <f>IF(AND(AM1314="0104918404",AO1314=""),"WIN"&amp;L1314,IF(AO1314="",VLOOKUP(AM1314,'mã win'!B:J,9,0),""))</f>
        <v/>
      </c>
      <c r="AQ1314" s="25" t="str">
        <f t="shared" si="82"/>
        <v>WIN2559</v>
      </c>
      <c r="AR1314" s="1">
        <f t="shared" si="83"/>
        <v>98470.080000000002</v>
      </c>
    </row>
    <row r="1315" spans="1:44" x14ac:dyDescent="0.25">
      <c r="A1315" s="20">
        <v>8832</v>
      </c>
      <c r="B1315" s="21">
        <v>9106058226</v>
      </c>
      <c r="C1315" s="22">
        <v>45942</v>
      </c>
      <c r="D1315" s="22">
        <v>45942</v>
      </c>
      <c r="E1315" s="23">
        <v>45942.5853180208</v>
      </c>
      <c r="F1315" s="21" t="s">
        <v>8409</v>
      </c>
      <c r="G1315" s="22"/>
      <c r="H1315" s="20" t="s">
        <v>4127</v>
      </c>
      <c r="I1315" s="21" t="s">
        <v>4128</v>
      </c>
      <c r="J1315" s="20" t="s">
        <v>4129</v>
      </c>
      <c r="K1315" s="20" t="s">
        <v>4130</v>
      </c>
      <c r="L1315" s="21" t="s">
        <v>8410</v>
      </c>
      <c r="M1315" s="20" t="s">
        <v>8411</v>
      </c>
      <c r="N1315" s="20" t="s">
        <v>8412</v>
      </c>
      <c r="O1315" s="20">
        <v>30</v>
      </c>
      <c r="P1315" s="21" t="s">
        <v>4137</v>
      </c>
      <c r="Q1315" s="20" t="s">
        <v>4098</v>
      </c>
      <c r="R1315" s="21" t="s">
        <v>4138</v>
      </c>
      <c r="S1315" s="21" t="s">
        <v>4133</v>
      </c>
      <c r="T1315" s="20">
        <v>111058</v>
      </c>
      <c r="U1315" s="20">
        <v>6</v>
      </c>
      <c r="V1315" s="20">
        <v>0</v>
      </c>
      <c r="W1315" s="20" t="s">
        <v>8411</v>
      </c>
      <c r="X1315" s="20" t="s">
        <v>4161</v>
      </c>
      <c r="Y1315" s="22">
        <v>45942.585316585602</v>
      </c>
      <c r="AA1315" s="20" t="s">
        <v>4134</v>
      </c>
      <c r="AB1315" s="27">
        <v>9106058226</v>
      </c>
      <c r="AC1315" s="25" t="str">
        <f>VLOOKUP(AB1315,Data!AF:AG,2,0)</f>
        <v>9106058226-00486836</v>
      </c>
      <c r="AE1315" s="25" t="str">
        <f>VLOOKUP(AC1315,Data!A:G,7,0)</f>
        <v>00486836</v>
      </c>
      <c r="AF1315" s="25" t="str">
        <f>VLOOKUP(AC1315,Data!A:D,4,0)</f>
        <v>12/10/2025</v>
      </c>
      <c r="AG1315" s="20" t="s">
        <v>55</v>
      </c>
      <c r="AH1315" s="25" t="s">
        <v>9942</v>
      </c>
      <c r="AI1315" s="25" t="str">
        <f>VLOOKUP(AG1315,'mã win'!B:K,10,0)</f>
        <v>B</v>
      </c>
      <c r="AJ1315" s="20" t="str">
        <f>VLOOKUP(Q1315,'mã sp'!A:B,2,0)</f>
        <v>GM500</v>
      </c>
      <c r="AK1315" s="25" t="str">
        <f>VLOOKUP(AC1315,Data!A:F,6,0)</f>
        <v>K25TTM</v>
      </c>
      <c r="AL1315" s="20" t="str">
        <f t="shared" si="80"/>
        <v>2559 WM+ HNI 3/55 Đỗ Quang</v>
      </c>
      <c r="AM1315" s="20" t="str">
        <f>VLOOKUP(AC1315,Data!A:M,13,0)</f>
        <v>0104918404-002</v>
      </c>
      <c r="AN1315" s="20">
        <f>MATCH(L1315,[1]Khach_hang!$O:$O,0)</f>
        <v>318</v>
      </c>
      <c r="AO1315" s="20" t="str">
        <f t="shared" si="81"/>
        <v>WIN2559</v>
      </c>
      <c r="AP1315" s="20" t="str">
        <f>IF(AND(AM1315="0104918404",AO1315=""),"WIN"&amp;L1315,IF(AO1315="",VLOOKUP(AM1315,'mã win'!B:J,9,0),""))</f>
        <v/>
      </c>
      <c r="AQ1315" s="25" t="str">
        <f t="shared" si="82"/>
        <v>WIN2559</v>
      </c>
      <c r="AR1315" s="1">
        <f t="shared" si="83"/>
        <v>719655.84</v>
      </c>
    </row>
    <row r="1316" spans="1:44" x14ac:dyDescent="0.25">
      <c r="A1316" s="20">
        <v>8833</v>
      </c>
      <c r="B1316" s="21">
        <v>9106058226</v>
      </c>
      <c r="C1316" s="22">
        <v>45942</v>
      </c>
      <c r="D1316" s="22">
        <v>45942</v>
      </c>
      <c r="E1316" s="23">
        <v>45942.5853180208</v>
      </c>
      <c r="F1316" s="21" t="s">
        <v>8409</v>
      </c>
      <c r="G1316" s="22"/>
      <c r="H1316" s="20" t="s">
        <v>4127</v>
      </c>
      <c r="I1316" s="21" t="s">
        <v>4128</v>
      </c>
      <c r="J1316" s="20" t="s">
        <v>4129</v>
      </c>
      <c r="K1316" s="20" t="s">
        <v>4130</v>
      </c>
      <c r="L1316" s="21" t="s">
        <v>8410</v>
      </c>
      <c r="M1316" s="20" t="s">
        <v>8411</v>
      </c>
      <c r="N1316" s="20" t="s">
        <v>8412</v>
      </c>
      <c r="O1316" s="20">
        <v>40</v>
      </c>
      <c r="P1316" s="21" t="s">
        <v>4152</v>
      </c>
      <c r="Q1316" s="20" t="s">
        <v>4012</v>
      </c>
      <c r="R1316" s="21" t="s">
        <v>4153</v>
      </c>
      <c r="S1316" s="21" t="s">
        <v>4133</v>
      </c>
      <c r="T1316" s="20">
        <v>50182</v>
      </c>
      <c r="U1316" s="20">
        <v>2</v>
      </c>
      <c r="V1316" s="20">
        <v>0</v>
      </c>
      <c r="W1316" s="20" t="s">
        <v>8411</v>
      </c>
      <c r="X1316" s="20" t="s">
        <v>4161</v>
      </c>
      <c r="Y1316" s="22">
        <v>45942.585316585602</v>
      </c>
      <c r="AA1316" s="20" t="s">
        <v>4134</v>
      </c>
      <c r="AB1316" s="27">
        <v>9106058226</v>
      </c>
      <c r="AC1316" s="25" t="str">
        <f>VLOOKUP(AB1316,Data!AF:AG,2,0)</f>
        <v>9106058226-00486836</v>
      </c>
      <c r="AE1316" s="25" t="str">
        <f>VLOOKUP(AC1316,Data!A:G,7,0)</f>
        <v>00486836</v>
      </c>
      <c r="AF1316" s="25" t="str">
        <f>VLOOKUP(AC1316,Data!A:D,4,0)</f>
        <v>12/10/2025</v>
      </c>
      <c r="AG1316" s="20" t="s">
        <v>55</v>
      </c>
      <c r="AH1316" s="25" t="s">
        <v>9942</v>
      </c>
      <c r="AI1316" s="25" t="str">
        <f>VLOOKUP(AG1316,'mã win'!B:K,10,0)</f>
        <v>B</v>
      </c>
      <c r="AJ1316" s="20" t="str">
        <f>VLOOKUP(Q1316,'mã sp'!A:B,2,0)</f>
        <v>GTLX250G</v>
      </c>
      <c r="AK1316" s="25" t="str">
        <f>VLOOKUP(AC1316,Data!A:F,6,0)</f>
        <v>K25TTM</v>
      </c>
      <c r="AL1316" s="20" t="str">
        <f t="shared" si="80"/>
        <v>2559 WM+ HNI 3/55 Đỗ Quang</v>
      </c>
      <c r="AM1316" s="20" t="str">
        <f>VLOOKUP(AC1316,Data!A:M,13,0)</f>
        <v>0104918404-002</v>
      </c>
      <c r="AN1316" s="20">
        <f>MATCH(L1316,[1]Khach_hang!$O:$O,0)</f>
        <v>318</v>
      </c>
      <c r="AO1316" s="20" t="str">
        <f t="shared" si="81"/>
        <v>WIN2559</v>
      </c>
      <c r="AP1316" s="20" t="str">
        <f>IF(AND(AM1316="0104918404",AO1316=""),"WIN"&amp;L1316,IF(AO1316="",VLOOKUP(AM1316,'mã win'!B:J,9,0),""))</f>
        <v/>
      </c>
      <c r="AQ1316" s="25" t="str">
        <f t="shared" si="82"/>
        <v>WIN2559</v>
      </c>
      <c r="AR1316" s="1">
        <f t="shared" si="83"/>
        <v>108393.12</v>
      </c>
    </row>
    <row r="1317" spans="1:44" x14ac:dyDescent="0.25">
      <c r="A1317" s="20">
        <v>8834</v>
      </c>
      <c r="B1317" s="21">
        <v>9106058240</v>
      </c>
      <c r="C1317" s="22">
        <v>45942</v>
      </c>
      <c r="D1317" s="22">
        <v>45942</v>
      </c>
      <c r="E1317" s="23">
        <v>45942.588150347197</v>
      </c>
      <c r="F1317" s="21" t="s">
        <v>8413</v>
      </c>
      <c r="G1317" s="22"/>
      <c r="H1317" s="20" t="s">
        <v>4127</v>
      </c>
      <c r="I1317" s="21" t="s">
        <v>4128</v>
      </c>
      <c r="J1317" s="20" t="s">
        <v>4129</v>
      </c>
      <c r="K1317" s="20" t="s">
        <v>4130</v>
      </c>
      <c r="L1317" s="21" t="s">
        <v>4546</v>
      </c>
      <c r="M1317" s="20" t="s">
        <v>4547</v>
      </c>
      <c r="N1317" s="20" t="s">
        <v>4548</v>
      </c>
      <c r="O1317" s="20">
        <v>10</v>
      </c>
      <c r="P1317" s="21" t="s">
        <v>4141</v>
      </c>
      <c r="Q1317" s="20" t="s">
        <v>4058</v>
      </c>
      <c r="R1317" s="21" t="s">
        <v>4142</v>
      </c>
      <c r="S1317" s="21" t="s">
        <v>4133</v>
      </c>
      <c r="T1317" s="20">
        <v>37720</v>
      </c>
      <c r="U1317" s="20">
        <v>1</v>
      </c>
      <c r="V1317" s="20">
        <v>0</v>
      </c>
      <c r="W1317" s="20" t="s">
        <v>4547</v>
      </c>
      <c r="X1317" s="20" t="s">
        <v>4549</v>
      </c>
      <c r="Y1317" s="22">
        <v>45942.588148460702</v>
      </c>
      <c r="AA1317" s="20" t="s">
        <v>4134</v>
      </c>
      <c r="AB1317" s="27">
        <v>9106058240</v>
      </c>
      <c r="AC1317" s="25" t="str">
        <f>VLOOKUP(AB1317,Data!AF:AG,2,0)</f>
        <v>9106058240-00048070</v>
      </c>
      <c r="AE1317" s="25" t="str">
        <f>VLOOKUP(AC1317,Data!A:G,7,0)</f>
        <v>00048070</v>
      </c>
      <c r="AF1317" s="25" t="str">
        <f>VLOOKUP(AC1317,Data!A:D,4,0)</f>
        <v>12/10/2025</v>
      </c>
      <c r="AG1317" s="20" t="s">
        <v>407</v>
      </c>
      <c r="AH1317" s="25" t="s">
        <v>3627</v>
      </c>
      <c r="AI1317" s="25" t="str">
        <f>VLOOKUP(AG1317,'mã win'!B:K,10,0)</f>
        <v>B</v>
      </c>
      <c r="AJ1317" s="20" t="str">
        <f>VLOOKUP(Q1317,'mã sp'!A:B,2,0)</f>
        <v>MNH250</v>
      </c>
      <c r="AK1317" s="25" t="str">
        <f>VLOOKUP(AC1317,Data!A:F,6,0)</f>
        <v>K25TTM</v>
      </c>
      <c r="AL1317" s="20" t="str">
        <f t="shared" si="80"/>
        <v>4842 WM+ QNH 125 Nguyễn Văn Trỗi</v>
      </c>
      <c r="AM1317" s="20" t="str">
        <f>VLOOKUP(AC1317,Data!A:M,13,0)</f>
        <v>0104918404-007</v>
      </c>
      <c r="AO1317" s="20" t="str">
        <f t="shared" si="81"/>
        <v/>
      </c>
      <c r="AP1317" s="20" t="str">
        <f>IF(AND(AM1317="0104918404",AO1317=""),"WIN"&amp;L1317,IF(AO1317="",VLOOKUP(AM1317,'mã win'!B:J,9,0),""))</f>
        <v>WIN-QNH-00-007</v>
      </c>
      <c r="AQ1317" s="25" t="str">
        <f t="shared" si="82"/>
        <v>WIN-QNH-00-007</v>
      </c>
      <c r="AR1317" s="1">
        <f t="shared" si="83"/>
        <v>40737.599999999999</v>
      </c>
    </row>
    <row r="1318" spans="1:44" x14ac:dyDescent="0.25">
      <c r="A1318" s="20">
        <v>8835</v>
      </c>
      <c r="B1318" s="21">
        <v>9106058324</v>
      </c>
      <c r="C1318" s="22">
        <v>45942</v>
      </c>
      <c r="D1318" s="22">
        <v>45942</v>
      </c>
      <c r="E1318" s="23">
        <v>45942.596977581001</v>
      </c>
      <c r="F1318" s="21" t="s">
        <v>8414</v>
      </c>
      <c r="G1318" s="22"/>
      <c r="H1318" s="20" t="s">
        <v>4127</v>
      </c>
      <c r="I1318" s="21" t="s">
        <v>4128</v>
      </c>
      <c r="J1318" s="20" t="s">
        <v>4129</v>
      </c>
      <c r="K1318" s="20" t="s">
        <v>4130</v>
      </c>
      <c r="L1318" s="21" t="s">
        <v>8415</v>
      </c>
      <c r="M1318" s="20" t="s">
        <v>8416</v>
      </c>
      <c r="N1318" s="20" t="s">
        <v>8417</v>
      </c>
      <c r="O1318" s="20">
        <v>10</v>
      </c>
      <c r="P1318" s="21" t="s">
        <v>4139</v>
      </c>
      <c r="Q1318" s="20" t="s">
        <v>3948</v>
      </c>
      <c r="R1318" s="21" t="s">
        <v>4140</v>
      </c>
      <c r="S1318" s="21" t="s">
        <v>4133</v>
      </c>
      <c r="T1318" s="20">
        <v>74250</v>
      </c>
      <c r="U1318" s="20">
        <v>2</v>
      </c>
      <c r="V1318" s="20">
        <v>0</v>
      </c>
      <c r="W1318" s="20" t="s">
        <v>8418</v>
      </c>
      <c r="Y1318" s="22">
        <v>45942.596975428198</v>
      </c>
      <c r="AA1318" s="20" t="s">
        <v>4134</v>
      </c>
      <c r="AB1318" s="27">
        <v>9106058324</v>
      </c>
      <c r="AC1318" s="25" t="str">
        <f>VLOOKUP(AB1318,Data!AF:AG,2,0)</f>
        <v>9106058324-00034024</v>
      </c>
      <c r="AE1318" s="25" t="str">
        <f>VLOOKUP(AC1318,Data!A:G,7,0)</f>
        <v>00034024</v>
      </c>
      <c r="AF1318" s="25" t="str">
        <f>VLOOKUP(AC1318,Data!A:D,4,0)</f>
        <v>12/10/2025</v>
      </c>
      <c r="AG1318" s="20" t="s">
        <v>164</v>
      </c>
      <c r="AH1318" s="25" t="s">
        <v>3686</v>
      </c>
      <c r="AI1318" s="25" t="str">
        <f>VLOOKUP(AG1318,'mã win'!B:K,10,0)</f>
        <v>B</v>
      </c>
      <c r="AJ1318" s="20" t="str">
        <f>VLOOKUP(Q1318,'mã sp'!A:B,2,0)</f>
        <v>CC300</v>
      </c>
      <c r="AK1318" s="25" t="str">
        <f>VLOOKUP(AC1318,Data!A:F,6,0)</f>
        <v>K25TTM</v>
      </c>
      <c r="AL1318" s="20" t="str">
        <f t="shared" si="80"/>
        <v>2AVL WM+ THA 62 Đường 4C, Quảng Thái</v>
      </c>
      <c r="AM1318" s="20" t="str">
        <f>VLOOKUP(AC1318,Data!A:M,13,0)</f>
        <v>0104918404-020</v>
      </c>
      <c r="AO1318" s="20" t="str">
        <f t="shared" si="81"/>
        <v/>
      </c>
      <c r="AP1318" s="20" t="str">
        <f>IF(AND(AM1318="0104918404",AO1318=""),"WIN"&amp;L1318,IF(AO1318="",VLOOKUP(AM1318,'mã win'!B:J,9,0),""))</f>
        <v>WIN-020</v>
      </c>
      <c r="AQ1318" s="25" t="str">
        <f t="shared" si="82"/>
        <v>WIN-020</v>
      </c>
      <c r="AR1318" s="1">
        <f t="shared" si="83"/>
        <v>160380</v>
      </c>
    </row>
    <row r="1319" spans="1:44" x14ac:dyDescent="0.25">
      <c r="A1319" s="20">
        <v>8836</v>
      </c>
      <c r="B1319" s="21">
        <v>9106058293</v>
      </c>
      <c r="C1319" s="22">
        <v>45942</v>
      </c>
      <c r="D1319" s="22">
        <v>45942</v>
      </c>
      <c r="E1319" s="23">
        <v>45942.5971264236</v>
      </c>
      <c r="F1319" s="21" t="s">
        <v>8419</v>
      </c>
      <c r="G1319" s="22"/>
      <c r="H1319" s="20" t="s">
        <v>4127</v>
      </c>
      <c r="I1319" s="21" t="s">
        <v>4128</v>
      </c>
      <c r="J1319" s="20" t="s">
        <v>4129</v>
      </c>
      <c r="K1319" s="20" t="s">
        <v>4130</v>
      </c>
      <c r="L1319" s="21" t="s">
        <v>5367</v>
      </c>
      <c r="M1319" s="20" t="s">
        <v>5368</v>
      </c>
      <c r="N1319" s="20" t="s">
        <v>5369</v>
      </c>
      <c r="O1319" s="20">
        <v>10</v>
      </c>
      <c r="P1319" s="21" t="s">
        <v>4152</v>
      </c>
      <c r="Q1319" s="20" t="s">
        <v>4012</v>
      </c>
      <c r="R1319" s="21" t="s">
        <v>4153</v>
      </c>
      <c r="S1319" s="21" t="s">
        <v>4133</v>
      </c>
      <c r="T1319" s="20">
        <v>50182</v>
      </c>
      <c r="U1319" s="20">
        <v>1</v>
      </c>
      <c r="V1319" s="20">
        <v>0</v>
      </c>
      <c r="W1319" s="20" t="s">
        <v>5368</v>
      </c>
      <c r="X1319" s="20" t="s">
        <v>5370</v>
      </c>
      <c r="Y1319" s="22">
        <v>45942.597124074098</v>
      </c>
      <c r="AA1319" s="20" t="s">
        <v>4134</v>
      </c>
      <c r="AB1319" s="27">
        <v>9106058293</v>
      </c>
      <c r="AC1319" s="25" t="str">
        <f>VLOOKUP(AB1319,Data!AF:AG,2,0)</f>
        <v>9106058293-00486861</v>
      </c>
      <c r="AE1319" s="25" t="str">
        <f>VLOOKUP(AC1319,Data!A:G,7,0)</f>
        <v>00486861</v>
      </c>
      <c r="AF1319" s="25" t="str">
        <f>VLOOKUP(AC1319,Data!A:D,4,0)</f>
        <v>12/10/2025</v>
      </c>
      <c r="AG1319" s="20" t="s">
        <v>55</v>
      </c>
      <c r="AH1319" s="25" t="s">
        <v>14545</v>
      </c>
      <c r="AI1319" s="25" t="str">
        <f>VLOOKUP(AG1319,'mã win'!B:K,10,0)</f>
        <v>B</v>
      </c>
      <c r="AJ1319" s="20" t="str">
        <f>VLOOKUP(Q1319,'mã sp'!A:B,2,0)</f>
        <v>GTLX250G</v>
      </c>
      <c r="AK1319" s="25" t="str">
        <f>VLOOKUP(AC1319,Data!A:F,6,0)</f>
        <v>K25TTM</v>
      </c>
      <c r="AL1319" s="20" t="str">
        <f t="shared" si="80"/>
        <v>4832 WM+ HNI Khu 10 Chợ Phố Hạ</v>
      </c>
      <c r="AM1319" s="20" t="str">
        <f>VLOOKUP(AC1319,Data!A:M,13,0)</f>
        <v>0104918404-002</v>
      </c>
      <c r="AN1319" s="20">
        <f>MATCH(L1319,[1]Khach_hang!$O:$O,0)</f>
        <v>1328</v>
      </c>
      <c r="AO1319" s="20" t="str">
        <f t="shared" si="81"/>
        <v>WIN4832</v>
      </c>
      <c r="AP1319" s="20" t="str">
        <f>IF(AND(AM1319="0104918404",AO1319=""),"WIN"&amp;L1319,IF(AO1319="",VLOOKUP(AM1319,'mã win'!B:J,9,0),""))</f>
        <v/>
      </c>
      <c r="AQ1319" s="25" t="str">
        <f t="shared" si="82"/>
        <v>WIN4832</v>
      </c>
      <c r="AR1319" s="1">
        <f t="shared" si="83"/>
        <v>54196.56</v>
      </c>
    </row>
    <row r="1320" spans="1:44" x14ac:dyDescent="0.25">
      <c r="A1320" s="20">
        <v>8839</v>
      </c>
      <c r="B1320" s="21">
        <v>9106058390</v>
      </c>
      <c r="C1320" s="22">
        <v>45942</v>
      </c>
      <c r="D1320" s="22">
        <v>45942</v>
      </c>
      <c r="E1320" s="23">
        <v>45942.602346145803</v>
      </c>
      <c r="F1320" s="21" t="s">
        <v>8420</v>
      </c>
      <c r="G1320" s="22"/>
      <c r="H1320" s="20" t="s">
        <v>4127</v>
      </c>
      <c r="I1320" s="21" t="s">
        <v>4128</v>
      </c>
      <c r="J1320" s="20" t="s">
        <v>4129</v>
      </c>
      <c r="K1320" s="20" t="s">
        <v>4130</v>
      </c>
      <c r="L1320" s="21" t="s">
        <v>4637</v>
      </c>
      <c r="M1320" s="20" t="s">
        <v>4638</v>
      </c>
      <c r="N1320" s="20" t="s">
        <v>4639</v>
      </c>
      <c r="O1320" s="20">
        <v>10</v>
      </c>
      <c r="P1320" s="21" t="s">
        <v>4141</v>
      </c>
      <c r="Q1320" s="20" t="s">
        <v>4058</v>
      </c>
      <c r="R1320" s="21" t="s">
        <v>4142</v>
      </c>
      <c r="S1320" s="21" t="s">
        <v>4133</v>
      </c>
      <c r="T1320" s="20">
        <v>37720</v>
      </c>
      <c r="U1320" s="20">
        <v>1</v>
      </c>
      <c r="V1320" s="20">
        <v>0</v>
      </c>
      <c r="W1320" s="20" t="s">
        <v>4638</v>
      </c>
      <c r="X1320" s="20" t="s">
        <v>4161</v>
      </c>
      <c r="Y1320" s="22">
        <v>45942.602344791703</v>
      </c>
      <c r="Z1320" s="20" t="s">
        <v>8421</v>
      </c>
      <c r="AA1320" s="20" t="s">
        <v>4134</v>
      </c>
      <c r="AB1320" s="27">
        <v>9106058390</v>
      </c>
      <c r="AC1320" s="25" t="str">
        <f>VLOOKUP(AB1320,Data!AF:AG,2,0)</f>
        <v>9106058390-00008443</v>
      </c>
      <c r="AE1320" s="25" t="str">
        <f>VLOOKUP(AC1320,Data!A:G,7,0)</f>
        <v>00008443</v>
      </c>
      <c r="AF1320" s="25" t="str">
        <f>VLOOKUP(AC1320,Data!A:D,4,0)</f>
        <v>12/10/2025</v>
      </c>
      <c r="AG1320" s="20" t="s">
        <v>542</v>
      </c>
      <c r="AH1320" s="25" t="s">
        <v>3696</v>
      </c>
      <c r="AI1320" s="25" t="str">
        <f>VLOOKUP(AG1320,'mã win'!B:K,10,0)</f>
        <v>N</v>
      </c>
      <c r="AJ1320" s="20" t="str">
        <f>VLOOKUP(Q1320,'mã sp'!A:B,2,0)</f>
        <v>MNH250</v>
      </c>
      <c r="AK1320" s="25" t="str">
        <f>VLOOKUP(AC1320,Data!A:F,6,0)</f>
        <v>K25TTM</v>
      </c>
      <c r="AL1320" s="20" t="str">
        <f t="shared" si="80"/>
        <v>4900 WM+ GLI 105-107 Thống Nhất</v>
      </c>
      <c r="AM1320" s="20" t="str">
        <f>VLOOKUP(AC1320,Data!A:M,13,0)</f>
        <v>0104918404-022</v>
      </c>
      <c r="AO1320" s="20" t="str">
        <f t="shared" si="81"/>
        <v/>
      </c>
      <c r="AP1320" s="20" t="str">
        <f>IF(AND(AM1320="0104918404",AO1320=""),"WIN"&amp;L1320,IF(AO1320="",VLOOKUP(AM1320,'mã win'!B:J,9,0),""))</f>
        <v>WIN-022</v>
      </c>
      <c r="AQ1320" s="25" t="str">
        <f t="shared" si="82"/>
        <v>WIN-022</v>
      </c>
      <c r="AR1320" s="1">
        <f t="shared" si="83"/>
        <v>40737.599999999999</v>
      </c>
    </row>
    <row r="1321" spans="1:44" x14ac:dyDescent="0.25">
      <c r="A1321" s="20">
        <v>8840</v>
      </c>
      <c r="B1321" s="21">
        <v>9106058393</v>
      </c>
      <c r="C1321" s="22">
        <v>45942</v>
      </c>
      <c r="D1321" s="22">
        <v>45942</v>
      </c>
      <c r="E1321" s="23">
        <v>45942.604090127301</v>
      </c>
      <c r="F1321" s="21" t="s">
        <v>8422</v>
      </c>
      <c r="G1321" s="22"/>
      <c r="H1321" s="20" t="s">
        <v>4127</v>
      </c>
      <c r="I1321" s="21" t="s">
        <v>4128</v>
      </c>
      <c r="J1321" s="20" t="s">
        <v>4129</v>
      </c>
      <c r="K1321" s="20" t="s">
        <v>4130</v>
      </c>
      <c r="L1321" s="21" t="s">
        <v>4673</v>
      </c>
      <c r="M1321" s="20" t="s">
        <v>4674</v>
      </c>
      <c r="N1321" s="20" t="s">
        <v>4675</v>
      </c>
      <c r="O1321" s="20">
        <v>10</v>
      </c>
      <c r="P1321" s="21" t="s">
        <v>4176</v>
      </c>
      <c r="Q1321" s="20" t="s">
        <v>4009</v>
      </c>
      <c r="R1321" s="21" t="s">
        <v>4177</v>
      </c>
      <c r="S1321" s="21" t="s">
        <v>4133</v>
      </c>
      <c r="T1321" s="20">
        <v>41328</v>
      </c>
      <c r="U1321" s="20">
        <v>2</v>
      </c>
      <c r="V1321" s="20">
        <v>0</v>
      </c>
      <c r="W1321" s="20" t="s">
        <v>4674</v>
      </c>
      <c r="Y1321" s="22">
        <v>45942.604087847198</v>
      </c>
      <c r="AA1321" s="20" t="s">
        <v>4134</v>
      </c>
      <c r="AB1321" s="27">
        <v>9106058393</v>
      </c>
      <c r="AC1321" s="25" t="str">
        <f>VLOOKUP(AB1321,Data!AF:AG,2,0)</f>
        <v>9106058393-00005377</v>
      </c>
      <c r="AE1321" s="25" t="str">
        <f>VLOOKUP(AC1321,Data!A:G,7,0)</f>
        <v>00005377</v>
      </c>
      <c r="AF1321" s="25" t="str">
        <f>VLOOKUP(AC1321,Data!A:D,4,0)</f>
        <v>12/10/2025</v>
      </c>
      <c r="AG1321" s="20" t="s">
        <v>590</v>
      </c>
      <c r="AH1321" s="25" t="s">
        <v>3784</v>
      </c>
      <c r="AI1321" s="25" t="str">
        <f>VLOOKUP(AG1321,'mã win'!B:K,10,0)</f>
        <v>B</v>
      </c>
      <c r="AJ1321" s="20" t="str">
        <f>VLOOKUP(Q1321,'mã sp'!A:B,2,0)</f>
        <v>GSG250</v>
      </c>
      <c r="AK1321" s="25" t="str">
        <f>VLOOKUP(AC1321,Data!A:F,6,0)</f>
        <v>K25TTM</v>
      </c>
      <c r="AL1321" s="20" t="str">
        <f t="shared" si="80"/>
        <v>6723 WM+ QBH 17 Trần Hưng Đạo</v>
      </c>
      <c r="AM1321" s="20" t="str">
        <f>VLOOKUP(AC1321,Data!A:M,13,0)</f>
        <v>0104918404-045</v>
      </c>
      <c r="AO1321" s="20" t="str">
        <f t="shared" si="81"/>
        <v/>
      </c>
      <c r="AP1321" s="20" t="str">
        <f>IF(AND(AM1321="0104918404",AO1321=""),"WIN"&amp;L1321,IF(AO1321="",VLOOKUP(AM1321,'mã win'!B:J,9,0),""))</f>
        <v>WIN-045</v>
      </c>
      <c r="AQ1321" s="25" t="str">
        <f t="shared" si="82"/>
        <v>WIN-045</v>
      </c>
      <c r="AR1321" s="1">
        <f t="shared" si="83"/>
        <v>89268.479999999996</v>
      </c>
    </row>
    <row r="1322" spans="1:44" x14ac:dyDescent="0.25">
      <c r="A1322" s="20">
        <v>8841</v>
      </c>
      <c r="B1322" s="21">
        <v>9106058384</v>
      </c>
      <c r="C1322" s="22">
        <v>45942</v>
      </c>
      <c r="D1322" s="22">
        <v>45942</v>
      </c>
      <c r="E1322" s="23">
        <v>45942.605797338001</v>
      </c>
      <c r="F1322" s="21" t="s">
        <v>8423</v>
      </c>
      <c r="G1322" s="22"/>
      <c r="H1322" s="20" t="s">
        <v>4127</v>
      </c>
      <c r="I1322" s="21" t="s">
        <v>4128</v>
      </c>
      <c r="J1322" s="20" t="s">
        <v>4129</v>
      </c>
      <c r="K1322" s="20" t="s">
        <v>4130</v>
      </c>
      <c r="L1322" s="21" t="s">
        <v>4343</v>
      </c>
      <c r="M1322" s="20" t="s">
        <v>4344</v>
      </c>
      <c r="N1322" s="20" t="s">
        <v>4345</v>
      </c>
      <c r="O1322" s="20">
        <v>10</v>
      </c>
      <c r="P1322" s="21" t="s">
        <v>4171</v>
      </c>
      <c r="Q1322" s="20" t="s">
        <v>3998</v>
      </c>
      <c r="R1322" s="21" t="s">
        <v>4172</v>
      </c>
      <c r="S1322" s="21" t="s">
        <v>4133</v>
      </c>
      <c r="T1322" s="20">
        <v>49500</v>
      </c>
      <c r="U1322" s="20">
        <v>4</v>
      </c>
      <c r="V1322" s="20">
        <v>0</v>
      </c>
      <c r="W1322" s="20" t="s">
        <v>4344</v>
      </c>
      <c r="Y1322" s="22">
        <v>45942.605794988398</v>
      </c>
      <c r="AA1322" s="20" t="s">
        <v>4134</v>
      </c>
      <c r="AB1322" s="27">
        <v>9106058384</v>
      </c>
      <c r="AC1322" s="25" t="str">
        <f>VLOOKUP(AB1322,Data!AF:AG,2,0)</f>
        <v>9106058384-00010899</v>
      </c>
      <c r="AE1322" s="25" t="str">
        <f>VLOOKUP(AC1322,Data!A:G,7,0)</f>
        <v>00010899</v>
      </c>
      <c r="AF1322" s="25" t="str">
        <f>VLOOKUP(AC1322,Data!A:D,4,0)</f>
        <v>12/10/2025</v>
      </c>
      <c r="AG1322" s="20" t="s">
        <v>839</v>
      </c>
      <c r="AH1322" s="25" t="s">
        <v>3880</v>
      </c>
      <c r="AI1322" s="25" t="str">
        <f>VLOOKUP(AG1322,'mã win'!B:K,10,0)</f>
        <v>N</v>
      </c>
      <c r="AJ1322" s="20" t="str">
        <f>VLOOKUP(Q1322,'mã sp'!A:B,2,0)</f>
        <v>GL250</v>
      </c>
      <c r="AK1322" s="25" t="str">
        <f>VLOOKUP(AC1322,Data!A:F,6,0)</f>
        <v>K25TTM</v>
      </c>
      <c r="AL1322" s="20" t="str">
        <f t="shared" si="80"/>
        <v>2BE1 WM+ QTI Thanh Gianh, Bắc Trạch</v>
      </c>
      <c r="AM1322" s="20" t="str">
        <f>VLOOKUP(AC1322,Data!A:M,13,0)</f>
        <v>0104918404-070</v>
      </c>
      <c r="AO1322" s="20" t="str">
        <f t="shared" si="81"/>
        <v/>
      </c>
      <c r="AP1322" s="20" t="str">
        <f>IF(AND(AM1322="0104918404",AO1322=""),"WIN"&amp;L1322,IF(AO1322="",VLOOKUP(AM1322,'mã win'!B:J,9,0),""))</f>
        <v>WIN-070</v>
      </c>
      <c r="AQ1322" s="25" t="str">
        <f t="shared" si="82"/>
        <v>WIN-070</v>
      </c>
      <c r="AR1322" s="1">
        <f t="shared" si="83"/>
        <v>213840</v>
      </c>
    </row>
    <row r="1323" spans="1:44" x14ac:dyDescent="0.25">
      <c r="A1323" s="20">
        <v>8842</v>
      </c>
      <c r="B1323" s="21">
        <v>9106058439</v>
      </c>
      <c r="C1323" s="22">
        <v>45942</v>
      </c>
      <c r="D1323" s="22">
        <v>45942</v>
      </c>
      <c r="E1323" s="23">
        <v>45942.606986342602</v>
      </c>
      <c r="F1323" s="21" t="s">
        <v>8424</v>
      </c>
      <c r="G1323" s="22"/>
      <c r="H1323" s="20" t="s">
        <v>4127</v>
      </c>
      <c r="I1323" s="21" t="s">
        <v>4128</v>
      </c>
      <c r="J1323" s="20" t="s">
        <v>4129</v>
      </c>
      <c r="K1323" s="20" t="s">
        <v>4130</v>
      </c>
      <c r="L1323" s="21" t="s">
        <v>4791</v>
      </c>
      <c r="M1323" s="20" t="s">
        <v>4792</v>
      </c>
      <c r="N1323" s="20" t="s">
        <v>4793</v>
      </c>
      <c r="O1323" s="20">
        <v>10</v>
      </c>
      <c r="P1323" s="21" t="s">
        <v>4150</v>
      </c>
      <c r="Q1323" s="20" t="s">
        <v>3966</v>
      </c>
      <c r="R1323" s="21" t="s">
        <v>4151</v>
      </c>
      <c r="S1323" s="21" t="s">
        <v>4133</v>
      </c>
      <c r="T1323" s="20">
        <v>70950</v>
      </c>
      <c r="U1323" s="20">
        <v>1</v>
      </c>
      <c r="V1323" s="20">
        <v>0</v>
      </c>
      <c r="W1323" s="20" t="s">
        <v>4794</v>
      </c>
      <c r="X1323" s="20" t="s">
        <v>4795</v>
      </c>
      <c r="Y1323" s="22">
        <v>45942.606984062499</v>
      </c>
      <c r="AA1323" s="20" t="s">
        <v>4134</v>
      </c>
      <c r="AB1323" s="27">
        <v>9106058439</v>
      </c>
      <c r="AC1323" s="25" t="str">
        <f>VLOOKUP(AB1323,Data!AF:AG,2,0)</f>
        <v>9106058439-00486904</v>
      </c>
      <c r="AE1323" s="25" t="str">
        <f>VLOOKUP(AC1323,Data!A:G,7,0)</f>
        <v>00486904</v>
      </c>
      <c r="AF1323" s="25" t="str">
        <f>VLOOKUP(AC1323,Data!A:D,4,0)</f>
        <v>12/10/2025</v>
      </c>
      <c r="AG1323" s="20" t="s">
        <v>55</v>
      </c>
      <c r="AH1323" s="25" t="s">
        <v>14546</v>
      </c>
      <c r="AI1323" s="25" t="str">
        <f>VLOOKUP(AG1323,'mã win'!B:K,10,0)</f>
        <v>B</v>
      </c>
      <c r="AJ1323" s="20" t="str">
        <f>VLOOKUP(Q1323,'mã sp'!A:B,2,0)</f>
        <v>CN300</v>
      </c>
      <c r="AK1323" s="25" t="str">
        <f>VLOOKUP(AC1323,Data!A:F,6,0)</f>
        <v>K25TTM</v>
      </c>
      <c r="AL1323" s="20" t="str">
        <f t="shared" si="80"/>
        <v>1699 WM VMM HNI Ocean Park</v>
      </c>
      <c r="AM1323" s="20" t="str">
        <f>VLOOKUP(AC1323,Data!A:M,13,0)</f>
        <v>0104918404-002</v>
      </c>
      <c r="AN1323" s="20">
        <f>MATCH(L1323,[1]Khach_hang!$O:$O,0)</f>
        <v>112</v>
      </c>
      <c r="AO1323" s="20" t="str">
        <f t="shared" si="81"/>
        <v>WIN1699</v>
      </c>
      <c r="AP1323" s="20" t="str">
        <f>IF(AND(AM1323="0104918404",AO1323=""),"WIN"&amp;L1323,IF(AO1323="",VLOOKUP(AM1323,'mã win'!B:J,9,0),""))</f>
        <v/>
      </c>
      <c r="AQ1323" s="25" t="str">
        <f t="shared" si="82"/>
        <v>WIN1699</v>
      </c>
      <c r="AR1323" s="1">
        <f t="shared" si="83"/>
        <v>76626</v>
      </c>
    </row>
    <row r="1324" spans="1:44" x14ac:dyDescent="0.25">
      <c r="A1324" s="20">
        <v>8843</v>
      </c>
      <c r="B1324" s="21">
        <v>9106058450</v>
      </c>
      <c r="C1324" s="22">
        <v>45942</v>
      </c>
      <c r="D1324" s="22">
        <v>45942</v>
      </c>
      <c r="E1324" s="23">
        <v>45942.610464895799</v>
      </c>
      <c r="F1324" s="21" t="s">
        <v>8425</v>
      </c>
      <c r="G1324" s="22"/>
      <c r="H1324" s="20" t="s">
        <v>4127</v>
      </c>
      <c r="I1324" s="21" t="s">
        <v>4128</v>
      </c>
      <c r="J1324" s="20" t="s">
        <v>4129</v>
      </c>
      <c r="K1324" s="20" t="s">
        <v>4130</v>
      </c>
      <c r="L1324" s="21" t="s">
        <v>4343</v>
      </c>
      <c r="M1324" s="20" t="s">
        <v>4344</v>
      </c>
      <c r="N1324" s="20" t="s">
        <v>4345</v>
      </c>
      <c r="O1324" s="20">
        <v>10</v>
      </c>
      <c r="P1324" s="21" t="s">
        <v>4141</v>
      </c>
      <c r="Q1324" s="20" t="s">
        <v>4058</v>
      </c>
      <c r="R1324" s="21" t="s">
        <v>4142</v>
      </c>
      <c r="S1324" s="21" t="s">
        <v>4133</v>
      </c>
      <c r="T1324" s="20">
        <v>37720</v>
      </c>
      <c r="U1324" s="20">
        <v>1</v>
      </c>
      <c r="V1324" s="20">
        <v>0</v>
      </c>
      <c r="W1324" s="20" t="s">
        <v>4344</v>
      </c>
      <c r="Y1324" s="22">
        <v>45942.610462881901</v>
      </c>
      <c r="AA1324" s="20" t="s">
        <v>4134</v>
      </c>
      <c r="AB1324" s="27">
        <v>9106058450</v>
      </c>
      <c r="AC1324" s="25" t="str">
        <f>VLOOKUP(AB1324,Data!AF:AG,2,0)</f>
        <v>9106058450-00010902</v>
      </c>
      <c r="AE1324" s="25" t="str">
        <f>VLOOKUP(AC1324,Data!A:G,7,0)</f>
        <v>00010902</v>
      </c>
      <c r="AF1324" s="25" t="str">
        <f>VLOOKUP(AC1324,Data!A:D,4,0)</f>
        <v>12/10/2025</v>
      </c>
      <c r="AG1324" s="20" t="s">
        <v>839</v>
      </c>
      <c r="AH1324" s="25" t="s">
        <v>3880</v>
      </c>
      <c r="AI1324" s="25" t="str">
        <f>VLOOKUP(AG1324,'mã win'!B:K,10,0)</f>
        <v>N</v>
      </c>
      <c r="AJ1324" s="20" t="str">
        <f>VLOOKUP(Q1324,'mã sp'!A:B,2,0)</f>
        <v>MNH250</v>
      </c>
      <c r="AK1324" s="25" t="str">
        <f>VLOOKUP(AC1324,Data!A:F,6,0)</f>
        <v>K25TTM</v>
      </c>
      <c r="AL1324" s="20" t="str">
        <f t="shared" si="80"/>
        <v>2BE1 WM+ QTI Thanh Gianh, Bắc Trạch</v>
      </c>
      <c r="AM1324" s="20" t="str">
        <f>VLOOKUP(AC1324,Data!A:M,13,0)</f>
        <v>0104918404-070</v>
      </c>
      <c r="AO1324" s="20" t="str">
        <f t="shared" si="81"/>
        <v/>
      </c>
      <c r="AP1324" s="20" t="str">
        <f>IF(AND(AM1324="0104918404",AO1324=""),"WIN"&amp;L1324,IF(AO1324="",VLOOKUP(AM1324,'mã win'!B:J,9,0),""))</f>
        <v>WIN-070</v>
      </c>
      <c r="AQ1324" s="25" t="str">
        <f t="shared" si="82"/>
        <v>WIN-070</v>
      </c>
      <c r="AR1324" s="1">
        <f t="shared" si="83"/>
        <v>40737.599999999999</v>
      </c>
    </row>
    <row r="1325" spans="1:44" x14ac:dyDescent="0.25">
      <c r="A1325" s="20">
        <v>8844</v>
      </c>
      <c r="B1325" s="21">
        <v>9106058543</v>
      </c>
      <c r="C1325" s="22">
        <v>45942</v>
      </c>
      <c r="D1325" s="22">
        <v>45942</v>
      </c>
      <c r="E1325" s="23">
        <v>45942.617632442103</v>
      </c>
      <c r="F1325" s="21" t="s">
        <v>8426</v>
      </c>
      <c r="G1325" s="22"/>
      <c r="H1325" s="20" t="s">
        <v>4127</v>
      </c>
      <c r="I1325" s="21" t="s">
        <v>4128</v>
      </c>
      <c r="J1325" s="20" t="s">
        <v>4129</v>
      </c>
      <c r="K1325" s="20" t="s">
        <v>4130</v>
      </c>
      <c r="L1325" s="21" t="s">
        <v>8427</v>
      </c>
      <c r="M1325" s="20" t="s">
        <v>8428</v>
      </c>
      <c r="N1325" s="20" t="s">
        <v>8429</v>
      </c>
      <c r="O1325" s="20">
        <v>10</v>
      </c>
      <c r="P1325" s="21" t="s">
        <v>4152</v>
      </c>
      <c r="Q1325" s="20" t="s">
        <v>4012</v>
      </c>
      <c r="R1325" s="21" t="s">
        <v>4153</v>
      </c>
      <c r="S1325" s="21" t="s">
        <v>4133</v>
      </c>
      <c r="T1325" s="20">
        <v>50182</v>
      </c>
      <c r="U1325" s="20">
        <v>3</v>
      </c>
      <c r="V1325" s="20">
        <v>0</v>
      </c>
      <c r="W1325" s="20" t="s">
        <v>8428</v>
      </c>
      <c r="Y1325" s="22">
        <v>45942.617630092602</v>
      </c>
      <c r="AA1325" s="20" t="s">
        <v>4134</v>
      </c>
      <c r="AB1325" s="27">
        <v>9106058543</v>
      </c>
      <c r="AC1325" s="25" t="str">
        <f>VLOOKUP(AB1325,Data!AF:AG,2,0)</f>
        <v>9106058543-00011086</v>
      </c>
      <c r="AE1325" s="25" t="str">
        <f>VLOOKUP(AC1325,Data!A:G,7,0)</f>
        <v>00011086</v>
      </c>
      <c r="AF1325" s="25" t="str">
        <f>VLOOKUP(AC1325,Data!A:D,4,0)</f>
        <v>12/10/2025</v>
      </c>
      <c r="AG1325" s="20" t="s">
        <v>497</v>
      </c>
      <c r="AH1325" s="25" t="s">
        <v>3645</v>
      </c>
      <c r="AI1325" s="25" t="str">
        <f>VLOOKUP(AG1325,'mã win'!B:K,10,0)</f>
        <v>N</v>
      </c>
      <c r="AJ1325" s="20" t="str">
        <f>VLOOKUP(Q1325,'mã sp'!A:B,2,0)</f>
        <v>GTLX250G</v>
      </c>
      <c r="AK1325" s="25" t="str">
        <f>VLOOKUP(AC1325,Data!A:F,6,0)</f>
        <v>K25TTM</v>
      </c>
      <c r="AL1325" s="20" t="str">
        <f t="shared" si="80"/>
        <v>6655 WM+ AGG 108 Trưng Nữ Vương</v>
      </c>
      <c r="AM1325" s="20" t="str">
        <f>VLOOKUP(AC1325,Data!A:M,13,0)</f>
        <v>0104918404-010</v>
      </c>
      <c r="AO1325" s="20" t="str">
        <f t="shared" si="81"/>
        <v/>
      </c>
      <c r="AP1325" s="20" t="str">
        <f>IF(AND(AM1325="0104918404",AO1325=""),"WIN"&amp;L1325,IF(AO1325="",VLOOKUP(AM1325,'mã win'!B:J,9,0),""))</f>
        <v>WIN-AGG-01-010</v>
      </c>
      <c r="AQ1325" s="25" t="str">
        <f t="shared" si="82"/>
        <v>WIN-AGG-01-010</v>
      </c>
      <c r="AR1325" s="1">
        <f t="shared" si="83"/>
        <v>162589.68</v>
      </c>
    </row>
    <row r="1326" spans="1:44" x14ac:dyDescent="0.25">
      <c r="A1326" s="20">
        <v>8845</v>
      </c>
      <c r="B1326" s="21">
        <v>9106058561</v>
      </c>
      <c r="C1326" s="22">
        <v>45942</v>
      </c>
      <c r="D1326" s="22">
        <v>45942</v>
      </c>
      <c r="E1326" s="23">
        <v>45942.618883680603</v>
      </c>
      <c r="F1326" s="21" t="s">
        <v>8430</v>
      </c>
      <c r="G1326" s="22"/>
      <c r="H1326" s="20" t="s">
        <v>4127</v>
      </c>
      <c r="I1326" s="21" t="s">
        <v>4128</v>
      </c>
      <c r="J1326" s="20" t="s">
        <v>4129</v>
      </c>
      <c r="K1326" s="20" t="s">
        <v>4130</v>
      </c>
      <c r="L1326" s="21" t="s">
        <v>4539</v>
      </c>
      <c r="M1326" s="20" t="s">
        <v>4540</v>
      </c>
      <c r="N1326" s="20" t="s">
        <v>4541</v>
      </c>
      <c r="O1326" s="20">
        <v>10</v>
      </c>
      <c r="P1326" s="21" t="s">
        <v>4141</v>
      </c>
      <c r="Q1326" s="20" t="s">
        <v>4058</v>
      </c>
      <c r="R1326" s="21" t="s">
        <v>4142</v>
      </c>
      <c r="S1326" s="21" t="s">
        <v>4133</v>
      </c>
      <c r="T1326" s="20">
        <v>37720</v>
      </c>
      <c r="U1326" s="20">
        <v>1</v>
      </c>
      <c r="V1326" s="20">
        <v>0</v>
      </c>
      <c r="W1326" s="20" t="s">
        <v>4540</v>
      </c>
      <c r="X1326" s="20" t="s">
        <v>4161</v>
      </c>
      <c r="Y1326" s="22">
        <v>45942.618881099501</v>
      </c>
      <c r="AA1326" s="20" t="s">
        <v>4134</v>
      </c>
      <c r="AB1326" s="27">
        <v>9106058561</v>
      </c>
      <c r="AC1326" s="25" t="str">
        <f>VLOOKUP(AB1326,Data!AF:AG,2,0)</f>
        <v>9106058561-00081971</v>
      </c>
      <c r="AE1326" s="25" t="str">
        <f>VLOOKUP(AC1326,Data!A:G,7,0)</f>
        <v>00081971</v>
      </c>
      <c r="AF1326" s="25" t="str">
        <f>VLOOKUP(AC1326,Data!A:D,4,0)</f>
        <v>12/10/2025</v>
      </c>
      <c r="AG1326" s="20" t="s">
        <v>64</v>
      </c>
      <c r="AH1326" s="25" t="s">
        <v>3639</v>
      </c>
      <c r="AI1326" s="25" t="str">
        <f>VLOOKUP(AG1326,'mã win'!B:K,10,0)</f>
        <v>N</v>
      </c>
      <c r="AJ1326" s="20" t="str">
        <f>VLOOKUP(Q1326,'mã sp'!A:B,2,0)</f>
        <v>MNH250</v>
      </c>
      <c r="AK1326" s="25" t="str">
        <f>VLOOKUP(AC1326,Data!A:F,6,0)</f>
        <v>K25TTM</v>
      </c>
      <c r="AL1326" s="20" t="str">
        <f t="shared" si="80"/>
        <v>4413 WM+ DNG 429-431 Hà Huy Tập</v>
      </c>
      <c r="AM1326" s="20" t="str">
        <f>VLOOKUP(AC1326,Data!A:M,13,0)</f>
        <v>0104918404-009</v>
      </c>
      <c r="AO1326" s="20" t="str">
        <f t="shared" si="81"/>
        <v/>
      </c>
      <c r="AP1326" s="20" t="str">
        <f>IF(AND(AM1326="0104918404",AO1326=""),"WIN"&amp;L1326,IF(AO1326="",VLOOKUP(AM1326,'mã win'!B:J,9,0),""))</f>
        <v>WIN-DNG-01-009</v>
      </c>
      <c r="AQ1326" s="25" t="str">
        <f t="shared" si="82"/>
        <v>WIN-DNG-01-009</v>
      </c>
      <c r="AR1326" s="1">
        <f t="shared" si="83"/>
        <v>40737.599999999999</v>
      </c>
    </row>
    <row r="1327" spans="1:44" x14ac:dyDescent="0.25">
      <c r="A1327" s="20">
        <v>8846</v>
      </c>
      <c r="B1327" s="21">
        <v>9106058564</v>
      </c>
      <c r="C1327" s="22">
        <v>45942</v>
      </c>
      <c r="D1327" s="22">
        <v>45942</v>
      </c>
      <c r="E1327" s="23">
        <v>45942.623928321802</v>
      </c>
      <c r="F1327" s="21" t="s">
        <v>8431</v>
      </c>
      <c r="G1327" s="22"/>
      <c r="H1327" s="20" t="s">
        <v>4127</v>
      </c>
      <c r="I1327" s="21" t="s">
        <v>4128</v>
      </c>
      <c r="J1327" s="20" t="s">
        <v>4129</v>
      </c>
      <c r="K1327" s="20" t="s">
        <v>4130</v>
      </c>
      <c r="L1327" s="21" t="s">
        <v>5435</v>
      </c>
      <c r="M1327" s="20" t="s">
        <v>5436</v>
      </c>
      <c r="N1327" s="20" t="s">
        <v>5437</v>
      </c>
      <c r="O1327" s="20">
        <v>10</v>
      </c>
      <c r="P1327" s="21" t="s">
        <v>4168</v>
      </c>
      <c r="Q1327" s="20" t="s">
        <v>3992</v>
      </c>
      <c r="R1327" s="21" t="s">
        <v>4169</v>
      </c>
      <c r="S1327" s="21" t="s">
        <v>4133</v>
      </c>
      <c r="T1327" s="20">
        <v>111606</v>
      </c>
      <c r="U1327" s="20">
        <v>1</v>
      </c>
      <c r="V1327" s="20">
        <v>0</v>
      </c>
      <c r="W1327" s="20" t="s">
        <v>5438</v>
      </c>
      <c r="X1327" s="20" t="s">
        <v>5439</v>
      </c>
      <c r="Y1327" s="22">
        <v>45942.623925925902</v>
      </c>
      <c r="Z1327" s="20" t="s">
        <v>8432</v>
      </c>
      <c r="AA1327" s="20" t="s">
        <v>4134</v>
      </c>
      <c r="AB1327" s="27">
        <v>9106058564</v>
      </c>
      <c r="AC1327" s="25" t="str">
        <f>VLOOKUP(AB1327,Data!AF:AG,2,0)</f>
        <v>9106058564-00081972</v>
      </c>
      <c r="AE1327" s="25" t="str">
        <f>VLOOKUP(AC1327,Data!A:G,7,0)</f>
        <v>00081972</v>
      </c>
      <c r="AF1327" s="25" t="str">
        <f>VLOOKUP(AC1327,Data!A:D,4,0)</f>
        <v>12/10/2025</v>
      </c>
      <c r="AG1327" s="20" t="s">
        <v>64</v>
      </c>
      <c r="AH1327" s="25" t="s">
        <v>3639</v>
      </c>
      <c r="AI1327" s="25" t="str">
        <f>VLOOKUP(AG1327,'mã win'!B:K,10,0)</f>
        <v>N</v>
      </c>
      <c r="AJ1327" s="20" t="str">
        <f>VLOOKUP(Q1327,'mã sp'!A:B,2,0)</f>
        <v>GXD500</v>
      </c>
      <c r="AK1327" s="25" t="str">
        <f>VLOOKUP(AC1327,Data!A:F,6,0)</f>
        <v>K25TTM</v>
      </c>
      <c r="AL1327" s="20" t="str">
        <f t="shared" si="80"/>
        <v>3514 WIN DNG 131-133 Lý Thái Tông</v>
      </c>
      <c r="AM1327" s="20" t="str">
        <f>VLOOKUP(AC1327,Data!A:M,13,0)</f>
        <v>0104918404-009</v>
      </c>
      <c r="AO1327" s="20" t="str">
        <f t="shared" si="81"/>
        <v/>
      </c>
      <c r="AP1327" s="20" t="str">
        <f>IF(AND(AM1327="0104918404",AO1327=""),"WIN"&amp;L1327,IF(AO1327="",VLOOKUP(AM1327,'mã win'!B:J,9,0),""))</f>
        <v>WIN-DNG-01-009</v>
      </c>
      <c r="AQ1327" s="25" t="str">
        <f t="shared" si="82"/>
        <v>WIN-DNG-01-009</v>
      </c>
      <c r="AR1327" s="1">
        <f t="shared" si="83"/>
        <v>120534.48</v>
      </c>
    </row>
    <row r="1328" spans="1:44" x14ac:dyDescent="0.25">
      <c r="A1328" s="20">
        <v>8847</v>
      </c>
      <c r="B1328" s="21">
        <v>9106058564</v>
      </c>
      <c r="C1328" s="22">
        <v>45942</v>
      </c>
      <c r="D1328" s="22">
        <v>45942</v>
      </c>
      <c r="E1328" s="23">
        <v>45942.623928321802</v>
      </c>
      <c r="F1328" s="21" t="s">
        <v>8431</v>
      </c>
      <c r="G1328" s="22"/>
      <c r="H1328" s="20" t="s">
        <v>4127</v>
      </c>
      <c r="I1328" s="21" t="s">
        <v>4128</v>
      </c>
      <c r="J1328" s="20" t="s">
        <v>4129</v>
      </c>
      <c r="K1328" s="20" t="s">
        <v>4130</v>
      </c>
      <c r="L1328" s="21" t="s">
        <v>5435</v>
      </c>
      <c r="M1328" s="20" t="s">
        <v>5436</v>
      </c>
      <c r="N1328" s="20" t="s">
        <v>5437</v>
      </c>
      <c r="O1328" s="20">
        <v>20</v>
      </c>
      <c r="P1328" s="21" t="s">
        <v>4135</v>
      </c>
      <c r="Q1328" s="20" t="s">
        <v>4086</v>
      </c>
      <c r="R1328" s="21" t="s">
        <v>4136</v>
      </c>
      <c r="S1328" s="21" t="s">
        <v>4133</v>
      </c>
      <c r="T1328" s="20">
        <v>45588</v>
      </c>
      <c r="U1328" s="20">
        <v>2</v>
      </c>
      <c r="V1328" s="20">
        <v>0</v>
      </c>
      <c r="W1328" s="20" t="s">
        <v>5438</v>
      </c>
      <c r="X1328" s="20" t="s">
        <v>5439</v>
      </c>
      <c r="Y1328" s="22">
        <v>45942.623925925902</v>
      </c>
      <c r="Z1328" s="20" t="s">
        <v>8432</v>
      </c>
      <c r="AA1328" s="20" t="s">
        <v>4134</v>
      </c>
      <c r="AB1328" s="27">
        <v>9106058564</v>
      </c>
      <c r="AC1328" s="25" t="str">
        <f>VLOOKUP(AB1328,Data!AF:AG,2,0)</f>
        <v>9106058564-00081972</v>
      </c>
      <c r="AE1328" s="25" t="str">
        <f>VLOOKUP(AC1328,Data!A:G,7,0)</f>
        <v>00081972</v>
      </c>
      <c r="AF1328" s="25" t="str">
        <f>VLOOKUP(AC1328,Data!A:D,4,0)</f>
        <v>12/10/2025</v>
      </c>
      <c r="AG1328" s="20" t="s">
        <v>64</v>
      </c>
      <c r="AH1328" s="25" t="s">
        <v>3639</v>
      </c>
      <c r="AI1328" s="25" t="str">
        <f>VLOOKUP(AG1328,'mã win'!B:K,10,0)</f>
        <v>N</v>
      </c>
      <c r="AJ1328" s="20" t="str">
        <f>VLOOKUP(Q1328,'mã sp'!A:B,2,0)</f>
        <v>TH200</v>
      </c>
      <c r="AK1328" s="25" t="str">
        <f>VLOOKUP(AC1328,Data!A:F,6,0)</f>
        <v>K25TTM</v>
      </c>
      <c r="AL1328" s="20" t="str">
        <f t="shared" si="80"/>
        <v>3514 WIN DNG 131-133 Lý Thái Tông</v>
      </c>
      <c r="AM1328" s="20" t="str">
        <f>VLOOKUP(AC1328,Data!A:M,13,0)</f>
        <v>0104918404-009</v>
      </c>
      <c r="AO1328" s="20" t="str">
        <f t="shared" si="81"/>
        <v/>
      </c>
      <c r="AP1328" s="20" t="str">
        <f>IF(AND(AM1328="0104918404",AO1328=""),"WIN"&amp;L1328,IF(AO1328="",VLOOKUP(AM1328,'mã win'!B:J,9,0),""))</f>
        <v>WIN-DNG-01-009</v>
      </c>
      <c r="AQ1328" s="25" t="str">
        <f t="shared" si="82"/>
        <v>WIN-DNG-01-009</v>
      </c>
      <c r="AR1328" s="1">
        <f t="shared" si="83"/>
        <v>98470.080000000002</v>
      </c>
    </row>
    <row r="1329" spans="1:44" x14ac:dyDescent="0.25">
      <c r="A1329" s="20">
        <v>8849</v>
      </c>
      <c r="B1329" s="21">
        <v>9106058614</v>
      </c>
      <c r="C1329" s="22">
        <v>45942</v>
      </c>
      <c r="D1329" s="22">
        <v>45947</v>
      </c>
      <c r="E1329" s="23">
        <v>45942.630298877302</v>
      </c>
      <c r="F1329" s="21" t="s">
        <v>8433</v>
      </c>
      <c r="G1329" s="22"/>
      <c r="H1329" s="20" t="s">
        <v>4127</v>
      </c>
      <c r="I1329" s="21" t="s">
        <v>4128</v>
      </c>
      <c r="J1329" s="20" t="s">
        <v>4129</v>
      </c>
      <c r="K1329" s="20" t="s">
        <v>4130</v>
      </c>
      <c r="L1329" s="21" t="s">
        <v>8434</v>
      </c>
      <c r="M1329" s="20" t="s">
        <v>8435</v>
      </c>
      <c r="N1329" s="20" t="s">
        <v>8436</v>
      </c>
      <c r="O1329" s="20">
        <v>10</v>
      </c>
      <c r="P1329" s="21" t="s">
        <v>4135</v>
      </c>
      <c r="Q1329" s="20" t="s">
        <v>4086</v>
      </c>
      <c r="R1329" s="21" t="s">
        <v>4136</v>
      </c>
      <c r="S1329" s="21" t="s">
        <v>4133</v>
      </c>
      <c r="T1329" s="20">
        <v>45588</v>
      </c>
      <c r="U1329" s="20">
        <v>1</v>
      </c>
      <c r="V1329" s="20">
        <v>0</v>
      </c>
      <c r="W1329" s="20" t="s">
        <v>8435</v>
      </c>
      <c r="Y1329" s="22">
        <v>45942.630296411997</v>
      </c>
      <c r="AA1329" s="20" t="s">
        <v>4134</v>
      </c>
      <c r="AB1329" s="27">
        <v>9106058614</v>
      </c>
      <c r="AC1329" s="25" t="str">
        <f>VLOOKUP(AB1329,Data!AF:AG,2,0)</f>
        <v>9106058614-00011462</v>
      </c>
      <c r="AE1329" s="25" t="str">
        <f>VLOOKUP(AC1329,Data!A:G,7,0)</f>
        <v>00011462</v>
      </c>
      <c r="AF1329" s="25" t="str">
        <f>VLOOKUP(AC1329,Data!A:D,4,0)</f>
        <v>12/10/2025</v>
      </c>
      <c r="AG1329" s="20" t="s">
        <v>222</v>
      </c>
      <c r="AH1329" s="25" t="s">
        <v>3727</v>
      </c>
      <c r="AI1329" s="25" t="str">
        <f>VLOOKUP(AG1329,'mã win'!B:K,10,0)</f>
        <v>B</v>
      </c>
      <c r="AJ1329" s="20" t="str">
        <f>VLOOKUP(Q1329,'mã sp'!A:B,2,0)</f>
        <v>TH200</v>
      </c>
      <c r="AK1329" s="25" t="str">
        <f>VLOOKUP(AC1329,Data!A:F,6,0)</f>
        <v>K25TTM</v>
      </c>
      <c r="AL1329" s="20" t="str">
        <f t="shared" si="80"/>
        <v>2AKQ WM+ VPC Cầu Tre, Hồ Sơn</v>
      </c>
      <c r="AM1329" s="20" t="str">
        <f>VLOOKUP(AC1329,Data!A:M,13,0)</f>
        <v>0104918404-029</v>
      </c>
      <c r="AO1329" s="20" t="str">
        <f t="shared" si="81"/>
        <v/>
      </c>
      <c r="AP1329" s="20" t="str">
        <f>IF(AND(AM1329="0104918404",AO1329=""),"WIN"&amp;L1329,IF(AO1329="",VLOOKUP(AM1329,'mã win'!B:J,9,0),""))</f>
        <v>WIN-029</v>
      </c>
      <c r="AQ1329" s="25" t="str">
        <f t="shared" si="82"/>
        <v>WIN-029</v>
      </c>
      <c r="AR1329" s="1">
        <f t="shared" si="83"/>
        <v>49235.040000000001</v>
      </c>
    </row>
    <row r="1330" spans="1:44" x14ac:dyDescent="0.25">
      <c r="A1330" s="20">
        <v>8850</v>
      </c>
      <c r="B1330" s="21">
        <v>9106058696</v>
      </c>
      <c r="C1330" s="22">
        <v>45942</v>
      </c>
      <c r="D1330" s="22">
        <v>45947</v>
      </c>
      <c r="E1330" s="23">
        <v>45942.636852661999</v>
      </c>
      <c r="F1330" s="21" t="s">
        <v>8437</v>
      </c>
      <c r="G1330" s="22"/>
      <c r="H1330" s="20" t="s">
        <v>4127</v>
      </c>
      <c r="I1330" s="21" t="s">
        <v>4128</v>
      </c>
      <c r="J1330" s="20" t="s">
        <v>4129</v>
      </c>
      <c r="K1330" s="20" t="s">
        <v>4130</v>
      </c>
      <c r="L1330" s="21" t="s">
        <v>8438</v>
      </c>
      <c r="M1330" s="20" t="s">
        <v>8439</v>
      </c>
      <c r="N1330" s="20" t="s">
        <v>8440</v>
      </c>
      <c r="O1330" s="20">
        <v>10</v>
      </c>
      <c r="P1330" s="21" t="s">
        <v>4137</v>
      </c>
      <c r="Q1330" s="20" t="s">
        <v>4098</v>
      </c>
      <c r="R1330" s="21" t="s">
        <v>4138</v>
      </c>
      <c r="S1330" s="21" t="s">
        <v>4133</v>
      </c>
      <c r="T1330" s="20">
        <v>111058</v>
      </c>
      <c r="U1330" s="20">
        <v>2</v>
      </c>
      <c r="V1330" s="20">
        <v>0</v>
      </c>
      <c r="W1330" s="20" t="s">
        <v>8439</v>
      </c>
      <c r="Y1330" s="22">
        <v>45942.636850000003</v>
      </c>
      <c r="AA1330" s="20" t="s">
        <v>4134</v>
      </c>
      <c r="AB1330" s="27">
        <v>9106058696</v>
      </c>
      <c r="AC1330" s="25" t="str">
        <f>VLOOKUP(AB1330,Data!AF:AG,2,0)</f>
        <v>9106058696-00486991</v>
      </c>
      <c r="AE1330" s="25" t="str">
        <f>VLOOKUP(AC1330,Data!A:G,7,0)</f>
        <v>00486991</v>
      </c>
      <c r="AF1330" s="25" t="str">
        <f>VLOOKUP(AC1330,Data!A:D,4,0)</f>
        <v>12/10/2025</v>
      </c>
      <c r="AG1330" s="20" t="s">
        <v>55</v>
      </c>
      <c r="AH1330" s="25" t="s">
        <v>10556</v>
      </c>
      <c r="AI1330" s="25" t="str">
        <f>VLOOKUP(AG1330,'mã win'!B:K,10,0)</f>
        <v>B</v>
      </c>
      <c r="AJ1330" s="20" t="str">
        <f>VLOOKUP(Q1330,'mã sp'!A:B,2,0)</f>
        <v>GM500</v>
      </c>
      <c r="AK1330" s="25" t="str">
        <f>VLOOKUP(AC1330,Data!A:F,6,0)</f>
        <v>K25TTM</v>
      </c>
      <c r="AL1330" s="20" t="str">
        <f t="shared" si="80"/>
        <v>2AUS WM+ HNI Hạ Hoà, Hưng Đạo</v>
      </c>
      <c r="AM1330" s="20" t="str">
        <f>VLOOKUP(AC1330,Data!A:M,13,0)</f>
        <v>0104918404-002</v>
      </c>
      <c r="AN1330" s="20">
        <f>MATCH(L1330,[1]Khach_hang!$O:$O,0)</f>
        <v>575</v>
      </c>
      <c r="AO1330" s="20" t="str">
        <f t="shared" si="81"/>
        <v>WIN2AUS</v>
      </c>
      <c r="AP1330" s="20" t="str">
        <f>IF(AND(AM1330="0104918404",AO1330=""),"WIN"&amp;L1330,IF(AO1330="",VLOOKUP(AM1330,'mã win'!B:J,9,0),""))</f>
        <v/>
      </c>
      <c r="AQ1330" s="25" t="str">
        <f t="shared" si="82"/>
        <v>WIN2AUS</v>
      </c>
      <c r="AR1330" s="1">
        <f t="shared" si="83"/>
        <v>239885.28</v>
      </c>
    </row>
    <row r="1331" spans="1:44" x14ac:dyDescent="0.25">
      <c r="A1331" s="20">
        <v>8851</v>
      </c>
      <c r="B1331" s="21">
        <v>9106058702</v>
      </c>
      <c r="C1331" s="22">
        <v>45942</v>
      </c>
      <c r="D1331" s="22">
        <v>45947</v>
      </c>
      <c r="E1331" s="23">
        <v>45942.6383724884</v>
      </c>
      <c r="F1331" s="21" t="s">
        <v>8441</v>
      </c>
      <c r="G1331" s="22"/>
      <c r="H1331" s="20" t="s">
        <v>4127</v>
      </c>
      <c r="I1331" s="21" t="s">
        <v>4128</v>
      </c>
      <c r="J1331" s="20" t="s">
        <v>4129</v>
      </c>
      <c r="K1331" s="20" t="s">
        <v>4130</v>
      </c>
      <c r="L1331" s="21" t="s">
        <v>4754</v>
      </c>
      <c r="M1331" s="20" t="s">
        <v>4755</v>
      </c>
      <c r="N1331" s="20" t="s">
        <v>4756</v>
      </c>
      <c r="O1331" s="20">
        <v>10</v>
      </c>
      <c r="P1331" s="21" t="s">
        <v>4131</v>
      </c>
      <c r="Q1331" s="20" t="s">
        <v>4099</v>
      </c>
      <c r="R1331" s="21" t="s">
        <v>4132</v>
      </c>
      <c r="S1331" s="21" t="s">
        <v>4133</v>
      </c>
      <c r="T1331" s="20">
        <v>73431</v>
      </c>
      <c r="U1331" s="20">
        <v>1</v>
      </c>
      <c r="V1331" s="20">
        <v>0</v>
      </c>
      <c r="W1331" s="20" t="s">
        <v>4755</v>
      </c>
      <c r="X1331" s="20" t="s">
        <v>4161</v>
      </c>
      <c r="Y1331" s="22">
        <v>45942.638369826404</v>
      </c>
      <c r="AA1331" s="20" t="s">
        <v>4134</v>
      </c>
      <c r="AB1331" s="27">
        <v>9106058702</v>
      </c>
      <c r="AC1331" s="25" t="str">
        <f>VLOOKUP(AB1331,Data!AF:AG,2,0)</f>
        <v>9106058702-00486995</v>
      </c>
      <c r="AE1331" s="25" t="str">
        <f>VLOOKUP(AC1331,Data!A:G,7,0)</f>
        <v>00486995</v>
      </c>
      <c r="AF1331" s="25" t="str">
        <f>VLOOKUP(AC1331,Data!A:D,4,0)</f>
        <v>12/10/2025</v>
      </c>
      <c r="AG1331" s="20" t="s">
        <v>55</v>
      </c>
      <c r="AH1331" s="25" t="s">
        <v>14547</v>
      </c>
      <c r="AI1331" s="25" t="str">
        <f>VLOOKUP(AG1331,'mã win'!B:K,10,0)</f>
        <v>B</v>
      </c>
      <c r="AJ1331" s="20" t="str">
        <f>VLOOKUP(Q1331,'mã sp'!A:B,2,0)</f>
        <v>CGM300</v>
      </c>
      <c r="AK1331" s="25" t="str">
        <f>VLOOKUP(AC1331,Data!A:F,6,0)</f>
        <v>K25TTM</v>
      </c>
      <c r="AL1331" s="20" t="str">
        <f t="shared" si="80"/>
        <v>2820 WM+ HNI 29/126 Xuân Đỉnh</v>
      </c>
      <c r="AM1331" s="20" t="str">
        <f>VLOOKUP(AC1331,Data!A:M,13,0)</f>
        <v>0104918404-002</v>
      </c>
      <c r="AN1331" s="20">
        <f>MATCH(L1331,[1]Khach_hang!$O:$O,0)</f>
        <v>380</v>
      </c>
      <c r="AO1331" s="20" t="str">
        <f t="shared" si="81"/>
        <v>WIN2820</v>
      </c>
      <c r="AP1331" s="20" t="str">
        <f>IF(AND(AM1331="0104918404",AO1331=""),"WIN"&amp;L1331,IF(AO1331="",VLOOKUP(AM1331,'mã win'!B:J,9,0),""))</f>
        <v/>
      </c>
      <c r="AQ1331" s="25" t="str">
        <f t="shared" si="82"/>
        <v>WIN2820</v>
      </c>
      <c r="AR1331" s="1">
        <f t="shared" si="83"/>
        <v>79305.48</v>
      </c>
    </row>
    <row r="1332" spans="1:44" x14ac:dyDescent="0.25">
      <c r="A1332" s="20">
        <v>8852</v>
      </c>
      <c r="B1332" s="21">
        <v>9106058702</v>
      </c>
      <c r="C1332" s="22">
        <v>45942</v>
      </c>
      <c r="D1332" s="22">
        <v>45947</v>
      </c>
      <c r="E1332" s="23">
        <v>45942.6383724884</v>
      </c>
      <c r="F1332" s="21" t="s">
        <v>8441</v>
      </c>
      <c r="G1332" s="22"/>
      <c r="H1332" s="20" t="s">
        <v>4127</v>
      </c>
      <c r="I1332" s="21" t="s">
        <v>4128</v>
      </c>
      <c r="J1332" s="20" t="s">
        <v>4129</v>
      </c>
      <c r="K1332" s="20" t="s">
        <v>4130</v>
      </c>
      <c r="L1332" s="21" t="s">
        <v>4754</v>
      </c>
      <c r="M1332" s="20" t="s">
        <v>4755</v>
      </c>
      <c r="N1332" s="20" t="s">
        <v>4756</v>
      </c>
      <c r="O1332" s="20">
        <v>20</v>
      </c>
      <c r="P1332" s="21" t="s">
        <v>4135</v>
      </c>
      <c r="Q1332" s="20" t="s">
        <v>4086</v>
      </c>
      <c r="R1332" s="21" t="s">
        <v>4136</v>
      </c>
      <c r="S1332" s="21" t="s">
        <v>4133</v>
      </c>
      <c r="T1332" s="20">
        <v>45588</v>
      </c>
      <c r="U1332" s="20">
        <v>1</v>
      </c>
      <c r="V1332" s="20">
        <v>0</v>
      </c>
      <c r="W1332" s="20" t="s">
        <v>4755</v>
      </c>
      <c r="X1332" s="20" t="s">
        <v>4161</v>
      </c>
      <c r="Y1332" s="22">
        <v>45942.638369826404</v>
      </c>
      <c r="AA1332" s="20" t="s">
        <v>4134</v>
      </c>
      <c r="AB1332" s="27">
        <v>9106058702</v>
      </c>
      <c r="AC1332" s="25" t="str">
        <f>VLOOKUP(AB1332,Data!AF:AG,2,0)</f>
        <v>9106058702-00486995</v>
      </c>
      <c r="AE1332" s="25" t="str">
        <f>VLOOKUP(AC1332,Data!A:G,7,0)</f>
        <v>00486995</v>
      </c>
      <c r="AF1332" s="25" t="str">
        <f>VLOOKUP(AC1332,Data!A:D,4,0)</f>
        <v>12/10/2025</v>
      </c>
      <c r="AG1332" s="20" t="s">
        <v>55</v>
      </c>
      <c r="AH1332" s="25" t="s">
        <v>14547</v>
      </c>
      <c r="AI1332" s="25" t="str">
        <f>VLOOKUP(AG1332,'mã win'!B:K,10,0)</f>
        <v>B</v>
      </c>
      <c r="AJ1332" s="20" t="str">
        <f>VLOOKUP(Q1332,'mã sp'!A:B,2,0)</f>
        <v>TH200</v>
      </c>
      <c r="AK1332" s="25" t="str">
        <f>VLOOKUP(AC1332,Data!A:F,6,0)</f>
        <v>K25TTM</v>
      </c>
      <c r="AL1332" s="20" t="str">
        <f t="shared" si="80"/>
        <v>2820 WM+ HNI 29/126 Xuân Đỉnh</v>
      </c>
      <c r="AM1332" s="20" t="str">
        <f>VLOOKUP(AC1332,Data!A:M,13,0)</f>
        <v>0104918404-002</v>
      </c>
      <c r="AN1332" s="20">
        <f>MATCH(L1332,[1]Khach_hang!$O:$O,0)</f>
        <v>380</v>
      </c>
      <c r="AO1332" s="20" t="str">
        <f t="shared" si="81"/>
        <v>WIN2820</v>
      </c>
      <c r="AP1332" s="20" t="str">
        <f>IF(AND(AM1332="0104918404",AO1332=""),"WIN"&amp;L1332,IF(AO1332="",VLOOKUP(AM1332,'mã win'!B:J,9,0),""))</f>
        <v/>
      </c>
      <c r="AQ1332" s="25" t="str">
        <f t="shared" si="82"/>
        <v>WIN2820</v>
      </c>
      <c r="AR1332" s="1">
        <f t="shared" si="83"/>
        <v>49235.040000000001</v>
      </c>
    </row>
    <row r="1333" spans="1:44" x14ac:dyDescent="0.25">
      <c r="A1333" s="20">
        <v>8853</v>
      </c>
      <c r="B1333" s="21">
        <v>9106058702</v>
      </c>
      <c r="C1333" s="22">
        <v>45942</v>
      </c>
      <c r="D1333" s="22">
        <v>45947</v>
      </c>
      <c r="E1333" s="23">
        <v>45942.6383724884</v>
      </c>
      <c r="F1333" s="21" t="s">
        <v>8441</v>
      </c>
      <c r="G1333" s="22"/>
      <c r="H1333" s="20" t="s">
        <v>4127</v>
      </c>
      <c r="I1333" s="21" t="s">
        <v>4128</v>
      </c>
      <c r="J1333" s="20" t="s">
        <v>4129</v>
      </c>
      <c r="K1333" s="20" t="s">
        <v>4130</v>
      </c>
      <c r="L1333" s="21" t="s">
        <v>4754</v>
      </c>
      <c r="M1333" s="20" t="s">
        <v>4755</v>
      </c>
      <c r="N1333" s="20" t="s">
        <v>4756</v>
      </c>
      <c r="O1333" s="20">
        <v>30</v>
      </c>
      <c r="P1333" s="21" t="s">
        <v>4137</v>
      </c>
      <c r="Q1333" s="20" t="s">
        <v>4098</v>
      </c>
      <c r="R1333" s="21" t="s">
        <v>4138</v>
      </c>
      <c r="S1333" s="21" t="s">
        <v>4133</v>
      </c>
      <c r="T1333" s="20">
        <v>111058</v>
      </c>
      <c r="U1333" s="20">
        <v>1</v>
      </c>
      <c r="V1333" s="20">
        <v>0</v>
      </c>
      <c r="W1333" s="20" t="s">
        <v>4755</v>
      </c>
      <c r="X1333" s="20" t="s">
        <v>4161</v>
      </c>
      <c r="Y1333" s="22">
        <v>45942.638369826404</v>
      </c>
      <c r="AA1333" s="20" t="s">
        <v>4134</v>
      </c>
      <c r="AB1333" s="27">
        <v>9106058702</v>
      </c>
      <c r="AC1333" s="25" t="str">
        <f>VLOOKUP(AB1333,Data!AF:AG,2,0)</f>
        <v>9106058702-00486995</v>
      </c>
      <c r="AE1333" s="25" t="str">
        <f>VLOOKUP(AC1333,Data!A:G,7,0)</f>
        <v>00486995</v>
      </c>
      <c r="AF1333" s="25" t="str">
        <f>VLOOKUP(AC1333,Data!A:D,4,0)</f>
        <v>12/10/2025</v>
      </c>
      <c r="AG1333" s="20" t="s">
        <v>55</v>
      </c>
      <c r="AH1333" s="25" t="s">
        <v>14547</v>
      </c>
      <c r="AI1333" s="25" t="str">
        <f>VLOOKUP(AG1333,'mã win'!B:K,10,0)</f>
        <v>B</v>
      </c>
      <c r="AJ1333" s="20" t="str">
        <f>VLOOKUP(Q1333,'mã sp'!A:B,2,0)</f>
        <v>GM500</v>
      </c>
      <c r="AK1333" s="25" t="str">
        <f>VLOOKUP(AC1333,Data!A:F,6,0)</f>
        <v>K25TTM</v>
      </c>
      <c r="AL1333" s="20" t="str">
        <f t="shared" si="80"/>
        <v>2820 WM+ HNI 29/126 Xuân Đỉnh</v>
      </c>
      <c r="AM1333" s="20" t="str">
        <f>VLOOKUP(AC1333,Data!A:M,13,0)</f>
        <v>0104918404-002</v>
      </c>
      <c r="AN1333" s="20">
        <f>MATCH(L1333,[1]Khach_hang!$O:$O,0)</f>
        <v>380</v>
      </c>
      <c r="AO1333" s="20" t="str">
        <f t="shared" si="81"/>
        <v>WIN2820</v>
      </c>
      <c r="AP1333" s="20" t="str">
        <f>IF(AND(AM1333="0104918404",AO1333=""),"WIN"&amp;L1333,IF(AO1333="",VLOOKUP(AM1333,'mã win'!B:J,9,0),""))</f>
        <v/>
      </c>
      <c r="AQ1333" s="25" t="str">
        <f t="shared" si="82"/>
        <v>WIN2820</v>
      </c>
      <c r="AR1333" s="1">
        <f t="shared" si="83"/>
        <v>119942.64</v>
      </c>
    </row>
    <row r="1334" spans="1:44" x14ac:dyDescent="0.25">
      <c r="A1334" s="20">
        <v>8854</v>
      </c>
      <c r="B1334" s="21">
        <v>9106058731</v>
      </c>
      <c r="C1334" s="22">
        <v>45942</v>
      </c>
      <c r="D1334" s="22">
        <v>45942</v>
      </c>
      <c r="E1334" s="23">
        <v>45942.640458217596</v>
      </c>
      <c r="F1334" s="21" t="s">
        <v>8442</v>
      </c>
      <c r="G1334" s="22"/>
      <c r="H1334" s="20" t="s">
        <v>4127</v>
      </c>
      <c r="I1334" s="21" t="s">
        <v>4128</v>
      </c>
      <c r="J1334" s="20" t="s">
        <v>4129</v>
      </c>
      <c r="K1334" s="20" t="s">
        <v>4130</v>
      </c>
      <c r="L1334" s="21" t="s">
        <v>5032</v>
      </c>
      <c r="M1334" s="20" t="s">
        <v>5033</v>
      </c>
      <c r="N1334" s="20" t="s">
        <v>5034</v>
      </c>
      <c r="O1334" s="20">
        <v>10</v>
      </c>
      <c r="P1334" s="21" t="s">
        <v>4150</v>
      </c>
      <c r="Q1334" s="20" t="s">
        <v>3966</v>
      </c>
      <c r="R1334" s="21" t="s">
        <v>4151</v>
      </c>
      <c r="S1334" s="21" t="s">
        <v>4133</v>
      </c>
      <c r="T1334" s="20">
        <v>70950</v>
      </c>
      <c r="U1334" s="20">
        <v>2</v>
      </c>
      <c r="V1334" s="20">
        <v>0</v>
      </c>
      <c r="W1334" s="20" t="s">
        <v>5033</v>
      </c>
      <c r="Y1334" s="22">
        <v>45942.640455520799</v>
      </c>
      <c r="AA1334" s="20" t="s">
        <v>4134</v>
      </c>
      <c r="AB1334" s="27">
        <v>9106058731</v>
      </c>
      <c r="AC1334" s="25" t="str">
        <f>VLOOKUP(AB1334,Data!AF:AG,2,0)</f>
        <v>9106058731-00487003</v>
      </c>
      <c r="AE1334" s="25" t="str">
        <f>VLOOKUP(AC1334,Data!A:G,7,0)</f>
        <v>00487003</v>
      </c>
      <c r="AF1334" s="25" t="str">
        <f>VLOOKUP(AC1334,Data!A:D,4,0)</f>
        <v>12/10/2025</v>
      </c>
      <c r="AG1334" s="20" t="s">
        <v>55</v>
      </c>
      <c r="AH1334" s="25" t="s">
        <v>10038</v>
      </c>
      <c r="AI1334" s="25" t="str">
        <f>VLOOKUP(AG1334,'mã win'!B:K,10,0)</f>
        <v>B</v>
      </c>
      <c r="AJ1334" s="20" t="str">
        <f>VLOOKUP(Q1334,'mã sp'!A:B,2,0)</f>
        <v>CN300</v>
      </c>
      <c r="AK1334" s="25" t="str">
        <f>VLOOKUP(AC1334,Data!A:F,6,0)</f>
        <v>K25TTM</v>
      </c>
      <c r="AL1334" s="20" t="str">
        <f t="shared" si="80"/>
        <v>2798 WM+ HNI 207 Đức Giang</v>
      </c>
      <c r="AM1334" s="20" t="str">
        <f>VLOOKUP(AC1334,Data!A:M,13,0)</f>
        <v>0104918404-002</v>
      </c>
      <c r="AN1334" s="20">
        <f>MATCH(L1334,[1]Khach_hang!$O:$O,0)</f>
        <v>365</v>
      </c>
      <c r="AO1334" s="20" t="str">
        <f t="shared" si="81"/>
        <v>WIN2798</v>
      </c>
      <c r="AP1334" s="20" t="str">
        <f>IF(AND(AM1334="0104918404",AO1334=""),"WIN"&amp;L1334,IF(AO1334="",VLOOKUP(AM1334,'mã win'!B:J,9,0),""))</f>
        <v/>
      </c>
      <c r="AQ1334" s="25" t="str">
        <f t="shared" si="82"/>
        <v>WIN2798</v>
      </c>
      <c r="AR1334" s="1">
        <f t="shared" si="83"/>
        <v>153252</v>
      </c>
    </row>
    <row r="1335" spans="1:44" x14ac:dyDescent="0.25">
      <c r="A1335" s="20">
        <v>8855</v>
      </c>
      <c r="B1335" s="21">
        <v>9106058745</v>
      </c>
      <c r="C1335" s="22">
        <v>45942</v>
      </c>
      <c r="D1335" s="22">
        <v>45942</v>
      </c>
      <c r="E1335" s="23">
        <v>45942.642363923602</v>
      </c>
      <c r="F1335" s="21" t="s">
        <v>8443</v>
      </c>
      <c r="G1335" s="22"/>
      <c r="H1335" s="20" t="s">
        <v>4127</v>
      </c>
      <c r="I1335" s="21" t="s">
        <v>4128</v>
      </c>
      <c r="J1335" s="20" t="s">
        <v>4129</v>
      </c>
      <c r="K1335" s="20" t="s">
        <v>4130</v>
      </c>
      <c r="L1335" s="21" t="s">
        <v>8438</v>
      </c>
      <c r="M1335" s="20" t="s">
        <v>8439</v>
      </c>
      <c r="N1335" s="20" t="s">
        <v>8440</v>
      </c>
      <c r="O1335" s="20">
        <v>10</v>
      </c>
      <c r="P1335" s="21" t="s">
        <v>4141</v>
      </c>
      <c r="Q1335" s="20" t="s">
        <v>4058</v>
      </c>
      <c r="R1335" s="21" t="s">
        <v>4142</v>
      </c>
      <c r="S1335" s="21" t="s">
        <v>4133</v>
      </c>
      <c r="T1335" s="20">
        <v>37720</v>
      </c>
      <c r="U1335" s="20">
        <v>1</v>
      </c>
      <c r="V1335" s="20">
        <v>0</v>
      </c>
      <c r="W1335" s="20" t="s">
        <v>8439</v>
      </c>
      <c r="Y1335" s="22">
        <v>45942.642361493097</v>
      </c>
      <c r="AA1335" s="20" t="s">
        <v>4134</v>
      </c>
      <c r="AB1335" s="27">
        <v>9106058745</v>
      </c>
      <c r="AC1335" s="25" t="str">
        <f>VLOOKUP(AB1335,Data!AF:AG,2,0)</f>
        <v>9106058745-00487006</v>
      </c>
      <c r="AE1335" s="25" t="str">
        <f>VLOOKUP(AC1335,Data!A:G,7,0)</f>
        <v>00487006</v>
      </c>
      <c r="AF1335" s="25" t="str">
        <f>VLOOKUP(AC1335,Data!A:D,4,0)</f>
        <v>12/10/2025</v>
      </c>
      <c r="AG1335" s="20" t="s">
        <v>55</v>
      </c>
      <c r="AH1335" s="25" t="s">
        <v>10556</v>
      </c>
      <c r="AI1335" s="25" t="str">
        <f>VLOOKUP(AG1335,'mã win'!B:K,10,0)</f>
        <v>B</v>
      </c>
      <c r="AJ1335" s="20" t="str">
        <f>VLOOKUP(Q1335,'mã sp'!A:B,2,0)</f>
        <v>MNH250</v>
      </c>
      <c r="AK1335" s="25" t="str">
        <f>VLOOKUP(AC1335,Data!A:F,6,0)</f>
        <v>K25TTM</v>
      </c>
      <c r="AL1335" s="20" t="str">
        <f t="shared" si="80"/>
        <v>2AUS WM+ HNI Hạ Hoà, Hưng Đạo</v>
      </c>
      <c r="AM1335" s="20" t="str">
        <f>VLOOKUP(AC1335,Data!A:M,13,0)</f>
        <v>0104918404-002</v>
      </c>
      <c r="AN1335" s="20">
        <f>MATCH(L1335,[1]Khach_hang!$O:$O,0)</f>
        <v>575</v>
      </c>
      <c r="AO1335" s="20" t="str">
        <f t="shared" si="81"/>
        <v>WIN2AUS</v>
      </c>
      <c r="AP1335" s="20" t="str">
        <f>IF(AND(AM1335="0104918404",AO1335=""),"WIN"&amp;L1335,IF(AO1335="",VLOOKUP(AM1335,'mã win'!B:J,9,0),""))</f>
        <v/>
      </c>
      <c r="AQ1335" s="25" t="str">
        <f t="shared" si="82"/>
        <v>WIN2AUS</v>
      </c>
      <c r="AR1335" s="1">
        <f t="shared" si="83"/>
        <v>40737.599999999999</v>
      </c>
    </row>
    <row r="1336" spans="1:44" x14ac:dyDescent="0.25">
      <c r="A1336" s="20">
        <v>8856</v>
      </c>
      <c r="B1336" s="21">
        <v>9106058813</v>
      </c>
      <c r="C1336" s="22">
        <v>45942</v>
      </c>
      <c r="D1336" s="22">
        <v>45942</v>
      </c>
      <c r="E1336" s="23">
        <v>45942.650590161997</v>
      </c>
      <c r="F1336" s="21" t="s">
        <v>8444</v>
      </c>
      <c r="G1336" s="22"/>
      <c r="H1336" s="20" t="s">
        <v>4127</v>
      </c>
      <c r="I1336" s="21" t="s">
        <v>4128</v>
      </c>
      <c r="J1336" s="20" t="s">
        <v>4129</v>
      </c>
      <c r="K1336" s="20" t="s">
        <v>4130</v>
      </c>
      <c r="L1336" s="21" t="s">
        <v>6304</v>
      </c>
      <c r="M1336" s="20" t="s">
        <v>6305</v>
      </c>
      <c r="N1336" s="20" t="s">
        <v>6306</v>
      </c>
      <c r="O1336" s="20">
        <v>10</v>
      </c>
      <c r="P1336" s="21" t="s">
        <v>4141</v>
      </c>
      <c r="Q1336" s="20" t="s">
        <v>4058</v>
      </c>
      <c r="R1336" s="21" t="s">
        <v>4142</v>
      </c>
      <c r="S1336" s="21" t="s">
        <v>4133</v>
      </c>
      <c r="T1336" s="20">
        <v>37720</v>
      </c>
      <c r="U1336" s="20">
        <v>1</v>
      </c>
      <c r="V1336" s="20">
        <v>0</v>
      </c>
      <c r="W1336" s="20" t="s">
        <v>6307</v>
      </c>
      <c r="Y1336" s="22">
        <v>45942.650587581003</v>
      </c>
      <c r="AA1336" s="20" t="s">
        <v>4134</v>
      </c>
      <c r="AB1336" s="27">
        <v>9106058813</v>
      </c>
      <c r="AC1336" s="25" t="str">
        <f>VLOOKUP(AB1336,Data!AF:AG,2,0)</f>
        <v>9106058813-00487031</v>
      </c>
      <c r="AE1336" s="25" t="str">
        <f>VLOOKUP(AC1336,Data!A:G,7,0)</f>
        <v>00487031</v>
      </c>
      <c r="AF1336" s="25" t="str">
        <f>VLOOKUP(AC1336,Data!A:D,4,0)</f>
        <v>12/10/2025</v>
      </c>
      <c r="AG1336" s="20" t="s">
        <v>55</v>
      </c>
      <c r="AH1336" s="25" t="s">
        <v>13058</v>
      </c>
      <c r="AI1336" s="25" t="str">
        <f>VLOOKUP(AG1336,'mã win'!B:K,10,0)</f>
        <v>B</v>
      </c>
      <c r="AJ1336" s="20" t="str">
        <f>VLOOKUP(Q1336,'mã sp'!A:B,2,0)</f>
        <v>MNH250</v>
      </c>
      <c r="AK1336" s="25" t="str">
        <f>VLOOKUP(AC1336,Data!A:F,6,0)</f>
        <v>K25TTM</v>
      </c>
      <c r="AL1336" s="20" t="str">
        <f t="shared" si="80"/>
        <v>6394 WM+ HNI BT01-6 Hoàng Thành City</v>
      </c>
      <c r="AM1336" s="20" t="str">
        <f>VLOOKUP(AC1336,Data!A:M,13,0)</f>
        <v>0104918404-002</v>
      </c>
      <c r="AN1336" s="20">
        <f>MATCH(L1336,[1]Khach_hang!$O:$O,0)</f>
        <v>1809</v>
      </c>
      <c r="AO1336" s="20" t="str">
        <f t="shared" si="81"/>
        <v>WIN6394</v>
      </c>
      <c r="AP1336" s="20" t="str">
        <f>IF(AND(AM1336="0104918404",AO1336=""),"WIN"&amp;L1336,IF(AO1336="",VLOOKUP(AM1336,'mã win'!B:J,9,0),""))</f>
        <v/>
      </c>
      <c r="AQ1336" s="25" t="str">
        <f t="shared" si="82"/>
        <v>WIN6394</v>
      </c>
      <c r="AR1336" s="1">
        <f t="shared" si="83"/>
        <v>40737.599999999999</v>
      </c>
    </row>
    <row r="1337" spans="1:44" x14ac:dyDescent="0.25">
      <c r="A1337" s="20">
        <v>8857</v>
      </c>
      <c r="B1337" s="21">
        <v>9106058813</v>
      </c>
      <c r="C1337" s="22">
        <v>45942</v>
      </c>
      <c r="D1337" s="22">
        <v>45942</v>
      </c>
      <c r="E1337" s="23">
        <v>45942.650590161997</v>
      </c>
      <c r="F1337" s="21" t="s">
        <v>8444</v>
      </c>
      <c r="G1337" s="22"/>
      <c r="H1337" s="20" t="s">
        <v>4127</v>
      </c>
      <c r="I1337" s="21" t="s">
        <v>4128</v>
      </c>
      <c r="J1337" s="20" t="s">
        <v>4129</v>
      </c>
      <c r="K1337" s="20" t="s">
        <v>4130</v>
      </c>
      <c r="L1337" s="21" t="s">
        <v>6304</v>
      </c>
      <c r="M1337" s="20" t="s">
        <v>6305</v>
      </c>
      <c r="N1337" s="20" t="s">
        <v>6306</v>
      </c>
      <c r="O1337" s="20">
        <v>20</v>
      </c>
      <c r="P1337" s="21" t="s">
        <v>4137</v>
      </c>
      <c r="Q1337" s="20" t="s">
        <v>4098</v>
      </c>
      <c r="R1337" s="21" t="s">
        <v>4138</v>
      </c>
      <c r="S1337" s="21" t="s">
        <v>4133</v>
      </c>
      <c r="T1337" s="20">
        <v>111058</v>
      </c>
      <c r="U1337" s="20">
        <v>1</v>
      </c>
      <c r="V1337" s="20">
        <v>0</v>
      </c>
      <c r="W1337" s="20" t="s">
        <v>6307</v>
      </c>
      <c r="Y1337" s="22">
        <v>45942.650587581003</v>
      </c>
      <c r="AA1337" s="20" t="s">
        <v>4134</v>
      </c>
      <c r="AB1337" s="27">
        <v>9106058813</v>
      </c>
      <c r="AC1337" s="25" t="str">
        <f>VLOOKUP(AB1337,Data!AF:AG,2,0)</f>
        <v>9106058813-00487031</v>
      </c>
      <c r="AE1337" s="25" t="str">
        <f>VLOOKUP(AC1337,Data!A:G,7,0)</f>
        <v>00487031</v>
      </c>
      <c r="AF1337" s="25" t="str">
        <f>VLOOKUP(AC1337,Data!A:D,4,0)</f>
        <v>12/10/2025</v>
      </c>
      <c r="AG1337" s="20" t="s">
        <v>55</v>
      </c>
      <c r="AH1337" s="25" t="s">
        <v>13058</v>
      </c>
      <c r="AI1337" s="25" t="str">
        <f>VLOOKUP(AG1337,'mã win'!B:K,10,0)</f>
        <v>B</v>
      </c>
      <c r="AJ1337" s="20" t="str">
        <f>VLOOKUP(Q1337,'mã sp'!A:B,2,0)</f>
        <v>GM500</v>
      </c>
      <c r="AK1337" s="25" t="str">
        <f>VLOOKUP(AC1337,Data!A:F,6,0)</f>
        <v>K25TTM</v>
      </c>
      <c r="AL1337" s="20" t="str">
        <f t="shared" si="80"/>
        <v>6394 WM+ HNI BT01-6 Hoàng Thành City</v>
      </c>
      <c r="AM1337" s="20" t="str">
        <f>VLOOKUP(AC1337,Data!A:M,13,0)</f>
        <v>0104918404-002</v>
      </c>
      <c r="AN1337" s="20">
        <f>MATCH(L1337,[1]Khach_hang!$O:$O,0)</f>
        <v>1809</v>
      </c>
      <c r="AO1337" s="20" t="str">
        <f t="shared" si="81"/>
        <v>WIN6394</v>
      </c>
      <c r="AP1337" s="20" t="str">
        <f>IF(AND(AM1337="0104918404",AO1337=""),"WIN"&amp;L1337,IF(AO1337="",VLOOKUP(AM1337,'mã win'!B:J,9,0),""))</f>
        <v/>
      </c>
      <c r="AQ1337" s="25" t="str">
        <f t="shared" si="82"/>
        <v>WIN6394</v>
      </c>
      <c r="AR1337" s="1">
        <f t="shared" si="83"/>
        <v>119942.64</v>
      </c>
    </row>
    <row r="1338" spans="1:44" x14ac:dyDescent="0.25">
      <c r="A1338" s="20">
        <v>8858</v>
      </c>
      <c r="B1338" s="21">
        <v>9106058849</v>
      </c>
      <c r="C1338" s="22">
        <v>45942</v>
      </c>
      <c r="D1338" s="22">
        <v>45942</v>
      </c>
      <c r="E1338" s="23">
        <v>45942.652925775503</v>
      </c>
      <c r="F1338" s="21" t="s">
        <v>8445</v>
      </c>
      <c r="G1338" s="22"/>
      <c r="H1338" s="20" t="s">
        <v>4127</v>
      </c>
      <c r="I1338" s="21" t="s">
        <v>4128</v>
      </c>
      <c r="J1338" s="20" t="s">
        <v>4129</v>
      </c>
      <c r="K1338" s="20" t="s">
        <v>4130</v>
      </c>
      <c r="L1338" s="21" t="s">
        <v>6416</v>
      </c>
      <c r="M1338" s="20" t="s">
        <v>6417</v>
      </c>
      <c r="N1338" s="20" t="s">
        <v>6418</v>
      </c>
      <c r="O1338" s="20">
        <v>10</v>
      </c>
      <c r="P1338" s="21" t="s">
        <v>4141</v>
      </c>
      <c r="Q1338" s="20" t="s">
        <v>4058</v>
      </c>
      <c r="R1338" s="21" t="s">
        <v>4142</v>
      </c>
      <c r="S1338" s="21" t="s">
        <v>4133</v>
      </c>
      <c r="T1338" s="20">
        <v>37720</v>
      </c>
      <c r="U1338" s="20">
        <v>4</v>
      </c>
      <c r="V1338" s="20">
        <v>0</v>
      </c>
      <c r="W1338" s="20" t="s">
        <v>6419</v>
      </c>
      <c r="X1338" s="20" t="s">
        <v>6420</v>
      </c>
      <c r="Y1338" s="22">
        <v>45942.652922916699</v>
      </c>
      <c r="AA1338" s="20" t="s">
        <v>4134</v>
      </c>
      <c r="AB1338" s="27">
        <v>9106058849</v>
      </c>
      <c r="AC1338" s="25" t="str">
        <f>VLOOKUP(AB1338,Data!AF:AG,2,0)</f>
        <v>9106058849-00487043</v>
      </c>
      <c r="AE1338" s="25" t="str">
        <f>VLOOKUP(AC1338,Data!A:G,7,0)</f>
        <v>00487043</v>
      </c>
      <c r="AF1338" s="25" t="str">
        <f>VLOOKUP(AC1338,Data!A:D,4,0)</f>
        <v>12/10/2025</v>
      </c>
      <c r="AG1338" s="20" t="s">
        <v>55</v>
      </c>
      <c r="AH1338" s="25" t="s">
        <v>14548</v>
      </c>
      <c r="AI1338" s="25" t="str">
        <f>VLOOKUP(AG1338,'mã win'!B:K,10,0)</f>
        <v>B</v>
      </c>
      <c r="AJ1338" s="20" t="str">
        <f>VLOOKUP(Q1338,'mã sp'!A:B,2,0)</f>
        <v>MNH250</v>
      </c>
      <c r="AK1338" s="25" t="str">
        <f>VLOOKUP(AC1338,Data!A:F,6,0)</f>
        <v>K25TTM</v>
      </c>
      <c r="AL1338" s="20" t="str">
        <f t="shared" si="80"/>
        <v>1706 WM HNI Đông Hội</v>
      </c>
      <c r="AM1338" s="20" t="str">
        <f>VLOOKUP(AC1338,Data!A:M,13,0)</f>
        <v>0104918404-002</v>
      </c>
      <c r="AN1338" s="20">
        <f>MATCH(L1338,[1]Khach_hang!$O:$O,0)</f>
        <v>114</v>
      </c>
      <c r="AO1338" s="20" t="str">
        <f t="shared" si="81"/>
        <v>WIN1706</v>
      </c>
      <c r="AP1338" s="20" t="str">
        <f>IF(AND(AM1338="0104918404",AO1338=""),"WIN"&amp;L1338,IF(AO1338="",VLOOKUP(AM1338,'mã win'!B:J,9,0),""))</f>
        <v/>
      </c>
      <c r="AQ1338" s="25" t="str">
        <f t="shared" si="82"/>
        <v>WIN1706</v>
      </c>
      <c r="AR1338" s="1">
        <f t="shared" si="83"/>
        <v>162950.39999999999</v>
      </c>
    </row>
    <row r="1339" spans="1:44" x14ac:dyDescent="0.25">
      <c r="A1339" s="20">
        <v>8859</v>
      </c>
      <c r="B1339" s="21">
        <v>9106058860</v>
      </c>
      <c r="C1339" s="22">
        <v>45942</v>
      </c>
      <c r="D1339" s="22">
        <v>45942</v>
      </c>
      <c r="E1339" s="23">
        <v>45942.653090509302</v>
      </c>
      <c r="F1339" s="21" t="s">
        <v>8446</v>
      </c>
      <c r="G1339" s="22"/>
      <c r="H1339" s="20" t="s">
        <v>4127</v>
      </c>
      <c r="I1339" s="21" t="s">
        <v>4128</v>
      </c>
      <c r="J1339" s="20" t="s">
        <v>4129</v>
      </c>
      <c r="K1339" s="20" t="s">
        <v>4130</v>
      </c>
      <c r="L1339" s="21" t="s">
        <v>8044</v>
      </c>
      <c r="M1339" s="20" t="s">
        <v>8045</v>
      </c>
      <c r="N1339" s="20" t="s">
        <v>8046</v>
      </c>
      <c r="O1339" s="20">
        <v>10</v>
      </c>
      <c r="P1339" s="21" t="s">
        <v>4152</v>
      </c>
      <c r="Q1339" s="20" t="s">
        <v>4012</v>
      </c>
      <c r="R1339" s="21" t="s">
        <v>4153</v>
      </c>
      <c r="S1339" s="21" t="s">
        <v>4133</v>
      </c>
      <c r="T1339" s="20">
        <v>50182</v>
      </c>
      <c r="U1339" s="20">
        <v>2</v>
      </c>
      <c r="V1339" s="20">
        <v>0</v>
      </c>
      <c r="W1339" s="20" t="s">
        <v>8045</v>
      </c>
      <c r="Y1339" s="22">
        <v>45942.653087650498</v>
      </c>
      <c r="AA1339" s="20" t="s">
        <v>4134</v>
      </c>
      <c r="AB1339" s="27">
        <v>9106058860</v>
      </c>
      <c r="AC1339" s="25" t="str">
        <f>VLOOKUP(AB1339,Data!AF:AG,2,0)</f>
        <v>9106058860-00015145</v>
      </c>
      <c r="AE1339" s="25" t="str">
        <f>VLOOKUP(AC1339,Data!A:G,7,0)</f>
        <v>00015145</v>
      </c>
      <c r="AF1339" s="25" t="str">
        <f>VLOOKUP(AC1339,Data!A:D,4,0)</f>
        <v>12/10/2025</v>
      </c>
      <c r="AG1339" s="20" t="s">
        <v>247</v>
      </c>
      <c r="AH1339" s="25" t="s">
        <v>3795</v>
      </c>
      <c r="AI1339" s="25" t="str">
        <f>VLOOKUP(AG1339,'mã win'!B:K,10,0)</f>
        <v>N</v>
      </c>
      <c r="AJ1339" s="20" t="str">
        <f>VLOOKUP(Q1339,'mã sp'!A:B,2,0)</f>
        <v>GTLX250G</v>
      </c>
      <c r="AK1339" s="25" t="str">
        <f>VLOOKUP(AC1339,Data!A:F,6,0)</f>
        <v>K25TTM</v>
      </c>
      <c r="AL1339" s="20" t="str">
        <f t="shared" si="80"/>
        <v>6897 WM+ VTU 2B Lương Thế Vinh</v>
      </c>
      <c r="AM1339" s="20" t="str">
        <f>VLOOKUP(AC1339,Data!A:M,13,0)</f>
        <v>0104918404-047</v>
      </c>
      <c r="AO1339" s="20" t="str">
        <f t="shared" si="81"/>
        <v/>
      </c>
      <c r="AP1339" s="20" t="str">
        <f>IF(AND(AM1339="0104918404",AO1339=""),"WIN"&amp;L1339,IF(AO1339="",VLOOKUP(AM1339,'mã win'!B:J,9,0),""))</f>
        <v>WIN-047</v>
      </c>
      <c r="AQ1339" s="25" t="str">
        <f t="shared" si="82"/>
        <v>WIN-047</v>
      </c>
      <c r="AR1339" s="1">
        <f t="shared" si="83"/>
        <v>108393.12</v>
      </c>
    </row>
    <row r="1340" spans="1:44" x14ac:dyDescent="0.25">
      <c r="A1340" s="20">
        <v>8860</v>
      </c>
      <c r="B1340" s="21">
        <v>9106058860</v>
      </c>
      <c r="C1340" s="22">
        <v>45942</v>
      </c>
      <c r="D1340" s="22">
        <v>45942</v>
      </c>
      <c r="E1340" s="23">
        <v>45942.653090509302</v>
      </c>
      <c r="F1340" s="21" t="s">
        <v>8446</v>
      </c>
      <c r="G1340" s="22"/>
      <c r="H1340" s="20" t="s">
        <v>4127</v>
      </c>
      <c r="I1340" s="21" t="s">
        <v>4128</v>
      </c>
      <c r="J1340" s="20" t="s">
        <v>4129</v>
      </c>
      <c r="K1340" s="20" t="s">
        <v>4130</v>
      </c>
      <c r="L1340" s="21" t="s">
        <v>8044</v>
      </c>
      <c r="M1340" s="20" t="s">
        <v>8045</v>
      </c>
      <c r="N1340" s="20" t="s">
        <v>8046</v>
      </c>
      <c r="O1340" s="20">
        <v>20</v>
      </c>
      <c r="P1340" s="21" t="s">
        <v>4168</v>
      </c>
      <c r="Q1340" s="20" t="s">
        <v>3992</v>
      </c>
      <c r="R1340" s="21" t="s">
        <v>4169</v>
      </c>
      <c r="S1340" s="21" t="s">
        <v>4133</v>
      </c>
      <c r="T1340" s="20">
        <v>111606</v>
      </c>
      <c r="U1340" s="20">
        <v>1</v>
      </c>
      <c r="V1340" s="20">
        <v>0</v>
      </c>
      <c r="W1340" s="20" t="s">
        <v>8045</v>
      </c>
      <c r="Y1340" s="22">
        <v>45942.653087650498</v>
      </c>
      <c r="AA1340" s="20" t="s">
        <v>4134</v>
      </c>
      <c r="AB1340" s="27">
        <v>9106058860</v>
      </c>
      <c r="AC1340" s="25" t="str">
        <f>VLOOKUP(AB1340,Data!AF:AG,2,0)</f>
        <v>9106058860-00015145</v>
      </c>
      <c r="AE1340" s="25" t="str">
        <f>VLOOKUP(AC1340,Data!A:G,7,0)</f>
        <v>00015145</v>
      </c>
      <c r="AF1340" s="25" t="str">
        <f>VLOOKUP(AC1340,Data!A:D,4,0)</f>
        <v>12/10/2025</v>
      </c>
      <c r="AG1340" s="20" t="s">
        <v>247</v>
      </c>
      <c r="AH1340" s="25" t="s">
        <v>3795</v>
      </c>
      <c r="AI1340" s="25" t="str">
        <f>VLOOKUP(AG1340,'mã win'!B:K,10,0)</f>
        <v>N</v>
      </c>
      <c r="AJ1340" s="20" t="str">
        <f>VLOOKUP(Q1340,'mã sp'!A:B,2,0)</f>
        <v>GXD500</v>
      </c>
      <c r="AK1340" s="25" t="str">
        <f>VLOOKUP(AC1340,Data!A:F,6,0)</f>
        <v>K25TTM</v>
      </c>
      <c r="AL1340" s="20" t="str">
        <f t="shared" si="80"/>
        <v>6897 WM+ VTU 2B Lương Thế Vinh</v>
      </c>
      <c r="AM1340" s="20" t="str">
        <f>VLOOKUP(AC1340,Data!A:M,13,0)</f>
        <v>0104918404-047</v>
      </c>
      <c r="AO1340" s="20" t="str">
        <f t="shared" si="81"/>
        <v/>
      </c>
      <c r="AP1340" s="20" t="str">
        <f>IF(AND(AM1340="0104918404",AO1340=""),"WIN"&amp;L1340,IF(AO1340="",VLOOKUP(AM1340,'mã win'!B:J,9,0),""))</f>
        <v>WIN-047</v>
      </c>
      <c r="AQ1340" s="25" t="str">
        <f t="shared" si="82"/>
        <v>WIN-047</v>
      </c>
      <c r="AR1340" s="1">
        <f t="shared" si="83"/>
        <v>120534.48</v>
      </c>
    </row>
    <row r="1341" spans="1:44" x14ac:dyDescent="0.25">
      <c r="A1341" s="20">
        <v>8861</v>
      </c>
      <c r="B1341" s="21">
        <v>9106058860</v>
      </c>
      <c r="C1341" s="22">
        <v>45942</v>
      </c>
      <c r="D1341" s="22">
        <v>45942</v>
      </c>
      <c r="E1341" s="23">
        <v>45942.653090509302</v>
      </c>
      <c r="F1341" s="21" t="s">
        <v>8446</v>
      </c>
      <c r="G1341" s="22"/>
      <c r="H1341" s="20" t="s">
        <v>4127</v>
      </c>
      <c r="I1341" s="21" t="s">
        <v>4128</v>
      </c>
      <c r="J1341" s="20" t="s">
        <v>4129</v>
      </c>
      <c r="K1341" s="20" t="s">
        <v>4130</v>
      </c>
      <c r="L1341" s="21" t="s">
        <v>8044</v>
      </c>
      <c r="M1341" s="20" t="s">
        <v>8045</v>
      </c>
      <c r="N1341" s="20" t="s">
        <v>8046</v>
      </c>
      <c r="O1341" s="20">
        <v>30</v>
      </c>
      <c r="P1341" s="21" t="s">
        <v>4135</v>
      </c>
      <c r="Q1341" s="20" t="s">
        <v>4086</v>
      </c>
      <c r="R1341" s="21" t="s">
        <v>4136</v>
      </c>
      <c r="S1341" s="21" t="s">
        <v>4133</v>
      </c>
      <c r="T1341" s="20">
        <v>45588</v>
      </c>
      <c r="U1341" s="20">
        <v>2</v>
      </c>
      <c r="V1341" s="20">
        <v>0</v>
      </c>
      <c r="W1341" s="20" t="s">
        <v>8045</v>
      </c>
      <c r="Y1341" s="22">
        <v>45942.653087650498</v>
      </c>
      <c r="AA1341" s="20" t="s">
        <v>4134</v>
      </c>
      <c r="AB1341" s="27">
        <v>9106058860</v>
      </c>
      <c r="AC1341" s="25" t="str">
        <f>VLOOKUP(AB1341,Data!AF:AG,2,0)</f>
        <v>9106058860-00015145</v>
      </c>
      <c r="AE1341" s="25" t="str">
        <f>VLOOKUP(AC1341,Data!A:G,7,0)</f>
        <v>00015145</v>
      </c>
      <c r="AF1341" s="25" t="str">
        <f>VLOOKUP(AC1341,Data!A:D,4,0)</f>
        <v>12/10/2025</v>
      </c>
      <c r="AG1341" s="20" t="s">
        <v>247</v>
      </c>
      <c r="AH1341" s="25" t="s">
        <v>3795</v>
      </c>
      <c r="AI1341" s="25" t="str">
        <f>VLOOKUP(AG1341,'mã win'!B:K,10,0)</f>
        <v>N</v>
      </c>
      <c r="AJ1341" s="20" t="str">
        <f>VLOOKUP(Q1341,'mã sp'!A:B,2,0)</f>
        <v>TH200</v>
      </c>
      <c r="AK1341" s="25" t="str">
        <f>VLOOKUP(AC1341,Data!A:F,6,0)</f>
        <v>K25TTM</v>
      </c>
      <c r="AL1341" s="20" t="str">
        <f t="shared" si="80"/>
        <v>6897 WM+ VTU 2B Lương Thế Vinh</v>
      </c>
      <c r="AM1341" s="20" t="str">
        <f>VLOOKUP(AC1341,Data!A:M,13,0)</f>
        <v>0104918404-047</v>
      </c>
      <c r="AO1341" s="20" t="str">
        <f t="shared" si="81"/>
        <v/>
      </c>
      <c r="AP1341" s="20" t="str">
        <f>IF(AND(AM1341="0104918404",AO1341=""),"WIN"&amp;L1341,IF(AO1341="",VLOOKUP(AM1341,'mã win'!B:J,9,0),""))</f>
        <v>WIN-047</v>
      </c>
      <c r="AQ1341" s="25" t="str">
        <f t="shared" si="82"/>
        <v>WIN-047</v>
      </c>
      <c r="AR1341" s="1">
        <f t="shared" si="83"/>
        <v>98470.080000000002</v>
      </c>
    </row>
    <row r="1342" spans="1:44" x14ac:dyDescent="0.25">
      <c r="A1342" s="20">
        <v>8862</v>
      </c>
      <c r="B1342" s="21">
        <v>9106058934</v>
      </c>
      <c r="C1342" s="22">
        <v>45942</v>
      </c>
      <c r="D1342" s="22">
        <v>45947</v>
      </c>
      <c r="E1342" s="23">
        <v>45942.668307372704</v>
      </c>
      <c r="F1342" s="21" t="s">
        <v>8447</v>
      </c>
      <c r="G1342" s="22"/>
      <c r="H1342" s="20" t="s">
        <v>4127</v>
      </c>
      <c r="I1342" s="21" t="s">
        <v>4128</v>
      </c>
      <c r="J1342" s="20" t="s">
        <v>4129</v>
      </c>
      <c r="K1342" s="20" t="s">
        <v>4130</v>
      </c>
      <c r="L1342" s="21" t="s">
        <v>8448</v>
      </c>
      <c r="M1342" s="20" t="s">
        <v>8449</v>
      </c>
      <c r="N1342" s="20" t="s">
        <v>8450</v>
      </c>
      <c r="O1342" s="20">
        <v>10</v>
      </c>
      <c r="P1342" s="21" t="s">
        <v>4135</v>
      </c>
      <c r="Q1342" s="20" t="s">
        <v>4086</v>
      </c>
      <c r="R1342" s="21" t="s">
        <v>4136</v>
      </c>
      <c r="S1342" s="21" t="s">
        <v>4133</v>
      </c>
      <c r="T1342" s="20">
        <v>45588</v>
      </c>
      <c r="U1342" s="20">
        <v>3</v>
      </c>
      <c r="V1342" s="20">
        <v>0</v>
      </c>
      <c r="W1342" s="20" t="s">
        <v>8451</v>
      </c>
      <c r="Y1342" s="22">
        <v>45942.668304664403</v>
      </c>
      <c r="AA1342" s="20" t="s">
        <v>4134</v>
      </c>
      <c r="AB1342" s="27">
        <v>9106058934</v>
      </c>
      <c r="AC1342" s="25" t="str">
        <f>VLOOKUP(AB1342,Data!AF:AG,2,0)</f>
        <v>9106058934-00081990</v>
      </c>
      <c r="AE1342" s="25" t="str">
        <f>VLOOKUP(AC1342,Data!A:G,7,0)</f>
        <v>00081990</v>
      </c>
      <c r="AF1342" s="25" t="str">
        <f>VLOOKUP(AC1342,Data!A:D,4,0)</f>
        <v>12/10/2025</v>
      </c>
      <c r="AG1342" s="20" t="s">
        <v>64</v>
      </c>
      <c r="AH1342" s="25" t="s">
        <v>3639</v>
      </c>
      <c r="AI1342" s="25" t="str">
        <f>VLOOKUP(AG1342,'mã win'!B:K,10,0)</f>
        <v>N</v>
      </c>
      <c r="AJ1342" s="20" t="str">
        <f>VLOOKUP(Q1342,'mã sp'!A:B,2,0)</f>
        <v>TH200</v>
      </c>
      <c r="AK1342" s="25" t="str">
        <f>VLOOKUP(AC1342,Data!A:F,6,0)</f>
        <v>K25TTM</v>
      </c>
      <c r="AL1342" s="20" t="str">
        <f t="shared" si="80"/>
        <v>5780 WIN DNG 438 Trần Đại Nghĩa</v>
      </c>
      <c r="AM1342" s="20" t="str">
        <f>VLOOKUP(AC1342,Data!A:M,13,0)</f>
        <v>0104918404-009</v>
      </c>
      <c r="AO1342" s="20" t="str">
        <f t="shared" si="81"/>
        <v/>
      </c>
      <c r="AP1342" s="20" t="str">
        <f>IF(AND(AM1342="0104918404",AO1342=""),"WIN"&amp;L1342,IF(AO1342="",VLOOKUP(AM1342,'mã win'!B:J,9,0),""))</f>
        <v>WIN-DNG-01-009</v>
      </c>
      <c r="AQ1342" s="25" t="str">
        <f t="shared" si="82"/>
        <v>WIN-DNG-01-009</v>
      </c>
      <c r="AR1342" s="1">
        <f t="shared" si="83"/>
        <v>147705.12</v>
      </c>
    </row>
    <row r="1343" spans="1:44" x14ac:dyDescent="0.25">
      <c r="A1343" s="20">
        <v>8863</v>
      </c>
      <c r="B1343" s="21">
        <v>9106058934</v>
      </c>
      <c r="C1343" s="22">
        <v>45942</v>
      </c>
      <c r="D1343" s="22">
        <v>45947</v>
      </c>
      <c r="E1343" s="23">
        <v>45942.668307372704</v>
      </c>
      <c r="F1343" s="21" t="s">
        <v>8447</v>
      </c>
      <c r="G1343" s="22"/>
      <c r="H1343" s="20" t="s">
        <v>4127</v>
      </c>
      <c r="I1343" s="21" t="s">
        <v>4128</v>
      </c>
      <c r="J1343" s="20" t="s">
        <v>4129</v>
      </c>
      <c r="K1343" s="20" t="s">
        <v>4130</v>
      </c>
      <c r="L1343" s="21" t="s">
        <v>8448</v>
      </c>
      <c r="M1343" s="20" t="s">
        <v>8449</v>
      </c>
      <c r="N1343" s="20" t="s">
        <v>8450</v>
      </c>
      <c r="O1343" s="20">
        <v>20</v>
      </c>
      <c r="P1343" s="21" t="s">
        <v>4168</v>
      </c>
      <c r="Q1343" s="20" t="s">
        <v>3992</v>
      </c>
      <c r="R1343" s="21" t="s">
        <v>4169</v>
      </c>
      <c r="S1343" s="21" t="s">
        <v>4133</v>
      </c>
      <c r="T1343" s="20">
        <v>111606</v>
      </c>
      <c r="U1343" s="20">
        <v>1</v>
      </c>
      <c r="V1343" s="20">
        <v>0</v>
      </c>
      <c r="W1343" s="20" t="s">
        <v>8451</v>
      </c>
      <c r="Y1343" s="22">
        <v>45942.668304664403</v>
      </c>
      <c r="AA1343" s="20" t="s">
        <v>4134</v>
      </c>
      <c r="AB1343" s="27">
        <v>9106058934</v>
      </c>
      <c r="AC1343" s="25" t="str">
        <f>VLOOKUP(AB1343,Data!AF:AG,2,0)</f>
        <v>9106058934-00081990</v>
      </c>
      <c r="AE1343" s="25" t="str">
        <f>VLOOKUP(AC1343,Data!A:G,7,0)</f>
        <v>00081990</v>
      </c>
      <c r="AF1343" s="25" t="str">
        <f>VLOOKUP(AC1343,Data!A:D,4,0)</f>
        <v>12/10/2025</v>
      </c>
      <c r="AG1343" s="20" t="s">
        <v>64</v>
      </c>
      <c r="AH1343" s="25" t="s">
        <v>3639</v>
      </c>
      <c r="AI1343" s="25" t="str">
        <f>VLOOKUP(AG1343,'mã win'!B:K,10,0)</f>
        <v>N</v>
      </c>
      <c r="AJ1343" s="20" t="str">
        <f>VLOOKUP(Q1343,'mã sp'!A:B,2,0)</f>
        <v>GXD500</v>
      </c>
      <c r="AK1343" s="25" t="str">
        <f>VLOOKUP(AC1343,Data!A:F,6,0)</f>
        <v>K25TTM</v>
      </c>
      <c r="AL1343" s="20" t="str">
        <f t="shared" si="80"/>
        <v>5780 WIN DNG 438 Trần Đại Nghĩa</v>
      </c>
      <c r="AM1343" s="20" t="str">
        <f>VLOOKUP(AC1343,Data!A:M,13,0)</f>
        <v>0104918404-009</v>
      </c>
      <c r="AO1343" s="20" t="str">
        <f t="shared" si="81"/>
        <v/>
      </c>
      <c r="AP1343" s="20" t="str">
        <f>IF(AND(AM1343="0104918404",AO1343=""),"WIN"&amp;L1343,IF(AO1343="",VLOOKUP(AM1343,'mã win'!B:J,9,0),""))</f>
        <v>WIN-DNG-01-009</v>
      </c>
      <c r="AQ1343" s="25" t="str">
        <f t="shared" si="82"/>
        <v>WIN-DNG-01-009</v>
      </c>
      <c r="AR1343" s="1">
        <f t="shared" si="83"/>
        <v>120534.48</v>
      </c>
    </row>
    <row r="1344" spans="1:44" x14ac:dyDescent="0.25">
      <c r="A1344" s="20">
        <v>8864</v>
      </c>
      <c r="B1344" s="21">
        <v>9106058936</v>
      </c>
      <c r="C1344" s="22">
        <v>45942</v>
      </c>
      <c r="D1344" s="22">
        <v>45947</v>
      </c>
      <c r="E1344" s="23">
        <v>45942.669340544002</v>
      </c>
      <c r="F1344" s="21" t="s">
        <v>8452</v>
      </c>
      <c r="G1344" s="22"/>
      <c r="H1344" s="20" t="s">
        <v>4127</v>
      </c>
      <c r="I1344" s="21" t="s">
        <v>4128</v>
      </c>
      <c r="J1344" s="20" t="s">
        <v>4129</v>
      </c>
      <c r="K1344" s="20" t="s">
        <v>4130</v>
      </c>
      <c r="L1344" s="21" t="s">
        <v>4318</v>
      </c>
      <c r="M1344" s="20" t="s">
        <v>4319</v>
      </c>
      <c r="N1344" s="20" t="s">
        <v>4320</v>
      </c>
      <c r="O1344" s="20">
        <v>10</v>
      </c>
      <c r="P1344" s="21" t="s">
        <v>4135</v>
      </c>
      <c r="Q1344" s="20" t="s">
        <v>4086</v>
      </c>
      <c r="R1344" s="21" t="s">
        <v>4136</v>
      </c>
      <c r="S1344" s="21" t="s">
        <v>4133</v>
      </c>
      <c r="T1344" s="20">
        <v>45588</v>
      </c>
      <c r="U1344" s="20">
        <v>1</v>
      </c>
      <c r="V1344" s="20">
        <v>0</v>
      </c>
      <c r="W1344" s="20" t="s">
        <v>4319</v>
      </c>
      <c r="X1344" s="20" t="s">
        <v>4161</v>
      </c>
      <c r="Y1344" s="22">
        <v>45942.669337812498</v>
      </c>
      <c r="AA1344" s="20" t="s">
        <v>4134</v>
      </c>
      <c r="AB1344" s="27">
        <v>9106058936</v>
      </c>
      <c r="AC1344" s="25" t="str">
        <f>VLOOKUP(AB1344,Data!AF:AG,2,0)</f>
        <v>9106058936-00026327</v>
      </c>
      <c r="AE1344" s="25" t="str">
        <f>VLOOKUP(AC1344,Data!A:G,7,0)</f>
        <v>00026327</v>
      </c>
      <c r="AF1344" s="25" t="str">
        <f>VLOOKUP(AC1344,Data!A:D,4,0)</f>
        <v>12/10/2025</v>
      </c>
      <c r="AG1344" s="20" t="s">
        <v>485</v>
      </c>
      <c r="AH1344" s="25" t="s">
        <v>3669</v>
      </c>
      <c r="AI1344" s="25" t="str">
        <f>VLOOKUP(AG1344,'mã win'!B:K,10,0)</f>
        <v>N</v>
      </c>
      <c r="AJ1344" s="20" t="str">
        <f>VLOOKUP(Q1344,'mã sp'!A:B,2,0)</f>
        <v>TH200</v>
      </c>
      <c r="AK1344" s="25" t="str">
        <f>VLOOKUP(AC1344,Data!A:F,6,0)</f>
        <v>K25TTM</v>
      </c>
      <c r="AL1344" s="20" t="str">
        <f t="shared" si="80"/>
        <v>4547 WM+ CTO 1056 quốc lộ 91</v>
      </c>
      <c r="AM1344" s="20" t="str">
        <f>VLOOKUP(AC1344,Data!A:M,13,0)</f>
        <v>0104918404-016</v>
      </c>
      <c r="AO1344" s="20" t="str">
        <f t="shared" si="81"/>
        <v/>
      </c>
      <c r="AP1344" s="20" t="str">
        <f>IF(AND(AM1344="0104918404",AO1344=""),"WIN"&amp;L1344,IF(AO1344="",VLOOKUP(AM1344,'mã win'!B:J,9,0),""))</f>
        <v>WIN-CTO-01-016</v>
      </c>
      <c r="AQ1344" s="25" t="str">
        <f t="shared" si="82"/>
        <v>WIN-CTO-01-016</v>
      </c>
      <c r="AR1344" s="1">
        <f t="shared" si="83"/>
        <v>49235.040000000001</v>
      </c>
    </row>
    <row r="1345" spans="1:44" x14ac:dyDescent="0.25">
      <c r="A1345" s="20">
        <v>8865</v>
      </c>
      <c r="B1345" s="21">
        <v>9106058979</v>
      </c>
      <c r="C1345" s="22">
        <v>45942</v>
      </c>
      <c r="D1345" s="22">
        <v>45942</v>
      </c>
      <c r="E1345" s="23">
        <v>45942.671619479202</v>
      </c>
      <c r="F1345" s="21" t="s">
        <v>8453</v>
      </c>
      <c r="G1345" s="22"/>
      <c r="H1345" s="20" t="s">
        <v>4127</v>
      </c>
      <c r="I1345" s="21" t="s">
        <v>4128</v>
      </c>
      <c r="J1345" s="20" t="s">
        <v>4129</v>
      </c>
      <c r="K1345" s="20" t="s">
        <v>4130</v>
      </c>
      <c r="L1345" s="21" t="s">
        <v>6599</v>
      </c>
      <c r="M1345" s="20" t="s">
        <v>6600</v>
      </c>
      <c r="N1345" s="20" t="s">
        <v>6601</v>
      </c>
      <c r="O1345" s="20">
        <v>10</v>
      </c>
      <c r="P1345" s="21" t="s">
        <v>4141</v>
      </c>
      <c r="Q1345" s="20" t="s">
        <v>4058</v>
      </c>
      <c r="R1345" s="21" t="s">
        <v>4142</v>
      </c>
      <c r="S1345" s="21" t="s">
        <v>4133</v>
      </c>
      <c r="T1345" s="20">
        <v>37720</v>
      </c>
      <c r="U1345" s="20">
        <v>2</v>
      </c>
      <c r="V1345" s="20">
        <v>0</v>
      </c>
      <c r="W1345" s="20" t="s">
        <v>6602</v>
      </c>
      <c r="Y1345" s="22">
        <v>45942.671616979198</v>
      </c>
      <c r="AA1345" s="20" t="s">
        <v>4134</v>
      </c>
      <c r="AB1345" s="27">
        <v>9106058979</v>
      </c>
      <c r="AC1345" s="25" t="str">
        <f>VLOOKUP(AB1345,Data!AF:AG,2,0)</f>
        <v>9106058979-00487077</v>
      </c>
      <c r="AE1345" s="25" t="str">
        <f>VLOOKUP(AC1345,Data!A:G,7,0)</f>
        <v>00487077</v>
      </c>
      <c r="AF1345" s="25" t="str">
        <f>VLOOKUP(AC1345,Data!A:D,4,0)</f>
        <v>12/10/2025</v>
      </c>
      <c r="AG1345" s="20" t="s">
        <v>55</v>
      </c>
      <c r="AH1345" s="25" t="s">
        <v>10585</v>
      </c>
      <c r="AI1345" s="25" t="str">
        <f>VLOOKUP(AG1345,'mã win'!B:K,10,0)</f>
        <v>B</v>
      </c>
      <c r="AJ1345" s="20" t="str">
        <f>VLOOKUP(Q1345,'mã sp'!A:B,2,0)</f>
        <v>MNH250</v>
      </c>
      <c r="AK1345" s="25" t="str">
        <f>VLOOKUP(AC1345,Data!A:F,6,0)</f>
        <v>K25TTM</v>
      </c>
      <c r="AL1345" s="20" t="str">
        <f t="shared" si="80"/>
        <v>2AWF WM+ HNI Đại Đồng Độ Lân, Tuyết Nghĩ</v>
      </c>
      <c r="AM1345" s="20" t="str">
        <f>VLOOKUP(AC1345,Data!A:M,13,0)</f>
        <v>0104918404-002</v>
      </c>
      <c r="AN1345" s="20">
        <f>MATCH(L1345,[1]Khach_hang!$O:$O,0)</f>
        <v>586</v>
      </c>
      <c r="AO1345" s="20" t="str">
        <f t="shared" si="81"/>
        <v>WIN2AWF</v>
      </c>
      <c r="AP1345" s="20" t="str">
        <f>IF(AND(AM1345="0104918404",AO1345=""),"WIN"&amp;L1345,IF(AO1345="",VLOOKUP(AM1345,'mã win'!B:J,9,0),""))</f>
        <v/>
      </c>
      <c r="AQ1345" s="25" t="str">
        <f t="shared" si="82"/>
        <v>WIN2AWF</v>
      </c>
      <c r="AR1345" s="1">
        <f t="shared" si="83"/>
        <v>81475.199999999997</v>
      </c>
    </row>
    <row r="1346" spans="1:44" x14ac:dyDescent="0.25">
      <c r="A1346" s="20">
        <v>8866</v>
      </c>
      <c r="B1346" s="21">
        <v>9106058973</v>
      </c>
      <c r="C1346" s="22">
        <v>45942</v>
      </c>
      <c r="D1346" s="22">
        <v>45947</v>
      </c>
      <c r="E1346" s="23">
        <v>45942.672169791702</v>
      </c>
      <c r="F1346" s="21" t="s">
        <v>8454</v>
      </c>
      <c r="G1346" s="22"/>
      <c r="H1346" s="20" t="s">
        <v>4127</v>
      </c>
      <c r="I1346" s="21" t="s">
        <v>4128</v>
      </c>
      <c r="J1346" s="20" t="s">
        <v>4129</v>
      </c>
      <c r="K1346" s="20" t="s">
        <v>4130</v>
      </c>
      <c r="L1346" s="21" t="s">
        <v>5460</v>
      </c>
      <c r="M1346" s="20" t="s">
        <v>5461</v>
      </c>
      <c r="N1346" s="20" t="s">
        <v>5462</v>
      </c>
      <c r="O1346" s="20">
        <v>10</v>
      </c>
      <c r="P1346" s="21" t="s">
        <v>4137</v>
      </c>
      <c r="Q1346" s="20" t="s">
        <v>4098</v>
      </c>
      <c r="R1346" s="21" t="s">
        <v>4138</v>
      </c>
      <c r="S1346" s="21" t="s">
        <v>4133</v>
      </c>
      <c r="T1346" s="20">
        <v>111058</v>
      </c>
      <c r="U1346" s="20">
        <v>1</v>
      </c>
      <c r="V1346" s="20">
        <v>0</v>
      </c>
      <c r="W1346" s="20" t="s">
        <v>5463</v>
      </c>
      <c r="Y1346" s="22">
        <v>45942.672166701399</v>
      </c>
      <c r="AA1346" s="20" t="s">
        <v>4134</v>
      </c>
      <c r="AB1346" s="27">
        <v>9106058973</v>
      </c>
      <c r="AC1346" s="25" t="str">
        <f>VLOOKUP(AB1346,Data!AF:AG,2,0)</f>
        <v>9106058973-00081992</v>
      </c>
      <c r="AE1346" s="25" t="str">
        <f>VLOOKUP(AC1346,Data!A:G,7,0)</f>
        <v>00081992</v>
      </c>
      <c r="AF1346" s="25" t="str">
        <f>VLOOKUP(AC1346,Data!A:D,4,0)</f>
        <v>12/10/2025</v>
      </c>
      <c r="AG1346" s="20" t="s">
        <v>64</v>
      </c>
      <c r="AH1346" s="25" t="s">
        <v>3639</v>
      </c>
      <c r="AI1346" s="25" t="str">
        <f>VLOOKUP(AG1346,'mã win'!B:K,10,0)</f>
        <v>N</v>
      </c>
      <c r="AJ1346" s="20" t="str">
        <f>VLOOKUP(Q1346,'mã sp'!A:B,2,0)</f>
        <v>GM500</v>
      </c>
      <c r="AK1346" s="25" t="str">
        <f>VLOOKUP(AC1346,Data!A:F,6,0)</f>
        <v>K25TTM</v>
      </c>
      <c r="AL1346" s="20" t="str">
        <f t="shared" ref="AL1346:AL1395" si="84">L1346&amp;" "&amp;M1346</f>
        <v>5769 WM+ DNG Lô 160A ĐT 605, Xã Hòa Châu</v>
      </c>
      <c r="AM1346" s="20" t="str">
        <f>VLOOKUP(AC1346,Data!A:M,13,0)</f>
        <v>0104918404-009</v>
      </c>
      <c r="AO1346" s="20" t="str">
        <f t="shared" ref="AO1346:AO1409" si="85">IF(AN1346="","","WIN"&amp;L1346)</f>
        <v/>
      </c>
      <c r="AP1346" s="20" t="str">
        <f>IF(AND(AM1346="0104918404",AO1346=""),"WIN"&amp;L1346,IF(AO1346="",VLOOKUP(AM1346,'mã win'!B:J,9,0),""))</f>
        <v>WIN-DNG-01-009</v>
      </c>
      <c r="AQ1346" s="25" t="str">
        <f t="shared" si="82"/>
        <v>WIN-DNG-01-009</v>
      </c>
      <c r="AR1346" s="1">
        <f t="shared" si="83"/>
        <v>119942.64</v>
      </c>
    </row>
    <row r="1347" spans="1:44" x14ac:dyDescent="0.25">
      <c r="A1347" s="20">
        <v>8867</v>
      </c>
      <c r="B1347" s="21">
        <v>9106059039</v>
      </c>
      <c r="C1347" s="22">
        <v>45942</v>
      </c>
      <c r="D1347" s="22">
        <v>45951</v>
      </c>
      <c r="E1347" s="23">
        <v>45942.678735300899</v>
      </c>
      <c r="F1347" s="21" t="s">
        <v>8455</v>
      </c>
      <c r="G1347" s="22"/>
      <c r="H1347" s="20" t="s">
        <v>4127</v>
      </c>
      <c r="I1347" s="21" t="s">
        <v>4128</v>
      </c>
      <c r="J1347" s="20" t="s">
        <v>4129</v>
      </c>
      <c r="K1347" s="20" t="s">
        <v>4130</v>
      </c>
      <c r="L1347" s="21" t="s">
        <v>6431</v>
      </c>
      <c r="M1347" s="20" t="s">
        <v>6432</v>
      </c>
      <c r="N1347" s="20" t="s">
        <v>6433</v>
      </c>
      <c r="O1347" s="20">
        <v>10</v>
      </c>
      <c r="P1347" s="21" t="s">
        <v>4137</v>
      </c>
      <c r="Q1347" s="20" t="s">
        <v>4098</v>
      </c>
      <c r="R1347" s="21" t="s">
        <v>4138</v>
      </c>
      <c r="S1347" s="21" t="s">
        <v>4133</v>
      </c>
      <c r="T1347" s="20">
        <v>111058</v>
      </c>
      <c r="U1347" s="20">
        <v>1</v>
      </c>
      <c r="V1347" s="20">
        <v>0</v>
      </c>
      <c r="W1347" s="20" t="s">
        <v>6432</v>
      </c>
      <c r="X1347" s="20" t="s">
        <v>6434</v>
      </c>
      <c r="Y1347" s="22">
        <v>45942.678732372697</v>
      </c>
      <c r="AA1347" s="20" t="s">
        <v>4134</v>
      </c>
      <c r="AB1347" s="27">
        <v>9106059039</v>
      </c>
      <c r="AC1347" s="25" t="str">
        <f>VLOOKUP(AB1347,Data!AF:AG,2,0)</f>
        <v>9106059039-00081994</v>
      </c>
      <c r="AE1347" s="25" t="str">
        <f>VLOOKUP(AC1347,Data!A:G,7,0)</f>
        <v>00081994</v>
      </c>
      <c r="AF1347" s="25" t="str">
        <f>VLOOKUP(AC1347,Data!A:D,4,0)</f>
        <v>12/10/2025</v>
      </c>
      <c r="AG1347" s="20" t="s">
        <v>64</v>
      </c>
      <c r="AH1347" s="25" t="s">
        <v>3639</v>
      </c>
      <c r="AI1347" s="25" t="str">
        <f>VLOOKUP(AG1347,'mã win'!B:K,10,0)</f>
        <v>N</v>
      </c>
      <c r="AJ1347" s="20" t="str">
        <f>VLOOKUP(Q1347,'mã sp'!A:B,2,0)</f>
        <v>GM500</v>
      </c>
      <c r="AK1347" s="25" t="str">
        <f>VLOOKUP(AC1347,Data!A:F,6,0)</f>
        <v>K25TTM</v>
      </c>
      <c r="AL1347" s="20" t="str">
        <f t="shared" si="84"/>
        <v>3672 WM+ DNG 357 Ông Ích Khiêm</v>
      </c>
      <c r="AM1347" s="20" t="str">
        <f>VLOOKUP(AC1347,Data!A:M,13,0)</f>
        <v>0104918404-009</v>
      </c>
      <c r="AO1347" s="20" t="str">
        <f t="shared" si="85"/>
        <v/>
      </c>
      <c r="AP1347" s="20" t="str">
        <f>IF(AND(AM1347="0104918404",AO1347=""),"WIN"&amp;L1347,IF(AO1347="",VLOOKUP(AM1347,'mã win'!B:J,9,0),""))</f>
        <v>WIN-DNG-01-009</v>
      </c>
      <c r="AQ1347" s="25" t="str">
        <f t="shared" ref="AQ1347:AQ1395" si="86">IF(AP1347="",AO1347,AP1347)</f>
        <v>WIN-DNG-01-009</v>
      </c>
      <c r="AR1347" s="1">
        <f t="shared" ref="AR1347:AR1395" si="87">((U1347*T1347)*8%)+(U1347*T1347)</f>
        <v>119942.64</v>
      </c>
    </row>
    <row r="1348" spans="1:44" x14ac:dyDescent="0.25">
      <c r="A1348" s="20">
        <v>8868</v>
      </c>
      <c r="B1348" s="21">
        <v>9106059039</v>
      </c>
      <c r="C1348" s="22">
        <v>45942</v>
      </c>
      <c r="D1348" s="22">
        <v>45951</v>
      </c>
      <c r="E1348" s="23">
        <v>45942.678735300899</v>
      </c>
      <c r="F1348" s="21" t="s">
        <v>8455</v>
      </c>
      <c r="G1348" s="22"/>
      <c r="H1348" s="20" t="s">
        <v>4127</v>
      </c>
      <c r="I1348" s="21" t="s">
        <v>4128</v>
      </c>
      <c r="J1348" s="20" t="s">
        <v>4129</v>
      </c>
      <c r="K1348" s="20" t="s">
        <v>4130</v>
      </c>
      <c r="L1348" s="21" t="s">
        <v>6431</v>
      </c>
      <c r="M1348" s="20" t="s">
        <v>6432</v>
      </c>
      <c r="N1348" s="20" t="s">
        <v>6433</v>
      </c>
      <c r="O1348" s="20">
        <v>20</v>
      </c>
      <c r="P1348" s="21" t="s">
        <v>4139</v>
      </c>
      <c r="Q1348" s="20" t="s">
        <v>3948</v>
      </c>
      <c r="R1348" s="21" t="s">
        <v>4140</v>
      </c>
      <c r="S1348" s="21" t="s">
        <v>4133</v>
      </c>
      <c r="T1348" s="20">
        <v>74250</v>
      </c>
      <c r="U1348" s="20">
        <v>1</v>
      </c>
      <c r="V1348" s="20">
        <v>0</v>
      </c>
      <c r="W1348" s="20" t="s">
        <v>6432</v>
      </c>
      <c r="X1348" s="20" t="s">
        <v>6434</v>
      </c>
      <c r="Y1348" s="22">
        <v>45942.678732372697</v>
      </c>
      <c r="AA1348" s="20" t="s">
        <v>4134</v>
      </c>
      <c r="AB1348" s="27">
        <v>9106059039</v>
      </c>
      <c r="AC1348" s="25" t="str">
        <f>VLOOKUP(AB1348,Data!AF:AG,2,0)</f>
        <v>9106059039-00081994</v>
      </c>
      <c r="AE1348" s="25" t="str">
        <f>VLOOKUP(AC1348,Data!A:G,7,0)</f>
        <v>00081994</v>
      </c>
      <c r="AF1348" s="25" t="str">
        <f>VLOOKUP(AC1348,Data!A:D,4,0)</f>
        <v>12/10/2025</v>
      </c>
      <c r="AG1348" s="20" t="s">
        <v>64</v>
      </c>
      <c r="AH1348" s="25" t="s">
        <v>3639</v>
      </c>
      <c r="AI1348" s="25" t="str">
        <f>VLOOKUP(AG1348,'mã win'!B:K,10,0)</f>
        <v>N</v>
      </c>
      <c r="AJ1348" s="20" t="str">
        <f>VLOOKUP(Q1348,'mã sp'!A:B,2,0)</f>
        <v>CC300</v>
      </c>
      <c r="AK1348" s="25" t="str">
        <f>VLOOKUP(AC1348,Data!A:F,6,0)</f>
        <v>K25TTM</v>
      </c>
      <c r="AL1348" s="20" t="str">
        <f t="shared" si="84"/>
        <v>3672 WM+ DNG 357 Ông Ích Khiêm</v>
      </c>
      <c r="AM1348" s="20" t="str">
        <f>VLOOKUP(AC1348,Data!A:M,13,0)</f>
        <v>0104918404-009</v>
      </c>
      <c r="AO1348" s="20" t="str">
        <f t="shared" si="85"/>
        <v/>
      </c>
      <c r="AP1348" s="20" t="str">
        <f>IF(AND(AM1348="0104918404",AO1348=""),"WIN"&amp;L1348,IF(AO1348="",VLOOKUP(AM1348,'mã win'!B:J,9,0),""))</f>
        <v>WIN-DNG-01-009</v>
      </c>
      <c r="AQ1348" s="25" t="str">
        <f t="shared" si="86"/>
        <v>WIN-DNG-01-009</v>
      </c>
      <c r="AR1348" s="1">
        <f t="shared" si="87"/>
        <v>80190</v>
      </c>
    </row>
    <row r="1349" spans="1:44" x14ac:dyDescent="0.25">
      <c r="A1349" s="20">
        <v>8869</v>
      </c>
      <c r="B1349" s="21">
        <v>9106059155</v>
      </c>
      <c r="C1349" s="22">
        <v>45942</v>
      </c>
      <c r="D1349" s="22">
        <v>45942</v>
      </c>
      <c r="E1349" s="23">
        <v>45942.700164432899</v>
      </c>
      <c r="F1349" s="21" t="s">
        <v>8456</v>
      </c>
      <c r="G1349" s="22"/>
      <c r="H1349" s="20" t="s">
        <v>4127</v>
      </c>
      <c r="I1349" s="21" t="s">
        <v>4128</v>
      </c>
      <c r="J1349" s="20" t="s">
        <v>4129</v>
      </c>
      <c r="K1349" s="20" t="s">
        <v>4130</v>
      </c>
      <c r="L1349" s="21" t="s">
        <v>5355</v>
      </c>
      <c r="M1349" s="20" t="s">
        <v>5356</v>
      </c>
      <c r="N1349" s="20" t="s">
        <v>5357</v>
      </c>
      <c r="O1349" s="20">
        <v>10</v>
      </c>
      <c r="P1349" s="21" t="s">
        <v>4152</v>
      </c>
      <c r="Q1349" s="20" t="s">
        <v>4012</v>
      </c>
      <c r="R1349" s="21" t="s">
        <v>4153</v>
      </c>
      <c r="S1349" s="21" t="s">
        <v>4133</v>
      </c>
      <c r="T1349" s="20">
        <v>50182</v>
      </c>
      <c r="U1349" s="20">
        <v>1</v>
      </c>
      <c r="V1349" s="20">
        <v>0</v>
      </c>
      <c r="W1349" s="20" t="s">
        <v>5356</v>
      </c>
      <c r="X1349" s="20" t="s">
        <v>5358</v>
      </c>
      <c r="Y1349" s="22">
        <v>45942.700161111097</v>
      </c>
      <c r="AA1349" s="20" t="s">
        <v>4134</v>
      </c>
      <c r="AB1349" s="27">
        <v>9106059155</v>
      </c>
      <c r="AC1349" s="25" t="str">
        <f>VLOOKUP(AB1349,Data!AF:AG,2,0)</f>
        <v>9106059155-00029201</v>
      </c>
      <c r="AE1349" s="25" t="str">
        <f>VLOOKUP(AC1349,Data!A:G,7,0)</f>
        <v>00029201</v>
      </c>
      <c r="AF1349" s="25" t="str">
        <f>VLOOKUP(AC1349,Data!A:D,4,0)</f>
        <v>12/10/2025</v>
      </c>
      <c r="AG1349" s="20" t="s">
        <v>310</v>
      </c>
      <c r="AH1349" s="25" t="s">
        <v>14549</v>
      </c>
      <c r="AI1349" s="25" t="str">
        <f>VLOOKUP(AG1349,'mã win'!B:K,10,0)</f>
        <v>B</v>
      </c>
      <c r="AJ1349" s="20" t="str">
        <f>VLOOKUP(Q1349,'mã sp'!A:B,2,0)</f>
        <v>GTLX250G</v>
      </c>
      <c r="AK1349" s="25" t="str">
        <f>VLOOKUP(AC1349,Data!A:F,6,0)</f>
        <v>K25TTM</v>
      </c>
      <c r="AL1349" s="20" t="str">
        <f t="shared" si="84"/>
        <v>3160 WM+ HYN WB-B02 Westbay</v>
      </c>
      <c r="AM1349" s="20" t="str">
        <f>VLOOKUP(AC1349,Data!A:M,13,0)</f>
        <v>0104918404-056</v>
      </c>
      <c r="AN1349" s="20">
        <f>MATCH(L1349,[1]Khach_hang!$O:$O,0)</f>
        <v>712</v>
      </c>
      <c r="AO1349" s="20" t="str">
        <f t="shared" si="85"/>
        <v>WIN3160</v>
      </c>
      <c r="AP1349" s="20" t="str">
        <f>IF(AND(AM1349="0104918404",AO1349=""),"WIN"&amp;L1349,IF(AO1349="",VLOOKUP(AM1349,'mã win'!B:J,9,0),""))</f>
        <v/>
      </c>
      <c r="AQ1349" s="25" t="str">
        <f t="shared" si="86"/>
        <v>WIN3160</v>
      </c>
      <c r="AR1349" s="1">
        <f t="shared" si="87"/>
        <v>54196.56</v>
      </c>
    </row>
    <row r="1350" spans="1:44" x14ac:dyDescent="0.25">
      <c r="A1350" s="20">
        <v>8870</v>
      </c>
      <c r="B1350" s="21">
        <v>9106059170</v>
      </c>
      <c r="C1350" s="22">
        <v>45942</v>
      </c>
      <c r="D1350" s="22">
        <v>45942</v>
      </c>
      <c r="E1350" s="23">
        <v>45942.7003596875</v>
      </c>
      <c r="F1350" s="21" t="s">
        <v>8457</v>
      </c>
      <c r="G1350" s="22"/>
      <c r="H1350" s="20" t="s">
        <v>4127</v>
      </c>
      <c r="I1350" s="21" t="s">
        <v>4128</v>
      </c>
      <c r="J1350" s="20" t="s">
        <v>4129</v>
      </c>
      <c r="K1350" s="20" t="s">
        <v>4130</v>
      </c>
      <c r="L1350" s="21" t="s">
        <v>8458</v>
      </c>
      <c r="M1350" s="20" t="s">
        <v>8459</v>
      </c>
      <c r="N1350" s="20" t="s">
        <v>8460</v>
      </c>
      <c r="O1350" s="20">
        <v>10</v>
      </c>
      <c r="P1350" s="21" t="s">
        <v>4176</v>
      </c>
      <c r="Q1350" s="20" t="s">
        <v>4009</v>
      </c>
      <c r="R1350" s="21" t="s">
        <v>4177</v>
      </c>
      <c r="S1350" s="21" t="s">
        <v>4133</v>
      </c>
      <c r="T1350" s="20">
        <v>41328</v>
      </c>
      <c r="U1350" s="20">
        <v>4</v>
      </c>
      <c r="V1350" s="20">
        <v>0</v>
      </c>
      <c r="W1350" s="20" t="s">
        <v>8461</v>
      </c>
      <c r="Y1350" s="22">
        <v>45942.700356365698</v>
      </c>
      <c r="AA1350" s="20" t="s">
        <v>4134</v>
      </c>
      <c r="AB1350" s="27">
        <v>9106059170</v>
      </c>
      <c r="AC1350" s="25" t="str">
        <f>VLOOKUP(AB1350,Data!AF:AG,2,0)</f>
        <v>9106059170-00161692</v>
      </c>
      <c r="AE1350" s="25" t="str">
        <f>VLOOKUP(AC1350,Data!A:G,7,0)</f>
        <v>00161692</v>
      </c>
      <c r="AF1350" s="25" t="str">
        <f>VLOOKUP(AC1350,Data!A:D,4,0)</f>
        <v>12/10/2025</v>
      </c>
      <c r="AG1350" s="20" t="s">
        <v>198</v>
      </c>
      <c r="AH1350" s="25" t="s">
        <v>10282</v>
      </c>
      <c r="AI1350" s="25" t="str">
        <f>VLOOKUP(AG1350,'mã win'!B:K,10,0)</f>
        <v>N</v>
      </c>
      <c r="AJ1350" s="20" t="str">
        <f>VLOOKUP(Q1350,'mã sp'!A:B,2,0)</f>
        <v>GSG250</v>
      </c>
      <c r="AK1350" s="25" t="str">
        <f>VLOOKUP(AC1350,Data!A:F,6,0)</f>
        <v>K25TTM</v>
      </c>
      <c r="AL1350" s="20" t="str">
        <f t="shared" si="84"/>
        <v>2AG3 WM+ HCM 49 Đông Thạnh 3-4</v>
      </c>
      <c r="AM1350" s="20" t="str">
        <f>VLOOKUP(AC1350,Data!A:M,13,0)</f>
        <v>0104918404</v>
      </c>
      <c r="AN1350" s="20">
        <f>MATCH(L1350,[1]Khach_hang!$O:$O,0)</f>
        <v>469</v>
      </c>
      <c r="AO1350" s="20" t="str">
        <f t="shared" si="85"/>
        <v>WIN2AG3</v>
      </c>
      <c r="AP1350" s="20" t="str">
        <f>IF(AND(AM1350="0104918404",AO1350=""),"WIN"&amp;L1350,IF(AO1350="",VLOOKUP(AM1350,'mã win'!B:J,9,0),""))</f>
        <v/>
      </c>
      <c r="AQ1350" s="25" t="str">
        <f t="shared" si="86"/>
        <v>WIN2AG3</v>
      </c>
      <c r="AR1350" s="1">
        <f t="shared" si="87"/>
        <v>178536.95999999999</v>
      </c>
    </row>
    <row r="1351" spans="1:44" x14ac:dyDescent="0.25">
      <c r="A1351" s="20">
        <v>8871</v>
      </c>
      <c r="B1351" s="21">
        <v>9106059170</v>
      </c>
      <c r="C1351" s="22">
        <v>45942</v>
      </c>
      <c r="D1351" s="22">
        <v>45942</v>
      </c>
      <c r="E1351" s="23">
        <v>45942.7003596875</v>
      </c>
      <c r="F1351" s="21" t="s">
        <v>8457</v>
      </c>
      <c r="G1351" s="22"/>
      <c r="H1351" s="20" t="s">
        <v>4127</v>
      </c>
      <c r="I1351" s="21" t="s">
        <v>4128</v>
      </c>
      <c r="J1351" s="20" t="s">
        <v>4129</v>
      </c>
      <c r="K1351" s="20" t="s">
        <v>4130</v>
      </c>
      <c r="L1351" s="21" t="s">
        <v>8458</v>
      </c>
      <c r="M1351" s="20" t="s">
        <v>8459</v>
      </c>
      <c r="N1351" s="20" t="s">
        <v>8460</v>
      </c>
      <c r="O1351" s="20">
        <v>20</v>
      </c>
      <c r="P1351" s="21" t="s">
        <v>4171</v>
      </c>
      <c r="Q1351" s="20" t="s">
        <v>3998</v>
      </c>
      <c r="R1351" s="21" t="s">
        <v>4172</v>
      </c>
      <c r="S1351" s="21" t="s">
        <v>4133</v>
      </c>
      <c r="T1351" s="20">
        <v>49500</v>
      </c>
      <c r="U1351" s="20">
        <v>2</v>
      </c>
      <c r="V1351" s="20">
        <v>0</v>
      </c>
      <c r="W1351" s="20" t="s">
        <v>8461</v>
      </c>
      <c r="Y1351" s="22">
        <v>45942.700356365698</v>
      </c>
      <c r="AA1351" s="20" t="s">
        <v>4134</v>
      </c>
      <c r="AB1351" s="27">
        <v>9106059170</v>
      </c>
      <c r="AC1351" s="25" t="str">
        <f>VLOOKUP(AB1351,Data!AF:AG,2,0)</f>
        <v>9106059170-00161692</v>
      </c>
      <c r="AE1351" s="25" t="str">
        <f>VLOOKUP(AC1351,Data!A:G,7,0)</f>
        <v>00161692</v>
      </c>
      <c r="AF1351" s="25" t="str">
        <f>VLOOKUP(AC1351,Data!A:D,4,0)</f>
        <v>12/10/2025</v>
      </c>
      <c r="AG1351" s="20" t="s">
        <v>198</v>
      </c>
      <c r="AH1351" s="25" t="s">
        <v>10282</v>
      </c>
      <c r="AI1351" s="25" t="str">
        <f>VLOOKUP(AG1351,'mã win'!B:K,10,0)</f>
        <v>N</v>
      </c>
      <c r="AJ1351" s="20" t="str">
        <f>VLOOKUP(Q1351,'mã sp'!A:B,2,0)</f>
        <v>GL250</v>
      </c>
      <c r="AK1351" s="25" t="str">
        <f>VLOOKUP(AC1351,Data!A:F,6,0)</f>
        <v>K25TTM</v>
      </c>
      <c r="AL1351" s="20" t="str">
        <f t="shared" si="84"/>
        <v>2AG3 WM+ HCM 49 Đông Thạnh 3-4</v>
      </c>
      <c r="AM1351" s="20" t="str">
        <f>VLOOKUP(AC1351,Data!A:M,13,0)</f>
        <v>0104918404</v>
      </c>
      <c r="AN1351" s="20">
        <f>MATCH(L1351,[1]Khach_hang!$O:$O,0)</f>
        <v>469</v>
      </c>
      <c r="AO1351" s="20" t="str">
        <f t="shared" si="85"/>
        <v>WIN2AG3</v>
      </c>
      <c r="AP1351" s="20" t="str">
        <f>IF(AND(AM1351="0104918404",AO1351=""),"WIN"&amp;L1351,IF(AO1351="",VLOOKUP(AM1351,'mã win'!B:J,9,0),""))</f>
        <v/>
      </c>
      <c r="AQ1351" s="25" t="str">
        <f t="shared" si="86"/>
        <v>WIN2AG3</v>
      </c>
      <c r="AR1351" s="1">
        <f t="shared" si="87"/>
        <v>106920</v>
      </c>
    </row>
    <row r="1352" spans="1:44" x14ac:dyDescent="0.25">
      <c r="A1352" s="20">
        <v>8872</v>
      </c>
      <c r="B1352" s="21">
        <v>9106059170</v>
      </c>
      <c r="C1352" s="22">
        <v>45942</v>
      </c>
      <c r="D1352" s="22">
        <v>45942</v>
      </c>
      <c r="E1352" s="23">
        <v>45942.7003596875</v>
      </c>
      <c r="F1352" s="21" t="s">
        <v>8457</v>
      </c>
      <c r="G1352" s="22"/>
      <c r="H1352" s="20" t="s">
        <v>4127</v>
      </c>
      <c r="I1352" s="21" t="s">
        <v>4128</v>
      </c>
      <c r="J1352" s="20" t="s">
        <v>4129</v>
      </c>
      <c r="K1352" s="20" t="s">
        <v>4130</v>
      </c>
      <c r="L1352" s="21" t="s">
        <v>8458</v>
      </c>
      <c r="M1352" s="20" t="s">
        <v>8459</v>
      </c>
      <c r="N1352" s="20" t="s">
        <v>8460</v>
      </c>
      <c r="O1352" s="20">
        <v>30</v>
      </c>
      <c r="P1352" s="21" t="s">
        <v>4176</v>
      </c>
      <c r="Q1352" s="20" t="s">
        <v>4009</v>
      </c>
      <c r="R1352" s="21" t="s">
        <v>4177</v>
      </c>
      <c r="S1352" s="21" t="s">
        <v>4133</v>
      </c>
      <c r="T1352" s="20">
        <v>41328</v>
      </c>
      <c r="U1352" s="20">
        <v>1</v>
      </c>
      <c r="V1352" s="20">
        <v>0</v>
      </c>
      <c r="W1352" s="20" t="s">
        <v>8461</v>
      </c>
      <c r="Y1352" s="22">
        <v>45942.700356365698</v>
      </c>
      <c r="AA1352" s="20" t="s">
        <v>4134</v>
      </c>
      <c r="AB1352" s="27">
        <v>9106059170</v>
      </c>
      <c r="AC1352" s="25" t="str">
        <f>VLOOKUP(AB1352,Data!AF:AG,2,0)</f>
        <v>9106059170-00161692</v>
      </c>
      <c r="AE1352" s="25" t="str">
        <f>VLOOKUP(AC1352,Data!A:G,7,0)</f>
        <v>00161692</v>
      </c>
      <c r="AF1352" s="25" t="str">
        <f>VLOOKUP(AC1352,Data!A:D,4,0)</f>
        <v>12/10/2025</v>
      </c>
      <c r="AG1352" s="20" t="s">
        <v>198</v>
      </c>
      <c r="AH1352" s="25" t="s">
        <v>10282</v>
      </c>
      <c r="AI1352" s="25" t="str">
        <f>VLOOKUP(AG1352,'mã win'!B:K,10,0)</f>
        <v>N</v>
      </c>
      <c r="AJ1352" s="20" t="str">
        <f>VLOOKUP(Q1352,'mã sp'!A:B,2,0)</f>
        <v>GSG250</v>
      </c>
      <c r="AK1352" s="25" t="str">
        <f>VLOOKUP(AC1352,Data!A:F,6,0)</f>
        <v>K25TTM</v>
      </c>
      <c r="AL1352" s="20" t="str">
        <f t="shared" si="84"/>
        <v>2AG3 WM+ HCM 49 Đông Thạnh 3-4</v>
      </c>
      <c r="AM1352" s="20" t="str">
        <f>VLOOKUP(AC1352,Data!A:M,13,0)</f>
        <v>0104918404</v>
      </c>
      <c r="AN1352" s="20">
        <f>MATCH(L1352,[1]Khach_hang!$O:$O,0)</f>
        <v>469</v>
      </c>
      <c r="AO1352" s="20" t="str">
        <f t="shared" si="85"/>
        <v>WIN2AG3</v>
      </c>
      <c r="AP1352" s="20" t="str">
        <f>IF(AND(AM1352="0104918404",AO1352=""),"WIN"&amp;L1352,IF(AO1352="",VLOOKUP(AM1352,'mã win'!B:J,9,0),""))</f>
        <v/>
      </c>
      <c r="AQ1352" s="25" t="str">
        <f t="shared" si="86"/>
        <v>WIN2AG3</v>
      </c>
      <c r="AR1352" s="1">
        <f t="shared" si="87"/>
        <v>44634.239999999998</v>
      </c>
    </row>
    <row r="1353" spans="1:44" x14ac:dyDescent="0.25">
      <c r="A1353" s="20">
        <v>8873</v>
      </c>
      <c r="B1353" s="21">
        <v>9106059199</v>
      </c>
      <c r="C1353" s="22">
        <v>45942</v>
      </c>
      <c r="D1353" s="22">
        <v>45942</v>
      </c>
      <c r="E1353" s="23">
        <v>45942.703175080998</v>
      </c>
      <c r="F1353" s="21" t="s">
        <v>8462</v>
      </c>
      <c r="G1353" s="22"/>
      <c r="H1353" s="20" t="s">
        <v>4127</v>
      </c>
      <c r="I1353" s="21" t="s">
        <v>4128</v>
      </c>
      <c r="J1353" s="20" t="s">
        <v>4129</v>
      </c>
      <c r="K1353" s="20" t="s">
        <v>4130</v>
      </c>
      <c r="L1353" s="21" t="s">
        <v>5291</v>
      </c>
      <c r="M1353" s="20" t="s">
        <v>5292</v>
      </c>
      <c r="N1353" s="20" t="s">
        <v>5293</v>
      </c>
      <c r="O1353" s="20">
        <v>10</v>
      </c>
      <c r="P1353" s="21" t="s">
        <v>4141</v>
      </c>
      <c r="Q1353" s="20" t="s">
        <v>4058</v>
      </c>
      <c r="R1353" s="21" t="s">
        <v>4142</v>
      </c>
      <c r="S1353" s="21" t="s">
        <v>4133</v>
      </c>
      <c r="T1353" s="20">
        <v>37720</v>
      </c>
      <c r="U1353" s="20">
        <v>2</v>
      </c>
      <c r="V1353" s="20">
        <v>0</v>
      </c>
      <c r="W1353" s="20" t="s">
        <v>5292</v>
      </c>
      <c r="X1353" s="20" t="s">
        <v>4161</v>
      </c>
      <c r="Y1353" s="22">
        <v>45942.703171724497</v>
      </c>
      <c r="Z1353" s="20" t="s">
        <v>8463</v>
      </c>
      <c r="AA1353" s="20" t="s">
        <v>4134</v>
      </c>
      <c r="AB1353" s="27">
        <v>9106059199</v>
      </c>
      <c r="AC1353" s="25" t="str">
        <f>VLOOKUP(AB1353,Data!AF:AG,2,0)</f>
        <v>9106059199-00026331</v>
      </c>
      <c r="AE1353" s="25" t="str">
        <f>VLOOKUP(AC1353,Data!A:G,7,0)</f>
        <v>00026331</v>
      </c>
      <c r="AF1353" s="25" t="str">
        <f>VLOOKUP(AC1353,Data!A:D,4,0)</f>
        <v>12/10/2025</v>
      </c>
      <c r="AG1353" s="20" t="s">
        <v>485</v>
      </c>
      <c r="AH1353" s="25" t="s">
        <v>3669</v>
      </c>
      <c r="AI1353" s="25" t="str">
        <f>VLOOKUP(AG1353,'mã win'!B:K,10,0)</f>
        <v>N</v>
      </c>
      <c r="AJ1353" s="20" t="str">
        <f>VLOOKUP(Q1353,'mã sp'!A:B,2,0)</f>
        <v>MNH250</v>
      </c>
      <c r="AK1353" s="25" t="str">
        <f>VLOOKUP(AC1353,Data!A:F,6,0)</f>
        <v>K25TTM</v>
      </c>
      <c r="AL1353" s="20" t="str">
        <f t="shared" si="84"/>
        <v>3504 WM+ CTO 29-31 Đường A3</v>
      </c>
      <c r="AM1353" s="20" t="str">
        <f>VLOOKUP(AC1353,Data!A:M,13,0)</f>
        <v>0104918404-016</v>
      </c>
      <c r="AO1353" s="20" t="str">
        <f t="shared" si="85"/>
        <v/>
      </c>
      <c r="AP1353" s="20" t="str">
        <f>IF(AND(AM1353="0104918404",AO1353=""),"WIN"&amp;L1353,IF(AO1353="",VLOOKUP(AM1353,'mã win'!B:J,9,0),""))</f>
        <v>WIN-CTO-01-016</v>
      </c>
      <c r="AQ1353" s="25" t="str">
        <f t="shared" si="86"/>
        <v>WIN-CTO-01-016</v>
      </c>
      <c r="AR1353" s="1">
        <f t="shared" si="87"/>
        <v>81475.199999999997</v>
      </c>
    </row>
    <row r="1354" spans="1:44" x14ac:dyDescent="0.25">
      <c r="A1354" s="20">
        <v>8874</v>
      </c>
      <c r="B1354" s="21">
        <v>9106059228</v>
      </c>
      <c r="C1354" s="22">
        <v>45942</v>
      </c>
      <c r="D1354" s="22">
        <v>45947</v>
      </c>
      <c r="E1354" s="23">
        <v>45942.708329942099</v>
      </c>
      <c r="F1354" s="21" t="s">
        <v>8464</v>
      </c>
      <c r="G1354" s="22"/>
      <c r="H1354" s="20" t="s">
        <v>4127</v>
      </c>
      <c r="I1354" s="21" t="s">
        <v>4128</v>
      </c>
      <c r="J1354" s="20" t="s">
        <v>4129</v>
      </c>
      <c r="K1354" s="20" t="s">
        <v>4130</v>
      </c>
      <c r="L1354" s="21" t="s">
        <v>5701</v>
      </c>
      <c r="M1354" s="20" t="s">
        <v>5702</v>
      </c>
      <c r="N1354" s="20" t="s">
        <v>5703</v>
      </c>
      <c r="O1354" s="20">
        <v>10</v>
      </c>
      <c r="P1354" s="21" t="s">
        <v>4137</v>
      </c>
      <c r="Q1354" s="20" t="s">
        <v>4098</v>
      </c>
      <c r="R1354" s="21" t="s">
        <v>4138</v>
      </c>
      <c r="S1354" s="21" t="s">
        <v>4133</v>
      </c>
      <c r="T1354" s="20">
        <v>111058</v>
      </c>
      <c r="U1354" s="20">
        <v>5</v>
      </c>
      <c r="V1354" s="20">
        <v>0</v>
      </c>
      <c r="W1354" s="20" t="s">
        <v>5704</v>
      </c>
      <c r="Y1354" s="22">
        <v>45942.708327118104</v>
      </c>
      <c r="AA1354" s="20" t="s">
        <v>4134</v>
      </c>
      <c r="AB1354" s="27">
        <v>9106059228</v>
      </c>
      <c r="AC1354" s="25" t="str">
        <f>VLOOKUP(AB1354,Data!AF:AG,2,0)</f>
        <v>9106059228-00487142</v>
      </c>
      <c r="AE1354" s="25" t="str">
        <f>VLOOKUP(AC1354,Data!A:G,7,0)</f>
        <v>00487142</v>
      </c>
      <c r="AF1354" s="25" t="str">
        <f>VLOOKUP(AC1354,Data!A:D,4,0)</f>
        <v>12/10/2025</v>
      </c>
      <c r="AG1354" s="20" t="s">
        <v>55</v>
      </c>
      <c r="AH1354" s="25" t="s">
        <v>14550</v>
      </c>
      <c r="AI1354" s="25" t="str">
        <f>VLOOKUP(AG1354,'mã win'!B:K,10,0)</f>
        <v>B</v>
      </c>
      <c r="AJ1354" s="20" t="str">
        <f>VLOOKUP(Q1354,'mã sp'!A:B,2,0)</f>
        <v>GM500</v>
      </c>
      <c r="AK1354" s="25" t="str">
        <f>VLOOKUP(AC1354,Data!A:F,6,0)</f>
        <v>K25TTM</v>
      </c>
      <c r="AL1354" s="20" t="str">
        <f t="shared" si="84"/>
        <v>6760 WM+ HNI 164 Đường 72, Phương Quan</v>
      </c>
      <c r="AM1354" s="20" t="str">
        <f>VLOOKUP(AC1354,Data!A:M,13,0)</f>
        <v>0104918404-002</v>
      </c>
      <c r="AN1354" s="20">
        <f>MATCH(L1354,[1]Khach_hang!$O:$O,0)</f>
        <v>1919</v>
      </c>
      <c r="AO1354" s="20" t="str">
        <f t="shared" si="85"/>
        <v>WIN6760</v>
      </c>
      <c r="AP1354" s="20" t="str">
        <f>IF(AND(AM1354="0104918404",AO1354=""),"WIN"&amp;L1354,IF(AO1354="",VLOOKUP(AM1354,'mã win'!B:J,9,0),""))</f>
        <v/>
      </c>
      <c r="AQ1354" s="25" t="str">
        <f t="shared" si="86"/>
        <v>WIN6760</v>
      </c>
      <c r="AR1354" s="1">
        <f t="shared" si="87"/>
        <v>599713.19999999995</v>
      </c>
    </row>
    <row r="1355" spans="1:44" x14ac:dyDescent="0.25">
      <c r="A1355" s="20">
        <v>8875</v>
      </c>
      <c r="B1355" s="21">
        <v>9106059266</v>
      </c>
      <c r="C1355" s="22">
        <v>45942</v>
      </c>
      <c r="D1355" s="22">
        <v>45947</v>
      </c>
      <c r="E1355" s="23">
        <v>45942.718599340304</v>
      </c>
      <c r="F1355" s="21" t="s">
        <v>8465</v>
      </c>
      <c r="G1355" s="22"/>
      <c r="H1355" s="20" t="s">
        <v>4127</v>
      </c>
      <c r="I1355" s="21" t="s">
        <v>4128</v>
      </c>
      <c r="J1355" s="20" t="s">
        <v>4129</v>
      </c>
      <c r="K1355" s="20" t="s">
        <v>4130</v>
      </c>
      <c r="L1355" s="21" t="s">
        <v>4411</v>
      </c>
      <c r="M1355" s="20" t="s">
        <v>4412</v>
      </c>
      <c r="N1355" s="20" t="s">
        <v>4413</v>
      </c>
      <c r="O1355" s="20">
        <v>10</v>
      </c>
      <c r="P1355" s="21" t="s">
        <v>4137</v>
      </c>
      <c r="Q1355" s="20" t="s">
        <v>4098</v>
      </c>
      <c r="R1355" s="21" t="s">
        <v>4138</v>
      </c>
      <c r="S1355" s="21" t="s">
        <v>4133</v>
      </c>
      <c r="T1355" s="20">
        <v>111058</v>
      </c>
      <c r="U1355" s="20">
        <v>1</v>
      </c>
      <c r="V1355" s="20">
        <v>0</v>
      </c>
      <c r="W1355" s="20" t="s">
        <v>4412</v>
      </c>
      <c r="X1355" s="20" t="s">
        <v>4414</v>
      </c>
      <c r="Y1355" s="22">
        <v>45942.7185957986</v>
      </c>
      <c r="AA1355" s="20" t="s">
        <v>4134</v>
      </c>
      <c r="AB1355" s="27">
        <v>9106059266</v>
      </c>
      <c r="AC1355" s="25" t="str">
        <f>VLOOKUP(AB1355,Data!AF:AG,2,0)</f>
        <v>9106059266-00082009</v>
      </c>
      <c r="AE1355" s="25" t="str">
        <f>VLOOKUP(AC1355,Data!A:G,7,0)</f>
        <v>00082009</v>
      </c>
      <c r="AF1355" s="25" t="str">
        <f>VLOOKUP(AC1355,Data!A:D,4,0)</f>
        <v>12/10/2025</v>
      </c>
      <c r="AG1355" s="20" t="s">
        <v>64</v>
      </c>
      <c r="AH1355" s="25" t="s">
        <v>3639</v>
      </c>
      <c r="AI1355" s="25" t="str">
        <f>VLOOKUP(AG1355,'mã win'!B:K,10,0)</f>
        <v>N</v>
      </c>
      <c r="AJ1355" s="20" t="str">
        <f>VLOOKUP(Q1355,'mã sp'!A:B,2,0)</f>
        <v>GM500</v>
      </c>
      <c r="AK1355" s="25" t="str">
        <f>VLOOKUP(AC1355,Data!A:F,6,0)</f>
        <v>K25TTM</v>
      </c>
      <c r="AL1355" s="20" t="str">
        <f t="shared" si="84"/>
        <v>5645 WM+ DNG 86 Cao Sơn Pháo</v>
      </c>
      <c r="AM1355" s="20" t="str">
        <f>VLOOKUP(AC1355,Data!A:M,13,0)</f>
        <v>0104918404-009</v>
      </c>
      <c r="AO1355" s="20" t="str">
        <f t="shared" si="85"/>
        <v/>
      </c>
      <c r="AP1355" s="20" t="str">
        <f>IF(AND(AM1355="0104918404",AO1355=""),"WIN"&amp;L1355,IF(AO1355="",VLOOKUP(AM1355,'mã win'!B:J,9,0),""))</f>
        <v>WIN-DNG-01-009</v>
      </c>
      <c r="AQ1355" s="25" t="str">
        <f t="shared" si="86"/>
        <v>WIN-DNG-01-009</v>
      </c>
      <c r="AR1355" s="1">
        <f t="shared" si="87"/>
        <v>119942.64</v>
      </c>
    </row>
    <row r="1356" spans="1:44" x14ac:dyDescent="0.25">
      <c r="A1356" s="20">
        <v>8876</v>
      </c>
      <c r="B1356" s="21">
        <v>9106059266</v>
      </c>
      <c r="C1356" s="22">
        <v>45942</v>
      </c>
      <c r="D1356" s="22">
        <v>45947</v>
      </c>
      <c r="E1356" s="23">
        <v>45942.718599340304</v>
      </c>
      <c r="F1356" s="21" t="s">
        <v>8465</v>
      </c>
      <c r="G1356" s="22"/>
      <c r="H1356" s="20" t="s">
        <v>4127</v>
      </c>
      <c r="I1356" s="21" t="s">
        <v>4128</v>
      </c>
      <c r="J1356" s="20" t="s">
        <v>4129</v>
      </c>
      <c r="K1356" s="20" t="s">
        <v>4130</v>
      </c>
      <c r="L1356" s="21" t="s">
        <v>4411</v>
      </c>
      <c r="M1356" s="20" t="s">
        <v>4412</v>
      </c>
      <c r="N1356" s="20" t="s">
        <v>4413</v>
      </c>
      <c r="O1356" s="20">
        <v>20</v>
      </c>
      <c r="P1356" s="21" t="s">
        <v>4168</v>
      </c>
      <c r="Q1356" s="20" t="s">
        <v>3992</v>
      </c>
      <c r="R1356" s="21" t="s">
        <v>4169</v>
      </c>
      <c r="S1356" s="21" t="s">
        <v>4133</v>
      </c>
      <c r="T1356" s="20">
        <v>111606</v>
      </c>
      <c r="U1356" s="20">
        <v>2</v>
      </c>
      <c r="V1356" s="20">
        <v>0</v>
      </c>
      <c r="W1356" s="20" t="s">
        <v>4412</v>
      </c>
      <c r="X1356" s="20" t="s">
        <v>4414</v>
      </c>
      <c r="Y1356" s="22">
        <v>45942.7185957986</v>
      </c>
      <c r="AA1356" s="20" t="s">
        <v>4134</v>
      </c>
      <c r="AB1356" s="27">
        <v>9106059266</v>
      </c>
      <c r="AC1356" s="25" t="str">
        <f>VLOOKUP(AB1356,Data!AF:AG,2,0)</f>
        <v>9106059266-00082009</v>
      </c>
      <c r="AE1356" s="25" t="str">
        <f>VLOOKUP(AC1356,Data!A:G,7,0)</f>
        <v>00082009</v>
      </c>
      <c r="AF1356" s="25" t="str">
        <f>VLOOKUP(AC1356,Data!A:D,4,0)</f>
        <v>12/10/2025</v>
      </c>
      <c r="AG1356" s="20" t="s">
        <v>64</v>
      </c>
      <c r="AH1356" s="25" t="s">
        <v>3639</v>
      </c>
      <c r="AI1356" s="25" t="str">
        <f>VLOOKUP(AG1356,'mã win'!B:K,10,0)</f>
        <v>N</v>
      </c>
      <c r="AJ1356" s="20" t="str">
        <f>VLOOKUP(Q1356,'mã sp'!A:B,2,0)</f>
        <v>GXD500</v>
      </c>
      <c r="AK1356" s="25" t="str">
        <f>VLOOKUP(AC1356,Data!A:F,6,0)</f>
        <v>K25TTM</v>
      </c>
      <c r="AL1356" s="20" t="str">
        <f t="shared" si="84"/>
        <v>5645 WM+ DNG 86 Cao Sơn Pháo</v>
      </c>
      <c r="AM1356" s="20" t="str">
        <f>VLOOKUP(AC1356,Data!A:M,13,0)</f>
        <v>0104918404-009</v>
      </c>
      <c r="AO1356" s="20" t="str">
        <f t="shared" si="85"/>
        <v/>
      </c>
      <c r="AP1356" s="20" t="str">
        <f>IF(AND(AM1356="0104918404",AO1356=""),"WIN"&amp;L1356,IF(AO1356="",VLOOKUP(AM1356,'mã win'!B:J,9,0),""))</f>
        <v>WIN-DNG-01-009</v>
      </c>
      <c r="AQ1356" s="25" t="str">
        <f t="shared" si="86"/>
        <v>WIN-DNG-01-009</v>
      </c>
      <c r="AR1356" s="1">
        <f t="shared" si="87"/>
        <v>241068.96</v>
      </c>
    </row>
    <row r="1357" spans="1:44" x14ac:dyDescent="0.25">
      <c r="A1357" s="20">
        <v>8877</v>
      </c>
      <c r="B1357" s="21">
        <v>9106059289</v>
      </c>
      <c r="C1357" s="22">
        <v>45942</v>
      </c>
      <c r="D1357" s="22">
        <v>45942</v>
      </c>
      <c r="E1357" s="23">
        <v>45942.720111145798</v>
      </c>
      <c r="F1357" s="21" t="s">
        <v>8466</v>
      </c>
      <c r="G1357" s="22"/>
      <c r="H1357" s="20" t="s">
        <v>4127</v>
      </c>
      <c r="I1357" s="21" t="s">
        <v>4128</v>
      </c>
      <c r="J1357" s="20" t="s">
        <v>4129</v>
      </c>
      <c r="K1357" s="20" t="s">
        <v>4130</v>
      </c>
      <c r="L1357" s="21" t="s">
        <v>8467</v>
      </c>
      <c r="M1357" s="20" t="s">
        <v>8468</v>
      </c>
      <c r="N1357" s="20" t="s">
        <v>8469</v>
      </c>
      <c r="O1357" s="20">
        <v>10</v>
      </c>
      <c r="P1357" s="21" t="s">
        <v>4139</v>
      </c>
      <c r="Q1357" s="20" t="s">
        <v>3948</v>
      </c>
      <c r="R1357" s="21" t="s">
        <v>4140</v>
      </c>
      <c r="S1357" s="21" t="s">
        <v>4133</v>
      </c>
      <c r="T1357" s="20">
        <v>74250</v>
      </c>
      <c r="U1357" s="20">
        <v>1</v>
      </c>
      <c r="V1357" s="20">
        <v>0</v>
      </c>
      <c r="W1357" s="20" t="s">
        <v>8468</v>
      </c>
      <c r="Y1357" s="22">
        <v>45942.7201080671</v>
      </c>
      <c r="AA1357" s="20" t="s">
        <v>4134</v>
      </c>
      <c r="AB1357" s="27">
        <v>9106059289</v>
      </c>
      <c r="AC1357" s="25" t="str">
        <f>VLOOKUP(AB1357,Data!AF:AG,2,0)</f>
        <v>9106059289-00161701</v>
      </c>
      <c r="AE1357" s="25" t="str">
        <f>VLOOKUP(AC1357,Data!A:G,7,0)</f>
        <v>00161701</v>
      </c>
      <c r="AF1357" s="25" t="str">
        <f>VLOOKUP(AC1357,Data!A:D,4,0)</f>
        <v>12/10/2025</v>
      </c>
      <c r="AG1357" s="20" t="s">
        <v>198</v>
      </c>
      <c r="AH1357" s="25" t="s">
        <v>10352</v>
      </c>
      <c r="AI1357" s="25" t="str">
        <f>VLOOKUP(AG1357,'mã win'!B:K,10,0)</f>
        <v>N</v>
      </c>
      <c r="AJ1357" s="20" t="str">
        <f>VLOOKUP(Q1357,'mã sp'!A:B,2,0)</f>
        <v>CC300</v>
      </c>
      <c r="AK1357" s="25" t="str">
        <f>VLOOKUP(AC1357,Data!A:F,6,0)</f>
        <v>K25TTM</v>
      </c>
      <c r="AL1357" s="20" t="str">
        <f t="shared" si="84"/>
        <v>2AL5 WM+ HCM 213 Gò Xoài</v>
      </c>
      <c r="AM1357" s="20" t="str">
        <f>VLOOKUP(AC1357,Data!A:M,13,0)</f>
        <v>0104918404</v>
      </c>
      <c r="AN1357" s="20">
        <f>MATCH(L1357,[1]Khach_hang!$O:$O,0)</f>
        <v>495</v>
      </c>
      <c r="AO1357" s="20" t="str">
        <f t="shared" si="85"/>
        <v>WIN2AL5</v>
      </c>
      <c r="AP1357" s="20" t="str">
        <f>IF(AND(AM1357="0104918404",AO1357=""),"WIN"&amp;L1357,IF(AO1357="",VLOOKUP(AM1357,'mã win'!B:J,9,0),""))</f>
        <v/>
      </c>
      <c r="AQ1357" s="25" t="str">
        <f t="shared" si="86"/>
        <v>WIN2AL5</v>
      </c>
      <c r="AR1357" s="1">
        <f t="shared" si="87"/>
        <v>80190</v>
      </c>
    </row>
    <row r="1358" spans="1:44" x14ac:dyDescent="0.25">
      <c r="A1358" s="20">
        <v>8878</v>
      </c>
      <c r="B1358" s="21">
        <v>9106059289</v>
      </c>
      <c r="C1358" s="22">
        <v>45942</v>
      </c>
      <c r="D1358" s="22">
        <v>45942</v>
      </c>
      <c r="E1358" s="23">
        <v>45942.720111145798</v>
      </c>
      <c r="F1358" s="21" t="s">
        <v>8466</v>
      </c>
      <c r="G1358" s="22"/>
      <c r="H1358" s="20" t="s">
        <v>4127</v>
      </c>
      <c r="I1358" s="21" t="s">
        <v>4128</v>
      </c>
      <c r="J1358" s="20" t="s">
        <v>4129</v>
      </c>
      <c r="K1358" s="20" t="s">
        <v>4130</v>
      </c>
      <c r="L1358" s="21" t="s">
        <v>8467</v>
      </c>
      <c r="M1358" s="20" t="s">
        <v>8468</v>
      </c>
      <c r="N1358" s="20" t="s">
        <v>8469</v>
      </c>
      <c r="O1358" s="20">
        <v>20</v>
      </c>
      <c r="P1358" s="21" t="s">
        <v>4152</v>
      </c>
      <c r="Q1358" s="20" t="s">
        <v>4012</v>
      </c>
      <c r="R1358" s="21" t="s">
        <v>4153</v>
      </c>
      <c r="S1358" s="21" t="s">
        <v>4133</v>
      </c>
      <c r="T1358" s="20">
        <v>50182</v>
      </c>
      <c r="U1358" s="20">
        <v>2</v>
      </c>
      <c r="V1358" s="20">
        <v>0</v>
      </c>
      <c r="W1358" s="20" t="s">
        <v>8468</v>
      </c>
      <c r="Y1358" s="22">
        <v>45942.7201080671</v>
      </c>
      <c r="AA1358" s="20" t="s">
        <v>4134</v>
      </c>
      <c r="AB1358" s="27">
        <v>9106059289</v>
      </c>
      <c r="AC1358" s="25" t="str">
        <f>VLOOKUP(AB1358,Data!AF:AG,2,0)</f>
        <v>9106059289-00161701</v>
      </c>
      <c r="AE1358" s="25" t="str">
        <f>VLOOKUP(AC1358,Data!A:G,7,0)</f>
        <v>00161701</v>
      </c>
      <c r="AF1358" s="25" t="str">
        <f>VLOOKUP(AC1358,Data!A:D,4,0)</f>
        <v>12/10/2025</v>
      </c>
      <c r="AG1358" s="20" t="s">
        <v>198</v>
      </c>
      <c r="AH1358" s="25" t="s">
        <v>10352</v>
      </c>
      <c r="AI1358" s="25" t="str">
        <f>VLOOKUP(AG1358,'mã win'!B:K,10,0)</f>
        <v>N</v>
      </c>
      <c r="AJ1358" s="20" t="str">
        <f>VLOOKUP(Q1358,'mã sp'!A:B,2,0)</f>
        <v>GTLX250G</v>
      </c>
      <c r="AK1358" s="25" t="str">
        <f>VLOOKUP(AC1358,Data!A:F,6,0)</f>
        <v>K25TTM</v>
      </c>
      <c r="AL1358" s="20" t="str">
        <f t="shared" si="84"/>
        <v>2AL5 WM+ HCM 213 Gò Xoài</v>
      </c>
      <c r="AM1358" s="20" t="str">
        <f>VLOOKUP(AC1358,Data!A:M,13,0)</f>
        <v>0104918404</v>
      </c>
      <c r="AN1358" s="20">
        <f>MATCH(L1358,[1]Khach_hang!$O:$O,0)</f>
        <v>495</v>
      </c>
      <c r="AO1358" s="20" t="str">
        <f t="shared" si="85"/>
        <v>WIN2AL5</v>
      </c>
      <c r="AP1358" s="20" t="str">
        <f>IF(AND(AM1358="0104918404",AO1358=""),"WIN"&amp;L1358,IF(AO1358="",VLOOKUP(AM1358,'mã win'!B:J,9,0),""))</f>
        <v/>
      </c>
      <c r="AQ1358" s="25" t="str">
        <f t="shared" si="86"/>
        <v>WIN2AL5</v>
      </c>
      <c r="AR1358" s="1">
        <f t="shared" si="87"/>
        <v>108393.12</v>
      </c>
    </row>
    <row r="1359" spans="1:44" x14ac:dyDescent="0.25">
      <c r="A1359" s="20">
        <v>8879</v>
      </c>
      <c r="B1359" s="21">
        <v>9106059289</v>
      </c>
      <c r="C1359" s="22">
        <v>45942</v>
      </c>
      <c r="D1359" s="22">
        <v>45942</v>
      </c>
      <c r="E1359" s="23">
        <v>45942.720111145798</v>
      </c>
      <c r="F1359" s="21" t="s">
        <v>8466</v>
      </c>
      <c r="G1359" s="22"/>
      <c r="H1359" s="20" t="s">
        <v>4127</v>
      </c>
      <c r="I1359" s="21" t="s">
        <v>4128</v>
      </c>
      <c r="J1359" s="20" t="s">
        <v>4129</v>
      </c>
      <c r="K1359" s="20" t="s">
        <v>4130</v>
      </c>
      <c r="L1359" s="21" t="s">
        <v>8467</v>
      </c>
      <c r="M1359" s="20" t="s">
        <v>8468</v>
      </c>
      <c r="N1359" s="20" t="s">
        <v>8469</v>
      </c>
      <c r="O1359" s="20">
        <v>30</v>
      </c>
      <c r="P1359" s="21" t="s">
        <v>4137</v>
      </c>
      <c r="Q1359" s="20" t="s">
        <v>4098</v>
      </c>
      <c r="R1359" s="21" t="s">
        <v>4138</v>
      </c>
      <c r="S1359" s="21" t="s">
        <v>4133</v>
      </c>
      <c r="T1359" s="20">
        <v>111058</v>
      </c>
      <c r="U1359" s="20">
        <v>3</v>
      </c>
      <c r="V1359" s="20">
        <v>0</v>
      </c>
      <c r="W1359" s="20" t="s">
        <v>8468</v>
      </c>
      <c r="Y1359" s="22">
        <v>45942.7201080671</v>
      </c>
      <c r="AA1359" s="20" t="s">
        <v>4134</v>
      </c>
      <c r="AB1359" s="27">
        <v>9106059289</v>
      </c>
      <c r="AC1359" s="25" t="str">
        <f>VLOOKUP(AB1359,Data!AF:AG,2,0)</f>
        <v>9106059289-00161701</v>
      </c>
      <c r="AE1359" s="25" t="str">
        <f>VLOOKUP(AC1359,Data!A:G,7,0)</f>
        <v>00161701</v>
      </c>
      <c r="AF1359" s="25" t="str">
        <f>VLOOKUP(AC1359,Data!A:D,4,0)</f>
        <v>12/10/2025</v>
      </c>
      <c r="AG1359" s="20" t="s">
        <v>198</v>
      </c>
      <c r="AH1359" s="25" t="s">
        <v>10352</v>
      </c>
      <c r="AI1359" s="25" t="str">
        <f>VLOOKUP(AG1359,'mã win'!B:K,10,0)</f>
        <v>N</v>
      </c>
      <c r="AJ1359" s="20" t="str">
        <f>VLOOKUP(Q1359,'mã sp'!A:B,2,0)</f>
        <v>GM500</v>
      </c>
      <c r="AK1359" s="25" t="str">
        <f>VLOOKUP(AC1359,Data!A:F,6,0)</f>
        <v>K25TTM</v>
      </c>
      <c r="AL1359" s="20" t="str">
        <f t="shared" si="84"/>
        <v>2AL5 WM+ HCM 213 Gò Xoài</v>
      </c>
      <c r="AM1359" s="20" t="str">
        <f>VLOOKUP(AC1359,Data!A:M,13,0)</f>
        <v>0104918404</v>
      </c>
      <c r="AN1359" s="20">
        <f>MATCH(L1359,[1]Khach_hang!$O:$O,0)</f>
        <v>495</v>
      </c>
      <c r="AO1359" s="20" t="str">
        <f t="shared" si="85"/>
        <v>WIN2AL5</v>
      </c>
      <c r="AP1359" s="20" t="str">
        <f>IF(AND(AM1359="0104918404",AO1359=""),"WIN"&amp;L1359,IF(AO1359="",VLOOKUP(AM1359,'mã win'!B:J,9,0),""))</f>
        <v/>
      </c>
      <c r="AQ1359" s="25" t="str">
        <f t="shared" si="86"/>
        <v>WIN2AL5</v>
      </c>
      <c r="AR1359" s="1">
        <f t="shared" si="87"/>
        <v>359827.92</v>
      </c>
    </row>
    <row r="1360" spans="1:44" x14ac:dyDescent="0.25">
      <c r="A1360" s="20">
        <v>8880</v>
      </c>
      <c r="B1360" s="21">
        <v>9106059289</v>
      </c>
      <c r="C1360" s="22">
        <v>45942</v>
      </c>
      <c r="D1360" s="22">
        <v>45942</v>
      </c>
      <c r="E1360" s="23">
        <v>45942.720111145798</v>
      </c>
      <c r="F1360" s="21" t="s">
        <v>8466</v>
      </c>
      <c r="G1360" s="22"/>
      <c r="H1360" s="20" t="s">
        <v>4127</v>
      </c>
      <c r="I1360" s="21" t="s">
        <v>4128</v>
      </c>
      <c r="J1360" s="20" t="s">
        <v>4129</v>
      </c>
      <c r="K1360" s="20" t="s">
        <v>4130</v>
      </c>
      <c r="L1360" s="21" t="s">
        <v>8467</v>
      </c>
      <c r="M1360" s="20" t="s">
        <v>8468</v>
      </c>
      <c r="N1360" s="20" t="s">
        <v>8469</v>
      </c>
      <c r="O1360" s="20">
        <v>40</v>
      </c>
      <c r="P1360" s="21" t="s">
        <v>4171</v>
      </c>
      <c r="Q1360" s="20" t="s">
        <v>3998</v>
      </c>
      <c r="R1360" s="21" t="s">
        <v>4172</v>
      </c>
      <c r="S1360" s="21" t="s">
        <v>4133</v>
      </c>
      <c r="T1360" s="20">
        <v>49500</v>
      </c>
      <c r="U1360" s="20">
        <v>2</v>
      </c>
      <c r="V1360" s="20">
        <v>0</v>
      </c>
      <c r="W1360" s="20" t="s">
        <v>8468</v>
      </c>
      <c r="Y1360" s="22">
        <v>45942.7201080671</v>
      </c>
      <c r="AA1360" s="20" t="s">
        <v>4134</v>
      </c>
      <c r="AB1360" s="27">
        <v>9106059289</v>
      </c>
      <c r="AC1360" s="25" t="str">
        <f>VLOOKUP(AB1360,Data!AF:AG,2,0)</f>
        <v>9106059289-00161701</v>
      </c>
      <c r="AE1360" s="25" t="str">
        <f>VLOOKUP(AC1360,Data!A:G,7,0)</f>
        <v>00161701</v>
      </c>
      <c r="AF1360" s="25" t="str">
        <f>VLOOKUP(AC1360,Data!A:D,4,0)</f>
        <v>12/10/2025</v>
      </c>
      <c r="AG1360" s="20" t="s">
        <v>198</v>
      </c>
      <c r="AH1360" s="25" t="s">
        <v>10352</v>
      </c>
      <c r="AI1360" s="25" t="str">
        <f>VLOOKUP(AG1360,'mã win'!B:K,10,0)</f>
        <v>N</v>
      </c>
      <c r="AJ1360" s="20" t="str">
        <f>VLOOKUP(Q1360,'mã sp'!A:B,2,0)</f>
        <v>GL250</v>
      </c>
      <c r="AK1360" s="25" t="str">
        <f>VLOOKUP(AC1360,Data!A:F,6,0)</f>
        <v>K25TTM</v>
      </c>
      <c r="AL1360" s="20" t="str">
        <f t="shared" si="84"/>
        <v>2AL5 WM+ HCM 213 Gò Xoài</v>
      </c>
      <c r="AM1360" s="20" t="str">
        <f>VLOOKUP(AC1360,Data!A:M,13,0)</f>
        <v>0104918404</v>
      </c>
      <c r="AN1360" s="20">
        <f>MATCH(L1360,[1]Khach_hang!$O:$O,0)</f>
        <v>495</v>
      </c>
      <c r="AO1360" s="20" t="str">
        <f t="shared" si="85"/>
        <v>WIN2AL5</v>
      </c>
      <c r="AP1360" s="20" t="str">
        <f>IF(AND(AM1360="0104918404",AO1360=""),"WIN"&amp;L1360,IF(AO1360="",VLOOKUP(AM1360,'mã win'!B:J,9,0),""))</f>
        <v/>
      </c>
      <c r="AQ1360" s="25" t="str">
        <f t="shared" si="86"/>
        <v>WIN2AL5</v>
      </c>
      <c r="AR1360" s="1">
        <f t="shared" si="87"/>
        <v>106920</v>
      </c>
    </row>
    <row r="1361" spans="1:44" x14ac:dyDescent="0.25">
      <c r="A1361" s="20">
        <v>8881</v>
      </c>
      <c r="B1361" s="21">
        <v>9106059289</v>
      </c>
      <c r="C1361" s="22">
        <v>45942</v>
      </c>
      <c r="D1361" s="22">
        <v>45942</v>
      </c>
      <c r="E1361" s="23">
        <v>45942.720111145798</v>
      </c>
      <c r="F1361" s="21" t="s">
        <v>8466</v>
      </c>
      <c r="G1361" s="22"/>
      <c r="H1361" s="20" t="s">
        <v>4127</v>
      </c>
      <c r="I1361" s="21" t="s">
        <v>4128</v>
      </c>
      <c r="J1361" s="20" t="s">
        <v>4129</v>
      </c>
      <c r="K1361" s="20" t="s">
        <v>4130</v>
      </c>
      <c r="L1361" s="21" t="s">
        <v>8467</v>
      </c>
      <c r="M1361" s="20" t="s">
        <v>8468</v>
      </c>
      <c r="N1361" s="20" t="s">
        <v>8469</v>
      </c>
      <c r="O1361" s="20">
        <v>50</v>
      </c>
      <c r="P1361" s="21" t="s">
        <v>4135</v>
      </c>
      <c r="Q1361" s="20" t="s">
        <v>4086</v>
      </c>
      <c r="R1361" s="21" t="s">
        <v>4136</v>
      </c>
      <c r="S1361" s="21" t="s">
        <v>4133</v>
      </c>
      <c r="T1361" s="20">
        <v>45588</v>
      </c>
      <c r="U1361" s="20">
        <v>5</v>
      </c>
      <c r="V1361" s="20">
        <v>0</v>
      </c>
      <c r="W1361" s="20" t="s">
        <v>8468</v>
      </c>
      <c r="Y1361" s="22">
        <v>45942.7201080671</v>
      </c>
      <c r="AA1361" s="20" t="s">
        <v>4134</v>
      </c>
      <c r="AB1361" s="27">
        <v>9106059289</v>
      </c>
      <c r="AC1361" s="25" t="str">
        <f>VLOOKUP(AB1361,Data!AF:AG,2,0)</f>
        <v>9106059289-00161701</v>
      </c>
      <c r="AE1361" s="25" t="str">
        <f>VLOOKUP(AC1361,Data!A:G,7,0)</f>
        <v>00161701</v>
      </c>
      <c r="AF1361" s="25" t="str">
        <f>VLOOKUP(AC1361,Data!A:D,4,0)</f>
        <v>12/10/2025</v>
      </c>
      <c r="AG1361" s="20" t="s">
        <v>198</v>
      </c>
      <c r="AH1361" s="25" t="s">
        <v>10352</v>
      </c>
      <c r="AI1361" s="25" t="str">
        <f>VLOOKUP(AG1361,'mã win'!B:K,10,0)</f>
        <v>N</v>
      </c>
      <c r="AJ1361" s="20" t="str">
        <f>VLOOKUP(Q1361,'mã sp'!A:B,2,0)</f>
        <v>TH200</v>
      </c>
      <c r="AK1361" s="25" t="str">
        <f>VLOOKUP(AC1361,Data!A:F,6,0)</f>
        <v>K25TTM</v>
      </c>
      <c r="AL1361" s="20" t="str">
        <f t="shared" si="84"/>
        <v>2AL5 WM+ HCM 213 Gò Xoài</v>
      </c>
      <c r="AM1361" s="20" t="str">
        <f>VLOOKUP(AC1361,Data!A:M,13,0)</f>
        <v>0104918404</v>
      </c>
      <c r="AN1361" s="20">
        <f>MATCH(L1361,[1]Khach_hang!$O:$O,0)</f>
        <v>495</v>
      </c>
      <c r="AO1361" s="20" t="str">
        <f t="shared" si="85"/>
        <v>WIN2AL5</v>
      </c>
      <c r="AP1361" s="20" t="str">
        <f>IF(AND(AM1361="0104918404",AO1361=""),"WIN"&amp;L1361,IF(AO1361="",VLOOKUP(AM1361,'mã win'!B:J,9,0),""))</f>
        <v/>
      </c>
      <c r="AQ1361" s="25" t="str">
        <f t="shared" si="86"/>
        <v>WIN2AL5</v>
      </c>
      <c r="AR1361" s="1">
        <f t="shared" si="87"/>
        <v>246175.2</v>
      </c>
    </row>
    <row r="1362" spans="1:44" x14ac:dyDescent="0.25">
      <c r="A1362" s="20">
        <v>8882</v>
      </c>
      <c r="B1362" s="21">
        <v>9106059289</v>
      </c>
      <c r="C1362" s="22">
        <v>45942</v>
      </c>
      <c r="D1362" s="22">
        <v>45942</v>
      </c>
      <c r="E1362" s="23">
        <v>45942.720111145798</v>
      </c>
      <c r="F1362" s="21" t="s">
        <v>8466</v>
      </c>
      <c r="G1362" s="22"/>
      <c r="H1362" s="20" t="s">
        <v>4127</v>
      </c>
      <c r="I1362" s="21" t="s">
        <v>4128</v>
      </c>
      <c r="J1362" s="20" t="s">
        <v>4129</v>
      </c>
      <c r="K1362" s="20" t="s">
        <v>4130</v>
      </c>
      <c r="L1362" s="21" t="s">
        <v>8467</v>
      </c>
      <c r="M1362" s="20" t="s">
        <v>8468</v>
      </c>
      <c r="N1362" s="20" t="s">
        <v>8469</v>
      </c>
      <c r="O1362" s="20">
        <v>60</v>
      </c>
      <c r="P1362" s="21" t="s">
        <v>4141</v>
      </c>
      <c r="Q1362" s="20" t="s">
        <v>4058</v>
      </c>
      <c r="R1362" s="21" t="s">
        <v>4142</v>
      </c>
      <c r="S1362" s="21" t="s">
        <v>4133</v>
      </c>
      <c r="T1362" s="20">
        <v>37720</v>
      </c>
      <c r="U1362" s="20">
        <v>5</v>
      </c>
      <c r="V1362" s="20">
        <v>0</v>
      </c>
      <c r="W1362" s="20" t="s">
        <v>8468</v>
      </c>
      <c r="Y1362" s="22">
        <v>45942.7201080671</v>
      </c>
      <c r="AA1362" s="20" t="s">
        <v>4134</v>
      </c>
      <c r="AB1362" s="27">
        <v>9106059289</v>
      </c>
      <c r="AC1362" s="25" t="str">
        <f>VLOOKUP(AB1362,Data!AF:AG,2,0)</f>
        <v>9106059289-00161701</v>
      </c>
      <c r="AE1362" s="25" t="str">
        <f>VLOOKUP(AC1362,Data!A:G,7,0)</f>
        <v>00161701</v>
      </c>
      <c r="AF1362" s="25" t="str">
        <f>VLOOKUP(AC1362,Data!A:D,4,0)</f>
        <v>12/10/2025</v>
      </c>
      <c r="AG1362" s="20" t="s">
        <v>198</v>
      </c>
      <c r="AH1362" s="25" t="s">
        <v>10352</v>
      </c>
      <c r="AI1362" s="25" t="str">
        <f>VLOOKUP(AG1362,'mã win'!B:K,10,0)</f>
        <v>N</v>
      </c>
      <c r="AJ1362" s="20" t="str">
        <f>VLOOKUP(Q1362,'mã sp'!A:B,2,0)</f>
        <v>MNH250</v>
      </c>
      <c r="AK1362" s="25" t="str">
        <f>VLOOKUP(AC1362,Data!A:F,6,0)</f>
        <v>K25TTM</v>
      </c>
      <c r="AL1362" s="20" t="str">
        <f t="shared" si="84"/>
        <v>2AL5 WM+ HCM 213 Gò Xoài</v>
      </c>
      <c r="AM1362" s="20" t="str">
        <f>VLOOKUP(AC1362,Data!A:M,13,0)</f>
        <v>0104918404</v>
      </c>
      <c r="AN1362" s="20">
        <f>MATCH(L1362,[1]Khach_hang!$O:$O,0)</f>
        <v>495</v>
      </c>
      <c r="AO1362" s="20" t="str">
        <f t="shared" si="85"/>
        <v>WIN2AL5</v>
      </c>
      <c r="AP1362" s="20" t="str">
        <f>IF(AND(AM1362="0104918404",AO1362=""),"WIN"&amp;L1362,IF(AO1362="",VLOOKUP(AM1362,'mã win'!B:J,9,0),""))</f>
        <v/>
      </c>
      <c r="AQ1362" s="25" t="str">
        <f t="shared" si="86"/>
        <v>WIN2AL5</v>
      </c>
      <c r="AR1362" s="1">
        <f t="shared" si="87"/>
        <v>203688</v>
      </c>
    </row>
    <row r="1363" spans="1:44" x14ac:dyDescent="0.25">
      <c r="A1363" s="20">
        <v>8883</v>
      </c>
      <c r="B1363" s="21">
        <v>9106059337</v>
      </c>
      <c r="C1363" s="22">
        <v>45942</v>
      </c>
      <c r="D1363" s="22">
        <v>45942</v>
      </c>
      <c r="E1363" s="23">
        <v>45942.727727580997</v>
      </c>
      <c r="F1363" s="21" t="s">
        <v>8470</v>
      </c>
      <c r="G1363" s="22"/>
      <c r="H1363" s="20" t="s">
        <v>4127</v>
      </c>
      <c r="I1363" s="21" t="s">
        <v>4128</v>
      </c>
      <c r="J1363" s="20" t="s">
        <v>4129</v>
      </c>
      <c r="K1363" s="20" t="s">
        <v>4130</v>
      </c>
      <c r="L1363" s="21" t="s">
        <v>8471</v>
      </c>
      <c r="M1363" s="20" t="s">
        <v>8472</v>
      </c>
      <c r="N1363" s="20" t="s">
        <v>8473</v>
      </c>
      <c r="O1363" s="20">
        <v>10</v>
      </c>
      <c r="P1363" s="21" t="s">
        <v>4171</v>
      </c>
      <c r="Q1363" s="20" t="s">
        <v>3998</v>
      </c>
      <c r="R1363" s="21" t="s">
        <v>4172</v>
      </c>
      <c r="S1363" s="21" t="s">
        <v>4133</v>
      </c>
      <c r="T1363" s="20">
        <v>49500</v>
      </c>
      <c r="U1363" s="20">
        <v>2</v>
      </c>
      <c r="V1363" s="20">
        <v>0</v>
      </c>
      <c r="W1363" s="20" t="s">
        <v>8472</v>
      </c>
      <c r="Y1363" s="22">
        <v>45942.7277243403</v>
      </c>
      <c r="AA1363" s="20" t="s">
        <v>4134</v>
      </c>
      <c r="AB1363" s="27">
        <v>9106059337</v>
      </c>
      <c r="AC1363" s="25" t="str">
        <f>VLOOKUP(AB1363,Data!AF:AG,2,0)</f>
        <v>9106059337-00161707</v>
      </c>
      <c r="AE1363" s="25" t="str">
        <f>VLOOKUP(AC1363,Data!A:G,7,0)</f>
        <v>00161707</v>
      </c>
      <c r="AF1363" s="25" t="str">
        <f>VLOOKUP(AC1363,Data!A:D,4,0)</f>
        <v>12/10/2025</v>
      </c>
      <c r="AG1363" s="20" t="s">
        <v>198</v>
      </c>
      <c r="AH1363" s="25" t="s">
        <v>13323</v>
      </c>
      <c r="AI1363" s="25" t="str">
        <f>VLOOKUP(AG1363,'mã win'!B:K,10,0)</f>
        <v>N</v>
      </c>
      <c r="AJ1363" s="20" t="str">
        <f>VLOOKUP(Q1363,'mã sp'!A:B,2,0)</f>
        <v>GL250</v>
      </c>
      <c r="AK1363" s="25" t="str">
        <f>VLOOKUP(AC1363,Data!A:F,6,0)</f>
        <v>K25TTM</v>
      </c>
      <c r="AL1363" s="20" t="str">
        <f t="shared" si="84"/>
        <v>6844 WIN HCM 776 - 778 Thống Nhất</v>
      </c>
      <c r="AM1363" s="20" t="str">
        <f>VLOOKUP(AC1363,Data!A:M,13,0)</f>
        <v>0104918404</v>
      </c>
      <c r="AN1363" s="20">
        <f>MATCH(L1363,[1]Khach_hang!$O:$O,0)</f>
        <v>1941</v>
      </c>
      <c r="AO1363" s="20" t="str">
        <f t="shared" si="85"/>
        <v>WIN6844</v>
      </c>
      <c r="AP1363" s="20" t="str">
        <f>IF(AND(AM1363="0104918404",AO1363=""),"WIN"&amp;L1363,IF(AO1363="",VLOOKUP(AM1363,'mã win'!B:J,9,0),""))</f>
        <v/>
      </c>
      <c r="AQ1363" s="25" t="str">
        <f t="shared" si="86"/>
        <v>WIN6844</v>
      </c>
      <c r="AR1363" s="1">
        <f t="shared" si="87"/>
        <v>106920</v>
      </c>
    </row>
    <row r="1364" spans="1:44" x14ac:dyDescent="0.25">
      <c r="A1364" s="20">
        <v>8884</v>
      </c>
      <c r="B1364" s="21">
        <v>9106059337</v>
      </c>
      <c r="C1364" s="22">
        <v>45942</v>
      </c>
      <c r="D1364" s="22">
        <v>45942</v>
      </c>
      <c r="E1364" s="23">
        <v>45942.727727580997</v>
      </c>
      <c r="F1364" s="21" t="s">
        <v>8470</v>
      </c>
      <c r="G1364" s="22"/>
      <c r="H1364" s="20" t="s">
        <v>4127</v>
      </c>
      <c r="I1364" s="21" t="s">
        <v>4128</v>
      </c>
      <c r="J1364" s="20" t="s">
        <v>4129</v>
      </c>
      <c r="K1364" s="20" t="s">
        <v>4130</v>
      </c>
      <c r="L1364" s="21" t="s">
        <v>8471</v>
      </c>
      <c r="M1364" s="20" t="s">
        <v>8472</v>
      </c>
      <c r="N1364" s="20" t="s">
        <v>8473</v>
      </c>
      <c r="O1364" s="20">
        <v>20</v>
      </c>
      <c r="P1364" s="21" t="s">
        <v>4137</v>
      </c>
      <c r="Q1364" s="20" t="s">
        <v>4098</v>
      </c>
      <c r="R1364" s="21" t="s">
        <v>4138</v>
      </c>
      <c r="S1364" s="21" t="s">
        <v>4133</v>
      </c>
      <c r="T1364" s="20">
        <v>111058</v>
      </c>
      <c r="U1364" s="20">
        <v>1</v>
      </c>
      <c r="V1364" s="20">
        <v>0</v>
      </c>
      <c r="W1364" s="20" t="s">
        <v>8472</v>
      </c>
      <c r="Y1364" s="22">
        <v>45942.7277243403</v>
      </c>
      <c r="AA1364" s="20" t="s">
        <v>4134</v>
      </c>
      <c r="AB1364" s="27">
        <v>9106059337</v>
      </c>
      <c r="AC1364" s="25" t="str">
        <f>VLOOKUP(AB1364,Data!AF:AG,2,0)</f>
        <v>9106059337-00161707</v>
      </c>
      <c r="AE1364" s="25" t="str">
        <f>VLOOKUP(AC1364,Data!A:G,7,0)</f>
        <v>00161707</v>
      </c>
      <c r="AF1364" s="25" t="str">
        <f>VLOOKUP(AC1364,Data!A:D,4,0)</f>
        <v>12/10/2025</v>
      </c>
      <c r="AG1364" s="20" t="s">
        <v>198</v>
      </c>
      <c r="AH1364" s="25" t="s">
        <v>13323</v>
      </c>
      <c r="AI1364" s="25" t="str">
        <f>VLOOKUP(AG1364,'mã win'!B:K,10,0)</f>
        <v>N</v>
      </c>
      <c r="AJ1364" s="20" t="str">
        <f>VLOOKUP(Q1364,'mã sp'!A:B,2,0)</f>
        <v>GM500</v>
      </c>
      <c r="AK1364" s="25" t="str">
        <f>VLOOKUP(AC1364,Data!A:F,6,0)</f>
        <v>K25TTM</v>
      </c>
      <c r="AL1364" s="20" t="str">
        <f t="shared" si="84"/>
        <v>6844 WIN HCM 776 - 778 Thống Nhất</v>
      </c>
      <c r="AM1364" s="20" t="str">
        <f>VLOOKUP(AC1364,Data!A:M,13,0)</f>
        <v>0104918404</v>
      </c>
      <c r="AN1364" s="20">
        <f>MATCH(L1364,[1]Khach_hang!$O:$O,0)</f>
        <v>1941</v>
      </c>
      <c r="AO1364" s="20" t="str">
        <f t="shared" si="85"/>
        <v>WIN6844</v>
      </c>
      <c r="AP1364" s="20" t="str">
        <f>IF(AND(AM1364="0104918404",AO1364=""),"WIN"&amp;L1364,IF(AO1364="",VLOOKUP(AM1364,'mã win'!B:J,9,0),""))</f>
        <v/>
      </c>
      <c r="AQ1364" s="25" t="str">
        <f t="shared" si="86"/>
        <v>WIN6844</v>
      </c>
      <c r="AR1364" s="1">
        <f t="shared" si="87"/>
        <v>119942.64</v>
      </c>
    </row>
    <row r="1365" spans="1:44" x14ac:dyDescent="0.25">
      <c r="A1365" s="20">
        <v>8885</v>
      </c>
      <c r="B1365" s="21">
        <v>9106059303</v>
      </c>
      <c r="C1365" s="22">
        <v>45942</v>
      </c>
      <c r="D1365" s="22">
        <v>45942</v>
      </c>
      <c r="E1365" s="23">
        <v>45942.729475775501</v>
      </c>
      <c r="F1365" s="21" t="s">
        <v>8474</v>
      </c>
      <c r="G1365" s="22"/>
      <c r="H1365" s="20" t="s">
        <v>4127</v>
      </c>
      <c r="I1365" s="21" t="s">
        <v>4128</v>
      </c>
      <c r="J1365" s="20" t="s">
        <v>4129</v>
      </c>
      <c r="K1365" s="20" t="s">
        <v>4130</v>
      </c>
      <c r="L1365" s="21" t="s">
        <v>8475</v>
      </c>
      <c r="M1365" s="20" t="s">
        <v>8476</v>
      </c>
      <c r="N1365" s="20" t="s">
        <v>8477</v>
      </c>
      <c r="O1365" s="20">
        <v>10</v>
      </c>
      <c r="P1365" s="21" t="s">
        <v>4152</v>
      </c>
      <c r="Q1365" s="20" t="s">
        <v>4012</v>
      </c>
      <c r="R1365" s="21" t="s">
        <v>4153</v>
      </c>
      <c r="S1365" s="21" t="s">
        <v>4133</v>
      </c>
      <c r="T1365" s="20">
        <v>50182</v>
      </c>
      <c r="U1365" s="20">
        <v>1</v>
      </c>
      <c r="V1365" s="20">
        <v>0</v>
      </c>
      <c r="W1365" s="20" t="s">
        <v>8476</v>
      </c>
      <c r="X1365" s="20" t="s">
        <v>8478</v>
      </c>
      <c r="Y1365" s="22">
        <v>45942.729473645799</v>
      </c>
      <c r="AA1365" s="20" t="s">
        <v>4134</v>
      </c>
      <c r="AB1365" s="27">
        <v>9106059303</v>
      </c>
      <c r="AC1365" s="25" t="str">
        <f>VLOOKUP(AB1365,Data!AF:AG,2,0)</f>
        <v>9106059303-00487170</v>
      </c>
      <c r="AE1365" s="25" t="str">
        <f>VLOOKUP(AC1365,Data!A:G,7,0)</f>
        <v>00487170</v>
      </c>
      <c r="AF1365" s="25" t="str">
        <f>VLOOKUP(AC1365,Data!A:D,4,0)</f>
        <v>12/10/2025</v>
      </c>
      <c r="AG1365" s="20" t="s">
        <v>55</v>
      </c>
      <c r="AH1365" s="25" t="s">
        <v>12053</v>
      </c>
      <c r="AI1365" s="25" t="str">
        <f>VLOOKUP(AG1365,'mã win'!B:K,10,0)</f>
        <v>B</v>
      </c>
      <c r="AJ1365" s="20" t="str">
        <f>VLOOKUP(Q1365,'mã sp'!A:B,2,0)</f>
        <v>GTLX250G</v>
      </c>
      <c r="AK1365" s="25" t="str">
        <f>VLOOKUP(AC1365,Data!A:F,6,0)</f>
        <v>K25TTM</v>
      </c>
      <c r="AL1365" s="20" t="str">
        <f t="shared" si="84"/>
        <v>4681 WM+ HNI Thôn Xâm Dương 3</v>
      </c>
      <c r="AM1365" s="20" t="str">
        <f>VLOOKUP(AC1365,Data!A:M,13,0)</f>
        <v>0104918404-002</v>
      </c>
      <c r="AN1365" s="20">
        <f>MATCH(L1365,[1]Khach_hang!$O:$O,0)</f>
        <v>1303</v>
      </c>
      <c r="AO1365" s="20" t="str">
        <f t="shared" si="85"/>
        <v>WIN4681</v>
      </c>
      <c r="AP1365" s="20" t="str">
        <f>IF(AND(AM1365="0104918404",AO1365=""),"WIN"&amp;L1365,IF(AO1365="",VLOOKUP(AM1365,'mã win'!B:J,9,0),""))</f>
        <v/>
      </c>
      <c r="AQ1365" s="25" t="str">
        <f t="shared" si="86"/>
        <v>WIN4681</v>
      </c>
      <c r="AR1365" s="1">
        <f t="shared" si="87"/>
        <v>54196.56</v>
      </c>
    </row>
    <row r="1366" spans="1:44" x14ac:dyDescent="0.25">
      <c r="A1366" s="20">
        <v>8886</v>
      </c>
      <c r="B1366" s="21">
        <v>9106059370</v>
      </c>
      <c r="C1366" s="22">
        <v>45942</v>
      </c>
      <c r="D1366" s="22">
        <v>45947</v>
      </c>
      <c r="E1366" s="23">
        <v>45942.731840972199</v>
      </c>
      <c r="F1366" s="21" t="s">
        <v>8479</v>
      </c>
      <c r="G1366" s="22"/>
      <c r="H1366" s="20" t="s">
        <v>4127</v>
      </c>
      <c r="I1366" s="21" t="s">
        <v>4128</v>
      </c>
      <c r="J1366" s="20" t="s">
        <v>4129</v>
      </c>
      <c r="K1366" s="20" t="s">
        <v>4130</v>
      </c>
      <c r="L1366" s="21" t="s">
        <v>6053</v>
      </c>
      <c r="M1366" s="20" t="s">
        <v>6054</v>
      </c>
      <c r="N1366" s="20" t="s">
        <v>6055</v>
      </c>
      <c r="O1366" s="20">
        <v>10</v>
      </c>
      <c r="P1366" s="21" t="s">
        <v>4137</v>
      </c>
      <c r="Q1366" s="20" t="s">
        <v>4098</v>
      </c>
      <c r="R1366" s="21" t="s">
        <v>4138</v>
      </c>
      <c r="S1366" s="21" t="s">
        <v>4133</v>
      </c>
      <c r="T1366" s="20">
        <v>111058</v>
      </c>
      <c r="U1366" s="20">
        <v>2</v>
      </c>
      <c r="V1366" s="20">
        <v>0</v>
      </c>
      <c r="W1366" s="20" t="s">
        <v>6054</v>
      </c>
      <c r="Y1366" s="22">
        <v>45942.731840162</v>
      </c>
      <c r="AA1366" s="20" t="s">
        <v>4134</v>
      </c>
      <c r="AB1366" s="27">
        <v>9106059370</v>
      </c>
      <c r="AC1366" s="25" t="str">
        <f>VLOOKUP(AB1366,Data!AF:AG,2,0)</f>
        <v>9106059370-00009816</v>
      </c>
      <c r="AE1366" s="25" t="str">
        <f>VLOOKUP(AC1366,Data!A:G,7,0)</f>
        <v>00009816</v>
      </c>
      <c r="AF1366" s="25" t="str">
        <f>VLOOKUP(AC1366,Data!A:D,4,0)</f>
        <v>12/10/2025</v>
      </c>
      <c r="AG1366" s="20" t="s">
        <v>431</v>
      </c>
      <c r="AH1366" s="25" t="s">
        <v>3864</v>
      </c>
      <c r="AI1366" s="25" t="str">
        <f>VLOOKUP(AG1366,'mã win'!B:K,10,0)</f>
        <v>B</v>
      </c>
      <c r="AJ1366" s="20" t="str">
        <f>VLOOKUP(Q1366,'mã sp'!A:B,2,0)</f>
        <v>GM500</v>
      </c>
      <c r="AK1366" s="25" t="str">
        <f>VLOOKUP(AC1366,Data!A:F,6,0)</f>
        <v>K25TTM</v>
      </c>
      <c r="AL1366" s="20" t="str">
        <f t="shared" si="84"/>
        <v>5990 WM+ BGG Đức Nghiêm, Hiệp Hòa</v>
      </c>
      <c r="AM1366" s="20" t="str">
        <f>VLOOKUP(AC1366,Data!A:M,13,0)</f>
        <v>0104918404-065</v>
      </c>
      <c r="AO1366" s="20" t="str">
        <f t="shared" si="85"/>
        <v/>
      </c>
      <c r="AP1366" s="20" t="str">
        <f>IF(AND(AM1366="0104918404",AO1366=""),"WIN"&amp;L1366,IF(AO1366="",VLOOKUP(AM1366,'mã win'!B:J,9,0),""))</f>
        <v>WIN-065</v>
      </c>
      <c r="AQ1366" s="25" t="str">
        <f t="shared" si="86"/>
        <v>WIN-065</v>
      </c>
      <c r="AR1366" s="1">
        <f t="shared" si="87"/>
        <v>239885.28</v>
      </c>
    </row>
    <row r="1367" spans="1:44" x14ac:dyDescent="0.25">
      <c r="A1367" s="20">
        <v>8887</v>
      </c>
      <c r="B1367" s="21">
        <v>9106059323</v>
      </c>
      <c r="C1367" s="22">
        <v>45942</v>
      </c>
      <c r="D1367" s="22">
        <v>45942</v>
      </c>
      <c r="E1367" s="23">
        <v>45942.732531793998</v>
      </c>
      <c r="F1367" s="21" t="s">
        <v>8480</v>
      </c>
      <c r="G1367" s="22"/>
      <c r="H1367" s="20" t="s">
        <v>4127</v>
      </c>
      <c r="I1367" s="21" t="s">
        <v>4128</v>
      </c>
      <c r="J1367" s="20" t="s">
        <v>4129</v>
      </c>
      <c r="K1367" s="20" t="s">
        <v>4130</v>
      </c>
      <c r="L1367" s="21" t="s">
        <v>6095</v>
      </c>
      <c r="M1367" s="20" t="s">
        <v>6096</v>
      </c>
      <c r="N1367" s="20" t="s">
        <v>6097</v>
      </c>
      <c r="O1367" s="20">
        <v>10</v>
      </c>
      <c r="P1367" s="21" t="s">
        <v>4141</v>
      </c>
      <c r="Q1367" s="20" t="s">
        <v>4058</v>
      </c>
      <c r="R1367" s="21" t="s">
        <v>4142</v>
      </c>
      <c r="S1367" s="21" t="s">
        <v>4133</v>
      </c>
      <c r="T1367" s="20">
        <v>37720</v>
      </c>
      <c r="U1367" s="20">
        <v>1</v>
      </c>
      <c r="V1367" s="20">
        <v>0</v>
      </c>
      <c r="W1367" s="20" t="s">
        <v>6096</v>
      </c>
      <c r="Y1367" s="22">
        <v>45942.732531250003</v>
      </c>
      <c r="AA1367" s="20" t="s">
        <v>4134</v>
      </c>
      <c r="AB1367" s="27">
        <v>9106059323</v>
      </c>
      <c r="AC1367" s="25" t="str">
        <f>VLOOKUP(AB1367,Data!AF:AG,2,0)</f>
        <v>9106059323-00018916</v>
      </c>
      <c r="AE1367" s="25" t="str">
        <f>VLOOKUP(AC1367,Data!A:G,7,0)</f>
        <v>00018916</v>
      </c>
      <c r="AF1367" s="25" t="str">
        <f>VLOOKUP(AC1367,Data!A:D,4,0)</f>
        <v>12/10/2025</v>
      </c>
      <c r="AG1367" s="20" t="s">
        <v>33</v>
      </c>
      <c r="AH1367" s="25" t="s">
        <v>3737</v>
      </c>
      <c r="AI1367" s="25" t="str">
        <f>VLOOKUP(AG1367,'mã win'!B:K,10,0)</f>
        <v>B</v>
      </c>
      <c r="AJ1367" s="20" t="str">
        <f>VLOOKUP(Q1367,'mã sp'!A:B,2,0)</f>
        <v>MNH250</v>
      </c>
      <c r="AK1367" s="25" t="str">
        <f>VLOOKUP(AC1367,Data!A:F,6,0)</f>
        <v>K25TTM</v>
      </c>
      <c r="AL1367" s="20" t="str">
        <f t="shared" si="84"/>
        <v>6927 WM+ BNH Khu phố Tiền Trong</v>
      </c>
      <c r="AM1367" s="20" t="str">
        <f>VLOOKUP(AC1367,Data!A:M,13,0)</f>
        <v>0104918404-031</v>
      </c>
      <c r="AO1367" s="20" t="str">
        <f t="shared" si="85"/>
        <v/>
      </c>
      <c r="AP1367" s="20" t="str">
        <f>IF(AND(AM1367="0104918404",AO1367=""),"WIN"&amp;L1367,IF(AO1367="",VLOOKUP(AM1367,'mã win'!B:J,9,0),""))</f>
        <v>WIN-031</v>
      </c>
      <c r="AQ1367" s="25" t="str">
        <f t="shared" si="86"/>
        <v>WIN-031</v>
      </c>
      <c r="AR1367" s="1">
        <f t="shared" si="87"/>
        <v>40737.599999999999</v>
      </c>
    </row>
    <row r="1368" spans="1:44" x14ac:dyDescent="0.25">
      <c r="A1368" s="20">
        <v>8888</v>
      </c>
      <c r="B1368" s="21">
        <v>9106059391</v>
      </c>
      <c r="C1368" s="22">
        <v>45942</v>
      </c>
      <c r="D1368" s="22">
        <v>45947</v>
      </c>
      <c r="E1368" s="23">
        <v>45942.738902395802</v>
      </c>
      <c r="F1368" s="21" t="s">
        <v>8481</v>
      </c>
      <c r="G1368" s="22"/>
      <c r="H1368" s="20" t="s">
        <v>4127</v>
      </c>
      <c r="I1368" s="21" t="s">
        <v>4128</v>
      </c>
      <c r="J1368" s="20" t="s">
        <v>4129</v>
      </c>
      <c r="K1368" s="20" t="s">
        <v>4130</v>
      </c>
      <c r="L1368" s="21" t="s">
        <v>6709</v>
      </c>
      <c r="M1368" s="20" t="s">
        <v>6710</v>
      </c>
      <c r="N1368" s="20" t="s">
        <v>6711</v>
      </c>
      <c r="O1368" s="20">
        <v>10</v>
      </c>
      <c r="P1368" s="21" t="s">
        <v>4137</v>
      </c>
      <c r="Q1368" s="20" t="s">
        <v>4098</v>
      </c>
      <c r="R1368" s="21" t="s">
        <v>4138</v>
      </c>
      <c r="S1368" s="21" t="s">
        <v>4133</v>
      </c>
      <c r="T1368" s="20">
        <v>111058</v>
      </c>
      <c r="U1368" s="20">
        <v>1</v>
      </c>
      <c r="V1368" s="20">
        <v>0</v>
      </c>
      <c r="W1368" s="20" t="s">
        <v>6710</v>
      </c>
      <c r="X1368" s="20" t="s">
        <v>4161</v>
      </c>
      <c r="Y1368" s="22">
        <v>45942.738902696801</v>
      </c>
      <c r="AA1368" s="20" t="s">
        <v>4134</v>
      </c>
      <c r="AB1368" s="27">
        <v>9106059391</v>
      </c>
      <c r="AC1368" s="25" t="str">
        <f>VLOOKUP(AB1368,Data!AF:AG,2,0)</f>
        <v>9106059391-00487197</v>
      </c>
      <c r="AE1368" s="25" t="str">
        <f>VLOOKUP(AC1368,Data!A:G,7,0)</f>
        <v>00487197</v>
      </c>
      <c r="AF1368" s="25" t="str">
        <f>VLOOKUP(AC1368,Data!A:D,4,0)</f>
        <v>12/10/2025</v>
      </c>
      <c r="AG1368" s="20" t="s">
        <v>55</v>
      </c>
      <c r="AH1368" s="25" t="s">
        <v>10064</v>
      </c>
      <c r="AI1368" s="25" t="str">
        <f>VLOOKUP(AG1368,'mã win'!B:K,10,0)</f>
        <v>B</v>
      </c>
      <c r="AJ1368" s="20" t="str">
        <f>VLOOKUP(Q1368,'mã sp'!A:B,2,0)</f>
        <v>GM500</v>
      </c>
      <c r="AK1368" s="25" t="str">
        <f>VLOOKUP(AC1368,Data!A:F,6,0)</f>
        <v>K25TTM</v>
      </c>
      <c r="AL1368" s="20" t="str">
        <f t="shared" si="84"/>
        <v>2816 WM+ HNI 198 Hoàng Mai</v>
      </c>
      <c r="AM1368" s="20" t="str">
        <f>VLOOKUP(AC1368,Data!A:M,13,0)</f>
        <v>0104918404-002</v>
      </c>
      <c r="AN1368" s="20">
        <f>MATCH(L1368,[1]Khach_hang!$O:$O,0)</f>
        <v>378</v>
      </c>
      <c r="AO1368" s="20" t="str">
        <f t="shared" si="85"/>
        <v>WIN2816</v>
      </c>
      <c r="AP1368" s="20" t="str">
        <f>IF(AND(AM1368="0104918404",AO1368=""),"WIN"&amp;L1368,IF(AO1368="",VLOOKUP(AM1368,'mã win'!B:J,9,0),""))</f>
        <v/>
      </c>
      <c r="AQ1368" s="25" t="str">
        <f t="shared" si="86"/>
        <v>WIN2816</v>
      </c>
      <c r="AR1368" s="1">
        <f t="shared" si="87"/>
        <v>119942.64</v>
      </c>
    </row>
    <row r="1369" spans="1:44" x14ac:dyDescent="0.25">
      <c r="A1369" s="20">
        <v>8889</v>
      </c>
      <c r="B1369" s="21">
        <v>9106059391</v>
      </c>
      <c r="C1369" s="22">
        <v>45942</v>
      </c>
      <c r="D1369" s="22">
        <v>45947</v>
      </c>
      <c r="E1369" s="23">
        <v>45942.738902395802</v>
      </c>
      <c r="F1369" s="21" t="s">
        <v>8481</v>
      </c>
      <c r="G1369" s="22"/>
      <c r="H1369" s="20" t="s">
        <v>4127</v>
      </c>
      <c r="I1369" s="21" t="s">
        <v>4128</v>
      </c>
      <c r="J1369" s="20" t="s">
        <v>4129</v>
      </c>
      <c r="K1369" s="20" t="s">
        <v>4130</v>
      </c>
      <c r="L1369" s="21" t="s">
        <v>6709</v>
      </c>
      <c r="M1369" s="20" t="s">
        <v>6710</v>
      </c>
      <c r="N1369" s="20" t="s">
        <v>6711</v>
      </c>
      <c r="O1369" s="20">
        <v>20</v>
      </c>
      <c r="P1369" s="21" t="s">
        <v>4152</v>
      </c>
      <c r="Q1369" s="20" t="s">
        <v>4012</v>
      </c>
      <c r="R1369" s="21" t="s">
        <v>4153</v>
      </c>
      <c r="S1369" s="21" t="s">
        <v>4133</v>
      </c>
      <c r="T1369" s="20">
        <v>50182</v>
      </c>
      <c r="U1369" s="20">
        <v>1</v>
      </c>
      <c r="V1369" s="20">
        <v>0</v>
      </c>
      <c r="W1369" s="20" t="s">
        <v>6710</v>
      </c>
      <c r="X1369" s="20" t="s">
        <v>4161</v>
      </c>
      <c r="Y1369" s="22">
        <v>45942.738902696801</v>
      </c>
      <c r="AA1369" s="20" t="s">
        <v>4134</v>
      </c>
      <c r="AB1369" s="27">
        <v>9106059391</v>
      </c>
      <c r="AC1369" s="25" t="str">
        <f>VLOOKUP(AB1369,Data!AF:AG,2,0)</f>
        <v>9106059391-00487197</v>
      </c>
      <c r="AE1369" s="25" t="str">
        <f>VLOOKUP(AC1369,Data!A:G,7,0)</f>
        <v>00487197</v>
      </c>
      <c r="AF1369" s="25" t="str">
        <f>VLOOKUP(AC1369,Data!A:D,4,0)</f>
        <v>12/10/2025</v>
      </c>
      <c r="AG1369" s="20" t="s">
        <v>55</v>
      </c>
      <c r="AH1369" s="25" t="s">
        <v>10064</v>
      </c>
      <c r="AI1369" s="25" t="str">
        <f>VLOOKUP(AG1369,'mã win'!B:K,10,0)</f>
        <v>B</v>
      </c>
      <c r="AJ1369" s="20" t="str">
        <f>VLOOKUP(Q1369,'mã sp'!A:B,2,0)</f>
        <v>GTLX250G</v>
      </c>
      <c r="AK1369" s="25" t="str">
        <f>VLOOKUP(AC1369,Data!A:F,6,0)</f>
        <v>K25TTM</v>
      </c>
      <c r="AL1369" s="20" t="str">
        <f t="shared" si="84"/>
        <v>2816 WM+ HNI 198 Hoàng Mai</v>
      </c>
      <c r="AM1369" s="20" t="str">
        <f>VLOOKUP(AC1369,Data!A:M,13,0)</f>
        <v>0104918404-002</v>
      </c>
      <c r="AN1369" s="20">
        <f>MATCH(L1369,[1]Khach_hang!$O:$O,0)</f>
        <v>378</v>
      </c>
      <c r="AO1369" s="20" t="str">
        <f t="shared" si="85"/>
        <v>WIN2816</v>
      </c>
      <c r="AP1369" s="20" t="str">
        <f>IF(AND(AM1369="0104918404",AO1369=""),"WIN"&amp;L1369,IF(AO1369="",VLOOKUP(AM1369,'mã win'!B:J,9,0),""))</f>
        <v/>
      </c>
      <c r="AQ1369" s="25" t="str">
        <f t="shared" si="86"/>
        <v>WIN2816</v>
      </c>
      <c r="AR1369" s="1">
        <f t="shared" si="87"/>
        <v>54196.56</v>
      </c>
    </row>
    <row r="1370" spans="1:44" x14ac:dyDescent="0.25">
      <c r="A1370" s="20">
        <v>8890</v>
      </c>
      <c r="B1370" s="21">
        <v>9106059502</v>
      </c>
      <c r="C1370" s="22">
        <v>45942</v>
      </c>
      <c r="D1370" s="22">
        <v>45947</v>
      </c>
      <c r="E1370" s="23">
        <v>45942.773960763901</v>
      </c>
      <c r="F1370" s="21" t="s">
        <v>8482</v>
      </c>
      <c r="G1370" s="22"/>
      <c r="H1370" s="20" t="s">
        <v>4127</v>
      </c>
      <c r="I1370" s="21" t="s">
        <v>4128</v>
      </c>
      <c r="J1370" s="20" t="s">
        <v>4129</v>
      </c>
      <c r="K1370" s="20" t="s">
        <v>4130</v>
      </c>
      <c r="L1370" s="21" t="s">
        <v>6057</v>
      </c>
      <c r="M1370" s="20" t="s">
        <v>6058</v>
      </c>
      <c r="N1370" s="20" t="s">
        <v>6059</v>
      </c>
      <c r="O1370" s="20">
        <v>10</v>
      </c>
      <c r="P1370" s="21" t="s">
        <v>4135</v>
      </c>
      <c r="Q1370" s="20" t="s">
        <v>4086</v>
      </c>
      <c r="R1370" s="21" t="s">
        <v>4136</v>
      </c>
      <c r="S1370" s="21" t="s">
        <v>4133</v>
      </c>
      <c r="T1370" s="20">
        <v>45588</v>
      </c>
      <c r="U1370" s="20">
        <v>1</v>
      </c>
      <c r="V1370" s="20">
        <v>0</v>
      </c>
      <c r="W1370" s="20" t="s">
        <v>6058</v>
      </c>
      <c r="Y1370" s="22">
        <v>45942.773960763901</v>
      </c>
      <c r="AA1370" s="20" t="s">
        <v>4134</v>
      </c>
      <c r="AB1370" s="27">
        <v>9106059502</v>
      </c>
      <c r="AC1370" s="25" t="str">
        <f>VLOOKUP(AB1370,Data!AF:AG,2,0)</f>
        <v>9106059502-00082026</v>
      </c>
      <c r="AE1370" s="25" t="str">
        <f>VLOOKUP(AC1370,Data!A:G,7,0)</f>
        <v>00082026</v>
      </c>
      <c r="AF1370" s="25" t="str">
        <f>VLOOKUP(AC1370,Data!A:D,4,0)</f>
        <v>12/10/2025</v>
      </c>
      <c r="AG1370" s="20" t="s">
        <v>64</v>
      </c>
      <c r="AH1370" s="25" t="s">
        <v>3639</v>
      </c>
      <c r="AI1370" s="25" t="str">
        <f>VLOOKUP(AG1370,'mã win'!B:K,10,0)</f>
        <v>N</v>
      </c>
      <c r="AJ1370" s="20" t="str">
        <f>VLOOKUP(Q1370,'mã sp'!A:B,2,0)</f>
        <v>TH200</v>
      </c>
      <c r="AK1370" s="25" t="str">
        <f>VLOOKUP(AC1370,Data!A:F,6,0)</f>
        <v>K25TTM</v>
      </c>
      <c r="AL1370" s="20" t="str">
        <f t="shared" si="84"/>
        <v>2AJL WM+ DNG 111 Phan Văn Đáng</v>
      </c>
      <c r="AM1370" s="20" t="str">
        <f>VLOOKUP(AC1370,Data!A:M,13,0)</f>
        <v>0104918404-009</v>
      </c>
      <c r="AO1370" s="20" t="str">
        <f t="shared" si="85"/>
        <v/>
      </c>
      <c r="AP1370" s="20" t="str">
        <f>IF(AND(AM1370="0104918404",AO1370=""),"WIN"&amp;L1370,IF(AO1370="",VLOOKUP(AM1370,'mã win'!B:J,9,0),""))</f>
        <v>WIN-DNG-01-009</v>
      </c>
      <c r="AQ1370" s="25" t="str">
        <f t="shared" si="86"/>
        <v>WIN-DNG-01-009</v>
      </c>
      <c r="AR1370" s="1">
        <f t="shared" si="87"/>
        <v>49235.040000000001</v>
      </c>
    </row>
    <row r="1371" spans="1:44" x14ac:dyDescent="0.25">
      <c r="A1371" s="20">
        <v>8891</v>
      </c>
      <c r="B1371" s="21">
        <v>9106059514</v>
      </c>
      <c r="C1371" s="22">
        <v>45942</v>
      </c>
      <c r="D1371" s="22">
        <v>45947</v>
      </c>
      <c r="E1371" s="23">
        <v>45942.781763194398</v>
      </c>
      <c r="F1371" s="21" t="s">
        <v>8483</v>
      </c>
      <c r="G1371" s="22"/>
      <c r="H1371" s="20" t="s">
        <v>4127</v>
      </c>
      <c r="I1371" s="21" t="s">
        <v>4128</v>
      </c>
      <c r="J1371" s="20" t="s">
        <v>4129</v>
      </c>
      <c r="K1371" s="20" t="s">
        <v>4130</v>
      </c>
      <c r="L1371" s="21" t="s">
        <v>5678</v>
      </c>
      <c r="M1371" s="20" t="s">
        <v>5679</v>
      </c>
      <c r="N1371" s="20" t="s">
        <v>5680</v>
      </c>
      <c r="O1371" s="20">
        <v>10</v>
      </c>
      <c r="P1371" s="21" t="s">
        <v>4137</v>
      </c>
      <c r="Q1371" s="20" t="s">
        <v>4098</v>
      </c>
      <c r="R1371" s="21" t="s">
        <v>4138</v>
      </c>
      <c r="S1371" s="21" t="s">
        <v>4133</v>
      </c>
      <c r="T1371" s="20">
        <v>111058</v>
      </c>
      <c r="U1371" s="20">
        <v>2</v>
      </c>
      <c r="V1371" s="20">
        <v>0</v>
      </c>
      <c r="W1371" s="20" t="s">
        <v>5679</v>
      </c>
      <c r="Y1371" s="22">
        <v>45942.781763113402</v>
      </c>
      <c r="AA1371" s="20" t="s">
        <v>4134</v>
      </c>
      <c r="AB1371" s="27">
        <v>9106059514</v>
      </c>
      <c r="AC1371" s="25" t="str">
        <f>VLOOKUP(AB1371,Data!AF:AG,2,0)</f>
        <v>9106059514-00487227</v>
      </c>
      <c r="AE1371" s="25" t="str">
        <f>VLOOKUP(AC1371,Data!A:G,7,0)</f>
        <v>00487227</v>
      </c>
      <c r="AF1371" s="25" t="str">
        <f>VLOOKUP(AC1371,Data!A:D,4,0)</f>
        <v>12/10/2025</v>
      </c>
      <c r="AG1371" s="20" t="s">
        <v>55</v>
      </c>
      <c r="AH1371" s="25" t="s">
        <v>14551</v>
      </c>
      <c r="AI1371" s="25" t="str">
        <f>VLOOKUP(AG1371,'mã win'!B:K,10,0)</f>
        <v>B</v>
      </c>
      <c r="AJ1371" s="20" t="str">
        <f>VLOOKUP(Q1371,'mã sp'!A:B,2,0)</f>
        <v>GM500</v>
      </c>
      <c r="AK1371" s="25" t="str">
        <f>VLOOKUP(AC1371,Data!A:F,6,0)</f>
        <v>K25TTM</v>
      </c>
      <c r="AL1371" s="20" t="str">
        <f t="shared" si="84"/>
        <v>2168 WM+ HNI 70 Lê Trọng Tấn</v>
      </c>
      <c r="AM1371" s="20" t="str">
        <f>VLOOKUP(AC1371,Data!A:M,13,0)</f>
        <v>0104918404-002</v>
      </c>
      <c r="AN1371" s="20">
        <f>MATCH(L1371,[1]Khach_hang!$O:$O,0)</f>
        <v>197</v>
      </c>
      <c r="AO1371" s="20" t="str">
        <f t="shared" si="85"/>
        <v>WIN2168</v>
      </c>
      <c r="AP1371" s="20" t="str">
        <f>IF(AND(AM1371="0104918404",AO1371=""),"WIN"&amp;L1371,IF(AO1371="",VLOOKUP(AM1371,'mã win'!B:J,9,0),""))</f>
        <v/>
      </c>
      <c r="AQ1371" s="25" t="str">
        <f t="shared" si="86"/>
        <v>WIN2168</v>
      </c>
      <c r="AR1371" s="1">
        <f t="shared" si="87"/>
        <v>239885.28</v>
      </c>
    </row>
    <row r="1372" spans="1:44" x14ac:dyDescent="0.25">
      <c r="A1372" s="20">
        <v>8892</v>
      </c>
      <c r="B1372" s="21">
        <v>9106059532</v>
      </c>
      <c r="C1372" s="22">
        <v>45942</v>
      </c>
      <c r="D1372" s="22">
        <v>45947</v>
      </c>
      <c r="E1372" s="23">
        <v>45942.785873923604</v>
      </c>
      <c r="F1372" s="21" t="s">
        <v>8484</v>
      </c>
      <c r="G1372" s="22"/>
      <c r="H1372" s="20" t="s">
        <v>4127</v>
      </c>
      <c r="I1372" s="21" t="s">
        <v>4128</v>
      </c>
      <c r="J1372" s="20" t="s">
        <v>4129</v>
      </c>
      <c r="K1372" s="20" t="s">
        <v>4130</v>
      </c>
      <c r="L1372" s="21" t="s">
        <v>8485</v>
      </c>
      <c r="M1372" s="20" t="s">
        <v>8486</v>
      </c>
      <c r="N1372" s="20" t="s">
        <v>8487</v>
      </c>
      <c r="O1372" s="20">
        <v>10</v>
      </c>
      <c r="P1372" s="21" t="s">
        <v>4137</v>
      </c>
      <c r="Q1372" s="20" t="s">
        <v>4098</v>
      </c>
      <c r="R1372" s="21" t="s">
        <v>4138</v>
      </c>
      <c r="S1372" s="21" t="s">
        <v>4133</v>
      </c>
      <c r="T1372" s="20">
        <v>111058</v>
      </c>
      <c r="U1372" s="20">
        <v>2</v>
      </c>
      <c r="V1372" s="20">
        <v>0</v>
      </c>
      <c r="W1372" s="20" t="s">
        <v>8486</v>
      </c>
      <c r="Y1372" s="22">
        <v>45942.785876620401</v>
      </c>
      <c r="Z1372" s="20" t="s">
        <v>8488</v>
      </c>
      <c r="AA1372" s="20" t="s">
        <v>4134</v>
      </c>
      <c r="AB1372" s="27">
        <v>9106059532</v>
      </c>
      <c r="AC1372" s="25" t="str">
        <f>VLOOKUP(AB1372,Data!AF:AG,2,0)</f>
        <v>9106059532-00004065</v>
      </c>
      <c r="AE1372" s="25" t="str">
        <f>VLOOKUP(AC1372,Data!A:G,7,0)</f>
        <v>00004065</v>
      </c>
      <c r="AF1372" s="25" t="str">
        <f>VLOOKUP(AC1372,Data!A:D,4,0)</f>
        <v>12/10/2025</v>
      </c>
      <c r="AG1372" s="20" t="s">
        <v>764</v>
      </c>
      <c r="AH1372" s="25" t="s">
        <v>3754</v>
      </c>
      <c r="AI1372" s="25" t="str">
        <f>VLOOKUP(AG1372,'mã win'!B:K,10,0)</f>
        <v>B</v>
      </c>
      <c r="AJ1372" s="20" t="str">
        <f>VLOOKUP(Q1372,'mã sp'!A:B,2,0)</f>
        <v>GM500</v>
      </c>
      <c r="AK1372" s="25" t="str">
        <f>VLOOKUP(AC1372,Data!A:F,6,0)</f>
        <v>K25TTM</v>
      </c>
      <c r="AL1372" s="20" t="str">
        <f t="shared" si="84"/>
        <v>5898 WM+ YBI 326 Điện Biên</v>
      </c>
      <c r="AM1372" s="20" t="str">
        <f>VLOOKUP(AC1372,Data!A:M,13,0)</f>
        <v>0104918404-035</v>
      </c>
      <c r="AO1372" s="20" t="str">
        <f t="shared" si="85"/>
        <v/>
      </c>
      <c r="AP1372" s="20" t="str">
        <f>IF(AND(AM1372="0104918404",AO1372=""),"WIN"&amp;L1372,IF(AO1372="",VLOOKUP(AM1372,'mã win'!B:J,9,0),""))</f>
        <v>WIN-035</v>
      </c>
      <c r="AQ1372" s="25" t="str">
        <f t="shared" si="86"/>
        <v>WIN-035</v>
      </c>
      <c r="AR1372" s="1">
        <f t="shared" si="87"/>
        <v>239885.28</v>
      </c>
    </row>
    <row r="1373" spans="1:44" x14ac:dyDescent="0.25">
      <c r="A1373" s="20">
        <v>8893</v>
      </c>
      <c r="B1373" s="21">
        <v>9106059556</v>
      </c>
      <c r="C1373" s="22">
        <v>45942</v>
      </c>
      <c r="D1373" s="22">
        <v>45947</v>
      </c>
      <c r="E1373" s="23">
        <v>45942.788734178197</v>
      </c>
      <c r="F1373" s="21" t="s">
        <v>8489</v>
      </c>
      <c r="G1373" s="22"/>
      <c r="H1373" s="20" t="s">
        <v>4127</v>
      </c>
      <c r="I1373" s="21" t="s">
        <v>4128</v>
      </c>
      <c r="J1373" s="20" t="s">
        <v>4129</v>
      </c>
      <c r="K1373" s="20" t="s">
        <v>4130</v>
      </c>
      <c r="L1373" s="21" t="s">
        <v>4654</v>
      </c>
      <c r="M1373" s="20" t="s">
        <v>4655</v>
      </c>
      <c r="N1373" s="20" t="s">
        <v>4656</v>
      </c>
      <c r="O1373" s="20">
        <v>10</v>
      </c>
      <c r="P1373" s="21" t="s">
        <v>4135</v>
      </c>
      <c r="Q1373" s="20" t="s">
        <v>4086</v>
      </c>
      <c r="R1373" s="21" t="s">
        <v>4136</v>
      </c>
      <c r="S1373" s="21" t="s">
        <v>4133</v>
      </c>
      <c r="T1373" s="20">
        <v>45588</v>
      </c>
      <c r="U1373" s="20">
        <v>3</v>
      </c>
      <c r="V1373" s="20">
        <v>0</v>
      </c>
      <c r="W1373" s="20" t="s">
        <v>4657</v>
      </c>
      <c r="Y1373" s="22">
        <v>45942.7887350694</v>
      </c>
      <c r="AA1373" s="20" t="s">
        <v>4134</v>
      </c>
      <c r="AB1373" s="27">
        <v>9106059556</v>
      </c>
      <c r="AC1373" s="25" t="str">
        <f>VLOOKUP(AB1373,Data!AF:AG,2,0)</f>
        <v>9106059556-00010924</v>
      </c>
      <c r="AE1373" s="25" t="str">
        <f>VLOOKUP(AC1373,Data!A:G,7,0)</f>
        <v>00010924</v>
      </c>
      <c r="AF1373" s="25" t="str">
        <f>VLOOKUP(AC1373,Data!A:D,4,0)</f>
        <v>12/10/2025</v>
      </c>
      <c r="AG1373" s="20" t="s">
        <v>839</v>
      </c>
      <c r="AH1373" s="25" t="s">
        <v>3880</v>
      </c>
      <c r="AI1373" s="25" t="str">
        <f>VLOOKUP(AG1373,'mã win'!B:K,10,0)</f>
        <v>N</v>
      </c>
      <c r="AJ1373" s="20" t="str">
        <f>VLOOKUP(Q1373,'mã sp'!A:B,2,0)</f>
        <v>TH200</v>
      </c>
      <c r="AK1373" s="25" t="str">
        <f>VLOOKUP(AC1373,Data!A:F,6,0)</f>
        <v>K25TTM</v>
      </c>
      <c r="AL1373" s="20" t="str">
        <f t="shared" si="84"/>
        <v>6936 WM+ QTI 48 Trần Hưng Đạo, Đông Hà</v>
      </c>
      <c r="AM1373" s="20" t="str">
        <f>VLOOKUP(AC1373,Data!A:M,13,0)</f>
        <v>0104918404-070</v>
      </c>
      <c r="AO1373" s="20" t="str">
        <f t="shared" si="85"/>
        <v/>
      </c>
      <c r="AP1373" s="20" t="str">
        <f>IF(AND(AM1373="0104918404",AO1373=""),"WIN"&amp;L1373,IF(AO1373="",VLOOKUP(AM1373,'mã win'!B:J,9,0),""))</f>
        <v>WIN-070</v>
      </c>
      <c r="AQ1373" s="25" t="str">
        <f t="shared" si="86"/>
        <v>WIN-070</v>
      </c>
      <c r="AR1373" s="1">
        <f t="shared" si="87"/>
        <v>147705.12</v>
      </c>
    </row>
    <row r="1374" spans="1:44" x14ac:dyDescent="0.25">
      <c r="A1374" s="20">
        <v>8894</v>
      </c>
      <c r="B1374" s="21">
        <v>9106059650</v>
      </c>
      <c r="C1374" s="22">
        <v>45942</v>
      </c>
      <c r="D1374" s="22">
        <v>45942</v>
      </c>
      <c r="E1374" s="23">
        <v>45942.812049039298</v>
      </c>
      <c r="F1374" s="21" t="s">
        <v>8490</v>
      </c>
      <c r="G1374" s="22"/>
      <c r="H1374" s="20" t="s">
        <v>4127</v>
      </c>
      <c r="I1374" s="21" t="s">
        <v>4128</v>
      </c>
      <c r="J1374" s="20" t="s">
        <v>4129</v>
      </c>
      <c r="K1374" s="20" t="s">
        <v>4130</v>
      </c>
      <c r="L1374" s="21" t="s">
        <v>5684</v>
      </c>
      <c r="M1374" s="20" t="s">
        <v>5685</v>
      </c>
      <c r="N1374" s="20" t="s">
        <v>5686</v>
      </c>
      <c r="O1374" s="20">
        <v>10</v>
      </c>
      <c r="P1374" s="21" t="s">
        <v>4141</v>
      </c>
      <c r="Q1374" s="20" t="s">
        <v>4058</v>
      </c>
      <c r="R1374" s="21" t="s">
        <v>4142</v>
      </c>
      <c r="S1374" s="21" t="s">
        <v>4133</v>
      </c>
      <c r="T1374" s="20">
        <v>37720</v>
      </c>
      <c r="U1374" s="20">
        <v>1</v>
      </c>
      <c r="V1374" s="20">
        <v>0</v>
      </c>
      <c r="W1374" s="20" t="s">
        <v>5685</v>
      </c>
      <c r="X1374" s="20" t="s">
        <v>5565</v>
      </c>
      <c r="Y1374" s="22">
        <v>45942.812048761603</v>
      </c>
      <c r="AA1374" s="20" t="s">
        <v>4134</v>
      </c>
      <c r="AB1374" s="27">
        <v>9106059650</v>
      </c>
      <c r="AC1374" s="25" t="str">
        <f>VLOOKUP(AB1374,Data!AF:AG,2,0)</f>
        <v>9106059650-00048131</v>
      </c>
      <c r="AE1374" s="25" t="str">
        <f>VLOOKUP(AC1374,Data!A:G,7,0)</f>
        <v>00048131</v>
      </c>
      <c r="AF1374" s="25" t="str">
        <f>VLOOKUP(AC1374,Data!A:D,4,0)</f>
        <v>12/10/2025</v>
      </c>
      <c r="AG1374" s="20" t="s">
        <v>407</v>
      </c>
      <c r="AH1374" s="25" t="s">
        <v>3627</v>
      </c>
      <c r="AI1374" s="25" t="str">
        <f>VLOOKUP(AG1374,'mã win'!B:K,10,0)</f>
        <v>B</v>
      </c>
      <c r="AJ1374" s="20" t="str">
        <f>VLOOKUP(Q1374,'mã sp'!A:B,2,0)</f>
        <v>MNH250</v>
      </c>
      <c r="AK1374" s="25" t="str">
        <f>VLOOKUP(AC1374,Data!A:F,6,0)</f>
        <v>K25TTM</v>
      </c>
      <c r="AL1374" s="20" t="str">
        <f t="shared" si="84"/>
        <v>4304 WM+ QNH 27 Trần Nhật Duật</v>
      </c>
      <c r="AM1374" s="20" t="str">
        <f>VLOOKUP(AC1374,Data!A:M,13,0)</f>
        <v>0104918404-007</v>
      </c>
      <c r="AO1374" s="20" t="str">
        <f t="shared" si="85"/>
        <v/>
      </c>
      <c r="AP1374" s="20" t="str">
        <f>IF(AND(AM1374="0104918404",AO1374=""),"WIN"&amp;L1374,IF(AO1374="",VLOOKUP(AM1374,'mã win'!B:J,9,0),""))</f>
        <v>WIN-QNH-00-007</v>
      </c>
      <c r="AQ1374" s="25" t="str">
        <f t="shared" si="86"/>
        <v>WIN-QNH-00-007</v>
      </c>
      <c r="AR1374" s="1">
        <f t="shared" si="87"/>
        <v>40737.599999999999</v>
      </c>
    </row>
    <row r="1375" spans="1:44" x14ac:dyDescent="0.25">
      <c r="A1375" s="20">
        <v>8895</v>
      </c>
      <c r="B1375" s="21">
        <v>9106059653</v>
      </c>
      <c r="C1375" s="22">
        <v>45942</v>
      </c>
      <c r="D1375" s="22">
        <v>45947</v>
      </c>
      <c r="E1375" s="23">
        <v>45942.818870717601</v>
      </c>
      <c r="F1375" s="21" t="s">
        <v>8491</v>
      </c>
      <c r="G1375" s="22"/>
      <c r="H1375" s="20" t="s">
        <v>4127</v>
      </c>
      <c r="I1375" s="21" t="s">
        <v>4128</v>
      </c>
      <c r="J1375" s="20" t="s">
        <v>4129</v>
      </c>
      <c r="K1375" s="20" t="s">
        <v>4130</v>
      </c>
      <c r="L1375" s="21" t="s">
        <v>5080</v>
      </c>
      <c r="M1375" s="20" t="s">
        <v>5081</v>
      </c>
      <c r="N1375" s="20" t="s">
        <v>5082</v>
      </c>
      <c r="O1375" s="20">
        <v>10</v>
      </c>
      <c r="P1375" s="21" t="s">
        <v>4137</v>
      </c>
      <c r="Q1375" s="20" t="s">
        <v>4098</v>
      </c>
      <c r="R1375" s="21" t="s">
        <v>4138</v>
      </c>
      <c r="S1375" s="21" t="s">
        <v>4133</v>
      </c>
      <c r="T1375" s="20">
        <v>111058</v>
      </c>
      <c r="U1375" s="20">
        <v>1</v>
      </c>
      <c r="V1375" s="20">
        <v>0</v>
      </c>
      <c r="W1375" s="20" t="s">
        <v>5083</v>
      </c>
      <c r="Y1375" s="22">
        <v>45942.818870335701</v>
      </c>
      <c r="AA1375" s="20" t="s">
        <v>4134</v>
      </c>
      <c r="AB1375" s="27">
        <v>9106059653</v>
      </c>
      <c r="AC1375" s="25" t="str">
        <f>VLOOKUP(AB1375,Data!AF:AG,2,0)</f>
        <v>9106059653-00015120</v>
      </c>
      <c r="AE1375" s="25" t="str">
        <f>VLOOKUP(AC1375,Data!A:G,7,0)</f>
        <v>00015120</v>
      </c>
      <c r="AF1375" s="25" t="str">
        <f>VLOOKUP(AC1375,Data!A:D,4,0)</f>
        <v>12/10/2025</v>
      </c>
      <c r="AG1375" s="20" t="s">
        <v>373</v>
      </c>
      <c r="AH1375" s="25" t="s">
        <v>3612</v>
      </c>
      <c r="AI1375" s="25" t="str">
        <f>VLOOKUP(AG1375,'mã win'!B:K,10,0)</f>
        <v>B</v>
      </c>
      <c r="AJ1375" s="20" t="str">
        <f>VLOOKUP(Q1375,'mã sp'!A:B,2,0)</f>
        <v>GM500</v>
      </c>
      <c r="AK1375" s="25" t="str">
        <f>VLOOKUP(AC1375,Data!A:F,6,0)</f>
        <v>K25TTM</v>
      </c>
      <c r="AL1375" s="20" t="str">
        <f t="shared" si="84"/>
        <v>2AG6 WM+ HTH Phú Thuận Hợp, Nghi Xuân</v>
      </c>
      <c r="AM1375" s="20" t="str">
        <f>VLOOKUP(AC1375,Data!A:M,13,0)</f>
        <v>0104918404-004</v>
      </c>
      <c r="AO1375" s="20" t="str">
        <f t="shared" si="85"/>
        <v/>
      </c>
      <c r="AP1375" s="20" t="str">
        <f>IF(AND(AM1375="0104918404",AO1375=""),"WIN"&amp;L1375,IF(AO1375="",VLOOKUP(AM1375,'mã win'!B:J,9,0),""))</f>
        <v>WIN-HTH-00-004</v>
      </c>
      <c r="AQ1375" s="25" t="str">
        <f t="shared" si="86"/>
        <v>WIN-HTH-00-004</v>
      </c>
      <c r="AR1375" s="1">
        <f t="shared" si="87"/>
        <v>119942.64</v>
      </c>
    </row>
    <row r="1376" spans="1:44" x14ac:dyDescent="0.25">
      <c r="A1376" s="20">
        <v>8896</v>
      </c>
      <c r="B1376" s="21">
        <v>9106059611</v>
      </c>
      <c r="C1376" s="22">
        <v>45942</v>
      </c>
      <c r="D1376" s="22">
        <v>45942</v>
      </c>
      <c r="E1376" s="23">
        <v>45942.834690891199</v>
      </c>
      <c r="F1376" s="21" t="s">
        <v>8492</v>
      </c>
      <c r="G1376" s="22"/>
      <c r="H1376" s="20" t="s">
        <v>4127</v>
      </c>
      <c r="I1376" s="21" t="s">
        <v>4128</v>
      </c>
      <c r="J1376" s="20" t="s">
        <v>4129</v>
      </c>
      <c r="K1376" s="20" t="s">
        <v>4130</v>
      </c>
      <c r="L1376" s="21" t="s">
        <v>6393</v>
      </c>
      <c r="M1376" s="20" t="s">
        <v>6394</v>
      </c>
      <c r="N1376" s="20" t="s">
        <v>6395</v>
      </c>
      <c r="O1376" s="20">
        <v>10</v>
      </c>
      <c r="P1376" s="21" t="s">
        <v>4171</v>
      </c>
      <c r="Q1376" s="20" t="s">
        <v>3998</v>
      </c>
      <c r="R1376" s="21" t="s">
        <v>4172</v>
      </c>
      <c r="S1376" s="21" t="s">
        <v>4133</v>
      </c>
      <c r="T1376" s="20">
        <v>49500</v>
      </c>
      <c r="U1376" s="20">
        <v>1</v>
      </c>
      <c r="V1376" s="20">
        <v>0</v>
      </c>
      <c r="W1376" s="20" t="s">
        <v>6394</v>
      </c>
      <c r="Y1376" s="22">
        <v>45942.834690312498</v>
      </c>
      <c r="AA1376" s="20" t="s">
        <v>4134</v>
      </c>
      <c r="AB1376" s="27">
        <v>9106059611</v>
      </c>
      <c r="AC1376" s="25" t="str">
        <f>VLOOKUP(AB1376,Data!AF:AG,2,0)</f>
        <v>9106059611-00487251</v>
      </c>
      <c r="AE1376" s="25" t="str">
        <f>VLOOKUP(AC1376,Data!A:G,7,0)</f>
        <v>00487251</v>
      </c>
      <c r="AF1376" s="25" t="str">
        <f>VLOOKUP(AC1376,Data!A:D,4,0)</f>
        <v>12/10/2025</v>
      </c>
      <c r="AG1376" s="20" t="s">
        <v>55</v>
      </c>
      <c r="AH1376" s="25" t="s">
        <v>13176</v>
      </c>
      <c r="AI1376" s="25" t="str">
        <f>VLOOKUP(AG1376,'mã win'!B:K,10,0)</f>
        <v>B</v>
      </c>
      <c r="AJ1376" s="20" t="str">
        <f>VLOOKUP(Q1376,'mã sp'!A:B,2,0)</f>
        <v>GL250</v>
      </c>
      <c r="AK1376" s="25" t="str">
        <f>VLOOKUP(AC1376,Data!A:F,6,0)</f>
        <v>K25TTM</v>
      </c>
      <c r="AL1376" s="20" t="str">
        <f t="shared" si="84"/>
        <v>6570 WM+ HNI Động Phí, Ứng Hòa</v>
      </c>
      <c r="AM1376" s="20" t="str">
        <f>VLOOKUP(AC1376,Data!A:M,13,0)</f>
        <v>0104918404-002</v>
      </c>
      <c r="AN1376" s="20">
        <f>MATCH(L1376,[1]Khach_hang!$O:$O,0)</f>
        <v>1869</v>
      </c>
      <c r="AO1376" s="20" t="str">
        <f t="shared" si="85"/>
        <v>WIN6570</v>
      </c>
      <c r="AP1376" s="20" t="str">
        <f>IF(AND(AM1376="0104918404",AO1376=""),"WIN"&amp;L1376,IF(AO1376="",VLOOKUP(AM1376,'mã win'!B:J,9,0),""))</f>
        <v/>
      </c>
      <c r="AQ1376" s="25" t="str">
        <f t="shared" si="86"/>
        <v>WIN6570</v>
      </c>
      <c r="AR1376" s="1">
        <f t="shared" si="87"/>
        <v>53460</v>
      </c>
    </row>
    <row r="1377" spans="1:44" x14ac:dyDescent="0.25">
      <c r="A1377" s="20">
        <v>8897</v>
      </c>
      <c r="B1377" s="21">
        <v>9106059611</v>
      </c>
      <c r="C1377" s="22">
        <v>45942</v>
      </c>
      <c r="D1377" s="22">
        <v>45942</v>
      </c>
      <c r="E1377" s="23">
        <v>45942.834690891199</v>
      </c>
      <c r="F1377" s="21" t="s">
        <v>8492</v>
      </c>
      <c r="G1377" s="22"/>
      <c r="H1377" s="20" t="s">
        <v>4127</v>
      </c>
      <c r="I1377" s="21" t="s">
        <v>4128</v>
      </c>
      <c r="J1377" s="20" t="s">
        <v>4129</v>
      </c>
      <c r="K1377" s="20" t="s">
        <v>4130</v>
      </c>
      <c r="L1377" s="21" t="s">
        <v>6393</v>
      </c>
      <c r="M1377" s="20" t="s">
        <v>6394</v>
      </c>
      <c r="N1377" s="20" t="s">
        <v>6395</v>
      </c>
      <c r="O1377" s="20">
        <v>20</v>
      </c>
      <c r="P1377" s="21" t="s">
        <v>4176</v>
      </c>
      <c r="Q1377" s="20" t="s">
        <v>4009</v>
      </c>
      <c r="R1377" s="21" t="s">
        <v>4177</v>
      </c>
      <c r="S1377" s="21" t="s">
        <v>4133</v>
      </c>
      <c r="T1377" s="20">
        <v>41328</v>
      </c>
      <c r="U1377" s="20">
        <v>2</v>
      </c>
      <c r="V1377" s="20">
        <v>0</v>
      </c>
      <c r="W1377" s="20" t="s">
        <v>6394</v>
      </c>
      <c r="Y1377" s="22">
        <v>45942.834690312498</v>
      </c>
      <c r="AA1377" s="20" t="s">
        <v>4134</v>
      </c>
      <c r="AB1377" s="27">
        <v>9106059611</v>
      </c>
      <c r="AC1377" s="25" t="str">
        <f>VLOOKUP(AB1377,Data!AF:AG,2,0)</f>
        <v>9106059611-00487251</v>
      </c>
      <c r="AE1377" s="25" t="str">
        <f>VLOOKUP(AC1377,Data!A:G,7,0)</f>
        <v>00487251</v>
      </c>
      <c r="AF1377" s="25" t="str">
        <f>VLOOKUP(AC1377,Data!A:D,4,0)</f>
        <v>12/10/2025</v>
      </c>
      <c r="AG1377" s="20" t="s">
        <v>55</v>
      </c>
      <c r="AH1377" s="25" t="s">
        <v>13176</v>
      </c>
      <c r="AI1377" s="25" t="str">
        <f>VLOOKUP(AG1377,'mã win'!B:K,10,0)</f>
        <v>B</v>
      </c>
      <c r="AJ1377" s="20" t="str">
        <f>VLOOKUP(Q1377,'mã sp'!A:B,2,0)</f>
        <v>GSG250</v>
      </c>
      <c r="AK1377" s="25" t="str">
        <f>VLOOKUP(AC1377,Data!A:F,6,0)</f>
        <v>K25TTM</v>
      </c>
      <c r="AL1377" s="20" t="str">
        <f t="shared" si="84"/>
        <v>6570 WM+ HNI Động Phí, Ứng Hòa</v>
      </c>
      <c r="AM1377" s="20" t="str">
        <f>VLOOKUP(AC1377,Data!A:M,13,0)</f>
        <v>0104918404-002</v>
      </c>
      <c r="AN1377" s="20">
        <f>MATCH(L1377,[1]Khach_hang!$O:$O,0)</f>
        <v>1869</v>
      </c>
      <c r="AO1377" s="20" t="str">
        <f t="shared" si="85"/>
        <v>WIN6570</v>
      </c>
      <c r="AP1377" s="20" t="str">
        <f>IF(AND(AM1377="0104918404",AO1377=""),"WIN"&amp;L1377,IF(AO1377="",VLOOKUP(AM1377,'mã win'!B:J,9,0),""))</f>
        <v/>
      </c>
      <c r="AQ1377" s="25" t="str">
        <f t="shared" si="86"/>
        <v>WIN6570</v>
      </c>
      <c r="AR1377" s="1">
        <f t="shared" si="87"/>
        <v>89268.479999999996</v>
      </c>
    </row>
    <row r="1378" spans="1:44" x14ac:dyDescent="0.25">
      <c r="A1378" s="20">
        <v>8898</v>
      </c>
      <c r="B1378" s="21">
        <v>9106059612</v>
      </c>
      <c r="C1378" s="22">
        <v>45942</v>
      </c>
      <c r="D1378" s="22">
        <v>45942</v>
      </c>
      <c r="E1378" s="23">
        <v>45942.837171562503</v>
      </c>
      <c r="F1378" s="21" t="s">
        <v>8493</v>
      </c>
      <c r="G1378" s="22"/>
      <c r="H1378" s="20" t="s">
        <v>4127</v>
      </c>
      <c r="I1378" s="21" t="s">
        <v>4128</v>
      </c>
      <c r="J1378" s="20" t="s">
        <v>4129</v>
      </c>
      <c r="K1378" s="20" t="s">
        <v>4130</v>
      </c>
      <c r="L1378" s="21" t="s">
        <v>6393</v>
      </c>
      <c r="M1378" s="20" t="s">
        <v>6394</v>
      </c>
      <c r="N1378" s="20" t="s">
        <v>6395</v>
      </c>
      <c r="O1378" s="20">
        <v>10</v>
      </c>
      <c r="P1378" s="21" t="s">
        <v>4152</v>
      </c>
      <c r="Q1378" s="20" t="s">
        <v>4012</v>
      </c>
      <c r="R1378" s="21" t="s">
        <v>4153</v>
      </c>
      <c r="S1378" s="21" t="s">
        <v>4133</v>
      </c>
      <c r="T1378" s="20">
        <v>50182</v>
      </c>
      <c r="U1378" s="20">
        <v>2</v>
      </c>
      <c r="V1378" s="20">
        <v>0</v>
      </c>
      <c r="W1378" s="20" t="s">
        <v>6394</v>
      </c>
      <c r="Y1378" s="22">
        <v>45942.837171724503</v>
      </c>
      <c r="AA1378" s="20" t="s">
        <v>4134</v>
      </c>
      <c r="AB1378" s="27">
        <v>9106059612</v>
      </c>
      <c r="AC1378" s="25" t="str">
        <f>VLOOKUP(AB1378,Data!AF:AG,2,0)</f>
        <v>9106059612-00487252</v>
      </c>
      <c r="AE1378" s="25" t="str">
        <f>VLOOKUP(AC1378,Data!A:G,7,0)</f>
        <v>00487252</v>
      </c>
      <c r="AF1378" s="25" t="str">
        <f>VLOOKUP(AC1378,Data!A:D,4,0)</f>
        <v>12/10/2025</v>
      </c>
      <c r="AG1378" s="20" t="s">
        <v>55</v>
      </c>
      <c r="AH1378" s="25" t="s">
        <v>13176</v>
      </c>
      <c r="AI1378" s="25" t="str">
        <f>VLOOKUP(AG1378,'mã win'!B:K,10,0)</f>
        <v>B</v>
      </c>
      <c r="AJ1378" s="20" t="str">
        <f>VLOOKUP(Q1378,'mã sp'!A:B,2,0)</f>
        <v>GTLX250G</v>
      </c>
      <c r="AK1378" s="25" t="str">
        <f>VLOOKUP(AC1378,Data!A:F,6,0)</f>
        <v>K25TTM</v>
      </c>
      <c r="AL1378" s="20" t="str">
        <f t="shared" si="84"/>
        <v>6570 WM+ HNI Động Phí, Ứng Hòa</v>
      </c>
      <c r="AM1378" s="20" t="str">
        <f>VLOOKUP(AC1378,Data!A:M,13,0)</f>
        <v>0104918404-002</v>
      </c>
      <c r="AN1378" s="20">
        <f>MATCH(L1378,[1]Khach_hang!$O:$O,0)</f>
        <v>1869</v>
      </c>
      <c r="AO1378" s="20" t="str">
        <f t="shared" si="85"/>
        <v>WIN6570</v>
      </c>
      <c r="AP1378" s="20" t="str">
        <f>IF(AND(AM1378="0104918404",AO1378=""),"WIN"&amp;L1378,IF(AO1378="",VLOOKUP(AM1378,'mã win'!B:J,9,0),""))</f>
        <v/>
      </c>
      <c r="AQ1378" s="25" t="str">
        <f t="shared" si="86"/>
        <v>WIN6570</v>
      </c>
      <c r="AR1378" s="1">
        <f t="shared" si="87"/>
        <v>108393.12</v>
      </c>
    </row>
    <row r="1379" spans="1:44" x14ac:dyDescent="0.25">
      <c r="A1379" s="20">
        <v>8899</v>
      </c>
      <c r="B1379" s="21">
        <v>9106059726</v>
      </c>
      <c r="C1379" s="22">
        <v>45942</v>
      </c>
      <c r="D1379" s="22">
        <v>45947</v>
      </c>
      <c r="E1379" s="23">
        <v>45942.843907094903</v>
      </c>
      <c r="F1379" s="21" t="s">
        <v>8494</v>
      </c>
      <c r="G1379" s="22"/>
      <c r="H1379" s="20" t="s">
        <v>4127</v>
      </c>
      <c r="I1379" s="21" t="s">
        <v>4128</v>
      </c>
      <c r="J1379" s="20" t="s">
        <v>4129</v>
      </c>
      <c r="K1379" s="20" t="s">
        <v>4130</v>
      </c>
      <c r="L1379" s="21" t="s">
        <v>8495</v>
      </c>
      <c r="M1379" s="20" t="s">
        <v>8496</v>
      </c>
      <c r="N1379" s="20" t="s">
        <v>8497</v>
      </c>
      <c r="O1379" s="20">
        <v>10</v>
      </c>
      <c r="P1379" s="21" t="s">
        <v>4131</v>
      </c>
      <c r="Q1379" s="20" t="s">
        <v>4099</v>
      </c>
      <c r="R1379" s="21" t="s">
        <v>4132</v>
      </c>
      <c r="S1379" s="21" t="s">
        <v>4133</v>
      </c>
      <c r="T1379" s="20">
        <v>73431</v>
      </c>
      <c r="U1379" s="20">
        <v>1</v>
      </c>
      <c r="V1379" s="20">
        <v>0</v>
      </c>
      <c r="W1379" s="20" t="s">
        <v>8496</v>
      </c>
      <c r="Y1379" s="22">
        <v>45942.843906597198</v>
      </c>
      <c r="AA1379" s="20" t="s">
        <v>4134</v>
      </c>
      <c r="AB1379" s="27">
        <v>9106059726</v>
      </c>
      <c r="AC1379" s="25" t="str">
        <f>VLOOKUP(AB1379,Data!AF:AG,2,0)</f>
        <v>9106059726-00487281</v>
      </c>
      <c r="AE1379" s="25" t="str">
        <f>VLOOKUP(AC1379,Data!A:G,7,0)</f>
        <v>00487281</v>
      </c>
      <c r="AF1379" s="25" t="str">
        <f>VLOOKUP(AC1379,Data!A:D,4,0)</f>
        <v>12/10/2025</v>
      </c>
      <c r="AG1379" s="20" t="s">
        <v>55</v>
      </c>
      <c r="AH1379" s="25" t="s">
        <v>14552</v>
      </c>
      <c r="AI1379" s="25" t="str">
        <f>VLOOKUP(AG1379,'mã win'!B:K,10,0)</f>
        <v>B</v>
      </c>
      <c r="AJ1379" s="20" t="str">
        <f>VLOOKUP(Q1379,'mã sp'!A:B,2,0)</f>
        <v>CGM300</v>
      </c>
      <c r="AK1379" s="25" t="str">
        <f>VLOOKUP(AC1379,Data!A:F,6,0)</f>
        <v>K25TTM</v>
      </c>
      <c r="AL1379" s="20" t="str">
        <f t="shared" si="84"/>
        <v>6262 WM+ HNI Xa Mạc, Mê Linh</v>
      </c>
      <c r="AM1379" s="20" t="str">
        <f>VLOOKUP(AC1379,Data!A:M,13,0)</f>
        <v>0104918404-002</v>
      </c>
      <c r="AN1379" s="20">
        <f>MATCH(L1379,[1]Khach_hang!$O:$O,0)</f>
        <v>1776</v>
      </c>
      <c r="AO1379" s="20" t="str">
        <f t="shared" si="85"/>
        <v>WIN6262</v>
      </c>
      <c r="AP1379" s="20" t="str">
        <f>IF(AND(AM1379="0104918404",AO1379=""),"WIN"&amp;L1379,IF(AO1379="",VLOOKUP(AM1379,'mã win'!B:J,9,0),""))</f>
        <v/>
      </c>
      <c r="AQ1379" s="25" t="str">
        <f t="shared" si="86"/>
        <v>WIN6262</v>
      </c>
      <c r="AR1379" s="1">
        <f t="shared" si="87"/>
        <v>79305.48</v>
      </c>
    </row>
    <row r="1380" spans="1:44" x14ac:dyDescent="0.25">
      <c r="A1380" s="20">
        <v>8900</v>
      </c>
      <c r="B1380" s="21">
        <v>9106059792</v>
      </c>
      <c r="C1380" s="22">
        <v>45942</v>
      </c>
      <c r="D1380" s="22">
        <v>45947</v>
      </c>
      <c r="E1380" s="23">
        <v>45942.855657638902</v>
      </c>
      <c r="F1380" s="21" t="s">
        <v>8498</v>
      </c>
      <c r="G1380" s="22"/>
      <c r="H1380" s="20" t="s">
        <v>4127</v>
      </c>
      <c r="I1380" s="21" t="s">
        <v>4128</v>
      </c>
      <c r="J1380" s="20" t="s">
        <v>4129</v>
      </c>
      <c r="K1380" s="20" t="s">
        <v>4130</v>
      </c>
      <c r="L1380" s="21" t="s">
        <v>8499</v>
      </c>
      <c r="M1380" s="20" t="s">
        <v>8500</v>
      </c>
      <c r="N1380" s="20" t="s">
        <v>8501</v>
      </c>
      <c r="O1380" s="20">
        <v>10</v>
      </c>
      <c r="P1380" s="21" t="s">
        <v>4135</v>
      </c>
      <c r="Q1380" s="20" t="s">
        <v>4086</v>
      </c>
      <c r="R1380" s="21" t="s">
        <v>4136</v>
      </c>
      <c r="S1380" s="21" t="s">
        <v>4133</v>
      </c>
      <c r="T1380" s="20">
        <v>45588</v>
      </c>
      <c r="U1380" s="20">
        <v>1</v>
      </c>
      <c r="V1380" s="20">
        <v>0</v>
      </c>
      <c r="W1380" s="20" t="s">
        <v>8500</v>
      </c>
      <c r="Y1380" s="22">
        <v>45942.8556572569</v>
      </c>
      <c r="AA1380" s="20" t="s">
        <v>4134</v>
      </c>
      <c r="AB1380" s="27">
        <v>9106059792</v>
      </c>
      <c r="AC1380" s="25" t="str">
        <f>VLOOKUP(AB1380,Data!AF:AG,2,0)</f>
        <v>9106059792-00161753</v>
      </c>
      <c r="AE1380" s="25" t="str">
        <f>VLOOKUP(AC1380,Data!A:G,7,0)</f>
        <v>00161753</v>
      </c>
      <c r="AF1380" s="25" t="str">
        <f>VLOOKUP(AC1380,Data!A:D,4,0)</f>
        <v>12/10/2025</v>
      </c>
      <c r="AG1380" s="20" t="s">
        <v>198</v>
      </c>
      <c r="AH1380" s="25" t="s">
        <v>13116</v>
      </c>
      <c r="AI1380" s="25" t="str">
        <f>VLOOKUP(AG1380,'mã win'!B:K,10,0)</f>
        <v>N</v>
      </c>
      <c r="AJ1380" s="20" t="str">
        <f>VLOOKUP(Q1380,'mã sp'!A:B,2,0)</f>
        <v>TH200</v>
      </c>
      <c r="AK1380" s="25" t="str">
        <f>VLOOKUP(AC1380,Data!A:F,6,0)</f>
        <v>K25TTM</v>
      </c>
      <c r="AL1380" s="20" t="str">
        <f t="shared" si="84"/>
        <v>6468 WM+ HCM 330 Nguyễn Thượng Hiền</v>
      </c>
      <c r="AM1380" s="20" t="str">
        <f>VLOOKUP(AC1380,Data!A:M,13,0)</f>
        <v>0104918404</v>
      </c>
      <c r="AN1380" s="20">
        <f>MATCH(L1380,[1]Khach_hang!$O:$O,0)</f>
        <v>1839</v>
      </c>
      <c r="AO1380" s="20" t="str">
        <f t="shared" si="85"/>
        <v>WIN6468</v>
      </c>
      <c r="AP1380" s="20" t="str">
        <f>IF(AND(AM1380="0104918404",AO1380=""),"WIN"&amp;L1380,IF(AO1380="",VLOOKUP(AM1380,'mã win'!B:J,9,0),""))</f>
        <v/>
      </c>
      <c r="AQ1380" s="25" t="str">
        <f t="shared" si="86"/>
        <v>WIN6468</v>
      </c>
      <c r="AR1380" s="1">
        <f t="shared" si="87"/>
        <v>49235.040000000001</v>
      </c>
    </row>
    <row r="1381" spans="1:44" x14ac:dyDescent="0.25">
      <c r="A1381" s="20">
        <v>8901</v>
      </c>
      <c r="B1381" s="21">
        <v>9106059792</v>
      </c>
      <c r="C1381" s="22">
        <v>45942</v>
      </c>
      <c r="D1381" s="22">
        <v>45947</v>
      </c>
      <c r="E1381" s="23">
        <v>45942.855657638902</v>
      </c>
      <c r="F1381" s="21" t="s">
        <v>8498</v>
      </c>
      <c r="G1381" s="22"/>
      <c r="H1381" s="20" t="s">
        <v>4127</v>
      </c>
      <c r="I1381" s="21" t="s">
        <v>4128</v>
      </c>
      <c r="J1381" s="20" t="s">
        <v>4129</v>
      </c>
      <c r="K1381" s="20" t="s">
        <v>4130</v>
      </c>
      <c r="L1381" s="21" t="s">
        <v>8499</v>
      </c>
      <c r="M1381" s="20" t="s">
        <v>8500</v>
      </c>
      <c r="N1381" s="20" t="s">
        <v>8501</v>
      </c>
      <c r="O1381" s="20">
        <v>20</v>
      </c>
      <c r="P1381" s="21" t="s">
        <v>4152</v>
      </c>
      <c r="Q1381" s="20" t="s">
        <v>4012</v>
      </c>
      <c r="R1381" s="21" t="s">
        <v>4153</v>
      </c>
      <c r="S1381" s="21" t="s">
        <v>4133</v>
      </c>
      <c r="T1381" s="20">
        <v>50182</v>
      </c>
      <c r="U1381" s="20">
        <v>1</v>
      </c>
      <c r="V1381" s="20">
        <v>0</v>
      </c>
      <c r="W1381" s="20" t="s">
        <v>8500</v>
      </c>
      <c r="Y1381" s="22">
        <v>45942.8556572569</v>
      </c>
      <c r="AA1381" s="20" t="s">
        <v>4134</v>
      </c>
      <c r="AB1381" s="27">
        <v>9106059792</v>
      </c>
      <c r="AC1381" s="25" t="str">
        <f>VLOOKUP(AB1381,Data!AF:AG,2,0)</f>
        <v>9106059792-00161753</v>
      </c>
      <c r="AE1381" s="25" t="str">
        <f>VLOOKUP(AC1381,Data!A:G,7,0)</f>
        <v>00161753</v>
      </c>
      <c r="AF1381" s="25" t="str">
        <f>VLOOKUP(AC1381,Data!A:D,4,0)</f>
        <v>12/10/2025</v>
      </c>
      <c r="AG1381" s="20" t="s">
        <v>198</v>
      </c>
      <c r="AH1381" s="25" t="s">
        <v>13116</v>
      </c>
      <c r="AI1381" s="25" t="str">
        <f>VLOOKUP(AG1381,'mã win'!B:K,10,0)</f>
        <v>N</v>
      </c>
      <c r="AJ1381" s="20" t="str">
        <f>VLOOKUP(Q1381,'mã sp'!A:B,2,0)</f>
        <v>GTLX250G</v>
      </c>
      <c r="AK1381" s="25" t="str">
        <f>VLOOKUP(AC1381,Data!A:F,6,0)</f>
        <v>K25TTM</v>
      </c>
      <c r="AL1381" s="20" t="str">
        <f t="shared" si="84"/>
        <v>6468 WM+ HCM 330 Nguyễn Thượng Hiền</v>
      </c>
      <c r="AM1381" s="20" t="str">
        <f>VLOOKUP(AC1381,Data!A:M,13,0)</f>
        <v>0104918404</v>
      </c>
      <c r="AN1381" s="20">
        <f>MATCH(L1381,[1]Khach_hang!$O:$O,0)</f>
        <v>1839</v>
      </c>
      <c r="AO1381" s="20" t="str">
        <f t="shared" si="85"/>
        <v>WIN6468</v>
      </c>
      <c r="AP1381" s="20" t="str">
        <f>IF(AND(AM1381="0104918404",AO1381=""),"WIN"&amp;L1381,IF(AO1381="",VLOOKUP(AM1381,'mã win'!B:J,9,0),""))</f>
        <v/>
      </c>
      <c r="AQ1381" s="25" t="str">
        <f t="shared" si="86"/>
        <v>WIN6468</v>
      </c>
      <c r="AR1381" s="1">
        <f t="shared" si="87"/>
        <v>54196.56</v>
      </c>
    </row>
    <row r="1382" spans="1:44" x14ac:dyDescent="0.25">
      <c r="A1382" s="20">
        <v>8902</v>
      </c>
      <c r="B1382" s="21">
        <v>9106059792</v>
      </c>
      <c r="C1382" s="22">
        <v>45942</v>
      </c>
      <c r="D1382" s="22">
        <v>45947</v>
      </c>
      <c r="E1382" s="23">
        <v>45942.855657638902</v>
      </c>
      <c r="F1382" s="21" t="s">
        <v>8498</v>
      </c>
      <c r="G1382" s="22"/>
      <c r="H1382" s="20" t="s">
        <v>4127</v>
      </c>
      <c r="I1382" s="21" t="s">
        <v>4128</v>
      </c>
      <c r="J1382" s="20" t="s">
        <v>4129</v>
      </c>
      <c r="K1382" s="20" t="s">
        <v>4130</v>
      </c>
      <c r="L1382" s="21" t="s">
        <v>8499</v>
      </c>
      <c r="M1382" s="20" t="s">
        <v>8500</v>
      </c>
      <c r="N1382" s="20" t="s">
        <v>8501</v>
      </c>
      <c r="O1382" s="20">
        <v>30</v>
      </c>
      <c r="P1382" s="21" t="s">
        <v>4139</v>
      </c>
      <c r="Q1382" s="20" t="s">
        <v>3948</v>
      </c>
      <c r="R1382" s="21" t="s">
        <v>4140</v>
      </c>
      <c r="S1382" s="21" t="s">
        <v>4133</v>
      </c>
      <c r="T1382" s="20">
        <v>74250</v>
      </c>
      <c r="U1382" s="20">
        <v>1</v>
      </c>
      <c r="V1382" s="20">
        <v>0</v>
      </c>
      <c r="W1382" s="20" t="s">
        <v>8500</v>
      </c>
      <c r="Y1382" s="22">
        <v>45942.8556572569</v>
      </c>
      <c r="AA1382" s="20" t="s">
        <v>4134</v>
      </c>
      <c r="AB1382" s="27">
        <v>9106059792</v>
      </c>
      <c r="AC1382" s="25" t="str">
        <f>VLOOKUP(AB1382,Data!AF:AG,2,0)</f>
        <v>9106059792-00161753</v>
      </c>
      <c r="AE1382" s="25" t="str">
        <f>VLOOKUP(AC1382,Data!A:G,7,0)</f>
        <v>00161753</v>
      </c>
      <c r="AF1382" s="25" t="str">
        <f>VLOOKUP(AC1382,Data!A:D,4,0)</f>
        <v>12/10/2025</v>
      </c>
      <c r="AG1382" s="20" t="s">
        <v>198</v>
      </c>
      <c r="AH1382" s="25" t="s">
        <v>13116</v>
      </c>
      <c r="AI1382" s="25" t="str">
        <f>VLOOKUP(AG1382,'mã win'!B:K,10,0)</f>
        <v>N</v>
      </c>
      <c r="AJ1382" s="20" t="str">
        <f>VLOOKUP(Q1382,'mã sp'!A:B,2,0)</f>
        <v>CC300</v>
      </c>
      <c r="AK1382" s="25" t="str">
        <f>VLOOKUP(AC1382,Data!A:F,6,0)</f>
        <v>K25TTM</v>
      </c>
      <c r="AL1382" s="20" t="str">
        <f t="shared" si="84"/>
        <v>6468 WM+ HCM 330 Nguyễn Thượng Hiền</v>
      </c>
      <c r="AM1382" s="20" t="str">
        <f>VLOOKUP(AC1382,Data!A:M,13,0)</f>
        <v>0104918404</v>
      </c>
      <c r="AN1382" s="20">
        <f>MATCH(L1382,[1]Khach_hang!$O:$O,0)</f>
        <v>1839</v>
      </c>
      <c r="AO1382" s="20" t="str">
        <f t="shared" si="85"/>
        <v>WIN6468</v>
      </c>
      <c r="AP1382" s="20" t="str">
        <f>IF(AND(AM1382="0104918404",AO1382=""),"WIN"&amp;L1382,IF(AO1382="",VLOOKUP(AM1382,'mã win'!B:J,9,0),""))</f>
        <v/>
      </c>
      <c r="AQ1382" s="25" t="str">
        <f t="shared" si="86"/>
        <v>WIN6468</v>
      </c>
      <c r="AR1382" s="1">
        <f t="shared" si="87"/>
        <v>80190</v>
      </c>
    </row>
    <row r="1383" spans="1:44" x14ac:dyDescent="0.25">
      <c r="A1383" s="20">
        <v>8903</v>
      </c>
      <c r="B1383" s="21">
        <v>9106059792</v>
      </c>
      <c r="C1383" s="22">
        <v>45942</v>
      </c>
      <c r="D1383" s="22">
        <v>45947</v>
      </c>
      <c r="E1383" s="23">
        <v>45942.855657638902</v>
      </c>
      <c r="F1383" s="21" t="s">
        <v>8498</v>
      </c>
      <c r="G1383" s="22"/>
      <c r="H1383" s="20" t="s">
        <v>4127</v>
      </c>
      <c r="I1383" s="21" t="s">
        <v>4128</v>
      </c>
      <c r="J1383" s="20" t="s">
        <v>4129</v>
      </c>
      <c r="K1383" s="20" t="s">
        <v>4130</v>
      </c>
      <c r="L1383" s="21" t="s">
        <v>8499</v>
      </c>
      <c r="M1383" s="20" t="s">
        <v>8500</v>
      </c>
      <c r="N1383" s="20" t="s">
        <v>8501</v>
      </c>
      <c r="O1383" s="20">
        <v>40</v>
      </c>
      <c r="P1383" s="21" t="s">
        <v>4137</v>
      </c>
      <c r="Q1383" s="20" t="s">
        <v>4098</v>
      </c>
      <c r="R1383" s="21" t="s">
        <v>4138</v>
      </c>
      <c r="S1383" s="21" t="s">
        <v>4133</v>
      </c>
      <c r="T1383" s="20">
        <v>111058</v>
      </c>
      <c r="U1383" s="20">
        <v>2</v>
      </c>
      <c r="V1383" s="20">
        <v>0</v>
      </c>
      <c r="W1383" s="20" t="s">
        <v>8500</v>
      </c>
      <c r="Y1383" s="22">
        <v>45942.8556572569</v>
      </c>
      <c r="AA1383" s="20" t="s">
        <v>4134</v>
      </c>
      <c r="AB1383" s="27">
        <v>9106059792</v>
      </c>
      <c r="AC1383" s="25" t="str">
        <f>VLOOKUP(AB1383,Data!AF:AG,2,0)</f>
        <v>9106059792-00161753</v>
      </c>
      <c r="AE1383" s="25" t="str">
        <f>VLOOKUP(AC1383,Data!A:G,7,0)</f>
        <v>00161753</v>
      </c>
      <c r="AF1383" s="25" t="str">
        <f>VLOOKUP(AC1383,Data!A:D,4,0)</f>
        <v>12/10/2025</v>
      </c>
      <c r="AG1383" s="20" t="s">
        <v>198</v>
      </c>
      <c r="AH1383" s="25" t="s">
        <v>13116</v>
      </c>
      <c r="AI1383" s="25" t="str">
        <f>VLOOKUP(AG1383,'mã win'!B:K,10,0)</f>
        <v>N</v>
      </c>
      <c r="AJ1383" s="20" t="str">
        <f>VLOOKUP(Q1383,'mã sp'!A:B,2,0)</f>
        <v>GM500</v>
      </c>
      <c r="AK1383" s="25" t="str">
        <f>VLOOKUP(AC1383,Data!A:F,6,0)</f>
        <v>K25TTM</v>
      </c>
      <c r="AL1383" s="20" t="str">
        <f t="shared" si="84"/>
        <v>6468 WM+ HCM 330 Nguyễn Thượng Hiền</v>
      </c>
      <c r="AM1383" s="20" t="str">
        <f>VLOOKUP(AC1383,Data!A:M,13,0)</f>
        <v>0104918404</v>
      </c>
      <c r="AN1383" s="20">
        <f>MATCH(L1383,[1]Khach_hang!$O:$O,0)</f>
        <v>1839</v>
      </c>
      <c r="AO1383" s="20" t="str">
        <f t="shared" si="85"/>
        <v>WIN6468</v>
      </c>
      <c r="AP1383" s="20" t="str">
        <f>IF(AND(AM1383="0104918404",AO1383=""),"WIN"&amp;L1383,IF(AO1383="",VLOOKUP(AM1383,'mã win'!B:J,9,0),""))</f>
        <v/>
      </c>
      <c r="AQ1383" s="25" t="str">
        <f t="shared" si="86"/>
        <v>WIN6468</v>
      </c>
      <c r="AR1383" s="1">
        <f t="shared" si="87"/>
        <v>239885.28</v>
      </c>
    </row>
    <row r="1384" spans="1:44" x14ac:dyDescent="0.25">
      <c r="A1384" s="20">
        <v>8904</v>
      </c>
      <c r="B1384" s="21">
        <v>9106059792</v>
      </c>
      <c r="C1384" s="22">
        <v>45942</v>
      </c>
      <c r="D1384" s="22">
        <v>45947</v>
      </c>
      <c r="E1384" s="23">
        <v>45942.855657638902</v>
      </c>
      <c r="F1384" s="21" t="s">
        <v>8498</v>
      </c>
      <c r="G1384" s="22"/>
      <c r="H1384" s="20" t="s">
        <v>4127</v>
      </c>
      <c r="I1384" s="21" t="s">
        <v>4128</v>
      </c>
      <c r="J1384" s="20" t="s">
        <v>4129</v>
      </c>
      <c r="K1384" s="20" t="s">
        <v>4130</v>
      </c>
      <c r="L1384" s="21" t="s">
        <v>8499</v>
      </c>
      <c r="M1384" s="20" t="s">
        <v>8500</v>
      </c>
      <c r="N1384" s="20" t="s">
        <v>8501</v>
      </c>
      <c r="O1384" s="20">
        <v>50</v>
      </c>
      <c r="P1384" s="21" t="s">
        <v>4150</v>
      </c>
      <c r="Q1384" s="20" t="s">
        <v>3966</v>
      </c>
      <c r="R1384" s="21" t="s">
        <v>4151</v>
      </c>
      <c r="S1384" s="21" t="s">
        <v>4133</v>
      </c>
      <c r="T1384" s="20">
        <v>70950</v>
      </c>
      <c r="U1384" s="20">
        <v>1</v>
      </c>
      <c r="V1384" s="20">
        <v>0</v>
      </c>
      <c r="W1384" s="20" t="s">
        <v>8500</v>
      </c>
      <c r="Y1384" s="22">
        <v>45942.8556572569</v>
      </c>
      <c r="AA1384" s="20" t="s">
        <v>4134</v>
      </c>
      <c r="AB1384" s="27">
        <v>9106059792</v>
      </c>
      <c r="AC1384" s="25" t="str">
        <f>VLOOKUP(AB1384,Data!AF:AG,2,0)</f>
        <v>9106059792-00161753</v>
      </c>
      <c r="AE1384" s="25" t="str">
        <f>VLOOKUP(AC1384,Data!A:G,7,0)</f>
        <v>00161753</v>
      </c>
      <c r="AF1384" s="25" t="str">
        <f>VLOOKUP(AC1384,Data!A:D,4,0)</f>
        <v>12/10/2025</v>
      </c>
      <c r="AG1384" s="20" t="s">
        <v>198</v>
      </c>
      <c r="AH1384" s="25" t="s">
        <v>13116</v>
      </c>
      <c r="AI1384" s="25" t="str">
        <f>VLOOKUP(AG1384,'mã win'!B:K,10,0)</f>
        <v>N</v>
      </c>
      <c r="AJ1384" s="20" t="str">
        <f>VLOOKUP(Q1384,'mã sp'!A:B,2,0)</f>
        <v>CN300</v>
      </c>
      <c r="AK1384" s="25" t="str">
        <f>VLOOKUP(AC1384,Data!A:F,6,0)</f>
        <v>K25TTM</v>
      </c>
      <c r="AL1384" s="20" t="str">
        <f t="shared" si="84"/>
        <v>6468 WM+ HCM 330 Nguyễn Thượng Hiền</v>
      </c>
      <c r="AM1384" s="20" t="str">
        <f>VLOOKUP(AC1384,Data!A:M,13,0)</f>
        <v>0104918404</v>
      </c>
      <c r="AN1384" s="20">
        <f>MATCH(L1384,[1]Khach_hang!$O:$O,0)</f>
        <v>1839</v>
      </c>
      <c r="AO1384" s="20" t="str">
        <f t="shared" si="85"/>
        <v>WIN6468</v>
      </c>
      <c r="AP1384" s="20" t="str">
        <f>IF(AND(AM1384="0104918404",AO1384=""),"WIN"&amp;L1384,IF(AO1384="",VLOOKUP(AM1384,'mã win'!B:J,9,0),""))</f>
        <v/>
      </c>
      <c r="AQ1384" s="25" t="str">
        <f t="shared" si="86"/>
        <v>WIN6468</v>
      </c>
      <c r="AR1384" s="1">
        <f t="shared" si="87"/>
        <v>76626</v>
      </c>
    </row>
    <row r="1385" spans="1:44" x14ac:dyDescent="0.25">
      <c r="A1385" s="20">
        <v>8905</v>
      </c>
      <c r="B1385" s="21">
        <v>9106059822</v>
      </c>
      <c r="C1385" s="22">
        <v>45942</v>
      </c>
      <c r="D1385" s="22">
        <v>45942</v>
      </c>
      <c r="E1385" s="23">
        <v>45942.858760798597</v>
      </c>
      <c r="F1385" s="21" t="s">
        <v>8502</v>
      </c>
      <c r="G1385" s="22"/>
      <c r="H1385" s="20" t="s">
        <v>4127</v>
      </c>
      <c r="I1385" s="21" t="s">
        <v>4128</v>
      </c>
      <c r="J1385" s="20" t="s">
        <v>4129</v>
      </c>
      <c r="K1385" s="20" t="s">
        <v>4130</v>
      </c>
      <c r="L1385" s="21" t="s">
        <v>6701</v>
      </c>
      <c r="M1385" s="20" t="s">
        <v>6702</v>
      </c>
      <c r="N1385" s="20" t="s">
        <v>6703</v>
      </c>
      <c r="O1385" s="20">
        <v>10</v>
      </c>
      <c r="P1385" s="21" t="s">
        <v>4139</v>
      </c>
      <c r="Q1385" s="20" t="s">
        <v>3948</v>
      </c>
      <c r="R1385" s="21" t="s">
        <v>4140</v>
      </c>
      <c r="S1385" s="21" t="s">
        <v>4133</v>
      </c>
      <c r="T1385" s="20">
        <v>74250</v>
      </c>
      <c r="U1385" s="20">
        <v>1</v>
      </c>
      <c r="V1385" s="20">
        <v>0</v>
      </c>
      <c r="W1385" s="20" t="s">
        <v>6704</v>
      </c>
      <c r="X1385" s="20" t="s">
        <v>6705</v>
      </c>
      <c r="Y1385" s="22">
        <v>45942.858760185198</v>
      </c>
      <c r="AA1385" s="20" t="s">
        <v>4134</v>
      </c>
      <c r="AB1385" s="27">
        <v>9106059822</v>
      </c>
      <c r="AC1385" s="25" t="str">
        <f>VLOOKUP(AB1385,Data!AF:AG,2,0)</f>
        <v>9106059822-00487308</v>
      </c>
      <c r="AE1385" s="25" t="str">
        <f>VLOOKUP(AC1385,Data!A:G,7,0)</f>
        <v>00487308</v>
      </c>
      <c r="AF1385" s="25" t="str">
        <f>VLOOKUP(AC1385,Data!A:D,4,0)</f>
        <v>12/10/2025</v>
      </c>
      <c r="AG1385" s="20" t="s">
        <v>55</v>
      </c>
      <c r="AH1385" s="25" t="s">
        <v>10896</v>
      </c>
      <c r="AI1385" s="25" t="str">
        <f>VLOOKUP(AG1385,'mã win'!B:K,10,0)</f>
        <v>B</v>
      </c>
      <c r="AJ1385" s="20" t="str">
        <f>VLOOKUP(Q1385,'mã sp'!A:B,2,0)</f>
        <v>CC300</v>
      </c>
      <c r="AK1385" s="25" t="str">
        <f>VLOOKUP(AC1385,Data!A:F,6,0)</f>
        <v>K25TTM</v>
      </c>
      <c r="AL1385" s="20" t="str">
        <f t="shared" si="84"/>
        <v>3180 WM+ HNI Sky Light 125D Minh Khai</v>
      </c>
      <c r="AM1385" s="20" t="str">
        <f>VLOOKUP(AC1385,Data!A:M,13,0)</f>
        <v>0104918404-002</v>
      </c>
      <c r="AN1385" s="20">
        <f>MATCH(L1385,[1]Khach_hang!$O:$O,0)</f>
        <v>724</v>
      </c>
      <c r="AO1385" s="20" t="str">
        <f t="shared" si="85"/>
        <v>WIN3180</v>
      </c>
      <c r="AP1385" s="20" t="str">
        <f>IF(AND(AM1385="0104918404",AO1385=""),"WIN"&amp;L1385,IF(AO1385="",VLOOKUP(AM1385,'mã win'!B:J,9,0),""))</f>
        <v/>
      </c>
      <c r="AQ1385" s="25" t="str">
        <f t="shared" si="86"/>
        <v>WIN3180</v>
      </c>
      <c r="AR1385" s="1">
        <f t="shared" si="87"/>
        <v>80190</v>
      </c>
    </row>
    <row r="1386" spans="1:44" x14ac:dyDescent="0.25">
      <c r="A1386" s="20">
        <v>8906</v>
      </c>
      <c r="B1386" s="21">
        <v>9106059854</v>
      </c>
      <c r="C1386" s="22">
        <v>45942</v>
      </c>
      <c r="D1386" s="22">
        <v>45947</v>
      </c>
      <c r="E1386" s="23">
        <v>45942.875822187503</v>
      </c>
      <c r="F1386" s="21" t="s">
        <v>8503</v>
      </c>
      <c r="G1386" s="22"/>
      <c r="H1386" s="20" t="s">
        <v>4127</v>
      </c>
      <c r="I1386" s="21" t="s">
        <v>4128</v>
      </c>
      <c r="J1386" s="20" t="s">
        <v>4129</v>
      </c>
      <c r="K1386" s="20" t="s">
        <v>4130</v>
      </c>
      <c r="L1386" s="21" t="s">
        <v>8504</v>
      </c>
      <c r="M1386" s="20" t="s">
        <v>8505</v>
      </c>
      <c r="N1386" s="20" t="s">
        <v>8506</v>
      </c>
      <c r="O1386" s="20">
        <v>10</v>
      </c>
      <c r="P1386" s="21" t="s">
        <v>4137</v>
      </c>
      <c r="Q1386" s="20" t="s">
        <v>4098</v>
      </c>
      <c r="R1386" s="21" t="s">
        <v>4138</v>
      </c>
      <c r="S1386" s="21" t="s">
        <v>4133</v>
      </c>
      <c r="T1386" s="20">
        <v>111058</v>
      </c>
      <c r="U1386" s="20">
        <v>1</v>
      </c>
      <c r="V1386" s="20">
        <v>0</v>
      </c>
      <c r="W1386" s="20" t="s">
        <v>8505</v>
      </c>
      <c r="X1386" s="20" t="s">
        <v>8507</v>
      </c>
      <c r="Y1386" s="22">
        <v>45942.8758212963</v>
      </c>
      <c r="AA1386" s="20" t="s">
        <v>4134</v>
      </c>
      <c r="AB1386" s="27">
        <v>9106059854</v>
      </c>
      <c r="AC1386" s="25" t="str">
        <f>VLOOKUP(AB1386,Data!AF:AG,2,0)</f>
        <v>9106059854-00026345</v>
      </c>
      <c r="AE1386" s="25" t="str">
        <f>VLOOKUP(AC1386,Data!A:G,7,0)</f>
        <v>00026345</v>
      </c>
      <c r="AF1386" s="25" t="str">
        <f>VLOOKUP(AC1386,Data!A:D,4,0)</f>
        <v>12/10/2025</v>
      </c>
      <c r="AG1386" s="20" t="s">
        <v>485</v>
      </c>
      <c r="AH1386" s="25" t="s">
        <v>3669</v>
      </c>
      <c r="AI1386" s="25" t="str">
        <f>VLOOKUP(AG1386,'mã win'!B:K,10,0)</f>
        <v>N</v>
      </c>
      <c r="AJ1386" s="20" t="str">
        <f>VLOOKUP(Q1386,'mã sp'!A:B,2,0)</f>
        <v>GM500</v>
      </c>
      <c r="AK1386" s="25" t="str">
        <f>VLOOKUP(AC1386,Data!A:F,6,0)</f>
        <v>K25TTM</v>
      </c>
      <c r="AL1386" s="20" t="str">
        <f t="shared" si="84"/>
        <v>3165 WM+ CTO 9 Trần Chiên</v>
      </c>
      <c r="AM1386" s="20" t="str">
        <f>VLOOKUP(AC1386,Data!A:M,13,0)</f>
        <v>0104918404-016</v>
      </c>
      <c r="AO1386" s="20" t="str">
        <f t="shared" si="85"/>
        <v/>
      </c>
      <c r="AP1386" s="20" t="str">
        <f>IF(AND(AM1386="0104918404",AO1386=""),"WIN"&amp;L1386,IF(AO1386="",VLOOKUP(AM1386,'mã win'!B:J,9,0),""))</f>
        <v>WIN-CTO-01-016</v>
      </c>
      <c r="AQ1386" s="25" t="str">
        <f t="shared" si="86"/>
        <v>WIN-CTO-01-016</v>
      </c>
      <c r="AR1386" s="1">
        <f t="shared" si="87"/>
        <v>119942.64</v>
      </c>
    </row>
    <row r="1387" spans="1:44" x14ac:dyDescent="0.25">
      <c r="A1387" s="20">
        <v>8907</v>
      </c>
      <c r="B1387" s="21">
        <v>9106059845</v>
      </c>
      <c r="C1387" s="22">
        <v>45942</v>
      </c>
      <c r="D1387" s="22">
        <v>45942</v>
      </c>
      <c r="E1387" s="23">
        <v>45942.877250463003</v>
      </c>
      <c r="F1387" s="21" t="s">
        <v>8508</v>
      </c>
      <c r="G1387" s="22"/>
      <c r="H1387" s="20" t="s">
        <v>4127</v>
      </c>
      <c r="I1387" s="21" t="s">
        <v>4128</v>
      </c>
      <c r="J1387" s="20" t="s">
        <v>4129</v>
      </c>
      <c r="K1387" s="20" t="s">
        <v>4130</v>
      </c>
      <c r="L1387" s="21" t="s">
        <v>6400</v>
      </c>
      <c r="M1387" s="20" t="s">
        <v>6401</v>
      </c>
      <c r="N1387" s="20" t="s">
        <v>6402</v>
      </c>
      <c r="O1387" s="20">
        <v>10</v>
      </c>
      <c r="P1387" s="21" t="s">
        <v>4139</v>
      </c>
      <c r="Q1387" s="20" t="s">
        <v>3948</v>
      </c>
      <c r="R1387" s="21" t="s">
        <v>4140</v>
      </c>
      <c r="S1387" s="21" t="s">
        <v>4133</v>
      </c>
      <c r="T1387" s="20">
        <v>74250</v>
      </c>
      <c r="U1387" s="20">
        <v>1</v>
      </c>
      <c r="V1387" s="20">
        <v>0</v>
      </c>
      <c r="W1387" s="20" t="s">
        <v>6403</v>
      </c>
      <c r="X1387" s="20" t="s">
        <v>4161</v>
      </c>
      <c r="Y1387" s="22">
        <v>45942.8772495023</v>
      </c>
      <c r="AA1387" s="20" t="s">
        <v>4134</v>
      </c>
      <c r="AB1387" s="27">
        <v>9106059845</v>
      </c>
      <c r="AC1387" s="25" t="str">
        <f>VLOOKUP(AB1387,Data!AF:AG,2,0)</f>
        <v>9106059845-00037956</v>
      </c>
      <c r="AE1387" s="25" t="str">
        <f>VLOOKUP(AC1387,Data!A:G,7,0)</f>
        <v>00037956</v>
      </c>
      <c r="AF1387" s="25" t="str">
        <f>VLOOKUP(AC1387,Data!A:D,4,0)</f>
        <v>12/10/2025</v>
      </c>
      <c r="AG1387" s="20" t="s">
        <v>107</v>
      </c>
      <c r="AH1387" s="25" t="s">
        <v>3829</v>
      </c>
      <c r="AI1387" s="25" t="str">
        <f>VLOOKUP(AG1387,'mã win'!B:K,10,0)</f>
        <v>B</v>
      </c>
      <c r="AJ1387" s="20" t="str">
        <f>VLOOKUP(Q1387,'mã sp'!A:B,2,0)</f>
        <v>CC300</v>
      </c>
      <c r="AK1387" s="25" t="str">
        <f>VLOOKUP(AC1387,Data!A:F,6,0)</f>
        <v>K25TTM</v>
      </c>
      <c r="AL1387" s="20" t="str">
        <f t="shared" si="84"/>
        <v>5692 WM+ NAN Xóm 9 Diễn Thành, Diễn Châu</v>
      </c>
      <c r="AM1387" s="20" t="str">
        <f>VLOOKUP(AC1387,Data!A:M,13,0)</f>
        <v>0104918404-058</v>
      </c>
      <c r="AO1387" s="20" t="str">
        <f t="shared" si="85"/>
        <v/>
      </c>
      <c r="AP1387" s="20" t="str">
        <f>IF(AND(AM1387="0104918404",AO1387=""),"WIN"&amp;L1387,IF(AO1387="",VLOOKUP(AM1387,'mã win'!B:J,9,0),""))</f>
        <v>WIN-058</v>
      </c>
      <c r="AQ1387" s="25" t="str">
        <f t="shared" si="86"/>
        <v>WIN-058</v>
      </c>
      <c r="AR1387" s="1">
        <f t="shared" si="87"/>
        <v>80190</v>
      </c>
    </row>
    <row r="1388" spans="1:44" x14ac:dyDescent="0.25">
      <c r="A1388" s="20">
        <v>8908</v>
      </c>
      <c r="B1388" s="21">
        <v>9106059901</v>
      </c>
      <c r="C1388" s="22">
        <v>45942</v>
      </c>
      <c r="D1388" s="22">
        <v>45942</v>
      </c>
      <c r="E1388" s="23">
        <v>45942.884249502298</v>
      </c>
      <c r="F1388" s="21" t="s">
        <v>8509</v>
      </c>
      <c r="G1388" s="22"/>
      <c r="H1388" s="20" t="s">
        <v>4127</v>
      </c>
      <c r="I1388" s="21" t="s">
        <v>4128</v>
      </c>
      <c r="J1388" s="20" t="s">
        <v>4129</v>
      </c>
      <c r="K1388" s="20" t="s">
        <v>4130</v>
      </c>
      <c r="L1388" s="21" t="s">
        <v>4305</v>
      </c>
      <c r="M1388" s="20" t="s">
        <v>4306</v>
      </c>
      <c r="N1388" s="20" t="s">
        <v>4307</v>
      </c>
      <c r="O1388" s="20">
        <v>10</v>
      </c>
      <c r="P1388" s="21" t="s">
        <v>4150</v>
      </c>
      <c r="Q1388" s="20" t="s">
        <v>3966</v>
      </c>
      <c r="R1388" s="21" t="s">
        <v>4151</v>
      </c>
      <c r="S1388" s="21" t="s">
        <v>4133</v>
      </c>
      <c r="T1388" s="20">
        <v>70950</v>
      </c>
      <c r="U1388" s="20">
        <v>1</v>
      </c>
      <c r="V1388" s="20">
        <v>0</v>
      </c>
      <c r="W1388" s="20" t="s">
        <v>4306</v>
      </c>
      <c r="X1388" s="20" t="s">
        <v>4308</v>
      </c>
      <c r="Y1388" s="22">
        <v>45942.884249039402</v>
      </c>
      <c r="AA1388" s="20" t="s">
        <v>4134</v>
      </c>
      <c r="AB1388" s="27">
        <v>9106059901</v>
      </c>
      <c r="AC1388" s="25" t="str">
        <f>VLOOKUP(AB1388,Data!AF:AG,2,0)</f>
        <v>9106059901-00082051</v>
      </c>
      <c r="AE1388" s="25" t="str">
        <f>VLOOKUP(AC1388,Data!A:G,7,0)</f>
        <v>00082051</v>
      </c>
      <c r="AF1388" s="25" t="str">
        <f>VLOOKUP(AC1388,Data!A:D,4,0)</f>
        <v>12/10/2025</v>
      </c>
      <c r="AG1388" s="20" t="s">
        <v>64</v>
      </c>
      <c r="AH1388" s="25" t="s">
        <v>3639</v>
      </c>
      <c r="AI1388" s="25" t="str">
        <f>VLOOKUP(AG1388,'mã win'!B:K,10,0)</f>
        <v>N</v>
      </c>
      <c r="AJ1388" s="20" t="str">
        <f>VLOOKUP(Q1388,'mã sp'!A:B,2,0)</f>
        <v>CN300</v>
      </c>
      <c r="AK1388" s="25" t="str">
        <f>VLOOKUP(AC1388,Data!A:F,6,0)</f>
        <v>K25TTM</v>
      </c>
      <c r="AL1388" s="20" t="str">
        <f t="shared" si="84"/>
        <v>3252 WM+ DNG 126 Văn Tiến Dũng</v>
      </c>
      <c r="AM1388" s="20" t="str">
        <f>VLOOKUP(AC1388,Data!A:M,13,0)</f>
        <v>0104918404-009</v>
      </c>
      <c r="AO1388" s="20" t="str">
        <f t="shared" si="85"/>
        <v/>
      </c>
      <c r="AP1388" s="20" t="str">
        <f>IF(AND(AM1388="0104918404",AO1388=""),"WIN"&amp;L1388,IF(AO1388="",VLOOKUP(AM1388,'mã win'!B:J,9,0),""))</f>
        <v>WIN-DNG-01-009</v>
      </c>
      <c r="AQ1388" s="25" t="str">
        <f t="shared" si="86"/>
        <v>WIN-DNG-01-009</v>
      </c>
      <c r="AR1388" s="1">
        <f t="shared" si="87"/>
        <v>76626</v>
      </c>
    </row>
    <row r="1389" spans="1:44" x14ac:dyDescent="0.25">
      <c r="A1389" s="20">
        <v>8909</v>
      </c>
      <c r="B1389" s="21">
        <v>9106059891</v>
      </c>
      <c r="C1389" s="22">
        <v>45942</v>
      </c>
      <c r="D1389" s="22">
        <v>45942</v>
      </c>
      <c r="E1389" s="23">
        <v>45942.898976770797</v>
      </c>
      <c r="F1389" s="21" t="s">
        <v>8510</v>
      </c>
      <c r="G1389" s="22"/>
      <c r="H1389" s="20" t="s">
        <v>4127</v>
      </c>
      <c r="I1389" s="21" t="s">
        <v>4128</v>
      </c>
      <c r="J1389" s="20" t="s">
        <v>4129</v>
      </c>
      <c r="K1389" s="20" t="s">
        <v>4130</v>
      </c>
      <c r="L1389" s="21" t="s">
        <v>8328</v>
      </c>
      <c r="M1389" s="20" t="s">
        <v>8329</v>
      </c>
      <c r="N1389" s="20" t="s">
        <v>8330</v>
      </c>
      <c r="O1389" s="20">
        <v>10</v>
      </c>
      <c r="P1389" s="21" t="s">
        <v>4137</v>
      </c>
      <c r="Q1389" s="20" t="s">
        <v>4098</v>
      </c>
      <c r="R1389" s="21" t="s">
        <v>4138</v>
      </c>
      <c r="S1389" s="21" t="s">
        <v>4133</v>
      </c>
      <c r="T1389" s="20">
        <v>111058</v>
      </c>
      <c r="U1389" s="20">
        <v>3</v>
      </c>
      <c r="V1389" s="20">
        <v>0</v>
      </c>
      <c r="W1389" s="20" t="s">
        <v>8329</v>
      </c>
      <c r="X1389" s="20" t="s">
        <v>8331</v>
      </c>
      <c r="Y1389" s="22">
        <v>45942.898975694399</v>
      </c>
      <c r="AA1389" s="20" t="s">
        <v>4134</v>
      </c>
      <c r="AB1389" s="27">
        <v>9106059891</v>
      </c>
      <c r="AC1389" s="25" t="str">
        <f>VLOOKUP(AB1389,Data!AF:AG,2,0)</f>
        <v>9106059891-00161763</v>
      </c>
      <c r="AE1389" s="25" t="str">
        <f>VLOOKUP(AC1389,Data!A:G,7,0)</f>
        <v>00161763</v>
      </c>
      <c r="AF1389" s="25" t="str">
        <f>VLOOKUP(AC1389,Data!A:D,4,0)</f>
        <v>12/10/2025</v>
      </c>
      <c r="AG1389" s="20" t="s">
        <v>198</v>
      </c>
      <c r="AH1389" s="25" t="s">
        <v>9960</v>
      </c>
      <c r="AI1389" s="25" t="str">
        <f>VLOOKUP(AG1389,'mã win'!B:K,10,0)</f>
        <v>N</v>
      </c>
      <c r="AJ1389" s="20" t="str">
        <f>VLOOKUP(Q1389,'mã sp'!A:B,2,0)</f>
        <v>GM500</v>
      </c>
      <c r="AK1389" s="25" t="str">
        <f>VLOOKUP(AC1389,Data!A:F,6,0)</f>
        <v>K25TTM</v>
      </c>
      <c r="AL1389" s="20" t="str">
        <f t="shared" si="84"/>
        <v>2641 WM+ HCM Lương Định Của</v>
      </c>
      <c r="AM1389" s="20" t="str">
        <f>VLOOKUP(AC1389,Data!A:M,13,0)</f>
        <v>0104918404</v>
      </c>
      <c r="AN1389" s="20">
        <f>MATCH(L1389,[1]Khach_hang!$O:$O,0)</f>
        <v>327</v>
      </c>
      <c r="AO1389" s="20" t="str">
        <f t="shared" si="85"/>
        <v>WIN2641</v>
      </c>
      <c r="AP1389" s="20" t="str">
        <f>IF(AND(AM1389="0104918404",AO1389=""),"WIN"&amp;L1389,IF(AO1389="",VLOOKUP(AM1389,'mã win'!B:J,9,0),""))</f>
        <v/>
      </c>
      <c r="AQ1389" s="25" t="str">
        <f t="shared" si="86"/>
        <v>WIN2641</v>
      </c>
      <c r="AR1389" s="1">
        <f t="shared" si="87"/>
        <v>359827.92</v>
      </c>
    </row>
    <row r="1390" spans="1:44" x14ac:dyDescent="0.25">
      <c r="A1390" s="20">
        <v>8910</v>
      </c>
      <c r="B1390" s="21">
        <v>9106059891</v>
      </c>
      <c r="C1390" s="22">
        <v>45942</v>
      </c>
      <c r="D1390" s="22">
        <v>45942</v>
      </c>
      <c r="E1390" s="23">
        <v>45942.898976770797</v>
      </c>
      <c r="F1390" s="21" t="s">
        <v>8510</v>
      </c>
      <c r="G1390" s="22"/>
      <c r="H1390" s="20" t="s">
        <v>4127</v>
      </c>
      <c r="I1390" s="21" t="s">
        <v>4128</v>
      </c>
      <c r="J1390" s="20" t="s">
        <v>4129</v>
      </c>
      <c r="K1390" s="20" t="s">
        <v>4130</v>
      </c>
      <c r="L1390" s="21" t="s">
        <v>8328</v>
      </c>
      <c r="M1390" s="20" t="s">
        <v>8329</v>
      </c>
      <c r="N1390" s="20" t="s">
        <v>8330</v>
      </c>
      <c r="O1390" s="20">
        <v>20</v>
      </c>
      <c r="P1390" s="21" t="s">
        <v>4150</v>
      </c>
      <c r="Q1390" s="20" t="s">
        <v>3966</v>
      </c>
      <c r="R1390" s="21" t="s">
        <v>4151</v>
      </c>
      <c r="S1390" s="21" t="s">
        <v>4133</v>
      </c>
      <c r="T1390" s="20">
        <v>70950</v>
      </c>
      <c r="U1390" s="20">
        <v>2</v>
      </c>
      <c r="V1390" s="20">
        <v>0</v>
      </c>
      <c r="W1390" s="20" t="s">
        <v>8329</v>
      </c>
      <c r="X1390" s="20" t="s">
        <v>8331</v>
      </c>
      <c r="Y1390" s="22">
        <v>45942.898975694399</v>
      </c>
      <c r="AA1390" s="20" t="s">
        <v>4134</v>
      </c>
      <c r="AB1390" s="27">
        <v>9106059891</v>
      </c>
      <c r="AC1390" s="25" t="str">
        <f>VLOOKUP(AB1390,Data!AF:AG,2,0)</f>
        <v>9106059891-00161763</v>
      </c>
      <c r="AE1390" s="25" t="str">
        <f>VLOOKUP(AC1390,Data!A:G,7,0)</f>
        <v>00161763</v>
      </c>
      <c r="AF1390" s="25" t="str">
        <f>VLOOKUP(AC1390,Data!A:D,4,0)</f>
        <v>12/10/2025</v>
      </c>
      <c r="AG1390" s="20" t="s">
        <v>198</v>
      </c>
      <c r="AH1390" s="25" t="s">
        <v>9960</v>
      </c>
      <c r="AI1390" s="25" t="str">
        <f>VLOOKUP(AG1390,'mã win'!B:K,10,0)</f>
        <v>N</v>
      </c>
      <c r="AJ1390" s="20" t="str">
        <f>VLOOKUP(Q1390,'mã sp'!A:B,2,0)</f>
        <v>CN300</v>
      </c>
      <c r="AK1390" s="25" t="str">
        <f>VLOOKUP(AC1390,Data!A:F,6,0)</f>
        <v>K25TTM</v>
      </c>
      <c r="AL1390" s="20" t="str">
        <f t="shared" si="84"/>
        <v>2641 WM+ HCM Lương Định Của</v>
      </c>
      <c r="AM1390" s="20" t="str">
        <f>VLOOKUP(AC1390,Data!A:M,13,0)</f>
        <v>0104918404</v>
      </c>
      <c r="AN1390" s="20">
        <f>MATCH(L1390,[1]Khach_hang!$O:$O,0)</f>
        <v>327</v>
      </c>
      <c r="AO1390" s="20" t="str">
        <f t="shared" si="85"/>
        <v>WIN2641</v>
      </c>
      <c r="AP1390" s="20" t="str">
        <f>IF(AND(AM1390="0104918404",AO1390=""),"WIN"&amp;L1390,IF(AO1390="",VLOOKUP(AM1390,'mã win'!B:J,9,0),""))</f>
        <v/>
      </c>
      <c r="AQ1390" s="25" t="str">
        <f t="shared" si="86"/>
        <v>WIN2641</v>
      </c>
      <c r="AR1390" s="1">
        <f t="shared" si="87"/>
        <v>153252</v>
      </c>
    </row>
    <row r="1391" spans="1:44" x14ac:dyDescent="0.25">
      <c r="A1391" s="20">
        <v>8911</v>
      </c>
      <c r="B1391" s="21">
        <v>9106059891</v>
      </c>
      <c r="C1391" s="22">
        <v>45942</v>
      </c>
      <c r="D1391" s="22">
        <v>45942</v>
      </c>
      <c r="E1391" s="23">
        <v>45942.898976770797</v>
      </c>
      <c r="F1391" s="21" t="s">
        <v>8510</v>
      </c>
      <c r="G1391" s="22"/>
      <c r="H1391" s="20" t="s">
        <v>4127</v>
      </c>
      <c r="I1391" s="21" t="s">
        <v>4128</v>
      </c>
      <c r="J1391" s="20" t="s">
        <v>4129</v>
      </c>
      <c r="K1391" s="20" t="s">
        <v>4130</v>
      </c>
      <c r="L1391" s="21" t="s">
        <v>8328</v>
      </c>
      <c r="M1391" s="20" t="s">
        <v>8329</v>
      </c>
      <c r="N1391" s="20" t="s">
        <v>8330</v>
      </c>
      <c r="O1391" s="20">
        <v>30</v>
      </c>
      <c r="P1391" s="21" t="s">
        <v>4152</v>
      </c>
      <c r="Q1391" s="20" t="s">
        <v>4012</v>
      </c>
      <c r="R1391" s="21" t="s">
        <v>4153</v>
      </c>
      <c r="S1391" s="21" t="s">
        <v>4133</v>
      </c>
      <c r="T1391" s="20">
        <v>50182</v>
      </c>
      <c r="U1391" s="20">
        <v>1</v>
      </c>
      <c r="V1391" s="20">
        <v>0</v>
      </c>
      <c r="W1391" s="20" t="s">
        <v>8329</v>
      </c>
      <c r="X1391" s="20" t="s">
        <v>8331</v>
      </c>
      <c r="Y1391" s="22">
        <v>45942.898975694399</v>
      </c>
      <c r="AA1391" s="20" t="s">
        <v>4134</v>
      </c>
      <c r="AB1391" s="27">
        <v>9106059891</v>
      </c>
      <c r="AC1391" s="25" t="str">
        <f>VLOOKUP(AB1391,Data!AF:AG,2,0)</f>
        <v>9106059891-00161763</v>
      </c>
      <c r="AE1391" s="25" t="str">
        <f>VLOOKUP(AC1391,Data!A:G,7,0)</f>
        <v>00161763</v>
      </c>
      <c r="AF1391" s="25" t="str">
        <f>VLOOKUP(AC1391,Data!A:D,4,0)</f>
        <v>12/10/2025</v>
      </c>
      <c r="AG1391" s="20" t="s">
        <v>198</v>
      </c>
      <c r="AH1391" s="25" t="s">
        <v>9960</v>
      </c>
      <c r="AI1391" s="25" t="str">
        <f>VLOOKUP(AG1391,'mã win'!B:K,10,0)</f>
        <v>N</v>
      </c>
      <c r="AJ1391" s="20" t="str">
        <f>VLOOKUP(Q1391,'mã sp'!A:B,2,0)</f>
        <v>GTLX250G</v>
      </c>
      <c r="AK1391" s="25" t="str">
        <f>VLOOKUP(AC1391,Data!A:F,6,0)</f>
        <v>K25TTM</v>
      </c>
      <c r="AL1391" s="20" t="str">
        <f t="shared" si="84"/>
        <v>2641 WM+ HCM Lương Định Của</v>
      </c>
      <c r="AM1391" s="20" t="str">
        <f>VLOOKUP(AC1391,Data!A:M,13,0)</f>
        <v>0104918404</v>
      </c>
      <c r="AN1391" s="20">
        <f>MATCH(L1391,[1]Khach_hang!$O:$O,0)</f>
        <v>327</v>
      </c>
      <c r="AO1391" s="20" t="str">
        <f t="shared" si="85"/>
        <v>WIN2641</v>
      </c>
      <c r="AP1391" s="20" t="str">
        <f>IF(AND(AM1391="0104918404",AO1391=""),"WIN"&amp;L1391,IF(AO1391="",VLOOKUP(AM1391,'mã win'!B:J,9,0),""))</f>
        <v/>
      </c>
      <c r="AQ1391" s="25" t="str">
        <f t="shared" si="86"/>
        <v>WIN2641</v>
      </c>
      <c r="AR1391" s="1">
        <f t="shared" si="87"/>
        <v>54196.56</v>
      </c>
    </row>
    <row r="1392" spans="1:44" x14ac:dyDescent="0.25">
      <c r="A1392" s="20">
        <v>8912</v>
      </c>
      <c r="B1392" s="21">
        <v>9106059891</v>
      </c>
      <c r="C1392" s="22">
        <v>45942</v>
      </c>
      <c r="D1392" s="22">
        <v>45942</v>
      </c>
      <c r="E1392" s="23">
        <v>45942.898976770797</v>
      </c>
      <c r="F1392" s="21" t="s">
        <v>8510</v>
      </c>
      <c r="G1392" s="22"/>
      <c r="H1392" s="20" t="s">
        <v>4127</v>
      </c>
      <c r="I1392" s="21" t="s">
        <v>4128</v>
      </c>
      <c r="J1392" s="20" t="s">
        <v>4129</v>
      </c>
      <c r="K1392" s="20" t="s">
        <v>4130</v>
      </c>
      <c r="L1392" s="21" t="s">
        <v>8328</v>
      </c>
      <c r="M1392" s="20" t="s">
        <v>8329</v>
      </c>
      <c r="N1392" s="20" t="s">
        <v>8330</v>
      </c>
      <c r="O1392" s="20">
        <v>40</v>
      </c>
      <c r="P1392" s="21" t="s">
        <v>4135</v>
      </c>
      <c r="Q1392" s="20" t="s">
        <v>4086</v>
      </c>
      <c r="R1392" s="21" t="s">
        <v>4136</v>
      </c>
      <c r="S1392" s="21" t="s">
        <v>4133</v>
      </c>
      <c r="T1392" s="20">
        <v>45588</v>
      </c>
      <c r="U1392" s="20">
        <v>1</v>
      </c>
      <c r="V1392" s="20">
        <v>0</v>
      </c>
      <c r="W1392" s="20" t="s">
        <v>8329</v>
      </c>
      <c r="X1392" s="20" t="s">
        <v>8331</v>
      </c>
      <c r="Y1392" s="22">
        <v>45942.898975694399</v>
      </c>
      <c r="AA1392" s="20" t="s">
        <v>4134</v>
      </c>
      <c r="AB1392" s="27">
        <v>9106059891</v>
      </c>
      <c r="AC1392" s="25" t="str">
        <f>VLOOKUP(AB1392,Data!AF:AG,2,0)</f>
        <v>9106059891-00161763</v>
      </c>
      <c r="AE1392" s="25" t="str">
        <f>VLOOKUP(AC1392,Data!A:G,7,0)</f>
        <v>00161763</v>
      </c>
      <c r="AF1392" s="25" t="str">
        <f>VLOOKUP(AC1392,Data!A:D,4,0)</f>
        <v>12/10/2025</v>
      </c>
      <c r="AG1392" s="20" t="s">
        <v>198</v>
      </c>
      <c r="AH1392" s="25" t="s">
        <v>9960</v>
      </c>
      <c r="AI1392" s="25" t="str">
        <f>VLOOKUP(AG1392,'mã win'!B:K,10,0)</f>
        <v>N</v>
      </c>
      <c r="AJ1392" s="20" t="str">
        <f>VLOOKUP(Q1392,'mã sp'!A:B,2,0)</f>
        <v>TH200</v>
      </c>
      <c r="AK1392" s="25" t="str">
        <f>VLOOKUP(AC1392,Data!A:F,6,0)</f>
        <v>K25TTM</v>
      </c>
      <c r="AL1392" s="20" t="str">
        <f t="shared" si="84"/>
        <v>2641 WM+ HCM Lương Định Của</v>
      </c>
      <c r="AM1392" s="20" t="str">
        <f>VLOOKUP(AC1392,Data!A:M,13,0)</f>
        <v>0104918404</v>
      </c>
      <c r="AN1392" s="20">
        <f>MATCH(L1392,[1]Khach_hang!$O:$O,0)</f>
        <v>327</v>
      </c>
      <c r="AO1392" s="20" t="str">
        <f t="shared" si="85"/>
        <v>WIN2641</v>
      </c>
      <c r="AP1392" s="20" t="str">
        <f>IF(AND(AM1392="0104918404",AO1392=""),"WIN"&amp;L1392,IF(AO1392="",VLOOKUP(AM1392,'mã win'!B:J,9,0),""))</f>
        <v/>
      </c>
      <c r="AQ1392" s="25" t="str">
        <f t="shared" si="86"/>
        <v>WIN2641</v>
      </c>
      <c r="AR1392" s="1">
        <f t="shared" si="87"/>
        <v>49235.040000000001</v>
      </c>
    </row>
    <row r="1393" spans="1:44" x14ac:dyDescent="0.25">
      <c r="A1393" s="20">
        <v>8913</v>
      </c>
      <c r="B1393" s="21">
        <v>9106060021</v>
      </c>
      <c r="C1393" s="22">
        <v>45942</v>
      </c>
      <c r="D1393" s="22">
        <v>45942</v>
      </c>
      <c r="E1393" s="23">
        <v>45942.919752314803</v>
      </c>
      <c r="F1393" s="21" t="s">
        <v>8511</v>
      </c>
      <c r="G1393" s="22"/>
      <c r="H1393" s="20" t="s">
        <v>4127</v>
      </c>
      <c r="I1393" s="21" t="s">
        <v>4128</v>
      </c>
      <c r="J1393" s="20" t="s">
        <v>4129</v>
      </c>
      <c r="K1393" s="20" t="s">
        <v>4130</v>
      </c>
      <c r="L1393" s="21" t="s">
        <v>5710</v>
      </c>
      <c r="M1393" s="20" t="s">
        <v>5711</v>
      </c>
      <c r="N1393" s="20" t="s">
        <v>5712</v>
      </c>
      <c r="O1393" s="20">
        <v>10</v>
      </c>
      <c r="P1393" s="21" t="s">
        <v>4139</v>
      </c>
      <c r="Q1393" s="20" t="s">
        <v>3948</v>
      </c>
      <c r="R1393" s="21" t="s">
        <v>4140</v>
      </c>
      <c r="S1393" s="21" t="s">
        <v>4133</v>
      </c>
      <c r="T1393" s="20">
        <v>74250</v>
      </c>
      <c r="U1393" s="20">
        <v>2</v>
      </c>
      <c r="V1393" s="20">
        <v>0</v>
      </c>
      <c r="W1393" s="20" t="s">
        <v>5711</v>
      </c>
      <c r="X1393" s="20" t="s">
        <v>5713</v>
      </c>
      <c r="Y1393" s="22">
        <v>45942.919752280097</v>
      </c>
      <c r="AA1393" s="20" t="s">
        <v>4134</v>
      </c>
      <c r="AB1393" s="27">
        <v>9106060021</v>
      </c>
      <c r="AC1393" s="25" t="str">
        <f>VLOOKUP(AB1393,Data!AF:AG,2,0)</f>
        <v>9106060021-00161782</v>
      </c>
      <c r="AE1393" s="25" t="str">
        <f>VLOOKUP(AC1393,Data!A:G,7,0)</f>
        <v>00161782</v>
      </c>
      <c r="AF1393" s="25" t="str">
        <f>VLOOKUP(AC1393,Data!A:D,4,0)</f>
        <v>12/10/2025</v>
      </c>
      <c r="AG1393" s="20" t="s">
        <v>198</v>
      </c>
      <c r="AH1393" s="25" t="s">
        <v>12018</v>
      </c>
      <c r="AI1393" s="25" t="str">
        <f>VLOOKUP(AG1393,'mã win'!B:K,10,0)</f>
        <v>N</v>
      </c>
      <c r="AJ1393" s="20" t="str">
        <f>VLOOKUP(Q1393,'mã sp'!A:B,2,0)</f>
        <v>CC300</v>
      </c>
      <c r="AK1393" s="25" t="str">
        <f>VLOOKUP(AC1393,Data!A:F,6,0)</f>
        <v>K25TTM</v>
      </c>
      <c r="AL1393" s="20" t="str">
        <f t="shared" si="84"/>
        <v>4590 WM+HCM SH11-SH 12 Luxgarden</v>
      </c>
      <c r="AM1393" s="20" t="str">
        <f>VLOOKUP(AC1393,Data!A:M,13,0)</f>
        <v>0104918404</v>
      </c>
      <c r="AN1393" s="20">
        <f>MATCH(L1393,[1]Khach_hang!$O:$O,0)</f>
        <v>1285</v>
      </c>
      <c r="AO1393" s="20" t="str">
        <f t="shared" si="85"/>
        <v>WIN4590</v>
      </c>
      <c r="AP1393" s="20" t="str">
        <f>IF(AND(AM1393="0104918404",AO1393=""),"WIN"&amp;L1393,IF(AO1393="",VLOOKUP(AM1393,'mã win'!B:J,9,0),""))</f>
        <v/>
      </c>
      <c r="AQ1393" s="25" t="str">
        <f t="shared" si="86"/>
        <v>WIN4590</v>
      </c>
      <c r="AR1393" s="1">
        <f t="shared" si="87"/>
        <v>160380</v>
      </c>
    </row>
    <row r="1394" spans="1:44" x14ac:dyDescent="0.25">
      <c r="A1394" s="20">
        <v>8914</v>
      </c>
      <c r="B1394" s="21">
        <v>9106060021</v>
      </c>
      <c r="C1394" s="22">
        <v>45942</v>
      </c>
      <c r="D1394" s="22">
        <v>45942</v>
      </c>
      <c r="E1394" s="23">
        <v>45942.919752314803</v>
      </c>
      <c r="F1394" s="21" t="s">
        <v>8511</v>
      </c>
      <c r="G1394" s="22"/>
      <c r="H1394" s="20" t="s">
        <v>4127</v>
      </c>
      <c r="I1394" s="21" t="s">
        <v>4128</v>
      </c>
      <c r="J1394" s="20" t="s">
        <v>4129</v>
      </c>
      <c r="K1394" s="20" t="s">
        <v>4130</v>
      </c>
      <c r="L1394" s="21" t="s">
        <v>5710</v>
      </c>
      <c r="M1394" s="20" t="s">
        <v>5711</v>
      </c>
      <c r="N1394" s="20" t="s">
        <v>5712</v>
      </c>
      <c r="O1394" s="20">
        <v>20</v>
      </c>
      <c r="P1394" s="21" t="s">
        <v>4171</v>
      </c>
      <c r="Q1394" s="20" t="s">
        <v>3998</v>
      </c>
      <c r="R1394" s="21" t="s">
        <v>4172</v>
      </c>
      <c r="S1394" s="21" t="s">
        <v>4133</v>
      </c>
      <c r="T1394" s="20">
        <v>49500</v>
      </c>
      <c r="U1394" s="20">
        <v>2</v>
      </c>
      <c r="V1394" s="20">
        <v>0</v>
      </c>
      <c r="W1394" s="20" t="s">
        <v>5711</v>
      </c>
      <c r="X1394" s="20" t="s">
        <v>5713</v>
      </c>
      <c r="Y1394" s="22">
        <v>45942.919752280097</v>
      </c>
      <c r="AA1394" s="20" t="s">
        <v>4134</v>
      </c>
      <c r="AB1394" s="27">
        <v>9106060021</v>
      </c>
      <c r="AC1394" s="25" t="str">
        <f>VLOOKUP(AB1394,Data!AF:AG,2,0)</f>
        <v>9106060021-00161782</v>
      </c>
      <c r="AE1394" s="25" t="str">
        <f>VLOOKUP(AC1394,Data!A:G,7,0)</f>
        <v>00161782</v>
      </c>
      <c r="AF1394" s="25" t="str">
        <f>VLOOKUP(AC1394,Data!A:D,4,0)</f>
        <v>12/10/2025</v>
      </c>
      <c r="AG1394" s="20" t="s">
        <v>198</v>
      </c>
      <c r="AH1394" s="25" t="s">
        <v>12018</v>
      </c>
      <c r="AI1394" s="25" t="str">
        <f>VLOOKUP(AG1394,'mã win'!B:K,10,0)</f>
        <v>N</v>
      </c>
      <c r="AJ1394" s="20" t="str">
        <f>VLOOKUP(Q1394,'mã sp'!A:B,2,0)</f>
        <v>GL250</v>
      </c>
      <c r="AK1394" s="25" t="str">
        <f>VLOOKUP(AC1394,Data!A:F,6,0)</f>
        <v>K25TTM</v>
      </c>
      <c r="AL1394" s="20" t="str">
        <f t="shared" si="84"/>
        <v>4590 WM+HCM SH11-SH 12 Luxgarden</v>
      </c>
      <c r="AM1394" s="20" t="str">
        <f>VLOOKUP(AC1394,Data!A:M,13,0)</f>
        <v>0104918404</v>
      </c>
      <c r="AN1394" s="20">
        <f>MATCH(L1394,[1]Khach_hang!$O:$O,0)</f>
        <v>1285</v>
      </c>
      <c r="AO1394" s="20" t="str">
        <f t="shared" si="85"/>
        <v>WIN4590</v>
      </c>
      <c r="AP1394" s="20" t="str">
        <f>IF(AND(AM1394="0104918404",AO1394=""),"WIN"&amp;L1394,IF(AO1394="",VLOOKUP(AM1394,'mã win'!B:J,9,0),""))</f>
        <v/>
      </c>
      <c r="AQ1394" s="25" t="str">
        <f t="shared" si="86"/>
        <v>WIN4590</v>
      </c>
      <c r="AR1394" s="1">
        <f t="shared" si="87"/>
        <v>106920</v>
      </c>
    </row>
    <row r="1395" spans="1:44" x14ac:dyDescent="0.25">
      <c r="A1395" s="20">
        <v>8915</v>
      </c>
      <c r="B1395" s="21">
        <v>9106060021</v>
      </c>
      <c r="C1395" s="22">
        <v>45942</v>
      </c>
      <c r="D1395" s="22">
        <v>45942</v>
      </c>
      <c r="E1395" s="23">
        <v>45942.919752314803</v>
      </c>
      <c r="F1395" s="21" t="s">
        <v>8511</v>
      </c>
      <c r="G1395" s="22"/>
      <c r="H1395" s="20" t="s">
        <v>4127</v>
      </c>
      <c r="I1395" s="21" t="s">
        <v>4128</v>
      </c>
      <c r="J1395" s="20" t="s">
        <v>4129</v>
      </c>
      <c r="K1395" s="20" t="s">
        <v>4130</v>
      </c>
      <c r="L1395" s="21" t="s">
        <v>5710</v>
      </c>
      <c r="M1395" s="20" t="s">
        <v>5711</v>
      </c>
      <c r="N1395" s="20" t="s">
        <v>5712</v>
      </c>
      <c r="O1395" s="20">
        <v>30</v>
      </c>
      <c r="P1395" s="21" t="s">
        <v>4168</v>
      </c>
      <c r="Q1395" s="20" t="s">
        <v>3992</v>
      </c>
      <c r="R1395" s="21" t="s">
        <v>4169</v>
      </c>
      <c r="S1395" s="21" t="s">
        <v>4133</v>
      </c>
      <c r="T1395" s="20">
        <v>111606</v>
      </c>
      <c r="U1395" s="20">
        <v>2</v>
      </c>
      <c r="V1395" s="20">
        <v>0</v>
      </c>
      <c r="W1395" s="20" t="s">
        <v>5711</v>
      </c>
      <c r="X1395" s="20" t="s">
        <v>5713</v>
      </c>
      <c r="Y1395" s="22">
        <v>45942.919752280097</v>
      </c>
      <c r="AA1395" s="20" t="s">
        <v>4134</v>
      </c>
      <c r="AB1395" s="27">
        <v>9106060021</v>
      </c>
      <c r="AC1395" s="25" t="str">
        <f>VLOOKUP(AB1395,Data!AF:AG,2,0)</f>
        <v>9106060021-00161782</v>
      </c>
      <c r="AE1395" s="25" t="str">
        <f>VLOOKUP(AC1395,Data!A:G,7,0)</f>
        <v>00161782</v>
      </c>
      <c r="AF1395" s="25" t="str">
        <f>VLOOKUP(AC1395,Data!A:D,4,0)</f>
        <v>12/10/2025</v>
      </c>
      <c r="AG1395" s="20" t="s">
        <v>198</v>
      </c>
      <c r="AH1395" s="25" t="s">
        <v>12018</v>
      </c>
      <c r="AI1395" s="25" t="str">
        <f>VLOOKUP(AG1395,'mã win'!B:K,10,0)</f>
        <v>N</v>
      </c>
      <c r="AJ1395" s="20" t="str">
        <f>VLOOKUP(Q1395,'mã sp'!A:B,2,0)</f>
        <v>GXD500</v>
      </c>
      <c r="AK1395" s="25" t="str">
        <f>VLOOKUP(AC1395,Data!A:F,6,0)</f>
        <v>K25TTM</v>
      </c>
      <c r="AL1395" s="20" t="str">
        <f t="shared" si="84"/>
        <v>4590 WM+HCM SH11-SH 12 Luxgarden</v>
      </c>
      <c r="AM1395" s="20" t="str">
        <f>VLOOKUP(AC1395,Data!A:M,13,0)</f>
        <v>0104918404</v>
      </c>
      <c r="AN1395" s="20">
        <f>MATCH(L1395,[1]Khach_hang!$O:$O,0)</f>
        <v>1285</v>
      </c>
      <c r="AO1395" s="20" t="str">
        <f t="shared" si="85"/>
        <v>WIN4590</v>
      </c>
      <c r="AP1395" s="20" t="str">
        <f>IF(AND(AM1395="0104918404",AO1395=""),"WIN"&amp;L1395,IF(AO1395="",VLOOKUP(AM1395,'mã win'!B:J,9,0),""))</f>
        <v/>
      </c>
      <c r="AQ1395" s="25" t="str">
        <f t="shared" si="86"/>
        <v>WIN4590</v>
      </c>
      <c r="AR1395" s="1">
        <f t="shared" si="87"/>
        <v>241068.96</v>
      </c>
    </row>
  </sheetData>
  <autoFilter ref="A1:AS1395"/>
  <dataValidations count="1">
    <dataValidation showInputMessage="1" errorTitle="MISA SME.NET 2012" error="Mã khách hàng không được để trống!" promptTitle="MISA SME.NET" prompt="Nhập Mã khách hàng" sqref="AO438 AO84"/>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1395"/>
  <sheetViews>
    <sheetView workbookViewId="0">
      <selection activeCell="C820" sqref="C820"/>
    </sheetView>
  </sheetViews>
  <sheetFormatPr defaultRowHeight="15.75" x14ac:dyDescent="0.25"/>
  <cols>
    <col min="1" max="1" width="23" style="25" customWidth="1"/>
    <col min="2" max="2" width="17.375" customWidth="1"/>
    <col min="3" max="3" width="15.875" style="72" customWidth="1"/>
    <col min="4" max="4" width="10.75" bestFit="1" customWidth="1"/>
  </cols>
  <sheetData>
    <row r="1" spans="1:4" x14ac:dyDescent="0.25">
      <c r="A1" s="25" t="s">
        <v>9329</v>
      </c>
      <c r="B1" s="71" t="s">
        <v>14554</v>
      </c>
      <c r="C1" s="73" t="s">
        <v>14555</v>
      </c>
    </row>
    <row r="2" spans="1:4" hidden="1" x14ac:dyDescent="0.25">
      <c r="A2" s="25" t="s">
        <v>1971</v>
      </c>
      <c r="B2" s="72">
        <v>329579</v>
      </c>
      <c r="C2" s="72">
        <f>ROUND(SUMIF(Sheet1!AE:AE,'dò giá'!A2,Sheet1!AR:AR),0)</f>
        <v>329579</v>
      </c>
      <c r="D2" s="74">
        <f>B2-C2</f>
        <v>0</v>
      </c>
    </row>
    <row r="3" spans="1:4" hidden="1" x14ac:dyDescent="0.25">
      <c r="A3" s="25" t="s">
        <v>2718</v>
      </c>
      <c r="B3" s="72">
        <v>755704</v>
      </c>
      <c r="C3" s="72">
        <f>ROUND(SUMIF(Sheet1!AE:AE,'dò giá'!A3,Sheet1!AR:AR),0)</f>
        <v>755704</v>
      </c>
      <c r="D3" s="74">
        <f t="shared" ref="D3:D66" si="0">B3-C3</f>
        <v>0</v>
      </c>
    </row>
    <row r="4" spans="1:4" hidden="1" x14ac:dyDescent="0.25">
      <c r="A4" s="25" t="s">
        <v>2061</v>
      </c>
      <c r="B4" s="72">
        <v>393137</v>
      </c>
      <c r="C4" s="72">
        <f>ROUND(SUMIF(Sheet1!AE:AE,'dò giá'!A4,Sheet1!AR:AR),0)</f>
        <v>393137</v>
      </c>
      <c r="D4" s="74">
        <f t="shared" si="0"/>
        <v>0</v>
      </c>
    </row>
    <row r="5" spans="1:4" hidden="1" x14ac:dyDescent="0.25">
      <c r="A5" s="25" t="s">
        <v>1106</v>
      </c>
      <c r="B5" s="72">
        <v>131512</v>
      </c>
      <c r="C5" s="72">
        <f>ROUND(SUMIF(Sheet1!AE:AE,'dò giá'!A5,Sheet1!AR:AR),0)</f>
        <v>131512</v>
      </c>
      <c r="D5" s="74">
        <f t="shared" si="0"/>
        <v>0</v>
      </c>
    </row>
    <row r="6" spans="1:4" hidden="1" x14ac:dyDescent="0.25">
      <c r="A6" s="25" t="s">
        <v>234</v>
      </c>
      <c r="B6" s="72">
        <v>228426</v>
      </c>
      <c r="C6" s="72">
        <f>ROUND(SUMIF(Sheet1!AE:AE,'dò giá'!A6,Sheet1!AR:AR),0)</f>
        <v>228426</v>
      </c>
      <c r="D6" s="74">
        <f t="shared" si="0"/>
        <v>0</v>
      </c>
    </row>
    <row r="7" spans="1:4" hidden="1" x14ac:dyDescent="0.25">
      <c r="A7" s="25" t="s">
        <v>3436</v>
      </c>
      <c r="B7" s="72">
        <v>501783</v>
      </c>
      <c r="C7" s="72">
        <f>ROUND(SUMIF(Sheet1!AE:AE,'dò giá'!A7,Sheet1!AR:AR),0)</f>
        <v>501783</v>
      </c>
      <c r="D7" s="74">
        <f t="shared" si="0"/>
        <v>0</v>
      </c>
    </row>
    <row r="8" spans="1:4" hidden="1" x14ac:dyDescent="0.25">
      <c r="A8" s="25" t="s">
        <v>610</v>
      </c>
      <c r="B8" s="72">
        <v>604841</v>
      </c>
      <c r="C8" s="72">
        <f>ROUND(SUMIF(Sheet1!AE:AE,'dò giá'!A8,Sheet1!AR:AR),0)</f>
        <v>604841</v>
      </c>
      <c r="D8" s="74">
        <f t="shared" si="0"/>
        <v>0</v>
      </c>
    </row>
    <row r="9" spans="1:4" hidden="1" x14ac:dyDescent="0.25">
      <c r="A9" s="25" t="s">
        <v>2076</v>
      </c>
      <c r="B9" s="72">
        <v>107892</v>
      </c>
      <c r="C9" s="72">
        <f>ROUND(SUMIF(Sheet1!AE:AE,'dò giá'!A9,Sheet1!AR:AR),0)</f>
        <v>107892</v>
      </c>
      <c r="D9" s="74">
        <f t="shared" si="0"/>
        <v>0</v>
      </c>
    </row>
    <row r="10" spans="1:4" hidden="1" x14ac:dyDescent="0.25">
      <c r="A10" s="25" t="s">
        <v>505</v>
      </c>
      <c r="B10" s="72">
        <v>239885</v>
      </c>
      <c r="C10" s="72">
        <f>ROUND(SUMIF(Sheet1!AE:AE,'dò giá'!A10,Sheet1!AR:AR),0)</f>
        <v>239885</v>
      </c>
      <c r="D10" s="74">
        <f t="shared" si="0"/>
        <v>0</v>
      </c>
    </row>
    <row r="11" spans="1:4" hidden="1" x14ac:dyDescent="0.25">
      <c r="A11" s="25" t="s">
        <v>360</v>
      </c>
      <c r="B11" s="72">
        <v>239885</v>
      </c>
      <c r="C11" s="72">
        <f>ROUND(SUMIF(Sheet1!AE:AE,'dò giá'!A11,Sheet1!AR:AR),0)</f>
        <v>239885</v>
      </c>
      <c r="D11" s="74">
        <f t="shared" si="0"/>
        <v>0</v>
      </c>
    </row>
    <row r="12" spans="1:4" hidden="1" x14ac:dyDescent="0.25">
      <c r="A12" s="25" t="s">
        <v>814</v>
      </c>
      <c r="B12" s="72">
        <v>158611</v>
      </c>
      <c r="C12" s="72">
        <f>ROUND(SUMIF(Sheet1!AE:AE,'dò giá'!A12,Sheet1!AR:AR),0)</f>
        <v>158611</v>
      </c>
      <c r="D12" s="74">
        <f t="shared" si="0"/>
        <v>0</v>
      </c>
    </row>
    <row r="13" spans="1:4" hidden="1" x14ac:dyDescent="0.25">
      <c r="A13" s="25" t="s">
        <v>820</v>
      </c>
      <c r="B13" s="72">
        <v>239885</v>
      </c>
      <c r="C13" s="72">
        <f>ROUND(SUMIF(Sheet1!AE:AE,'dò giá'!A13,Sheet1!AR:AR),0)</f>
        <v>239885</v>
      </c>
      <c r="D13" s="74">
        <f t="shared" si="0"/>
        <v>0</v>
      </c>
    </row>
    <row r="14" spans="1:4" hidden="1" x14ac:dyDescent="0.25">
      <c r="A14" s="25" t="s">
        <v>279</v>
      </c>
      <c r="B14" s="72">
        <v>222210</v>
      </c>
      <c r="C14" s="72">
        <f>ROUND(SUMIF(Sheet1!AE:AE,'dò giá'!A14,Sheet1!AR:AR),0)</f>
        <v>222210</v>
      </c>
      <c r="D14" s="74">
        <f t="shared" si="0"/>
        <v>0</v>
      </c>
    </row>
    <row r="15" spans="1:4" hidden="1" x14ac:dyDescent="0.25">
      <c r="A15" s="25" t="s">
        <v>529</v>
      </c>
      <c r="B15" s="72">
        <v>44442</v>
      </c>
      <c r="C15" s="72">
        <f>ROUND(SUMIF(Sheet1!AE:AE,'dò giá'!A15,Sheet1!AR:AR),0)</f>
        <v>44442</v>
      </c>
      <c r="D15" s="74">
        <f t="shared" si="0"/>
        <v>0</v>
      </c>
    </row>
    <row r="16" spans="1:4" hidden="1" x14ac:dyDescent="0.25">
      <c r="A16" s="25" t="s">
        <v>130</v>
      </c>
      <c r="B16" s="72">
        <v>153252</v>
      </c>
      <c r="C16" s="72">
        <f>ROUND(SUMIF(Sheet1!AE:AE,'dò giá'!A16,Sheet1!AR:AR),0)</f>
        <v>153252</v>
      </c>
      <c r="D16" s="74">
        <f t="shared" si="0"/>
        <v>0</v>
      </c>
    </row>
    <row r="17" spans="1:4" hidden="1" x14ac:dyDescent="0.25">
      <c r="A17" s="25" t="s">
        <v>27</v>
      </c>
      <c r="B17" s="72">
        <v>119943</v>
      </c>
      <c r="C17" s="72">
        <f>ROUND(SUMIF(Sheet1!AE:AE,'dò giá'!A17,Sheet1!AR:AR),0)</f>
        <v>119943</v>
      </c>
      <c r="D17" s="74">
        <f t="shared" si="0"/>
        <v>0</v>
      </c>
    </row>
    <row r="18" spans="1:4" hidden="1" x14ac:dyDescent="0.25">
      <c r="A18" s="25" t="s">
        <v>667</v>
      </c>
      <c r="B18" s="72">
        <v>44442</v>
      </c>
      <c r="C18" s="72">
        <f>ROUND(SUMIF(Sheet1!AE:AE,'dò giá'!A18,Sheet1!AR:AR),0)</f>
        <v>44442</v>
      </c>
      <c r="D18" s="74">
        <f t="shared" si="0"/>
        <v>0</v>
      </c>
    </row>
    <row r="19" spans="1:4" hidden="1" x14ac:dyDescent="0.25">
      <c r="A19" s="25" t="s">
        <v>442</v>
      </c>
      <c r="B19" s="72">
        <v>119943</v>
      </c>
      <c r="C19" s="72">
        <f>ROUND(SUMIF(Sheet1!AE:AE,'dò giá'!A19,Sheet1!AR:AR),0)</f>
        <v>119943</v>
      </c>
      <c r="D19" s="74">
        <f t="shared" si="0"/>
        <v>0</v>
      </c>
    </row>
    <row r="20" spans="1:4" hidden="1" x14ac:dyDescent="0.25">
      <c r="A20" s="25" t="s">
        <v>418</v>
      </c>
      <c r="B20" s="72">
        <v>49235</v>
      </c>
      <c r="C20" s="72">
        <f>ROUND(SUMIF(Sheet1!AE:AE,'dò giá'!A20,Sheet1!AR:AR),0)</f>
        <v>49235</v>
      </c>
      <c r="D20" s="74">
        <f t="shared" si="0"/>
        <v>0</v>
      </c>
    </row>
    <row r="21" spans="1:4" hidden="1" x14ac:dyDescent="0.25">
      <c r="A21" s="25" t="s">
        <v>748</v>
      </c>
      <c r="B21" s="72">
        <v>44442</v>
      </c>
      <c r="C21" s="72">
        <f>ROUND(SUMIF(Sheet1!AE:AE,'dò giá'!A21,Sheet1!AR:AR),0)</f>
        <v>44442</v>
      </c>
      <c r="D21" s="74">
        <f t="shared" si="0"/>
        <v>0</v>
      </c>
    </row>
    <row r="22" spans="1:4" hidden="1" x14ac:dyDescent="0.25">
      <c r="A22" s="25" t="s">
        <v>121</v>
      </c>
      <c r="B22" s="72">
        <v>65756</v>
      </c>
      <c r="C22" s="72">
        <f>ROUND(SUMIF(Sheet1!AE:AE,'dò giá'!A22,Sheet1!AR:AR),0)</f>
        <v>65756</v>
      </c>
      <c r="D22" s="74">
        <f t="shared" si="0"/>
        <v>0</v>
      </c>
    </row>
    <row r="23" spans="1:4" hidden="1" x14ac:dyDescent="0.25">
      <c r="A23" s="25" t="s">
        <v>493</v>
      </c>
      <c r="B23" s="72">
        <v>239885</v>
      </c>
      <c r="C23" s="72">
        <f>ROUND(SUMIF(Sheet1!AE:AE,'dò giá'!A23,Sheet1!AR:AR),0)</f>
        <v>239885</v>
      </c>
      <c r="D23" s="74">
        <f t="shared" si="0"/>
        <v>0</v>
      </c>
    </row>
    <row r="24" spans="1:4" hidden="1" x14ac:dyDescent="0.25">
      <c r="A24" s="25" t="s">
        <v>69</v>
      </c>
      <c r="B24" s="72">
        <v>267648</v>
      </c>
      <c r="C24" s="72">
        <f>ROUND(SUMIF(Sheet1!AE:AE,'dò giá'!A24,Sheet1!AR:AR),0)</f>
        <v>267648</v>
      </c>
      <c r="D24" s="74">
        <f t="shared" si="0"/>
        <v>0</v>
      </c>
    </row>
    <row r="25" spans="1:4" hidden="1" x14ac:dyDescent="0.25">
      <c r="A25" s="25" t="s">
        <v>363</v>
      </c>
      <c r="B25" s="72">
        <v>263023</v>
      </c>
      <c r="C25" s="72">
        <f>ROUND(SUMIF(Sheet1!AE:AE,'dò giá'!A25,Sheet1!AR:AR),0)</f>
        <v>263023</v>
      </c>
      <c r="D25" s="74">
        <f t="shared" si="0"/>
        <v>0</v>
      </c>
    </row>
    <row r="26" spans="1:4" hidden="1" x14ac:dyDescent="0.25">
      <c r="A26" s="25" t="s">
        <v>78</v>
      </c>
      <c r="B26" s="72">
        <v>79305</v>
      </c>
      <c r="C26" s="72">
        <f>ROUND(SUMIF(Sheet1!AE:AE,'dò giá'!A26,Sheet1!AR:AR),0)</f>
        <v>79305</v>
      </c>
      <c r="D26" s="74">
        <f t="shared" si="0"/>
        <v>0</v>
      </c>
    </row>
    <row r="27" spans="1:4" hidden="1" x14ac:dyDescent="0.25">
      <c r="A27" s="25" t="s">
        <v>100</v>
      </c>
      <c r="B27" s="72">
        <v>239885</v>
      </c>
      <c r="C27" s="72">
        <f>ROUND(SUMIF(Sheet1!AE:AE,'dò giá'!A27,Sheet1!AR:AR),0)</f>
        <v>239885</v>
      </c>
      <c r="D27" s="74">
        <f t="shared" si="0"/>
        <v>0</v>
      </c>
    </row>
    <row r="28" spans="1:4" hidden="1" x14ac:dyDescent="0.25">
      <c r="A28" s="25" t="s">
        <v>586</v>
      </c>
      <c r="B28" s="72">
        <v>303108</v>
      </c>
      <c r="C28" s="72">
        <f>ROUND(SUMIF(Sheet1!AE:AE,'dò giá'!A28,Sheet1!AR:AR),0)</f>
        <v>303108</v>
      </c>
      <c r="D28" s="74">
        <f t="shared" si="0"/>
        <v>0</v>
      </c>
    </row>
    <row r="29" spans="1:4" hidden="1" x14ac:dyDescent="0.25">
      <c r="A29" s="25" t="s">
        <v>502</v>
      </c>
      <c r="B29" s="72">
        <v>119943</v>
      </c>
      <c r="C29" s="72">
        <f>ROUND(SUMIF(Sheet1!AE:AE,'dò giá'!A29,Sheet1!AR:AR),0)</f>
        <v>119943</v>
      </c>
      <c r="D29" s="74">
        <f t="shared" si="0"/>
        <v>0</v>
      </c>
    </row>
    <row r="30" spans="1:4" hidden="1" x14ac:dyDescent="0.25">
      <c r="A30" s="25" t="s">
        <v>775</v>
      </c>
      <c r="B30" s="72">
        <v>262324</v>
      </c>
      <c r="C30" s="72">
        <f>ROUND(SUMIF(Sheet1!AE:AE,'dò giá'!A30,Sheet1!AR:AR),0)</f>
        <v>262324</v>
      </c>
      <c r="D30" s="74">
        <f t="shared" si="0"/>
        <v>0</v>
      </c>
    </row>
    <row r="31" spans="1:4" hidden="1" x14ac:dyDescent="0.25">
      <c r="A31" s="25" t="s">
        <v>553</v>
      </c>
      <c r="B31" s="72">
        <v>119943</v>
      </c>
      <c r="C31" s="72">
        <f>ROUND(SUMIF(Sheet1!AE:AE,'dò giá'!A31,Sheet1!AR:AR),0)</f>
        <v>119943</v>
      </c>
      <c r="D31" s="74">
        <f t="shared" si="0"/>
        <v>0</v>
      </c>
    </row>
    <row r="32" spans="1:4" hidden="1" x14ac:dyDescent="0.25">
      <c r="A32" s="25" t="s">
        <v>243</v>
      </c>
      <c r="B32" s="72">
        <v>274582</v>
      </c>
      <c r="C32" s="72">
        <f>ROUND(SUMIF(Sheet1!AE:AE,'dò giá'!A32,Sheet1!AR:AR),0)</f>
        <v>274582</v>
      </c>
      <c r="D32" s="74">
        <f t="shared" si="0"/>
        <v>0</v>
      </c>
    </row>
    <row r="33" spans="1:4" hidden="1" x14ac:dyDescent="0.25">
      <c r="A33" s="25" t="s">
        <v>823</v>
      </c>
      <c r="B33" s="72">
        <v>98470</v>
      </c>
      <c r="C33" s="72">
        <f>ROUND(SUMIF(Sheet1!AE:AE,'dò giá'!A33,Sheet1!AR:AR),0)</f>
        <v>98470</v>
      </c>
      <c r="D33" s="74">
        <f t="shared" si="0"/>
        <v>0</v>
      </c>
    </row>
    <row r="34" spans="1:4" hidden="1" x14ac:dyDescent="0.25">
      <c r="A34" s="25" t="s">
        <v>817</v>
      </c>
      <c r="B34" s="72">
        <v>267648</v>
      </c>
      <c r="C34" s="72">
        <f>ROUND(SUMIF(Sheet1!AE:AE,'dò giá'!A34,Sheet1!AR:AR),0)</f>
        <v>267648</v>
      </c>
      <c r="D34" s="74">
        <f t="shared" si="0"/>
        <v>0</v>
      </c>
    </row>
    <row r="35" spans="1:4" hidden="1" x14ac:dyDescent="0.25">
      <c r="A35" s="25" t="s">
        <v>60</v>
      </c>
      <c r="B35" s="72">
        <v>239885</v>
      </c>
      <c r="C35" s="72">
        <f>ROUND(SUMIF(Sheet1!AE:AE,'dò giá'!A35,Sheet1!AR:AR),0)</f>
        <v>239885</v>
      </c>
      <c r="D35" s="74">
        <f t="shared" si="0"/>
        <v>0</v>
      </c>
    </row>
    <row r="36" spans="1:4" hidden="1" x14ac:dyDescent="0.25">
      <c r="A36" s="25" t="s">
        <v>877</v>
      </c>
      <c r="B36" s="72">
        <v>164385</v>
      </c>
      <c r="C36" s="72">
        <f>ROUND(SUMIF(Sheet1!AE:AE,'dò giá'!A36,Sheet1!AR:AR),0)</f>
        <v>164385</v>
      </c>
      <c r="D36" s="74">
        <f t="shared" si="0"/>
        <v>0</v>
      </c>
    </row>
    <row r="37" spans="1:4" hidden="1" x14ac:dyDescent="0.25">
      <c r="A37" s="25" t="s">
        <v>595</v>
      </c>
      <c r="B37" s="72">
        <v>239885</v>
      </c>
      <c r="C37" s="72">
        <f>ROUND(SUMIF(Sheet1!AE:AE,'dò giá'!A37,Sheet1!AR:AR),0)</f>
        <v>239885</v>
      </c>
      <c r="D37" s="74">
        <f t="shared" si="0"/>
        <v>0</v>
      </c>
    </row>
    <row r="38" spans="1:4" hidden="1" x14ac:dyDescent="0.25">
      <c r="A38" s="25" t="s">
        <v>616</v>
      </c>
      <c r="B38" s="72">
        <v>142912</v>
      </c>
      <c r="C38" s="72">
        <f>ROUND(SUMIF(Sheet1!AE:AE,'dò giá'!A38,Sheet1!AR:AR),0)</f>
        <v>142912</v>
      </c>
      <c r="D38" s="74">
        <f t="shared" si="0"/>
        <v>0</v>
      </c>
    </row>
    <row r="39" spans="1:4" hidden="1" x14ac:dyDescent="0.25">
      <c r="A39" s="25" t="s">
        <v>697</v>
      </c>
      <c r="B39" s="72">
        <v>119943</v>
      </c>
      <c r="C39" s="72">
        <f>ROUND(SUMIF(Sheet1!AE:AE,'dò giá'!A39,Sheet1!AR:AR),0)</f>
        <v>119943</v>
      </c>
      <c r="D39" s="74">
        <f t="shared" si="0"/>
        <v>0</v>
      </c>
    </row>
    <row r="40" spans="1:4" hidden="1" x14ac:dyDescent="0.25">
      <c r="A40" s="25" t="s">
        <v>715</v>
      </c>
      <c r="B40" s="72">
        <v>119943</v>
      </c>
      <c r="C40" s="72">
        <f>ROUND(SUMIF(Sheet1!AE:AE,'dò giá'!A40,Sheet1!AR:AR),0)</f>
        <v>119943</v>
      </c>
      <c r="D40" s="74">
        <f t="shared" si="0"/>
        <v>0</v>
      </c>
    </row>
    <row r="41" spans="1:4" hidden="1" x14ac:dyDescent="0.25">
      <c r="A41" s="25" t="s">
        <v>103</v>
      </c>
      <c r="B41" s="72">
        <v>201418</v>
      </c>
      <c r="C41" s="72">
        <f>ROUND(SUMIF(Sheet1!AE:AE,'dò giá'!A41,Sheet1!AR:AR),0)</f>
        <v>201418</v>
      </c>
      <c r="D41" s="74">
        <f t="shared" si="0"/>
        <v>0</v>
      </c>
    </row>
    <row r="42" spans="1:4" hidden="1" x14ac:dyDescent="0.25">
      <c r="A42" s="25" t="s">
        <v>112</v>
      </c>
      <c r="B42" s="72">
        <v>298499</v>
      </c>
      <c r="C42" s="72">
        <f>ROUND(SUMIF(Sheet1!AE:AE,'dò giá'!A42,Sheet1!AR:AR),0)</f>
        <v>298499</v>
      </c>
      <c r="D42" s="74">
        <f t="shared" si="0"/>
        <v>0</v>
      </c>
    </row>
    <row r="43" spans="1:4" hidden="1" x14ac:dyDescent="0.25">
      <c r="A43" s="25" t="s">
        <v>733</v>
      </c>
      <c r="B43" s="72">
        <v>239885</v>
      </c>
      <c r="C43" s="72">
        <f>ROUND(SUMIF(Sheet1!AE:AE,'dò giá'!A43,Sheet1!AR:AR),0)</f>
        <v>239885</v>
      </c>
      <c r="D43" s="74">
        <f t="shared" si="0"/>
        <v>0</v>
      </c>
    </row>
    <row r="44" spans="1:4" hidden="1" x14ac:dyDescent="0.25">
      <c r="A44" s="25" t="s">
        <v>763</v>
      </c>
      <c r="B44" s="72">
        <v>40738</v>
      </c>
      <c r="C44" s="72">
        <f>ROUND(SUMIF(Sheet1!AE:AE,'dò giá'!A44,Sheet1!AR:AR),0)</f>
        <v>40738</v>
      </c>
      <c r="D44" s="74">
        <f t="shared" si="0"/>
        <v>0</v>
      </c>
    </row>
    <row r="45" spans="1:4" hidden="1" x14ac:dyDescent="0.25">
      <c r="A45" s="25" t="s">
        <v>212</v>
      </c>
      <c r="B45" s="72">
        <v>396527</v>
      </c>
      <c r="C45" s="72">
        <f>ROUND(SUMIF(Sheet1!AE:AE,'dò giá'!A45,Sheet1!AR:AR),0)</f>
        <v>396527</v>
      </c>
      <c r="D45" s="74">
        <f t="shared" si="0"/>
        <v>0</v>
      </c>
    </row>
    <row r="46" spans="1:4" hidden="1" x14ac:dyDescent="0.25">
      <c r="A46" s="25" t="s">
        <v>709</v>
      </c>
      <c r="B46" s="72">
        <v>467082</v>
      </c>
      <c r="C46" s="72">
        <f>ROUND(SUMIF(Sheet1!AE:AE,'dò giá'!A46,Sheet1!AR:AR),0)</f>
        <v>467082</v>
      </c>
      <c r="D46" s="74">
        <f t="shared" si="0"/>
        <v>0</v>
      </c>
    </row>
    <row r="47" spans="1:4" hidden="1" x14ac:dyDescent="0.25">
      <c r="A47" s="25" t="s">
        <v>490</v>
      </c>
      <c r="B47" s="72">
        <v>40738</v>
      </c>
      <c r="C47" s="72">
        <f>ROUND(SUMIF(Sheet1!AE:AE,'dò giá'!A47,Sheet1!AR:AR),0)</f>
        <v>40738</v>
      </c>
      <c r="D47" s="74">
        <f t="shared" si="0"/>
        <v>0</v>
      </c>
    </row>
    <row r="48" spans="1:4" hidden="1" x14ac:dyDescent="0.25">
      <c r="A48" s="25" t="s">
        <v>574</v>
      </c>
      <c r="B48" s="72">
        <v>119943</v>
      </c>
      <c r="C48" s="72">
        <f>ROUND(SUMIF(Sheet1!AE:AE,'dò giá'!A48,Sheet1!AR:AR),0)</f>
        <v>119943</v>
      </c>
      <c r="D48" s="74">
        <f t="shared" si="0"/>
        <v>0</v>
      </c>
    </row>
    <row r="49" spans="1:4" hidden="1" x14ac:dyDescent="0.25">
      <c r="A49" s="25" t="s">
        <v>303</v>
      </c>
      <c r="B49" s="72">
        <v>717687</v>
      </c>
      <c r="C49" s="72">
        <f>ROUND(SUMIF(Sheet1!AE:AE,'dò giá'!A49,Sheet1!AR:AR),0)</f>
        <v>717687</v>
      </c>
      <c r="D49" s="74">
        <f t="shared" si="0"/>
        <v>0</v>
      </c>
    </row>
    <row r="50" spans="1:4" hidden="1" x14ac:dyDescent="0.25">
      <c r="A50" s="25" t="s">
        <v>664</v>
      </c>
      <c r="B50" s="72">
        <v>44442</v>
      </c>
      <c r="C50" s="72">
        <f>ROUND(SUMIF(Sheet1!AE:AE,'dò giá'!A50,Sheet1!AR:AR),0)</f>
        <v>44442</v>
      </c>
      <c r="D50" s="74">
        <f t="shared" si="0"/>
        <v>0</v>
      </c>
    </row>
    <row r="51" spans="1:4" hidden="1" x14ac:dyDescent="0.25">
      <c r="A51" s="25" t="s">
        <v>787</v>
      </c>
      <c r="B51" s="72">
        <v>479771</v>
      </c>
      <c r="C51" s="72">
        <f>ROUND(SUMIF(Sheet1!AE:AE,'dò giá'!A51,Sheet1!AR:AR),0)</f>
        <v>479771</v>
      </c>
      <c r="D51" s="74">
        <f t="shared" si="0"/>
        <v>0</v>
      </c>
    </row>
    <row r="52" spans="1:4" hidden="1" x14ac:dyDescent="0.25">
      <c r="A52" s="25" t="s">
        <v>601</v>
      </c>
      <c r="B52" s="72">
        <v>162950</v>
      </c>
      <c r="C52" s="72">
        <f>ROUND(SUMIF(Sheet1!AE:AE,'dò giá'!A52,Sheet1!AR:AR),0)</f>
        <v>162950</v>
      </c>
      <c r="D52" s="74">
        <f t="shared" si="0"/>
        <v>0</v>
      </c>
    </row>
    <row r="53" spans="1:4" hidden="1" x14ac:dyDescent="0.25">
      <c r="A53" s="25" t="s">
        <v>160</v>
      </c>
      <c r="B53" s="72">
        <v>158611</v>
      </c>
      <c r="C53" s="72">
        <f>ROUND(SUMIF(Sheet1!AE:AE,'dò giá'!A53,Sheet1!AR:AR),0)</f>
        <v>158611</v>
      </c>
      <c r="D53" s="74">
        <f t="shared" si="0"/>
        <v>0</v>
      </c>
    </row>
    <row r="54" spans="1:4" hidden="1" x14ac:dyDescent="0.25">
      <c r="A54" s="25" t="s">
        <v>847</v>
      </c>
      <c r="B54" s="72">
        <v>328769</v>
      </c>
      <c r="C54" s="72">
        <f>ROUND(SUMIF(Sheet1!AE:AE,'dò giá'!A54,Sheet1!AR:AR),0)</f>
        <v>328769</v>
      </c>
      <c r="D54" s="74">
        <f t="shared" si="0"/>
        <v>0</v>
      </c>
    </row>
    <row r="55" spans="1:4" hidden="1" x14ac:dyDescent="0.25">
      <c r="A55" s="25" t="s">
        <v>895</v>
      </c>
      <c r="B55" s="72">
        <v>1202591</v>
      </c>
      <c r="C55" s="72">
        <f>ROUND(SUMIF(Sheet1!AE:AE,'dò giá'!A55,Sheet1!AR:AR),0)</f>
        <v>1202591</v>
      </c>
      <c r="D55" s="74">
        <f t="shared" si="0"/>
        <v>0</v>
      </c>
    </row>
    <row r="56" spans="1:4" hidden="1" x14ac:dyDescent="0.25">
      <c r="A56" s="25" t="s">
        <v>532</v>
      </c>
      <c r="B56" s="72">
        <v>1515249</v>
      </c>
      <c r="C56" s="72">
        <f>ROUND(SUMIF(Sheet1!AE:AE,'dò giá'!A56,Sheet1!AR:AR),0)</f>
        <v>1515249</v>
      </c>
      <c r="D56" s="74">
        <f t="shared" si="0"/>
        <v>0</v>
      </c>
    </row>
    <row r="57" spans="1:4" hidden="1" x14ac:dyDescent="0.25">
      <c r="A57" s="25" t="s">
        <v>391</v>
      </c>
      <c r="B57" s="72">
        <v>265004</v>
      </c>
      <c r="C57" s="72">
        <f>ROUND(SUMIF(Sheet1!AE:AE,'dò giá'!A57,Sheet1!AR:AR),0)</f>
        <v>265004</v>
      </c>
      <c r="D57" s="74">
        <f t="shared" si="0"/>
        <v>0</v>
      </c>
    </row>
    <row r="58" spans="1:4" hidden="1" x14ac:dyDescent="0.25">
      <c r="A58" s="25" t="s">
        <v>691</v>
      </c>
      <c r="B58" s="72">
        <v>205167</v>
      </c>
      <c r="C58" s="72">
        <f>ROUND(SUMIF(Sheet1!AE:AE,'dò giá'!A58,Sheet1!AR:AR),0)</f>
        <v>205167</v>
      </c>
      <c r="D58" s="74">
        <f t="shared" si="0"/>
        <v>0</v>
      </c>
    </row>
    <row r="59" spans="1:4" hidden="1" x14ac:dyDescent="0.25">
      <c r="A59" s="25" t="s">
        <v>176</v>
      </c>
      <c r="B59" s="72">
        <v>431995</v>
      </c>
      <c r="C59" s="72">
        <f>ROUND(SUMIF(Sheet1!AE:AE,'dò giá'!A59,Sheet1!AR:AR),0)</f>
        <v>431995</v>
      </c>
      <c r="D59" s="74">
        <f t="shared" si="0"/>
        <v>0</v>
      </c>
    </row>
    <row r="60" spans="1:4" hidden="1" x14ac:dyDescent="0.25">
      <c r="A60" s="25" t="s">
        <v>451</v>
      </c>
      <c r="B60" s="72">
        <v>106493</v>
      </c>
      <c r="C60" s="72">
        <f>ROUND(SUMIF(Sheet1!AE:AE,'dò giá'!A60,Sheet1!AR:AR),0)</f>
        <v>106493</v>
      </c>
      <c r="D60" s="74">
        <f t="shared" si="0"/>
        <v>0</v>
      </c>
    </row>
    <row r="61" spans="1:4" hidden="1" x14ac:dyDescent="0.25">
      <c r="A61" s="25" t="s">
        <v>318</v>
      </c>
      <c r="B61" s="72">
        <v>227011</v>
      </c>
      <c r="C61" s="72">
        <f>ROUND(SUMIF(Sheet1!AE:AE,'dò giá'!A61,Sheet1!AR:AR),0)</f>
        <v>227011</v>
      </c>
      <c r="D61" s="74">
        <f t="shared" si="0"/>
        <v>0</v>
      </c>
    </row>
    <row r="62" spans="1:4" hidden="1" x14ac:dyDescent="0.25">
      <c r="A62" s="25" t="s">
        <v>835</v>
      </c>
      <c r="B62" s="72">
        <v>246175</v>
      </c>
      <c r="C62" s="72">
        <f>ROUND(SUMIF(Sheet1!AE:AE,'dò giá'!A62,Sheet1!AR:AR),0)</f>
        <v>246175</v>
      </c>
      <c r="D62" s="74">
        <f t="shared" si="0"/>
        <v>0</v>
      </c>
    </row>
    <row r="63" spans="1:4" hidden="1" x14ac:dyDescent="0.25">
      <c r="A63" s="25" t="s">
        <v>652</v>
      </c>
      <c r="B63" s="72">
        <v>44442</v>
      </c>
      <c r="C63" s="72">
        <f>ROUND(SUMIF(Sheet1!AE:AE,'dò giá'!A63,Sheet1!AR:AR),0)</f>
        <v>44442</v>
      </c>
      <c r="D63" s="74">
        <f t="shared" si="0"/>
        <v>0</v>
      </c>
    </row>
    <row r="64" spans="1:4" hidden="1" x14ac:dyDescent="0.25">
      <c r="A64" s="25" t="s">
        <v>51</v>
      </c>
      <c r="B64" s="72">
        <v>40738</v>
      </c>
      <c r="C64" s="72">
        <f>ROUND(SUMIF(Sheet1!AE:AE,'dò giá'!A64,Sheet1!AR:AR),0)</f>
        <v>40738</v>
      </c>
      <c r="D64" s="74">
        <f t="shared" si="0"/>
        <v>0</v>
      </c>
    </row>
    <row r="65" spans="1:4" hidden="1" x14ac:dyDescent="0.25">
      <c r="A65" s="25" t="s">
        <v>270</v>
      </c>
      <c r="B65" s="72">
        <v>98094</v>
      </c>
      <c r="C65" s="72">
        <f>ROUND(SUMIF(Sheet1!AE:AE,'dò giá'!A65,Sheet1!AR:AR),0)</f>
        <v>98094</v>
      </c>
      <c r="D65" s="74">
        <f t="shared" si="0"/>
        <v>0</v>
      </c>
    </row>
    <row r="66" spans="1:4" hidden="1" x14ac:dyDescent="0.25">
      <c r="A66" s="25" t="s">
        <v>646</v>
      </c>
      <c r="B66" s="72">
        <v>119943</v>
      </c>
      <c r="C66" s="72">
        <f>ROUND(SUMIF(Sheet1!AE:AE,'dò giá'!A66,Sheet1!AR:AR),0)</f>
        <v>119943</v>
      </c>
      <c r="D66" s="74">
        <f t="shared" si="0"/>
        <v>0</v>
      </c>
    </row>
    <row r="67" spans="1:4" hidden="1" x14ac:dyDescent="0.25">
      <c r="A67" s="25" t="s">
        <v>670</v>
      </c>
      <c r="B67" s="72">
        <v>119943</v>
      </c>
      <c r="C67" s="72">
        <f>ROUND(SUMIF(Sheet1!AE:AE,'dò giá'!A67,Sheet1!AR:AR),0)</f>
        <v>119943</v>
      </c>
      <c r="D67" s="74">
        <f t="shared" ref="D67:D130" si="1">B67-C67</f>
        <v>0</v>
      </c>
    </row>
    <row r="68" spans="1:4" hidden="1" x14ac:dyDescent="0.25">
      <c r="A68" s="25" t="s">
        <v>478</v>
      </c>
      <c r="B68" s="72">
        <v>119943</v>
      </c>
      <c r="C68" s="72">
        <f>ROUND(SUMIF(Sheet1!AE:AE,'dò giá'!A68,Sheet1!AR:AR),0)</f>
        <v>119943</v>
      </c>
      <c r="D68" s="74">
        <f t="shared" si="1"/>
        <v>0</v>
      </c>
    </row>
    <row r="69" spans="1:4" hidden="1" x14ac:dyDescent="0.25">
      <c r="A69" s="25" t="s">
        <v>781</v>
      </c>
      <c r="B69" s="72">
        <v>251454</v>
      </c>
      <c r="C69" s="72">
        <f>ROUND(SUMIF(Sheet1!AE:AE,'dò giá'!A69,Sheet1!AR:AR),0)</f>
        <v>251454</v>
      </c>
      <c r="D69" s="74">
        <f t="shared" si="1"/>
        <v>0</v>
      </c>
    </row>
    <row r="70" spans="1:4" hidden="1" x14ac:dyDescent="0.25">
      <c r="A70" s="25" t="s">
        <v>679</v>
      </c>
      <c r="B70" s="72">
        <v>719656</v>
      </c>
      <c r="C70" s="72">
        <f>ROUND(SUMIF(Sheet1!AE:AE,'dò giá'!A70,Sheet1!AR:AR),0)</f>
        <v>719656</v>
      </c>
      <c r="D70" s="74">
        <f t="shared" si="1"/>
        <v>0</v>
      </c>
    </row>
    <row r="71" spans="1:4" hidden="1" x14ac:dyDescent="0.25">
      <c r="A71" s="25" t="s">
        <v>796</v>
      </c>
      <c r="B71" s="72">
        <v>40738</v>
      </c>
      <c r="C71" s="72">
        <f>ROUND(SUMIF(Sheet1!AE:AE,'dò giá'!A71,Sheet1!AR:AR),0)</f>
        <v>40738</v>
      </c>
      <c r="D71" s="74">
        <f t="shared" si="1"/>
        <v>0</v>
      </c>
    </row>
    <row r="72" spans="1:4" hidden="1" x14ac:dyDescent="0.25">
      <c r="A72" s="25" t="s">
        <v>424</v>
      </c>
      <c r="B72" s="72">
        <v>153252</v>
      </c>
      <c r="C72" s="72">
        <f>ROUND(SUMIF(Sheet1!AE:AE,'dò giá'!A72,Sheet1!AR:AR),0)</f>
        <v>153252</v>
      </c>
      <c r="D72" s="74">
        <f t="shared" si="1"/>
        <v>0</v>
      </c>
    </row>
    <row r="73" spans="1:4" hidden="1" x14ac:dyDescent="0.25">
      <c r="A73" s="25" t="s">
        <v>754</v>
      </c>
      <c r="B73" s="72">
        <v>44442</v>
      </c>
      <c r="C73" s="72">
        <f>ROUND(SUMIF(Sheet1!AE:AE,'dò giá'!A73,Sheet1!AR:AR),0)</f>
        <v>44442</v>
      </c>
      <c r="D73" s="74">
        <f t="shared" si="1"/>
        <v>0</v>
      </c>
    </row>
    <row r="74" spans="1:4" hidden="1" x14ac:dyDescent="0.25">
      <c r="A74" s="25" t="s">
        <v>297</v>
      </c>
      <c r="B74" s="72">
        <v>97902</v>
      </c>
      <c r="C74" s="72">
        <f>ROUND(SUMIF(Sheet1!AE:AE,'dò giá'!A74,Sheet1!AR:AR),0)</f>
        <v>97902</v>
      </c>
      <c r="D74" s="74">
        <f t="shared" si="1"/>
        <v>0</v>
      </c>
    </row>
    <row r="75" spans="1:4" hidden="1" x14ac:dyDescent="0.25">
      <c r="A75" s="25" t="s">
        <v>84</v>
      </c>
      <c r="B75" s="72">
        <v>196940</v>
      </c>
      <c r="C75" s="72">
        <f>ROUND(SUMIF(Sheet1!AE:AE,'dò giá'!A75,Sheet1!AR:AR),0)</f>
        <v>196940</v>
      </c>
      <c r="D75" s="74">
        <f t="shared" si="1"/>
        <v>0</v>
      </c>
    </row>
    <row r="76" spans="1:4" hidden="1" x14ac:dyDescent="0.25">
      <c r="A76" s="25" t="s">
        <v>194</v>
      </c>
      <c r="B76" s="72">
        <v>479771</v>
      </c>
      <c r="C76" s="72">
        <f>ROUND(SUMIF(Sheet1!AE:AE,'dò giá'!A76,Sheet1!AR:AR),0)</f>
        <v>479771</v>
      </c>
      <c r="D76" s="74">
        <f t="shared" si="1"/>
        <v>0</v>
      </c>
    </row>
    <row r="77" spans="1:4" hidden="1" x14ac:dyDescent="0.25">
      <c r="A77" s="25" t="s">
        <v>2967</v>
      </c>
      <c r="B77" s="72">
        <v>162950</v>
      </c>
      <c r="C77" s="72">
        <f>ROUND(SUMIF(Sheet1!AE:AE,'dò giá'!A77,Sheet1!AR:AR),0)</f>
        <v>162950</v>
      </c>
      <c r="D77" s="74">
        <f t="shared" si="1"/>
        <v>0</v>
      </c>
    </row>
    <row r="78" spans="1:4" hidden="1" x14ac:dyDescent="0.25">
      <c r="A78" s="25" t="s">
        <v>889</v>
      </c>
      <c r="B78" s="72">
        <v>239885</v>
      </c>
      <c r="C78" s="72">
        <f>ROUND(SUMIF(Sheet1!AE:AE,'dò giá'!A78,Sheet1!AR:AR),0)</f>
        <v>239885</v>
      </c>
      <c r="D78" s="74">
        <f t="shared" si="1"/>
        <v>0</v>
      </c>
    </row>
    <row r="79" spans="1:4" hidden="1" x14ac:dyDescent="0.25">
      <c r="A79" s="25" t="s">
        <v>436</v>
      </c>
      <c r="B79" s="72">
        <v>121068</v>
      </c>
      <c r="C79" s="72">
        <f>ROUND(SUMIF(Sheet1!AE:AE,'dò giá'!A79,Sheet1!AR:AR),0)</f>
        <v>121068</v>
      </c>
      <c r="D79" s="74">
        <f t="shared" si="1"/>
        <v>0</v>
      </c>
    </row>
    <row r="80" spans="1:4" hidden="1" x14ac:dyDescent="0.25">
      <c r="A80" s="25" t="s">
        <v>252</v>
      </c>
      <c r="B80" s="72">
        <v>119943</v>
      </c>
      <c r="C80" s="72">
        <f>ROUND(SUMIF(Sheet1!AE:AE,'dò giá'!A80,Sheet1!AR:AR),0)</f>
        <v>119943</v>
      </c>
      <c r="D80" s="74">
        <f t="shared" si="1"/>
        <v>0</v>
      </c>
    </row>
    <row r="81" spans="1:4" hidden="1" x14ac:dyDescent="0.25">
      <c r="A81" s="25" t="s">
        <v>445</v>
      </c>
      <c r="B81" s="72">
        <v>183119</v>
      </c>
      <c r="C81" s="72">
        <f>ROUND(SUMIF(Sheet1!AE:AE,'dò giá'!A81,Sheet1!AR:AR),0)</f>
        <v>183119</v>
      </c>
      <c r="D81" s="74">
        <f t="shared" si="1"/>
        <v>0</v>
      </c>
    </row>
    <row r="82" spans="1:4" hidden="1" x14ac:dyDescent="0.25">
      <c r="A82" s="25" t="s">
        <v>868</v>
      </c>
      <c r="B82" s="72">
        <v>119216</v>
      </c>
      <c r="C82" s="72">
        <f>ROUND(SUMIF(Sheet1!AE:AE,'dò giá'!A82,Sheet1!AR:AR),0)</f>
        <v>119216</v>
      </c>
      <c r="D82" s="74">
        <f t="shared" si="1"/>
        <v>0</v>
      </c>
    </row>
    <row r="83" spans="1:4" hidden="1" x14ac:dyDescent="0.25">
      <c r="A83" s="25" t="s">
        <v>799</v>
      </c>
      <c r="B83" s="72">
        <v>251858</v>
      </c>
      <c r="C83" s="72">
        <f>ROUND(SUMIF(Sheet1!AE:AE,'dò giá'!A83,Sheet1!AR:AR),0)</f>
        <v>251858</v>
      </c>
      <c r="D83" s="74">
        <f t="shared" si="1"/>
        <v>0</v>
      </c>
    </row>
    <row r="84" spans="1:4" hidden="1" x14ac:dyDescent="0.25">
      <c r="A84" s="25" t="s">
        <v>829</v>
      </c>
      <c r="B84" s="72">
        <v>49235</v>
      </c>
      <c r="C84" s="72">
        <f>ROUND(SUMIF(Sheet1!AE:AE,'dò giá'!A84,Sheet1!AR:AR),0)</f>
        <v>49235</v>
      </c>
      <c r="D84" s="74">
        <f t="shared" si="1"/>
        <v>0</v>
      </c>
    </row>
    <row r="85" spans="1:4" hidden="1" x14ac:dyDescent="0.25">
      <c r="A85" s="25" t="s">
        <v>742</v>
      </c>
      <c r="B85" s="72">
        <v>294283</v>
      </c>
      <c r="C85" s="72">
        <f>ROUND(SUMIF(Sheet1!AE:AE,'dò giá'!A85,Sheet1!AR:AR),0)</f>
        <v>294283</v>
      </c>
      <c r="D85" s="74">
        <f t="shared" si="1"/>
        <v>0</v>
      </c>
    </row>
    <row r="86" spans="1:4" hidden="1" x14ac:dyDescent="0.25">
      <c r="A86" s="25" t="s">
        <v>865</v>
      </c>
      <c r="B86" s="72">
        <v>44634</v>
      </c>
      <c r="C86" s="72">
        <f>ROUND(SUMIF(Sheet1!AE:AE,'dò giá'!A86,Sheet1!AR:AR),0)</f>
        <v>44634</v>
      </c>
      <c r="D86" s="74">
        <f t="shared" si="1"/>
        <v>0</v>
      </c>
    </row>
    <row r="87" spans="1:4" hidden="1" x14ac:dyDescent="0.25">
      <c r="A87" s="25" t="s">
        <v>832</v>
      </c>
      <c r="B87" s="72">
        <v>263023</v>
      </c>
      <c r="C87" s="72">
        <f>ROUND(SUMIF(Sheet1!AE:AE,'dò giá'!A87,Sheet1!AR:AR),0)</f>
        <v>263023</v>
      </c>
      <c r="D87" s="74">
        <f t="shared" si="1"/>
        <v>0</v>
      </c>
    </row>
    <row r="88" spans="1:4" hidden="1" x14ac:dyDescent="0.25">
      <c r="A88" s="25" t="s">
        <v>874</v>
      </c>
      <c r="B88" s="72">
        <v>98470</v>
      </c>
      <c r="C88" s="72">
        <f>ROUND(SUMIF(Sheet1!AE:AE,'dò giá'!A88,Sheet1!AR:AR),0)</f>
        <v>98470</v>
      </c>
      <c r="D88" s="74">
        <f t="shared" si="1"/>
        <v>0</v>
      </c>
    </row>
    <row r="89" spans="1:4" hidden="1" x14ac:dyDescent="0.25">
      <c r="A89" s="25" t="s">
        <v>333</v>
      </c>
      <c r="B89" s="72">
        <v>416969</v>
      </c>
      <c r="C89" s="72">
        <f>ROUND(SUMIF(Sheet1!AE:AE,'dò giá'!A89,Sheet1!AR:AR),0)</f>
        <v>416969</v>
      </c>
      <c r="D89" s="74">
        <f t="shared" si="1"/>
        <v>0</v>
      </c>
    </row>
    <row r="90" spans="1:4" hidden="1" x14ac:dyDescent="0.25">
      <c r="A90" s="25" t="s">
        <v>397</v>
      </c>
      <c r="B90" s="72">
        <v>53460</v>
      </c>
      <c r="C90" s="72">
        <f>ROUND(SUMIF(Sheet1!AE:AE,'dò giá'!A90,Sheet1!AR:AR),0)</f>
        <v>53460</v>
      </c>
      <c r="D90" s="74">
        <f t="shared" si="1"/>
        <v>0</v>
      </c>
    </row>
    <row r="91" spans="1:4" hidden="1" x14ac:dyDescent="0.25">
      <c r="A91" s="25" t="s">
        <v>547</v>
      </c>
      <c r="B91" s="72">
        <v>185698</v>
      </c>
      <c r="C91" s="72">
        <f>ROUND(SUMIF(Sheet1!AE:AE,'dò giá'!A91,Sheet1!AR:AR),0)</f>
        <v>185698</v>
      </c>
      <c r="D91" s="74">
        <f t="shared" si="1"/>
        <v>0</v>
      </c>
    </row>
    <row r="92" spans="1:4" hidden="1" x14ac:dyDescent="0.25">
      <c r="A92" s="25" t="s">
        <v>469</v>
      </c>
      <c r="B92" s="72">
        <v>359828</v>
      </c>
      <c r="C92" s="72">
        <f>ROUND(SUMIF(Sheet1!AE:AE,'dò giá'!A92,Sheet1!AR:AR),0)</f>
        <v>359828</v>
      </c>
      <c r="D92" s="74">
        <f t="shared" si="1"/>
        <v>0</v>
      </c>
    </row>
    <row r="93" spans="1:4" hidden="1" x14ac:dyDescent="0.25">
      <c r="A93" s="25" t="s">
        <v>45</v>
      </c>
      <c r="B93" s="72">
        <v>119943</v>
      </c>
      <c r="C93" s="72">
        <f>ROUND(SUMIF(Sheet1!AE:AE,'dò giá'!A93,Sheet1!AR:AR),0)</f>
        <v>119943</v>
      </c>
      <c r="D93" s="74">
        <f t="shared" si="1"/>
        <v>0</v>
      </c>
    </row>
    <row r="94" spans="1:4" hidden="1" x14ac:dyDescent="0.25">
      <c r="A94" s="25" t="s">
        <v>658</v>
      </c>
      <c r="B94" s="72">
        <v>168189</v>
      </c>
      <c r="C94" s="72">
        <f>ROUND(SUMIF(Sheet1!AE:AE,'dò giá'!A94,Sheet1!AR:AR),0)</f>
        <v>168189</v>
      </c>
      <c r="D94" s="74">
        <f t="shared" si="1"/>
        <v>0</v>
      </c>
    </row>
    <row r="95" spans="1:4" hidden="1" x14ac:dyDescent="0.25">
      <c r="A95" s="25" t="s">
        <v>883</v>
      </c>
      <c r="B95" s="72">
        <v>133903</v>
      </c>
      <c r="C95" s="72">
        <f>ROUND(SUMIF(Sheet1!AE:AE,'dò giá'!A95,Sheet1!AR:AR),0)</f>
        <v>133903</v>
      </c>
      <c r="D95" s="74">
        <f t="shared" si="1"/>
        <v>0</v>
      </c>
    </row>
    <row r="96" spans="1:4" hidden="1" x14ac:dyDescent="0.25">
      <c r="A96" s="25" t="s">
        <v>203</v>
      </c>
      <c r="B96" s="72">
        <v>44442</v>
      </c>
      <c r="C96" s="72">
        <f>ROUND(SUMIF(Sheet1!AE:AE,'dò giá'!A96,Sheet1!AR:AR),0)</f>
        <v>44442</v>
      </c>
      <c r="D96" s="74">
        <f t="shared" si="1"/>
        <v>0</v>
      </c>
    </row>
    <row r="97" spans="1:4" hidden="1" x14ac:dyDescent="0.25">
      <c r="A97" s="25" t="s">
        <v>369</v>
      </c>
      <c r="B97" s="72">
        <v>850868</v>
      </c>
      <c r="C97" s="72">
        <f>ROUND(SUMIF(Sheet1!AE:AE,'dò giá'!A97,Sheet1!AR:AR),0)</f>
        <v>850868</v>
      </c>
      <c r="D97" s="74">
        <f t="shared" si="1"/>
        <v>0</v>
      </c>
    </row>
    <row r="98" spans="1:4" hidden="1" x14ac:dyDescent="0.25">
      <c r="A98" s="25" t="s">
        <v>700</v>
      </c>
      <c r="B98" s="72">
        <v>106920</v>
      </c>
      <c r="C98" s="72">
        <f>ROUND(SUMIF(Sheet1!AE:AE,'dò giá'!A98,Sheet1!AR:AR),0)</f>
        <v>106920</v>
      </c>
      <c r="D98" s="74">
        <f t="shared" si="1"/>
        <v>0</v>
      </c>
    </row>
    <row r="99" spans="1:4" hidden="1" x14ac:dyDescent="0.25">
      <c r="A99" s="25" t="s">
        <v>351</v>
      </c>
      <c r="B99" s="72">
        <v>119943</v>
      </c>
      <c r="C99" s="72">
        <f>ROUND(SUMIF(Sheet1!AE:AE,'dò giá'!A99,Sheet1!AR:AR),0)</f>
        <v>119943</v>
      </c>
      <c r="D99" s="74">
        <f t="shared" si="1"/>
        <v>0</v>
      </c>
    </row>
    <row r="100" spans="1:4" hidden="1" x14ac:dyDescent="0.25">
      <c r="A100" s="25" t="s">
        <v>736</v>
      </c>
      <c r="B100" s="72">
        <v>192147</v>
      </c>
      <c r="C100" s="72">
        <f>ROUND(SUMIF(Sheet1!AE:AE,'dò giá'!A100,Sheet1!AR:AR),0)</f>
        <v>192147</v>
      </c>
      <c r="D100" s="74">
        <f t="shared" si="1"/>
        <v>0</v>
      </c>
    </row>
    <row r="101" spans="1:4" hidden="1" x14ac:dyDescent="0.25">
      <c r="A101" s="25" t="s">
        <v>379</v>
      </c>
      <c r="B101" s="72">
        <v>289120</v>
      </c>
      <c r="C101" s="72">
        <f>ROUND(SUMIF(Sheet1!AE:AE,'dò giá'!A101,Sheet1!AR:AR),0)</f>
        <v>289120</v>
      </c>
      <c r="D101" s="74">
        <f t="shared" si="1"/>
        <v>0</v>
      </c>
    </row>
    <row r="102" spans="1:4" hidden="1" x14ac:dyDescent="0.25">
      <c r="A102" s="25" t="s">
        <v>227</v>
      </c>
      <c r="B102" s="72">
        <v>79305</v>
      </c>
      <c r="C102" s="72">
        <f>ROUND(SUMIF(Sheet1!AE:AE,'dò giá'!A102,Sheet1!AR:AR),0)</f>
        <v>79305</v>
      </c>
      <c r="D102" s="74">
        <f t="shared" si="1"/>
        <v>0</v>
      </c>
    </row>
    <row r="103" spans="1:4" hidden="1" x14ac:dyDescent="0.25">
      <c r="A103" s="25" t="s">
        <v>844</v>
      </c>
      <c r="B103" s="72">
        <v>65756</v>
      </c>
      <c r="C103" s="72">
        <f>ROUND(SUMIF(Sheet1!AE:AE,'dò giá'!A103,Sheet1!AR:AR),0)</f>
        <v>65756</v>
      </c>
      <c r="D103" s="74">
        <f t="shared" si="1"/>
        <v>0</v>
      </c>
    </row>
    <row r="104" spans="1:4" hidden="1" x14ac:dyDescent="0.25">
      <c r="A104" s="25" t="s">
        <v>209</v>
      </c>
      <c r="B104" s="72">
        <v>119943</v>
      </c>
      <c r="C104" s="72">
        <f>ROUND(SUMIF(Sheet1!AE:AE,'dò giá'!A104,Sheet1!AR:AR),0)</f>
        <v>119943</v>
      </c>
      <c r="D104" s="74">
        <f t="shared" si="1"/>
        <v>0</v>
      </c>
    </row>
    <row r="105" spans="1:4" hidden="1" x14ac:dyDescent="0.25">
      <c r="A105" s="25" t="s">
        <v>182</v>
      </c>
      <c r="B105" s="72">
        <v>119943</v>
      </c>
      <c r="C105" s="72">
        <f>ROUND(SUMIF(Sheet1!AE:AE,'dò giá'!A105,Sheet1!AR:AR),0)</f>
        <v>119943</v>
      </c>
      <c r="D105" s="74">
        <f t="shared" si="1"/>
        <v>0</v>
      </c>
    </row>
    <row r="106" spans="1:4" hidden="1" x14ac:dyDescent="0.25">
      <c r="A106" s="25" t="s">
        <v>1142</v>
      </c>
      <c r="B106" s="72">
        <v>120534</v>
      </c>
      <c r="C106" s="72">
        <f>ROUND(SUMIF(Sheet1!AE:AE,'dò giá'!A106,Sheet1!AR:AR),0)</f>
        <v>120534</v>
      </c>
      <c r="D106" s="74">
        <f t="shared" si="1"/>
        <v>0</v>
      </c>
    </row>
    <row r="107" spans="1:4" hidden="1" x14ac:dyDescent="0.25">
      <c r="A107" s="25" t="s">
        <v>580</v>
      </c>
      <c r="B107" s="72">
        <v>120534</v>
      </c>
      <c r="C107" s="72">
        <f>ROUND(SUMIF(Sheet1!AE:AE,'dò giá'!A107,Sheet1!AR:AR),0)</f>
        <v>120534</v>
      </c>
      <c r="D107" s="74">
        <f t="shared" si="1"/>
        <v>0</v>
      </c>
    </row>
    <row r="108" spans="1:4" hidden="1" x14ac:dyDescent="0.25">
      <c r="A108" s="25" t="s">
        <v>339</v>
      </c>
      <c r="B108" s="72">
        <v>119943</v>
      </c>
      <c r="C108" s="72">
        <f>ROUND(SUMIF(Sheet1!AE:AE,'dò giá'!A108,Sheet1!AR:AR),0)</f>
        <v>119943</v>
      </c>
      <c r="D108" s="74">
        <f t="shared" si="1"/>
        <v>0</v>
      </c>
    </row>
    <row r="109" spans="1:4" hidden="1" x14ac:dyDescent="0.25">
      <c r="A109" s="25" t="s">
        <v>185</v>
      </c>
      <c r="B109" s="72">
        <v>164226</v>
      </c>
      <c r="C109" s="72">
        <f>ROUND(SUMIF(Sheet1!AE:AE,'dò giá'!A109,Sheet1!AR:AR),0)</f>
        <v>164226</v>
      </c>
      <c r="D109" s="74">
        <f t="shared" si="1"/>
        <v>0</v>
      </c>
    </row>
    <row r="110" spans="1:4" hidden="1" x14ac:dyDescent="0.25">
      <c r="A110" s="25" t="s">
        <v>727</v>
      </c>
      <c r="B110" s="72">
        <v>481332</v>
      </c>
      <c r="C110" s="72">
        <f>ROUND(SUMIF(Sheet1!AE:AE,'dò giá'!A110,Sheet1!AR:AR),0)</f>
        <v>481332</v>
      </c>
      <c r="D110" s="74">
        <f t="shared" si="1"/>
        <v>0</v>
      </c>
    </row>
    <row r="111" spans="1:4" hidden="1" x14ac:dyDescent="0.25">
      <c r="A111" s="25" t="s">
        <v>94</v>
      </c>
      <c r="B111" s="72">
        <v>497947</v>
      </c>
      <c r="C111" s="72">
        <f>ROUND(SUMIF(Sheet1!AE:AE,'dò giá'!A111,Sheet1!AR:AR),0)</f>
        <v>497947</v>
      </c>
      <c r="D111" s="74">
        <f t="shared" si="1"/>
        <v>0</v>
      </c>
    </row>
    <row r="112" spans="1:4" hidden="1" x14ac:dyDescent="0.25">
      <c r="A112" s="25" t="s">
        <v>685</v>
      </c>
      <c r="B112" s="72">
        <v>119943</v>
      </c>
      <c r="C112" s="72">
        <f>ROUND(SUMIF(Sheet1!AE:AE,'dò giá'!A112,Sheet1!AR:AR),0)</f>
        <v>119943</v>
      </c>
      <c r="D112" s="74">
        <f t="shared" si="1"/>
        <v>0</v>
      </c>
    </row>
    <row r="113" spans="1:4" hidden="1" x14ac:dyDescent="0.25">
      <c r="A113" s="25" t="s">
        <v>523</v>
      </c>
      <c r="B113" s="72">
        <v>160380</v>
      </c>
      <c r="C113" s="72">
        <f>ROUND(SUMIF(Sheet1!AE:AE,'dò giá'!A113,Sheet1!AR:AR),0)</f>
        <v>160380</v>
      </c>
      <c r="D113" s="74">
        <f t="shared" si="1"/>
        <v>0</v>
      </c>
    </row>
    <row r="114" spans="1:4" hidden="1" x14ac:dyDescent="0.25">
      <c r="A114" s="25" t="s">
        <v>556</v>
      </c>
      <c r="B114" s="72">
        <v>338917</v>
      </c>
      <c r="C114" s="72">
        <f>ROUND(SUMIF(Sheet1!AE:AE,'dò giá'!A114,Sheet1!AR:AR),0)</f>
        <v>338917</v>
      </c>
      <c r="D114" s="74">
        <f t="shared" si="1"/>
        <v>0</v>
      </c>
    </row>
    <row r="115" spans="1:4" hidden="1" x14ac:dyDescent="0.25">
      <c r="A115" s="25" t="s">
        <v>139</v>
      </c>
      <c r="B115" s="72">
        <v>511078</v>
      </c>
      <c r="C115" s="72">
        <f>ROUND(SUMIF(Sheet1!AE:AE,'dò giá'!A115,Sheet1!AR:AR),0)</f>
        <v>511078</v>
      </c>
      <c r="D115" s="74">
        <f t="shared" si="1"/>
        <v>0</v>
      </c>
    </row>
    <row r="116" spans="1:4" hidden="1" x14ac:dyDescent="0.25">
      <c r="A116" s="25" t="s">
        <v>631</v>
      </c>
      <c r="B116" s="72">
        <v>147705</v>
      </c>
      <c r="C116" s="72">
        <f>ROUND(SUMIF(Sheet1!AE:AE,'dò giá'!A116,Sheet1!AR:AR),0)</f>
        <v>147705</v>
      </c>
      <c r="D116" s="74">
        <f t="shared" si="1"/>
        <v>0</v>
      </c>
    </row>
    <row r="117" spans="1:4" hidden="1" x14ac:dyDescent="0.25">
      <c r="A117" s="25" t="s">
        <v>157</v>
      </c>
      <c r="B117" s="72">
        <v>119943</v>
      </c>
      <c r="C117" s="72">
        <f>ROUND(SUMIF(Sheet1!AE:AE,'dò giá'!A117,Sheet1!AR:AR),0)</f>
        <v>119943</v>
      </c>
      <c r="D117" s="74">
        <f t="shared" si="1"/>
        <v>0</v>
      </c>
    </row>
    <row r="118" spans="1:4" hidden="1" x14ac:dyDescent="0.25">
      <c r="A118" s="25" t="s">
        <v>218</v>
      </c>
      <c r="B118" s="72">
        <v>347743</v>
      </c>
      <c r="C118" s="72">
        <f>ROUND(SUMIF(Sheet1!AE:AE,'dò giá'!A118,Sheet1!AR:AR),0)</f>
        <v>347743</v>
      </c>
      <c r="D118" s="74">
        <f t="shared" si="1"/>
        <v>0</v>
      </c>
    </row>
    <row r="119" spans="1:4" hidden="1" x14ac:dyDescent="0.25">
      <c r="A119" s="25" t="s">
        <v>511</v>
      </c>
      <c r="B119" s="72">
        <v>916923</v>
      </c>
      <c r="C119" s="72">
        <f>ROUND(SUMIF(Sheet1!AE:AE,'dò giá'!A119,Sheet1!AR:AR),0)</f>
        <v>916923</v>
      </c>
      <c r="D119" s="74">
        <f t="shared" si="1"/>
        <v>0</v>
      </c>
    </row>
    <row r="120" spans="1:4" hidden="1" x14ac:dyDescent="0.25">
      <c r="A120" s="25" t="s">
        <v>406</v>
      </c>
      <c r="B120" s="72">
        <v>263023</v>
      </c>
      <c r="C120" s="72">
        <f>ROUND(SUMIF(Sheet1!AE:AE,'dò giá'!A120,Sheet1!AR:AR),0)</f>
        <v>263023</v>
      </c>
      <c r="D120" s="74">
        <f t="shared" si="1"/>
        <v>0</v>
      </c>
    </row>
    <row r="121" spans="1:4" hidden="1" x14ac:dyDescent="0.25">
      <c r="A121" s="25" t="s">
        <v>460</v>
      </c>
      <c r="B121" s="72">
        <v>177768</v>
      </c>
      <c r="C121" s="72">
        <f>ROUND(SUMIF(Sheet1!AE:AE,'dò giá'!A121,Sheet1!AR:AR),0)</f>
        <v>177768</v>
      </c>
      <c r="D121" s="74">
        <f t="shared" si="1"/>
        <v>0</v>
      </c>
    </row>
    <row r="122" spans="1:4" hidden="1" x14ac:dyDescent="0.25">
      <c r="A122" s="25" t="s">
        <v>637</v>
      </c>
      <c r="B122" s="72">
        <v>131512</v>
      </c>
      <c r="C122" s="72">
        <f>ROUND(SUMIF(Sheet1!AE:AE,'dò giá'!A122,Sheet1!AR:AR),0)</f>
        <v>131512</v>
      </c>
      <c r="D122" s="74">
        <f t="shared" si="1"/>
        <v>0</v>
      </c>
    </row>
    <row r="123" spans="1:4" hidden="1" x14ac:dyDescent="0.25">
      <c r="A123" s="25" t="s">
        <v>757</v>
      </c>
      <c r="B123" s="72">
        <v>162950</v>
      </c>
      <c r="C123" s="72">
        <f>ROUND(SUMIF(Sheet1!AE:AE,'dò giá'!A123,Sheet1!AR:AR),0)</f>
        <v>162950</v>
      </c>
      <c r="D123" s="74">
        <f t="shared" si="1"/>
        <v>0</v>
      </c>
    </row>
    <row r="124" spans="1:4" hidden="1" x14ac:dyDescent="0.25">
      <c r="A124" s="25" t="s">
        <v>673</v>
      </c>
      <c r="B124" s="72">
        <v>239576</v>
      </c>
      <c r="C124" s="72">
        <f>ROUND(SUMIF(Sheet1!AE:AE,'dò giá'!A124,Sheet1!AR:AR),0)</f>
        <v>239576</v>
      </c>
      <c r="D124" s="74">
        <f t="shared" si="1"/>
        <v>0</v>
      </c>
    </row>
    <row r="125" spans="1:4" hidden="1" x14ac:dyDescent="0.25">
      <c r="A125" s="25" t="s">
        <v>565</v>
      </c>
      <c r="B125" s="72">
        <v>88884</v>
      </c>
      <c r="C125" s="72">
        <f>ROUND(SUMIF(Sheet1!AE:AE,'dò giá'!A125,Sheet1!AR:AR),0)</f>
        <v>88884</v>
      </c>
      <c r="D125" s="74">
        <f t="shared" si="1"/>
        <v>0</v>
      </c>
    </row>
    <row r="126" spans="1:4" hidden="1" x14ac:dyDescent="0.25">
      <c r="A126" s="25" t="s">
        <v>255</v>
      </c>
      <c r="B126" s="72">
        <v>635283</v>
      </c>
      <c r="C126" s="72">
        <f>ROUND(SUMIF(Sheet1!AE:AE,'dò giá'!A126,Sheet1!AR:AR),0)</f>
        <v>635283</v>
      </c>
      <c r="D126" s="74">
        <f t="shared" si="1"/>
        <v>0</v>
      </c>
    </row>
    <row r="127" spans="1:4" hidden="1" x14ac:dyDescent="0.25">
      <c r="A127" s="25" t="s">
        <v>170</v>
      </c>
      <c r="B127" s="72">
        <v>319191</v>
      </c>
      <c r="C127" s="72">
        <f>ROUND(SUMIF(Sheet1!AE:AE,'dò giá'!A127,Sheet1!AR:AR),0)</f>
        <v>319191</v>
      </c>
      <c r="D127" s="74">
        <f t="shared" si="1"/>
        <v>0</v>
      </c>
    </row>
    <row r="128" spans="1:4" hidden="1" x14ac:dyDescent="0.25">
      <c r="A128" s="25" t="s">
        <v>628</v>
      </c>
      <c r="B128" s="72">
        <v>239885</v>
      </c>
      <c r="C128" s="72">
        <f>ROUND(SUMIF(Sheet1!AE:AE,'dò giá'!A128,Sheet1!AR:AR),0)</f>
        <v>239885</v>
      </c>
      <c r="D128" s="74">
        <f t="shared" si="1"/>
        <v>0</v>
      </c>
    </row>
    <row r="129" spans="1:4" hidden="1" x14ac:dyDescent="0.25">
      <c r="A129" s="25" t="s">
        <v>315</v>
      </c>
      <c r="B129" s="72">
        <v>119943</v>
      </c>
      <c r="C129" s="72">
        <f>ROUND(SUMIF(Sheet1!AE:AE,'dò giá'!A129,Sheet1!AR:AR),0)</f>
        <v>119943</v>
      </c>
      <c r="D129" s="74">
        <f t="shared" si="1"/>
        <v>0</v>
      </c>
    </row>
    <row r="130" spans="1:4" hidden="1" x14ac:dyDescent="0.25">
      <c r="A130" s="25" t="s">
        <v>345</v>
      </c>
      <c r="B130" s="72">
        <v>79305</v>
      </c>
      <c r="C130" s="72">
        <f>ROUND(SUMIF(Sheet1!AE:AE,'dò giá'!A130,Sheet1!AR:AR),0)</f>
        <v>79305</v>
      </c>
      <c r="D130" s="74">
        <f t="shared" si="1"/>
        <v>0</v>
      </c>
    </row>
    <row r="131" spans="1:4" hidden="1" x14ac:dyDescent="0.25">
      <c r="A131" s="25" t="s">
        <v>357</v>
      </c>
      <c r="B131" s="72">
        <v>153252</v>
      </c>
      <c r="C131" s="72">
        <f>ROUND(SUMIF(Sheet1!AE:AE,'dò giá'!A131,Sheet1!AR:AR),0)</f>
        <v>153252</v>
      </c>
      <c r="D131" s="74">
        <f t="shared" ref="D131:D194" si="2">B131-C131</f>
        <v>0</v>
      </c>
    </row>
    <row r="132" spans="1:4" hidden="1" x14ac:dyDescent="0.25">
      <c r="A132" s="25" t="s">
        <v>538</v>
      </c>
      <c r="B132" s="72">
        <v>196188</v>
      </c>
      <c r="C132" s="72">
        <f>ROUND(SUMIF(Sheet1!AE:AE,'dò giá'!A132,Sheet1!AR:AR),0)</f>
        <v>196188</v>
      </c>
      <c r="D132" s="74">
        <f t="shared" si="2"/>
        <v>0</v>
      </c>
    </row>
    <row r="133" spans="1:4" hidden="1" x14ac:dyDescent="0.25">
      <c r="A133" s="25" t="s">
        <v>643</v>
      </c>
      <c r="B133" s="72">
        <v>158611</v>
      </c>
      <c r="C133" s="72">
        <f>ROUND(SUMIF(Sheet1!AE:AE,'dò giá'!A133,Sheet1!AR:AR),0)</f>
        <v>158611</v>
      </c>
      <c r="D133" s="74">
        <f t="shared" si="2"/>
        <v>0</v>
      </c>
    </row>
    <row r="134" spans="1:4" hidden="1" x14ac:dyDescent="0.25">
      <c r="A134" s="25" t="s">
        <v>427</v>
      </c>
      <c r="B134" s="72">
        <v>246175</v>
      </c>
      <c r="C134" s="72">
        <f>ROUND(SUMIF(Sheet1!AE:AE,'dò giá'!A134,Sheet1!AR:AR),0)</f>
        <v>246175</v>
      </c>
      <c r="D134" s="74">
        <f t="shared" si="2"/>
        <v>0</v>
      </c>
    </row>
    <row r="135" spans="1:4" hidden="1" x14ac:dyDescent="0.25">
      <c r="A135" s="25" t="s">
        <v>649</v>
      </c>
      <c r="B135" s="72">
        <v>119943</v>
      </c>
      <c r="C135" s="72">
        <f>ROUND(SUMIF(Sheet1!AE:AE,'dò giá'!A135,Sheet1!AR:AR),0)</f>
        <v>119943</v>
      </c>
      <c r="D135" s="74">
        <f t="shared" si="2"/>
        <v>0</v>
      </c>
    </row>
    <row r="136" spans="1:4" hidden="1" x14ac:dyDescent="0.25">
      <c r="A136" s="25" t="s">
        <v>655</v>
      </c>
      <c r="B136" s="72">
        <v>119943</v>
      </c>
      <c r="C136" s="72">
        <f>ROUND(SUMIF(Sheet1!AE:AE,'dò giá'!A136,Sheet1!AR:AR),0)</f>
        <v>119943</v>
      </c>
      <c r="D136" s="74">
        <f t="shared" si="2"/>
        <v>0</v>
      </c>
    </row>
    <row r="137" spans="1:4" hidden="1" x14ac:dyDescent="0.25">
      <c r="A137" s="25" t="s">
        <v>769</v>
      </c>
      <c r="B137" s="72">
        <v>401022</v>
      </c>
      <c r="C137" s="72">
        <f>ROUND(SUMIF(Sheet1!AE:AE,'dò giá'!A137,Sheet1!AR:AR),0)</f>
        <v>401022</v>
      </c>
      <c r="D137" s="74">
        <f t="shared" si="2"/>
        <v>0</v>
      </c>
    </row>
    <row r="138" spans="1:4" hidden="1" x14ac:dyDescent="0.25">
      <c r="A138" s="25" t="s">
        <v>484</v>
      </c>
      <c r="B138" s="72">
        <v>44442</v>
      </c>
      <c r="C138" s="72">
        <f>ROUND(SUMIF(Sheet1!AE:AE,'dò giá'!A138,Sheet1!AR:AR),0)</f>
        <v>44442</v>
      </c>
      <c r="D138" s="74">
        <f t="shared" si="2"/>
        <v>0</v>
      </c>
    </row>
    <row r="139" spans="1:4" hidden="1" x14ac:dyDescent="0.25">
      <c r="A139" s="25" t="s">
        <v>853</v>
      </c>
      <c r="B139" s="72">
        <v>239885</v>
      </c>
      <c r="C139" s="72">
        <f>ROUND(SUMIF(Sheet1!AE:AE,'dò giá'!A139,Sheet1!AR:AR),0)</f>
        <v>239885</v>
      </c>
      <c r="D139" s="74">
        <f t="shared" si="2"/>
        <v>0</v>
      </c>
    </row>
    <row r="140" spans="1:4" hidden="1" x14ac:dyDescent="0.25">
      <c r="A140" s="25" t="s">
        <v>309</v>
      </c>
      <c r="B140" s="72">
        <v>119943</v>
      </c>
      <c r="C140" s="72">
        <f>ROUND(SUMIF(Sheet1!AE:AE,'dò giá'!A140,Sheet1!AR:AR),0)</f>
        <v>119943</v>
      </c>
      <c r="D140" s="74">
        <f t="shared" si="2"/>
        <v>0</v>
      </c>
    </row>
    <row r="141" spans="1:4" hidden="1" x14ac:dyDescent="0.25">
      <c r="A141" s="25" t="s">
        <v>324</v>
      </c>
      <c r="B141" s="72">
        <v>239885</v>
      </c>
      <c r="C141" s="72">
        <f>ROUND(SUMIF(Sheet1!AE:AE,'dò giá'!A141,Sheet1!AR:AR),0)</f>
        <v>239885</v>
      </c>
      <c r="D141" s="74">
        <f t="shared" si="2"/>
        <v>0</v>
      </c>
    </row>
    <row r="142" spans="1:4" hidden="1" x14ac:dyDescent="0.25">
      <c r="A142" s="25" t="s">
        <v>267</v>
      </c>
      <c r="B142" s="72">
        <v>79305</v>
      </c>
      <c r="C142" s="72">
        <f>ROUND(SUMIF(Sheet1!AE:AE,'dò giá'!A142,Sheet1!AR:AR),0)</f>
        <v>79305</v>
      </c>
      <c r="D142" s="74">
        <f t="shared" si="2"/>
        <v>0</v>
      </c>
    </row>
    <row r="143" spans="1:4" hidden="1" x14ac:dyDescent="0.25">
      <c r="A143" s="25" t="s">
        <v>577</v>
      </c>
      <c r="B143" s="72">
        <v>76626</v>
      </c>
      <c r="C143" s="72">
        <f>ROUND(SUMIF(Sheet1!AE:AE,'dò giá'!A143,Sheet1!AR:AR),0)</f>
        <v>76626</v>
      </c>
      <c r="D143" s="74">
        <f t="shared" si="2"/>
        <v>0</v>
      </c>
    </row>
    <row r="144" spans="1:4" hidden="1" x14ac:dyDescent="0.25">
      <c r="A144" s="25" t="s">
        <v>261</v>
      </c>
      <c r="B144" s="72">
        <v>89268</v>
      </c>
      <c r="C144" s="72">
        <f>ROUND(SUMIF(Sheet1!AE:AE,'dò giá'!A144,Sheet1!AR:AR),0)</f>
        <v>89268</v>
      </c>
      <c r="D144" s="74">
        <f t="shared" si="2"/>
        <v>0</v>
      </c>
    </row>
    <row r="145" spans="1:4" hidden="1" x14ac:dyDescent="0.25">
      <c r="A145" s="25" t="s">
        <v>901</v>
      </c>
      <c r="B145" s="72">
        <v>131512</v>
      </c>
      <c r="C145" s="72">
        <f>ROUND(SUMIF(Sheet1!AE:AE,'dò giá'!A145,Sheet1!AR:AR),0)</f>
        <v>131512</v>
      </c>
      <c r="D145" s="74">
        <f t="shared" si="2"/>
        <v>0</v>
      </c>
    </row>
    <row r="146" spans="1:4" hidden="1" x14ac:dyDescent="0.25">
      <c r="A146" s="25" t="s">
        <v>904</v>
      </c>
      <c r="B146" s="72">
        <v>120534</v>
      </c>
      <c r="C146" s="72">
        <f>ROUND(SUMIF(Sheet1!AE:AE,'dò giá'!A146,Sheet1!AR:AR),0)</f>
        <v>120534</v>
      </c>
      <c r="D146" s="74">
        <f t="shared" si="2"/>
        <v>0</v>
      </c>
    </row>
    <row r="147" spans="1:4" hidden="1" x14ac:dyDescent="0.25">
      <c r="A147" s="25" t="s">
        <v>571</v>
      </c>
      <c r="B147" s="72">
        <v>44442</v>
      </c>
      <c r="C147" s="72">
        <f>ROUND(SUMIF(Sheet1!AE:AE,'dò giá'!A147,Sheet1!AR:AR),0)</f>
        <v>44442</v>
      </c>
      <c r="D147" s="74">
        <f t="shared" si="2"/>
        <v>0</v>
      </c>
    </row>
    <row r="148" spans="1:4" hidden="1" x14ac:dyDescent="0.25">
      <c r="A148" s="25" t="s">
        <v>291</v>
      </c>
      <c r="B148" s="72">
        <v>76626</v>
      </c>
      <c r="C148" s="72">
        <f>ROUND(SUMIF(Sheet1!AE:AE,'dò giá'!A148,Sheet1!AR:AR),0)</f>
        <v>76626</v>
      </c>
      <c r="D148" s="74">
        <f t="shared" si="2"/>
        <v>0</v>
      </c>
    </row>
    <row r="149" spans="1:4" hidden="1" x14ac:dyDescent="0.25">
      <c r="A149" s="25" t="s">
        <v>2340</v>
      </c>
      <c r="B149" s="72">
        <v>162590</v>
      </c>
      <c r="C149" s="72">
        <f>ROUND(SUMIF(Sheet1!AE:AE,'dò giá'!A149,Sheet1!AR:AR),0)</f>
        <v>162590</v>
      </c>
      <c r="D149" s="74">
        <f t="shared" si="2"/>
        <v>0</v>
      </c>
    </row>
    <row r="150" spans="1:4" hidden="1" x14ac:dyDescent="0.25">
      <c r="A150" s="25" t="s">
        <v>475</v>
      </c>
      <c r="B150" s="72">
        <v>49235</v>
      </c>
      <c r="C150" s="72">
        <f>ROUND(SUMIF(Sheet1!AE:AE,'dò giá'!A150,Sheet1!AR:AR),0)</f>
        <v>49235</v>
      </c>
      <c r="D150" s="74">
        <f t="shared" si="2"/>
        <v>0</v>
      </c>
    </row>
    <row r="151" spans="1:4" hidden="1" x14ac:dyDescent="0.25">
      <c r="A151" s="25" t="s">
        <v>276</v>
      </c>
      <c r="B151" s="72">
        <v>119943</v>
      </c>
      <c r="C151" s="72">
        <f>ROUND(SUMIF(Sheet1!AE:AE,'dò giá'!A151,Sheet1!AR:AR),0)</f>
        <v>119943</v>
      </c>
      <c r="D151" s="74">
        <f t="shared" si="2"/>
        <v>0</v>
      </c>
    </row>
    <row r="152" spans="1:4" hidden="1" x14ac:dyDescent="0.25">
      <c r="A152" s="25" t="s">
        <v>598</v>
      </c>
      <c r="B152" s="72">
        <v>239885</v>
      </c>
      <c r="C152" s="72">
        <f>ROUND(SUMIF(Sheet1!AE:AE,'dò giá'!A152,Sheet1!AR:AR),0)</f>
        <v>239885</v>
      </c>
      <c r="D152" s="74">
        <f t="shared" si="2"/>
        <v>0</v>
      </c>
    </row>
    <row r="153" spans="1:4" hidden="1" x14ac:dyDescent="0.25">
      <c r="A153" s="25" t="s">
        <v>412</v>
      </c>
      <c r="B153" s="72">
        <v>147705</v>
      </c>
      <c r="C153" s="72">
        <f>ROUND(SUMIF(Sheet1!AE:AE,'dò giá'!A153,Sheet1!AR:AR),0)</f>
        <v>147705</v>
      </c>
      <c r="D153" s="74">
        <f t="shared" si="2"/>
        <v>0</v>
      </c>
    </row>
    <row r="154" spans="1:4" hidden="1" x14ac:dyDescent="0.25">
      <c r="A154" s="25" t="s">
        <v>838</v>
      </c>
      <c r="B154" s="72">
        <v>44442</v>
      </c>
      <c r="C154" s="72">
        <f>ROUND(SUMIF(Sheet1!AE:AE,'dò giá'!A154,Sheet1!AR:AR),0)</f>
        <v>44442</v>
      </c>
      <c r="D154" s="74">
        <f t="shared" si="2"/>
        <v>0</v>
      </c>
    </row>
    <row r="155" spans="1:4" hidden="1" x14ac:dyDescent="0.25">
      <c r="A155" s="25" t="s">
        <v>634</v>
      </c>
      <c r="B155" s="72">
        <v>119943</v>
      </c>
      <c r="C155" s="72">
        <f>ROUND(SUMIF(Sheet1!AE:AE,'dò giá'!A155,Sheet1!AR:AR),0)</f>
        <v>119943</v>
      </c>
      <c r="D155" s="74">
        <f t="shared" si="2"/>
        <v>0</v>
      </c>
    </row>
    <row r="156" spans="1:4" hidden="1" x14ac:dyDescent="0.25">
      <c r="A156" s="25" t="s">
        <v>496</v>
      </c>
      <c r="B156" s="72">
        <v>53460</v>
      </c>
      <c r="C156" s="72">
        <f>ROUND(SUMIF(Sheet1!AE:AE,'dò giá'!A156,Sheet1!AR:AR),0)</f>
        <v>53460</v>
      </c>
      <c r="D156" s="74">
        <f t="shared" si="2"/>
        <v>0</v>
      </c>
    </row>
    <row r="157" spans="1:4" hidden="1" x14ac:dyDescent="0.25">
      <c r="A157" s="25" t="s">
        <v>481</v>
      </c>
      <c r="B157" s="72">
        <v>40738</v>
      </c>
      <c r="C157" s="72">
        <f>ROUND(SUMIF(Sheet1!AE:AE,'dò giá'!A157,Sheet1!AR:AR),0)</f>
        <v>40738</v>
      </c>
      <c r="D157" s="74">
        <f t="shared" si="2"/>
        <v>0</v>
      </c>
    </row>
    <row r="158" spans="1:4" hidden="1" x14ac:dyDescent="0.25">
      <c r="A158" s="25" t="s">
        <v>342</v>
      </c>
      <c r="B158" s="72">
        <v>40738</v>
      </c>
      <c r="C158" s="72">
        <f>ROUND(SUMIF(Sheet1!AE:AE,'dò giá'!A158,Sheet1!AR:AR),0)</f>
        <v>40738</v>
      </c>
      <c r="D158" s="74">
        <f t="shared" si="2"/>
        <v>0</v>
      </c>
    </row>
    <row r="159" spans="1:4" hidden="1" x14ac:dyDescent="0.25">
      <c r="A159" s="25" t="s">
        <v>327</v>
      </c>
      <c r="B159" s="72">
        <v>44634</v>
      </c>
      <c r="C159" s="72">
        <f>ROUND(SUMIF(Sheet1!AE:AE,'dò giá'!A159,Sheet1!AR:AR),0)</f>
        <v>44634</v>
      </c>
      <c r="D159" s="74">
        <f t="shared" si="2"/>
        <v>0</v>
      </c>
    </row>
    <row r="160" spans="1:4" hidden="1" x14ac:dyDescent="0.25">
      <c r="A160" s="25" t="s">
        <v>856</v>
      </c>
      <c r="B160" s="72">
        <v>98470</v>
      </c>
      <c r="C160" s="72">
        <f>ROUND(SUMIF(Sheet1!AE:AE,'dò giá'!A160,Sheet1!AR:AR),0)</f>
        <v>98470</v>
      </c>
      <c r="D160" s="74">
        <f t="shared" si="2"/>
        <v>0</v>
      </c>
    </row>
    <row r="161" spans="1:4" hidden="1" x14ac:dyDescent="0.25">
      <c r="A161" s="25" t="s">
        <v>354</v>
      </c>
      <c r="B161" s="72">
        <v>65756</v>
      </c>
      <c r="C161" s="72">
        <f>ROUND(SUMIF(Sheet1!AE:AE,'dò giá'!A161,Sheet1!AR:AR),0)</f>
        <v>65756</v>
      </c>
      <c r="D161" s="74">
        <f t="shared" si="2"/>
        <v>0</v>
      </c>
    </row>
    <row r="162" spans="1:4" hidden="1" x14ac:dyDescent="0.25">
      <c r="A162" s="25" t="s">
        <v>760</v>
      </c>
      <c r="B162" s="72">
        <v>88884</v>
      </c>
      <c r="C162" s="72">
        <f>ROUND(SUMIF(Sheet1!AE:AE,'dò giá'!A162,Sheet1!AR:AR),0)</f>
        <v>88884</v>
      </c>
      <c r="D162" s="74">
        <f t="shared" si="2"/>
        <v>0</v>
      </c>
    </row>
    <row r="163" spans="1:4" hidden="1" x14ac:dyDescent="0.25">
      <c r="A163" s="25" t="s">
        <v>751</v>
      </c>
      <c r="B163" s="72">
        <v>359828</v>
      </c>
      <c r="C163" s="72">
        <f>ROUND(SUMIF(Sheet1!AE:AE,'dò giá'!A163,Sheet1!AR:AR),0)</f>
        <v>359828</v>
      </c>
      <c r="D163" s="74">
        <f t="shared" si="2"/>
        <v>0</v>
      </c>
    </row>
    <row r="164" spans="1:4" hidden="1" x14ac:dyDescent="0.25">
      <c r="A164" s="25" t="s">
        <v>892</v>
      </c>
      <c r="B164" s="72">
        <v>88884</v>
      </c>
      <c r="C164" s="72">
        <f>ROUND(SUMIF(Sheet1!AE:AE,'dò giá'!A164,Sheet1!AR:AR),0)</f>
        <v>88884</v>
      </c>
      <c r="D164" s="74">
        <f t="shared" si="2"/>
        <v>0</v>
      </c>
    </row>
    <row r="165" spans="1:4" hidden="1" x14ac:dyDescent="0.25">
      <c r="A165" s="25" t="s">
        <v>859</v>
      </c>
      <c r="B165" s="72">
        <v>160680</v>
      </c>
      <c r="C165" s="72">
        <f>ROUND(SUMIF(Sheet1!AE:AE,'dò giá'!A165,Sheet1!AR:AR),0)</f>
        <v>160680</v>
      </c>
      <c r="D165" s="74">
        <f t="shared" si="2"/>
        <v>0</v>
      </c>
    </row>
    <row r="166" spans="1:4" hidden="1" x14ac:dyDescent="0.25">
      <c r="A166" s="25" t="s">
        <v>285</v>
      </c>
      <c r="B166" s="72">
        <v>155931</v>
      </c>
      <c r="C166" s="72">
        <f>ROUND(SUMIF(Sheet1!AE:AE,'dò giá'!A166,Sheet1!AR:AR),0)</f>
        <v>155931</v>
      </c>
      <c r="D166" s="74">
        <f t="shared" si="2"/>
        <v>0</v>
      </c>
    </row>
    <row r="167" spans="1:4" hidden="1" x14ac:dyDescent="0.25">
      <c r="A167" s="25" t="s">
        <v>622</v>
      </c>
      <c r="B167" s="72">
        <v>484272</v>
      </c>
      <c r="C167" s="72">
        <f>ROUND(SUMIF(Sheet1!AE:AE,'dò giá'!A167,Sheet1!AR:AR),0)</f>
        <v>484272</v>
      </c>
      <c r="D167" s="74">
        <f t="shared" si="2"/>
        <v>0</v>
      </c>
    </row>
    <row r="168" spans="1:4" hidden="1" x14ac:dyDescent="0.25">
      <c r="A168" s="25" t="s">
        <v>517</v>
      </c>
      <c r="B168" s="72">
        <v>214801</v>
      </c>
      <c r="C168" s="72">
        <f>ROUND(SUMIF(Sheet1!AE:AE,'dò giá'!A168,Sheet1!AR:AR),0)</f>
        <v>214801</v>
      </c>
      <c r="D168" s="74">
        <f t="shared" si="2"/>
        <v>0</v>
      </c>
    </row>
    <row r="169" spans="1:4" hidden="1" x14ac:dyDescent="0.25">
      <c r="A169" s="25" t="s">
        <v>790</v>
      </c>
      <c r="B169" s="72">
        <v>173403</v>
      </c>
      <c r="C169" s="72">
        <f>ROUND(SUMIF(Sheet1!AE:AE,'dò giá'!A169,Sheet1!AR:AR),0)</f>
        <v>173403</v>
      </c>
      <c r="D169" s="74">
        <f t="shared" si="2"/>
        <v>0</v>
      </c>
    </row>
    <row r="170" spans="1:4" hidden="1" x14ac:dyDescent="0.25">
      <c r="A170" s="25" t="s">
        <v>148</v>
      </c>
      <c r="B170" s="72">
        <v>133326</v>
      </c>
      <c r="C170" s="72">
        <f>ROUND(SUMIF(Sheet1!AE:AE,'dò giá'!A170,Sheet1!AR:AR),0)</f>
        <v>133326</v>
      </c>
      <c r="D170" s="74">
        <f t="shared" si="2"/>
        <v>0</v>
      </c>
    </row>
    <row r="171" spans="1:4" hidden="1" x14ac:dyDescent="0.25">
      <c r="A171" s="25" t="s">
        <v>385</v>
      </c>
      <c r="B171" s="72">
        <v>524213</v>
      </c>
      <c r="C171" s="72">
        <f>ROUND(SUMIF(Sheet1!AE:AE,'dò giá'!A171,Sheet1!AR:AR),0)</f>
        <v>524213</v>
      </c>
      <c r="D171" s="74">
        <f t="shared" si="2"/>
        <v>0</v>
      </c>
    </row>
    <row r="172" spans="1:4" hidden="1" x14ac:dyDescent="0.25">
      <c r="A172" s="25" t="s">
        <v>721</v>
      </c>
      <c r="B172" s="72">
        <v>178537</v>
      </c>
      <c r="C172" s="72">
        <f>ROUND(SUMIF(Sheet1!AE:AE,'dò giá'!A172,Sheet1!AR:AR),0)</f>
        <v>178537</v>
      </c>
      <c r="D172" s="74">
        <f t="shared" si="2"/>
        <v>0</v>
      </c>
    </row>
    <row r="173" spans="1:4" hidden="1" x14ac:dyDescent="0.25">
      <c r="A173" s="25" t="s">
        <v>466</v>
      </c>
      <c r="B173" s="72">
        <v>119943</v>
      </c>
      <c r="C173" s="72">
        <f>ROUND(SUMIF(Sheet1!AE:AE,'dò giá'!A173,Sheet1!AR:AR),0)</f>
        <v>119943</v>
      </c>
      <c r="D173" s="74">
        <f t="shared" si="2"/>
        <v>0</v>
      </c>
    </row>
    <row r="174" spans="1:4" hidden="1" x14ac:dyDescent="0.25">
      <c r="A174" s="25" t="s">
        <v>403</v>
      </c>
      <c r="B174" s="72">
        <v>239885</v>
      </c>
      <c r="C174" s="72">
        <f>ROUND(SUMIF(Sheet1!AE:AE,'dò giá'!A174,Sheet1!AR:AR),0)</f>
        <v>239885</v>
      </c>
      <c r="D174" s="74">
        <f t="shared" si="2"/>
        <v>0</v>
      </c>
    </row>
    <row r="175" spans="1:4" hidden="1" x14ac:dyDescent="0.25">
      <c r="A175" s="25" t="s">
        <v>808</v>
      </c>
      <c r="B175" s="72">
        <v>44442</v>
      </c>
      <c r="C175" s="72">
        <f>ROUND(SUMIF(Sheet1!AE:AE,'dò giá'!A175,Sheet1!AR:AR),0)</f>
        <v>44442</v>
      </c>
      <c r="D175" s="74">
        <f t="shared" si="2"/>
        <v>0</v>
      </c>
    </row>
    <row r="176" spans="1:4" hidden="1" x14ac:dyDescent="0.25">
      <c r="A176" s="25" t="s">
        <v>1331</v>
      </c>
      <c r="B176" s="72">
        <v>119943</v>
      </c>
      <c r="C176" s="72">
        <f>ROUND(SUMIF(Sheet1!AE:AE,'dò giá'!A176,Sheet1!AR:AR),0)</f>
        <v>119943</v>
      </c>
      <c r="D176" s="74">
        <f t="shared" si="2"/>
        <v>0</v>
      </c>
    </row>
    <row r="177" spans="1:4" hidden="1" x14ac:dyDescent="0.25">
      <c r="A177" s="25" t="s">
        <v>1394</v>
      </c>
      <c r="B177" s="72">
        <v>89268</v>
      </c>
      <c r="C177" s="72">
        <f>ROUND(SUMIF(Sheet1!AE:AE,'dò giá'!A177,Sheet1!AR:AR),0)</f>
        <v>89268</v>
      </c>
      <c r="D177" s="74">
        <f t="shared" si="2"/>
        <v>0</v>
      </c>
    </row>
    <row r="178" spans="1:4" hidden="1" x14ac:dyDescent="0.25">
      <c r="A178" s="25" t="s">
        <v>1397</v>
      </c>
      <c r="B178" s="72">
        <v>239885</v>
      </c>
      <c r="C178" s="72">
        <f>ROUND(SUMIF(Sheet1!AE:AE,'dò giá'!A178,Sheet1!AR:AR),0)</f>
        <v>239885</v>
      </c>
      <c r="D178" s="74">
        <f t="shared" si="2"/>
        <v>0</v>
      </c>
    </row>
    <row r="179" spans="1:4" hidden="1" x14ac:dyDescent="0.25">
      <c r="A179" s="25" t="s">
        <v>1301</v>
      </c>
      <c r="B179" s="72">
        <v>108393</v>
      </c>
      <c r="C179" s="72">
        <f>ROUND(SUMIF(Sheet1!AE:AE,'dò giá'!A179,Sheet1!AR:AR),0)</f>
        <v>108393</v>
      </c>
      <c r="D179" s="74">
        <f t="shared" si="2"/>
        <v>0</v>
      </c>
    </row>
    <row r="180" spans="1:4" hidden="1" x14ac:dyDescent="0.25">
      <c r="A180" s="25" t="s">
        <v>1010</v>
      </c>
      <c r="B180" s="72">
        <v>49235</v>
      </c>
      <c r="C180" s="72">
        <f>ROUND(SUMIF(Sheet1!AE:AE,'dò giá'!A180,Sheet1!AR:AR),0)</f>
        <v>49235</v>
      </c>
      <c r="D180" s="74">
        <f t="shared" si="2"/>
        <v>0</v>
      </c>
    </row>
    <row r="181" spans="1:4" hidden="1" x14ac:dyDescent="0.25">
      <c r="A181" s="25" t="s">
        <v>968</v>
      </c>
      <c r="B181" s="72">
        <v>40738</v>
      </c>
      <c r="C181" s="72">
        <f>ROUND(SUMIF(Sheet1!AE:AE,'dò giá'!A181,Sheet1!AR:AR),0)</f>
        <v>40738</v>
      </c>
      <c r="D181" s="74">
        <f t="shared" si="2"/>
        <v>0</v>
      </c>
    </row>
    <row r="182" spans="1:4" hidden="1" x14ac:dyDescent="0.25">
      <c r="A182" s="25" t="s">
        <v>1079</v>
      </c>
      <c r="B182" s="72">
        <v>640835</v>
      </c>
      <c r="C182" s="72">
        <f>ROUND(SUMIF(Sheet1!AE:AE,'dò giá'!A182,Sheet1!AR:AR),0)</f>
        <v>640835</v>
      </c>
      <c r="D182" s="74">
        <f t="shared" si="2"/>
        <v>0</v>
      </c>
    </row>
    <row r="183" spans="1:4" hidden="1" x14ac:dyDescent="0.25">
      <c r="A183" s="25" t="s">
        <v>971</v>
      </c>
      <c r="B183" s="72">
        <v>79305</v>
      </c>
      <c r="C183" s="72">
        <f>ROUND(SUMIF(Sheet1!AE:AE,'dò giá'!A183,Sheet1!AR:AR),0)</f>
        <v>79305</v>
      </c>
      <c r="D183" s="74">
        <f t="shared" si="2"/>
        <v>0</v>
      </c>
    </row>
    <row r="184" spans="1:4" hidden="1" x14ac:dyDescent="0.25">
      <c r="A184" s="25" t="s">
        <v>1100</v>
      </c>
      <c r="B184" s="72">
        <v>705931</v>
      </c>
      <c r="C184" s="72">
        <f>ROUND(SUMIF(Sheet1!AE:AE,'dò giá'!A184,Sheet1!AR:AR),0)</f>
        <v>705931</v>
      </c>
      <c r="D184" s="74">
        <f t="shared" si="2"/>
        <v>0</v>
      </c>
    </row>
    <row r="185" spans="1:4" hidden="1" x14ac:dyDescent="0.25">
      <c r="A185" s="25" t="s">
        <v>1172</v>
      </c>
      <c r="B185" s="72">
        <v>564282</v>
      </c>
      <c r="C185" s="72">
        <f>ROUND(SUMIF(Sheet1!AE:AE,'dò giá'!A185,Sheet1!AR:AR),0)</f>
        <v>564282</v>
      </c>
      <c r="D185" s="74">
        <f t="shared" si="2"/>
        <v>0</v>
      </c>
    </row>
    <row r="186" spans="1:4" hidden="1" x14ac:dyDescent="0.25">
      <c r="A186" s="25" t="s">
        <v>1577</v>
      </c>
      <c r="B186" s="72">
        <v>119943</v>
      </c>
      <c r="C186" s="72">
        <f>ROUND(SUMIF(Sheet1!AE:AE,'dò giá'!A186,Sheet1!AR:AR),0)</f>
        <v>119943</v>
      </c>
      <c r="D186" s="74">
        <f t="shared" si="2"/>
        <v>0</v>
      </c>
    </row>
    <row r="187" spans="1:4" hidden="1" x14ac:dyDescent="0.25">
      <c r="A187" s="25" t="s">
        <v>1193</v>
      </c>
      <c r="B187" s="72">
        <v>122213</v>
      </c>
      <c r="C187" s="72">
        <f>ROUND(SUMIF(Sheet1!AE:AE,'dò giá'!A187,Sheet1!AR:AR),0)</f>
        <v>122213</v>
      </c>
      <c r="D187" s="74">
        <f t="shared" si="2"/>
        <v>0</v>
      </c>
    </row>
    <row r="188" spans="1:4" hidden="1" x14ac:dyDescent="0.25">
      <c r="A188" s="25" t="s">
        <v>944</v>
      </c>
      <c r="B188" s="72">
        <v>54197</v>
      </c>
      <c r="C188" s="72">
        <f>ROUND(SUMIF(Sheet1!AE:AE,'dò giá'!A188,Sheet1!AR:AR),0)</f>
        <v>54197</v>
      </c>
      <c r="D188" s="74">
        <f t="shared" si="2"/>
        <v>0</v>
      </c>
    </row>
    <row r="189" spans="1:4" hidden="1" x14ac:dyDescent="0.25">
      <c r="A189" s="25" t="s">
        <v>1340</v>
      </c>
      <c r="B189" s="72">
        <v>108393</v>
      </c>
      <c r="C189" s="72">
        <f>ROUND(SUMIF(Sheet1!AE:AE,'dò giá'!A189,Sheet1!AR:AR),0)</f>
        <v>108393</v>
      </c>
      <c r="D189" s="74">
        <f t="shared" si="2"/>
        <v>0</v>
      </c>
    </row>
    <row r="190" spans="1:4" hidden="1" x14ac:dyDescent="0.25">
      <c r="A190" s="25" t="s">
        <v>1598</v>
      </c>
      <c r="B190" s="72">
        <v>80190</v>
      </c>
      <c r="C190" s="72">
        <f>ROUND(SUMIF(Sheet1!AE:AE,'dò giá'!A190,Sheet1!AR:AR),0)</f>
        <v>80190</v>
      </c>
      <c r="D190" s="74">
        <f t="shared" si="2"/>
        <v>0</v>
      </c>
    </row>
    <row r="191" spans="1:4" hidden="1" x14ac:dyDescent="0.25">
      <c r="A191" s="25" t="s">
        <v>1052</v>
      </c>
      <c r="B191" s="72">
        <v>959541</v>
      </c>
      <c r="C191" s="72">
        <f>ROUND(SUMIF(Sheet1!AE:AE,'dò giá'!A191,Sheet1!AR:AR),0)</f>
        <v>959541</v>
      </c>
      <c r="D191" s="74">
        <f t="shared" si="2"/>
        <v>0</v>
      </c>
    </row>
    <row r="192" spans="1:4" hidden="1" x14ac:dyDescent="0.25">
      <c r="A192" s="25" t="s">
        <v>1169</v>
      </c>
      <c r="B192" s="72">
        <v>119943</v>
      </c>
      <c r="C192" s="72">
        <f>ROUND(SUMIF(Sheet1!AE:AE,'dò giá'!A192,Sheet1!AR:AR),0)</f>
        <v>119943</v>
      </c>
      <c r="D192" s="74">
        <f t="shared" si="2"/>
        <v>0</v>
      </c>
    </row>
    <row r="193" spans="1:4" hidden="1" x14ac:dyDescent="0.25">
      <c r="A193" s="25" t="s">
        <v>1328</v>
      </c>
      <c r="B193" s="72">
        <v>119943</v>
      </c>
      <c r="C193" s="72">
        <f>ROUND(SUMIF(Sheet1!AE:AE,'dò giá'!A193,Sheet1!AR:AR),0)</f>
        <v>119943</v>
      </c>
      <c r="D193" s="74">
        <f t="shared" si="2"/>
        <v>0</v>
      </c>
    </row>
    <row r="194" spans="1:4" hidden="1" x14ac:dyDescent="0.25">
      <c r="A194" s="25" t="s">
        <v>1262</v>
      </c>
      <c r="B194" s="72">
        <v>119943</v>
      </c>
      <c r="C194" s="72">
        <f>ROUND(SUMIF(Sheet1!AE:AE,'dò giá'!A194,Sheet1!AR:AR),0)</f>
        <v>119943</v>
      </c>
      <c r="D194" s="74">
        <f t="shared" si="2"/>
        <v>0</v>
      </c>
    </row>
    <row r="195" spans="1:4" hidden="1" x14ac:dyDescent="0.25">
      <c r="A195" s="25" t="s">
        <v>1136</v>
      </c>
      <c r="B195" s="72">
        <v>89973</v>
      </c>
      <c r="C195" s="72">
        <f>ROUND(SUMIF(Sheet1!AE:AE,'dò giá'!A195,Sheet1!AR:AR),0)</f>
        <v>89973</v>
      </c>
      <c r="D195" s="74">
        <f t="shared" ref="D195:D258" si="3">B195-C195</f>
        <v>0</v>
      </c>
    </row>
    <row r="196" spans="1:4" hidden="1" x14ac:dyDescent="0.25">
      <c r="A196" s="25" t="s">
        <v>1226</v>
      </c>
      <c r="B196" s="72">
        <v>239885</v>
      </c>
      <c r="C196" s="72">
        <f>ROUND(SUMIF(Sheet1!AE:AE,'dò giá'!A196,Sheet1!AR:AR),0)</f>
        <v>239885</v>
      </c>
      <c r="D196" s="74">
        <f t="shared" si="3"/>
        <v>0</v>
      </c>
    </row>
    <row r="197" spans="1:4" hidden="1" x14ac:dyDescent="0.25">
      <c r="A197" s="25" t="s">
        <v>917</v>
      </c>
      <c r="B197" s="72">
        <v>76626</v>
      </c>
      <c r="C197" s="72">
        <f>ROUND(SUMIF(Sheet1!AE:AE,'dò giá'!A197,Sheet1!AR:AR),0)</f>
        <v>76626</v>
      </c>
      <c r="D197" s="74">
        <f t="shared" si="3"/>
        <v>0</v>
      </c>
    </row>
    <row r="198" spans="1:4" hidden="1" x14ac:dyDescent="0.25">
      <c r="A198" s="25" t="s">
        <v>1229</v>
      </c>
      <c r="B198" s="72">
        <v>54197</v>
      </c>
      <c r="C198" s="72">
        <f>ROUND(SUMIF(Sheet1!AE:AE,'dò giá'!A198,Sheet1!AR:AR),0)</f>
        <v>54197</v>
      </c>
      <c r="D198" s="74">
        <f t="shared" si="3"/>
        <v>0</v>
      </c>
    </row>
    <row r="199" spans="1:4" hidden="1" x14ac:dyDescent="0.25">
      <c r="A199" s="25" t="s">
        <v>1556</v>
      </c>
      <c r="B199" s="72">
        <v>400950</v>
      </c>
      <c r="C199" s="72">
        <f>ROUND(SUMIF(Sheet1!AE:AE,'dò giá'!A199,Sheet1!AR:AR),0)</f>
        <v>400950</v>
      </c>
      <c r="D199" s="74">
        <f t="shared" si="3"/>
        <v>0</v>
      </c>
    </row>
    <row r="200" spans="1:4" hidden="1" x14ac:dyDescent="0.25">
      <c r="A200" s="25" t="s">
        <v>998</v>
      </c>
      <c r="B200" s="72">
        <v>54197</v>
      </c>
      <c r="C200" s="72">
        <f>ROUND(SUMIF(Sheet1!AE:AE,'dò giá'!A200,Sheet1!AR:AR),0)</f>
        <v>54197</v>
      </c>
      <c r="D200" s="74">
        <f t="shared" si="3"/>
        <v>0</v>
      </c>
    </row>
    <row r="201" spans="1:4" hidden="1" x14ac:dyDescent="0.25">
      <c r="A201" s="25" t="s">
        <v>1604</v>
      </c>
      <c r="B201" s="72">
        <v>895463</v>
      </c>
      <c r="C201" s="72">
        <f>ROUND(SUMIF(Sheet1!AE:AE,'dò giá'!A201,Sheet1!AR:AR),0)</f>
        <v>895463</v>
      </c>
      <c r="D201" s="74">
        <f t="shared" si="3"/>
        <v>0</v>
      </c>
    </row>
    <row r="202" spans="1:4" hidden="1" x14ac:dyDescent="0.25">
      <c r="A202" s="25" t="s">
        <v>914</v>
      </c>
      <c r="B202" s="72">
        <v>160680</v>
      </c>
      <c r="C202" s="72">
        <f>ROUND(SUMIF(Sheet1!AE:AE,'dò giá'!A202,Sheet1!AR:AR),0)</f>
        <v>160680</v>
      </c>
      <c r="D202" s="74">
        <f t="shared" si="3"/>
        <v>0</v>
      </c>
    </row>
    <row r="203" spans="1:4" hidden="1" x14ac:dyDescent="0.25">
      <c r="A203" s="25" t="s">
        <v>1571</v>
      </c>
      <c r="B203" s="72">
        <v>273295</v>
      </c>
      <c r="C203" s="72">
        <f>ROUND(SUMIF(Sheet1!AE:AE,'dò giá'!A203,Sheet1!AR:AR),0)</f>
        <v>273295</v>
      </c>
      <c r="D203" s="74">
        <f t="shared" si="3"/>
        <v>0</v>
      </c>
    </row>
    <row r="204" spans="1:4" hidden="1" x14ac:dyDescent="0.25">
      <c r="A204" s="25" t="s">
        <v>1547</v>
      </c>
      <c r="B204" s="72">
        <v>239885</v>
      </c>
      <c r="C204" s="72">
        <f>ROUND(SUMIF(Sheet1!AE:AE,'dò giá'!A204,Sheet1!AR:AR),0)</f>
        <v>239885</v>
      </c>
      <c r="D204" s="74">
        <f t="shared" si="3"/>
        <v>0</v>
      </c>
    </row>
    <row r="205" spans="1:4" hidden="1" x14ac:dyDescent="0.25">
      <c r="A205" s="25" t="s">
        <v>1406</v>
      </c>
      <c r="B205" s="72">
        <v>156816</v>
      </c>
      <c r="C205" s="72">
        <f>ROUND(SUMIF(Sheet1!AE:AE,'dò giá'!A205,Sheet1!AR:AR),0)</f>
        <v>156816</v>
      </c>
      <c r="D205" s="74">
        <f t="shared" si="3"/>
        <v>0</v>
      </c>
    </row>
    <row r="206" spans="1:4" hidden="1" x14ac:dyDescent="0.25">
      <c r="A206" s="25" t="s">
        <v>1268</v>
      </c>
      <c r="B206" s="72">
        <v>456672</v>
      </c>
      <c r="C206" s="72">
        <f>ROUND(SUMIF(Sheet1!AE:AE,'dò giá'!A206,Sheet1!AR:AR),0)</f>
        <v>456672</v>
      </c>
      <c r="D206" s="74">
        <f t="shared" si="3"/>
        <v>0</v>
      </c>
    </row>
    <row r="207" spans="1:4" hidden="1" x14ac:dyDescent="0.25">
      <c r="A207" s="25" t="s">
        <v>1442</v>
      </c>
      <c r="B207" s="72">
        <v>239885</v>
      </c>
      <c r="C207" s="72">
        <f>ROUND(SUMIF(Sheet1!AE:AE,'dò giá'!A207,Sheet1!AR:AR),0)</f>
        <v>239885</v>
      </c>
      <c r="D207" s="74">
        <f t="shared" si="3"/>
        <v>0</v>
      </c>
    </row>
    <row r="208" spans="1:4" hidden="1" x14ac:dyDescent="0.25">
      <c r="A208" s="25" t="s">
        <v>1451</v>
      </c>
      <c r="B208" s="72">
        <v>44634</v>
      </c>
      <c r="C208" s="72">
        <f>ROUND(SUMIF(Sheet1!AE:AE,'dò giá'!A208,Sheet1!AR:AR),0)</f>
        <v>44634</v>
      </c>
      <c r="D208" s="74">
        <f t="shared" si="3"/>
        <v>0</v>
      </c>
    </row>
    <row r="209" spans="1:4" hidden="1" x14ac:dyDescent="0.25">
      <c r="A209" s="25" t="s">
        <v>1499</v>
      </c>
      <c r="B209" s="72">
        <v>279438</v>
      </c>
      <c r="C209" s="72">
        <f>ROUND(SUMIF(Sheet1!AE:AE,'dò giá'!A209,Sheet1!AR:AR),0)</f>
        <v>279438</v>
      </c>
      <c r="D209" s="74">
        <f t="shared" si="3"/>
        <v>0</v>
      </c>
    </row>
    <row r="210" spans="1:4" hidden="1" x14ac:dyDescent="0.25">
      <c r="A210" s="25" t="s">
        <v>1538</v>
      </c>
      <c r="B210" s="72">
        <v>119943</v>
      </c>
      <c r="C210" s="72">
        <f>ROUND(SUMIF(Sheet1!AE:AE,'dò giá'!A210,Sheet1!AR:AR),0)</f>
        <v>119943</v>
      </c>
      <c r="D210" s="74">
        <f t="shared" si="3"/>
        <v>0</v>
      </c>
    </row>
    <row r="211" spans="1:4" hidden="1" x14ac:dyDescent="0.25">
      <c r="A211" s="25" t="s">
        <v>1274</v>
      </c>
      <c r="B211" s="72">
        <v>119943</v>
      </c>
      <c r="C211" s="72">
        <f>ROUND(SUMIF(Sheet1!AE:AE,'dò giá'!A211,Sheet1!AR:AR),0)</f>
        <v>119943</v>
      </c>
      <c r="D211" s="74">
        <f t="shared" si="3"/>
        <v>0</v>
      </c>
    </row>
    <row r="212" spans="1:4" hidden="1" x14ac:dyDescent="0.25">
      <c r="A212" s="25" t="s">
        <v>1505</v>
      </c>
      <c r="B212" s="72">
        <v>134387</v>
      </c>
      <c r="C212" s="72">
        <f>ROUND(SUMIF(Sheet1!AE:AE,'dò giá'!A212,Sheet1!AR:AR),0)</f>
        <v>134387</v>
      </c>
      <c r="D212" s="74">
        <f t="shared" si="3"/>
        <v>0</v>
      </c>
    </row>
    <row r="213" spans="1:4" hidden="1" x14ac:dyDescent="0.25">
      <c r="A213" s="25" t="s">
        <v>1034</v>
      </c>
      <c r="B213" s="72">
        <v>40738</v>
      </c>
      <c r="C213" s="72">
        <f>ROUND(SUMIF(Sheet1!AE:AE,'dò giá'!A213,Sheet1!AR:AR),0)</f>
        <v>40738</v>
      </c>
      <c r="D213" s="74">
        <f t="shared" si="3"/>
        <v>0</v>
      </c>
    </row>
    <row r="214" spans="1:4" hidden="1" x14ac:dyDescent="0.25">
      <c r="A214" s="25" t="s">
        <v>1454</v>
      </c>
      <c r="B214" s="72">
        <v>196188</v>
      </c>
      <c r="C214" s="72">
        <f>ROUND(SUMIF(Sheet1!AE:AE,'dò giá'!A214,Sheet1!AR:AR),0)</f>
        <v>196188</v>
      </c>
      <c r="D214" s="74">
        <f t="shared" si="3"/>
        <v>0</v>
      </c>
    </row>
    <row r="215" spans="1:4" hidden="1" x14ac:dyDescent="0.25">
      <c r="A215" s="25" t="s">
        <v>1304</v>
      </c>
      <c r="B215" s="72">
        <v>119943</v>
      </c>
      <c r="C215" s="72">
        <f>ROUND(SUMIF(Sheet1!AE:AE,'dò giá'!A215,Sheet1!AR:AR),0)</f>
        <v>119943</v>
      </c>
      <c r="D215" s="74">
        <f t="shared" si="3"/>
        <v>0</v>
      </c>
    </row>
    <row r="216" spans="1:4" hidden="1" x14ac:dyDescent="0.25">
      <c r="A216" s="25" t="s">
        <v>1436</v>
      </c>
      <c r="B216" s="72">
        <v>119943</v>
      </c>
      <c r="C216" s="72">
        <f>ROUND(SUMIF(Sheet1!AE:AE,'dò giá'!A216,Sheet1!AR:AR),0)</f>
        <v>119943</v>
      </c>
      <c r="D216" s="74">
        <f t="shared" si="3"/>
        <v>0</v>
      </c>
    </row>
    <row r="217" spans="1:4" hidden="1" x14ac:dyDescent="0.25">
      <c r="A217" s="25" t="s">
        <v>1250</v>
      </c>
      <c r="B217" s="72">
        <v>119943</v>
      </c>
      <c r="C217" s="72">
        <f>ROUND(SUMIF(Sheet1!AE:AE,'dò giá'!A217,Sheet1!AR:AR),0)</f>
        <v>119943</v>
      </c>
      <c r="D217" s="74">
        <f t="shared" si="3"/>
        <v>0</v>
      </c>
    </row>
    <row r="218" spans="1:4" hidden="1" x14ac:dyDescent="0.25">
      <c r="A218" s="25" t="s">
        <v>1277</v>
      </c>
      <c r="B218" s="72">
        <v>158611</v>
      </c>
      <c r="C218" s="72">
        <f>ROUND(SUMIF(Sheet1!AE:AE,'dò giá'!A218,Sheet1!AR:AR),0)</f>
        <v>158611</v>
      </c>
      <c r="D218" s="74">
        <f t="shared" si="3"/>
        <v>0</v>
      </c>
    </row>
    <row r="219" spans="1:4" hidden="1" x14ac:dyDescent="0.25">
      <c r="A219" s="25" t="s">
        <v>1358</v>
      </c>
      <c r="B219" s="72">
        <v>40738</v>
      </c>
      <c r="C219" s="72">
        <f>ROUND(SUMIF(Sheet1!AE:AE,'dò giá'!A219,Sheet1!AR:AR),0)</f>
        <v>40738</v>
      </c>
      <c r="D219" s="74">
        <f t="shared" si="3"/>
        <v>0</v>
      </c>
    </row>
    <row r="220" spans="1:4" hidden="1" x14ac:dyDescent="0.25">
      <c r="A220" s="25" t="s">
        <v>1349</v>
      </c>
      <c r="B220" s="72">
        <v>160380</v>
      </c>
      <c r="C220" s="72">
        <f>ROUND(SUMIF(Sheet1!AE:AE,'dò giá'!A220,Sheet1!AR:AR),0)</f>
        <v>160380</v>
      </c>
      <c r="D220" s="74">
        <f t="shared" si="3"/>
        <v>0</v>
      </c>
    </row>
    <row r="221" spans="1:4" hidden="1" x14ac:dyDescent="0.25">
      <c r="A221" s="25" t="s">
        <v>1361</v>
      </c>
      <c r="B221" s="72">
        <v>79305</v>
      </c>
      <c r="C221" s="72">
        <f>ROUND(SUMIF(Sheet1!AE:AE,'dò giá'!A221,Sheet1!AR:AR),0)</f>
        <v>79305</v>
      </c>
      <c r="D221" s="74">
        <f t="shared" si="3"/>
        <v>0</v>
      </c>
    </row>
    <row r="222" spans="1:4" hidden="1" x14ac:dyDescent="0.25">
      <c r="A222" s="25" t="s">
        <v>1211</v>
      </c>
      <c r="B222" s="72">
        <v>347743</v>
      </c>
      <c r="C222" s="72">
        <f>ROUND(SUMIF(Sheet1!AE:AE,'dò giá'!A222,Sheet1!AR:AR),0)</f>
        <v>347743</v>
      </c>
      <c r="D222" s="74">
        <f t="shared" si="3"/>
        <v>0</v>
      </c>
    </row>
    <row r="223" spans="1:4" hidden="1" x14ac:dyDescent="0.25">
      <c r="A223" s="25" t="s">
        <v>1073</v>
      </c>
      <c r="B223" s="72">
        <v>538488</v>
      </c>
      <c r="C223" s="72">
        <f>ROUND(SUMIF(Sheet1!AE:AE,'dò giá'!A223,Sheet1!AR:AR),0)</f>
        <v>538488</v>
      </c>
      <c r="D223" s="74">
        <f t="shared" si="3"/>
        <v>0</v>
      </c>
    </row>
    <row r="224" spans="1:4" hidden="1" x14ac:dyDescent="0.25">
      <c r="A224" s="25" t="s">
        <v>1580</v>
      </c>
      <c r="B224" s="72">
        <v>239885</v>
      </c>
      <c r="C224" s="72">
        <f>ROUND(SUMIF(Sheet1!AE:AE,'dò giá'!A224,Sheet1!AR:AR),0)</f>
        <v>239885</v>
      </c>
      <c r="D224" s="74">
        <f t="shared" si="3"/>
        <v>0</v>
      </c>
    </row>
    <row r="225" spans="1:4" hidden="1" x14ac:dyDescent="0.25">
      <c r="A225" s="25" t="s">
        <v>1085</v>
      </c>
      <c r="B225" s="72">
        <v>479771</v>
      </c>
      <c r="C225" s="72">
        <f>ROUND(SUMIF(Sheet1!AE:AE,'dò giá'!A225,Sheet1!AR:AR),0)</f>
        <v>479771</v>
      </c>
      <c r="D225" s="74">
        <f t="shared" si="3"/>
        <v>0</v>
      </c>
    </row>
    <row r="226" spans="1:4" hidden="1" x14ac:dyDescent="0.25">
      <c r="A226" s="25" t="s">
        <v>1532</v>
      </c>
      <c r="B226" s="72">
        <v>239885</v>
      </c>
      <c r="C226" s="72">
        <f>ROUND(SUMIF(Sheet1!AE:AE,'dò giá'!A226,Sheet1!AR:AR),0)</f>
        <v>239885</v>
      </c>
      <c r="D226" s="74">
        <f t="shared" si="3"/>
        <v>0</v>
      </c>
    </row>
    <row r="227" spans="1:4" hidden="1" x14ac:dyDescent="0.25">
      <c r="A227" s="25" t="s">
        <v>926</v>
      </c>
      <c r="B227" s="72">
        <v>158611</v>
      </c>
      <c r="C227" s="72">
        <f>ROUND(SUMIF(Sheet1!AE:AE,'dò giá'!A227,Sheet1!AR:AR),0)</f>
        <v>158611</v>
      </c>
      <c r="D227" s="74">
        <f t="shared" si="3"/>
        <v>0</v>
      </c>
    </row>
    <row r="228" spans="1:4" hidden="1" x14ac:dyDescent="0.25">
      <c r="A228" s="25" t="s">
        <v>1457</v>
      </c>
      <c r="B228" s="72">
        <v>124824</v>
      </c>
      <c r="C228" s="72">
        <f>ROUND(SUMIF(Sheet1!AE:AE,'dò giá'!A228,Sheet1!AR:AR),0)</f>
        <v>124824</v>
      </c>
      <c r="D228" s="74">
        <f t="shared" si="3"/>
        <v>0</v>
      </c>
    </row>
    <row r="229" spans="1:4" hidden="1" x14ac:dyDescent="0.25">
      <c r="A229" s="25" t="s">
        <v>974</v>
      </c>
      <c r="B229" s="72">
        <v>119943</v>
      </c>
      <c r="C229" s="72">
        <f>ROUND(SUMIF(Sheet1!AE:AE,'dò giá'!A229,Sheet1!AR:AR),0)</f>
        <v>119943</v>
      </c>
      <c r="D229" s="74">
        <f t="shared" si="3"/>
        <v>0</v>
      </c>
    </row>
    <row r="230" spans="1:4" hidden="1" x14ac:dyDescent="0.25">
      <c r="A230" s="25" t="s">
        <v>1163</v>
      </c>
      <c r="B230" s="72">
        <v>617936</v>
      </c>
      <c r="C230" s="72">
        <f>ROUND(SUMIF(Sheet1!AE:AE,'dò giá'!A230,Sheet1!AR:AR),0)</f>
        <v>617936</v>
      </c>
      <c r="D230" s="74">
        <f t="shared" si="3"/>
        <v>0</v>
      </c>
    </row>
    <row r="231" spans="1:4" hidden="1" x14ac:dyDescent="0.25">
      <c r="A231" s="25" t="s">
        <v>1022</v>
      </c>
      <c r="B231" s="72">
        <v>397073</v>
      </c>
      <c r="C231" s="72">
        <f>ROUND(SUMIF(Sheet1!AE:AE,'dò giá'!A231,Sheet1!AR:AR),0)</f>
        <v>397073</v>
      </c>
      <c r="D231" s="74">
        <f t="shared" si="3"/>
        <v>0</v>
      </c>
    </row>
    <row r="232" spans="1:4" hidden="1" x14ac:dyDescent="0.25">
      <c r="A232" s="25" t="s">
        <v>1289</v>
      </c>
      <c r="B232" s="72">
        <v>119943</v>
      </c>
      <c r="C232" s="72">
        <f>ROUND(SUMIF(Sheet1!AE:AE,'dò giá'!A232,Sheet1!AR:AR),0)</f>
        <v>119943</v>
      </c>
      <c r="D232" s="74">
        <f t="shared" si="3"/>
        <v>0</v>
      </c>
    </row>
    <row r="233" spans="1:4" hidden="1" x14ac:dyDescent="0.25">
      <c r="A233" s="25" t="s">
        <v>908</v>
      </c>
      <c r="B233" s="72">
        <v>152667</v>
      </c>
      <c r="C233" s="72">
        <f>ROUND(SUMIF(Sheet1!AE:AE,'dò giá'!A233,Sheet1!AR:AR),0)</f>
        <v>152667</v>
      </c>
      <c r="D233" s="74">
        <f t="shared" si="3"/>
        <v>0</v>
      </c>
    </row>
    <row r="234" spans="1:4" hidden="1" x14ac:dyDescent="0.25">
      <c r="A234" s="25" t="s">
        <v>983</v>
      </c>
      <c r="B234" s="72">
        <v>558786</v>
      </c>
      <c r="C234" s="72">
        <f>ROUND(SUMIF(Sheet1!AE:AE,'dò giá'!A234,Sheet1!AR:AR),0)</f>
        <v>558786</v>
      </c>
      <c r="D234" s="74">
        <f t="shared" si="3"/>
        <v>0</v>
      </c>
    </row>
    <row r="235" spans="1:4" hidden="1" x14ac:dyDescent="0.25">
      <c r="A235" s="25" t="s">
        <v>1160</v>
      </c>
      <c r="B235" s="72">
        <v>119943</v>
      </c>
      <c r="C235" s="72">
        <f>ROUND(SUMIF(Sheet1!AE:AE,'dò giá'!A235,Sheet1!AR:AR),0)</f>
        <v>119943</v>
      </c>
      <c r="D235" s="74">
        <f t="shared" si="3"/>
        <v>0</v>
      </c>
    </row>
    <row r="236" spans="1:4" hidden="1" x14ac:dyDescent="0.25">
      <c r="A236" s="25" t="s">
        <v>1247</v>
      </c>
      <c r="B236" s="72">
        <v>79305</v>
      </c>
      <c r="C236" s="72">
        <f>ROUND(SUMIF(Sheet1!AE:AE,'dò giá'!A236,Sheet1!AR:AR),0)</f>
        <v>79305</v>
      </c>
      <c r="D236" s="74">
        <f t="shared" si="3"/>
        <v>0</v>
      </c>
    </row>
    <row r="237" spans="1:4" hidden="1" x14ac:dyDescent="0.25">
      <c r="A237" s="25" t="s">
        <v>1586</v>
      </c>
      <c r="B237" s="72">
        <v>300000</v>
      </c>
      <c r="C237" s="72">
        <f>ROUND(SUMIF(Sheet1!AE:AE,'dò giá'!A237,Sheet1!AR:AR),0)</f>
        <v>300000</v>
      </c>
      <c r="D237" s="74">
        <f t="shared" si="3"/>
        <v>0</v>
      </c>
    </row>
    <row r="238" spans="1:4" hidden="1" x14ac:dyDescent="0.25">
      <c r="A238" s="25" t="s">
        <v>1238</v>
      </c>
      <c r="B238" s="72">
        <v>289120</v>
      </c>
      <c r="C238" s="72">
        <f>ROUND(SUMIF(Sheet1!AE:AE,'dò giá'!A238,Sheet1!AR:AR),0)</f>
        <v>289120</v>
      </c>
      <c r="D238" s="74">
        <f t="shared" si="3"/>
        <v>0</v>
      </c>
    </row>
    <row r="239" spans="1:4" hidden="1" x14ac:dyDescent="0.25">
      <c r="A239" s="25" t="s">
        <v>1418</v>
      </c>
      <c r="B239" s="72">
        <v>236934</v>
      </c>
      <c r="C239" s="72">
        <f>ROUND(SUMIF(Sheet1!AE:AE,'dò giá'!A239,Sheet1!AR:AR),0)</f>
        <v>236934</v>
      </c>
      <c r="D239" s="74">
        <f t="shared" si="3"/>
        <v>0</v>
      </c>
    </row>
    <row r="240" spans="1:4" hidden="1" x14ac:dyDescent="0.25">
      <c r="A240" s="25" t="s">
        <v>1364</v>
      </c>
      <c r="B240" s="72">
        <v>651987</v>
      </c>
      <c r="C240" s="72">
        <f>ROUND(SUMIF(Sheet1!AE:AE,'dò giá'!A240,Sheet1!AR:AR),0)</f>
        <v>651987</v>
      </c>
      <c r="D240" s="74">
        <f t="shared" si="3"/>
        <v>0</v>
      </c>
    </row>
    <row r="241" spans="1:4" hidden="1" x14ac:dyDescent="0.25">
      <c r="A241" s="25" t="s">
        <v>1412</v>
      </c>
      <c r="B241" s="72">
        <v>81475</v>
      </c>
      <c r="C241" s="72">
        <f>ROUND(SUMIF(Sheet1!AE:AE,'dò giá'!A241,Sheet1!AR:AR),0)</f>
        <v>81475</v>
      </c>
      <c r="D241" s="74">
        <f t="shared" si="3"/>
        <v>0</v>
      </c>
    </row>
    <row r="242" spans="1:4" hidden="1" x14ac:dyDescent="0.25">
      <c r="A242" s="25" t="s">
        <v>1316</v>
      </c>
      <c r="B242" s="72">
        <v>229878</v>
      </c>
      <c r="C242" s="72">
        <f>ROUND(SUMIF(Sheet1!AE:AE,'dò giá'!A242,Sheet1!AR:AR),0)</f>
        <v>229878</v>
      </c>
      <c r="D242" s="74">
        <f t="shared" si="3"/>
        <v>0</v>
      </c>
    </row>
    <row r="243" spans="1:4" hidden="1" x14ac:dyDescent="0.25">
      <c r="A243" s="25" t="s">
        <v>1232</v>
      </c>
      <c r="B243" s="72">
        <v>119943</v>
      </c>
      <c r="C243" s="72">
        <f>ROUND(SUMIF(Sheet1!AE:AE,'dò giá'!A243,Sheet1!AR:AR),0)</f>
        <v>119943</v>
      </c>
      <c r="D243" s="74">
        <f t="shared" si="3"/>
        <v>0</v>
      </c>
    </row>
    <row r="244" spans="1:4" hidden="1" x14ac:dyDescent="0.25">
      <c r="A244" s="25" t="s">
        <v>1094</v>
      </c>
      <c r="B244" s="72">
        <v>239885</v>
      </c>
      <c r="C244" s="72">
        <f>ROUND(SUMIF(Sheet1!AE:AE,'dò giá'!A244,Sheet1!AR:AR),0)</f>
        <v>239885</v>
      </c>
      <c r="D244" s="74">
        <f t="shared" si="3"/>
        <v>0</v>
      </c>
    </row>
    <row r="245" spans="1:4" hidden="1" x14ac:dyDescent="0.25">
      <c r="A245" s="25" t="s">
        <v>1325</v>
      </c>
      <c r="B245" s="72">
        <v>119943</v>
      </c>
      <c r="C245" s="72">
        <f>ROUND(SUMIF(Sheet1!AE:AE,'dò giá'!A245,Sheet1!AR:AR),0)</f>
        <v>119943</v>
      </c>
      <c r="D245" s="74">
        <f t="shared" si="3"/>
        <v>0</v>
      </c>
    </row>
    <row r="246" spans="1:4" hidden="1" x14ac:dyDescent="0.25">
      <c r="A246" s="25" t="s">
        <v>1370</v>
      </c>
      <c r="B246" s="72">
        <v>321360</v>
      </c>
      <c r="C246" s="72">
        <f>ROUND(SUMIF(Sheet1!AE:AE,'dò giá'!A246,Sheet1!AR:AR),0)</f>
        <v>321360</v>
      </c>
      <c r="D246" s="74">
        <f t="shared" si="3"/>
        <v>0</v>
      </c>
    </row>
    <row r="247" spans="1:4" hidden="1" x14ac:dyDescent="0.25">
      <c r="A247" s="25" t="s">
        <v>1019</v>
      </c>
      <c r="B247" s="72">
        <v>239885</v>
      </c>
      <c r="C247" s="72">
        <f>ROUND(SUMIF(Sheet1!AE:AE,'dò giá'!A247,Sheet1!AR:AR),0)</f>
        <v>239885</v>
      </c>
      <c r="D247" s="74">
        <f t="shared" si="3"/>
        <v>0</v>
      </c>
    </row>
    <row r="248" spans="1:4" hidden="1" x14ac:dyDescent="0.25">
      <c r="A248" s="25" t="s">
        <v>1205</v>
      </c>
      <c r="B248" s="72">
        <v>360513</v>
      </c>
      <c r="C248" s="72">
        <f>ROUND(SUMIF(Sheet1!AE:AE,'dò giá'!A248,Sheet1!AR:AR),0)</f>
        <v>360513</v>
      </c>
      <c r="D248" s="74">
        <f t="shared" si="3"/>
        <v>0</v>
      </c>
    </row>
    <row r="249" spans="1:4" hidden="1" x14ac:dyDescent="0.25">
      <c r="A249" s="25" t="s">
        <v>1028</v>
      </c>
      <c r="B249" s="72">
        <v>130823</v>
      </c>
      <c r="C249" s="72">
        <f>ROUND(SUMIF(Sheet1!AE:AE,'dò giá'!A249,Sheet1!AR:AR),0)</f>
        <v>130823</v>
      </c>
      <c r="D249" s="74">
        <f t="shared" si="3"/>
        <v>0</v>
      </c>
    </row>
    <row r="250" spans="1:4" hidden="1" x14ac:dyDescent="0.25">
      <c r="A250" s="25" t="s">
        <v>1109</v>
      </c>
      <c r="B250" s="72">
        <v>76626</v>
      </c>
      <c r="C250" s="72">
        <f>ROUND(SUMIF(Sheet1!AE:AE,'dò giá'!A250,Sheet1!AR:AR),0)</f>
        <v>76626</v>
      </c>
      <c r="D250" s="74">
        <f t="shared" si="3"/>
        <v>0</v>
      </c>
    </row>
    <row r="251" spans="1:4" hidden="1" x14ac:dyDescent="0.25">
      <c r="A251" s="25" t="s">
        <v>1241</v>
      </c>
      <c r="B251" s="72">
        <v>254878</v>
      </c>
      <c r="C251" s="72">
        <f>ROUND(SUMIF(Sheet1!AE:AE,'dò giá'!A251,Sheet1!AR:AR),0)</f>
        <v>254878</v>
      </c>
      <c r="D251" s="74">
        <f t="shared" si="3"/>
        <v>0</v>
      </c>
    </row>
    <row r="252" spans="1:4" hidden="1" x14ac:dyDescent="0.25">
      <c r="A252" s="25" t="s">
        <v>1064</v>
      </c>
      <c r="B252" s="72">
        <v>419230</v>
      </c>
      <c r="C252" s="72">
        <f>ROUND(SUMIF(Sheet1!AE:AE,'dò giá'!A252,Sheet1!AR:AR),0)</f>
        <v>419230</v>
      </c>
      <c r="D252" s="74">
        <f t="shared" si="3"/>
        <v>0</v>
      </c>
    </row>
    <row r="253" spans="1:4" hidden="1" x14ac:dyDescent="0.25">
      <c r="A253" s="25" t="s">
        <v>1376</v>
      </c>
      <c r="B253" s="72">
        <v>312440</v>
      </c>
      <c r="C253" s="72">
        <f>ROUND(SUMIF(Sheet1!AE:AE,'dò giá'!A253,Sheet1!AR:AR),0)</f>
        <v>312440</v>
      </c>
      <c r="D253" s="74">
        <f t="shared" si="3"/>
        <v>0</v>
      </c>
    </row>
    <row r="254" spans="1:4" hidden="1" x14ac:dyDescent="0.25">
      <c r="A254" s="25" t="s">
        <v>1157</v>
      </c>
      <c r="B254" s="72">
        <v>119943</v>
      </c>
      <c r="C254" s="72">
        <f>ROUND(SUMIF(Sheet1!AE:AE,'dò giá'!A254,Sheet1!AR:AR),0)</f>
        <v>119943</v>
      </c>
      <c r="D254" s="74">
        <f t="shared" si="3"/>
        <v>0</v>
      </c>
    </row>
    <row r="255" spans="1:4" hidden="1" x14ac:dyDescent="0.25">
      <c r="A255" s="25" t="s">
        <v>1322</v>
      </c>
      <c r="B255" s="72">
        <v>119943</v>
      </c>
      <c r="C255" s="72">
        <f>ROUND(SUMIF(Sheet1!AE:AE,'dò giá'!A255,Sheet1!AR:AR),0)</f>
        <v>119943</v>
      </c>
      <c r="D255" s="74">
        <f t="shared" si="3"/>
        <v>0</v>
      </c>
    </row>
    <row r="256" spans="1:4" hidden="1" x14ac:dyDescent="0.25">
      <c r="A256" s="25" t="s">
        <v>1601</v>
      </c>
      <c r="B256" s="72">
        <v>108393</v>
      </c>
      <c r="C256" s="72">
        <f>ROUND(SUMIF(Sheet1!AE:AE,'dò giá'!A256,Sheet1!AR:AR),0)</f>
        <v>108393</v>
      </c>
      <c r="D256" s="74">
        <f t="shared" si="3"/>
        <v>0</v>
      </c>
    </row>
    <row r="257" spans="1:4" hidden="1" x14ac:dyDescent="0.25">
      <c r="A257" s="25" t="s">
        <v>941</v>
      </c>
      <c r="B257" s="72">
        <v>40738</v>
      </c>
      <c r="C257" s="72">
        <f>ROUND(SUMIF(Sheet1!AE:AE,'dò giá'!A257,Sheet1!AR:AR),0)</f>
        <v>40738</v>
      </c>
      <c r="D257" s="74">
        <f t="shared" si="3"/>
        <v>0</v>
      </c>
    </row>
    <row r="258" spans="1:4" hidden="1" x14ac:dyDescent="0.25">
      <c r="A258" s="25" t="s">
        <v>1592</v>
      </c>
      <c r="B258" s="72">
        <v>324255</v>
      </c>
      <c r="C258" s="72">
        <f>ROUND(SUMIF(Sheet1!AE:AE,'dò giá'!A258,Sheet1!AR:AR),0)</f>
        <v>324255</v>
      </c>
      <c r="D258" s="74">
        <f t="shared" si="3"/>
        <v>0</v>
      </c>
    </row>
    <row r="259" spans="1:4" hidden="1" x14ac:dyDescent="0.25">
      <c r="A259" s="25" t="s">
        <v>1124</v>
      </c>
      <c r="B259" s="72">
        <v>500725</v>
      </c>
      <c r="C259" s="72">
        <f>ROUND(SUMIF(Sheet1!AE:AE,'dò giá'!A259,Sheet1!AR:AR),0)</f>
        <v>500725</v>
      </c>
      <c r="D259" s="74">
        <f t="shared" ref="D259:D322" si="4">B259-C259</f>
        <v>0</v>
      </c>
    </row>
    <row r="260" spans="1:4" s="78" customFormat="1" x14ac:dyDescent="0.25">
      <c r="A260" s="75" t="s">
        <v>1472</v>
      </c>
      <c r="B260" s="76">
        <v>361603</v>
      </c>
      <c r="C260" s="76">
        <f>ROUND(SUMIF(Sheet1!AE:AE,'dò giá'!A260,Sheet1!AR:AR),0)</f>
        <v>8064941</v>
      </c>
      <c r="D260" s="77">
        <f t="shared" si="4"/>
        <v>-7703338</v>
      </c>
    </row>
    <row r="261" spans="1:4" hidden="1" x14ac:dyDescent="0.25">
      <c r="A261" s="25" t="s">
        <v>1040</v>
      </c>
      <c r="B261" s="72">
        <v>1022557</v>
      </c>
      <c r="C261" s="72">
        <f>ROUND(SUMIF(Sheet1!AE:AE,'dò giá'!A261,Sheet1!AR:AR),0)</f>
        <v>1022557</v>
      </c>
      <c r="D261" s="74">
        <f t="shared" si="4"/>
        <v>0</v>
      </c>
    </row>
    <row r="262" spans="1:4" hidden="1" x14ac:dyDescent="0.25">
      <c r="A262" s="25" t="s">
        <v>1004</v>
      </c>
      <c r="B262" s="72">
        <v>733737</v>
      </c>
      <c r="C262" s="72">
        <f>ROUND(SUMIF(Sheet1!AE:AE,'dò giá'!A262,Sheet1!AR:AR),0)</f>
        <v>733737</v>
      </c>
      <c r="D262" s="74">
        <f t="shared" si="4"/>
        <v>0</v>
      </c>
    </row>
    <row r="263" spans="1:4" hidden="1" x14ac:dyDescent="0.25">
      <c r="A263" s="25" t="s">
        <v>1037</v>
      </c>
      <c r="B263" s="72">
        <v>119943</v>
      </c>
      <c r="C263" s="72">
        <f>ROUND(SUMIF(Sheet1!AE:AE,'dò giá'!A263,Sheet1!AR:AR),0)</f>
        <v>119943</v>
      </c>
      <c r="D263" s="74">
        <f t="shared" si="4"/>
        <v>0</v>
      </c>
    </row>
    <row r="264" spans="1:4" hidden="1" x14ac:dyDescent="0.25">
      <c r="A264" s="25" t="s">
        <v>1415</v>
      </c>
      <c r="B264" s="72">
        <v>76626</v>
      </c>
      <c r="C264" s="72">
        <f>ROUND(SUMIF(Sheet1!AE:AE,'dò giá'!A264,Sheet1!AR:AR),0)</f>
        <v>76626</v>
      </c>
      <c r="D264" s="74">
        <f t="shared" si="4"/>
        <v>0</v>
      </c>
    </row>
    <row r="265" spans="1:4" hidden="1" x14ac:dyDescent="0.25">
      <c r="A265" s="25" t="s">
        <v>1355</v>
      </c>
      <c r="B265" s="72">
        <v>239885</v>
      </c>
      <c r="C265" s="72">
        <f>ROUND(SUMIF(Sheet1!AE:AE,'dò giá'!A265,Sheet1!AR:AR),0)</f>
        <v>239885</v>
      </c>
      <c r="D265" s="74">
        <f t="shared" si="4"/>
        <v>0</v>
      </c>
    </row>
    <row r="266" spans="1:4" hidden="1" x14ac:dyDescent="0.25">
      <c r="A266" s="25" t="s">
        <v>1001</v>
      </c>
      <c r="B266" s="72">
        <v>119943</v>
      </c>
      <c r="C266" s="72">
        <f>ROUND(SUMIF(Sheet1!AE:AE,'dò giá'!A266,Sheet1!AR:AR),0)</f>
        <v>119943</v>
      </c>
      <c r="D266" s="74">
        <f t="shared" si="4"/>
        <v>0</v>
      </c>
    </row>
    <row r="267" spans="1:4" hidden="1" x14ac:dyDescent="0.25">
      <c r="A267" s="25" t="s">
        <v>977</v>
      </c>
      <c r="B267" s="72">
        <v>40738</v>
      </c>
      <c r="C267" s="72">
        <f>ROUND(SUMIF(Sheet1!AE:AE,'dò giá'!A267,Sheet1!AR:AR),0)</f>
        <v>40738</v>
      </c>
      <c r="D267" s="74">
        <f t="shared" si="4"/>
        <v>0</v>
      </c>
    </row>
    <row r="268" spans="1:4" hidden="1" x14ac:dyDescent="0.25">
      <c r="A268" s="25" t="s">
        <v>1523</v>
      </c>
      <c r="B268" s="72">
        <v>536382</v>
      </c>
      <c r="C268" s="72">
        <f>ROUND(SUMIF(Sheet1!AE:AE,'dò giá'!A268,Sheet1!AR:AR),0)</f>
        <v>536382</v>
      </c>
      <c r="D268" s="74">
        <f t="shared" si="4"/>
        <v>0</v>
      </c>
    </row>
    <row r="269" spans="1:4" hidden="1" x14ac:dyDescent="0.25">
      <c r="A269" s="25" t="s">
        <v>980</v>
      </c>
      <c r="B269" s="72">
        <v>160380</v>
      </c>
      <c r="C269" s="72">
        <f>ROUND(SUMIF(Sheet1!AE:AE,'dò giá'!A269,Sheet1!AR:AR),0)</f>
        <v>160380</v>
      </c>
      <c r="D269" s="74">
        <f t="shared" si="4"/>
        <v>0</v>
      </c>
    </row>
    <row r="270" spans="1:4" s="78" customFormat="1" x14ac:dyDescent="0.25">
      <c r="A270" s="75" t="s">
        <v>1427</v>
      </c>
      <c r="B270" s="76">
        <v>40738</v>
      </c>
      <c r="C270" s="76">
        <f>ROUND(SUMIF(Sheet1!AE:AE,'dò giá'!A270,Sheet1!AR:AR),0)</f>
        <v>122213</v>
      </c>
      <c r="D270" s="77">
        <f t="shared" si="4"/>
        <v>-81475</v>
      </c>
    </row>
    <row r="271" spans="1:4" hidden="1" x14ac:dyDescent="0.25">
      <c r="A271" s="25" t="s">
        <v>1049</v>
      </c>
      <c r="B271" s="72">
        <v>239885</v>
      </c>
      <c r="C271" s="72">
        <f>ROUND(SUMIF(Sheet1!AE:AE,'dò giá'!A271,Sheet1!AR:AR),0)</f>
        <v>239885</v>
      </c>
      <c r="D271" s="74">
        <f t="shared" si="4"/>
        <v>0</v>
      </c>
    </row>
    <row r="272" spans="1:4" hidden="1" x14ac:dyDescent="0.25">
      <c r="A272" s="25" t="s">
        <v>1214</v>
      </c>
      <c r="B272" s="72">
        <v>119943</v>
      </c>
      <c r="C272" s="72">
        <f>ROUND(SUMIF(Sheet1!AE:AE,'dò giá'!A272,Sheet1!AR:AR),0)</f>
        <v>119943</v>
      </c>
      <c r="D272" s="74">
        <f t="shared" si="4"/>
        <v>0</v>
      </c>
    </row>
    <row r="273" spans="1:4" hidden="1" x14ac:dyDescent="0.25">
      <c r="A273" s="25" t="s">
        <v>1388</v>
      </c>
      <c r="B273" s="72">
        <v>98831</v>
      </c>
      <c r="C273" s="72">
        <f>ROUND(SUMIF(Sheet1!AE:AE,'dò giá'!A273,Sheet1!AR:AR),0)</f>
        <v>98831</v>
      </c>
      <c r="D273" s="74">
        <f t="shared" si="4"/>
        <v>0</v>
      </c>
    </row>
    <row r="274" spans="1:4" hidden="1" x14ac:dyDescent="0.25">
      <c r="A274" s="25" t="s">
        <v>1280</v>
      </c>
      <c r="B274" s="72">
        <v>80190</v>
      </c>
      <c r="C274" s="72">
        <f>ROUND(SUMIF(Sheet1!AE:AE,'dò giá'!A274,Sheet1!AR:AR),0)</f>
        <v>80190</v>
      </c>
      <c r="D274" s="74">
        <f t="shared" si="4"/>
        <v>0</v>
      </c>
    </row>
    <row r="275" spans="1:4" hidden="1" x14ac:dyDescent="0.25">
      <c r="A275" s="25" t="s">
        <v>1313</v>
      </c>
      <c r="B275" s="72">
        <v>267300</v>
      </c>
      <c r="C275" s="72">
        <f>ROUND(SUMIF(Sheet1!AE:AE,'dò giá'!A275,Sheet1!AR:AR),0)</f>
        <v>267300</v>
      </c>
      <c r="D275" s="74">
        <f t="shared" si="4"/>
        <v>0</v>
      </c>
    </row>
    <row r="276" spans="1:4" hidden="1" x14ac:dyDescent="0.25">
      <c r="A276" s="25" t="s">
        <v>1424</v>
      </c>
      <c r="B276" s="72">
        <v>49235</v>
      </c>
      <c r="C276" s="72">
        <f>ROUND(SUMIF(Sheet1!AE:AE,'dò giá'!A276,Sheet1!AR:AR),0)</f>
        <v>49235</v>
      </c>
      <c r="D276" s="74">
        <f t="shared" si="4"/>
        <v>0</v>
      </c>
    </row>
    <row r="277" spans="1:4" hidden="1" x14ac:dyDescent="0.25">
      <c r="A277" s="25" t="s">
        <v>1382</v>
      </c>
      <c r="B277" s="72">
        <v>280623</v>
      </c>
      <c r="C277" s="72">
        <f>ROUND(SUMIF(Sheet1!AE:AE,'dò giá'!A277,Sheet1!AR:AR),0)</f>
        <v>280623</v>
      </c>
      <c r="D277" s="74">
        <f t="shared" si="4"/>
        <v>0</v>
      </c>
    </row>
    <row r="278" spans="1:4" hidden="1" x14ac:dyDescent="0.25">
      <c r="A278" s="25" t="s">
        <v>1307</v>
      </c>
      <c r="B278" s="72">
        <v>160380</v>
      </c>
      <c r="C278" s="72">
        <f>ROUND(SUMIF(Sheet1!AE:AE,'dò giá'!A278,Sheet1!AR:AR),0)</f>
        <v>160380</v>
      </c>
      <c r="D278" s="74">
        <f t="shared" si="4"/>
        <v>0</v>
      </c>
    </row>
    <row r="279" spans="1:4" hidden="1" x14ac:dyDescent="0.25">
      <c r="A279" s="25" t="s">
        <v>1259</v>
      </c>
      <c r="B279" s="72">
        <v>119943</v>
      </c>
      <c r="C279" s="72">
        <f>ROUND(SUMIF(Sheet1!AE:AE,'dò giá'!A279,Sheet1!AR:AR),0)</f>
        <v>119943</v>
      </c>
      <c r="D279" s="74">
        <f t="shared" si="4"/>
        <v>0</v>
      </c>
    </row>
    <row r="280" spans="1:4" hidden="1" x14ac:dyDescent="0.25">
      <c r="A280" s="25" t="s">
        <v>1253</v>
      </c>
      <c r="B280" s="72">
        <v>434560</v>
      </c>
      <c r="C280" s="72">
        <f>ROUND(SUMIF(Sheet1!AE:AE,'dò giá'!A280,Sheet1!AR:AR),0)</f>
        <v>434560</v>
      </c>
      <c r="D280" s="74">
        <f t="shared" si="4"/>
        <v>0</v>
      </c>
    </row>
    <row r="281" spans="1:4" hidden="1" x14ac:dyDescent="0.25">
      <c r="A281" s="25" t="s">
        <v>1295</v>
      </c>
      <c r="B281" s="72">
        <v>40738</v>
      </c>
      <c r="C281" s="72">
        <f>ROUND(SUMIF(Sheet1!AE:AE,'dò giá'!A281,Sheet1!AR:AR),0)</f>
        <v>40738</v>
      </c>
      <c r="D281" s="74">
        <f t="shared" si="4"/>
        <v>0</v>
      </c>
    </row>
    <row r="282" spans="1:4" hidden="1" x14ac:dyDescent="0.25">
      <c r="A282" s="25" t="s">
        <v>1265</v>
      </c>
      <c r="B282" s="72">
        <v>153252</v>
      </c>
      <c r="C282" s="72">
        <f>ROUND(SUMIF(Sheet1!AE:AE,'dò giá'!A282,Sheet1!AR:AR),0)</f>
        <v>153252</v>
      </c>
      <c r="D282" s="74">
        <f t="shared" si="4"/>
        <v>0</v>
      </c>
    </row>
    <row r="283" spans="1:4" hidden="1" x14ac:dyDescent="0.25">
      <c r="A283" s="25" t="s">
        <v>1541</v>
      </c>
      <c r="B283" s="72">
        <v>720263</v>
      </c>
      <c r="C283" s="72">
        <f>ROUND(SUMIF(Sheet1!AE:AE,'dò giá'!A283,Sheet1!AR:AR),0)</f>
        <v>720263</v>
      </c>
      <c r="D283" s="74">
        <f t="shared" si="4"/>
        <v>0</v>
      </c>
    </row>
    <row r="284" spans="1:4" hidden="1" x14ac:dyDescent="0.25">
      <c r="A284" s="25" t="s">
        <v>1433</v>
      </c>
      <c r="B284" s="72">
        <v>479771</v>
      </c>
      <c r="C284" s="72">
        <f>ROUND(SUMIF(Sheet1!AE:AE,'dò giá'!A284,Sheet1!AR:AR),0)</f>
        <v>479771</v>
      </c>
      <c r="D284" s="74">
        <f t="shared" si="4"/>
        <v>0</v>
      </c>
    </row>
    <row r="285" spans="1:4" hidden="1" x14ac:dyDescent="0.25">
      <c r="A285" s="25" t="s">
        <v>1490</v>
      </c>
      <c r="B285" s="72">
        <v>402723</v>
      </c>
      <c r="C285" s="72">
        <f>ROUND(SUMIF(Sheet1!AE:AE,'dò giá'!A285,Sheet1!AR:AR),0)</f>
        <v>402723</v>
      </c>
      <c r="D285" s="74">
        <f t="shared" si="4"/>
        <v>0</v>
      </c>
    </row>
    <row r="286" spans="1:4" hidden="1" x14ac:dyDescent="0.25">
      <c r="A286" s="25" t="s">
        <v>962</v>
      </c>
      <c r="B286" s="72">
        <v>44634</v>
      </c>
      <c r="C286" s="72">
        <f>ROUND(SUMIF(Sheet1!AE:AE,'dò giá'!A286,Sheet1!AR:AR),0)</f>
        <v>44634</v>
      </c>
      <c r="D286" s="74">
        <f t="shared" si="4"/>
        <v>0</v>
      </c>
    </row>
    <row r="287" spans="1:4" hidden="1" x14ac:dyDescent="0.25">
      <c r="A287" s="25" t="s">
        <v>965</v>
      </c>
      <c r="B287" s="72">
        <v>54197</v>
      </c>
      <c r="C287" s="72">
        <f>ROUND(SUMIF(Sheet1!AE:AE,'dò giá'!A287,Sheet1!AR:AR),0)</f>
        <v>54197</v>
      </c>
      <c r="D287" s="74">
        <f t="shared" si="4"/>
        <v>0</v>
      </c>
    </row>
    <row r="288" spans="1:4" hidden="1" x14ac:dyDescent="0.25">
      <c r="A288" s="25" t="s">
        <v>1112</v>
      </c>
      <c r="B288" s="72">
        <v>98470</v>
      </c>
      <c r="C288" s="72">
        <f>ROUND(SUMIF(Sheet1!AE:AE,'dò giá'!A288,Sheet1!AR:AR),0)</f>
        <v>98470</v>
      </c>
      <c r="D288" s="74">
        <f t="shared" si="4"/>
        <v>0</v>
      </c>
    </row>
    <row r="289" spans="1:4" hidden="1" x14ac:dyDescent="0.25">
      <c r="A289" s="25" t="s">
        <v>1562</v>
      </c>
      <c r="B289" s="72">
        <v>98470</v>
      </c>
      <c r="C289" s="72">
        <f>ROUND(SUMIF(Sheet1!AE:AE,'dò giá'!A289,Sheet1!AR:AR),0)</f>
        <v>98470</v>
      </c>
      <c r="D289" s="74">
        <f t="shared" si="4"/>
        <v>0</v>
      </c>
    </row>
    <row r="290" spans="1:4" hidden="1" x14ac:dyDescent="0.25">
      <c r="A290" s="25" t="s">
        <v>1013</v>
      </c>
      <c r="B290" s="72">
        <v>80190</v>
      </c>
      <c r="C290" s="72">
        <f>ROUND(SUMIF(Sheet1!AE:AE,'dò giá'!A290,Sheet1!AR:AR),0)</f>
        <v>80190</v>
      </c>
      <c r="D290" s="74">
        <f t="shared" si="4"/>
        <v>0</v>
      </c>
    </row>
    <row r="291" spans="1:4" hidden="1" x14ac:dyDescent="0.25">
      <c r="A291" s="25" t="s">
        <v>1484</v>
      </c>
      <c r="B291" s="72">
        <v>209615</v>
      </c>
      <c r="C291" s="72">
        <f>ROUND(SUMIF(Sheet1!AE:AE,'dò giá'!A291,Sheet1!AR:AR),0)</f>
        <v>209615</v>
      </c>
      <c r="D291" s="74">
        <f t="shared" si="4"/>
        <v>0</v>
      </c>
    </row>
    <row r="292" spans="1:4" hidden="1" x14ac:dyDescent="0.25">
      <c r="A292" s="25" t="s">
        <v>1334</v>
      </c>
      <c r="B292" s="72">
        <v>881958</v>
      </c>
      <c r="C292" s="72">
        <f>ROUND(SUMIF(Sheet1!AE:AE,'dò giá'!A292,Sheet1!AR:AR),0)</f>
        <v>881958</v>
      </c>
      <c r="D292" s="74">
        <f t="shared" si="4"/>
        <v>0</v>
      </c>
    </row>
    <row r="293" spans="1:4" hidden="1" x14ac:dyDescent="0.25">
      <c r="A293" s="25" t="s">
        <v>1070</v>
      </c>
      <c r="B293" s="72">
        <v>119943</v>
      </c>
      <c r="C293" s="72">
        <f>ROUND(SUMIF(Sheet1!AE:AE,'dò giá'!A293,Sheet1!AR:AR),0)</f>
        <v>119943</v>
      </c>
      <c r="D293" s="74">
        <f t="shared" si="4"/>
        <v>0</v>
      </c>
    </row>
    <row r="294" spans="1:4" hidden="1" x14ac:dyDescent="0.25">
      <c r="A294" s="25" t="s">
        <v>1352</v>
      </c>
      <c r="B294" s="72">
        <v>80190</v>
      </c>
      <c r="C294" s="72">
        <f>ROUND(SUMIF(Sheet1!AE:AE,'dò giá'!A294,Sheet1!AR:AR),0)</f>
        <v>80190</v>
      </c>
      <c r="D294" s="74">
        <f t="shared" si="4"/>
        <v>0</v>
      </c>
    </row>
    <row r="295" spans="1:4" hidden="1" x14ac:dyDescent="0.25">
      <c r="A295" s="25" t="s">
        <v>1610</v>
      </c>
      <c r="B295" s="72">
        <v>931578</v>
      </c>
      <c r="C295" s="72">
        <f>ROUND(SUMIF(Sheet1!AE:AE,'dò giá'!A295,Sheet1!AR:AR),0)</f>
        <v>931578</v>
      </c>
      <c r="D295" s="74">
        <f t="shared" si="4"/>
        <v>0</v>
      </c>
    </row>
    <row r="296" spans="1:4" hidden="1" x14ac:dyDescent="0.25">
      <c r="A296" s="25" t="s">
        <v>1478</v>
      </c>
      <c r="B296" s="72">
        <v>472842</v>
      </c>
      <c r="C296" s="72">
        <f>ROUND(SUMIF(Sheet1!AE:AE,'dò giá'!A296,Sheet1!AR:AR),0)</f>
        <v>472842</v>
      </c>
      <c r="D296" s="74">
        <f t="shared" si="4"/>
        <v>0</v>
      </c>
    </row>
    <row r="297" spans="1:4" hidden="1" x14ac:dyDescent="0.25">
      <c r="A297" s="25" t="s">
        <v>1088</v>
      </c>
      <c r="B297" s="72">
        <v>158611</v>
      </c>
      <c r="C297" s="72">
        <f>ROUND(SUMIF(Sheet1!AE:AE,'dò giá'!A297,Sheet1!AR:AR),0)</f>
        <v>158611</v>
      </c>
      <c r="D297" s="74">
        <f t="shared" si="4"/>
        <v>0</v>
      </c>
    </row>
    <row r="298" spans="1:4" hidden="1" x14ac:dyDescent="0.25">
      <c r="A298" s="25" t="s">
        <v>935</v>
      </c>
      <c r="B298" s="72">
        <v>108393</v>
      </c>
      <c r="C298" s="72">
        <f>ROUND(SUMIF(Sheet1!AE:AE,'dò giá'!A298,Sheet1!AR:AR),0)</f>
        <v>108393</v>
      </c>
      <c r="D298" s="74">
        <f t="shared" si="4"/>
        <v>0</v>
      </c>
    </row>
    <row r="299" spans="1:4" hidden="1" x14ac:dyDescent="0.25">
      <c r="A299" s="25" t="s">
        <v>1145</v>
      </c>
      <c r="B299" s="72">
        <v>496257</v>
      </c>
      <c r="C299" s="72">
        <f>ROUND(SUMIF(Sheet1!AE:AE,'dò giá'!A299,Sheet1!AR:AR),0)</f>
        <v>496257</v>
      </c>
      <c r="D299" s="74">
        <f t="shared" si="4"/>
        <v>0</v>
      </c>
    </row>
    <row r="300" spans="1:4" hidden="1" x14ac:dyDescent="0.25">
      <c r="A300" s="25" t="s">
        <v>920</v>
      </c>
      <c r="B300" s="72">
        <v>267300</v>
      </c>
      <c r="C300" s="72">
        <f>ROUND(SUMIF(Sheet1!AE:AE,'dò giá'!A300,Sheet1!AR:AR),0)</f>
        <v>267300</v>
      </c>
      <c r="D300" s="74">
        <f t="shared" si="4"/>
        <v>0</v>
      </c>
    </row>
    <row r="301" spans="1:4" hidden="1" x14ac:dyDescent="0.25">
      <c r="A301" s="25" t="s">
        <v>1184</v>
      </c>
      <c r="B301" s="72">
        <v>1199426</v>
      </c>
      <c r="C301" s="72">
        <f>ROUND(SUMIF(Sheet1!AE:AE,'dò giá'!A301,Sheet1!AR:AR),0)</f>
        <v>1199426</v>
      </c>
      <c r="D301" s="74">
        <f t="shared" si="4"/>
        <v>0</v>
      </c>
    </row>
    <row r="302" spans="1:4" hidden="1" x14ac:dyDescent="0.25">
      <c r="A302" s="25" t="s">
        <v>989</v>
      </c>
      <c r="B302" s="72">
        <v>189868</v>
      </c>
      <c r="C302" s="72">
        <f>ROUND(SUMIF(Sheet1!AE:AE,'dò giá'!A302,Sheet1!AR:AR),0)</f>
        <v>189868</v>
      </c>
      <c r="D302" s="74">
        <f t="shared" si="4"/>
        <v>0</v>
      </c>
    </row>
    <row r="303" spans="1:4" hidden="1" x14ac:dyDescent="0.25">
      <c r="A303" s="25" t="s">
        <v>1130</v>
      </c>
      <c r="B303" s="72">
        <v>616983</v>
      </c>
      <c r="C303" s="72">
        <f>ROUND(SUMIF(Sheet1!AE:AE,'dò giá'!A303,Sheet1!AR:AR),0)</f>
        <v>616983</v>
      </c>
      <c r="D303" s="74">
        <f t="shared" si="4"/>
        <v>0</v>
      </c>
    </row>
    <row r="304" spans="1:4" hidden="1" x14ac:dyDescent="0.25">
      <c r="A304" s="25" t="s">
        <v>929</v>
      </c>
      <c r="B304" s="72">
        <v>119943</v>
      </c>
      <c r="C304" s="72">
        <f>ROUND(SUMIF(Sheet1!AE:AE,'dò giá'!A304,Sheet1!AR:AR),0)</f>
        <v>119943</v>
      </c>
      <c r="D304" s="74">
        <f t="shared" si="4"/>
        <v>0</v>
      </c>
    </row>
    <row r="305" spans="1:4" hidden="1" x14ac:dyDescent="0.25">
      <c r="A305" s="25" t="s">
        <v>1292</v>
      </c>
      <c r="B305" s="72">
        <v>239885</v>
      </c>
      <c r="C305" s="72">
        <f>ROUND(SUMIF(Sheet1!AE:AE,'dò giá'!A305,Sheet1!AR:AR),0)</f>
        <v>239885</v>
      </c>
      <c r="D305" s="74">
        <f t="shared" si="4"/>
        <v>0</v>
      </c>
    </row>
    <row r="306" spans="1:4" hidden="1" x14ac:dyDescent="0.25">
      <c r="A306" s="25" t="s">
        <v>1058</v>
      </c>
      <c r="B306" s="72">
        <v>470249</v>
      </c>
      <c r="C306" s="72">
        <f>ROUND(SUMIF(Sheet1!AE:AE,'dò giá'!A306,Sheet1!AR:AR),0)</f>
        <v>470249</v>
      </c>
      <c r="D306" s="74">
        <f t="shared" si="4"/>
        <v>0</v>
      </c>
    </row>
    <row r="307" spans="1:4" hidden="1" x14ac:dyDescent="0.25">
      <c r="A307" s="25" t="s">
        <v>995</v>
      </c>
      <c r="B307" s="72">
        <v>239885</v>
      </c>
      <c r="C307" s="72">
        <f>ROUND(SUMIF(Sheet1!AE:AE,'dò giá'!A307,Sheet1!AR:AR),0)</f>
        <v>239885</v>
      </c>
      <c r="D307" s="74">
        <f t="shared" si="4"/>
        <v>0</v>
      </c>
    </row>
    <row r="308" spans="1:4" hidden="1" x14ac:dyDescent="0.25">
      <c r="A308" s="25" t="s">
        <v>932</v>
      </c>
      <c r="B308" s="72">
        <v>76626</v>
      </c>
      <c r="C308" s="72">
        <f>ROUND(SUMIF(Sheet1!AE:AE,'dò giá'!A308,Sheet1!AR:AR),0)</f>
        <v>76626</v>
      </c>
      <c r="D308" s="74">
        <f t="shared" si="4"/>
        <v>0</v>
      </c>
    </row>
    <row r="309" spans="1:4" hidden="1" x14ac:dyDescent="0.25">
      <c r="A309" s="25" t="s">
        <v>1866</v>
      </c>
      <c r="B309" s="72">
        <v>523403</v>
      </c>
      <c r="C309" s="72">
        <f>ROUND(SUMIF(Sheet1!AE:AE,'dò giá'!A309,Sheet1!AR:AR),0)</f>
        <v>523403</v>
      </c>
      <c r="D309" s="74">
        <f t="shared" si="4"/>
        <v>0</v>
      </c>
    </row>
    <row r="310" spans="1:4" hidden="1" x14ac:dyDescent="0.25">
      <c r="A310" s="25" t="s">
        <v>1514</v>
      </c>
      <c r="B310" s="72">
        <v>591676</v>
      </c>
      <c r="C310" s="72">
        <f>ROUND(SUMIF(Sheet1!AE:AE,'dò giá'!A310,Sheet1!AR:AR),0)</f>
        <v>591676</v>
      </c>
      <c r="D310" s="74">
        <f t="shared" si="4"/>
        <v>0</v>
      </c>
    </row>
    <row r="311" spans="1:4" hidden="1" x14ac:dyDescent="0.25">
      <c r="A311" s="25" t="s">
        <v>1496</v>
      </c>
      <c r="B311" s="72">
        <v>49235</v>
      </c>
      <c r="C311" s="72">
        <f>ROUND(SUMIF(Sheet1!AE:AE,'dò giá'!A311,Sheet1!AR:AR),0)</f>
        <v>49235</v>
      </c>
      <c r="D311" s="74">
        <f t="shared" si="4"/>
        <v>0</v>
      </c>
    </row>
    <row r="312" spans="1:4" hidden="1" x14ac:dyDescent="0.25">
      <c r="A312" s="25" t="s">
        <v>1550</v>
      </c>
      <c r="B312" s="72">
        <v>239885</v>
      </c>
      <c r="C312" s="72">
        <f>ROUND(SUMIF(Sheet1!AE:AE,'dò giá'!A312,Sheet1!AR:AR),0)</f>
        <v>239885</v>
      </c>
      <c r="D312" s="74">
        <f t="shared" si="4"/>
        <v>0</v>
      </c>
    </row>
    <row r="313" spans="1:4" hidden="1" x14ac:dyDescent="0.25">
      <c r="A313" s="25" t="s">
        <v>1400</v>
      </c>
      <c r="B313" s="72">
        <v>169178</v>
      </c>
      <c r="C313" s="72">
        <f>ROUND(SUMIF(Sheet1!AE:AE,'dò giá'!A313,Sheet1!AR:AR),0)</f>
        <v>169178</v>
      </c>
      <c r="D313" s="74">
        <f t="shared" si="4"/>
        <v>0</v>
      </c>
    </row>
    <row r="314" spans="1:4" hidden="1" x14ac:dyDescent="0.25">
      <c r="A314" s="25" t="s">
        <v>1283</v>
      </c>
      <c r="B314" s="72">
        <v>510868</v>
      </c>
      <c r="C314" s="72">
        <f>ROUND(SUMIF(Sheet1!AE:AE,'dò giá'!A314,Sheet1!AR:AR),0)</f>
        <v>510868</v>
      </c>
      <c r="D314" s="74">
        <f t="shared" si="4"/>
        <v>0</v>
      </c>
    </row>
    <row r="315" spans="1:4" hidden="1" x14ac:dyDescent="0.25">
      <c r="A315" s="25" t="s">
        <v>1220</v>
      </c>
      <c r="B315" s="72">
        <v>81475</v>
      </c>
      <c r="C315" s="72">
        <f>ROUND(SUMIF(Sheet1!AE:AE,'dò giá'!A315,Sheet1!AR:AR),0)</f>
        <v>81475</v>
      </c>
      <c r="D315" s="74">
        <f t="shared" si="4"/>
        <v>0</v>
      </c>
    </row>
    <row r="316" spans="1:4" hidden="1" x14ac:dyDescent="0.25">
      <c r="A316" s="25" t="s">
        <v>950</v>
      </c>
      <c r="B316" s="72">
        <v>632027</v>
      </c>
      <c r="C316" s="72">
        <f>ROUND(SUMIF(Sheet1!AE:AE,'dò giá'!A316,Sheet1!AR:AR),0)</f>
        <v>632027</v>
      </c>
      <c r="D316" s="74">
        <f t="shared" si="4"/>
        <v>0</v>
      </c>
    </row>
    <row r="317" spans="1:4" hidden="1" x14ac:dyDescent="0.25">
      <c r="A317" s="25" t="s">
        <v>956</v>
      </c>
      <c r="B317" s="72">
        <v>648458</v>
      </c>
      <c r="C317" s="72">
        <f>ROUND(SUMIF(Sheet1!AE:AE,'dò giá'!A317,Sheet1!AR:AR),0)</f>
        <v>648458</v>
      </c>
      <c r="D317" s="74">
        <f t="shared" si="4"/>
        <v>0</v>
      </c>
    </row>
    <row r="318" spans="1:4" hidden="1" x14ac:dyDescent="0.25">
      <c r="A318" s="25" t="s">
        <v>1553</v>
      </c>
      <c r="B318" s="72">
        <v>40738</v>
      </c>
      <c r="C318" s="72">
        <f>ROUND(SUMIF(Sheet1!AE:AE,'dò giá'!A318,Sheet1!AR:AR),0)</f>
        <v>40738</v>
      </c>
      <c r="D318" s="74">
        <f t="shared" si="4"/>
        <v>0</v>
      </c>
    </row>
    <row r="319" spans="1:4" hidden="1" x14ac:dyDescent="0.25">
      <c r="A319" s="25" t="s">
        <v>1151</v>
      </c>
      <c r="B319" s="72">
        <v>79305</v>
      </c>
      <c r="C319" s="72">
        <f>ROUND(SUMIF(Sheet1!AE:AE,'dò giá'!A319,Sheet1!AR:AR),0)</f>
        <v>79305</v>
      </c>
      <c r="D319" s="74">
        <f t="shared" si="4"/>
        <v>0</v>
      </c>
    </row>
    <row r="320" spans="1:4" hidden="1" x14ac:dyDescent="0.25">
      <c r="A320" s="25" t="s">
        <v>1469</v>
      </c>
      <c r="B320" s="72">
        <v>153252</v>
      </c>
      <c r="C320" s="72">
        <f>ROUND(SUMIF(Sheet1!AE:AE,'dò giá'!A320,Sheet1!AR:AR),0)</f>
        <v>153252</v>
      </c>
      <c r="D320" s="74">
        <f t="shared" si="4"/>
        <v>0</v>
      </c>
    </row>
    <row r="321" spans="1:4" hidden="1" x14ac:dyDescent="0.25">
      <c r="A321" s="25" t="s">
        <v>2244</v>
      </c>
      <c r="B321" s="72">
        <v>188583</v>
      </c>
      <c r="C321" s="72">
        <f>ROUND(SUMIF(Sheet1!AE:AE,'dò giá'!A321,Sheet1!AR:AR),0)</f>
        <v>188583</v>
      </c>
      <c r="D321" s="74">
        <f t="shared" si="4"/>
        <v>0</v>
      </c>
    </row>
    <row r="322" spans="1:4" hidden="1" x14ac:dyDescent="0.25">
      <c r="A322" s="25" t="s">
        <v>1046</v>
      </c>
      <c r="B322" s="72">
        <v>119943</v>
      </c>
      <c r="C322" s="72">
        <f>ROUND(SUMIF(Sheet1!AE:AE,'dò giá'!A322,Sheet1!AR:AR),0)</f>
        <v>119943</v>
      </c>
      <c r="D322" s="74">
        <f t="shared" si="4"/>
        <v>0</v>
      </c>
    </row>
    <row r="323" spans="1:4" hidden="1" x14ac:dyDescent="0.25">
      <c r="A323" s="25" t="s">
        <v>1190</v>
      </c>
      <c r="B323" s="72">
        <v>239885</v>
      </c>
      <c r="C323" s="72">
        <f>ROUND(SUMIF(Sheet1!AE:AE,'dò giá'!A323,Sheet1!AR:AR),0)</f>
        <v>239885</v>
      </c>
      <c r="D323" s="74">
        <f t="shared" ref="D323:D386" si="5">B323-C323</f>
        <v>0</v>
      </c>
    </row>
    <row r="324" spans="1:4" hidden="1" x14ac:dyDescent="0.25">
      <c r="A324" s="25" t="s">
        <v>1343</v>
      </c>
      <c r="B324" s="72">
        <v>162590</v>
      </c>
      <c r="C324" s="72">
        <f>ROUND(SUMIF(Sheet1!AE:AE,'dò giá'!A324,Sheet1!AR:AR),0)</f>
        <v>162590</v>
      </c>
      <c r="D324" s="74">
        <f t="shared" si="5"/>
        <v>0</v>
      </c>
    </row>
    <row r="325" spans="1:4" hidden="1" x14ac:dyDescent="0.25">
      <c r="A325" s="25" t="s">
        <v>1115</v>
      </c>
      <c r="B325" s="72">
        <v>599713</v>
      </c>
      <c r="C325" s="72">
        <f>ROUND(SUMIF(Sheet1!AE:AE,'dò giá'!A325,Sheet1!AR:AR),0)</f>
        <v>599713</v>
      </c>
      <c r="D325" s="74">
        <f t="shared" si="5"/>
        <v>0</v>
      </c>
    </row>
    <row r="326" spans="1:4" hidden="1" x14ac:dyDescent="0.25">
      <c r="A326" s="25" t="s">
        <v>1463</v>
      </c>
      <c r="B326" s="72">
        <v>237916</v>
      </c>
      <c r="C326" s="72">
        <f>ROUND(SUMIF(Sheet1!AE:AE,'dò giá'!A326,Sheet1!AR:AR),0)</f>
        <v>237916</v>
      </c>
      <c r="D326" s="74">
        <f t="shared" si="5"/>
        <v>0</v>
      </c>
    </row>
    <row r="327" spans="1:4" hidden="1" x14ac:dyDescent="0.25">
      <c r="A327" s="25" t="s">
        <v>1091</v>
      </c>
      <c r="B327" s="72">
        <v>196188</v>
      </c>
      <c r="C327" s="72">
        <f>ROUND(SUMIF(Sheet1!AE:AE,'dò giá'!A327,Sheet1!AR:AR),0)</f>
        <v>196188</v>
      </c>
      <c r="D327" s="74">
        <f t="shared" si="5"/>
        <v>0</v>
      </c>
    </row>
    <row r="328" spans="1:4" hidden="1" x14ac:dyDescent="0.25">
      <c r="A328" s="25" t="s">
        <v>1520</v>
      </c>
      <c r="B328" s="72">
        <v>239885</v>
      </c>
      <c r="C328" s="72">
        <f>ROUND(SUMIF(Sheet1!AE:AE,'dò giá'!A328,Sheet1!AR:AR),0)</f>
        <v>239885</v>
      </c>
      <c r="D328" s="74">
        <f t="shared" si="5"/>
        <v>0</v>
      </c>
    </row>
    <row r="329" spans="1:4" hidden="1" x14ac:dyDescent="0.25">
      <c r="A329" s="25" t="s">
        <v>1310</v>
      </c>
      <c r="B329" s="72">
        <v>119943</v>
      </c>
      <c r="C329" s="72">
        <f>ROUND(SUMIF(Sheet1!AE:AE,'dò giá'!A329,Sheet1!AR:AR),0)</f>
        <v>119943</v>
      </c>
      <c r="D329" s="74">
        <f t="shared" si="5"/>
        <v>0</v>
      </c>
    </row>
    <row r="330" spans="1:4" hidden="1" x14ac:dyDescent="0.25">
      <c r="A330" s="25" t="s">
        <v>1217</v>
      </c>
      <c r="B330" s="72">
        <v>239885</v>
      </c>
      <c r="C330" s="72">
        <f>ROUND(SUMIF(Sheet1!AE:AE,'dò giá'!A330,Sheet1!AR:AR),0)</f>
        <v>239885</v>
      </c>
      <c r="D330" s="74">
        <f t="shared" si="5"/>
        <v>0</v>
      </c>
    </row>
    <row r="331" spans="1:4" hidden="1" x14ac:dyDescent="0.25">
      <c r="A331" s="25" t="s">
        <v>1202</v>
      </c>
      <c r="B331" s="72">
        <v>79305</v>
      </c>
      <c r="C331" s="72">
        <f>ROUND(SUMIF(Sheet1!AE:AE,'dò giá'!A331,Sheet1!AR:AR),0)</f>
        <v>79305</v>
      </c>
      <c r="D331" s="74">
        <f t="shared" si="5"/>
        <v>0</v>
      </c>
    </row>
    <row r="332" spans="1:4" hidden="1" x14ac:dyDescent="0.25">
      <c r="A332" s="25" t="s">
        <v>1235</v>
      </c>
      <c r="B332" s="72">
        <v>80190</v>
      </c>
      <c r="C332" s="72">
        <f>ROUND(SUMIF(Sheet1!AE:AE,'dò giá'!A332,Sheet1!AR:AR),0)</f>
        <v>80190</v>
      </c>
      <c r="D332" s="74">
        <f t="shared" si="5"/>
        <v>0</v>
      </c>
    </row>
    <row r="333" spans="1:4" hidden="1" x14ac:dyDescent="0.25">
      <c r="A333" s="25" t="s">
        <v>1439</v>
      </c>
      <c r="B333" s="72">
        <v>160380</v>
      </c>
      <c r="C333" s="72">
        <f>ROUND(SUMIF(Sheet1!AE:AE,'dò giá'!A333,Sheet1!AR:AR),0)</f>
        <v>160380</v>
      </c>
      <c r="D333" s="74">
        <f t="shared" si="5"/>
        <v>0</v>
      </c>
    </row>
    <row r="334" spans="1:4" hidden="1" x14ac:dyDescent="0.25">
      <c r="A334" s="25" t="s">
        <v>1445</v>
      </c>
      <c r="B334" s="72">
        <v>179945</v>
      </c>
      <c r="C334" s="72">
        <f>ROUND(SUMIF(Sheet1!AE:AE,'dò giá'!A334,Sheet1!AR:AR),0)</f>
        <v>179945</v>
      </c>
      <c r="D334" s="74">
        <f t="shared" si="5"/>
        <v>0</v>
      </c>
    </row>
    <row r="335" spans="1:4" hidden="1" x14ac:dyDescent="0.25">
      <c r="A335" s="25" t="s">
        <v>1178</v>
      </c>
      <c r="B335" s="72">
        <v>239885</v>
      </c>
      <c r="C335" s="72">
        <f>ROUND(SUMIF(Sheet1!AE:AE,'dò giá'!A335,Sheet1!AR:AR),0)</f>
        <v>239885</v>
      </c>
      <c r="D335" s="74">
        <f t="shared" si="5"/>
        <v>0</v>
      </c>
    </row>
    <row r="336" spans="1:4" hidden="1" x14ac:dyDescent="0.25">
      <c r="A336" s="25" t="s">
        <v>1154</v>
      </c>
      <c r="B336" s="72">
        <v>80190</v>
      </c>
      <c r="C336" s="72">
        <f>ROUND(SUMIF(Sheet1!AE:AE,'dò giá'!A336,Sheet1!AR:AR),0)</f>
        <v>80190</v>
      </c>
      <c r="D336" s="74">
        <f t="shared" si="5"/>
        <v>0</v>
      </c>
    </row>
    <row r="337" spans="1:4" hidden="1" x14ac:dyDescent="0.25">
      <c r="A337" s="25" t="s">
        <v>1121</v>
      </c>
      <c r="B337" s="72">
        <v>54197</v>
      </c>
      <c r="C337" s="72">
        <f>ROUND(SUMIF(Sheet1!AE:AE,'dò giá'!A337,Sheet1!AR:AR),0)</f>
        <v>54197</v>
      </c>
      <c r="D337" s="74">
        <f t="shared" si="5"/>
        <v>0</v>
      </c>
    </row>
    <row r="338" spans="1:4" hidden="1" x14ac:dyDescent="0.25">
      <c r="A338" s="25" t="s">
        <v>1511</v>
      </c>
      <c r="B338" s="72">
        <v>147705</v>
      </c>
      <c r="C338" s="72">
        <f>ROUND(SUMIF(Sheet1!AE:AE,'dò giá'!A338,Sheet1!AR:AR),0)</f>
        <v>147705</v>
      </c>
      <c r="D338" s="74">
        <f t="shared" si="5"/>
        <v>0</v>
      </c>
    </row>
    <row r="339" spans="1:4" hidden="1" x14ac:dyDescent="0.25">
      <c r="A339" s="25" t="s">
        <v>2277</v>
      </c>
      <c r="B339" s="72">
        <v>305333</v>
      </c>
      <c r="C339" s="72">
        <f>ROUND(SUMIF(Sheet1!AE:AE,'dò giá'!A339,Sheet1!AR:AR),0)</f>
        <v>305333</v>
      </c>
      <c r="D339" s="74">
        <f t="shared" si="5"/>
        <v>0</v>
      </c>
    </row>
    <row r="340" spans="1:4" hidden="1" x14ac:dyDescent="0.25">
      <c r="A340" s="25" t="s">
        <v>1583</v>
      </c>
      <c r="B340" s="72">
        <v>229878</v>
      </c>
      <c r="C340" s="72">
        <f>ROUND(SUMIF(Sheet1!AE:AE,'dò giá'!A340,Sheet1!AR:AR),0)</f>
        <v>229878</v>
      </c>
      <c r="D340" s="74">
        <f t="shared" si="5"/>
        <v>0</v>
      </c>
    </row>
    <row r="341" spans="1:4" hidden="1" x14ac:dyDescent="0.25">
      <c r="A341" s="25" t="s">
        <v>1097</v>
      </c>
      <c r="B341" s="72">
        <v>44634</v>
      </c>
      <c r="C341" s="72">
        <f>ROUND(SUMIF(Sheet1!AE:AE,'dò giá'!A341,Sheet1!AR:AR),0)</f>
        <v>44634</v>
      </c>
      <c r="D341" s="74">
        <f t="shared" si="5"/>
        <v>0</v>
      </c>
    </row>
    <row r="342" spans="1:4" hidden="1" x14ac:dyDescent="0.25">
      <c r="A342" s="25" t="s">
        <v>1565</v>
      </c>
      <c r="B342" s="72">
        <v>424235</v>
      </c>
      <c r="C342" s="72">
        <f>ROUND(SUMIF(Sheet1!AE:AE,'dò giá'!A342,Sheet1!AR:AR),0)</f>
        <v>424235</v>
      </c>
      <c r="D342" s="74">
        <f t="shared" si="5"/>
        <v>0</v>
      </c>
    </row>
    <row r="343" spans="1:4" hidden="1" x14ac:dyDescent="0.25">
      <c r="A343" s="25" t="s">
        <v>1535</v>
      </c>
      <c r="B343" s="72">
        <v>359828</v>
      </c>
      <c r="C343" s="72">
        <f>ROUND(SUMIF(Sheet1!AE:AE,'dò giá'!A343,Sheet1!AR:AR),0)</f>
        <v>359828</v>
      </c>
      <c r="D343" s="74">
        <f t="shared" si="5"/>
        <v>0</v>
      </c>
    </row>
    <row r="344" spans="1:4" hidden="1" x14ac:dyDescent="0.25">
      <c r="A344" s="25" t="s">
        <v>1529</v>
      </c>
      <c r="B344" s="72">
        <v>119943</v>
      </c>
      <c r="C344" s="72">
        <f>ROUND(SUMIF(Sheet1!AE:AE,'dò giá'!A344,Sheet1!AR:AR),0)</f>
        <v>119943</v>
      </c>
      <c r="D344" s="74">
        <f t="shared" si="5"/>
        <v>0</v>
      </c>
    </row>
    <row r="345" spans="1:4" hidden="1" x14ac:dyDescent="0.25">
      <c r="A345" s="25" t="s">
        <v>2067</v>
      </c>
      <c r="B345" s="72">
        <v>157628</v>
      </c>
      <c r="C345" s="72">
        <f>ROUND(SUMIF(Sheet1!AE:AE,'dò giá'!A345,Sheet1!AR:AR),0)</f>
        <v>157628</v>
      </c>
      <c r="D345" s="74">
        <f t="shared" si="5"/>
        <v>0</v>
      </c>
    </row>
    <row r="346" spans="1:4" hidden="1" x14ac:dyDescent="0.25">
      <c r="A346" s="25" t="s">
        <v>2259</v>
      </c>
      <c r="B346" s="72">
        <v>119943</v>
      </c>
      <c r="C346" s="72">
        <f>ROUND(SUMIF(Sheet1!AE:AE,'dò giá'!A346,Sheet1!AR:AR),0)</f>
        <v>119943</v>
      </c>
      <c r="D346" s="74">
        <f t="shared" si="5"/>
        <v>0</v>
      </c>
    </row>
    <row r="347" spans="1:4" hidden="1" x14ac:dyDescent="0.25">
      <c r="A347" s="25" t="s">
        <v>2355</v>
      </c>
      <c r="B347" s="72">
        <v>79305</v>
      </c>
      <c r="C347" s="72">
        <f>ROUND(SUMIF(Sheet1!AE:AE,'dò giá'!A347,Sheet1!AR:AR),0)</f>
        <v>79305</v>
      </c>
      <c r="D347" s="74">
        <f t="shared" si="5"/>
        <v>0</v>
      </c>
    </row>
    <row r="348" spans="1:4" hidden="1" x14ac:dyDescent="0.25">
      <c r="A348" s="25" t="s">
        <v>1737</v>
      </c>
      <c r="B348" s="72">
        <v>161665</v>
      </c>
      <c r="C348" s="72">
        <f>ROUND(SUMIF(Sheet1!AE:AE,'dò giá'!A348,Sheet1!AR:AR),0)</f>
        <v>161665</v>
      </c>
      <c r="D348" s="74">
        <f t="shared" si="5"/>
        <v>0</v>
      </c>
    </row>
    <row r="349" spans="1:4" hidden="1" x14ac:dyDescent="0.25">
      <c r="A349" s="25" t="s">
        <v>1641</v>
      </c>
      <c r="B349" s="72">
        <v>40738</v>
      </c>
      <c r="C349" s="72">
        <f>ROUND(SUMIF(Sheet1!AE:AE,'dò giá'!A349,Sheet1!AR:AR),0)</f>
        <v>40738</v>
      </c>
      <c r="D349" s="74">
        <f t="shared" si="5"/>
        <v>0</v>
      </c>
    </row>
    <row r="350" spans="1:4" hidden="1" x14ac:dyDescent="0.25">
      <c r="A350" s="25" t="s">
        <v>1647</v>
      </c>
      <c r="B350" s="72">
        <v>119943</v>
      </c>
      <c r="C350" s="72">
        <f>ROUND(SUMIF(Sheet1!AE:AE,'dò giá'!A350,Sheet1!AR:AR),0)</f>
        <v>119943</v>
      </c>
      <c r="D350" s="74">
        <f t="shared" si="5"/>
        <v>0</v>
      </c>
    </row>
    <row r="351" spans="1:4" hidden="1" x14ac:dyDescent="0.25">
      <c r="A351" s="25" t="s">
        <v>1986</v>
      </c>
      <c r="B351" s="72">
        <v>79305</v>
      </c>
      <c r="C351" s="72">
        <f>ROUND(SUMIF(Sheet1!AE:AE,'dò giá'!A351,Sheet1!AR:AR),0)</f>
        <v>79305</v>
      </c>
      <c r="D351" s="74">
        <f t="shared" si="5"/>
        <v>0</v>
      </c>
    </row>
    <row r="352" spans="1:4" hidden="1" x14ac:dyDescent="0.25">
      <c r="A352" s="25" t="s">
        <v>1809</v>
      </c>
      <c r="B352" s="72">
        <v>119943</v>
      </c>
      <c r="C352" s="72">
        <f>ROUND(SUMIF(Sheet1!AE:AE,'dò giá'!A352,Sheet1!AR:AR),0)</f>
        <v>119943</v>
      </c>
      <c r="D352" s="74">
        <f t="shared" si="5"/>
        <v>0</v>
      </c>
    </row>
    <row r="353" spans="1:4" hidden="1" x14ac:dyDescent="0.25">
      <c r="A353" s="25" t="s">
        <v>2202</v>
      </c>
      <c r="B353" s="72">
        <v>430626</v>
      </c>
      <c r="C353" s="72">
        <f>ROUND(SUMIF(Sheet1!AE:AE,'dò giá'!A353,Sheet1!AR:AR),0)</f>
        <v>430626</v>
      </c>
      <c r="D353" s="74">
        <f t="shared" si="5"/>
        <v>0</v>
      </c>
    </row>
    <row r="354" spans="1:4" hidden="1" x14ac:dyDescent="0.25">
      <c r="A354" s="25" t="s">
        <v>1674</v>
      </c>
      <c r="B354" s="72">
        <v>280914</v>
      </c>
      <c r="C354" s="72">
        <f>ROUND(SUMIF(Sheet1!AE:AE,'dò giá'!A354,Sheet1!AR:AR),0)</f>
        <v>280914</v>
      </c>
      <c r="D354" s="74">
        <f t="shared" si="5"/>
        <v>0</v>
      </c>
    </row>
    <row r="355" spans="1:4" hidden="1" x14ac:dyDescent="0.25">
      <c r="A355" s="25" t="s">
        <v>2307</v>
      </c>
      <c r="B355" s="72">
        <v>383130</v>
      </c>
      <c r="C355" s="72">
        <f>ROUND(SUMIF(Sheet1!AE:AE,'dò giá'!A355,Sheet1!AR:AR),0)</f>
        <v>383130</v>
      </c>
      <c r="D355" s="74">
        <f t="shared" si="5"/>
        <v>0</v>
      </c>
    </row>
    <row r="356" spans="1:4" hidden="1" x14ac:dyDescent="0.25">
      <c r="A356" s="25" t="s">
        <v>2334</v>
      </c>
      <c r="B356" s="72">
        <v>119943</v>
      </c>
      <c r="C356" s="72">
        <f>ROUND(SUMIF(Sheet1!AE:AE,'dò giá'!A356,Sheet1!AR:AR),0)</f>
        <v>119943</v>
      </c>
      <c r="D356" s="74">
        <f t="shared" si="5"/>
        <v>0</v>
      </c>
    </row>
    <row r="357" spans="1:4" hidden="1" x14ac:dyDescent="0.25">
      <c r="A357" s="25" t="s">
        <v>1800</v>
      </c>
      <c r="B357" s="72">
        <v>119943</v>
      </c>
      <c r="C357" s="72">
        <f>ROUND(SUMIF(Sheet1!AE:AE,'dò giá'!A357,Sheet1!AR:AR),0)</f>
        <v>119943</v>
      </c>
      <c r="D357" s="74">
        <f t="shared" si="5"/>
        <v>0</v>
      </c>
    </row>
    <row r="358" spans="1:4" hidden="1" x14ac:dyDescent="0.25">
      <c r="A358" s="25" t="s">
        <v>1794</v>
      </c>
      <c r="B358" s="72">
        <v>80190</v>
      </c>
      <c r="C358" s="72">
        <f>ROUND(SUMIF(Sheet1!AE:AE,'dò giá'!A358,Sheet1!AR:AR),0)</f>
        <v>80190</v>
      </c>
      <c r="D358" s="74">
        <f t="shared" si="5"/>
        <v>0</v>
      </c>
    </row>
    <row r="359" spans="1:4" hidden="1" x14ac:dyDescent="0.25">
      <c r="A359" s="25" t="s">
        <v>2322</v>
      </c>
      <c r="B359" s="72">
        <v>153252</v>
      </c>
      <c r="C359" s="72">
        <f>ROUND(SUMIF(Sheet1!AE:AE,'dò giá'!A359,Sheet1!AR:AR),0)</f>
        <v>153252</v>
      </c>
      <c r="D359" s="74">
        <f t="shared" si="5"/>
        <v>0</v>
      </c>
    </row>
    <row r="360" spans="1:4" hidden="1" x14ac:dyDescent="0.25">
      <c r="A360" s="25" t="s">
        <v>2319</v>
      </c>
      <c r="B360" s="72">
        <v>40738</v>
      </c>
      <c r="C360" s="72">
        <f>ROUND(SUMIF(Sheet1!AE:AE,'dò giá'!A360,Sheet1!AR:AR),0)</f>
        <v>40738</v>
      </c>
      <c r="D360" s="74">
        <f t="shared" si="5"/>
        <v>0</v>
      </c>
    </row>
    <row r="361" spans="1:4" hidden="1" x14ac:dyDescent="0.25">
      <c r="A361" s="25" t="s">
        <v>2388</v>
      </c>
      <c r="B361" s="72">
        <v>160380</v>
      </c>
      <c r="C361" s="72">
        <f>ROUND(SUMIF(Sheet1!AE:AE,'dò giá'!A361,Sheet1!AR:AR),0)</f>
        <v>160380</v>
      </c>
      <c r="D361" s="74">
        <f t="shared" si="5"/>
        <v>0</v>
      </c>
    </row>
    <row r="362" spans="1:4" hidden="1" x14ac:dyDescent="0.25">
      <c r="A362" s="25" t="s">
        <v>1701</v>
      </c>
      <c r="B362" s="72">
        <v>120928</v>
      </c>
      <c r="C362" s="72">
        <f>ROUND(SUMIF(Sheet1!AE:AE,'dò giá'!A362,Sheet1!AR:AR),0)</f>
        <v>120928</v>
      </c>
      <c r="D362" s="74">
        <f t="shared" si="5"/>
        <v>0</v>
      </c>
    </row>
    <row r="363" spans="1:4" hidden="1" x14ac:dyDescent="0.25">
      <c r="A363" s="25" t="s">
        <v>2040</v>
      </c>
      <c r="B363" s="72">
        <v>119943</v>
      </c>
      <c r="C363" s="72">
        <f>ROUND(SUMIF(Sheet1!AE:AE,'dò giá'!A363,Sheet1!AR:AR),0)</f>
        <v>119943</v>
      </c>
      <c r="D363" s="74">
        <f t="shared" si="5"/>
        <v>0</v>
      </c>
    </row>
    <row r="364" spans="1:4" hidden="1" x14ac:dyDescent="0.25">
      <c r="A364" s="25" t="s">
        <v>2019</v>
      </c>
      <c r="B364" s="72">
        <v>402475</v>
      </c>
      <c r="C364" s="72">
        <f>ROUND(SUMIF(Sheet1!AE:AE,'dò giá'!A364,Sheet1!AR:AR),0)</f>
        <v>402475</v>
      </c>
      <c r="D364" s="74">
        <f t="shared" si="5"/>
        <v>0</v>
      </c>
    </row>
    <row r="365" spans="1:4" hidden="1" x14ac:dyDescent="0.25">
      <c r="A365" s="25" t="s">
        <v>1860</v>
      </c>
      <c r="B365" s="72">
        <v>294674</v>
      </c>
      <c r="C365" s="72">
        <f>ROUND(SUMIF(Sheet1!AE:AE,'dò giá'!A365,Sheet1!AR:AR),0)</f>
        <v>294674</v>
      </c>
      <c r="D365" s="74">
        <f t="shared" si="5"/>
        <v>0</v>
      </c>
    </row>
    <row r="366" spans="1:4" hidden="1" x14ac:dyDescent="0.25">
      <c r="A366" s="25" t="s">
        <v>1680</v>
      </c>
      <c r="B366" s="72">
        <v>240570</v>
      </c>
      <c r="C366" s="72">
        <f>ROUND(SUMIF(Sheet1!AE:AE,'dò giá'!A366,Sheet1!AR:AR),0)</f>
        <v>240570</v>
      </c>
      <c r="D366" s="74">
        <f t="shared" si="5"/>
        <v>0</v>
      </c>
    </row>
    <row r="367" spans="1:4" hidden="1" x14ac:dyDescent="0.25">
      <c r="A367" s="25" t="s">
        <v>1803</v>
      </c>
      <c r="B367" s="72">
        <v>273195</v>
      </c>
      <c r="C367" s="72">
        <f>ROUND(SUMIF(Sheet1!AE:AE,'dò giá'!A367,Sheet1!AR:AR),0)</f>
        <v>273195</v>
      </c>
      <c r="D367" s="74">
        <f t="shared" si="5"/>
        <v>0</v>
      </c>
    </row>
    <row r="368" spans="1:4" hidden="1" x14ac:dyDescent="0.25">
      <c r="A368" s="25" t="s">
        <v>1941</v>
      </c>
      <c r="B368" s="72">
        <v>203688</v>
      </c>
      <c r="C368" s="72">
        <f>ROUND(SUMIF(Sheet1!AE:AE,'dò giá'!A368,Sheet1!AR:AR),0)</f>
        <v>203688</v>
      </c>
      <c r="D368" s="74">
        <f t="shared" si="5"/>
        <v>0</v>
      </c>
    </row>
    <row r="369" spans="1:4" hidden="1" x14ac:dyDescent="0.25">
      <c r="A369" s="25" t="s">
        <v>2301</v>
      </c>
      <c r="B369" s="72">
        <v>239885</v>
      </c>
      <c r="C369" s="72">
        <f>ROUND(SUMIF(Sheet1!AE:AE,'dò giá'!A369,Sheet1!AR:AR),0)</f>
        <v>239885</v>
      </c>
      <c r="D369" s="74">
        <f t="shared" si="5"/>
        <v>0</v>
      </c>
    </row>
    <row r="370" spans="1:4" hidden="1" x14ac:dyDescent="0.25">
      <c r="A370" s="25" t="s">
        <v>2115</v>
      </c>
      <c r="B370" s="72">
        <v>296976</v>
      </c>
      <c r="C370" s="72">
        <f>ROUND(SUMIF(Sheet1!AE:AE,'dò giá'!A370,Sheet1!AR:AR),0)</f>
        <v>296976</v>
      </c>
      <c r="D370" s="74">
        <f t="shared" si="5"/>
        <v>0</v>
      </c>
    </row>
    <row r="371" spans="1:4" hidden="1" x14ac:dyDescent="0.25">
      <c r="A371" s="25" t="s">
        <v>1821</v>
      </c>
      <c r="B371" s="72">
        <v>125861</v>
      </c>
      <c r="C371" s="72">
        <f>ROUND(SUMIF(Sheet1!AE:AE,'dò giá'!A371,Sheet1!AR:AR),0)</f>
        <v>125861</v>
      </c>
      <c r="D371" s="74">
        <f t="shared" si="5"/>
        <v>0</v>
      </c>
    </row>
    <row r="372" spans="1:4" hidden="1" x14ac:dyDescent="0.25">
      <c r="A372" s="25" t="s">
        <v>2325</v>
      </c>
      <c r="B372" s="72">
        <v>119943</v>
      </c>
      <c r="C372" s="72">
        <f>ROUND(SUMIF(Sheet1!AE:AE,'dò giá'!A372,Sheet1!AR:AR),0)</f>
        <v>119943</v>
      </c>
      <c r="D372" s="74">
        <f t="shared" si="5"/>
        <v>0</v>
      </c>
    </row>
    <row r="373" spans="1:4" hidden="1" x14ac:dyDescent="0.25">
      <c r="A373" s="25" t="s">
        <v>1944</v>
      </c>
      <c r="B373" s="72">
        <v>359828</v>
      </c>
      <c r="C373" s="72">
        <f>ROUND(SUMIF(Sheet1!AE:AE,'dò giá'!A373,Sheet1!AR:AR),0)</f>
        <v>359828</v>
      </c>
      <c r="D373" s="74">
        <f t="shared" si="5"/>
        <v>0</v>
      </c>
    </row>
    <row r="374" spans="1:4" hidden="1" x14ac:dyDescent="0.25">
      <c r="A374" s="25" t="s">
        <v>2004</v>
      </c>
      <c r="B374" s="72">
        <v>120534</v>
      </c>
      <c r="C374" s="72">
        <f>ROUND(SUMIF(Sheet1!AE:AE,'dò giá'!A374,Sheet1!AR:AR),0)</f>
        <v>120534</v>
      </c>
      <c r="D374" s="74">
        <f t="shared" si="5"/>
        <v>0</v>
      </c>
    </row>
    <row r="375" spans="1:4" hidden="1" x14ac:dyDescent="0.25">
      <c r="A375" s="25" t="s">
        <v>2415</v>
      </c>
      <c r="B375" s="72">
        <v>119943</v>
      </c>
      <c r="C375" s="72">
        <f>ROUND(SUMIF(Sheet1!AE:AE,'dò giá'!A375,Sheet1!AR:AR),0)</f>
        <v>119943</v>
      </c>
      <c r="D375" s="74">
        <f t="shared" si="5"/>
        <v>0</v>
      </c>
    </row>
    <row r="376" spans="1:4" hidden="1" x14ac:dyDescent="0.25">
      <c r="A376" s="25" t="s">
        <v>2376</v>
      </c>
      <c r="B376" s="72">
        <v>81475</v>
      </c>
      <c r="C376" s="72">
        <f>ROUND(SUMIF(Sheet1!AE:AE,'dò giá'!A376,Sheet1!AR:AR),0)</f>
        <v>81475</v>
      </c>
      <c r="D376" s="74">
        <f t="shared" si="5"/>
        <v>0</v>
      </c>
    </row>
    <row r="377" spans="1:4" hidden="1" x14ac:dyDescent="0.25">
      <c r="A377" s="25" t="s">
        <v>2274</v>
      </c>
      <c r="B377" s="72">
        <v>106920</v>
      </c>
      <c r="C377" s="72">
        <f>ROUND(SUMIF(Sheet1!AE:AE,'dò giá'!A377,Sheet1!AR:AR),0)</f>
        <v>106920</v>
      </c>
      <c r="D377" s="74">
        <f t="shared" si="5"/>
        <v>0</v>
      </c>
    </row>
    <row r="378" spans="1:4" hidden="1" x14ac:dyDescent="0.25">
      <c r="A378" s="25" t="s">
        <v>2121</v>
      </c>
      <c r="B378" s="72">
        <v>711361</v>
      </c>
      <c r="C378" s="72">
        <f>ROUND(SUMIF(Sheet1!AE:AE,'dò giá'!A378,Sheet1!AR:AR),0)</f>
        <v>711361</v>
      </c>
      <c r="D378" s="74">
        <f t="shared" si="5"/>
        <v>0</v>
      </c>
    </row>
    <row r="379" spans="1:4" hidden="1" x14ac:dyDescent="0.25">
      <c r="A379" s="25" t="s">
        <v>2130</v>
      </c>
      <c r="B379" s="72">
        <v>433205</v>
      </c>
      <c r="C379" s="72">
        <f>ROUND(SUMIF(Sheet1!AE:AE,'dò giá'!A379,Sheet1!AR:AR),0)</f>
        <v>433205</v>
      </c>
      <c r="D379" s="74">
        <f t="shared" si="5"/>
        <v>0</v>
      </c>
    </row>
    <row r="380" spans="1:4" hidden="1" x14ac:dyDescent="0.25">
      <c r="A380" s="25" t="s">
        <v>2262</v>
      </c>
      <c r="B380" s="72">
        <v>329154</v>
      </c>
      <c r="C380" s="72">
        <f>ROUND(SUMIF(Sheet1!AE:AE,'dò giá'!A380,Sheet1!AR:AR),0)</f>
        <v>329154</v>
      </c>
      <c r="D380" s="74">
        <f t="shared" si="5"/>
        <v>0</v>
      </c>
    </row>
    <row r="381" spans="1:4" hidden="1" x14ac:dyDescent="0.25">
      <c r="A381" s="25" t="s">
        <v>2250</v>
      </c>
      <c r="B381" s="72">
        <v>451710</v>
      </c>
      <c r="C381" s="72">
        <f>ROUND(SUMIF(Sheet1!AE:AE,'dò giá'!A381,Sheet1!AR:AR),0)</f>
        <v>451710</v>
      </c>
      <c r="D381" s="74">
        <f t="shared" si="5"/>
        <v>0</v>
      </c>
    </row>
    <row r="382" spans="1:4" hidden="1" x14ac:dyDescent="0.25">
      <c r="A382" s="25" t="s">
        <v>2328</v>
      </c>
      <c r="B382" s="72">
        <v>359828</v>
      </c>
      <c r="C382" s="72">
        <f>ROUND(SUMIF(Sheet1!AE:AE,'dò giá'!A382,Sheet1!AR:AR),0)</f>
        <v>359828</v>
      </c>
      <c r="D382" s="74">
        <f t="shared" si="5"/>
        <v>0</v>
      </c>
    </row>
    <row r="383" spans="1:4" hidden="1" x14ac:dyDescent="0.25">
      <c r="A383" s="25" t="s">
        <v>2271</v>
      </c>
      <c r="B383" s="72">
        <v>239885</v>
      </c>
      <c r="C383" s="72">
        <f>ROUND(SUMIF(Sheet1!AE:AE,'dò giá'!A383,Sheet1!AR:AR),0)</f>
        <v>239885</v>
      </c>
      <c r="D383" s="74">
        <f t="shared" si="5"/>
        <v>0</v>
      </c>
    </row>
    <row r="384" spans="1:4" hidden="1" x14ac:dyDescent="0.25">
      <c r="A384" s="25" t="s">
        <v>2214</v>
      </c>
      <c r="B384" s="72">
        <v>320760</v>
      </c>
      <c r="C384" s="72">
        <f>ROUND(SUMIF(Sheet1!AE:AE,'dò giá'!A384,Sheet1!AR:AR),0)</f>
        <v>320760</v>
      </c>
      <c r="D384" s="74">
        <f t="shared" si="5"/>
        <v>0</v>
      </c>
    </row>
    <row r="385" spans="1:4" hidden="1" x14ac:dyDescent="0.25">
      <c r="A385" s="25" t="s">
        <v>2031</v>
      </c>
      <c r="B385" s="72">
        <v>1005385</v>
      </c>
      <c r="C385" s="72">
        <f>ROUND(SUMIF(Sheet1!AE:AE,'dò giá'!A385,Sheet1!AR:AR),0)</f>
        <v>1005385</v>
      </c>
      <c r="D385" s="74">
        <f t="shared" si="5"/>
        <v>0</v>
      </c>
    </row>
    <row r="386" spans="1:4" hidden="1" x14ac:dyDescent="0.25">
      <c r="A386" s="25" t="s">
        <v>1788</v>
      </c>
      <c r="B386" s="72">
        <v>480455</v>
      </c>
      <c r="C386" s="72">
        <f>ROUND(SUMIF(Sheet1!AE:AE,'dò giá'!A386,Sheet1!AR:AR),0)</f>
        <v>480455</v>
      </c>
      <c r="D386" s="74">
        <f t="shared" si="5"/>
        <v>0</v>
      </c>
    </row>
    <row r="387" spans="1:4" hidden="1" x14ac:dyDescent="0.25">
      <c r="A387" s="25" t="s">
        <v>2145</v>
      </c>
      <c r="B387" s="72">
        <v>98470</v>
      </c>
      <c r="C387" s="72">
        <f>ROUND(SUMIF(Sheet1!AE:AE,'dò giá'!A387,Sheet1!AR:AR),0)</f>
        <v>98470</v>
      </c>
      <c r="D387" s="74">
        <f t="shared" ref="D387:D450" si="6">B387-C387</f>
        <v>0</v>
      </c>
    </row>
    <row r="388" spans="1:4" hidden="1" x14ac:dyDescent="0.25">
      <c r="A388" s="25" t="s">
        <v>2148</v>
      </c>
      <c r="B388" s="72">
        <v>377166</v>
      </c>
      <c r="C388" s="72">
        <f>ROUND(SUMIF(Sheet1!AE:AE,'dò giá'!A388,Sheet1!AR:AR),0)</f>
        <v>377166</v>
      </c>
      <c r="D388" s="74">
        <f t="shared" si="6"/>
        <v>0</v>
      </c>
    </row>
    <row r="389" spans="1:4" hidden="1" x14ac:dyDescent="0.25">
      <c r="A389" s="25" t="s">
        <v>2379</v>
      </c>
      <c r="B389" s="72">
        <v>302680</v>
      </c>
      <c r="C389" s="72">
        <f>ROUND(SUMIF(Sheet1!AE:AE,'dò giá'!A389,Sheet1!AR:AR),0)</f>
        <v>302680</v>
      </c>
      <c r="D389" s="74">
        <f t="shared" si="6"/>
        <v>0</v>
      </c>
    </row>
    <row r="390" spans="1:4" hidden="1" x14ac:dyDescent="0.25">
      <c r="A390" s="25" t="s">
        <v>2238</v>
      </c>
      <c r="B390" s="72">
        <v>1645224</v>
      </c>
      <c r="C390" s="72">
        <f>ROUND(SUMIF(Sheet1!AE:AE,'dò giá'!A390,Sheet1!AR:AR),0)</f>
        <v>1645224</v>
      </c>
      <c r="D390" s="74">
        <f t="shared" si="6"/>
        <v>0</v>
      </c>
    </row>
    <row r="391" spans="1:4" hidden="1" x14ac:dyDescent="0.25">
      <c r="A391" s="25" t="s">
        <v>2169</v>
      </c>
      <c r="B391" s="72">
        <v>53460</v>
      </c>
      <c r="C391" s="72">
        <f>ROUND(SUMIF(Sheet1!AE:AE,'dò giá'!A391,Sheet1!AR:AR),0)</f>
        <v>53460</v>
      </c>
      <c r="D391" s="74">
        <f t="shared" si="6"/>
        <v>0</v>
      </c>
    </row>
    <row r="392" spans="1:4" hidden="1" x14ac:dyDescent="0.25">
      <c r="A392" s="25" t="s">
        <v>1776</v>
      </c>
      <c r="B392" s="72">
        <v>937040</v>
      </c>
      <c r="C392" s="72">
        <f>ROUND(SUMIF(Sheet1!AE:AE,'dò giá'!A392,Sheet1!AR:AR),0)</f>
        <v>937040</v>
      </c>
      <c r="D392" s="74">
        <f t="shared" si="6"/>
        <v>0</v>
      </c>
    </row>
    <row r="393" spans="1:4" hidden="1" x14ac:dyDescent="0.25">
      <c r="A393" s="25" t="s">
        <v>1890</v>
      </c>
      <c r="B393" s="72">
        <v>590910</v>
      </c>
      <c r="C393" s="72">
        <f>ROUND(SUMIF(Sheet1!AE:AE,'dò giá'!A393,Sheet1!AR:AR),0)</f>
        <v>590910</v>
      </c>
      <c r="D393" s="74">
        <f t="shared" si="6"/>
        <v>0</v>
      </c>
    </row>
    <row r="394" spans="1:4" hidden="1" x14ac:dyDescent="0.25">
      <c r="A394" s="25" t="s">
        <v>2184</v>
      </c>
      <c r="B394" s="72">
        <v>133650</v>
      </c>
      <c r="C394" s="72">
        <f>ROUND(SUMIF(Sheet1!AE:AE,'dò giá'!A394,Sheet1!AR:AR),0)</f>
        <v>133650</v>
      </c>
      <c r="D394" s="74">
        <f t="shared" si="6"/>
        <v>0</v>
      </c>
    </row>
    <row r="395" spans="1:4" hidden="1" x14ac:dyDescent="0.25">
      <c r="A395" s="25" t="s">
        <v>1881</v>
      </c>
      <c r="B395" s="72">
        <v>461919</v>
      </c>
      <c r="C395" s="72">
        <f>ROUND(SUMIF(Sheet1!AE:AE,'dò giá'!A395,Sheet1!AR:AR),0)</f>
        <v>461919</v>
      </c>
      <c r="D395" s="74">
        <f t="shared" si="6"/>
        <v>0</v>
      </c>
    </row>
    <row r="396" spans="1:4" hidden="1" x14ac:dyDescent="0.25">
      <c r="A396" s="25" t="s">
        <v>1956</v>
      </c>
      <c r="B396" s="72">
        <v>54197</v>
      </c>
      <c r="C396" s="72">
        <f>ROUND(SUMIF(Sheet1!AE:AE,'dò giá'!A396,Sheet1!AR:AR),0)</f>
        <v>54197</v>
      </c>
      <c r="D396" s="74">
        <f t="shared" si="6"/>
        <v>0</v>
      </c>
    </row>
    <row r="397" spans="1:4" hidden="1" x14ac:dyDescent="0.25">
      <c r="A397" s="25" t="s">
        <v>2337</v>
      </c>
      <c r="B397" s="72">
        <v>53460</v>
      </c>
      <c r="C397" s="72">
        <f>ROUND(SUMIF(Sheet1!AE:AE,'dò giá'!A397,Sheet1!AR:AR),0)</f>
        <v>53460</v>
      </c>
      <c r="D397" s="74">
        <f t="shared" si="6"/>
        <v>0</v>
      </c>
    </row>
    <row r="398" spans="1:4" hidden="1" x14ac:dyDescent="0.25">
      <c r="A398" s="25" t="s">
        <v>1989</v>
      </c>
      <c r="B398" s="72">
        <v>1515738</v>
      </c>
      <c r="C398" s="72">
        <f>ROUND(SUMIF(Sheet1!AE:AE,'dò giá'!A398,Sheet1!AR:AR),0)</f>
        <v>1515738</v>
      </c>
      <c r="D398" s="74">
        <f t="shared" si="6"/>
        <v>0</v>
      </c>
    </row>
    <row r="399" spans="1:4" hidden="1" x14ac:dyDescent="0.25">
      <c r="A399" s="25" t="s">
        <v>2331</v>
      </c>
      <c r="B399" s="72">
        <v>40738</v>
      </c>
      <c r="C399" s="72">
        <f>ROUND(SUMIF(Sheet1!AE:AE,'dò giá'!A399,Sheet1!AR:AR),0)</f>
        <v>40738</v>
      </c>
      <c r="D399" s="74">
        <f t="shared" si="6"/>
        <v>0</v>
      </c>
    </row>
    <row r="400" spans="1:4" hidden="1" x14ac:dyDescent="0.25">
      <c r="A400" s="25" t="s">
        <v>2199</v>
      </c>
      <c r="B400" s="72">
        <v>108393</v>
      </c>
      <c r="C400" s="72">
        <f>ROUND(SUMIF(Sheet1!AE:AE,'dò giá'!A400,Sheet1!AR:AR),0)</f>
        <v>108393</v>
      </c>
      <c r="D400" s="74">
        <f t="shared" si="6"/>
        <v>0</v>
      </c>
    </row>
    <row r="401" spans="1:4" hidden="1" x14ac:dyDescent="0.25">
      <c r="A401" s="25" t="s">
        <v>2226</v>
      </c>
      <c r="B401" s="72">
        <v>289120</v>
      </c>
      <c r="C401" s="72">
        <f>ROUND(SUMIF(Sheet1!AE:AE,'dò giá'!A401,Sheet1!AR:AR),0)</f>
        <v>289120</v>
      </c>
      <c r="D401" s="74">
        <f t="shared" si="6"/>
        <v>0</v>
      </c>
    </row>
    <row r="402" spans="1:4" hidden="1" x14ac:dyDescent="0.25">
      <c r="A402" s="25" t="s">
        <v>1968</v>
      </c>
      <c r="B402" s="72">
        <v>40738</v>
      </c>
      <c r="C402" s="72">
        <f>ROUND(SUMIF(Sheet1!AE:AE,'dò giá'!A402,Sheet1!AR:AR),0)</f>
        <v>40738</v>
      </c>
      <c r="D402" s="74">
        <f t="shared" si="6"/>
        <v>0</v>
      </c>
    </row>
    <row r="403" spans="1:4" hidden="1" x14ac:dyDescent="0.25">
      <c r="A403" s="25" t="s">
        <v>1695</v>
      </c>
      <c r="B403" s="72">
        <v>79305</v>
      </c>
      <c r="C403" s="72">
        <f>ROUND(SUMIF(Sheet1!AE:AE,'dò giá'!A403,Sheet1!AR:AR),0)</f>
        <v>79305</v>
      </c>
      <c r="D403" s="74">
        <f t="shared" si="6"/>
        <v>0</v>
      </c>
    </row>
    <row r="404" spans="1:4" hidden="1" x14ac:dyDescent="0.25">
      <c r="A404" s="25" t="s">
        <v>2136</v>
      </c>
      <c r="B404" s="72">
        <v>1064031</v>
      </c>
      <c r="C404" s="72">
        <f>ROUND(SUMIF(Sheet1!AE:AE,'dò giá'!A404,Sheet1!AR:AR),0)</f>
        <v>1064031</v>
      </c>
      <c r="D404" s="74">
        <f t="shared" si="6"/>
        <v>0</v>
      </c>
    </row>
    <row r="405" spans="1:4" hidden="1" x14ac:dyDescent="0.25">
      <c r="A405" s="25" t="s">
        <v>2193</v>
      </c>
      <c r="B405" s="72">
        <v>159495</v>
      </c>
      <c r="C405" s="72">
        <f>ROUND(SUMIF(Sheet1!AE:AE,'dò giá'!A405,Sheet1!AR:AR),0)</f>
        <v>159495</v>
      </c>
      <c r="D405" s="74">
        <f t="shared" si="6"/>
        <v>0</v>
      </c>
    </row>
    <row r="406" spans="1:4" hidden="1" x14ac:dyDescent="0.25">
      <c r="A406" s="25" t="s">
        <v>2175</v>
      </c>
      <c r="B406" s="72">
        <v>359828</v>
      </c>
      <c r="C406" s="72">
        <f>ROUND(SUMIF(Sheet1!AE:AE,'dò giá'!A406,Sheet1!AR:AR),0)</f>
        <v>359828</v>
      </c>
      <c r="D406" s="74">
        <f t="shared" si="6"/>
        <v>0</v>
      </c>
    </row>
    <row r="407" spans="1:4" hidden="1" x14ac:dyDescent="0.25">
      <c r="A407" s="25" t="s">
        <v>2163</v>
      </c>
      <c r="B407" s="72">
        <v>603593</v>
      </c>
      <c r="C407" s="72">
        <f>ROUND(SUMIF(Sheet1!AE:AE,'dò giá'!A407,Sheet1!AR:AR),0)</f>
        <v>603593</v>
      </c>
      <c r="D407" s="74">
        <f t="shared" si="6"/>
        <v>0</v>
      </c>
    </row>
    <row r="408" spans="1:4" hidden="1" x14ac:dyDescent="0.25">
      <c r="A408" s="25" t="s">
        <v>2364</v>
      </c>
      <c r="B408" s="72">
        <v>240570</v>
      </c>
      <c r="C408" s="72">
        <f>ROUND(SUMIF(Sheet1!AE:AE,'dò giá'!A408,Sheet1!AR:AR),0)</f>
        <v>240570</v>
      </c>
      <c r="D408" s="74">
        <f t="shared" si="6"/>
        <v>0</v>
      </c>
    </row>
    <row r="409" spans="1:4" hidden="1" x14ac:dyDescent="0.25">
      <c r="A409" s="25" t="s">
        <v>1962</v>
      </c>
      <c r="B409" s="72">
        <v>119943</v>
      </c>
      <c r="C409" s="72">
        <f>ROUND(SUMIF(Sheet1!AE:AE,'dò giá'!A409,Sheet1!AR:AR),0)</f>
        <v>119943</v>
      </c>
      <c r="D409" s="74">
        <f t="shared" si="6"/>
        <v>0</v>
      </c>
    </row>
    <row r="410" spans="1:4" hidden="1" x14ac:dyDescent="0.25">
      <c r="A410" s="25" t="s">
        <v>2361</v>
      </c>
      <c r="B410" s="72">
        <v>119943</v>
      </c>
      <c r="C410" s="72">
        <f>ROUND(SUMIF(Sheet1!AE:AE,'dò giá'!A410,Sheet1!AR:AR),0)</f>
        <v>119943</v>
      </c>
      <c r="D410" s="74">
        <f t="shared" si="6"/>
        <v>0</v>
      </c>
    </row>
    <row r="411" spans="1:4" hidden="1" x14ac:dyDescent="0.25">
      <c r="A411" s="25" t="s">
        <v>2349</v>
      </c>
      <c r="B411" s="72">
        <v>1364085</v>
      </c>
      <c r="C411" s="72">
        <f>ROUND(SUMIF(Sheet1!AE:AE,'dò giá'!A411,Sheet1!AR:AR),0)</f>
        <v>1364085</v>
      </c>
      <c r="D411" s="74">
        <f t="shared" si="6"/>
        <v>0</v>
      </c>
    </row>
    <row r="412" spans="1:4" hidden="1" x14ac:dyDescent="0.25">
      <c r="A412" s="25" t="s">
        <v>2367</v>
      </c>
      <c r="B412" s="72">
        <v>81475</v>
      </c>
      <c r="C412" s="72">
        <f>ROUND(SUMIF(Sheet1!AE:AE,'dò giá'!A412,Sheet1!AR:AR),0)</f>
        <v>81475</v>
      </c>
      <c r="D412" s="74">
        <f t="shared" si="6"/>
        <v>0</v>
      </c>
    </row>
    <row r="413" spans="1:4" hidden="1" x14ac:dyDescent="0.25">
      <c r="A413" s="25" t="s">
        <v>2358</v>
      </c>
      <c r="B413" s="72">
        <v>54197</v>
      </c>
      <c r="C413" s="72">
        <f>ROUND(SUMIF(Sheet1!AE:AE,'dò giá'!A413,Sheet1!AR:AR),0)</f>
        <v>54197</v>
      </c>
      <c r="D413" s="74">
        <f t="shared" si="6"/>
        <v>0</v>
      </c>
    </row>
    <row r="414" spans="1:4" hidden="1" x14ac:dyDescent="0.25">
      <c r="A414" s="25" t="s">
        <v>1959</v>
      </c>
      <c r="B414" s="72">
        <v>119943</v>
      </c>
      <c r="C414" s="72">
        <f>ROUND(SUMIF(Sheet1!AE:AE,'dò giá'!A414,Sheet1!AR:AR),0)</f>
        <v>119943</v>
      </c>
      <c r="D414" s="74">
        <f t="shared" si="6"/>
        <v>0</v>
      </c>
    </row>
    <row r="415" spans="1:4" hidden="1" x14ac:dyDescent="0.25">
      <c r="A415" s="25" t="s">
        <v>2223</v>
      </c>
      <c r="B415" s="72">
        <v>49235</v>
      </c>
      <c r="C415" s="72">
        <f>ROUND(SUMIF(Sheet1!AE:AE,'dò giá'!A415,Sheet1!AR:AR),0)</f>
        <v>49235</v>
      </c>
      <c r="D415" s="74">
        <f t="shared" si="6"/>
        <v>0</v>
      </c>
    </row>
    <row r="416" spans="1:4" hidden="1" x14ac:dyDescent="0.25">
      <c r="A416" s="25" t="s">
        <v>2220</v>
      </c>
      <c r="B416" s="72">
        <v>53460</v>
      </c>
      <c r="C416" s="72">
        <f>ROUND(SUMIF(Sheet1!AE:AE,'dò giá'!A416,Sheet1!AR:AR),0)</f>
        <v>53460</v>
      </c>
      <c r="D416" s="74">
        <f t="shared" si="6"/>
        <v>0</v>
      </c>
    </row>
    <row r="417" spans="1:4" hidden="1" x14ac:dyDescent="0.25">
      <c r="A417" s="25" t="s">
        <v>2298</v>
      </c>
      <c r="B417" s="72">
        <v>156816</v>
      </c>
      <c r="C417" s="72">
        <f>ROUND(SUMIF(Sheet1!AE:AE,'dò giá'!A417,Sheet1!AR:AR),0)</f>
        <v>156816</v>
      </c>
      <c r="D417" s="74">
        <f t="shared" si="6"/>
        <v>0</v>
      </c>
    </row>
    <row r="418" spans="1:4" hidden="1" x14ac:dyDescent="0.25">
      <c r="A418" s="25" t="s">
        <v>1635</v>
      </c>
      <c r="B418" s="72">
        <v>295410</v>
      </c>
      <c r="C418" s="72">
        <f>ROUND(SUMIF(Sheet1!AE:AE,'dò giá'!A418,Sheet1!AR:AR),0)</f>
        <v>295410</v>
      </c>
      <c r="D418" s="74">
        <f t="shared" si="6"/>
        <v>0</v>
      </c>
    </row>
    <row r="419" spans="1:4" hidden="1" x14ac:dyDescent="0.25">
      <c r="A419" s="25" t="s">
        <v>1725</v>
      </c>
      <c r="B419" s="72">
        <v>846428</v>
      </c>
      <c r="C419" s="72">
        <f>ROUND(SUMIF(Sheet1!AE:AE,'dò giá'!A419,Sheet1!AR:AR),0)</f>
        <v>846428</v>
      </c>
      <c r="D419" s="74">
        <f t="shared" si="6"/>
        <v>0</v>
      </c>
    </row>
    <row r="420" spans="1:4" hidden="1" x14ac:dyDescent="0.25">
      <c r="A420" s="25" t="s">
        <v>1887</v>
      </c>
      <c r="B420" s="72">
        <v>89973</v>
      </c>
      <c r="C420" s="72">
        <f>ROUND(SUMIF(Sheet1!AE:AE,'dò giá'!A420,Sheet1!AR:AR),0)</f>
        <v>89973</v>
      </c>
      <c r="D420" s="74">
        <f t="shared" si="6"/>
        <v>0</v>
      </c>
    </row>
    <row r="421" spans="1:4" hidden="1" x14ac:dyDescent="0.25">
      <c r="A421" s="25" t="s">
        <v>1650</v>
      </c>
      <c r="B421" s="72">
        <v>247879</v>
      </c>
      <c r="C421" s="72">
        <f>ROUND(SUMIF(Sheet1!AE:AE,'dò giá'!A421,Sheet1!AR:AR),0)</f>
        <v>247879</v>
      </c>
      <c r="D421" s="74">
        <f t="shared" si="6"/>
        <v>0</v>
      </c>
    </row>
    <row r="422" spans="1:4" hidden="1" x14ac:dyDescent="0.25">
      <c r="A422" s="25" t="s">
        <v>1665</v>
      </c>
      <c r="B422" s="72">
        <v>196940</v>
      </c>
      <c r="C422" s="72">
        <f>ROUND(SUMIF(Sheet1!AE:AE,'dò giá'!A422,Sheet1!AR:AR),0)</f>
        <v>196940</v>
      </c>
      <c r="D422" s="74">
        <f t="shared" si="6"/>
        <v>0</v>
      </c>
    </row>
    <row r="423" spans="1:4" hidden="1" x14ac:dyDescent="0.25">
      <c r="A423" s="25" t="s">
        <v>1764</v>
      </c>
      <c r="B423" s="72">
        <v>852619</v>
      </c>
      <c r="C423" s="72">
        <f>ROUND(SUMIF(Sheet1!AE:AE,'dò giá'!A423,Sheet1!AR:AR),0)</f>
        <v>852619</v>
      </c>
      <c r="D423" s="74">
        <f t="shared" si="6"/>
        <v>0</v>
      </c>
    </row>
    <row r="424" spans="1:4" hidden="1" x14ac:dyDescent="0.25">
      <c r="A424" s="25" t="s">
        <v>2100</v>
      </c>
      <c r="B424" s="72">
        <v>49235</v>
      </c>
      <c r="C424" s="72">
        <f>ROUND(SUMIF(Sheet1!AE:AE,'dò giá'!A424,Sheet1!AR:AR),0)</f>
        <v>49235</v>
      </c>
      <c r="D424" s="74">
        <f t="shared" si="6"/>
        <v>0</v>
      </c>
    </row>
    <row r="425" spans="1:4" hidden="1" x14ac:dyDescent="0.25">
      <c r="A425" s="25" t="s">
        <v>2082</v>
      </c>
      <c r="B425" s="72">
        <v>158611</v>
      </c>
      <c r="C425" s="72">
        <f>ROUND(SUMIF(Sheet1!AE:AE,'dò giá'!A425,Sheet1!AR:AR),0)</f>
        <v>158611</v>
      </c>
      <c r="D425" s="74">
        <f t="shared" si="6"/>
        <v>0</v>
      </c>
    </row>
    <row r="426" spans="1:4" hidden="1" x14ac:dyDescent="0.25">
      <c r="A426" s="25" t="s">
        <v>1827</v>
      </c>
      <c r="B426" s="72">
        <v>437638</v>
      </c>
      <c r="C426" s="72">
        <f>ROUND(SUMIF(Sheet1!AE:AE,'dò giá'!A426,Sheet1!AR:AR),0)</f>
        <v>437638</v>
      </c>
      <c r="D426" s="74">
        <f t="shared" si="6"/>
        <v>0</v>
      </c>
    </row>
    <row r="427" spans="1:4" hidden="1" x14ac:dyDescent="0.25">
      <c r="A427" s="25" t="s">
        <v>1668</v>
      </c>
      <c r="B427" s="72">
        <v>162950</v>
      </c>
      <c r="C427" s="72">
        <f>ROUND(SUMIF(Sheet1!AE:AE,'dò giá'!A427,Sheet1!AR:AR),0)</f>
        <v>162950</v>
      </c>
      <c r="D427" s="74">
        <f t="shared" si="6"/>
        <v>0</v>
      </c>
    </row>
    <row r="428" spans="1:4" hidden="1" x14ac:dyDescent="0.25">
      <c r="A428" s="25" t="s">
        <v>1620</v>
      </c>
      <c r="B428" s="72">
        <v>189868</v>
      </c>
      <c r="C428" s="72">
        <f>ROUND(SUMIF(Sheet1!AE:AE,'dò giá'!A428,Sheet1!AR:AR),0)</f>
        <v>189868</v>
      </c>
      <c r="D428" s="74">
        <f t="shared" si="6"/>
        <v>0</v>
      </c>
    </row>
    <row r="429" spans="1:4" hidden="1" x14ac:dyDescent="0.25">
      <c r="A429" s="25" t="s">
        <v>2127</v>
      </c>
      <c r="B429" s="72">
        <v>122213</v>
      </c>
      <c r="C429" s="72">
        <f>ROUND(SUMIF(Sheet1!AE:AE,'dò giá'!A429,Sheet1!AR:AR),0)</f>
        <v>122213</v>
      </c>
      <c r="D429" s="74">
        <f t="shared" si="6"/>
        <v>0</v>
      </c>
    </row>
    <row r="430" spans="1:4" hidden="1" x14ac:dyDescent="0.25">
      <c r="A430" s="25" t="s">
        <v>1950</v>
      </c>
      <c r="B430" s="72">
        <v>294082</v>
      </c>
      <c r="C430" s="72">
        <f>ROUND(SUMIF(Sheet1!AE:AE,'dò giá'!A430,Sheet1!AR:AR),0)</f>
        <v>294082</v>
      </c>
      <c r="D430" s="74">
        <f t="shared" si="6"/>
        <v>0</v>
      </c>
    </row>
    <row r="431" spans="1:4" hidden="1" x14ac:dyDescent="0.25">
      <c r="A431" s="25" t="s">
        <v>1980</v>
      </c>
      <c r="B431" s="72">
        <v>81475</v>
      </c>
      <c r="C431" s="72">
        <f>ROUND(SUMIF(Sheet1!AE:AE,'dò giá'!A431,Sheet1!AR:AR),0)</f>
        <v>81475</v>
      </c>
      <c r="D431" s="74">
        <f t="shared" si="6"/>
        <v>0</v>
      </c>
    </row>
    <row r="432" spans="1:4" hidden="1" x14ac:dyDescent="0.25">
      <c r="A432" s="25" t="s">
        <v>1965</v>
      </c>
      <c r="B432" s="72">
        <v>119943</v>
      </c>
      <c r="C432" s="72">
        <f>ROUND(SUMIF(Sheet1!AE:AE,'dò giá'!A432,Sheet1!AR:AR),0)</f>
        <v>119943</v>
      </c>
      <c r="D432" s="74">
        <f t="shared" si="6"/>
        <v>0</v>
      </c>
    </row>
    <row r="433" spans="1:4" hidden="1" x14ac:dyDescent="0.25">
      <c r="A433" s="25" t="s">
        <v>1983</v>
      </c>
      <c r="B433" s="72">
        <v>40738</v>
      </c>
      <c r="C433" s="72">
        <f>ROUND(SUMIF(Sheet1!AE:AE,'dò giá'!A433,Sheet1!AR:AR),0)</f>
        <v>40738</v>
      </c>
      <c r="D433" s="74">
        <f t="shared" si="6"/>
        <v>0</v>
      </c>
    </row>
    <row r="434" spans="1:4" hidden="1" x14ac:dyDescent="0.25">
      <c r="A434" s="25" t="s">
        <v>2391</v>
      </c>
      <c r="B434" s="72">
        <v>479771</v>
      </c>
      <c r="C434" s="72">
        <f>ROUND(SUMIF(Sheet1!AE:AE,'dò giá'!A434,Sheet1!AR:AR),0)</f>
        <v>479771</v>
      </c>
      <c r="D434" s="74">
        <f t="shared" si="6"/>
        <v>0</v>
      </c>
    </row>
    <row r="435" spans="1:4" hidden="1" x14ac:dyDescent="0.25">
      <c r="A435" s="25" t="s">
        <v>2427</v>
      </c>
      <c r="B435" s="72">
        <v>280623</v>
      </c>
      <c r="C435" s="72">
        <f>ROUND(SUMIF(Sheet1!AE:AE,'dò giá'!A435,Sheet1!AR:AR),0)</f>
        <v>280623</v>
      </c>
      <c r="D435" s="74">
        <f t="shared" si="6"/>
        <v>0</v>
      </c>
    </row>
    <row r="436" spans="1:4" hidden="1" x14ac:dyDescent="0.25">
      <c r="A436" s="25" t="s">
        <v>1719</v>
      </c>
      <c r="B436" s="72">
        <v>332612</v>
      </c>
      <c r="C436" s="72">
        <f>ROUND(SUMIF(Sheet1!AE:AE,'dò giá'!A436,Sheet1!AR:AR),0)</f>
        <v>332612</v>
      </c>
      <c r="D436" s="74">
        <f t="shared" si="6"/>
        <v>0</v>
      </c>
    </row>
    <row r="437" spans="1:4" hidden="1" x14ac:dyDescent="0.25">
      <c r="A437" s="25" t="s">
        <v>1692</v>
      </c>
      <c r="B437" s="72">
        <v>237916</v>
      </c>
      <c r="C437" s="72">
        <f>ROUND(SUMIF(Sheet1!AE:AE,'dò giá'!A437,Sheet1!AR:AR),0)</f>
        <v>237916</v>
      </c>
      <c r="D437" s="74">
        <f t="shared" si="6"/>
        <v>0</v>
      </c>
    </row>
    <row r="438" spans="1:4" hidden="1" x14ac:dyDescent="0.25">
      <c r="A438" s="25" t="s">
        <v>2025</v>
      </c>
      <c r="B438" s="72">
        <v>694588</v>
      </c>
      <c r="C438" s="72">
        <f>ROUND(SUMIF(Sheet1!AE:AE,'dò giá'!A438,Sheet1!AR:AR),0)</f>
        <v>694588</v>
      </c>
      <c r="D438" s="74">
        <f t="shared" si="6"/>
        <v>0</v>
      </c>
    </row>
    <row r="439" spans="1:4" hidden="1" x14ac:dyDescent="0.25">
      <c r="A439" s="25" t="s">
        <v>2046</v>
      </c>
      <c r="B439" s="72">
        <v>316511</v>
      </c>
      <c r="C439" s="72">
        <f>ROUND(SUMIF(Sheet1!AE:AE,'dò giá'!A439,Sheet1!AR:AR),0)</f>
        <v>316511</v>
      </c>
      <c r="D439" s="74">
        <f t="shared" si="6"/>
        <v>0</v>
      </c>
    </row>
    <row r="440" spans="1:4" hidden="1" x14ac:dyDescent="0.25">
      <c r="A440" s="25" t="s">
        <v>2112</v>
      </c>
      <c r="B440" s="72">
        <v>119943</v>
      </c>
      <c r="C440" s="72">
        <f>ROUND(SUMIF(Sheet1!AE:AE,'dò giá'!A440,Sheet1!AR:AR),0)</f>
        <v>119943</v>
      </c>
      <c r="D440" s="74">
        <f t="shared" si="6"/>
        <v>0</v>
      </c>
    </row>
    <row r="441" spans="1:4" hidden="1" x14ac:dyDescent="0.25">
      <c r="A441" s="25" t="s">
        <v>2283</v>
      </c>
      <c r="B441" s="72">
        <v>106920</v>
      </c>
      <c r="C441" s="72">
        <f>ROUND(SUMIF(Sheet1!AE:AE,'dò giá'!A441,Sheet1!AR:AR),0)</f>
        <v>106920</v>
      </c>
      <c r="D441" s="74">
        <f t="shared" si="6"/>
        <v>0</v>
      </c>
    </row>
    <row r="442" spans="1:4" hidden="1" x14ac:dyDescent="0.25">
      <c r="A442" s="25" t="s">
        <v>2178</v>
      </c>
      <c r="B442" s="72">
        <v>239885</v>
      </c>
      <c r="C442" s="72">
        <f>ROUND(SUMIF(Sheet1!AE:AE,'dò giá'!A442,Sheet1!AR:AR),0)</f>
        <v>239885</v>
      </c>
      <c r="D442" s="74">
        <f t="shared" si="6"/>
        <v>0</v>
      </c>
    </row>
    <row r="443" spans="1:4" hidden="1" x14ac:dyDescent="0.25">
      <c r="A443" s="25" t="s">
        <v>2157</v>
      </c>
      <c r="B443" s="72">
        <v>718852</v>
      </c>
      <c r="C443" s="72">
        <f>ROUND(SUMIF(Sheet1!AE:AE,'dò giá'!A443,Sheet1!AR:AR),0)</f>
        <v>718852</v>
      </c>
      <c r="D443" s="74">
        <f t="shared" si="6"/>
        <v>0</v>
      </c>
    </row>
    <row r="444" spans="1:4" hidden="1" x14ac:dyDescent="0.25">
      <c r="A444" s="25" t="s">
        <v>2313</v>
      </c>
      <c r="B444" s="72">
        <v>364992</v>
      </c>
      <c r="C444" s="72">
        <f>ROUND(SUMIF(Sheet1!AE:AE,'dò giá'!A444,Sheet1!AR:AR),0)</f>
        <v>364992</v>
      </c>
      <c r="D444" s="74">
        <f t="shared" si="6"/>
        <v>0</v>
      </c>
    </row>
    <row r="445" spans="1:4" hidden="1" x14ac:dyDescent="0.25">
      <c r="A445" s="25" t="s">
        <v>2289</v>
      </c>
      <c r="B445" s="72">
        <v>40738</v>
      </c>
      <c r="C445" s="72">
        <f>ROUND(SUMIF(Sheet1!AE:AE,'dò giá'!A445,Sheet1!AR:AR),0)</f>
        <v>40738</v>
      </c>
      <c r="D445" s="74">
        <f t="shared" si="6"/>
        <v>0</v>
      </c>
    </row>
    <row r="446" spans="1:4" hidden="1" x14ac:dyDescent="0.25">
      <c r="A446" s="25" t="s">
        <v>2295</v>
      </c>
      <c r="B446" s="72">
        <v>134387</v>
      </c>
      <c r="C446" s="72">
        <f>ROUND(SUMIF(Sheet1!AE:AE,'dò giá'!A446,Sheet1!AR:AR),0)</f>
        <v>134387</v>
      </c>
      <c r="D446" s="74">
        <f t="shared" si="6"/>
        <v>0</v>
      </c>
    </row>
    <row r="447" spans="1:4" hidden="1" x14ac:dyDescent="0.25">
      <c r="A447" s="25" t="s">
        <v>1923</v>
      </c>
      <c r="B447" s="72">
        <v>481140</v>
      </c>
      <c r="C447" s="72">
        <f>ROUND(SUMIF(Sheet1!AE:AE,'dò giá'!A447,Sheet1!AR:AR),0)</f>
        <v>481140</v>
      </c>
      <c r="D447" s="74">
        <f t="shared" si="6"/>
        <v>0</v>
      </c>
    </row>
    <row r="448" spans="1:4" hidden="1" x14ac:dyDescent="0.25">
      <c r="A448" s="25" t="s">
        <v>1875</v>
      </c>
      <c r="B448" s="72">
        <v>766260</v>
      </c>
      <c r="C448" s="72">
        <f>ROUND(SUMIF(Sheet1!AE:AE,'dò giá'!A448,Sheet1!AR:AR),0)</f>
        <v>766260</v>
      </c>
      <c r="D448" s="74">
        <f t="shared" si="6"/>
        <v>0</v>
      </c>
    </row>
    <row r="449" spans="1:4" hidden="1" x14ac:dyDescent="0.25">
      <c r="A449" s="25" t="s">
        <v>2418</v>
      </c>
      <c r="B449" s="72">
        <v>823576</v>
      </c>
      <c r="C449" s="72">
        <f>ROUND(SUMIF(Sheet1!AE:AE,'dò giá'!A449,Sheet1!AR:AR),0)</f>
        <v>823576</v>
      </c>
      <c r="D449" s="74">
        <f t="shared" si="6"/>
        <v>0</v>
      </c>
    </row>
    <row r="450" spans="1:4" hidden="1" x14ac:dyDescent="0.25">
      <c r="A450" s="25" t="s">
        <v>1902</v>
      </c>
      <c r="B450" s="72">
        <v>119943</v>
      </c>
      <c r="C450" s="72">
        <f>ROUND(SUMIF(Sheet1!AE:AE,'dò giá'!A450,Sheet1!AR:AR),0)</f>
        <v>119943</v>
      </c>
      <c r="D450" s="74">
        <f t="shared" si="6"/>
        <v>0</v>
      </c>
    </row>
    <row r="451" spans="1:4" hidden="1" x14ac:dyDescent="0.25">
      <c r="A451" s="25" t="s">
        <v>1896</v>
      </c>
      <c r="B451" s="72">
        <v>54197</v>
      </c>
      <c r="C451" s="72">
        <f>ROUND(SUMIF(Sheet1!AE:AE,'dò giá'!A451,Sheet1!AR:AR),0)</f>
        <v>54197</v>
      </c>
      <c r="D451" s="74">
        <f t="shared" ref="D451:D514" si="7">B451-C451</f>
        <v>0</v>
      </c>
    </row>
    <row r="452" spans="1:4" hidden="1" x14ac:dyDescent="0.25">
      <c r="A452" s="25" t="s">
        <v>2097</v>
      </c>
      <c r="B452" s="72">
        <v>239885</v>
      </c>
      <c r="C452" s="72">
        <f>ROUND(SUMIF(Sheet1!AE:AE,'dò giá'!A452,Sheet1!AR:AR),0)</f>
        <v>239885</v>
      </c>
      <c r="D452" s="74">
        <f t="shared" si="7"/>
        <v>0</v>
      </c>
    </row>
    <row r="453" spans="1:4" hidden="1" x14ac:dyDescent="0.25">
      <c r="A453" s="25" t="s">
        <v>1998</v>
      </c>
      <c r="B453" s="72">
        <v>79305</v>
      </c>
      <c r="C453" s="72">
        <f>ROUND(SUMIF(Sheet1!AE:AE,'dò giá'!A453,Sheet1!AR:AR),0)</f>
        <v>79305</v>
      </c>
      <c r="D453" s="74">
        <f t="shared" si="7"/>
        <v>0</v>
      </c>
    </row>
    <row r="454" spans="1:4" hidden="1" x14ac:dyDescent="0.25">
      <c r="A454" s="25" t="s">
        <v>1731</v>
      </c>
      <c r="B454" s="72">
        <v>239885</v>
      </c>
      <c r="C454" s="72">
        <f>ROUND(SUMIF(Sheet1!AE:AE,'dò giá'!A454,Sheet1!AR:AR),0)</f>
        <v>239885</v>
      </c>
      <c r="D454" s="74">
        <f t="shared" si="7"/>
        <v>0</v>
      </c>
    </row>
    <row r="455" spans="1:4" hidden="1" x14ac:dyDescent="0.25">
      <c r="A455" s="25" t="s">
        <v>3192</v>
      </c>
      <c r="B455" s="72">
        <v>240570</v>
      </c>
      <c r="C455" s="72">
        <f>ROUND(SUMIF(Sheet1!AE:AE,'dò giá'!A455,Sheet1!AR:AR),0)</f>
        <v>240570</v>
      </c>
      <c r="D455" s="74">
        <f t="shared" si="7"/>
        <v>0</v>
      </c>
    </row>
    <row r="456" spans="1:4" hidden="1" x14ac:dyDescent="0.25">
      <c r="A456" s="25" t="s">
        <v>2055</v>
      </c>
      <c r="B456" s="72">
        <v>119943</v>
      </c>
      <c r="C456" s="72">
        <f>ROUND(SUMIF(Sheet1!AE:AE,'dò giá'!A456,Sheet1!AR:AR),0)</f>
        <v>119943</v>
      </c>
      <c r="D456" s="74">
        <f t="shared" si="7"/>
        <v>0</v>
      </c>
    </row>
    <row r="457" spans="1:4" hidden="1" x14ac:dyDescent="0.25">
      <c r="A457" s="25" t="s">
        <v>1656</v>
      </c>
      <c r="B457" s="72">
        <v>49235</v>
      </c>
      <c r="C457" s="72">
        <f>ROUND(SUMIF(Sheet1!AE:AE,'dò giá'!A457,Sheet1!AR:AR),0)</f>
        <v>49235</v>
      </c>
      <c r="D457" s="74">
        <f t="shared" si="7"/>
        <v>0</v>
      </c>
    </row>
    <row r="458" spans="1:4" hidden="1" x14ac:dyDescent="0.25">
      <c r="A458" s="25" t="s">
        <v>2109</v>
      </c>
      <c r="B458" s="72">
        <v>156816</v>
      </c>
      <c r="C458" s="72">
        <f>ROUND(SUMIF(Sheet1!AE:AE,'dò giá'!A458,Sheet1!AR:AR),0)</f>
        <v>156816</v>
      </c>
      <c r="D458" s="74">
        <f t="shared" si="7"/>
        <v>0</v>
      </c>
    </row>
    <row r="459" spans="1:4" hidden="1" x14ac:dyDescent="0.25">
      <c r="A459" s="25" t="s">
        <v>1845</v>
      </c>
      <c r="B459" s="72">
        <v>244426</v>
      </c>
      <c r="C459" s="72">
        <f>ROUND(SUMIF(Sheet1!AE:AE,'dò giá'!A459,Sheet1!AR:AR),0)</f>
        <v>244426</v>
      </c>
      <c r="D459" s="74">
        <f t="shared" si="7"/>
        <v>0</v>
      </c>
    </row>
    <row r="460" spans="1:4" hidden="1" x14ac:dyDescent="0.25">
      <c r="A460" s="25" t="s">
        <v>1839</v>
      </c>
      <c r="B460" s="72">
        <v>203327</v>
      </c>
      <c r="C460" s="72">
        <f>ROUND(SUMIF(Sheet1!AE:AE,'dò giá'!A460,Sheet1!AR:AR),0)</f>
        <v>203327</v>
      </c>
      <c r="D460" s="74">
        <f t="shared" si="7"/>
        <v>0</v>
      </c>
    </row>
    <row r="461" spans="1:4" hidden="1" x14ac:dyDescent="0.25">
      <c r="A461" s="25" t="s">
        <v>1932</v>
      </c>
      <c r="B461" s="72">
        <v>372451</v>
      </c>
      <c r="C461" s="72">
        <f>ROUND(SUMIF(Sheet1!AE:AE,'dò giá'!A461,Sheet1!AR:AR),0)</f>
        <v>372451</v>
      </c>
      <c r="D461" s="74">
        <f t="shared" si="7"/>
        <v>0</v>
      </c>
    </row>
    <row r="462" spans="1:4" hidden="1" x14ac:dyDescent="0.25">
      <c r="A462" s="25" t="s">
        <v>1857</v>
      </c>
      <c r="B462" s="72">
        <v>108393</v>
      </c>
      <c r="C462" s="72">
        <f>ROUND(SUMIF(Sheet1!AE:AE,'dò giá'!A462,Sheet1!AR:AR),0)</f>
        <v>108393</v>
      </c>
      <c r="D462" s="74">
        <f t="shared" si="7"/>
        <v>0</v>
      </c>
    </row>
    <row r="463" spans="1:4" hidden="1" x14ac:dyDescent="0.25">
      <c r="A463" s="25" t="s">
        <v>1707</v>
      </c>
      <c r="B463" s="72">
        <v>54197</v>
      </c>
      <c r="C463" s="72">
        <f>ROUND(SUMIF(Sheet1!AE:AE,'dò giá'!A463,Sheet1!AR:AR),0)</f>
        <v>54197</v>
      </c>
      <c r="D463" s="74">
        <f t="shared" si="7"/>
        <v>0</v>
      </c>
    </row>
    <row r="464" spans="1:4" hidden="1" x14ac:dyDescent="0.25">
      <c r="A464" s="25" t="s">
        <v>2106</v>
      </c>
      <c r="B464" s="72">
        <v>122213</v>
      </c>
      <c r="C464" s="72">
        <f>ROUND(SUMIF(Sheet1!AE:AE,'dò giá'!A464,Sheet1!AR:AR),0)</f>
        <v>122213</v>
      </c>
      <c r="D464" s="74">
        <f t="shared" si="7"/>
        <v>0</v>
      </c>
    </row>
    <row r="465" spans="1:4" hidden="1" x14ac:dyDescent="0.25">
      <c r="A465" s="25" t="s">
        <v>2058</v>
      </c>
      <c r="B465" s="72">
        <v>79305</v>
      </c>
      <c r="C465" s="72">
        <f>ROUND(SUMIF(Sheet1!AE:AE,'dò giá'!A465,Sheet1!AR:AR),0)</f>
        <v>79305</v>
      </c>
      <c r="D465" s="74">
        <f t="shared" si="7"/>
        <v>0</v>
      </c>
    </row>
    <row r="466" spans="1:4" hidden="1" x14ac:dyDescent="0.25">
      <c r="A466" s="25" t="s">
        <v>2292</v>
      </c>
      <c r="B466" s="72">
        <v>160380</v>
      </c>
      <c r="C466" s="72">
        <f>ROUND(SUMIF(Sheet1!AE:AE,'dò giá'!A466,Sheet1!AR:AR),0)</f>
        <v>160380</v>
      </c>
      <c r="D466" s="74">
        <f t="shared" si="7"/>
        <v>0</v>
      </c>
    </row>
    <row r="467" spans="1:4" hidden="1" x14ac:dyDescent="0.25">
      <c r="A467" s="25" t="s">
        <v>2154</v>
      </c>
      <c r="B467" s="72">
        <v>40738</v>
      </c>
      <c r="C467" s="72">
        <f>ROUND(SUMIF(Sheet1!AE:AE,'dò giá'!A467,Sheet1!AR:AR),0)</f>
        <v>40738</v>
      </c>
      <c r="D467" s="74">
        <f t="shared" si="7"/>
        <v>0</v>
      </c>
    </row>
    <row r="468" spans="1:4" hidden="1" x14ac:dyDescent="0.25">
      <c r="A468" s="25" t="s">
        <v>2052</v>
      </c>
      <c r="B468" s="72">
        <v>119943</v>
      </c>
      <c r="C468" s="72">
        <f>ROUND(SUMIF(Sheet1!AE:AE,'dò giá'!A468,Sheet1!AR:AR),0)</f>
        <v>119943</v>
      </c>
      <c r="D468" s="74">
        <f t="shared" si="7"/>
        <v>0</v>
      </c>
    </row>
    <row r="469" spans="1:4" hidden="1" x14ac:dyDescent="0.25">
      <c r="A469" s="25" t="s">
        <v>2103</v>
      </c>
      <c r="B469" s="72">
        <v>54197</v>
      </c>
      <c r="C469" s="72">
        <f>ROUND(SUMIF(Sheet1!AE:AE,'dò giá'!A469,Sheet1!AR:AR),0)</f>
        <v>54197</v>
      </c>
      <c r="D469" s="74">
        <f t="shared" si="7"/>
        <v>0</v>
      </c>
    </row>
    <row r="470" spans="1:4" hidden="1" x14ac:dyDescent="0.25">
      <c r="A470" s="25" t="s">
        <v>1752</v>
      </c>
      <c r="B470" s="72">
        <v>525193</v>
      </c>
      <c r="C470" s="72">
        <f>ROUND(SUMIF(Sheet1!AE:AE,'dò giá'!A470,Sheet1!AR:AR),0)</f>
        <v>525193</v>
      </c>
      <c r="D470" s="74">
        <f t="shared" si="7"/>
        <v>0</v>
      </c>
    </row>
    <row r="471" spans="1:4" hidden="1" x14ac:dyDescent="0.25">
      <c r="A471" s="25" t="s">
        <v>1716</v>
      </c>
      <c r="B471" s="72">
        <v>81475</v>
      </c>
      <c r="C471" s="72">
        <f>ROUND(SUMIF(Sheet1!AE:AE,'dò giá'!A471,Sheet1!AR:AR),0)</f>
        <v>81475</v>
      </c>
      <c r="D471" s="74">
        <f t="shared" si="7"/>
        <v>0</v>
      </c>
    </row>
    <row r="472" spans="1:4" hidden="1" x14ac:dyDescent="0.25">
      <c r="A472" s="25" t="s">
        <v>1743</v>
      </c>
      <c r="B472" s="72">
        <v>119943</v>
      </c>
      <c r="C472" s="72">
        <f>ROUND(SUMIF(Sheet1!AE:AE,'dò giá'!A472,Sheet1!AR:AR),0)</f>
        <v>119943</v>
      </c>
      <c r="D472" s="74">
        <f t="shared" si="7"/>
        <v>0</v>
      </c>
    </row>
    <row r="473" spans="1:4" hidden="1" x14ac:dyDescent="0.25">
      <c r="A473" s="25" t="s">
        <v>2343</v>
      </c>
      <c r="B473" s="72">
        <v>206863</v>
      </c>
      <c r="C473" s="72">
        <f>ROUND(SUMIF(Sheet1!AE:AE,'dò giá'!A473,Sheet1!AR:AR),0)</f>
        <v>206863</v>
      </c>
      <c r="D473" s="74">
        <f t="shared" si="7"/>
        <v>0</v>
      </c>
    </row>
    <row r="474" spans="1:4" hidden="1" x14ac:dyDescent="0.25">
      <c r="A474" s="25" t="s">
        <v>1770</v>
      </c>
      <c r="B474" s="72">
        <v>119943</v>
      </c>
      <c r="C474" s="72">
        <f>ROUND(SUMIF(Sheet1!AE:AE,'dò giá'!A474,Sheet1!AR:AR),0)</f>
        <v>119943</v>
      </c>
      <c r="D474" s="74">
        <f t="shared" si="7"/>
        <v>0</v>
      </c>
    </row>
    <row r="475" spans="1:4" hidden="1" x14ac:dyDescent="0.25">
      <c r="A475" s="25" t="s">
        <v>1644</v>
      </c>
      <c r="B475" s="72">
        <v>79305</v>
      </c>
      <c r="C475" s="72">
        <f>ROUND(SUMIF(Sheet1!AE:AE,'dò giá'!A475,Sheet1!AR:AR),0)</f>
        <v>79305</v>
      </c>
      <c r="D475" s="74">
        <f t="shared" si="7"/>
        <v>0</v>
      </c>
    </row>
    <row r="476" spans="1:4" hidden="1" x14ac:dyDescent="0.25">
      <c r="A476" s="25" t="s">
        <v>2190</v>
      </c>
      <c r="B476" s="72">
        <v>160380</v>
      </c>
      <c r="C476" s="72">
        <f>ROUND(SUMIF(Sheet1!AE:AE,'dò giá'!A476,Sheet1!AR:AR),0)</f>
        <v>160380</v>
      </c>
      <c r="D476" s="74">
        <f t="shared" si="7"/>
        <v>0</v>
      </c>
    </row>
    <row r="477" spans="1:4" hidden="1" x14ac:dyDescent="0.25">
      <c r="A477" s="25" t="s">
        <v>2007</v>
      </c>
      <c r="B477" s="72">
        <v>239885</v>
      </c>
      <c r="C477" s="72">
        <f>ROUND(SUMIF(Sheet1!AE:AE,'dò giá'!A477,Sheet1!AR:AR),0)</f>
        <v>239885</v>
      </c>
      <c r="D477" s="74">
        <f t="shared" si="7"/>
        <v>0</v>
      </c>
    </row>
    <row r="478" spans="1:4" hidden="1" x14ac:dyDescent="0.25">
      <c r="A478" s="25" t="s">
        <v>1758</v>
      </c>
      <c r="B478" s="72">
        <v>203688</v>
      </c>
      <c r="C478" s="72">
        <f>ROUND(SUMIF(Sheet1!AE:AE,'dò giá'!A478,Sheet1!AR:AR),0)</f>
        <v>203688</v>
      </c>
      <c r="D478" s="74">
        <f t="shared" si="7"/>
        <v>0</v>
      </c>
    </row>
    <row r="479" spans="1:4" hidden="1" x14ac:dyDescent="0.25">
      <c r="A479" s="25" t="s">
        <v>2172</v>
      </c>
      <c r="B479" s="72">
        <v>321360</v>
      </c>
      <c r="C479" s="72">
        <f>ROUND(SUMIF(Sheet1!AE:AE,'dò giá'!A479,Sheet1!AR:AR),0)</f>
        <v>321360</v>
      </c>
      <c r="D479" s="74">
        <f t="shared" si="7"/>
        <v>0</v>
      </c>
    </row>
    <row r="480" spans="1:4" hidden="1" x14ac:dyDescent="0.25">
      <c r="A480" s="25" t="s">
        <v>2013</v>
      </c>
      <c r="B480" s="72">
        <v>700944</v>
      </c>
      <c r="C480" s="72">
        <f>ROUND(SUMIF(Sheet1!AE:AE,'dò giá'!A480,Sheet1!AR:AR),0)</f>
        <v>700944</v>
      </c>
      <c r="D480" s="74">
        <f t="shared" si="7"/>
        <v>0</v>
      </c>
    </row>
    <row r="481" spans="1:4" hidden="1" x14ac:dyDescent="0.25">
      <c r="A481" s="25" t="s">
        <v>1617</v>
      </c>
      <c r="B481" s="72">
        <v>239885</v>
      </c>
      <c r="C481" s="72">
        <f>ROUND(SUMIF(Sheet1!AE:AE,'dò giá'!A481,Sheet1!AR:AR),0)</f>
        <v>239885</v>
      </c>
      <c r="D481" s="74">
        <f t="shared" si="7"/>
        <v>0</v>
      </c>
    </row>
    <row r="482" spans="1:4" hidden="1" x14ac:dyDescent="0.25">
      <c r="A482" s="25" t="s">
        <v>2370</v>
      </c>
      <c r="B482" s="72">
        <v>211013</v>
      </c>
      <c r="C482" s="72">
        <f>ROUND(SUMIF(Sheet1!AE:AE,'dò giá'!A482,Sheet1!AR:AR),0)</f>
        <v>211013</v>
      </c>
      <c r="D482" s="74">
        <f t="shared" si="7"/>
        <v>0</v>
      </c>
    </row>
    <row r="483" spans="1:4" hidden="1" x14ac:dyDescent="0.25">
      <c r="A483" s="25" t="s">
        <v>2385</v>
      </c>
      <c r="B483" s="72">
        <v>211013</v>
      </c>
      <c r="C483" s="72">
        <f>ROUND(SUMIF(Sheet1!AE:AE,'dò giá'!A483,Sheet1!AR:AR),0)</f>
        <v>211013</v>
      </c>
      <c r="D483" s="74">
        <f t="shared" si="7"/>
        <v>0</v>
      </c>
    </row>
    <row r="484" spans="1:4" hidden="1" x14ac:dyDescent="0.25">
      <c r="A484" s="25" t="s">
        <v>1947</v>
      </c>
      <c r="B484" s="72">
        <v>359828</v>
      </c>
      <c r="C484" s="72">
        <f>ROUND(SUMIF(Sheet1!AE:AE,'dò giá'!A484,Sheet1!AR:AR),0)</f>
        <v>359828</v>
      </c>
      <c r="D484" s="74">
        <f t="shared" si="7"/>
        <v>0</v>
      </c>
    </row>
    <row r="485" spans="1:4" hidden="1" x14ac:dyDescent="0.25">
      <c r="A485" s="25" t="s">
        <v>1713</v>
      </c>
      <c r="B485" s="72">
        <v>54197</v>
      </c>
      <c r="C485" s="72">
        <f>ROUND(SUMIF(Sheet1!AE:AE,'dò giá'!A485,Sheet1!AR:AR),0)</f>
        <v>54197</v>
      </c>
      <c r="D485" s="74">
        <f t="shared" si="7"/>
        <v>0</v>
      </c>
    </row>
    <row r="486" spans="1:4" hidden="1" x14ac:dyDescent="0.25">
      <c r="A486" s="25" t="s">
        <v>1710</v>
      </c>
      <c r="B486" s="72">
        <v>119943</v>
      </c>
      <c r="C486" s="72">
        <f>ROUND(SUMIF(Sheet1!AE:AE,'dò giá'!A486,Sheet1!AR:AR),0)</f>
        <v>119943</v>
      </c>
      <c r="D486" s="74">
        <f t="shared" si="7"/>
        <v>0</v>
      </c>
    </row>
    <row r="487" spans="1:4" hidden="1" x14ac:dyDescent="0.25">
      <c r="A487" s="25" t="s">
        <v>2256</v>
      </c>
      <c r="B487" s="72">
        <v>108393</v>
      </c>
      <c r="C487" s="72">
        <f>ROUND(SUMIF(Sheet1!AE:AE,'dò giá'!A487,Sheet1!AR:AR),0)</f>
        <v>108393</v>
      </c>
      <c r="D487" s="74">
        <f t="shared" si="7"/>
        <v>0</v>
      </c>
    </row>
    <row r="488" spans="1:4" hidden="1" x14ac:dyDescent="0.25">
      <c r="A488" s="25" t="s">
        <v>1914</v>
      </c>
      <c r="B488" s="72">
        <v>173403</v>
      </c>
      <c r="C488" s="72">
        <f>ROUND(SUMIF(Sheet1!AE:AE,'dò giá'!A488,Sheet1!AR:AR),0)</f>
        <v>173403</v>
      </c>
      <c r="D488" s="74">
        <f t="shared" si="7"/>
        <v>0</v>
      </c>
    </row>
    <row r="489" spans="1:4" hidden="1" x14ac:dyDescent="0.25">
      <c r="A489" s="25" t="s">
        <v>1773</v>
      </c>
      <c r="B489" s="72">
        <v>239885</v>
      </c>
      <c r="C489" s="72">
        <f>ROUND(SUMIF(Sheet1!AE:AE,'dò giá'!A489,Sheet1!AR:AR),0)</f>
        <v>239885</v>
      </c>
      <c r="D489" s="74">
        <f t="shared" si="7"/>
        <v>0</v>
      </c>
    </row>
    <row r="490" spans="1:4" hidden="1" x14ac:dyDescent="0.25">
      <c r="A490" s="25" t="s">
        <v>2088</v>
      </c>
      <c r="B490" s="72">
        <v>238291</v>
      </c>
      <c r="C490" s="72">
        <f>ROUND(SUMIF(Sheet1!AE:AE,'dò giá'!A490,Sheet1!AR:AR),0)</f>
        <v>238291</v>
      </c>
      <c r="D490" s="74">
        <f t="shared" si="7"/>
        <v>0</v>
      </c>
    </row>
    <row r="491" spans="1:4" hidden="1" x14ac:dyDescent="0.25">
      <c r="A491" s="25" t="s">
        <v>1734</v>
      </c>
      <c r="B491" s="72">
        <v>147705</v>
      </c>
      <c r="C491" s="72">
        <f>ROUND(SUMIF(Sheet1!AE:AE,'dò giá'!A491,Sheet1!AR:AR),0)</f>
        <v>147705</v>
      </c>
      <c r="D491" s="74">
        <f t="shared" si="7"/>
        <v>0</v>
      </c>
    </row>
    <row r="492" spans="1:4" hidden="1" x14ac:dyDescent="0.25">
      <c r="A492" s="25" t="s">
        <v>1785</v>
      </c>
      <c r="B492" s="72">
        <v>122213</v>
      </c>
      <c r="C492" s="72">
        <f>ROUND(SUMIF(Sheet1!AE:AE,'dò giá'!A492,Sheet1!AR:AR),0)</f>
        <v>122213</v>
      </c>
      <c r="D492" s="74">
        <f t="shared" si="7"/>
        <v>0</v>
      </c>
    </row>
    <row r="493" spans="1:4" hidden="1" x14ac:dyDescent="0.25">
      <c r="A493" s="25" t="s">
        <v>1623</v>
      </c>
      <c r="B493" s="72">
        <v>491216</v>
      </c>
      <c r="C493" s="72">
        <f>ROUND(SUMIF(Sheet1!AE:AE,'dò giá'!A493,Sheet1!AR:AR),0)</f>
        <v>491216</v>
      </c>
      <c r="D493" s="74">
        <f t="shared" si="7"/>
        <v>0</v>
      </c>
    </row>
    <row r="494" spans="1:4" hidden="1" x14ac:dyDescent="0.25">
      <c r="A494" s="25" t="s">
        <v>2268</v>
      </c>
      <c r="B494" s="72">
        <v>240570</v>
      </c>
      <c r="C494" s="72">
        <f>ROUND(SUMIF(Sheet1!AE:AE,'dò giá'!A494,Sheet1!AR:AR),0)</f>
        <v>240570</v>
      </c>
      <c r="D494" s="74">
        <f t="shared" si="7"/>
        <v>0</v>
      </c>
    </row>
    <row r="495" spans="1:4" hidden="1" x14ac:dyDescent="0.25">
      <c r="A495" s="25" t="s">
        <v>1698</v>
      </c>
      <c r="B495" s="72">
        <v>40738</v>
      </c>
      <c r="C495" s="72">
        <f>ROUND(SUMIF(Sheet1!AE:AE,'dò giá'!A495,Sheet1!AR:AR),0)</f>
        <v>40738</v>
      </c>
      <c r="D495" s="74">
        <f t="shared" si="7"/>
        <v>0</v>
      </c>
    </row>
    <row r="496" spans="1:4" hidden="1" x14ac:dyDescent="0.25">
      <c r="A496" s="25" t="s">
        <v>2406</v>
      </c>
      <c r="B496" s="72">
        <v>162950</v>
      </c>
      <c r="C496" s="72">
        <f>ROUND(SUMIF(Sheet1!AE:AE,'dò giá'!A496,Sheet1!AR:AR),0)</f>
        <v>162950</v>
      </c>
      <c r="D496" s="74">
        <f t="shared" si="7"/>
        <v>0</v>
      </c>
    </row>
    <row r="497" spans="1:4" hidden="1" x14ac:dyDescent="0.25">
      <c r="A497" s="25" t="s">
        <v>1815</v>
      </c>
      <c r="B497" s="72">
        <v>178537</v>
      </c>
      <c r="C497" s="72">
        <f>ROUND(SUMIF(Sheet1!AE:AE,'dò giá'!A497,Sheet1!AR:AR),0)</f>
        <v>178537</v>
      </c>
      <c r="D497" s="74">
        <f t="shared" si="7"/>
        <v>0</v>
      </c>
    </row>
    <row r="498" spans="1:4" hidden="1" x14ac:dyDescent="0.25">
      <c r="A498" s="25" t="s">
        <v>2181</v>
      </c>
      <c r="B498" s="72">
        <v>160380</v>
      </c>
      <c r="C498" s="72">
        <f>ROUND(SUMIF(Sheet1!AE:AE,'dò giá'!A498,Sheet1!AR:AR),0)</f>
        <v>160380</v>
      </c>
      <c r="D498" s="74">
        <f t="shared" si="7"/>
        <v>0</v>
      </c>
    </row>
    <row r="499" spans="1:4" hidden="1" x14ac:dyDescent="0.25">
      <c r="A499" s="25" t="s">
        <v>2232</v>
      </c>
      <c r="B499" s="72">
        <v>364491</v>
      </c>
      <c r="C499" s="72">
        <f>ROUND(SUMIF(Sheet1!AE:AE,'dò giá'!A499,Sheet1!AR:AR),0)</f>
        <v>364491</v>
      </c>
      <c r="D499" s="74">
        <f t="shared" si="7"/>
        <v>0</v>
      </c>
    </row>
    <row r="500" spans="1:4" s="78" customFormat="1" x14ac:dyDescent="0.25">
      <c r="A500" s="75" t="s">
        <v>1629</v>
      </c>
      <c r="B500" s="76">
        <v>277571</v>
      </c>
      <c r="C500" s="76">
        <f>ROUND(SUMIF(Sheet1!AE:AE,'dò giá'!A500,Sheet1!AR:AR),0)</f>
        <v>359046</v>
      </c>
      <c r="D500" s="77">
        <f t="shared" si="7"/>
        <v>-81475</v>
      </c>
    </row>
    <row r="501" spans="1:4" hidden="1" x14ac:dyDescent="0.25">
      <c r="A501" s="25" t="s">
        <v>2430</v>
      </c>
      <c r="B501" s="72">
        <v>215862</v>
      </c>
      <c r="C501" s="72">
        <f>ROUND(SUMIF(Sheet1!AE:AE,'dò giá'!A501,Sheet1!AR:AR),0)</f>
        <v>215862</v>
      </c>
      <c r="D501" s="74">
        <f t="shared" si="7"/>
        <v>0</v>
      </c>
    </row>
    <row r="502" spans="1:4" hidden="1" x14ac:dyDescent="0.25">
      <c r="A502" s="25" t="s">
        <v>1836</v>
      </c>
      <c r="B502" s="72">
        <v>81475</v>
      </c>
      <c r="C502" s="72">
        <f>ROUND(SUMIF(Sheet1!AE:AE,'dò giá'!A502,Sheet1!AR:AR),0)</f>
        <v>81475</v>
      </c>
      <c r="D502" s="74">
        <f t="shared" si="7"/>
        <v>0</v>
      </c>
    </row>
    <row r="503" spans="1:4" hidden="1" x14ac:dyDescent="0.25">
      <c r="A503" s="25" t="s">
        <v>1938</v>
      </c>
      <c r="B503" s="72">
        <v>79305</v>
      </c>
      <c r="C503" s="72">
        <f>ROUND(SUMIF(Sheet1!AE:AE,'dò giá'!A503,Sheet1!AR:AR),0)</f>
        <v>79305</v>
      </c>
      <c r="D503" s="74">
        <f t="shared" si="7"/>
        <v>0</v>
      </c>
    </row>
    <row r="504" spans="1:4" hidden="1" x14ac:dyDescent="0.25">
      <c r="A504" s="25" t="s">
        <v>1818</v>
      </c>
      <c r="B504" s="72">
        <v>119943</v>
      </c>
      <c r="C504" s="72">
        <f>ROUND(SUMIF(Sheet1!AE:AE,'dò giá'!A504,Sheet1!AR:AR),0)</f>
        <v>119943</v>
      </c>
      <c r="D504" s="74">
        <f t="shared" si="7"/>
        <v>0</v>
      </c>
    </row>
    <row r="505" spans="1:4" hidden="1" x14ac:dyDescent="0.25">
      <c r="A505" s="25" t="s">
        <v>1746</v>
      </c>
      <c r="B505" s="72">
        <v>440610</v>
      </c>
      <c r="C505" s="72">
        <f>ROUND(SUMIF(Sheet1!AE:AE,'dò giá'!A505,Sheet1!AR:AR),0)</f>
        <v>440610</v>
      </c>
      <c r="D505" s="74">
        <f t="shared" si="7"/>
        <v>0</v>
      </c>
    </row>
    <row r="506" spans="1:4" hidden="1" x14ac:dyDescent="0.25">
      <c r="A506" s="25" t="s">
        <v>2073</v>
      </c>
      <c r="B506" s="72">
        <v>119943</v>
      </c>
      <c r="C506" s="72">
        <f>ROUND(SUMIF(Sheet1!AE:AE,'dò giá'!A506,Sheet1!AR:AR),0)</f>
        <v>119943</v>
      </c>
      <c r="D506" s="74">
        <f t="shared" si="7"/>
        <v>0</v>
      </c>
    </row>
    <row r="507" spans="1:4" hidden="1" x14ac:dyDescent="0.25">
      <c r="A507" s="25" t="s">
        <v>2001</v>
      </c>
      <c r="B507" s="72">
        <v>479771</v>
      </c>
      <c r="C507" s="72">
        <f>ROUND(SUMIF(Sheet1!AE:AE,'dò giá'!A507,Sheet1!AR:AR),0)</f>
        <v>479771</v>
      </c>
      <c r="D507" s="74">
        <f t="shared" si="7"/>
        <v>0</v>
      </c>
    </row>
    <row r="508" spans="1:4" hidden="1" x14ac:dyDescent="0.25">
      <c r="A508" s="25" t="s">
        <v>2394</v>
      </c>
      <c r="B508" s="72">
        <v>239885</v>
      </c>
      <c r="C508" s="72">
        <f>ROUND(SUMIF(Sheet1!AE:AE,'dò giá'!A508,Sheet1!AR:AR),0)</f>
        <v>239885</v>
      </c>
      <c r="D508" s="74">
        <f t="shared" si="7"/>
        <v>0</v>
      </c>
    </row>
    <row r="509" spans="1:4" hidden="1" x14ac:dyDescent="0.25">
      <c r="A509" s="25" t="s">
        <v>1686</v>
      </c>
      <c r="B509" s="72">
        <v>600897</v>
      </c>
      <c r="C509" s="72">
        <f>ROUND(SUMIF(Sheet1!AE:AE,'dò giá'!A509,Sheet1!AR:AR),0)</f>
        <v>600897</v>
      </c>
      <c r="D509" s="74">
        <f t="shared" si="7"/>
        <v>0</v>
      </c>
    </row>
    <row r="510" spans="1:4" hidden="1" x14ac:dyDescent="0.25">
      <c r="A510" s="25" t="s">
        <v>1995</v>
      </c>
      <c r="B510" s="72">
        <v>44634</v>
      </c>
      <c r="C510" s="72">
        <f>ROUND(SUMIF(Sheet1!AE:AE,'dò giá'!A510,Sheet1!AR:AR),0)</f>
        <v>44634</v>
      </c>
      <c r="D510" s="74">
        <f t="shared" si="7"/>
        <v>0</v>
      </c>
    </row>
    <row r="511" spans="1:4" hidden="1" x14ac:dyDescent="0.25">
      <c r="A511" s="25" t="s">
        <v>1917</v>
      </c>
      <c r="B511" s="72">
        <v>160380</v>
      </c>
      <c r="C511" s="72">
        <f>ROUND(SUMIF(Sheet1!AE:AE,'dò giá'!A511,Sheet1!AR:AR),0)</f>
        <v>160380</v>
      </c>
      <c r="D511" s="74">
        <f t="shared" si="7"/>
        <v>0</v>
      </c>
    </row>
    <row r="512" spans="1:4" hidden="1" x14ac:dyDescent="0.25">
      <c r="A512" s="25" t="s">
        <v>2286</v>
      </c>
      <c r="B512" s="72">
        <v>49235</v>
      </c>
      <c r="C512" s="72">
        <f>ROUND(SUMIF(Sheet1!AE:AE,'dò giá'!A512,Sheet1!AR:AR),0)</f>
        <v>49235</v>
      </c>
      <c r="D512" s="74">
        <f t="shared" si="7"/>
        <v>0</v>
      </c>
    </row>
    <row r="513" spans="1:4" hidden="1" x14ac:dyDescent="0.25">
      <c r="A513" s="25" t="s">
        <v>2400</v>
      </c>
      <c r="B513" s="72">
        <v>429126</v>
      </c>
      <c r="C513" s="72">
        <f>ROUND(SUMIF(Sheet1!AE:AE,'dò giá'!A513,Sheet1!AR:AR),0)</f>
        <v>429126</v>
      </c>
      <c r="D513" s="74">
        <f t="shared" si="7"/>
        <v>0</v>
      </c>
    </row>
    <row r="514" spans="1:4" hidden="1" x14ac:dyDescent="0.25">
      <c r="A514" s="25" t="s">
        <v>2043</v>
      </c>
      <c r="B514" s="72">
        <v>119943</v>
      </c>
      <c r="C514" s="72">
        <f>ROUND(SUMIF(Sheet1!AE:AE,'dò giá'!A514,Sheet1!AR:AR),0)</f>
        <v>119943</v>
      </c>
      <c r="D514" s="74">
        <f t="shared" si="7"/>
        <v>0</v>
      </c>
    </row>
    <row r="515" spans="1:4" hidden="1" x14ac:dyDescent="0.25">
      <c r="A515" s="25" t="s">
        <v>1911</v>
      </c>
      <c r="B515" s="72">
        <v>119943</v>
      </c>
      <c r="C515" s="72">
        <f>ROUND(SUMIF(Sheet1!AE:AE,'dò giá'!A515,Sheet1!AR:AR),0)</f>
        <v>119943</v>
      </c>
      <c r="D515" s="74">
        <f t="shared" ref="D515:D578" si="8">B515-C515</f>
        <v>0</v>
      </c>
    </row>
    <row r="516" spans="1:4" hidden="1" x14ac:dyDescent="0.25">
      <c r="A516" s="25" t="s">
        <v>1659</v>
      </c>
      <c r="B516" s="72">
        <v>414897</v>
      </c>
      <c r="C516" s="72">
        <f>ROUND(SUMIF(Sheet1!AE:AE,'dò giá'!A516,Sheet1!AR:AR),0)</f>
        <v>414897</v>
      </c>
      <c r="D516" s="74">
        <f t="shared" si="8"/>
        <v>0</v>
      </c>
    </row>
    <row r="517" spans="1:4" hidden="1" x14ac:dyDescent="0.25">
      <c r="A517" s="25" t="s">
        <v>1782</v>
      </c>
      <c r="B517" s="72">
        <v>49235</v>
      </c>
      <c r="C517" s="72">
        <f>ROUND(SUMIF(Sheet1!AE:AE,'dò giá'!A517,Sheet1!AR:AR),0)</f>
        <v>49235</v>
      </c>
      <c r="D517" s="74">
        <f t="shared" si="8"/>
        <v>0</v>
      </c>
    </row>
    <row r="518" spans="1:4" hidden="1" x14ac:dyDescent="0.25">
      <c r="A518" s="25" t="s">
        <v>1872</v>
      </c>
      <c r="B518" s="72">
        <v>239885</v>
      </c>
      <c r="C518" s="72">
        <f>ROUND(SUMIF(Sheet1!AE:AE,'dò giá'!A518,Sheet1!AR:AR),0)</f>
        <v>239885</v>
      </c>
      <c r="D518" s="74">
        <f t="shared" si="8"/>
        <v>0</v>
      </c>
    </row>
    <row r="519" spans="1:4" hidden="1" x14ac:dyDescent="0.25">
      <c r="A519" s="25" t="s">
        <v>1671</v>
      </c>
      <c r="B519" s="72">
        <v>80190</v>
      </c>
      <c r="C519" s="72">
        <f>ROUND(SUMIF(Sheet1!AE:AE,'dò giá'!A519,Sheet1!AR:AR),0)</f>
        <v>80190</v>
      </c>
      <c r="D519" s="74">
        <f t="shared" si="8"/>
        <v>0</v>
      </c>
    </row>
    <row r="520" spans="1:4" hidden="1" x14ac:dyDescent="0.25">
      <c r="A520" s="25" t="s">
        <v>1833</v>
      </c>
      <c r="B520" s="72">
        <v>119943</v>
      </c>
      <c r="C520" s="72">
        <f>ROUND(SUMIF(Sheet1!AE:AE,'dò giá'!A520,Sheet1!AR:AR),0)</f>
        <v>119943</v>
      </c>
      <c r="D520" s="74">
        <f t="shared" si="8"/>
        <v>0</v>
      </c>
    </row>
    <row r="521" spans="1:4" hidden="1" x14ac:dyDescent="0.25">
      <c r="A521" s="25" t="s">
        <v>1899</v>
      </c>
      <c r="B521" s="72">
        <v>119943</v>
      </c>
      <c r="C521" s="72">
        <f>ROUND(SUMIF(Sheet1!AE:AE,'dò giá'!A521,Sheet1!AR:AR),0)</f>
        <v>119943</v>
      </c>
      <c r="D521" s="74">
        <f t="shared" si="8"/>
        <v>0</v>
      </c>
    </row>
    <row r="522" spans="1:4" hidden="1" x14ac:dyDescent="0.25">
      <c r="A522" s="25" t="s">
        <v>1905</v>
      </c>
      <c r="B522" s="72">
        <v>491130</v>
      </c>
      <c r="C522" s="72">
        <f>ROUND(SUMIF(Sheet1!AE:AE,'dò giá'!A522,Sheet1!AR:AR),0)</f>
        <v>491130</v>
      </c>
      <c r="D522" s="74">
        <f t="shared" si="8"/>
        <v>0</v>
      </c>
    </row>
    <row r="523" spans="1:4" hidden="1" x14ac:dyDescent="0.25">
      <c r="A523" s="25" t="s">
        <v>2208</v>
      </c>
      <c r="B523" s="72">
        <v>549072</v>
      </c>
      <c r="C523" s="72">
        <f>ROUND(SUMIF(Sheet1!AE:AE,'dò giá'!A523,Sheet1!AR:AR),0)</f>
        <v>549072</v>
      </c>
      <c r="D523" s="74">
        <f t="shared" si="8"/>
        <v>0</v>
      </c>
    </row>
    <row r="524" spans="1:4" hidden="1" x14ac:dyDescent="0.25">
      <c r="A524" s="25" t="s">
        <v>2037</v>
      </c>
      <c r="B524" s="72">
        <v>44634</v>
      </c>
      <c r="C524" s="72">
        <f>ROUND(SUMIF(Sheet1!AE:AE,'dò giá'!A524,Sheet1!AR:AR),0)</f>
        <v>44634</v>
      </c>
      <c r="D524" s="74">
        <f t="shared" si="8"/>
        <v>0</v>
      </c>
    </row>
    <row r="525" spans="1:4" hidden="1" x14ac:dyDescent="0.25">
      <c r="A525" s="25" t="s">
        <v>2085</v>
      </c>
      <c r="B525" s="72">
        <v>108393</v>
      </c>
      <c r="C525" s="72">
        <f>ROUND(SUMIF(Sheet1!AE:AE,'dò giá'!A525,Sheet1!AR:AR),0)</f>
        <v>108393</v>
      </c>
      <c r="D525" s="74">
        <f t="shared" si="8"/>
        <v>0</v>
      </c>
    </row>
    <row r="526" spans="1:4" hidden="1" x14ac:dyDescent="0.25">
      <c r="A526" s="25" t="s">
        <v>2229</v>
      </c>
      <c r="B526" s="72">
        <v>119943</v>
      </c>
      <c r="C526" s="72">
        <f>ROUND(SUMIF(Sheet1!AE:AE,'dò giá'!A526,Sheet1!AR:AR),0)</f>
        <v>119943</v>
      </c>
      <c r="D526" s="74">
        <f t="shared" si="8"/>
        <v>0</v>
      </c>
    </row>
    <row r="527" spans="1:4" hidden="1" x14ac:dyDescent="0.25">
      <c r="A527" s="25" t="s">
        <v>2304</v>
      </c>
      <c r="B527" s="72">
        <v>158611</v>
      </c>
      <c r="C527" s="72">
        <f>ROUND(SUMIF(Sheet1!AE:AE,'dò giá'!A527,Sheet1!AR:AR),0)</f>
        <v>158611</v>
      </c>
      <c r="D527" s="74">
        <f t="shared" si="8"/>
        <v>0</v>
      </c>
    </row>
    <row r="528" spans="1:4" hidden="1" x14ac:dyDescent="0.25">
      <c r="A528" s="25" t="s">
        <v>2142</v>
      </c>
      <c r="B528" s="72">
        <v>119943</v>
      </c>
      <c r="C528" s="72">
        <f>ROUND(SUMIF(Sheet1!AE:AE,'dò giá'!A528,Sheet1!AR:AR),0)</f>
        <v>119943</v>
      </c>
      <c r="D528" s="74">
        <f t="shared" si="8"/>
        <v>0</v>
      </c>
    </row>
    <row r="529" spans="1:4" hidden="1" x14ac:dyDescent="0.25">
      <c r="A529" s="25" t="s">
        <v>2409</v>
      </c>
      <c r="B529" s="72">
        <v>162950</v>
      </c>
      <c r="C529" s="72">
        <f>ROUND(SUMIF(Sheet1!AE:AE,'dò giá'!A529,Sheet1!AR:AR),0)</f>
        <v>162950</v>
      </c>
      <c r="D529" s="74">
        <f t="shared" si="8"/>
        <v>0</v>
      </c>
    </row>
    <row r="530" spans="1:4" hidden="1" x14ac:dyDescent="0.25">
      <c r="A530" s="25" t="s">
        <v>2094</v>
      </c>
      <c r="B530" s="72">
        <v>40738</v>
      </c>
      <c r="C530" s="72">
        <f>ROUND(SUMIF(Sheet1!AE:AE,'dò giá'!A530,Sheet1!AR:AR),0)</f>
        <v>40738</v>
      </c>
      <c r="D530" s="74">
        <f t="shared" si="8"/>
        <v>0</v>
      </c>
    </row>
    <row r="531" spans="1:4" hidden="1" x14ac:dyDescent="0.25">
      <c r="A531" s="25" t="s">
        <v>2439</v>
      </c>
      <c r="B531" s="72">
        <v>196188</v>
      </c>
      <c r="C531" s="72">
        <f>ROUND(SUMIF(Sheet1!AE:AE,'dò giá'!A531,Sheet1!AR:AR),0)</f>
        <v>196188</v>
      </c>
      <c r="D531" s="74">
        <f t="shared" si="8"/>
        <v>0</v>
      </c>
    </row>
    <row r="532" spans="1:4" hidden="1" x14ac:dyDescent="0.25">
      <c r="A532" s="25" t="s">
        <v>2010</v>
      </c>
      <c r="B532" s="72">
        <v>49235</v>
      </c>
      <c r="C532" s="72">
        <f>ROUND(SUMIF(Sheet1!AE:AE,'dò giá'!A532,Sheet1!AR:AR),0)</f>
        <v>49235</v>
      </c>
      <c r="D532" s="74">
        <f t="shared" si="8"/>
        <v>0</v>
      </c>
    </row>
    <row r="533" spans="1:4" hidden="1" x14ac:dyDescent="0.25">
      <c r="A533" s="25" t="s">
        <v>2424</v>
      </c>
      <c r="B533" s="72">
        <v>239885</v>
      </c>
      <c r="C533" s="72">
        <f>ROUND(SUMIF(Sheet1!AE:AE,'dò giá'!A533,Sheet1!AR:AR),0)</f>
        <v>239885</v>
      </c>
      <c r="D533" s="74">
        <f t="shared" si="8"/>
        <v>0</v>
      </c>
    </row>
    <row r="534" spans="1:4" hidden="1" x14ac:dyDescent="0.25">
      <c r="A534" s="25" t="s">
        <v>1920</v>
      </c>
      <c r="B534" s="72">
        <v>119943</v>
      </c>
      <c r="C534" s="72">
        <f>ROUND(SUMIF(Sheet1!AE:AE,'dò giá'!A534,Sheet1!AR:AR),0)</f>
        <v>119943</v>
      </c>
      <c r="D534" s="74">
        <f t="shared" si="8"/>
        <v>0</v>
      </c>
    </row>
    <row r="535" spans="1:4" hidden="1" x14ac:dyDescent="0.25">
      <c r="A535" s="25" t="s">
        <v>2412</v>
      </c>
      <c r="B535" s="72">
        <v>122213</v>
      </c>
      <c r="C535" s="72">
        <f>ROUND(SUMIF(Sheet1!AE:AE,'dò giá'!A535,Sheet1!AR:AR),0)</f>
        <v>122213</v>
      </c>
      <c r="D535" s="74">
        <f t="shared" si="8"/>
        <v>0</v>
      </c>
    </row>
    <row r="536" spans="1:4" hidden="1" x14ac:dyDescent="0.25">
      <c r="A536" s="25" t="s">
        <v>2436</v>
      </c>
      <c r="B536" s="72">
        <v>160380</v>
      </c>
      <c r="C536" s="72">
        <f>ROUND(SUMIF(Sheet1!AE:AE,'dò giá'!A536,Sheet1!AR:AR),0)</f>
        <v>160380</v>
      </c>
      <c r="D536" s="74">
        <f t="shared" si="8"/>
        <v>0</v>
      </c>
    </row>
    <row r="537" spans="1:4" hidden="1" x14ac:dyDescent="0.25">
      <c r="A537" s="25" t="s">
        <v>2397</v>
      </c>
      <c r="B537" s="72">
        <v>108393</v>
      </c>
      <c r="C537" s="72">
        <f>ROUND(SUMIF(Sheet1!AE:AE,'dò giá'!A537,Sheet1!AR:AR),0)</f>
        <v>108393</v>
      </c>
      <c r="D537" s="74">
        <f t="shared" si="8"/>
        <v>0</v>
      </c>
    </row>
    <row r="538" spans="1:4" hidden="1" x14ac:dyDescent="0.25">
      <c r="A538" s="25" t="s">
        <v>1851</v>
      </c>
      <c r="B538" s="72">
        <v>119943</v>
      </c>
      <c r="C538" s="72">
        <f>ROUND(SUMIF(Sheet1!AE:AE,'dò giá'!A538,Sheet1!AR:AR),0)</f>
        <v>119943</v>
      </c>
      <c r="D538" s="74">
        <f t="shared" si="8"/>
        <v>0</v>
      </c>
    </row>
    <row r="539" spans="1:4" hidden="1" x14ac:dyDescent="0.25">
      <c r="A539" s="25" t="s">
        <v>1854</v>
      </c>
      <c r="B539" s="72">
        <v>359828</v>
      </c>
      <c r="C539" s="72">
        <f>ROUND(SUMIF(Sheet1!AE:AE,'dò giá'!A539,Sheet1!AR:AR),0)</f>
        <v>359828</v>
      </c>
      <c r="D539" s="74">
        <f t="shared" si="8"/>
        <v>0</v>
      </c>
    </row>
    <row r="540" spans="1:4" hidden="1" x14ac:dyDescent="0.25">
      <c r="A540" s="25" t="s">
        <v>1812</v>
      </c>
      <c r="B540" s="72">
        <v>122213</v>
      </c>
      <c r="C540" s="72">
        <f>ROUND(SUMIF(Sheet1!AE:AE,'dò giá'!A540,Sheet1!AR:AR),0)</f>
        <v>122213</v>
      </c>
      <c r="D540" s="74">
        <f t="shared" si="8"/>
        <v>0</v>
      </c>
    </row>
    <row r="541" spans="1:4" hidden="1" x14ac:dyDescent="0.25">
      <c r="A541" s="25" t="s">
        <v>1929</v>
      </c>
      <c r="B541" s="72">
        <v>119943</v>
      </c>
      <c r="C541" s="72">
        <f>ROUND(SUMIF(Sheet1!AE:AE,'dò giá'!A541,Sheet1!AR:AR),0)</f>
        <v>119943</v>
      </c>
      <c r="D541" s="74">
        <f t="shared" si="8"/>
        <v>0</v>
      </c>
    </row>
    <row r="542" spans="1:4" hidden="1" x14ac:dyDescent="0.25">
      <c r="A542" s="25" t="s">
        <v>2682</v>
      </c>
      <c r="B542" s="72">
        <v>160380</v>
      </c>
      <c r="C542" s="72">
        <f>ROUND(SUMIF(Sheet1!AE:AE,'dò giá'!A542,Sheet1!AR:AR),0)</f>
        <v>160380</v>
      </c>
      <c r="D542" s="74">
        <f t="shared" si="8"/>
        <v>0</v>
      </c>
    </row>
    <row r="543" spans="1:4" hidden="1" x14ac:dyDescent="0.25">
      <c r="A543" s="25" t="s">
        <v>3102</v>
      </c>
      <c r="B543" s="72">
        <v>246175</v>
      </c>
      <c r="C543" s="72">
        <f>ROUND(SUMIF(Sheet1!AE:AE,'dò giá'!A543,Sheet1!AR:AR),0)</f>
        <v>246175</v>
      </c>
      <c r="D543" s="74">
        <f t="shared" si="8"/>
        <v>0</v>
      </c>
    </row>
    <row r="544" spans="1:4" hidden="1" x14ac:dyDescent="0.25">
      <c r="A544" s="25" t="s">
        <v>3042</v>
      </c>
      <c r="B544" s="72">
        <v>108393</v>
      </c>
      <c r="C544" s="72">
        <f>ROUND(SUMIF(Sheet1!AE:AE,'dò giá'!A544,Sheet1!AR:AR),0)</f>
        <v>108393</v>
      </c>
      <c r="D544" s="74">
        <f t="shared" si="8"/>
        <v>0</v>
      </c>
    </row>
    <row r="545" spans="1:4" hidden="1" x14ac:dyDescent="0.25">
      <c r="A545" s="25" t="s">
        <v>2871</v>
      </c>
      <c r="B545" s="72">
        <v>107657</v>
      </c>
      <c r="C545" s="72">
        <f>ROUND(SUMIF(Sheet1!AE:AE,'dò giá'!A545,Sheet1!AR:AR),0)</f>
        <v>107657</v>
      </c>
      <c r="D545" s="74">
        <f t="shared" si="8"/>
        <v>0</v>
      </c>
    </row>
    <row r="546" spans="1:4" hidden="1" x14ac:dyDescent="0.25">
      <c r="A546" s="25" t="s">
        <v>2781</v>
      </c>
      <c r="B546" s="72">
        <v>40738</v>
      </c>
      <c r="C546" s="72">
        <f>ROUND(SUMIF(Sheet1!AE:AE,'dò giá'!A546,Sheet1!AR:AR),0)</f>
        <v>40738</v>
      </c>
      <c r="D546" s="74">
        <f t="shared" si="8"/>
        <v>0</v>
      </c>
    </row>
    <row r="547" spans="1:4" hidden="1" x14ac:dyDescent="0.25">
      <c r="A547" s="25" t="s">
        <v>2751</v>
      </c>
      <c r="B547" s="72">
        <v>49235</v>
      </c>
      <c r="C547" s="72">
        <f>ROUND(SUMIF(Sheet1!AE:AE,'dò giá'!A547,Sheet1!AR:AR),0)</f>
        <v>49235</v>
      </c>
      <c r="D547" s="74">
        <f t="shared" si="8"/>
        <v>0</v>
      </c>
    </row>
    <row r="548" spans="1:4" hidden="1" x14ac:dyDescent="0.25">
      <c r="A548" s="25" t="s">
        <v>2778</v>
      </c>
      <c r="B548" s="72">
        <v>119943</v>
      </c>
      <c r="C548" s="72">
        <f>ROUND(SUMIF(Sheet1!AE:AE,'dò giá'!A548,Sheet1!AR:AR),0)</f>
        <v>119943</v>
      </c>
      <c r="D548" s="74">
        <f t="shared" si="8"/>
        <v>0</v>
      </c>
    </row>
    <row r="549" spans="1:4" hidden="1" x14ac:dyDescent="0.25">
      <c r="A549" s="25" t="s">
        <v>2533</v>
      </c>
      <c r="B549" s="72">
        <v>553818</v>
      </c>
      <c r="C549" s="72">
        <f>ROUND(SUMIF(Sheet1!AE:AE,'dò giá'!A549,Sheet1!AR:AR),0)</f>
        <v>553818</v>
      </c>
      <c r="D549" s="74">
        <f t="shared" si="8"/>
        <v>0</v>
      </c>
    </row>
    <row r="550" spans="1:4" hidden="1" x14ac:dyDescent="0.25">
      <c r="A550" s="25" t="s">
        <v>2530</v>
      </c>
      <c r="B550" s="72">
        <v>119943</v>
      </c>
      <c r="C550" s="72">
        <f>ROUND(SUMIF(Sheet1!AE:AE,'dò giá'!A550,Sheet1!AR:AR),0)</f>
        <v>119943</v>
      </c>
      <c r="D550" s="74">
        <f t="shared" si="8"/>
        <v>0</v>
      </c>
    </row>
    <row r="551" spans="1:4" hidden="1" x14ac:dyDescent="0.25">
      <c r="A551" s="25" t="s">
        <v>2506</v>
      </c>
      <c r="B551" s="72">
        <v>359828</v>
      </c>
      <c r="C551" s="72">
        <f>ROUND(SUMIF(Sheet1!AE:AE,'dò giá'!A551,Sheet1!AR:AR),0)</f>
        <v>359828</v>
      </c>
      <c r="D551" s="74">
        <f t="shared" si="8"/>
        <v>0</v>
      </c>
    </row>
    <row r="552" spans="1:4" hidden="1" x14ac:dyDescent="0.25">
      <c r="A552" s="25" t="s">
        <v>2841</v>
      </c>
      <c r="B552" s="72">
        <v>119943</v>
      </c>
      <c r="C552" s="72">
        <f>ROUND(SUMIF(Sheet1!AE:AE,'dò giá'!A552,Sheet1!AR:AR),0)</f>
        <v>119943</v>
      </c>
      <c r="D552" s="74">
        <f t="shared" si="8"/>
        <v>0</v>
      </c>
    </row>
    <row r="553" spans="1:4" hidden="1" x14ac:dyDescent="0.25">
      <c r="A553" s="25" t="s">
        <v>3018</v>
      </c>
      <c r="B553" s="72">
        <v>246175</v>
      </c>
      <c r="C553" s="72">
        <f>ROUND(SUMIF(Sheet1!AE:AE,'dò giá'!A553,Sheet1!AR:AR),0)</f>
        <v>246175</v>
      </c>
      <c r="D553" s="74">
        <f t="shared" si="8"/>
        <v>0</v>
      </c>
    </row>
    <row r="554" spans="1:4" hidden="1" x14ac:dyDescent="0.25">
      <c r="A554" s="25" t="s">
        <v>2784</v>
      </c>
      <c r="B554" s="72">
        <v>400566</v>
      </c>
      <c r="C554" s="72">
        <f>ROUND(SUMIF(Sheet1!AE:AE,'dò giá'!A554,Sheet1!AR:AR),0)</f>
        <v>400566</v>
      </c>
      <c r="D554" s="74">
        <f t="shared" si="8"/>
        <v>0</v>
      </c>
    </row>
    <row r="555" spans="1:4" hidden="1" x14ac:dyDescent="0.25">
      <c r="A555" s="25" t="s">
        <v>3087</v>
      </c>
      <c r="B555" s="72">
        <v>89268</v>
      </c>
      <c r="C555" s="72">
        <f>ROUND(SUMIF(Sheet1!AE:AE,'dò giá'!A555,Sheet1!AR:AR),0)</f>
        <v>89268</v>
      </c>
      <c r="D555" s="74">
        <f t="shared" si="8"/>
        <v>0</v>
      </c>
    </row>
    <row r="556" spans="1:4" hidden="1" x14ac:dyDescent="0.25">
      <c r="A556" s="25" t="s">
        <v>3066</v>
      </c>
      <c r="B556" s="72">
        <v>40738</v>
      </c>
      <c r="C556" s="72">
        <f>ROUND(SUMIF(Sheet1!AE:AE,'dò giá'!A556,Sheet1!AR:AR),0)</f>
        <v>40738</v>
      </c>
      <c r="D556" s="74">
        <f t="shared" si="8"/>
        <v>0</v>
      </c>
    </row>
    <row r="557" spans="1:4" hidden="1" x14ac:dyDescent="0.25">
      <c r="A557" s="25" t="s">
        <v>2724</v>
      </c>
      <c r="B557" s="72">
        <v>174139</v>
      </c>
      <c r="C557" s="72">
        <f>ROUND(SUMIF(Sheet1!AE:AE,'dò giá'!A557,Sheet1!AR:AR),0)</f>
        <v>174139</v>
      </c>
      <c r="D557" s="74">
        <f t="shared" si="8"/>
        <v>0</v>
      </c>
    </row>
    <row r="558" spans="1:4" hidden="1" x14ac:dyDescent="0.25">
      <c r="A558" s="25" t="s">
        <v>3108</v>
      </c>
      <c r="B558" s="72">
        <v>54432</v>
      </c>
      <c r="C558" s="72">
        <f>ROUND(SUMIF(Sheet1!AE:AE,'dò giá'!A558,Sheet1!AR:AR),0)</f>
        <v>54432</v>
      </c>
      <c r="D558" s="74">
        <f t="shared" si="8"/>
        <v>0</v>
      </c>
    </row>
    <row r="559" spans="1:4" hidden="1" x14ac:dyDescent="0.25">
      <c r="A559" s="25" t="s">
        <v>3120</v>
      </c>
      <c r="B559" s="72">
        <v>80190</v>
      </c>
      <c r="C559" s="72">
        <f>ROUND(SUMIF(Sheet1!AE:AE,'dò giá'!A559,Sheet1!AR:AR),0)</f>
        <v>80190</v>
      </c>
      <c r="D559" s="74">
        <f t="shared" si="8"/>
        <v>0</v>
      </c>
    </row>
    <row r="560" spans="1:4" hidden="1" x14ac:dyDescent="0.25">
      <c r="A560" s="25" t="s">
        <v>2859</v>
      </c>
      <c r="B560" s="72">
        <v>108393</v>
      </c>
      <c r="C560" s="72">
        <f>ROUND(SUMIF(Sheet1!AE:AE,'dò giá'!A560,Sheet1!AR:AR),0)</f>
        <v>108393</v>
      </c>
      <c r="D560" s="74">
        <f t="shared" si="8"/>
        <v>0</v>
      </c>
    </row>
    <row r="561" spans="1:4" hidden="1" x14ac:dyDescent="0.25">
      <c r="A561" s="25" t="s">
        <v>2733</v>
      </c>
      <c r="B561" s="72">
        <v>133650</v>
      </c>
      <c r="C561" s="72">
        <f>ROUND(SUMIF(Sheet1!AE:AE,'dò giá'!A561,Sheet1!AR:AR),0)</f>
        <v>133650</v>
      </c>
      <c r="D561" s="74">
        <f t="shared" si="8"/>
        <v>0</v>
      </c>
    </row>
    <row r="562" spans="1:4" hidden="1" x14ac:dyDescent="0.25">
      <c r="A562" s="25" t="s">
        <v>2527</v>
      </c>
      <c r="B562" s="72">
        <v>81475</v>
      </c>
      <c r="C562" s="72">
        <f>ROUND(SUMIF(Sheet1!AE:AE,'dò giá'!A562,Sheet1!AR:AR),0)</f>
        <v>81475</v>
      </c>
      <c r="D562" s="74">
        <f t="shared" si="8"/>
        <v>0</v>
      </c>
    </row>
    <row r="563" spans="1:4" hidden="1" x14ac:dyDescent="0.25">
      <c r="A563" s="25" t="s">
        <v>2715</v>
      </c>
      <c r="B563" s="72">
        <v>76626</v>
      </c>
      <c r="C563" s="72">
        <f>ROUND(SUMIF(Sheet1!AE:AE,'dò giá'!A563,Sheet1!AR:AR),0)</f>
        <v>76626</v>
      </c>
      <c r="D563" s="74">
        <f t="shared" si="8"/>
        <v>0</v>
      </c>
    </row>
    <row r="564" spans="1:4" hidden="1" x14ac:dyDescent="0.25">
      <c r="A564" s="25" t="s">
        <v>3003</v>
      </c>
      <c r="B564" s="72">
        <v>239885</v>
      </c>
      <c r="C564" s="72">
        <f>ROUND(SUMIF(Sheet1!AE:AE,'dò giá'!A564,Sheet1!AR:AR),0)</f>
        <v>239885</v>
      </c>
      <c r="D564" s="74">
        <f t="shared" si="8"/>
        <v>0</v>
      </c>
    </row>
    <row r="565" spans="1:4" hidden="1" x14ac:dyDescent="0.25">
      <c r="A565" s="25" t="s">
        <v>2488</v>
      </c>
      <c r="B565" s="72">
        <v>474139</v>
      </c>
      <c r="C565" s="72">
        <f>ROUND(SUMIF(Sheet1!AE:AE,'dò giá'!A565,Sheet1!AR:AR),0)</f>
        <v>474139</v>
      </c>
      <c r="D565" s="74">
        <f t="shared" si="8"/>
        <v>0</v>
      </c>
    </row>
    <row r="566" spans="1:4" hidden="1" x14ac:dyDescent="0.25">
      <c r="A566" s="25" t="s">
        <v>3123</v>
      </c>
      <c r="B566" s="72">
        <v>174139</v>
      </c>
      <c r="C566" s="72">
        <f>ROUND(SUMIF(Sheet1!AE:AE,'dò giá'!A566,Sheet1!AR:AR),0)</f>
        <v>174139</v>
      </c>
      <c r="D566" s="74">
        <f t="shared" si="8"/>
        <v>0</v>
      </c>
    </row>
    <row r="567" spans="1:4" hidden="1" x14ac:dyDescent="0.25">
      <c r="A567" s="25" t="s">
        <v>2772</v>
      </c>
      <c r="B567" s="72">
        <v>89268</v>
      </c>
      <c r="C567" s="72">
        <f>ROUND(SUMIF(Sheet1!AE:AE,'dò giá'!A567,Sheet1!AR:AR),0)</f>
        <v>89268</v>
      </c>
      <c r="D567" s="74">
        <f t="shared" si="8"/>
        <v>0</v>
      </c>
    </row>
    <row r="568" spans="1:4" hidden="1" x14ac:dyDescent="0.25">
      <c r="A568" s="25" t="s">
        <v>2601</v>
      </c>
      <c r="B568" s="72">
        <v>1271550</v>
      </c>
      <c r="C568" s="72">
        <f>ROUND(SUMIF(Sheet1!AE:AE,'dò giá'!A568,Sheet1!AR:AR),0)</f>
        <v>1271550</v>
      </c>
      <c r="D568" s="74">
        <f t="shared" si="8"/>
        <v>0</v>
      </c>
    </row>
    <row r="569" spans="1:4" hidden="1" x14ac:dyDescent="0.25">
      <c r="A569" s="25" t="s">
        <v>2979</v>
      </c>
      <c r="B569" s="72">
        <v>40738</v>
      </c>
      <c r="C569" s="72">
        <f>ROUND(SUMIF(Sheet1!AE:AE,'dò giá'!A569,Sheet1!AR:AR),0)</f>
        <v>40738</v>
      </c>
      <c r="D569" s="74">
        <f t="shared" si="8"/>
        <v>0</v>
      </c>
    </row>
    <row r="570" spans="1:4" hidden="1" x14ac:dyDescent="0.25">
      <c r="A570" s="25" t="s">
        <v>2628</v>
      </c>
      <c r="B570" s="72">
        <v>359828</v>
      </c>
      <c r="C570" s="72">
        <f>ROUND(SUMIF(Sheet1!AE:AE,'dò giá'!A570,Sheet1!AR:AR),0)</f>
        <v>359828</v>
      </c>
      <c r="D570" s="74">
        <f t="shared" si="8"/>
        <v>0</v>
      </c>
    </row>
    <row r="571" spans="1:4" hidden="1" x14ac:dyDescent="0.25">
      <c r="A571" s="25" t="s">
        <v>2470</v>
      </c>
      <c r="B571" s="72">
        <v>348278</v>
      </c>
      <c r="C571" s="72">
        <f>ROUND(SUMIF(Sheet1!AE:AE,'dò giá'!A571,Sheet1!AR:AR),0)</f>
        <v>348278</v>
      </c>
      <c r="D571" s="74">
        <f t="shared" si="8"/>
        <v>0</v>
      </c>
    </row>
    <row r="572" spans="1:4" hidden="1" x14ac:dyDescent="0.25">
      <c r="A572" s="25" t="s">
        <v>3045</v>
      </c>
      <c r="B572" s="72">
        <v>432105</v>
      </c>
      <c r="C572" s="72">
        <f>ROUND(SUMIF(Sheet1!AE:AE,'dò giá'!A572,Sheet1!AR:AR),0)</f>
        <v>432105</v>
      </c>
      <c r="D572" s="74">
        <f t="shared" si="8"/>
        <v>0</v>
      </c>
    </row>
    <row r="573" spans="1:4" hidden="1" x14ac:dyDescent="0.25">
      <c r="A573" s="25" t="s">
        <v>3156</v>
      </c>
      <c r="B573" s="72">
        <v>199248</v>
      </c>
      <c r="C573" s="72">
        <f>ROUND(SUMIF(Sheet1!AE:AE,'dò giá'!A573,Sheet1!AR:AR),0)</f>
        <v>199248</v>
      </c>
      <c r="D573" s="74">
        <f t="shared" si="8"/>
        <v>0</v>
      </c>
    </row>
    <row r="574" spans="1:4" hidden="1" x14ac:dyDescent="0.25">
      <c r="A574" s="25" t="s">
        <v>2571</v>
      </c>
      <c r="B574" s="72">
        <v>241069</v>
      </c>
      <c r="C574" s="72">
        <f>ROUND(SUMIF(Sheet1!AE:AE,'dò giá'!A574,Sheet1!AR:AR),0)</f>
        <v>241069</v>
      </c>
      <c r="D574" s="74">
        <f t="shared" si="8"/>
        <v>0</v>
      </c>
    </row>
    <row r="575" spans="1:4" hidden="1" x14ac:dyDescent="0.25">
      <c r="A575" s="25" t="s">
        <v>2622</v>
      </c>
      <c r="B575" s="72">
        <v>422936</v>
      </c>
      <c r="C575" s="72">
        <f>ROUND(SUMIF(Sheet1!AE:AE,'dò giá'!A575,Sheet1!AR:AR),0)</f>
        <v>422936</v>
      </c>
      <c r="D575" s="74">
        <f t="shared" si="8"/>
        <v>0</v>
      </c>
    </row>
    <row r="576" spans="1:4" hidden="1" x14ac:dyDescent="0.25">
      <c r="A576" s="25" t="s">
        <v>2577</v>
      </c>
      <c r="B576" s="72">
        <v>882835</v>
      </c>
      <c r="C576" s="72">
        <f>ROUND(SUMIF(Sheet1!AE:AE,'dò giá'!A576,Sheet1!AR:AR),0)</f>
        <v>882835</v>
      </c>
      <c r="D576" s="74">
        <f t="shared" si="8"/>
        <v>0</v>
      </c>
    </row>
    <row r="577" spans="1:4" hidden="1" x14ac:dyDescent="0.25">
      <c r="A577" s="25" t="s">
        <v>2458</v>
      </c>
      <c r="B577" s="72">
        <v>880428</v>
      </c>
      <c r="C577" s="72">
        <f>ROUND(SUMIF(Sheet1!AE:AE,'dò giá'!A577,Sheet1!AR:AR),0)</f>
        <v>880428</v>
      </c>
      <c r="D577" s="74">
        <f t="shared" si="8"/>
        <v>0</v>
      </c>
    </row>
    <row r="578" spans="1:4" hidden="1" x14ac:dyDescent="0.25">
      <c r="A578" s="25" t="s">
        <v>2766</v>
      </c>
      <c r="B578" s="72">
        <v>250765</v>
      </c>
      <c r="C578" s="72">
        <f>ROUND(SUMIF(Sheet1!AE:AE,'dò giá'!A578,Sheet1!AR:AR),0)</f>
        <v>250765</v>
      </c>
      <c r="D578" s="74">
        <f t="shared" si="8"/>
        <v>0</v>
      </c>
    </row>
    <row r="579" spans="1:4" hidden="1" x14ac:dyDescent="0.25">
      <c r="A579" s="25" t="s">
        <v>2760</v>
      </c>
      <c r="B579" s="72">
        <v>400666</v>
      </c>
      <c r="C579" s="72">
        <f>ROUND(SUMIF(Sheet1!AE:AE,'dò giá'!A579,Sheet1!AR:AR),0)</f>
        <v>400666</v>
      </c>
      <c r="D579" s="74">
        <f t="shared" ref="D579:D642" si="9">B579-C579</f>
        <v>0</v>
      </c>
    </row>
    <row r="580" spans="1:4" hidden="1" x14ac:dyDescent="0.25">
      <c r="A580" s="25" t="s">
        <v>2568</v>
      </c>
      <c r="B580" s="72">
        <v>40738</v>
      </c>
      <c r="C580" s="72">
        <f>ROUND(SUMIF(Sheet1!AE:AE,'dò giá'!A580,Sheet1!AR:AR),0)</f>
        <v>40738</v>
      </c>
      <c r="D580" s="74">
        <f t="shared" si="9"/>
        <v>0</v>
      </c>
    </row>
    <row r="581" spans="1:4" hidden="1" x14ac:dyDescent="0.25">
      <c r="A581" s="25" t="s">
        <v>3150</v>
      </c>
      <c r="B581" s="72">
        <v>667772</v>
      </c>
      <c r="C581" s="72">
        <f>ROUND(SUMIF(Sheet1!AE:AE,'dò giá'!A581,Sheet1!AR:AR),0)</f>
        <v>667772</v>
      </c>
      <c r="D581" s="74">
        <f t="shared" si="9"/>
        <v>0</v>
      </c>
    </row>
    <row r="582" spans="1:4" hidden="1" x14ac:dyDescent="0.25">
      <c r="A582" s="25" t="s">
        <v>3174</v>
      </c>
      <c r="B582" s="72">
        <v>317222</v>
      </c>
      <c r="C582" s="72">
        <f>ROUND(SUMIF(Sheet1!AE:AE,'dò giá'!A582,Sheet1!AR:AR),0)</f>
        <v>317222</v>
      </c>
      <c r="D582" s="74">
        <f t="shared" si="9"/>
        <v>0</v>
      </c>
    </row>
    <row r="583" spans="1:4" hidden="1" x14ac:dyDescent="0.25">
      <c r="A583" s="25" t="s">
        <v>2649</v>
      </c>
      <c r="B583" s="72">
        <v>76626</v>
      </c>
      <c r="C583" s="72">
        <f>ROUND(SUMIF(Sheet1!AE:AE,'dò giá'!A583,Sheet1!AR:AR),0)</f>
        <v>76626</v>
      </c>
      <c r="D583" s="74">
        <f t="shared" si="9"/>
        <v>0</v>
      </c>
    </row>
    <row r="584" spans="1:4" hidden="1" x14ac:dyDescent="0.25">
      <c r="A584" s="25" t="s">
        <v>3006</v>
      </c>
      <c r="B584" s="72">
        <v>237916</v>
      </c>
      <c r="C584" s="72">
        <f>ROUND(SUMIF(Sheet1!AE:AE,'dò giá'!A584,Sheet1!AR:AR),0)</f>
        <v>237916</v>
      </c>
      <c r="D584" s="74">
        <f t="shared" si="9"/>
        <v>0</v>
      </c>
    </row>
    <row r="585" spans="1:4" hidden="1" x14ac:dyDescent="0.25">
      <c r="A585" s="25" t="s">
        <v>2613</v>
      </c>
      <c r="B585" s="72">
        <v>1455865</v>
      </c>
      <c r="C585" s="72">
        <f>ROUND(SUMIF(Sheet1!AE:AE,'dò giá'!A585,Sheet1!AR:AR),0)</f>
        <v>1455865</v>
      </c>
      <c r="D585" s="74">
        <f t="shared" si="9"/>
        <v>0</v>
      </c>
    </row>
    <row r="586" spans="1:4" hidden="1" x14ac:dyDescent="0.25">
      <c r="A586" s="25" t="s">
        <v>3030</v>
      </c>
      <c r="B586" s="72">
        <v>1167099</v>
      </c>
      <c r="C586" s="72">
        <f>ROUND(SUMIF(Sheet1!AE:AE,'dò giá'!A586,Sheet1!AR:AR),0)</f>
        <v>1167099</v>
      </c>
      <c r="D586" s="74">
        <f t="shared" si="9"/>
        <v>0</v>
      </c>
    </row>
    <row r="587" spans="1:4" hidden="1" x14ac:dyDescent="0.25">
      <c r="A587" s="25" t="s">
        <v>2916</v>
      </c>
      <c r="B587" s="72">
        <v>119943</v>
      </c>
      <c r="C587" s="72">
        <f>ROUND(SUMIF(Sheet1!AE:AE,'dò giá'!A587,Sheet1!AR:AR),0)</f>
        <v>119943</v>
      </c>
      <c r="D587" s="74">
        <f t="shared" si="9"/>
        <v>0</v>
      </c>
    </row>
    <row r="588" spans="1:4" hidden="1" x14ac:dyDescent="0.25">
      <c r="A588" s="25" t="s">
        <v>2562</v>
      </c>
      <c r="B588" s="72">
        <v>1005063</v>
      </c>
      <c r="C588" s="72">
        <f>ROUND(SUMIF(Sheet1!AE:AE,'dò giá'!A588,Sheet1!AR:AR),0)</f>
        <v>1005063</v>
      </c>
      <c r="D588" s="74">
        <f t="shared" si="9"/>
        <v>0</v>
      </c>
    </row>
    <row r="589" spans="1:4" hidden="1" x14ac:dyDescent="0.25">
      <c r="A589" s="25" t="s">
        <v>2862</v>
      </c>
      <c r="B589" s="72">
        <v>119943</v>
      </c>
      <c r="C589" s="72">
        <f>ROUND(SUMIF(Sheet1!AE:AE,'dò giá'!A589,Sheet1!AR:AR),0)</f>
        <v>119943</v>
      </c>
      <c r="D589" s="74">
        <f t="shared" si="9"/>
        <v>0</v>
      </c>
    </row>
    <row r="590" spans="1:4" hidden="1" x14ac:dyDescent="0.25">
      <c r="A590" s="25" t="s">
        <v>2640</v>
      </c>
      <c r="B590" s="72">
        <v>676339</v>
      </c>
      <c r="C590" s="72">
        <f>ROUND(SUMIF(Sheet1!AE:AE,'dò giá'!A590,Sheet1!AR:AR),0)</f>
        <v>676339</v>
      </c>
      <c r="D590" s="74">
        <f t="shared" si="9"/>
        <v>0</v>
      </c>
    </row>
    <row r="591" spans="1:4" hidden="1" x14ac:dyDescent="0.25">
      <c r="A591" s="25" t="s">
        <v>2958</v>
      </c>
      <c r="B591" s="72">
        <v>396321</v>
      </c>
      <c r="C591" s="72">
        <f>ROUND(SUMIF(Sheet1!AE:AE,'dò giá'!A591,Sheet1!AR:AR),0)</f>
        <v>396321</v>
      </c>
      <c r="D591" s="74">
        <f t="shared" si="9"/>
        <v>0</v>
      </c>
    </row>
    <row r="592" spans="1:4" hidden="1" x14ac:dyDescent="0.25">
      <c r="A592" s="25" t="s">
        <v>3024</v>
      </c>
      <c r="B592" s="72">
        <v>200133</v>
      </c>
      <c r="C592" s="72">
        <f>ROUND(SUMIF(Sheet1!AE:AE,'dò giá'!A592,Sheet1!AR:AR),0)</f>
        <v>200133</v>
      </c>
      <c r="D592" s="74">
        <f t="shared" si="9"/>
        <v>0</v>
      </c>
    </row>
    <row r="593" spans="1:4" hidden="1" x14ac:dyDescent="0.25">
      <c r="A593" s="25" t="s">
        <v>2679</v>
      </c>
      <c r="B593" s="72">
        <v>119943</v>
      </c>
      <c r="C593" s="72">
        <f>ROUND(SUMIF(Sheet1!AE:AE,'dò giá'!A593,Sheet1!AR:AR),0)</f>
        <v>119943</v>
      </c>
      <c r="D593" s="74">
        <f t="shared" si="9"/>
        <v>0</v>
      </c>
    </row>
    <row r="594" spans="1:4" hidden="1" x14ac:dyDescent="0.25">
      <c r="A594" s="25" t="s">
        <v>2892</v>
      </c>
      <c r="B594" s="72">
        <v>239885</v>
      </c>
      <c r="C594" s="72">
        <f>ROUND(SUMIF(Sheet1!AE:AE,'dò giá'!A594,Sheet1!AR:AR),0)</f>
        <v>239885</v>
      </c>
      <c r="D594" s="74">
        <f t="shared" si="9"/>
        <v>0</v>
      </c>
    </row>
    <row r="595" spans="1:4" hidden="1" x14ac:dyDescent="0.25">
      <c r="A595" s="25" t="s">
        <v>3189</v>
      </c>
      <c r="B595" s="72">
        <v>120928</v>
      </c>
      <c r="C595" s="72">
        <f>ROUND(SUMIF(Sheet1!AE:AE,'dò giá'!A595,Sheet1!AR:AR),0)</f>
        <v>120928</v>
      </c>
      <c r="D595" s="74">
        <f t="shared" si="9"/>
        <v>0</v>
      </c>
    </row>
    <row r="596" spans="1:4" hidden="1" x14ac:dyDescent="0.25">
      <c r="A596" s="25" t="s">
        <v>3162</v>
      </c>
      <c r="B596" s="72">
        <v>107657</v>
      </c>
      <c r="C596" s="72">
        <f>ROUND(SUMIF(Sheet1!AE:AE,'dò giá'!A596,Sheet1!AR:AR),0)</f>
        <v>107657</v>
      </c>
      <c r="D596" s="74">
        <f t="shared" si="9"/>
        <v>0</v>
      </c>
    </row>
    <row r="597" spans="1:4" hidden="1" x14ac:dyDescent="0.25">
      <c r="A597" s="25" t="s">
        <v>2805</v>
      </c>
      <c r="B597" s="72">
        <v>1436309</v>
      </c>
      <c r="C597" s="72">
        <f>ROUND(SUMIF(Sheet1!AE:AE,'dò giá'!A597,Sheet1!AR:AR),0)</f>
        <v>1436309</v>
      </c>
      <c r="D597" s="74">
        <f t="shared" si="9"/>
        <v>0</v>
      </c>
    </row>
    <row r="598" spans="1:4" hidden="1" x14ac:dyDescent="0.25">
      <c r="A598" s="25" t="s">
        <v>2691</v>
      </c>
      <c r="B598" s="72">
        <v>853196</v>
      </c>
      <c r="C598" s="72">
        <f>ROUND(SUMIF(Sheet1!AE:AE,'dò giá'!A598,Sheet1!AR:AR),0)</f>
        <v>853196</v>
      </c>
      <c r="D598" s="74">
        <f t="shared" si="9"/>
        <v>0</v>
      </c>
    </row>
    <row r="599" spans="1:4" hidden="1" x14ac:dyDescent="0.25">
      <c r="A599" s="25" t="s">
        <v>2553</v>
      </c>
      <c r="B599" s="72">
        <v>435593</v>
      </c>
      <c r="C599" s="72">
        <f>ROUND(SUMIF(Sheet1!AE:AE,'dò giá'!A599,Sheet1!AR:AR),0)</f>
        <v>435593</v>
      </c>
      <c r="D599" s="74">
        <f t="shared" si="9"/>
        <v>0</v>
      </c>
    </row>
    <row r="600" spans="1:4" hidden="1" x14ac:dyDescent="0.25">
      <c r="A600" s="25" t="s">
        <v>2503</v>
      </c>
      <c r="B600" s="72">
        <v>396527</v>
      </c>
      <c r="C600" s="72">
        <f>ROUND(SUMIF(Sheet1!AE:AE,'dò giá'!A600,Sheet1!AR:AR),0)</f>
        <v>396527</v>
      </c>
      <c r="D600" s="74">
        <f t="shared" si="9"/>
        <v>0</v>
      </c>
    </row>
    <row r="601" spans="1:4" hidden="1" x14ac:dyDescent="0.25">
      <c r="A601" s="25" t="s">
        <v>2509</v>
      </c>
      <c r="B601" s="72">
        <v>224331</v>
      </c>
      <c r="C601" s="72">
        <f>ROUND(SUMIF(Sheet1!AE:AE,'dò giá'!A601,Sheet1!AR:AR),0)</f>
        <v>224331</v>
      </c>
      <c r="D601" s="74">
        <f t="shared" si="9"/>
        <v>0</v>
      </c>
    </row>
    <row r="602" spans="1:4" hidden="1" x14ac:dyDescent="0.25">
      <c r="A602" s="25" t="s">
        <v>2589</v>
      </c>
      <c r="B602" s="72">
        <v>1397301</v>
      </c>
      <c r="C602" s="72">
        <f>ROUND(SUMIF(Sheet1!AE:AE,'dò giá'!A602,Sheet1!AR:AR),0)</f>
        <v>1397301</v>
      </c>
      <c r="D602" s="74">
        <f t="shared" si="9"/>
        <v>0</v>
      </c>
    </row>
    <row r="603" spans="1:4" hidden="1" x14ac:dyDescent="0.25">
      <c r="A603" s="25" t="s">
        <v>3201</v>
      </c>
      <c r="B603" s="72">
        <v>54197</v>
      </c>
      <c r="C603" s="72">
        <f>ROUND(SUMIF(Sheet1!AE:AE,'dò giá'!A603,Sheet1!AR:AR),0)</f>
        <v>54197</v>
      </c>
      <c r="D603" s="74">
        <f t="shared" si="9"/>
        <v>0</v>
      </c>
    </row>
    <row r="604" spans="1:4" hidden="1" x14ac:dyDescent="0.25">
      <c r="A604" s="25" t="s">
        <v>2646</v>
      </c>
      <c r="B604" s="72">
        <v>40738</v>
      </c>
      <c r="C604" s="72">
        <f>ROUND(SUMIF(Sheet1!AE:AE,'dò giá'!A604,Sheet1!AR:AR),0)</f>
        <v>40738</v>
      </c>
      <c r="D604" s="74">
        <f t="shared" si="9"/>
        <v>0</v>
      </c>
    </row>
    <row r="605" spans="1:4" hidden="1" x14ac:dyDescent="0.25">
      <c r="A605" s="25" t="s">
        <v>3090</v>
      </c>
      <c r="B605" s="72">
        <v>119943</v>
      </c>
      <c r="C605" s="72">
        <f>ROUND(SUMIF(Sheet1!AE:AE,'dò giá'!A605,Sheet1!AR:AR),0)</f>
        <v>119943</v>
      </c>
      <c r="D605" s="74">
        <f t="shared" si="9"/>
        <v>0</v>
      </c>
    </row>
    <row r="606" spans="1:4" hidden="1" x14ac:dyDescent="0.25">
      <c r="A606" s="25" t="s">
        <v>2883</v>
      </c>
      <c r="B606" s="72">
        <v>49235</v>
      </c>
      <c r="C606" s="72">
        <f>ROUND(SUMIF(Sheet1!AE:AE,'dò giá'!A606,Sheet1!AR:AR),0)</f>
        <v>49235</v>
      </c>
      <c r="D606" s="74">
        <f t="shared" si="9"/>
        <v>0</v>
      </c>
    </row>
    <row r="607" spans="1:4" hidden="1" x14ac:dyDescent="0.25">
      <c r="A607" s="25" t="s">
        <v>2452</v>
      </c>
      <c r="B607" s="72">
        <v>216786</v>
      </c>
      <c r="C607" s="72">
        <f>ROUND(SUMIF(Sheet1!AE:AE,'dò giá'!A607,Sheet1!AR:AR),0)</f>
        <v>216786</v>
      </c>
      <c r="D607" s="74">
        <f t="shared" si="9"/>
        <v>0</v>
      </c>
    </row>
    <row r="608" spans="1:4" hidden="1" x14ac:dyDescent="0.25">
      <c r="A608" s="25" t="s">
        <v>2521</v>
      </c>
      <c r="B608" s="72">
        <v>1002489</v>
      </c>
      <c r="C608" s="72">
        <f>ROUND(SUMIF(Sheet1!AE:AE,'dò giá'!A608,Sheet1!AR:AR),0)</f>
        <v>1002489</v>
      </c>
      <c r="D608" s="74">
        <f t="shared" si="9"/>
        <v>0</v>
      </c>
    </row>
    <row r="609" spans="1:4" hidden="1" x14ac:dyDescent="0.25">
      <c r="A609" s="25" t="s">
        <v>2539</v>
      </c>
      <c r="B609" s="72">
        <v>538488</v>
      </c>
      <c r="C609" s="72">
        <f>ROUND(SUMIF(Sheet1!AE:AE,'dò giá'!A609,Sheet1!AR:AR),0)</f>
        <v>538488</v>
      </c>
      <c r="D609" s="74">
        <f t="shared" si="9"/>
        <v>0</v>
      </c>
    </row>
    <row r="610" spans="1:4" hidden="1" x14ac:dyDescent="0.25">
      <c r="A610" s="25" t="s">
        <v>3228</v>
      </c>
      <c r="B610" s="72">
        <v>719656</v>
      </c>
      <c r="C610" s="72">
        <f>ROUND(SUMIF(Sheet1!AE:AE,'dò giá'!A610,Sheet1!AR:AR),0)</f>
        <v>719656</v>
      </c>
      <c r="D610" s="74">
        <f t="shared" si="9"/>
        <v>0</v>
      </c>
    </row>
    <row r="611" spans="1:4" hidden="1" x14ac:dyDescent="0.25">
      <c r="A611" s="25" t="s">
        <v>2934</v>
      </c>
      <c r="B611" s="72">
        <v>120534</v>
      </c>
      <c r="C611" s="72">
        <f>ROUND(SUMIF(Sheet1!AE:AE,'dò giá'!A611,Sheet1!AR:AR),0)</f>
        <v>120534</v>
      </c>
      <c r="D611" s="74">
        <f t="shared" si="9"/>
        <v>0</v>
      </c>
    </row>
    <row r="612" spans="1:4" hidden="1" x14ac:dyDescent="0.25">
      <c r="A612" s="25" t="s">
        <v>3231</v>
      </c>
      <c r="B612" s="72">
        <v>749723</v>
      </c>
      <c r="C612" s="72">
        <f>ROUND(SUMIF(Sheet1!AE:AE,'dò giá'!A612,Sheet1!AR:AR),0)</f>
        <v>749723</v>
      </c>
      <c r="D612" s="74">
        <f t="shared" si="9"/>
        <v>0</v>
      </c>
    </row>
    <row r="613" spans="1:4" hidden="1" x14ac:dyDescent="0.25">
      <c r="A613" s="25" t="s">
        <v>3081</v>
      </c>
      <c r="B613" s="72">
        <v>239885</v>
      </c>
      <c r="C613" s="72">
        <f>ROUND(SUMIF(Sheet1!AE:AE,'dò giá'!A613,Sheet1!AR:AR),0)</f>
        <v>239885</v>
      </c>
      <c r="D613" s="74">
        <f t="shared" si="9"/>
        <v>0</v>
      </c>
    </row>
    <row r="614" spans="1:4" hidden="1" x14ac:dyDescent="0.25">
      <c r="A614" s="25" t="s">
        <v>2826</v>
      </c>
      <c r="B614" s="72">
        <v>81475</v>
      </c>
      <c r="C614" s="72">
        <f>ROUND(SUMIF(Sheet1!AE:AE,'dò giá'!A614,Sheet1!AR:AR),0)</f>
        <v>81475</v>
      </c>
      <c r="D614" s="74">
        <f t="shared" si="9"/>
        <v>0</v>
      </c>
    </row>
    <row r="615" spans="1:4" hidden="1" x14ac:dyDescent="0.25">
      <c r="A615" s="25" t="s">
        <v>2823</v>
      </c>
      <c r="B615" s="72">
        <v>160380</v>
      </c>
      <c r="C615" s="72">
        <f>ROUND(SUMIF(Sheet1!AE:AE,'dò giá'!A615,Sheet1!AR:AR),0)</f>
        <v>160380</v>
      </c>
      <c r="D615" s="74">
        <f t="shared" si="9"/>
        <v>0</v>
      </c>
    </row>
    <row r="616" spans="1:4" hidden="1" x14ac:dyDescent="0.25">
      <c r="A616" s="25" t="s">
        <v>3195</v>
      </c>
      <c r="B616" s="72">
        <v>557580</v>
      </c>
      <c r="C616" s="72">
        <f>ROUND(SUMIF(Sheet1!AE:AE,'dò giá'!A616,Sheet1!AR:AR),0)</f>
        <v>557580</v>
      </c>
      <c r="D616" s="74">
        <f t="shared" si="9"/>
        <v>0</v>
      </c>
    </row>
    <row r="617" spans="1:4" hidden="1" x14ac:dyDescent="0.25">
      <c r="A617" s="25" t="s">
        <v>3075</v>
      </c>
      <c r="B617" s="72">
        <v>79305</v>
      </c>
      <c r="C617" s="72">
        <f>ROUND(SUMIF(Sheet1!AE:AE,'dò giá'!A617,Sheet1!AR:AR),0)</f>
        <v>79305</v>
      </c>
      <c r="D617" s="74">
        <f t="shared" si="9"/>
        <v>0</v>
      </c>
    </row>
    <row r="618" spans="1:4" hidden="1" x14ac:dyDescent="0.25">
      <c r="A618" s="25" t="s">
        <v>2544</v>
      </c>
      <c r="B618" s="72">
        <v>160680</v>
      </c>
      <c r="C618" s="72">
        <f>ROUND(SUMIF(Sheet1!AE:AE,'dò giá'!A618,Sheet1!AR:AR),0)</f>
        <v>160680</v>
      </c>
      <c r="D618" s="74">
        <f t="shared" si="9"/>
        <v>0</v>
      </c>
    </row>
    <row r="619" spans="1:4" hidden="1" x14ac:dyDescent="0.25">
      <c r="A619" s="25" t="s">
        <v>3057</v>
      </c>
      <c r="B619" s="72">
        <v>317222</v>
      </c>
      <c r="C619" s="72">
        <f>ROUND(SUMIF(Sheet1!AE:AE,'dò giá'!A619,Sheet1!AR:AR),0)</f>
        <v>317222</v>
      </c>
      <c r="D619" s="74">
        <f t="shared" si="9"/>
        <v>0</v>
      </c>
    </row>
    <row r="620" spans="1:4" hidden="1" x14ac:dyDescent="0.25">
      <c r="A620" s="25" t="s">
        <v>2515</v>
      </c>
      <c r="B620" s="72">
        <v>359828</v>
      </c>
      <c r="C620" s="72">
        <f>ROUND(SUMIF(Sheet1!AE:AE,'dò giá'!A620,Sheet1!AR:AR),0)</f>
        <v>359828</v>
      </c>
      <c r="D620" s="74">
        <f t="shared" si="9"/>
        <v>0</v>
      </c>
    </row>
    <row r="621" spans="1:4" hidden="1" x14ac:dyDescent="0.25">
      <c r="A621" s="25" t="s">
        <v>2754</v>
      </c>
      <c r="B621" s="72">
        <v>108393</v>
      </c>
      <c r="C621" s="72">
        <f>ROUND(SUMIF(Sheet1!AE:AE,'dò giá'!A621,Sheet1!AR:AR),0)</f>
        <v>108393</v>
      </c>
      <c r="D621" s="74">
        <f t="shared" si="9"/>
        <v>0</v>
      </c>
    </row>
    <row r="622" spans="1:4" hidden="1" x14ac:dyDescent="0.25">
      <c r="A622" s="25" t="s">
        <v>2700</v>
      </c>
      <c r="B622" s="72">
        <v>119943</v>
      </c>
      <c r="C622" s="72">
        <f>ROUND(SUMIF(Sheet1!AE:AE,'dò giá'!A622,Sheet1!AR:AR),0)</f>
        <v>119943</v>
      </c>
      <c r="D622" s="74">
        <f t="shared" si="9"/>
        <v>0</v>
      </c>
    </row>
    <row r="623" spans="1:4" hidden="1" x14ac:dyDescent="0.25">
      <c r="A623" s="25" t="s">
        <v>3138</v>
      </c>
      <c r="B623" s="72">
        <v>393880</v>
      </c>
      <c r="C623" s="72">
        <f>ROUND(SUMIF(Sheet1!AE:AE,'dò giá'!A623,Sheet1!AR:AR),0)</f>
        <v>393880</v>
      </c>
      <c r="D623" s="74">
        <f t="shared" si="9"/>
        <v>0</v>
      </c>
    </row>
    <row r="624" spans="1:4" hidden="1" x14ac:dyDescent="0.25">
      <c r="A624" s="25" t="s">
        <v>2925</v>
      </c>
      <c r="B624" s="72">
        <v>98094</v>
      </c>
      <c r="C624" s="72">
        <f>ROUND(SUMIF(Sheet1!AE:AE,'dò giá'!A624,Sheet1!AR:AR),0)</f>
        <v>98094</v>
      </c>
      <c r="D624" s="74">
        <f t="shared" si="9"/>
        <v>0</v>
      </c>
    </row>
    <row r="625" spans="1:4" hidden="1" x14ac:dyDescent="0.25">
      <c r="A625" s="25" t="s">
        <v>2937</v>
      </c>
      <c r="B625" s="72">
        <v>153252</v>
      </c>
      <c r="C625" s="72">
        <f>ROUND(SUMIF(Sheet1!AE:AE,'dò giá'!A625,Sheet1!AR:AR),0)</f>
        <v>153252</v>
      </c>
      <c r="D625" s="74">
        <f t="shared" si="9"/>
        <v>0</v>
      </c>
    </row>
    <row r="626" spans="1:4" hidden="1" x14ac:dyDescent="0.25">
      <c r="A626" s="25" t="s">
        <v>2619</v>
      </c>
      <c r="B626" s="72">
        <v>81475</v>
      </c>
      <c r="C626" s="72">
        <f>ROUND(SUMIF(Sheet1!AE:AE,'dò giá'!A626,Sheet1!AR:AR),0)</f>
        <v>81475</v>
      </c>
      <c r="D626" s="74">
        <f t="shared" si="9"/>
        <v>0</v>
      </c>
    </row>
    <row r="627" spans="1:4" hidden="1" x14ac:dyDescent="0.25">
      <c r="A627" s="25" t="s">
        <v>2607</v>
      </c>
      <c r="B627" s="72">
        <v>119943</v>
      </c>
      <c r="C627" s="72">
        <f>ROUND(SUMIF(Sheet1!AE:AE,'dò giá'!A627,Sheet1!AR:AR),0)</f>
        <v>119943</v>
      </c>
      <c r="D627" s="74">
        <f t="shared" si="9"/>
        <v>0</v>
      </c>
    </row>
    <row r="628" spans="1:4" hidden="1" x14ac:dyDescent="0.25">
      <c r="A628" s="25" t="s">
        <v>2928</v>
      </c>
      <c r="B628" s="72">
        <v>239885</v>
      </c>
      <c r="C628" s="72">
        <f>ROUND(SUMIF(Sheet1!AE:AE,'dò giá'!A628,Sheet1!AR:AR),0)</f>
        <v>239885</v>
      </c>
      <c r="D628" s="74">
        <f t="shared" si="9"/>
        <v>0</v>
      </c>
    </row>
    <row r="629" spans="1:4" hidden="1" x14ac:dyDescent="0.25">
      <c r="A629" s="25" t="s">
        <v>2476</v>
      </c>
      <c r="B629" s="72">
        <v>328673</v>
      </c>
      <c r="C629" s="72">
        <f>ROUND(SUMIF(Sheet1!AE:AE,'dò giá'!A629,Sheet1!AR:AR),0)</f>
        <v>328673</v>
      </c>
      <c r="D629" s="74">
        <f t="shared" si="9"/>
        <v>0</v>
      </c>
    </row>
    <row r="630" spans="1:4" hidden="1" x14ac:dyDescent="0.25">
      <c r="A630" s="25" t="s">
        <v>2940</v>
      </c>
      <c r="B630" s="72">
        <v>281308</v>
      </c>
      <c r="C630" s="72">
        <f>ROUND(SUMIF(Sheet1!AE:AE,'dò giá'!A630,Sheet1!AR:AR),0)</f>
        <v>281308</v>
      </c>
      <c r="D630" s="74">
        <f t="shared" si="9"/>
        <v>0</v>
      </c>
    </row>
    <row r="631" spans="1:4" hidden="1" x14ac:dyDescent="0.25">
      <c r="A631" s="25" t="s">
        <v>3039</v>
      </c>
      <c r="B631" s="72">
        <v>80190</v>
      </c>
      <c r="C631" s="72">
        <f>ROUND(SUMIF(Sheet1!AE:AE,'dò giá'!A631,Sheet1!AR:AR),0)</f>
        <v>80190</v>
      </c>
      <c r="D631" s="74">
        <f t="shared" si="9"/>
        <v>0</v>
      </c>
    </row>
    <row r="632" spans="1:4" hidden="1" x14ac:dyDescent="0.25">
      <c r="A632" s="25" t="s">
        <v>3084</v>
      </c>
      <c r="B632" s="72">
        <v>49235</v>
      </c>
      <c r="C632" s="72">
        <f>ROUND(SUMIF(Sheet1!AE:AE,'dò giá'!A632,Sheet1!AR:AR),0)</f>
        <v>49235</v>
      </c>
      <c r="D632" s="74">
        <f t="shared" si="9"/>
        <v>0</v>
      </c>
    </row>
    <row r="633" spans="1:4" hidden="1" x14ac:dyDescent="0.25">
      <c r="A633" s="25" t="s">
        <v>2919</v>
      </c>
      <c r="B633" s="72">
        <v>130823</v>
      </c>
      <c r="C633" s="72">
        <f>ROUND(SUMIF(Sheet1!AE:AE,'dò giá'!A633,Sheet1!AR:AR),0)</f>
        <v>130823</v>
      </c>
      <c r="D633" s="74">
        <f t="shared" si="9"/>
        <v>0</v>
      </c>
    </row>
    <row r="634" spans="1:4" hidden="1" x14ac:dyDescent="0.25">
      <c r="A634" s="25" t="s">
        <v>3072</v>
      </c>
      <c r="B634" s="72">
        <v>360513</v>
      </c>
      <c r="C634" s="72">
        <f>ROUND(SUMIF(Sheet1!AE:AE,'dò giá'!A634,Sheet1!AR:AR),0)</f>
        <v>360513</v>
      </c>
      <c r="D634" s="74">
        <f t="shared" si="9"/>
        <v>0</v>
      </c>
    </row>
    <row r="635" spans="1:4" hidden="1" x14ac:dyDescent="0.25">
      <c r="A635" s="25" t="s">
        <v>2464</v>
      </c>
      <c r="B635" s="72">
        <v>303489</v>
      </c>
      <c r="C635" s="72">
        <f>ROUND(SUMIF(Sheet1!AE:AE,'dò giá'!A635,Sheet1!AR:AR),0)</f>
        <v>303489</v>
      </c>
      <c r="D635" s="74">
        <f t="shared" si="9"/>
        <v>0</v>
      </c>
    </row>
    <row r="636" spans="1:4" hidden="1" x14ac:dyDescent="0.25">
      <c r="A636" s="25" t="s">
        <v>2889</v>
      </c>
      <c r="B636" s="72">
        <v>81475</v>
      </c>
      <c r="C636" s="72">
        <f>ROUND(SUMIF(Sheet1!AE:AE,'dò giá'!A636,Sheet1!AR:AR),0)</f>
        <v>81475</v>
      </c>
      <c r="D636" s="74">
        <f t="shared" si="9"/>
        <v>0</v>
      </c>
    </row>
    <row r="637" spans="1:4" hidden="1" x14ac:dyDescent="0.25">
      <c r="A637" s="25" t="s">
        <v>2811</v>
      </c>
      <c r="B637" s="72">
        <v>1336383</v>
      </c>
      <c r="C637" s="72">
        <f>ROUND(SUMIF(Sheet1!AE:AE,'dò giá'!A637,Sheet1!AR:AR),0)</f>
        <v>1336383</v>
      </c>
      <c r="D637" s="74">
        <f t="shared" si="9"/>
        <v>0</v>
      </c>
    </row>
    <row r="638" spans="1:4" hidden="1" x14ac:dyDescent="0.25">
      <c r="A638" s="25" t="s">
        <v>2790</v>
      </c>
      <c r="B638" s="72">
        <v>207449</v>
      </c>
      <c r="C638" s="72">
        <f>ROUND(SUMIF(Sheet1!AE:AE,'dò giá'!A638,Sheet1!AR:AR),0)</f>
        <v>207449</v>
      </c>
      <c r="D638" s="74">
        <f t="shared" si="9"/>
        <v>0</v>
      </c>
    </row>
    <row r="639" spans="1:4" hidden="1" x14ac:dyDescent="0.25">
      <c r="A639" s="25" t="s">
        <v>2685</v>
      </c>
      <c r="B639" s="72">
        <v>306504</v>
      </c>
      <c r="C639" s="72">
        <f>ROUND(SUMIF(Sheet1!AE:AE,'dò giá'!A639,Sheet1!AR:AR),0)</f>
        <v>306504</v>
      </c>
      <c r="D639" s="74">
        <f t="shared" si="9"/>
        <v>0</v>
      </c>
    </row>
    <row r="640" spans="1:4" hidden="1" x14ac:dyDescent="0.25">
      <c r="A640" s="25" t="s">
        <v>2518</v>
      </c>
      <c r="B640" s="72">
        <v>119943</v>
      </c>
      <c r="C640" s="72">
        <f>ROUND(SUMIF(Sheet1!AE:AE,'dò giá'!A640,Sheet1!AR:AR),0)</f>
        <v>119943</v>
      </c>
      <c r="D640" s="74">
        <f t="shared" si="9"/>
        <v>0</v>
      </c>
    </row>
    <row r="641" spans="1:4" hidden="1" x14ac:dyDescent="0.25">
      <c r="A641" s="25" t="s">
        <v>3054</v>
      </c>
      <c r="B641" s="72">
        <v>119943</v>
      </c>
      <c r="C641" s="72">
        <f>ROUND(SUMIF(Sheet1!AE:AE,'dò giá'!A641,Sheet1!AR:AR),0)</f>
        <v>119943</v>
      </c>
      <c r="D641" s="74">
        <f t="shared" si="9"/>
        <v>0</v>
      </c>
    </row>
    <row r="642" spans="1:4" hidden="1" x14ac:dyDescent="0.25">
      <c r="A642" s="25" t="s">
        <v>3183</v>
      </c>
      <c r="B642" s="72">
        <v>199248</v>
      </c>
      <c r="C642" s="72">
        <f>ROUND(SUMIF(Sheet1!AE:AE,'dò giá'!A642,Sheet1!AR:AR),0)</f>
        <v>199248</v>
      </c>
      <c r="D642" s="74">
        <f t="shared" si="9"/>
        <v>0</v>
      </c>
    </row>
    <row r="643" spans="1:4" hidden="1" x14ac:dyDescent="0.25">
      <c r="A643" s="25" t="s">
        <v>2775</v>
      </c>
      <c r="B643" s="72">
        <v>49235</v>
      </c>
      <c r="C643" s="72">
        <f>ROUND(SUMIF(Sheet1!AE:AE,'dò giá'!A643,Sheet1!AR:AR),0)</f>
        <v>49235</v>
      </c>
      <c r="D643" s="74">
        <f t="shared" ref="D643:D706" si="10">B643-C643</f>
        <v>0</v>
      </c>
    </row>
    <row r="644" spans="1:4" hidden="1" x14ac:dyDescent="0.25">
      <c r="A644" s="25" t="s">
        <v>2877</v>
      </c>
      <c r="B644" s="72">
        <v>119943</v>
      </c>
      <c r="C644" s="72">
        <f>ROUND(SUMIF(Sheet1!AE:AE,'dò giá'!A644,Sheet1!AR:AR),0)</f>
        <v>119943</v>
      </c>
      <c r="D644" s="74">
        <f t="shared" si="10"/>
        <v>0</v>
      </c>
    </row>
    <row r="645" spans="1:4" hidden="1" x14ac:dyDescent="0.25">
      <c r="A645" s="25" t="s">
        <v>2895</v>
      </c>
      <c r="B645" s="72">
        <v>239885</v>
      </c>
      <c r="C645" s="72">
        <f>ROUND(SUMIF(Sheet1!AE:AE,'dò giá'!A645,Sheet1!AR:AR),0)</f>
        <v>239885</v>
      </c>
      <c r="D645" s="74">
        <f t="shared" si="10"/>
        <v>0</v>
      </c>
    </row>
    <row r="646" spans="1:4" hidden="1" x14ac:dyDescent="0.25">
      <c r="A646" s="25" t="s">
        <v>2838</v>
      </c>
      <c r="B646" s="72">
        <v>49235</v>
      </c>
      <c r="C646" s="72">
        <f>ROUND(SUMIF(Sheet1!AE:AE,'dò giá'!A646,Sheet1!AR:AR),0)</f>
        <v>49235</v>
      </c>
      <c r="D646" s="74">
        <f t="shared" si="10"/>
        <v>0</v>
      </c>
    </row>
    <row r="647" spans="1:4" hidden="1" x14ac:dyDescent="0.25">
      <c r="A647" s="25" t="s">
        <v>2847</v>
      </c>
      <c r="B647" s="72">
        <v>479771</v>
      </c>
      <c r="C647" s="72">
        <f>ROUND(SUMIF(Sheet1!AE:AE,'dò giá'!A647,Sheet1!AR:AR),0)</f>
        <v>479771</v>
      </c>
      <c r="D647" s="74">
        <f t="shared" si="10"/>
        <v>0</v>
      </c>
    </row>
    <row r="648" spans="1:4" hidden="1" x14ac:dyDescent="0.25">
      <c r="A648" s="25" t="s">
        <v>2757</v>
      </c>
      <c r="B648" s="72">
        <v>79305</v>
      </c>
      <c r="C648" s="72">
        <f>ROUND(SUMIF(Sheet1!AE:AE,'dò giá'!A648,Sheet1!AR:AR),0)</f>
        <v>79305</v>
      </c>
      <c r="D648" s="74">
        <f t="shared" si="10"/>
        <v>0</v>
      </c>
    </row>
    <row r="649" spans="1:4" hidden="1" x14ac:dyDescent="0.25">
      <c r="A649" s="25" t="s">
        <v>3177</v>
      </c>
      <c r="B649" s="72">
        <v>102695</v>
      </c>
      <c r="C649" s="72">
        <f>ROUND(SUMIF(Sheet1!AE:AE,'dò giá'!A649,Sheet1!AR:AR),0)</f>
        <v>102695</v>
      </c>
      <c r="D649" s="74">
        <f t="shared" si="10"/>
        <v>0</v>
      </c>
    </row>
    <row r="650" spans="1:4" hidden="1" x14ac:dyDescent="0.25">
      <c r="A650" s="25" t="s">
        <v>2745</v>
      </c>
      <c r="B650" s="72">
        <v>119943</v>
      </c>
      <c r="C650" s="72">
        <f>ROUND(SUMIF(Sheet1!AE:AE,'dò giá'!A650,Sheet1!AR:AR),0)</f>
        <v>119943</v>
      </c>
      <c r="D650" s="74">
        <f t="shared" si="10"/>
        <v>0</v>
      </c>
    </row>
    <row r="651" spans="1:4" hidden="1" x14ac:dyDescent="0.25">
      <c r="A651" s="25" t="s">
        <v>2661</v>
      </c>
      <c r="B651" s="72">
        <v>320760</v>
      </c>
      <c r="C651" s="72">
        <f>ROUND(SUMIF(Sheet1!AE:AE,'dò giá'!A651,Sheet1!AR:AR),0)</f>
        <v>320760</v>
      </c>
      <c r="D651" s="74">
        <f t="shared" si="10"/>
        <v>0</v>
      </c>
    </row>
    <row r="652" spans="1:4" hidden="1" x14ac:dyDescent="0.25">
      <c r="A652" s="25" t="s">
        <v>2443</v>
      </c>
      <c r="B652" s="72">
        <v>117364</v>
      </c>
      <c r="C652" s="72">
        <f>ROUND(SUMIF(Sheet1!AE:AE,'dò giá'!A652,Sheet1!AR:AR),0)</f>
        <v>117364</v>
      </c>
      <c r="D652" s="74">
        <f t="shared" si="10"/>
        <v>0</v>
      </c>
    </row>
    <row r="653" spans="1:4" hidden="1" x14ac:dyDescent="0.25">
      <c r="A653" s="25" t="s">
        <v>2931</v>
      </c>
      <c r="B653" s="72">
        <v>239885</v>
      </c>
      <c r="C653" s="72">
        <f>ROUND(SUMIF(Sheet1!AE:AE,'dò giá'!A653,Sheet1!AR:AR),0)</f>
        <v>239885</v>
      </c>
      <c r="D653" s="74">
        <f t="shared" si="10"/>
        <v>0</v>
      </c>
    </row>
    <row r="654" spans="1:4" hidden="1" x14ac:dyDescent="0.25">
      <c r="A654" s="25" t="s">
        <v>3168</v>
      </c>
      <c r="B654" s="72">
        <v>619931</v>
      </c>
      <c r="C654" s="72">
        <f>ROUND(SUMIF(Sheet1!AE:AE,'dò giá'!A654,Sheet1!AR:AR),0)</f>
        <v>619931</v>
      </c>
      <c r="D654" s="74">
        <f t="shared" si="10"/>
        <v>0</v>
      </c>
    </row>
    <row r="655" spans="1:4" hidden="1" x14ac:dyDescent="0.25">
      <c r="A655" s="25" t="s">
        <v>2853</v>
      </c>
      <c r="B655" s="72">
        <v>786275</v>
      </c>
      <c r="C655" s="72">
        <f>ROUND(SUMIF(Sheet1!AE:AE,'dò giá'!A655,Sheet1!AR:AR),0)</f>
        <v>786275</v>
      </c>
      <c r="D655" s="74">
        <f t="shared" si="10"/>
        <v>0</v>
      </c>
    </row>
    <row r="656" spans="1:4" hidden="1" x14ac:dyDescent="0.25">
      <c r="A656" s="25" t="s">
        <v>2796</v>
      </c>
      <c r="B656" s="72">
        <v>323370</v>
      </c>
      <c r="C656" s="72">
        <f>ROUND(SUMIF(Sheet1!AE:AE,'dò giá'!A656,Sheet1!AR:AR),0)</f>
        <v>323370</v>
      </c>
      <c r="D656" s="74">
        <f t="shared" si="10"/>
        <v>0</v>
      </c>
    </row>
    <row r="657" spans="1:4" hidden="1" x14ac:dyDescent="0.25">
      <c r="A657" s="25" t="s">
        <v>2634</v>
      </c>
      <c r="B657" s="72">
        <v>119943</v>
      </c>
      <c r="C657" s="72">
        <f>ROUND(SUMIF(Sheet1!AE:AE,'dò giá'!A657,Sheet1!AR:AR),0)</f>
        <v>119943</v>
      </c>
      <c r="D657" s="74">
        <f t="shared" si="10"/>
        <v>0</v>
      </c>
    </row>
    <row r="658" spans="1:4" hidden="1" x14ac:dyDescent="0.25">
      <c r="A658" s="25" t="s">
        <v>2865</v>
      </c>
      <c r="B658" s="72">
        <v>94934</v>
      </c>
      <c r="C658" s="72">
        <f>ROUND(SUMIF(Sheet1!AE:AE,'dò giá'!A658,Sheet1!AR:AR),0)</f>
        <v>94934</v>
      </c>
      <c r="D658" s="74">
        <f t="shared" si="10"/>
        <v>0</v>
      </c>
    </row>
    <row r="659" spans="1:4" hidden="1" x14ac:dyDescent="0.25">
      <c r="A659" s="25" t="s">
        <v>2982</v>
      </c>
      <c r="B659" s="72">
        <v>305062</v>
      </c>
      <c r="C659" s="72">
        <f>ROUND(SUMIF(Sheet1!AE:AE,'dò giá'!A659,Sheet1!AR:AR),0)</f>
        <v>305062</v>
      </c>
      <c r="D659" s="74">
        <f t="shared" si="10"/>
        <v>0</v>
      </c>
    </row>
    <row r="660" spans="1:4" hidden="1" x14ac:dyDescent="0.25">
      <c r="A660" s="25" t="s">
        <v>3105</v>
      </c>
      <c r="B660" s="72">
        <v>76626</v>
      </c>
      <c r="C660" s="72">
        <f>ROUND(SUMIF(Sheet1!AE:AE,'dò giá'!A660,Sheet1!AR:AR),0)</f>
        <v>76626</v>
      </c>
      <c r="D660" s="74">
        <f t="shared" si="10"/>
        <v>0</v>
      </c>
    </row>
    <row r="661" spans="1:4" hidden="1" x14ac:dyDescent="0.25">
      <c r="A661" s="25" t="s">
        <v>2697</v>
      </c>
      <c r="B661" s="72">
        <v>119943</v>
      </c>
      <c r="C661" s="72">
        <f>ROUND(SUMIF(Sheet1!AE:AE,'dò giá'!A661,Sheet1!AR:AR),0)</f>
        <v>119943</v>
      </c>
      <c r="D661" s="74">
        <f t="shared" si="10"/>
        <v>0</v>
      </c>
    </row>
    <row r="662" spans="1:4" hidden="1" x14ac:dyDescent="0.25">
      <c r="A662" s="25" t="s">
        <v>3021</v>
      </c>
      <c r="B662" s="72">
        <v>160380</v>
      </c>
      <c r="C662" s="72">
        <f>ROUND(SUMIF(Sheet1!AE:AE,'dò giá'!A662,Sheet1!AR:AR),0)</f>
        <v>160380</v>
      </c>
      <c r="D662" s="74">
        <f t="shared" si="10"/>
        <v>0</v>
      </c>
    </row>
    <row r="663" spans="1:4" hidden="1" x14ac:dyDescent="0.25">
      <c r="A663" s="25" t="s">
        <v>2997</v>
      </c>
      <c r="B663" s="72">
        <v>79305</v>
      </c>
      <c r="C663" s="72">
        <f>ROUND(SUMIF(Sheet1!AE:AE,'dò giá'!A663,Sheet1!AR:AR),0)</f>
        <v>79305</v>
      </c>
      <c r="D663" s="74">
        <f t="shared" si="10"/>
        <v>0</v>
      </c>
    </row>
    <row r="664" spans="1:4" hidden="1" x14ac:dyDescent="0.25">
      <c r="A664" s="25" t="s">
        <v>2497</v>
      </c>
      <c r="B664" s="72">
        <v>795973</v>
      </c>
      <c r="C664" s="72">
        <f>ROUND(SUMIF(Sheet1!AE:AE,'dò giá'!A664,Sheet1!AR:AR),0)</f>
        <v>795973</v>
      </c>
      <c r="D664" s="74">
        <f t="shared" si="10"/>
        <v>0</v>
      </c>
    </row>
    <row r="665" spans="1:4" hidden="1" x14ac:dyDescent="0.25">
      <c r="A665" s="25" t="s">
        <v>3063</v>
      </c>
      <c r="B665" s="72">
        <v>40738</v>
      </c>
      <c r="C665" s="72">
        <f>ROUND(SUMIF(Sheet1!AE:AE,'dò giá'!A665,Sheet1!AR:AR),0)</f>
        <v>40738</v>
      </c>
      <c r="D665" s="74">
        <f t="shared" si="10"/>
        <v>0</v>
      </c>
    </row>
    <row r="666" spans="1:4" hidden="1" x14ac:dyDescent="0.25">
      <c r="A666" s="25" t="s">
        <v>2964</v>
      </c>
      <c r="B666" s="72">
        <v>402475</v>
      </c>
      <c r="C666" s="72">
        <f>ROUND(SUMIF(Sheet1!AE:AE,'dò giá'!A666,Sheet1!AR:AR),0)</f>
        <v>402475</v>
      </c>
      <c r="D666" s="74">
        <f t="shared" si="10"/>
        <v>0</v>
      </c>
    </row>
    <row r="667" spans="1:4" hidden="1" x14ac:dyDescent="0.25">
      <c r="A667" s="25" t="s">
        <v>3012</v>
      </c>
      <c r="B667" s="72">
        <v>835363</v>
      </c>
      <c r="C667" s="72">
        <f>ROUND(SUMIF(Sheet1!AE:AE,'dò giá'!A667,Sheet1!AR:AR),0)</f>
        <v>835363</v>
      </c>
      <c r="D667" s="74">
        <f t="shared" si="10"/>
        <v>0</v>
      </c>
    </row>
    <row r="668" spans="1:4" hidden="1" x14ac:dyDescent="0.25">
      <c r="A668" s="25" t="s">
        <v>2595</v>
      </c>
      <c r="B668" s="72">
        <v>371892</v>
      </c>
      <c r="C668" s="72">
        <f>ROUND(SUMIF(Sheet1!AE:AE,'dò giá'!A668,Sheet1!AR:AR),0)</f>
        <v>371892</v>
      </c>
      <c r="D668" s="74">
        <f t="shared" si="10"/>
        <v>0</v>
      </c>
    </row>
    <row r="669" spans="1:4" hidden="1" x14ac:dyDescent="0.25">
      <c r="A669" s="25" t="s">
        <v>3009</v>
      </c>
      <c r="B669" s="72">
        <v>207449</v>
      </c>
      <c r="C669" s="72">
        <f>ROUND(SUMIF(Sheet1!AE:AE,'dò giá'!A669,Sheet1!AR:AR),0)</f>
        <v>207449</v>
      </c>
      <c r="D669" s="74">
        <f t="shared" si="10"/>
        <v>0</v>
      </c>
    </row>
    <row r="670" spans="1:4" hidden="1" x14ac:dyDescent="0.25">
      <c r="A670" s="25" t="s">
        <v>2910</v>
      </c>
      <c r="B670" s="72">
        <v>270983</v>
      </c>
      <c r="C670" s="72">
        <f>ROUND(SUMIF(Sheet1!AE:AE,'dò giá'!A670,Sheet1!AR:AR),0)</f>
        <v>270983</v>
      </c>
      <c r="D670" s="74">
        <f t="shared" si="10"/>
        <v>0</v>
      </c>
    </row>
    <row r="671" spans="1:4" hidden="1" x14ac:dyDescent="0.25">
      <c r="A671" s="25" t="s">
        <v>2449</v>
      </c>
      <c r="B671" s="72">
        <v>316511</v>
      </c>
      <c r="C671" s="72">
        <f>ROUND(SUMIF(Sheet1!AE:AE,'dò giá'!A671,Sheet1!AR:AR),0)</f>
        <v>316511</v>
      </c>
      <c r="D671" s="74">
        <f t="shared" si="10"/>
        <v>0</v>
      </c>
    </row>
    <row r="672" spans="1:4" hidden="1" x14ac:dyDescent="0.25">
      <c r="A672" s="25" t="s">
        <v>2637</v>
      </c>
      <c r="B672" s="72">
        <v>599713</v>
      </c>
      <c r="C672" s="72">
        <f>ROUND(SUMIF(Sheet1!AE:AE,'dò giá'!A672,Sheet1!AR:AR),0)</f>
        <v>599713</v>
      </c>
      <c r="D672" s="74">
        <f t="shared" si="10"/>
        <v>0</v>
      </c>
    </row>
    <row r="673" spans="1:4" hidden="1" x14ac:dyDescent="0.25">
      <c r="A673" s="25" t="s">
        <v>2988</v>
      </c>
      <c r="B673" s="72">
        <v>49235</v>
      </c>
      <c r="C673" s="72">
        <f>ROUND(SUMIF(Sheet1!AE:AE,'dò giá'!A673,Sheet1!AR:AR),0)</f>
        <v>49235</v>
      </c>
      <c r="D673" s="74">
        <f t="shared" si="10"/>
        <v>0</v>
      </c>
    </row>
    <row r="674" spans="1:4" hidden="1" x14ac:dyDescent="0.25">
      <c r="A674" s="25" t="s">
        <v>2736</v>
      </c>
      <c r="B674" s="72">
        <v>279438</v>
      </c>
      <c r="C674" s="72">
        <f>ROUND(SUMIF(Sheet1!AE:AE,'dò giá'!A674,Sheet1!AR:AR),0)</f>
        <v>279438</v>
      </c>
      <c r="D674" s="74">
        <f t="shared" si="10"/>
        <v>0</v>
      </c>
    </row>
    <row r="675" spans="1:4" hidden="1" x14ac:dyDescent="0.25">
      <c r="A675" s="25" t="s">
        <v>2880</v>
      </c>
      <c r="B675" s="72">
        <v>108393</v>
      </c>
      <c r="C675" s="72">
        <f>ROUND(SUMIF(Sheet1!AE:AE,'dò giá'!A675,Sheet1!AR:AR),0)</f>
        <v>108393</v>
      </c>
      <c r="D675" s="74">
        <f t="shared" si="10"/>
        <v>0</v>
      </c>
    </row>
    <row r="676" spans="1:4" hidden="1" x14ac:dyDescent="0.25">
      <c r="A676" s="25" t="s">
        <v>2673</v>
      </c>
      <c r="B676" s="72">
        <v>135672</v>
      </c>
      <c r="C676" s="72">
        <f>ROUND(SUMIF(Sheet1!AE:AE,'dò giá'!A676,Sheet1!AR:AR),0)</f>
        <v>135672</v>
      </c>
      <c r="D676" s="74">
        <f t="shared" si="10"/>
        <v>0</v>
      </c>
    </row>
    <row r="677" spans="1:4" hidden="1" x14ac:dyDescent="0.25">
      <c r="A677" s="25" t="s">
        <v>2664</v>
      </c>
      <c r="B677" s="72">
        <v>475833</v>
      </c>
      <c r="C677" s="72">
        <f>ROUND(SUMIF(Sheet1!AE:AE,'dò giá'!A677,Sheet1!AR:AR),0)</f>
        <v>475833</v>
      </c>
      <c r="D677" s="74">
        <f t="shared" si="10"/>
        <v>0</v>
      </c>
    </row>
    <row r="678" spans="1:4" hidden="1" x14ac:dyDescent="0.25">
      <c r="A678" s="25" t="s">
        <v>3114</v>
      </c>
      <c r="B678" s="72">
        <v>400506</v>
      </c>
      <c r="C678" s="72">
        <f>ROUND(SUMIF(Sheet1!AE:AE,'dò giá'!A678,Sheet1!AR:AR),0)</f>
        <v>400506</v>
      </c>
      <c r="D678" s="74">
        <f t="shared" si="10"/>
        <v>0</v>
      </c>
    </row>
    <row r="679" spans="1:4" hidden="1" x14ac:dyDescent="0.25">
      <c r="A679" s="25" t="s">
        <v>3186</v>
      </c>
      <c r="B679" s="72">
        <v>76626</v>
      </c>
      <c r="C679" s="72">
        <f>ROUND(SUMIF(Sheet1!AE:AE,'dò giá'!A679,Sheet1!AR:AR),0)</f>
        <v>76626</v>
      </c>
      <c r="D679" s="74">
        <f t="shared" si="10"/>
        <v>0</v>
      </c>
    </row>
    <row r="680" spans="1:4" hidden="1" x14ac:dyDescent="0.25">
      <c r="A680" s="25" t="s">
        <v>2703</v>
      </c>
      <c r="B680" s="72">
        <v>49235</v>
      </c>
      <c r="C680" s="72">
        <f>ROUND(SUMIF(Sheet1!AE:AE,'dò giá'!A680,Sheet1!AR:AR),0)</f>
        <v>49235</v>
      </c>
      <c r="D680" s="74">
        <f t="shared" si="10"/>
        <v>0</v>
      </c>
    </row>
    <row r="681" spans="1:4" hidden="1" x14ac:dyDescent="0.25">
      <c r="A681" s="25" t="s">
        <v>2970</v>
      </c>
      <c r="B681" s="72">
        <v>1196056</v>
      </c>
      <c r="C681" s="72">
        <f>ROUND(SUMIF(Sheet1!AE:AE,'dò giá'!A681,Sheet1!AR:AR),0)</f>
        <v>1196056</v>
      </c>
      <c r="D681" s="74">
        <f t="shared" si="10"/>
        <v>0</v>
      </c>
    </row>
    <row r="682" spans="1:4" hidden="1" x14ac:dyDescent="0.25">
      <c r="A682" s="25" t="s">
        <v>3000</v>
      </c>
      <c r="B682" s="72">
        <v>76626</v>
      </c>
      <c r="C682" s="72">
        <f>ROUND(SUMIF(Sheet1!AE:AE,'dò giá'!A682,Sheet1!AR:AR),0)</f>
        <v>76626</v>
      </c>
      <c r="D682" s="74">
        <f t="shared" si="10"/>
        <v>0</v>
      </c>
    </row>
    <row r="683" spans="1:4" hidden="1" x14ac:dyDescent="0.25">
      <c r="A683" s="25" t="s">
        <v>3093</v>
      </c>
      <c r="B683" s="72">
        <v>49235</v>
      </c>
      <c r="C683" s="72">
        <f>ROUND(SUMIF(Sheet1!AE:AE,'dò giá'!A683,Sheet1!AR:AR),0)</f>
        <v>49235</v>
      </c>
      <c r="D683" s="74">
        <f t="shared" si="10"/>
        <v>0</v>
      </c>
    </row>
    <row r="684" spans="1:4" hidden="1" x14ac:dyDescent="0.25">
      <c r="A684" s="25" t="s">
        <v>3096</v>
      </c>
      <c r="B684" s="72">
        <v>281608</v>
      </c>
      <c r="C684" s="72">
        <f>ROUND(SUMIF(Sheet1!AE:AE,'dò giá'!A684,Sheet1!AR:AR),0)</f>
        <v>281608</v>
      </c>
      <c r="D684" s="74">
        <f t="shared" si="10"/>
        <v>0</v>
      </c>
    </row>
    <row r="685" spans="1:4" hidden="1" x14ac:dyDescent="0.25">
      <c r="A685" s="25" t="s">
        <v>2850</v>
      </c>
      <c r="B685" s="72">
        <v>196940</v>
      </c>
      <c r="C685" s="72">
        <f>ROUND(SUMIF(Sheet1!AE:AE,'dò giá'!A685,Sheet1!AR:AR),0)</f>
        <v>196940</v>
      </c>
      <c r="D685" s="74">
        <f t="shared" si="10"/>
        <v>0</v>
      </c>
    </row>
    <row r="686" spans="1:4" hidden="1" x14ac:dyDescent="0.25">
      <c r="A686" s="25" t="s">
        <v>2991</v>
      </c>
      <c r="B686" s="72">
        <v>296492</v>
      </c>
      <c r="C686" s="72">
        <f>ROUND(SUMIF(Sheet1!AE:AE,'dò giá'!A686,Sheet1!AR:AR),0)</f>
        <v>296492</v>
      </c>
      <c r="D686" s="74">
        <f t="shared" si="10"/>
        <v>0</v>
      </c>
    </row>
    <row r="687" spans="1:4" hidden="1" x14ac:dyDescent="0.25">
      <c r="A687" s="25" t="s">
        <v>2631</v>
      </c>
      <c r="B687" s="72">
        <v>267300</v>
      </c>
      <c r="C687" s="72">
        <f>ROUND(SUMIF(Sheet1!AE:AE,'dò giá'!A687,Sheet1!AR:AR),0)</f>
        <v>267300</v>
      </c>
      <c r="D687" s="74">
        <f t="shared" si="10"/>
        <v>0</v>
      </c>
    </row>
    <row r="688" spans="1:4" hidden="1" x14ac:dyDescent="0.25">
      <c r="A688" s="25" t="s">
        <v>2949</v>
      </c>
      <c r="B688" s="72">
        <v>79305</v>
      </c>
      <c r="C688" s="72">
        <f>ROUND(SUMIF(Sheet1!AE:AE,'dò giá'!A688,Sheet1!AR:AR),0)</f>
        <v>79305</v>
      </c>
      <c r="D688" s="74">
        <f t="shared" si="10"/>
        <v>0</v>
      </c>
    </row>
    <row r="689" spans="1:4" hidden="1" x14ac:dyDescent="0.25">
      <c r="A689" s="25" t="s">
        <v>2832</v>
      </c>
      <c r="B689" s="72">
        <v>278636</v>
      </c>
      <c r="C689" s="72">
        <f>ROUND(SUMIF(Sheet1!AE:AE,'dò giá'!A689,Sheet1!AR:AR),0)</f>
        <v>278636</v>
      </c>
      <c r="D689" s="74">
        <f t="shared" si="10"/>
        <v>0</v>
      </c>
    </row>
    <row r="690" spans="1:4" hidden="1" x14ac:dyDescent="0.25">
      <c r="A690" s="25" t="s">
        <v>2709</v>
      </c>
      <c r="B690" s="72">
        <v>801012</v>
      </c>
      <c r="C690" s="72">
        <f>ROUND(SUMIF(Sheet1!AE:AE,'dò giá'!A690,Sheet1!AR:AR),0)</f>
        <v>801012</v>
      </c>
      <c r="D690" s="74">
        <f t="shared" si="10"/>
        <v>0</v>
      </c>
    </row>
    <row r="691" spans="1:4" hidden="1" x14ac:dyDescent="0.25">
      <c r="A691" s="25" t="s">
        <v>2586</v>
      </c>
      <c r="B691" s="72">
        <v>196940</v>
      </c>
      <c r="C691" s="72">
        <f>ROUND(SUMIF(Sheet1!AE:AE,'dò giá'!A691,Sheet1!AR:AR),0)</f>
        <v>196940</v>
      </c>
      <c r="D691" s="74">
        <f t="shared" si="10"/>
        <v>0</v>
      </c>
    </row>
    <row r="692" spans="1:4" hidden="1" x14ac:dyDescent="0.25">
      <c r="A692" s="25" t="s">
        <v>2730</v>
      </c>
      <c r="B692" s="72">
        <v>40738</v>
      </c>
      <c r="C692" s="72">
        <f>ROUND(SUMIF(Sheet1!AE:AE,'dò giá'!A692,Sheet1!AR:AR),0)</f>
        <v>40738</v>
      </c>
      <c r="D692" s="74">
        <f t="shared" si="10"/>
        <v>0</v>
      </c>
    </row>
    <row r="693" spans="1:4" hidden="1" x14ac:dyDescent="0.25">
      <c r="A693" s="25" t="s">
        <v>2946</v>
      </c>
      <c r="B693" s="72">
        <v>80190</v>
      </c>
      <c r="C693" s="72">
        <f>ROUND(SUMIF(Sheet1!AE:AE,'dò giá'!A693,Sheet1!AR:AR),0)</f>
        <v>80190</v>
      </c>
      <c r="D693" s="74">
        <f t="shared" si="10"/>
        <v>0</v>
      </c>
    </row>
    <row r="694" spans="1:4" hidden="1" x14ac:dyDescent="0.25">
      <c r="A694" s="25" t="s">
        <v>2898</v>
      </c>
      <c r="B694" s="72">
        <v>151554</v>
      </c>
      <c r="C694" s="72">
        <f>ROUND(SUMIF(Sheet1!AE:AE,'dò giá'!A694,Sheet1!AR:AR),0)</f>
        <v>151554</v>
      </c>
      <c r="D694" s="74">
        <f t="shared" si="10"/>
        <v>0</v>
      </c>
    </row>
    <row r="695" spans="1:4" hidden="1" x14ac:dyDescent="0.25">
      <c r="A695" s="25" t="s">
        <v>2652</v>
      </c>
      <c r="B695" s="72">
        <v>329076</v>
      </c>
      <c r="C695" s="72">
        <f>ROUND(SUMIF(Sheet1!AE:AE,'dò giá'!A695,Sheet1!AR:AR),0)</f>
        <v>329076</v>
      </c>
      <c r="D695" s="74">
        <f t="shared" si="10"/>
        <v>0</v>
      </c>
    </row>
    <row r="696" spans="1:4" hidden="1" x14ac:dyDescent="0.25">
      <c r="A696" s="25" t="s">
        <v>3216</v>
      </c>
      <c r="B696" s="72">
        <v>40738</v>
      </c>
      <c r="C696" s="72">
        <f>ROUND(SUMIF(Sheet1!AE:AE,'dò giá'!A696,Sheet1!AR:AR),0)</f>
        <v>40738</v>
      </c>
      <c r="D696" s="74">
        <f t="shared" si="10"/>
        <v>0</v>
      </c>
    </row>
    <row r="697" spans="1:4" hidden="1" x14ac:dyDescent="0.25">
      <c r="A697" s="25" t="s">
        <v>2658</v>
      </c>
      <c r="B697" s="72">
        <v>267300</v>
      </c>
      <c r="C697" s="72">
        <f>ROUND(SUMIF(Sheet1!AE:AE,'dò giá'!A697,Sheet1!AR:AR),0)</f>
        <v>267300</v>
      </c>
      <c r="D697" s="74">
        <f t="shared" si="10"/>
        <v>0</v>
      </c>
    </row>
    <row r="698" spans="1:4" hidden="1" x14ac:dyDescent="0.25">
      <c r="A698" s="25" t="s">
        <v>2494</v>
      </c>
      <c r="B698" s="72">
        <v>119943</v>
      </c>
      <c r="C698" s="72">
        <f>ROUND(SUMIF(Sheet1!AE:AE,'dò giá'!A698,Sheet1!AR:AR),0)</f>
        <v>119943</v>
      </c>
      <c r="D698" s="74">
        <f t="shared" si="10"/>
        <v>0</v>
      </c>
    </row>
    <row r="699" spans="1:4" hidden="1" x14ac:dyDescent="0.25">
      <c r="A699" s="25" t="s">
        <v>3036</v>
      </c>
      <c r="B699" s="72">
        <v>76626</v>
      </c>
      <c r="C699" s="72">
        <f>ROUND(SUMIF(Sheet1!AE:AE,'dò giá'!A699,Sheet1!AR:AR),0)</f>
        <v>76626</v>
      </c>
      <c r="D699" s="74">
        <f t="shared" si="10"/>
        <v>0</v>
      </c>
    </row>
    <row r="700" spans="1:4" hidden="1" x14ac:dyDescent="0.25">
      <c r="A700" s="25" t="s">
        <v>2952</v>
      </c>
      <c r="B700" s="72">
        <v>682545</v>
      </c>
      <c r="C700" s="72">
        <f>ROUND(SUMIF(Sheet1!AE:AE,'dò giá'!A700,Sheet1!AR:AR),0)</f>
        <v>682545</v>
      </c>
      <c r="D700" s="74">
        <f t="shared" si="10"/>
        <v>0</v>
      </c>
    </row>
    <row r="701" spans="1:4" hidden="1" x14ac:dyDescent="0.25">
      <c r="A701" s="25" t="s">
        <v>2904</v>
      </c>
      <c r="B701" s="72">
        <v>119943</v>
      </c>
      <c r="C701" s="72">
        <f>ROUND(SUMIF(Sheet1!AE:AE,'dò giá'!A701,Sheet1!AR:AR),0)</f>
        <v>119943</v>
      </c>
      <c r="D701" s="74">
        <f t="shared" si="10"/>
        <v>0</v>
      </c>
    </row>
    <row r="702" spans="1:4" hidden="1" x14ac:dyDescent="0.25">
      <c r="A702" s="25" t="s">
        <v>2482</v>
      </c>
      <c r="B702" s="72">
        <v>325179</v>
      </c>
      <c r="C702" s="72">
        <f>ROUND(SUMIF(Sheet1!AE:AE,'dò giá'!A702,Sheet1!AR:AR),0)</f>
        <v>325179</v>
      </c>
      <c r="D702" s="74">
        <f t="shared" si="10"/>
        <v>0</v>
      </c>
    </row>
    <row r="703" spans="1:4" hidden="1" x14ac:dyDescent="0.25">
      <c r="A703" s="25" t="s">
        <v>2748</v>
      </c>
      <c r="B703" s="72">
        <v>119943</v>
      </c>
      <c r="C703" s="72">
        <f>ROUND(SUMIF(Sheet1!AE:AE,'dò giá'!A703,Sheet1!AR:AR),0)</f>
        <v>119943</v>
      </c>
      <c r="D703" s="74">
        <f t="shared" si="10"/>
        <v>0</v>
      </c>
    </row>
    <row r="704" spans="1:4" hidden="1" x14ac:dyDescent="0.25">
      <c r="A704" s="25" t="s">
        <v>2907</v>
      </c>
      <c r="B704" s="72">
        <v>119943</v>
      </c>
      <c r="C704" s="72">
        <f>ROUND(SUMIF(Sheet1!AE:AE,'dò giá'!A704,Sheet1!AR:AR),0)</f>
        <v>119943</v>
      </c>
      <c r="D704" s="74">
        <f t="shared" si="10"/>
        <v>0</v>
      </c>
    </row>
    <row r="705" spans="1:4" hidden="1" x14ac:dyDescent="0.25">
      <c r="A705" s="25" t="s">
        <v>2739</v>
      </c>
      <c r="B705" s="72">
        <v>642305</v>
      </c>
      <c r="C705" s="72">
        <f>ROUND(SUMIF(Sheet1!AE:AE,'dò giá'!A705,Sheet1!AR:AR),0)</f>
        <v>642305</v>
      </c>
      <c r="D705" s="74">
        <f t="shared" si="10"/>
        <v>0</v>
      </c>
    </row>
    <row r="706" spans="1:4" hidden="1" x14ac:dyDescent="0.25">
      <c r="A706" s="25" t="s">
        <v>2583</v>
      </c>
      <c r="B706" s="72">
        <v>40738</v>
      </c>
      <c r="C706" s="72">
        <f>ROUND(SUMIF(Sheet1!AE:AE,'dò giá'!A706,Sheet1!AR:AR),0)</f>
        <v>40738</v>
      </c>
      <c r="D706" s="74">
        <f t="shared" si="10"/>
        <v>0</v>
      </c>
    </row>
    <row r="707" spans="1:4" hidden="1" x14ac:dyDescent="0.25">
      <c r="A707" s="25" t="s">
        <v>2610</v>
      </c>
      <c r="B707" s="72">
        <v>359828</v>
      </c>
      <c r="C707" s="72">
        <f>ROUND(SUMIF(Sheet1!AE:AE,'dò giá'!A707,Sheet1!AR:AR),0)</f>
        <v>359828</v>
      </c>
      <c r="D707" s="74">
        <f t="shared" ref="D707:D770" si="11">B707-C707</f>
        <v>0</v>
      </c>
    </row>
    <row r="708" spans="1:4" hidden="1" x14ac:dyDescent="0.25">
      <c r="A708" s="25" t="s">
        <v>2559</v>
      </c>
      <c r="B708" s="72">
        <v>162590</v>
      </c>
      <c r="C708" s="72">
        <f>ROUND(SUMIF(Sheet1!AE:AE,'dò giá'!A708,Sheet1!AR:AR),0)</f>
        <v>162590</v>
      </c>
      <c r="D708" s="74">
        <f t="shared" si="11"/>
        <v>0</v>
      </c>
    </row>
    <row r="709" spans="1:4" hidden="1" x14ac:dyDescent="0.25">
      <c r="A709" s="25" t="s">
        <v>2547</v>
      </c>
      <c r="B709" s="72">
        <v>424993</v>
      </c>
      <c r="C709" s="72">
        <f>ROUND(SUMIF(Sheet1!AE:AE,'dò giá'!A709,Sheet1!AR:AR),0)</f>
        <v>424993</v>
      </c>
      <c r="D709" s="74">
        <f t="shared" si="11"/>
        <v>0</v>
      </c>
    </row>
    <row r="710" spans="1:4" hidden="1" x14ac:dyDescent="0.25">
      <c r="A710" s="25" t="s">
        <v>2670</v>
      </c>
      <c r="B710" s="72">
        <v>54197</v>
      </c>
      <c r="C710" s="72">
        <f>ROUND(SUMIF(Sheet1!AE:AE,'dò giá'!A710,Sheet1!AR:AR),0)</f>
        <v>54197</v>
      </c>
      <c r="D710" s="74">
        <f t="shared" si="11"/>
        <v>0</v>
      </c>
    </row>
    <row r="711" spans="1:4" hidden="1" x14ac:dyDescent="0.25">
      <c r="A711" s="25" t="s">
        <v>3222</v>
      </c>
      <c r="B711" s="72">
        <v>193990</v>
      </c>
      <c r="C711" s="72">
        <f>ROUND(SUMIF(Sheet1!AE:AE,'dò giá'!A711,Sheet1!AR:AR),0)</f>
        <v>193990</v>
      </c>
      <c r="D711" s="74">
        <f t="shared" si="11"/>
        <v>0</v>
      </c>
    </row>
    <row r="712" spans="1:4" hidden="1" x14ac:dyDescent="0.25">
      <c r="A712" s="25" t="s">
        <v>3126</v>
      </c>
      <c r="B712" s="72">
        <v>533967</v>
      </c>
      <c r="C712" s="72">
        <f>ROUND(SUMIF(Sheet1!AE:AE,'dò giá'!A712,Sheet1!AR:AR),0)</f>
        <v>533967</v>
      </c>
      <c r="D712" s="74">
        <f t="shared" si="11"/>
        <v>0</v>
      </c>
    </row>
    <row r="713" spans="1:4" hidden="1" x14ac:dyDescent="0.25">
      <c r="A713" s="25" t="s">
        <v>3144</v>
      </c>
      <c r="B713" s="72">
        <v>697002</v>
      </c>
      <c r="C713" s="72">
        <f>ROUND(SUMIF(Sheet1!AE:AE,'dò giá'!A713,Sheet1!AR:AR),0)</f>
        <v>697002</v>
      </c>
      <c r="D713" s="74">
        <f t="shared" si="11"/>
        <v>0</v>
      </c>
    </row>
    <row r="714" spans="1:4" hidden="1" x14ac:dyDescent="0.25">
      <c r="A714" s="25" t="s">
        <v>3069</v>
      </c>
      <c r="B714" s="72">
        <v>80190</v>
      </c>
      <c r="C714" s="72">
        <f>ROUND(SUMIF(Sheet1!AE:AE,'dò giá'!A714,Sheet1!AR:AR),0)</f>
        <v>80190</v>
      </c>
      <c r="D714" s="74">
        <f t="shared" si="11"/>
        <v>0</v>
      </c>
    </row>
    <row r="715" spans="1:4" hidden="1" x14ac:dyDescent="0.25">
      <c r="A715" s="25" t="s">
        <v>3132</v>
      </c>
      <c r="B715" s="72">
        <v>282593</v>
      </c>
      <c r="C715" s="72">
        <f>ROUND(SUMIF(Sheet1!AE:AE,'dò giá'!A715,Sheet1!AR:AR),0)</f>
        <v>282593</v>
      </c>
      <c r="D715" s="74">
        <f t="shared" si="11"/>
        <v>0</v>
      </c>
    </row>
    <row r="716" spans="1:4" hidden="1" x14ac:dyDescent="0.25">
      <c r="A716" s="25" t="s">
        <v>2802</v>
      </c>
      <c r="B716" s="72">
        <v>119943</v>
      </c>
      <c r="C716" s="72">
        <f>ROUND(SUMIF(Sheet1!AE:AE,'dò giá'!A716,Sheet1!AR:AR),0)</f>
        <v>119943</v>
      </c>
      <c r="D716" s="74">
        <f t="shared" si="11"/>
        <v>0</v>
      </c>
    </row>
    <row r="717" spans="1:4" hidden="1" x14ac:dyDescent="0.25">
      <c r="A717" s="25" t="s">
        <v>2922</v>
      </c>
      <c r="B717" s="72">
        <v>119943</v>
      </c>
      <c r="C717" s="72">
        <f>ROUND(SUMIF(Sheet1!AE:AE,'dò giá'!A717,Sheet1!AR:AR),0)</f>
        <v>119943</v>
      </c>
      <c r="D717" s="74">
        <f t="shared" si="11"/>
        <v>0</v>
      </c>
    </row>
    <row r="718" spans="1:4" hidden="1" x14ac:dyDescent="0.25">
      <c r="A718" s="25" t="s">
        <v>2829</v>
      </c>
      <c r="B718" s="72">
        <v>599713</v>
      </c>
      <c r="C718" s="72">
        <f>ROUND(SUMIF(Sheet1!AE:AE,'dò giá'!A718,Sheet1!AR:AR),0)</f>
        <v>599713</v>
      </c>
      <c r="D718" s="74">
        <f t="shared" si="11"/>
        <v>0</v>
      </c>
    </row>
    <row r="719" spans="1:4" hidden="1" x14ac:dyDescent="0.25">
      <c r="A719" s="25" t="s">
        <v>3078</v>
      </c>
      <c r="B719" s="72">
        <v>147705</v>
      </c>
      <c r="C719" s="72">
        <f>ROUND(SUMIF(Sheet1!AE:AE,'dò giá'!A719,Sheet1!AR:AR),0)</f>
        <v>147705</v>
      </c>
      <c r="D719" s="74">
        <f t="shared" si="11"/>
        <v>0</v>
      </c>
    </row>
    <row r="720" spans="1:4" hidden="1" x14ac:dyDescent="0.25">
      <c r="A720" s="25" t="s">
        <v>3219</v>
      </c>
      <c r="B720" s="72">
        <v>239885</v>
      </c>
      <c r="C720" s="72">
        <f>ROUND(SUMIF(Sheet1!AE:AE,'dò giá'!A720,Sheet1!AR:AR),0)</f>
        <v>239885</v>
      </c>
      <c r="D720" s="74">
        <f t="shared" si="11"/>
        <v>0</v>
      </c>
    </row>
    <row r="721" spans="1:4" hidden="1" x14ac:dyDescent="0.25">
      <c r="A721" s="25" t="s">
        <v>3207</v>
      </c>
      <c r="B721" s="72">
        <v>241069</v>
      </c>
      <c r="C721" s="72">
        <f>ROUND(SUMIF(Sheet1!AE:AE,'dò giá'!A721,Sheet1!AR:AR),0)</f>
        <v>241069</v>
      </c>
      <c r="D721" s="74">
        <f t="shared" si="11"/>
        <v>0</v>
      </c>
    </row>
    <row r="722" spans="1:4" hidden="1" x14ac:dyDescent="0.25">
      <c r="A722" s="25" t="s">
        <v>3165</v>
      </c>
      <c r="B722" s="72">
        <v>229878</v>
      </c>
      <c r="C722" s="72">
        <f>ROUND(SUMIF(Sheet1!AE:AE,'dò giá'!A722,Sheet1!AR:AR),0)</f>
        <v>229878</v>
      </c>
      <c r="D722" s="74">
        <f t="shared" si="11"/>
        <v>0</v>
      </c>
    </row>
    <row r="723" spans="1:4" hidden="1" x14ac:dyDescent="0.25">
      <c r="A723" s="25" t="s">
        <v>2817</v>
      </c>
      <c r="B723" s="72">
        <v>681588</v>
      </c>
      <c r="C723" s="72">
        <f>ROUND(SUMIF(Sheet1!AE:AE,'dò giá'!A723,Sheet1!AR:AR),0)</f>
        <v>681588</v>
      </c>
      <c r="D723" s="74">
        <f t="shared" si="11"/>
        <v>0</v>
      </c>
    </row>
    <row r="724" spans="1:4" hidden="1" x14ac:dyDescent="0.25">
      <c r="A724" s="25" t="s">
        <v>3213</v>
      </c>
      <c r="B724" s="72">
        <v>80190</v>
      </c>
      <c r="C724" s="72">
        <f>ROUND(SUMIF(Sheet1!AE:AE,'dò giá'!A724,Sheet1!AR:AR),0)</f>
        <v>80190</v>
      </c>
      <c r="D724" s="74">
        <f t="shared" si="11"/>
        <v>0</v>
      </c>
    </row>
    <row r="725" spans="1:4" hidden="1" x14ac:dyDescent="0.25">
      <c r="A725" s="25" t="s">
        <v>3210</v>
      </c>
      <c r="B725" s="72">
        <v>54197</v>
      </c>
      <c r="C725" s="72">
        <f>ROUND(SUMIF(Sheet1!AE:AE,'dò giá'!A725,Sheet1!AR:AR),0)</f>
        <v>54197</v>
      </c>
      <c r="D725" s="74">
        <f t="shared" si="11"/>
        <v>0</v>
      </c>
    </row>
    <row r="726" spans="1:4" hidden="1" x14ac:dyDescent="0.25">
      <c r="A726" s="25" t="s">
        <v>3292</v>
      </c>
      <c r="B726" s="72">
        <v>40738</v>
      </c>
      <c r="C726" s="72">
        <f>ROUND(SUMIF(Sheet1!AE:AE,'dò giá'!A726,Sheet1!AR:AR),0)</f>
        <v>40738</v>
      </c>
      <c r="D726" s="74">
        <f t="shared" si="11"/>
        <v>0</v>
      </c>
    </row>
    <row r="727" spans="1:4" hidden="1" x14ac:dyDescent="0.25">
      <c r="A727" s="25" t="s">
        <v>3475</v>
      </c>
      <c r="B727" s="72">
        <v>239885</v>
      </c>
      <c r="C727" s="72">
        <f>ROUND(SUMIF(Sheet1!AE:AE,'dò giá'!A727,Sheet1!AR:AR),0)</f>
        <v>239885</v>
      </c>
      <c r="D727" s="74">
        <f t="shared" si="11"/>
        <v>0</v>
      </c>
    </row>
    <row r="728" spans="1:4" hidden="1" x14ac:dyDescent="0.25">
      <c r="A728" s="25" t="s">
        <v>3295</v>
      </c>
      <c r="B728" s="72">
        <v>122213</v>
      </c>
      <c r="C728" s="72">
        <f>ROUND(SUMIF(Sheet1!AE:AE,'dò giá'!A728,Sheet1!AR:AR),0)</f>
        <v>122213</v>
      </c>
      <c r="D728" s="74">
        <f t="shared" si="11"/>
        <v>0</v>
      </c>
    </row>
    <row r="729" spans="1:4" hidden="1" x14ac:dyDescent="0.25">
      <c r="A729" s="25" t="s">
        <v>3400</v>
      </c>
      <c r="B729" s="72">
        <v>268773</v>
      </c>
      <c r="C729" s="72">
        <f>ROUND(SUMIF(Sheet1!AE:AE,'dò giá'!A729,Sheet1!AR:AR),0)</f>
        <v>268773</v>
      </c>
      <c r="D729" s="74">
        <f t="shared" si="11"/>
        <v>0</v>
      </c>
    </row>
    <row r="730" spans="1:4" hidden="1" x14ac:dyDescent="0.25">
      <c r="A730" s="25" t="s">
        <v>3397</v>
      </c>
      <c r="B730" s="72">
        <v>120534</v>
      </c>
      <c r="C730" s="72">
        <f>ROUND(SUMIF(Sheet1!AE:AE,'dò giá'!A730,Sheet1!AR:AR),0)</f>
        <v>120534</v>
      </c>
      <c r="D730" s="74">
        <f t="shared" si="11"/>
        <v>0</v>
      </c>
    </row>
    <row r="731" spans="1:4" hidden="1" x14ac:dyDescent="0.25">
      <c r="A731" s="25" t="s">
        <v>3382</v>
      </c>
      <c r="B731" s="72">
        <v>160380</v>
      </c>
      <c r="C731" s="72">
        <f>ROUND(SUMIF(Sheet1!AE:AE,'dò giá'!A731,Sheet1!AR:AR),0)</f>
        <v>160380</v>
      </c>
      <c r="D731" s="74">
        <f t="shared" si="11"/>
        <v>0</v>
      </c>
    </row>
    <row r="732" spans="1:4" hidden="1" x14ac:dyDescent="0.25">
      <c r="A732" s="25" t="s">
        <v>3451</v>
      </c>
      <c r="B732" s="72">
        <v>119943</v>
      </c>
      <c r="C732" s="72">
        <f>ROUND(SUMIF(Sheet1!AE:AE,'dò giá'!A732,Sheet1!AR:AR),0)</f>
        <v>119943</v>
      </c>
      <c r="D732" s="74">
        <f t="shared" si="11"/>
        <v>0</v>
      </c>
    </row>
    <row r="733" spans="1:4" hidden="1" x14ac:dyDescent="0.25">
      <c r="A733" s="25" t="s">
        <v>3394</v>
      </c>
      <c r="B733" s="72">
        <v>98094</v>
      </c>
      <c r="C733" s="72">
        <f>ROUND(SUMIF(Sheet1!AE:AE,'dò giá'!A733,Sheet1!AR:AR),0)</f>
        <v>98094</v>
      </c>
      <c r="D733" s="74">
        <f t="shared" si="11"/>
        <v>0</v>
      </c>
    </row>
    <row r="734" spans="1:4" hidden="1" x14ac:dyDescent="0.25">
      <c r="A734" s="25" t="s">
        <v>3430</v>
      </c>
      <c r="B734" s="72">
        <v>98470</v>
      </c>
      <c r="C734" s="72">
        <f>ROUND(SUMIF(Sheet1!AE:AE,'dò giá'!A734,Sheet1!AR:AR),0)</f>
        <v>98470</v>
      </c>
      <c r="D734" s="74">
        <f t="shared" si="11"/>
        <v>0</v>
      </c>
    </row>
    <row r="735" spans="1:4" hidden="1" x14ac:dyDescent="0.25">
      <c r="A735" s="25" t="s">
        <v>3478</v>
      </c>
      <c r="B735" s="72">
        <v>147705</v>
      </c>
      <c r="C735" s="72">
        <f>ROUND(SUMIF(Sheet1!AE:AE,'dò giá'!A735,Sheet1!AR:AR),0)</f>
        <v>147705</v>
      </c>
      <c r="D735" s="74">
        <f t="shared" si="11"/>
        <v>0</v>
      </c>
    </row>
    <row r="736" spans="1:4" hidden="1" x14ac:dyDescent="0.25">
      <c r="A736" s="25" t="s">
        <v>3532</v>
      </c>
      <c r="B736" s="72">
        <v>492320</v>
      </c>
      <c r="C736" s="72">
        <f>ROUND(SUMIF(Sheet1!AE:AE,'dò giá'!A736,Sheet1!AR:AR),0)</f>
        <v>492320</v>
      </c>
      <c r="D736" s="74">
        <f t="shared" si="11"/>
        <v>0</v>
      </c>
    </row>
    <row r="737" spans="1:4" hidden="1" x14ac:dyDescent="0.25">
      <c r="A737" s="25" t="s">
        <v>3331</v>
      </c>
      <c r="B737" s="72">
        <v>40738</v>
      </c>
      <c r="C737" s="72">
        <f>ROUND(SUMIF(Sheet1!AE:AE,'dò giá'!A737,Sheet1!AR:AR),0)</f>
        <v>40738</v>
      </c>
      <c r="D737" s="74">
        <f t="shared" si="11"/>
        <v>0</v>
      </c>
    </row>
    <row r="738" spans="1:4" hidden="1" x14ac:dyDescent="0.25">
      <c r="A738" s="25" t="s">
        <v>3409</v>
      </c>
      <c r="B738" s="72">
        <v>1225720</v>
      </c>
      <c r="C738" s="72">
        <f>ROUND(SUMIF(Sheet1!AE:AE,'dò giá'!A738,Sheet1!AR:AR),0)</f>
        <v>1225720</v>
      </c>
      <c r="D738" s="74">
        <f t="shared" si="11"/>
        <v>0</v>
      </c>
    </row>
    <row r="739" spans="1:4" hidden="1" x14ac:dyDescent="0.25">
      <c r="A739" s="25" t="s">
        <v>3508</v>
      </c>
      <c r="B739" s="72">
        <v>294283</v>
      </c>
      <c r="C739" s="72">
        <f>ROUND(SUMIF(Sheet1!AE:AE,'dò giá'!A739,Sheet1!AR:AR),0)</f>
        <v>294283</v>
      </c>
      <c r="D739" s="74">
        <f t="shared" si="11"/>
        <v>0</v>
      </c>
    </row>
    <row r="740" spans="1:4" hidden="1" x14ac:dyDescent="0.25">
      <c r="A740" s="25" t="s">
        <v>3328</v>
      </c>
      <c r="B740" s="72">
        <v>119943</v>
      </c>
      <c r="C740" s="72">
        <f>ROUND(SUMIF(Sheet1!AE:AE,'dò giá'!A740,Sheet1!AR:AR),0)</f>
        <v>119943</v>
      </c>
      <c r="D740" s="74">
        <f t="shared" si="11"/>
        <v>0</v>
      </c>
    </row>
    <row r="741" spans="1:4" hidden="1" x14ac:dyDescent="0.25">
      <c r="A741" s="25" t="s">
        <v>3442</v>
      </c>
      <c r="B741" s="72">
        <v>153252</v>
      </c>
      <c r="C741" s="72">
        <f>ROUND(SUMIF(Sheet1!AE:AE,'dò giá'!A741,Sheet1!AR:AR),0)</f>
        <v>153252</v>
      </c>
      <c r="D741" s="74">
        <f t="shared" si="11"/>
        <v>0</v>
      </c>
    </row>
    <row r="742" spans="1:4" hidden="1" x14ac:dyDescent="0.25">
      <c r="A742" s="25" t="s">
        <v>3556</v>
      </c>
      <c r="B742" s="72">
        <v>936645</v>
      </c>
      <c r="C742" s="72">
        <f>ROUND(SUMIF(Sheet1!AE:AE,'dò giá'!A742,Sheet1!AR:AR),0)</f>
        <v>936645</v>
      </c>
      <c r="D742" s="74">
        <f t="shared" si="11"/>
        <v>0</v>
      </c>
    </row>
    <row r="743" spans="1:4" hidden="1" x14ac:dyDescent="0.25">
      <c r="A743" s="25" t="s">
        <v>3271</v>
      </c>
      <c r="B743" s="72">
        <v>119943</v>
      </c>
      <c r="C743" s="72">
        <f>ROUND(SUMIF(Sheet1!AE:AE,'dò giá'!A743,Sheet1!AR:AR),0)</f>
        <v>119943</v>
      </c>
      <c r="D743" s="74">
        <f t="shared" si="11"/>
        <v>0</v>
      </c>
    </row>
    <row r="744" spans="1:4" hidden="1" x14ac:dyDescent="0.25">
      <c r="A744" s="25" t="s">
        <v>3325</v>
      </c>
      <c r="B744" s="72">
        <v>107657</v>
      </c>
      <c r="C744" s="72">
        <f>ROUND(SUMIF(Sheet1!AE:AE,'dò giá'!A744,Sheet1!AR:AR),0)</f>
        <v>107657</v>
      </c>
      <c r="D744" s="74">
        <f t="shared" si="11"/>
        <v>0</v>
      </c>
    </row>
    <row r="745" spans="1:4" hidden="1" x14ac:dyDescent="0.25">
      <c r="A745" s="25" t="s">
        <v>3277</v>
      </c>
      <c r="B745" s="72">
        <v>79305</v>
      </c>
      <c r="C745" s="72">
        <f>ROUND(SUMIF(Sheet1!AE:AE,'dò giá'!A745,Sheet1!AR:AR),0)</f>
        <v>79305</v>
      </c>
      <c r="D745" s="74">
        <f t="shared" si="11"/>
        <v>0</v>
      </c>
    </row>
    <row r="746" spans="1:4" hidden="1" x14ac:dyDescent="0.25">
      <c r="A746" s="25" t="s">
        <v>3454</v>
      </c>
      <c r="B746" s="72">
        <v>162590</v>
      </c>
      <c r="C746" s="72">
        <f>ROUND(SUMIF(Sheet1!AE:AE,'dò giá'!A746,Sheet1!AR:AR),0)</f>
        <v>162590</v>
      </c>
      <c r="D746" s="74">
        <f t="shared" si="11"/>
        <v>0</v>
      </c>
    </row>
    <row r="747" spans="1:4" hidden="1" x14ac:dyDescent="0.25">
      <c r="A747" s="25" t="s">
        <v>3469</v>
      </c>
      <c r="B747" s="72">
        <v>240570</v>
      </c>
      <c r="C747" s="72">
        <f>ROUND(SUMIF(Sheet1!AE:AE,'dò giá'!A747,Sheet1!AR:AR),0)</f>
        <v>240570</v>
      </c>
      <c r="D747" s="74">
        <f t="shared" si="11"/>
        <v>0</v>
      </c>
    </row>
    <row r="748" spans="1:4" hidden="1" x14ac:dyDescent="0.25">
      <c r="A748" s="25" t="s">
        <v>3310</v>
      </c>
      <c r="B748" s="72">
        <v>53460</v>
      </c>
      <c r="C748" s="72">
        <f>ROUND(SUMIF(Sheet1!AE:AE,'dò giá'!A748,Sheet1!AR:AR),0)</f>
        <v>53460</v>
      </c>
      <c r="D748" s="74">
        <f t="shared" si="11"/>
        <v>0</v>
      </c>
    </row>
    <row r="749" spans="1:4" hidden="1" x14ac:dyDescent="0.25">
      <c r="A749" s="25" t="s">
        <v>3577</v>
      </c>
      <c r="B749" s="72">
        <v>160680</v>
      </c>
      <c r="C749" s="72">
        <f>ROUND(SUMIF(Sheet1!AE:AE,'dò giá'!A749,Sheet1!AR:AR),0)</f>
        <v>160680</v>
      </c>
      <c r="D749" s="74">
        <f t="shared" si="11"/>
        <v>0</v>
      </c>
    </row>
    <row r="750" spans="1:4" hidden="1" x14ac:dyDescent="0.25">
      <c r="A750" s="25" t="s">
        <v>3418</v>
      </c>
      <c r="B750" s="72">
        <v>160380</v>
      </c>
      <c r="C750" s="72">
        <f>ROUND(SUMIF(Sheet1!AE:AE,'dò giá'!A750,Sheet1!AR:AR),0)</f>
        <v>160380</v>
      </c>
      <c r="D750" s="74">
        <f t="shared" si="11"/>
        <v>0</v>
      </c>
    </row>
    <row r="751" spans="1:4" hidden="1" x14ac:dyDescent="0.25">
      <c r="A751" s="25" t="s">
        <v>3514</v>
      </c>
      <c r="B751" s="72">
        <v>239885</v>
      </c>
      <c r="C751" s="72">
        <f>ROUND(SUMIF(Sheet1!AE:AE,'dò giá'!A751,Sheet1!AR:AR),0)</f>
        <v>239885</v>
      </c>
      <c r="D751" s="74">
        <f t="shared" si="11"/>
        <v>0</v>
      </c>
    </row>
    <row r="752" spans="1:4" hidden="1" x14ac:dyDescent="0.25">
      <c r="A752" s="25" t="s">
        <v>3286</v>
      </c>
      <c r="B752" s="72">
        <v>824755</v>
      </c>
      <c r="C752" s="72">
        <f>ROUND(SUMIF(Sheet1!AE:AE,'dò giá'!A752,Sheet1!AR:AR),0)</f>
        <v>824755</v>
      </c>
      <c r="D752" s="74">
        <f t="shared" si="11"/>
        <v>0</v>
      </c>
    </row>
    <row r="753" spans="1:4" hidden="1" x14ac:dyDescent="0.25">
      <c r="A753" s="25" t="s">
        <v>3379</v>
      </c>
      <c r="B753" s="72">
        <v>237916</v>
      </c>
      <c r="C753" s="72">
        <f>ROUND(SUMIF(Sheet1!AE:AE,'dò giá'!A753,Sheet1!AR:AR),0)</f>
        <v>237916</v>
      </c>
      <c r="D753" s="74">
        <f t="shared" si="11"/>
        <v>0</v>
      </c>
    </row>
    <row r="754" spans="1:4" hidden="1" x14ac:dyDescent="0.25">
      <c r="A754" s="25" t="s">
        <v>3568</v>
      </c>
      <c r="B754" s="72">
        <v>119943</v>
      </c>
      <c r="C754" s="72">
        <f>ROUND(SUMIF(Sheet1!AE:AE,'dò giá'!A754,Sheet1!AR:AR),0)</f>
        <v>119943</v>
      </c>
      <c r="D754" s="74">
        <f t="shared" si="11"/>
        <v>0</v>
      </c>
    </row>
    <row r="755" spans="1:4" hidden="1" x14ac:dyDescent="0.25">
      <c r="A755" s="25" t="s">
        <v>3460</v>
      </c>
      <c r="B755" s="72">
        <v>161272</v>
      </c>
      <c r="C755" s="72">
        <f>ROUND(SUMIF(Sheet1!AE:AE,'dò giá'!A755,Sheet1!AR:AR),0)</f>
        <v>161272</v>
      </c>
      <c r="D755" s="74">
        <f t="shared" si="11"/>
        <v>0</v>
      </c>
    </row>
    <row r="756" spans="1:4" hidden="1" x14ac:dyDescent="0.25">
      <c r="A756" s="25" t="s">
        <v>3520</v>
      </c>
      <c r="B756" s="72">
        <v>201118</v>
      </c>
      <c r="C756" s="72">
        <f>ROUND(SUMIF(Sheet1!AE:AE,'dò giá'!A756,Sheet1!AR:AR),0)</f>
        <v>201118</v>
      </c>
      <c r="D756" s="74">
        <f t="shared" si="11"/>
        <v>0</v>
      </c>
    </row>
    <row r="757" spans="1:4" hidden="1" x14ac:dyDescent="0.25">
      <c r="A757" s="25" t="s">
        <v>3385</v>
      </c>
      <c r="B757" s="72">
        <v>98470</v>
      </c>
      <c r="C757" s="72">
        <f>ROUND(SUMIF(Sheet1!AE:AE,'dò giá'!A757,Sheet1!AR:AR),0)</f>
        <v>98470</v>
      </c>
      <c r="D757" s="74">
        <f t="shared" si="11"/>
        <v>0</v>
      </c>
    </row>
    <row r="758" spans="1:4" hidden="1" x14ac:dyDescent="0.25">
      <c r="A758" s="25" t="s">
        <v>3319</v>
      </c>
      <c r="B758" s="72">
        <v>336729</v>
      </c>
      <c r="C758" s="72">
        <f>ROUND(SUMIF(Sheet1!AE:AE,'dò giá'!A758,Sheet1!AR:AR),0)</f>
        <v>336729</v>
      </c>
      <c r="D758" s="74">
        <f t="shared" si="11"/>
        <v>0</v>
      </c>
    </row>
    <row r="759" spans="1:4" hidden="1" x14ac:dyDescent="0.25">
      <c r="A759" s="25" t="s">
        <v>3433</v>
      </c>
      <c r="B759" s="72">
        <v>196188</v>
      </c>
      <c r="C759" s="72">
        <f>ROUND(SUMIF(Sheet1!AE:AE,'dò giá'!A759,Sheet1!AR:AR),0)</f>
        <v>196188</v>
      </c>
      <c r="D759" s="74">
        <f t="shared" si="11"/>
        <v>0</v>
      </c>
    </row>
    <row r="760" spans="1:4" hidden="1" x14ac:dyDescent="0.25">
      <c r="A760" s="25" t="s">
        <v>3334</v>
      </c>
      <c r="B760" s="72">
        <v>503404</v>
      </c>
      <c r="C760" s="72">
        <f>ROUND(SUMIF(Sheet1!AE:AE,'dò giá'!A760,Sheet1!AR:AR),0)</f>
        <v>503404</v>
      </c>
      <c r="D760" s="74">
        <f t="shared" si="11"/>
        <v>0</v>
      </c>
    </row>
    <row r="761" spans="1:4" hidden="1" x14ac:dyDescent="0.25">
      <c r="A761" s="25" t="s">
        <v>3448</v>
      </c>
      <c r="B761" s="72">
        <v>239885</v>
      </c>
      <c r="C761" s="72">
        <f>ROUND(SUMIF(Sheet1!AE:AE,'dò giá'!A761,Sheet1!AR:AR),0)</f>
        <v>239885</v>
      </c>
      <c r="D761" s="74">
        <f t="shared" si="11"/>
        <v>0</v>
      </c>
    </row>
    <row r="762" spans="1:4" hidden="1" x14ac:dyDescent="0.25">
      <c r="A762" s="25" t="s">
        <v>3487</v>
      </c>
      <c r="B762" s="72">
        <v>119943</v>
      </c>
      <c r="C762" s="72">
        <f>ROUND(SUMIF(Sheet1!AE:AE,'dò giá'!A762,Sheet1!AR:AR),0)</f>
        <v>119943</v>
      </c>
      <c r="D762" s="74">
        <f t="shared" si="11"/>
        <v>0</v>
      </c>
    </row>
    <row r="763" spans="1:4" hidden="1" x14ac:dyDescent="0.25">
      <c r="A763" s="25" t="s">
        <v>3280</v>
      </c>
      <c r="B763" s="72">
        <v>1007994</v>
      </c>
      <c r="C763" s="72">
        <f>ROUND(SUMIF(Sheet1!AE:AE,'dò giá'!A763,Sheet1!AR:AR),0)</f>
        <v>1007994</v>
      </c>
      <c r="D763" s="74">
        <f t="shared" si="11"/>
        <v>0</v>
      </c>
    </row>
    <row r="764" spans="1:4" hidden="1" x14ac:dyDescent="0.25">
      <c r="A764" s="25" t="s">
        <v>3496</v>
      </c>
      <c r="B764" s="72">
        <v>40738</v>
      </c>
      <c r="C764" s="72">
        <f>ROUND(SUMIF(Sheet1!AE:AE,'dò giá'!A764,Sheet1!AR:AR),0)</f>
        <v>40738</v>
      </c>
      <c r="D764" s="74">
        <f t="shared" si="11"/>
        <v>0</v>
      </c>
    </row>
    <row r="765" spans="1:4" hidden="1" x14ac:dyDescent="0.25">
      <c r="A765" s="25" t="s">
        <v>3511</v>
      </c>
      <c r="B765" s="72">
        <v>160380</v>
      </c>
      <c r="C765" s="72">
        <f>ROUND(SUMIF(Sheet1!AE:AE,'dò giá'!A765,Sheet1!AR:AR),0)</f>
        <v>160380</v>
      </c>
      <c r="D765" s="74">
        <f t="shared" si="11"/>
        <v>0</v>
      </c>
    </row>
    <row r="766" spans="1:4" hidden="1" x14ac:dyDescent="0.25">
      <c r="A766" s="25" t="s">
        <v>3364</v>
      </c>
      <c r="B766" s="72">
        <v>54197</v>
      </c>
      <c r="C766" s="72">
        <f>ROUND(SUMIF(Sheet1!AE:AE,'dò giá'!A766,Sheet1!AR:AR),0)</f>
        <v>54197</v>
      </c>
      <c r="D766" s="74">
        <f t="shared" si="11"/>
        <v>0</v>
      </c>
    </row>
    <row r="767" spans="1:4" hidden="1" x14ac:dyDescent="0.25">
      <c r="A767" s="25" t="s">
        <v>3490</v>
      </c>
      <c r="B767" s="72">
        <v>40738</v>
      </c>
      <c r="C767" s="72">
        <f>ROUND(SUMIF(Sheet1!AE:AE,'dò giá'!A767,Sheet1!AR:AR),0)</f>
        <v>40738</v>
      </c>
      <c r="D767" s="74">
        <f t="shared" si="11"/>
        <v>0</v>
      </c>
    </row>
    <row r="768" spans="1:4" hidden="1" x14ac:dyDescent="0.25">
      <c r="A768" s="25" t="s">
        <v>3544</v>
      </c>
      <c r="B768" s="72">
        <v>89268</v>
      </c>
      <c r="C768" s="72">
        <f>ROUND(SUMIF(Sheet1!AE:AE,'dò giá'!A768,Sheet1!AR:AR),0)</f>
        <v>89268</v>
      </c>
      <c r="D768" s="74">
        <f t="shared" si="11"/>
        <v>0</v>
      </c>
    </row>
    <row r="769" spans="1:4" hidden="1" x14ac:dyDescent="0.25">
      <c r="A769" s="25" t="s">
        <v>3241</v>
      </c>
      <c r="B769" s="72">
        <v>213840</v>
      </c>
      <c r="C769" s="72">
        <f>ROUND(SUMIF(Sheet1!AE:AE,'dò giá'!A769,Sheet1!AR:AR),0)</f>
        <v>213840</v>
      </c>
      <c r="D769" s="74">
        <f t="shared" si="11"/>
        <v>0</v>
      </c>
    </row>
    <row r="770" spans="1:4" hidden="1" x14ac:dyDescent="0.25">
      <c r="A770" s="25" t="s">
        <v>3550</v>
      </c>
      <c r="B770" s="72">
        <v>76626</v>
      </c>
      <c r="C770" s="72">
        <f>ROUND(SUMIF(Sheet1!AE:AE,'dò giá'!A770,Sheet1!AR:AR),0)</f>
        <v>76626</v>
      </c>
      <c r="D770" s="74">
        <f t="shared" si="11"/>
        <v>0</v>
      </c>
    </row>
    <row r="771" spans="1:4" hidden="1" x14ac:dyDescent="0.25">
      <c r="A771" s="25" t="s">
        <v>3265</v>
      </c>
      <c r="B771" s="72">
        <v>40738</v>
      </c>
      <c r="C771" s="72">
        <f>ROUND(SUMIF(Sheet1!AE:AE,'dò giá'!A771,Sheet1!AR:AR),0)</f>
        <v>40738</v>
      </c>
      <c r="D771" s="74">
        <f t="shared" ref="D771:D814" si="12">B771-C771</f>
        <v>0</v>
      </c>
    </row>
    <row r="772" spans="1:4" hidden="1" x14ac:dyDescent="0.25">
      <c r="A772" s="25" t="s">
        <v>3505</v>
      </c>
      <c r="B772" s="72">
        <v>162590</v>
      </c>
      <c r="C772" s="72">
        <f>ROUND(SUMIF(Sheet1!AE:AE,'dò giá'!A772,Sheet1!AR:AR),0)</f>
        <v>162590</v>
      </c>
      <c r="D772" s="74">
        <f t="shared" si="12"/>
        <v>0</v>
      </c>
    </row>
    <row r="773" spans="1:4" hidden="1" x14ac:dyDescent="0.25">
      <c r="A773" s="25" t="s">
        <v>3253</v>
      </c>
      <c r="B773" s="72">
        <v>40738</v>
      </c>
      <c r="C773" s="72">
        <f>ROUND(SUMIF(Sheet1!AE:AE,'dò giá'!A773,Sheet1!AR:AR),0)</f>
        <v>40738</v>
      </c>
      <c r="D773" s="74">
        <f t="shared" si="12"/>
        <v>0</v>
      </c>
    </row>
    <row r="774" spans="1:4" hidden="1" x14ac:dyDescent="0.25">
      <c r="A774" s="25" t="s">
        <v>3247</v>
      </c>
      <c r="B774" s="72">
        <v>219005</v>
      </c>
      <c r="C774" s="72">
        <f>ROUND(SUMIF(Sheet1!AE:AE,'dò giá'!A774,Sheet1!AR:AR),0)</f>
        <v>219005</v>
      </c>
      <c r="D774" s="74">
        <f t="shared" si="12"/>
        <v>0</v>
      </c>
    </row>
    <row r="775" spans="1:4" hidden="1" x14ac:dyDescent="0.25">
      <c r="A775" s="25" t="s">
        <v>3391</v>
      </c>
      <c r="B775" s="72">
        <v>49235</v>
      </c>
      <c r="C775" s="72">
        <f>ROUND(SUMIF(Sheet1!AE:AE,'dò giá'!A775,Sheet1!AR:AR),0)</f>
        <v>49235</v>
      </c>
      <c r="D775" s="74">
        <f t="shared" si="12"/>
        <v>0</v>
      </c>
    </row>
    <row r="776" spans="1:4" hidden="1" x14ac:dyDescent="0.25">
      <c r="A776" s="25" t="s">
        <v>3547</v>
      </c>
      <c r="B776" s="72">
        <v>239885</v>
      </c>
      <c r="C776" s="72">
        <f>ROUND(SUMIF(Sheet1!AE:AE,'dò giá'!A776,Sheet1!AR:AR),0)</f>
        <v>239885</v>
      </c>
      <c r="D776" s="74">
        <f t="shared" si="12"/>
        <v>0</v>
      </c>
    </row>
    <row r="777" spans="1:4" hidden="1" x14ac:dyDescent="0.25">
      <c r="A777" s="25" t="s">
        <v>3562</v>
      </c>
      <c r="B777" s="72">
        <v>248483</v>
      </c>
      <c r="C777" s="72">
        <f>ROUND(SUMIF(Sheet1!AE:AE,'dò giá'!A777,Sheet1!AR:AR),0)</f>
        <v>248483</v>
      </c>
      <c r="D777" s="74">
        <f t="shared" si="12"/>
        <v>0</v>
      </c>
    </row>
    <row r="778" spans="1:4" hidden="1" x14ac:dyDescent="0.25">
      <c r="A778" s="25" t="s">
        <v>3238</v>
      </c>
      <c r="B778" s="72">
        <v>153252</v>
      </c>
      <c r="C778" s="72">
        <f>ROUND(SUMIF(Sheet1!AE:AE,'dò giá'!A778,Sheet1!AR:AR),0)</f>
        <v>153252</v>
      </c>
      <c r="D778" s="74">
        <f t="shared" si="12"/>
        <v>0</v>
      </c>
    </row>
    <row r="779" spans="1:4" hidden="1" x14ac:dyDescent="0.25">
      <c r="A779" s="25" t="s">
        <v>3256</v>
      </c>
      <c r="B779" s="72">
        <v>40738</v>
      </c>
      <c r="C779" s="72">
        <f>ROUND(SUMIF(Sheet1!AE:AE,'dò giá'!A779,Sheet1!AR:AR),0)</f>
        <v>40738</v>
      </c>
      <c r="D779" s="74">
        <f t="shared" si="12"/>
        <v>0</v>
      </c>
    </row>
    <row r="780" spans="1:4" hidden="1" x14ac:dyDescent="0.25">
      <c r="A780" s="25" t="s">
        <v>3361</v>
      </c>
      <c r="B780" s="72">
        <v>160680</v>
      </c>
      <c r="C780" s="72">
        <f>ROUND(SUMIF(Sheet1!AE:AE,'dò giá'!A780,Sheet1!AR:AR),0)</f>
        <v>160680</v>
      </c>
      <c r="D780" s="74">
        <f t="shared" si="12"/>
        <v>0</v>
      </c>
    </row>
    <row r="781" spans="1:4" hidden="1" x14ac:dyDescent="0.25">
      <c r="A781" s="25" t="s">
        <v>3421</v>
      </c>
      <c r="B781" s="72">
        <v>162950</v>
      </c>
      <c r="C781" s="72">
        <f>ROUND(SUMIF(Sheet1!AE:AE,'dò giá'!A781,Sheet1!AR:AR),0)</f>
        <v>162950</v>
      </c>
      <c r="D781" s="74">
        <f t="shared" si="12"/>
        <v>0</v>
      </c>
    </row>
    <row r="782" spans="1:4" hidden="1" x14ac:dyDescent="0.25">
      <c r="A782" s="25" t="s">
        <v>3259</v>
      </c>
      <c r="B782" s="72">
        <v>327398</v>
      </c>
      <c r="C782" s="72">
        <f>ROUND(SUMIF(Sheet1!AE:AE,'dò giá'!A782,Sheet1!AR:AR),0)</f>
        <v>327398</v>
      </c>
      <c r="D782" s="74">
        <f t="shared" si="12"/>
        <v>0</v>
      </c>
    </row>
    <row r="783" spans="1:4" hidden="1" x14ac:dyDescent="0.25">
      <c r="A783" s="25" t="s">
        <v>3349</v>
      </c>
      <c r="B783" s="72">
        <v>268240</v>
      </c>
      <c r="C783" s="72">
        <f>ROUND(SUMIF(Sheet1!AE:AE,'dò giá'!A783,Sheet1!AR:AR),0)</f>
        <v>268240</v>
      </c>
      <c r="D783" s="74">
        <f t="shared" si="12"/>
        <v>0</v>
      </c>
    </row>
    <row r="784" spans="1:4" hidden="1" x14ac:dyDescent="0.25">
      <c r="A784" s="25" t="s">
        <v>3313</v>
      </c>
      <c r="B784" s="72">
        <v>49235</v>
      </c>
      <c r="C784" s="72">
        <f>ROUND(SUMIF(Sheet1!AE:AE,'dò giá'!A784,Sheet1!AR:AR),0)</f>
        <v>49235</v>
      </c>
      <c r="D784" s="74">
        <f t="shared" si="12"/>
        <v>0</v>
      </c>
    </row>
    <row r="785" spans="1:4" hidden="1" x14ac:dyDescent="0.25">
      <c r="A785" s="25" t="s">
        <v>3499</v>
      </c>
      <c r="B785" s="72">
        <v>81475</v>
      </c>
      <c r="C785" s="72">
        <f>ROUND(SUMIF(Sheet1!AE:AE,'dò giá'!A785,Sheet1!AR:AR),0)</f>
        <v>81475</v>
      </c>
      <c r="D785" s="74">
        <f t="shared" si="12"/>
        <v>0</v>
      </c>
    </row>
    <row r="786" spans="1:4" hidden="1" x14ac:dyDescent="0.25">
      <c r="A786" s="25" t="s">
        <v>3343</v>
      </c>
      <c r="B786" s="72">
        <v>119943</v>
      </c>
      <c r="C786" s="72">
        <f>ROUND(SUMIF(Sheet1!AE:AE,'dò giá'!A786,Sheet1!AR:AR),0)</f>
        <v>119943</v>
      </c>
      <c r="D786" s="74">
        <f t="shared" si="12"/>
        <v>0</v>
      </c>
    </row>
    <row r="787" spans="1:4" hidden="1" x14ac:dyDescent="0.25">
      <c r="A787" s="25" t="s">
        <v>3376</v>
      </c>
      <c r="B787" s="72">
        <v>200133</v>
      </c>
      <c r="C787" s="72">
        <f>ROUND(SUMIF(Sheet1!AE:AE,'dò giá'!A787,Sheet1!AR:AR),0)</f>
        <v>200133</v>
      </c>
      <c r="D787" s="74">
        <f t="shared" si="12"/>
        <v>0</v>
      </c>
    </row>
    <row r="788" spans="1:4" hidden="1" x14ac:dyDescent="0.25">
      <c r="A788" s="25" t="s">
        <v>3538</v>
      </c>
      <c r="B788" s="72">
        <v>54197</v>
      </c>
      <c r="C788" s="72">
        <f>ROUND(SUMIF(Sheet1!AE:AE,'dò giá'!A788,Sheet1!AR:AR),0)</f>
        <v>54197</v>
      </c>
      <c r="D788" s="74">
        <f t="shared" si="12"/>
        <v>0</v>
      </c>
    </row>
    <row r="789" spans="1:4" hidden="1" x14ac:dyDescent="0.25">
      <c r="A789" s="25" t="s">
        <v>3304</v>
      </c>
      <c r="B789" s="72">
        <v>330091</v>
      </c>
      <c r="C789" s="72">
        <f>ROUND(SUMIF(Sheet1!AE:AE,'dò giá'!A789,Sheet1!AR:AR),0)</f>
        <v>330091</v>
      </c>
      <c r="D789" s="74">
        <f t="shared" si="12"/>
        <v>0</v>
      </c>
    </row>
    <row r="790" spans="1:4" hidden="1" x14ac:dyDescent="0.25">
      <c r="A790" s="25" t="s">
        <v>3346</v>
      </c>
      <c r="B790" s="72">
        <v>81475</v>
      </c>
      <c r="C790" s="72">
        <f>ROUND(SUMIF(Sheet1!AE:AE,'dò giá'!A790,Sheet1!AR:AR),0)</f>
        <v>81475</v>
      </c>
      <c r="D790" s="74">
        <f t="shared" si="12"/>
        <v>0</v>
      </c>
    </row>
    <row r="791" spans="1:4" hidden="1" x14ac:dyDescent="0.25">
      <c r="A791" s="25" t="s">
        <v>3466</v>
      </c>
      <c r="B791" s="72">
        <v>599713</v>
      </c>
      <c r="C791" s="72">
        <f>ROUND(SUMIF(Sheet1!AE:AE,'dò giá'!A791,Sheet1!AR:AR),0)</f>
        <v>599713</v>
      </c>
      <c r="D791" s="74">
        <f t="shared" si="12"/>
        <v>0</v>
      </c>
    </row>
    <row r="792" spans="1:4" hidden="1" x14ac:dyDescent="0.25">
      <c r="A792" s="25" t="s">
        <v>3424</v>
      </c>
      <c r="B792" s="72">
        <v>361012</v>
      </c>
      <c r="C792" s="72">
        <f>ROUND(SUMIF(Sheet1!AE:AE,'dò giá'!A792,Sheet1!AR:AR),0)</f>
        <v>361012</v>
      </c>
      <c r="D792" s="74">
        <f t="shared" si="12"/>
        <v>0</v>
      </c>
    </row>
    <row r="793" spans="1:4" hidden="1" x14ac:dyDescent="0.25">
      <c r="A793" s="25" t="s">
        <v>3355</v>
      </c>
      <c r="B793" s="72">
        <v>1105194</v>
      </c>
      <c r="C793" s="72">
        <f>ROUND(SUMIF(Sheet1!AE:AE,'dò giá'!A793,Sheet1!AR:AR),0)</f>
        <v>1105194</v>
      </c>
      <c r="D793" s="74">
        <f t="shared" si="12"/>
        <v>0</v>
      </c>
    </row>
    <row r="794" spans="1:4" hidden="1" x14ac:dyDescent="0.25">
      <c r="A794" s="25" t="s">
        <v>3367</v>
      </c>
      <c r="B794" s="72">
        <v>226863</v>
      </c>
      <c r="C794" s="72">
        <f>ROUND(SUMIF(Sheet1!AE:AE,'dò giá'!A794,Sheet1!AR:AR),0)</f>
        <v>226863</v>
      </c>
      <c r="D794" s="74">
        <f t="shared" si="12"/>
        <v>0</v>
      </c>
    </row>
    <row r="795" spans="1:4" hidden="1" x14ac:dyDescent="0.25">
      <c r="A795" s="25" t="s">
        <v>3517</v>
      </c>
      <c r="B795" s="72">
        <v>54197</v>
      </c>
      <c r="C795" s="72">
        <f>ROUND(SUMIF(Sheet1!AE:AE,'dò giá'!A795,Sheet1!AR:AR),0)</f>
        <v>54197</v>
      </c>
      <c r="D795" s="74">
        <f t="shared" si="12"/>
        <v>0</v>
      </c>
    </row>
    <row r="796" spans="1:4" hidden="1" x14ac:dyDescent="0.25">
      <c r="A796" s="25" t="s">
        <v>3340</v>
      </c>
      <c r="B796" s="72">
        <v>239885</v>
      </c>
      <c r="C796" s="72">
        <f>ROUND(SUMIF(Sheet1!AE:AE,'dò giá'!A796,Sheet1!AR:AR),0)</f>
        <v>239885</v>
      </c>
      <c r="D796" s="74">
        <f t="shared" si="12"/>
        <v>0</v>
      </c>
    </row>
    <row r="797" spans="1:4" hidden="1" x14ac:dyDescent="0.25">
      <c r="A797" s="25" t="s">
        <v>3316</v>
      </c>
      <c r="B797" s="72">
        <v>40738</v>
      </c>
      <c r="C797" s="72">
        <f>ROUND(SUMIF(Sheet1!AE:AE,'dò giá'!A797,Sheet1!AR:AR),0)</f>
        <v>40738</v>
      </c>
      <c r="D797" s="74">
        <f t="shared" si="12"/>
        <v>0</v>
      </c>
    </row>
    <row r="798" spans="1:4" hidden="1" x14ac:dyDescent="0.25">
      <c r="A798" s="25" t="s">
        <v>3274</v>
      </c>
      <c r="B798" s="72">
        <v>174139</v>
      </c>
      <c r="C798" s="72">
        <f>ROUND(SUMIF(Sheet1!AE:AE,'dò giá'!A798,Sheet1!AR:AR),0)</f>
        <v>174139</v>
      </c>
      <c r="D798" s="74">
        <f t="shared" si="12"/>
        <v>0</v>
      </c>
    </row>
    <row r="799" spans="1:4" hidden="1" x14ac:dyDescent="0.25">
      <c r="A799" s="25" t="s">
        <v>3472</v>
      </c>
      <c r="B799" s="72">
        <v>49235</v>
      </c>
      <c r="C799" s="72">
        <f>ROUND(SUMIF(Sheet1!AE:AE,'dò giá'!A799,Sheet1!AR:AR),0)</f>
        <v>49235</v>
      </c>
      <c r="D799" s="74">
        <f t="shared" si="12"/>
        <v>0</v>
      </c>
    </row>
    <row r="800" spans="1:4" hidden="1" x14ac:dyDescent="0.25">
      <c r="A800" s="25" t="s">
        <v>3445</v>
      </c>
      <c r="B800" s="72">
        <v>239885</v>
      </c>
      <c r="C800" s="72">
        <f>ROUND(SUMIF(Sheet1!AE:AE,'dò giá'!A800,Sheet1!AR:AR),0)</f>
        <v>239885</v>
      </c>
      <c r="D800" s="74">
        <f t="shared" si="12"/>
        <v>0</v>
      </c>
    </row>
    <row r="801" spans="1:4" hidden="1" x14ac:dyDescent="0.25">
      <c r="A801" s="25" t="s">
        <v>3541</v>
      </c>
      <c r="B801" s="72">
        <v>239885</v>
      </c>
      <c r="C801" s="72">
        <f>ROUND(SUMIF(Sheet1!AE:AE,'dò giá'!A801,Sheet1!AR:AR),0)</f>
        <v>239885</v>
      </c>
      <c r="D801" s="74">
        <f t="shared" si="12"/>
        <v>0</v>
      </c>
    </row>
    <row r="802" spans="1:4" hidden="1" x14ac:dyDescent="0.25">
      <c r="A802" s="25" t="s">
        <v>3373</v>
      </c>
      <c r="B802" s="72">
        <v>147705</v>
      </c>
      <c r="C802" s="72">
        <f>ROUND(SUMIF(Sheet1!AE:AE,'dò giá'!A802,Sheet1!AR:AR),0)</f>
        <v>147705</v>
      </c>
      <c r="D802" s="74">
        <f t="shared" si="12"/>
        <v>0</v>
      </c>
    </row>
    <row r="803" spans="1:4" hidden="1" x14ac:dyDescent="0.25">
      <c r="A803" s="25" t="s">
        <v>3406</v>
      </c>
      <c r="B803" s="72">
        <v>40738</v>
      </c>
      <c r="C803" s="72">
        <f>ROUND(SUMIF(Sheet1!AE:AE,'dò giá'!A803,Sheet1!AR:AR),0)</f>
        <v>40738</v>
      </c>
      <c r="D803" s="74">
        <f t="shared" si="12"/>
        <v>0</v>
      </c>
    </row>
    <row r="804" spans="1:4" hidden="1" x14ac:dyDescent="0.25">
      <c r="A804" s="25" t="s">
        <v>3502</v>
      </c>
      <c r="B804" s="72">
        <v>119943</v>
      </c>
      <c r="C804" s="72">
        <f>ROUND(SUMIF(Sheet1!AE:AE,'dò giá'!A804,Sheet1!AR:AR),0)</f>
        <v>119943</v>
      </c>
      <c r="D804" s="74">
        <f t="shared" si="12"/>
        <v>0</v>
      </c>
    </row>
    <row r="805" spans="1:4" hidden="1" x14ac:dyDescent="0.25">
      <c r="A805" s="25" t="s">
        <v>3481</v>
      </c>
      <c r="B805" s="72">
        <v>142728</v>
      </c>
      <c r="C805" s="72">
        <f>ROUND(SUMIF(Sheet1!AE:AE,'dò giá'!A805,Sheet1!AR:AR),0)</f>
        <v>142728</v>
      </c>
      <c r="D805" s="74">
        <f t="shared" si="12"/>
        <v>0</v>
      </c>
    </row>
    <row r="806" spans="1:4" hidden="1" x14ac:dyDescent="0.25">
      <c r="A806" s="25" t="s">
        <v>3493</v>
      </c>
      <c r="B806" s="72">
        <v>108393</v>
      </c>
      <c r="C806" s="72">
        <f>ROUND(SUMIF(Sheet1!AE:AE,'dò giá'!A806,Sheet1!AR:AR),0)</f>
        <v>108393</v>
      </c>
      <c r="D806" s="74">
        <f t="shared" si="12"/>
        <v>0</v>
      </c>
    </row>
    <row r="807" spans="1:4" hidden="1" x14ac:dyDescent="0.25">
      <c r="A807" s="25" t="s">
        <v>3268</v>
      </c>
      <c r="B807" s="72">
        <v>79305</v>
      </c>
      <c r="C807" s="72">
        <f>ROUND(SUMIF(Sheet1!AE:AE,'dò giá'!A807,Sheet1!AR:AR),0)</f>
        <v>79305</v>
      </c>
      <c r="D807" s="74">
        <f t="shared" si="12"/>
        <v>0</v>
      </c>
    </row>
    <row r="808" spans="1:4" hidden="1" x14ac:dyDescent="0.25">
      <c r="A808" s="25" t="s">
        <v>3526</v>
      </c>
      <c r="B808" s="72">
        <v>500133</v>
      </c>
      <c r="C808" s="72">
        <f>ROUND(SUMIF(Sheet1!AE:AE,'dò giá'!A808,Sheet1!AR:AR),0)</f>
        <v>500133</v>
      </c>
      <c r="D808" s="74">
        <f t="shared" si="12"/>
        <v>0</v>
      </c>
    </row>
    <row r="809" spans="1:4" hidden="1" x14ac:dyDescent="0.25">
      <c r="A809" s="25" t="s">
        <v>3388</v>
      </c>
      <c r="B809" s="72">
        <v>80190</v>
      </c>
      <c r="C809" s="72">
        <f>ROUND(SUMIF(Sheet1!AE:AE,'dò giá'!A809,Sheet1!AR:AR),0)</f>
        <v>80190</v>
      </c>
      <c r="D809" s="74">
        <f t="shared" si="12"/>
        <v>0</v>
      </c>
    </row>
    <row r="810" spans="1:4" hidden="1" x14ac:dyDescent="0.25">
      <c r="A810" s="25" t="s">
        <v>3415</v>
      </c>
      <c r="B810" s="72">
        <v>119943</v>
      </c>
      <c r="C810" s="72">
        <f>ROUND(SUMIF(Sheet1!AE:AE,'dò giá'!A810,Sheet1!AR:AR),0)</f>
        <v>119943</v>
      </c>
      <c r="D810" s="74">
        <f t="shared" si="12"/>
        <v>0</v>
      </c>
    </row>
    <row r="811" spans="1:4" hidden="1" x14ac:dyDescent="0.25">
      <c r="A811" s="25" t="s">
        <v>3457</v>
      </c>
      <c r="B811" s="72">
        <v>80190</v>
      </c>
      <c r="C811" s="72">
        <f>ROUND(SUMIF(Sheet1!AE:AE,'dò giá'!A811,Sheet1!AR:AR),0)</f>
        <v>80190</v>
      </c>
      <c r="D811" s="74">
        <f t="shared" si="12"/>
        <v>0</v>
      </c>
    </row>
    <row r="812" spans="1:4" hidden="1" x14ac:dyDescent="0.25">
      <c r="A812" s="25" t="s">
        <v>3553</v>
      </c>
      <c r="B812" s="72">
        <v>76626</v>
      </c>
      <c r="C812" s="72">
        <f>ROUND(SUMIF(Sheet1!AE:AE,'dò giá'!A812,Sheet1!AR:AR),0)</f>
        <v>76626</v>
      </c>
      <c r="D812" s="74">
        <f t="shared" si="12"/>
        <v>0</v>
      </c>
    </row>
    <row r="813" spans="1:4" hidden="1" x14ac:dyDescent="0.25">
      <c r="A813" s="25" t="s">
        <v>3571</v>
      </c>
      <c r="B813" s="72">
        <v>616512</v>
      </c>
      <c r="C813" s="72">
        <f>ROUND(SUMIF(Sheet1!AE:AE,'dò giá'!A813,Sheet1!AR:AR),0)</f>
        <v>616512</v>
      </c>
      <c r="D813" s="74">
        <f t="shared" si="12"/>
        <v>0</v>
      </c>
    </row>
    <row r="814" spans="1:4" hidden="1" x14ac:dyDescent="0.25">
      <c r="A814" s="25" t="s">
        <v>3298</v>
      </c>
      <c r="B814" s="72">
        <v>508369</v>
      </c>
      <c r="C814" s="72">
        <f>ROUND(SUMIF(Sheet1!AE:AE,'dò giá'!A814,Sheet1!AR:AR),0)</f>
        <v>508369</v>
      </c>
      <c r="D814" s="74">
        <f t="shared" si="12"/>
        <v>0</v>
      </c>
    </row>
    <row r="815" spans="1:4" x14ac:dyDescent="0.25">
      <c r="A815"/>
    </row>
    <row r="816" spans="1:4"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sheetData>
  <autoFilter ref="A1:D814">
    <filterColumn colId="3">
      <filters>
        <filter val="(7.703.338)"/>
        <filter val="(81.475)"/>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26"/>
  <sheetViews>
    <sheetView topLeftCell="A66" workbookViewId="0">
      <selection activeCell="D32" sqref="D32"/>
    </sheetView>
  </sheetViews>
  <sheetFormatPr defaultColWidth="8" defaultRowHeight="15.75" x14ac:dyDescent="0.25"/>
  <cols>
    <col min="1" max="1" width="15" style="1" customWidth="1"/>
    <col min="2" max="2" width="26.25" style="1" customWidth="1"/>
    <col min="3" max="3" width="51.5" style="1" customWidth="1"/>
    <col min="4" max="4" width="20" style="1" customWidth="1"/>
    <col min="5" max="5" width="12.5" style="1" customWidth="1"/>
    <col min="6" max="6" width="12.5" style="1" hidden="1" customWidth="1"/>
    <col min="7" max="7" width="18.75" style="1" hidden="1" customWidth="1"/>
    <col min="8" max="8" width="12.5" style="37" hidden="1" customWidth="1"/>
    <col min="9" max="9" width="13.125" style="1" hidden="1" customWidth="1"/>
    <col min="10" max="10" width="12.5" style="1" customWidth="1"/>
    <col min="11" max="11" width="12.5" style="1" hidden="1" customWidth="1"/>
    <col min="12" max="12" width="13.125" style="1" hidden="1" customWidth="1"/>
    <col min="13" max="13" width="11.875" style="38" hidden="1" customWidth="1"/>
    <col min="14" max="14" width="21.25" style="1" hidden="1" customWidth="1"/>
    <col min="15" max="16384" width="8" style="1"/>
  </cols>
  <sheetData>
    <row r="1" spans="1:15" ht="18.75" x14ac:dyDescent="0.3">
      <c r="A1" s="70" t="s">
        <v>9332</v>
      </c>
      <c r="B1" s="70"/>
      <c r="C1" s="70"/>
      <c r="D1" s="70"/>
      <c r="E1" s="70"/>
      <c r="F1" s="70"/>
      <c r="G1" s="70"/>
      <c r="H1" s="70"/>
      <c r="I1" s="70"/>
      <c r="J1" s="70"/>
      <c r="K1" s="70"/>
      <c r="L1" s="70"/>
      <c r="M1" s="70"/>
      <c r="N1" s="70"/>
    </row>
    <row r="2" spans="1:15" ht="15" customHeight="1" x14ac:dyDescent="0.25">
      <c r="A2" s="28" t="s">
        <v>3581</v>
      </c>
      <c r="B2" s="28" t="s">
        <v>3582</v>
      </c>
      <c r="C2" s="28" t="s">
        <v>13</v>
      </c>
      <c r="D2" s="28" t="s">
        <v>9333</v>
      </c>
      <c r="E2" s="28" t="s">
        <v>9334</v>
      </c>
      <c r="F2" s="28" t="s">
        <v>9335</v>
      </c>
      <c r="G2" s="28" t="s">
        <v>9336</v>
      </c>
      <c r="H2" s="29" t="s">
        <v>9337</v>
      </c>
      <c r="I2" s="28" t="s">
        <v>9338</v>
      </c>
      <c r="J2" s="28" t="s">
        <v>9339</v>
      </c>
      <c r="K2" s="28" t="s">
        <v>9340</v>
      </c>
      <c r="L2" s="28" t="s">
        <v>9341</v>
      </c>
      <c r="M2" s="30" t="s">
        <v>9342</v>
      </c>
      <c r="N2" s="28" t="s">
        <v>9343</v>
      </c>
    </row>
    <row r="3" spans="1:15" x14ac:dyDescent="0.25">
      <c r="A3" s="31" t="s">
        <v>3583</v>
      </c>
      <c r="B3" s="31" t="s">
        <v>3584</v>
      </c>
      <c r="C3" s="31" t="s">
        <v>200</v>
      </c>
      <c r="D3" s="31" t="s">
        <v>9344</v>
      </c>
      <c r="E3" s="31" t="s">
        <v>198</v>
      </c>
      <c r="F3" s="31"/>
      <c r="G3" s="31"/>
      <c r="H3" s="32">
        <v>60</v>
      </c>
      <c r="I3" s="31"/>
      <c r="J3" s="31" t="s">
        <v>3801</v>
      </c>
      <c r="K3" s="31" t="s">
        <v>9345</v>
      </c>
      <c r="L3" s="33" t="b">
        <v>0</v>
      </c>
      <c r="M3" s="34">
        <v>44462.714889120398</v>
      </c>
      <c r="N3" s="31" t="s">
        <v>39</v>
      </c>
      <c r="O3" s="1" t="s">
        <v>3583</v>
      </c>
    </row>
    <row r="4" spans="1:15" x14ac:dyDescent="0.25">
      <c r="A4" s="31" t="s">
        <v>3671</v>
      </c>
      <c r="B4" s="31" t="s">
        <v>3672</v>
      </c>
      <c r="C4" s="31" t="s">
        <v>805</v>
      </c>
      <c r="D4" s="31" t="s">
        <v>9344</v>
      </c>
      <c r="E4" s="31" t="s">
        <v>803</v>
      </c>
      <c r="F4" s="31"/>
      <c r="G4" s="31"/>
      <c r="H4" s="32"/>
      <c r="I4" s="31"/>
      <c r="J4" s="31" t="s">
        <v>3673</v>
      </c>
      <c r="K4" s="31" t="s">
        <v>9346</v>
      </c>
      <c r="L4" s="33" t="b">
        <v>0</v>
      </c>
      <c r="M4" s="34">
        <v>44464.645722569403</v>
      </c>
      <c r="N4" s="31" t="s">
        <v>39</v>
      </c>
      <c r="O4" s="1" t="s">
        <v>13489</v>
      </c>
    </row>
    <row r="5" spans="1:15" x14ac:dyDescent="0.25">
      <c r="A5" s="31" t="s">
        <v>3676</v>
      </c>
      <c r="B5" s="31" t="s">
        <v>3677</v>
      </c>
      <c r="C5" s="31" t="s">
        <v>1977</v>
      </c>
      <c r="D5" s="31" t="s">
        <v>9344</v>
      </c>
      <c r="E5" s="31" t="s">
        <v>1975</v>
      </c>
      <c r="F5" s="31"/>
      <c r="G5" s="31"/>
      <c r="H5" s="32">
        <v>60</v>
      </c>
      <c r="I5" s="31"/>
      <c r="J5" s="31" t="s">
        <v>3678</v>
      </c>
      <c r="K5" s="31"/>
      <c r="L5" s="33" t="b">
        <v>0</v>
      </c>
      <c r="M5" s="34">
        <v>44463.3405158565</v>
      </c>
      <c r="N5" s="31" t="s">
        <v>39</v>
      </c>
      <c r="O5" s="1" t="s">
        <v>13490</v>
      </c>
    </row>
    <row r="6" spans="1:15" x14ac:dyDescent="0.25">
      <c r="A6" s="31" t="s">
        <v>3681</v>
      </c>
      <c r="B6" s="31" t="s">
        <v>3682</v>
      </c>
      <c r="C6" s="31" t="s">
        <v>2886</v>
      </c>
      <c r="D6" s="31" t="s">
        <v>9344</v>
      </c>
      <c r="E6" s="31" t="s">
        <v>2884</v>
      </c>
      <c r="F6" s="31"/>
      <c r="G6" s="31"/>
      <c r="H6" s="32">
        <v>60</v>
      </c>
      <c r="I6" s="31"/>
      <c r="J6" s="31" t="s">
        <v>3683</v>
      </c>
      <c r="K6" s="31" t="s">
        <v>9347</v>
      </c>
      <c r="L6" s="33" t="b">
        <v>0</v>
      </c>
      <c r="M6" s="34">
        <v>44464.667026469899</v>
      </c>
      <c r="N6" s="31" t="s">
        <v>39</v>
      </c>
      <c r="O6" s="1" t="s">
        <v>13491</v>
      </c>
    </row>
    <row r="7" spans="1:15" x14ac:dyDescent="0.25">
      <c r="A7" s="31" t="s">
        <v>3686</v>
      </c>
      <c r="B7" s="31" t="s">
        <v>3687</v>
      </c>
      <c r="C7" s="31" t="s">
        <v>166</v>
      </c>
      <c r="D7" s="31" t="s">
        <v>9348</v>
      </c>
      <c r="E7" s="31" t="s">
        <v>164</v>
      </c>
      <c r="F7" s="31"/>
      <c r="G7" s="31"/>
      <c r="H7" s="32">
        <v>60</v>
      </c>
      <c r="I7" s="31" t="s">
        <v>9349</v>
      </c>
      <c r="J7" s="31" t="s">
        <v>9350</v>
      </c>
      <c r="K7" s="31"/>
      <c r="L7" s="33" t="b">
        <v>0</v>
      </c>
      <c r="M7" s="34">
        <v>44462.719384490701</v>
      </c>
      <c r="N7" s="31" t="s">
        <v>39</v>
      </c>
      <c r="O7" s="1" t="s">
        <v>13492</v>
      </c>
    </row>
    <row r="8" spans="1:15" x14ac:dyDescent="0.25">
      <c r="A8" s="31" t="s">
        <v>3691</v>
      </c>
      <c r="B8" s="31" t="s">
        <v>3692</v>
      </c>
      <c r="C8" s="31" t="s">
        <v>136</v>
      </c>
      <c r="D8" s="31" t="s">
        <v>9344</v>
      </c>
      <c r="E8" s="31" t="s">
        <v>134</v>
      </c>
      <c r="F8" s="31"/>
      <c r="G8" s="31"/>
      <c r="H8" s="32">
        <v>60</v>
      </c>
      <c r="I8" s="31"/>
      <c r="J8" s="31" t="s">
        <v>9351</v>
      </c>
      <c r="K8" s="31"/>
      <c r="L8" s="33" t="b">
        <v>0</v>
      </c>
      <c r="M8" s="34">
        <v>44462.718831099497</v>
      </c>
      <c r="N8" s="31" t="s">
        <v>39</v>
      </c>
      <c r="O8" s="1" t="s">
        <v>13493</v>
      </c>
    </row>
    <row r="9" spans="1:15" x14ac:dyDescent="0.25">
      <c r="A9" s="31" t="s">
        <v>3696</v>
      </c>
      <c r="B9" s="31" t="s">
        <v>3697</v>
      </c>
      <c r="C9" s="31" t="s">
        <v>544</v>
      </c>
      <c r="D9" s="31" t="s">
        <v>9344</v>
      </c>
      <c r="E9" s="31" t="s">
        <v>542</v>
      </c>
      <c r="F9" s="31"/>
      <c r="G9" s="31"/>
      <c r="H9" s="32">
        <v>60</v>
      </c>
      <c r="I9" s="31"/>
      <c r="J9" s="31" t="s">
        <v>3698</v>
      </c>
      <c r="K9" s="31"/>
      <c r="L9" s="33" t="b">
        <v>0</v>
      </c>
      <c r="M9" s="34">
        <v>44462.738212615703</v>
      </c>
      <c r="N9" s="31" t="s">
        <v>39</v>
      </c>
      <c r="O9" s="1" t="s">
        <v>13494</v>
      </c>
    </row>
    <row r="10" spans="1:15" x14ac:dyDescent="0.25">
      <c r="A10" s="31" t="s">
        <v>3701</v>
      </c>
      <c r="B10" s="31" t="s">
        <v>3702</v>
      </c>
      <c r="C10" s="31" t="s">
        <v>3051</v>
      </c>
      <c r="D10" s="31" t="s">
        <v>9344</v>
      </c>
      <c r="E10" s="31" t="s">
        <v>3049</v>
      </c>
      <c r="F10" s="31"/>
      <c r="G10" s="31"/>
      <c r="H10" s="32">
        <v>60</v>
      </c>
      <c r="I10" s="31"/>
      <c r="J10" s="31" t="s">
        <v>3703</v>
      </c>
      <c r="K10" s="31"/>
      <c r="L10" s="33" t="b">
        <v>0</v>
      </c>
      <c r="M10" s="34">
        <v>44462.738936608803</v>
      </c>
      <c r="N10" s="31" t="s">
        <v>39</v>
      </c>
      <c r="O10" s="1" t="s">
        <v>13495</v>
      </c>
    </row>
    <row r="11" spans="1:15" x14ac:dyDescent="0.25">
      <c r="A11" s="31" t="s">
        <v>3706</v>
      </c>
      <c r="B11" s="31" t="s">
        <v>3707</v>
      </c>
      <c r="C11" s="31" t="s">
        <v>118</v>
      </c>
      <c r="D11" s="31" t="s">
        <v>9344</v>
      </c>
      <c r="E11" s="31" t="s">
        <v>116</v>
      </c>
      <c r="F11" s="31"/>
      <c r="G11" s="31"/>
      <c r="H11" s="32">
        <v>60</v>
      </c>
      <c r="I11" s="31"/>
      <c r="J11" s="31" t="s">
        <v>3708</v>
      </c>
      <c r="K11" s="31"/>
      <c r="L11" s="33" t="b">
        <v>0</v>
      </c>
      <c r="M11" s="34">
        <v>44462.741440243102</v>
      </c>
      <c r="N11" s="31" t="s">
        <v>39</v>
      </c>
      <c r="O11" s="1" t="s">
        <v>13496</v>
      </c>
    </row>
    <row r="12" spans="1:15" x14ac:dyDescent="0.25">
      <c r="A12" s="31" t="s">
        <v>3711</v>
      </c>
      <c r="B12" s="31" t="s">
        <v>3712</v>
      </c>
      <c r="C12" s="31" t="s">
        <v>607</v>
      </c>
      <c r="D12" s="31" t="s">
        <v>9348</v>
      </c>
      <c r="E12" s="31" t="s">
        <v>605</v>
      </c>
      <c r="F12" s="31"/>
      <c r="G12" s="31"/>
      <c r="H12" s="32">
        <v>60</v>
      </c>
      <c r="I12" s="31" t="s">
        <v>9349</v>
      </c>
      <c r="J12" s="31" t="s">
        <v>3713</v>
      </c>
      <c r="K12" s="31"/>
      <c r="L12" s="33" t="b">
        <v>0</v>
      </c>
      <c r="M12" s="34">
        <v>44462.735953437499</v>
      </c>
      <c r="N12" s="31" t="s">
        <v>39</v>
      </c>
      <c r="O12" s="1" t="s">
        <v>13497</v>
      </c>
    </row>
    <row r="13" spans="1:15" x14ac:dyDescent="0.25">
      <c r="A13" s="31" t="s">
        <v>3717</v>
      </c>
      <c r="B13" s="31" t="s">
        <v>3718</v>
      </c>
      <c r="C13" s="31" t="s">
        <v>9352</v>
      </c>
      <c r="D13" s="31" t="s">
        <v>9344</v>
      </c>
      <c r="E13" s="31" t="s">
        <v>3716</v>
      </c>
      <c r="F13" s="31"/>
      <c r="G13" s="31"/>
      <c r="H13" s="32">
        <v>60</v>
      </c>
      <c r="I13" s="31"/>
      <c r="J13" s="31" t="s">
        <v>3719</v>
      </c>
      <c r="K13" s="31" t="s">
        <v>9353</v>
      </c>
      <c r="L13" s="33" t="b">
        <v>0</v>
      </c>
      <c r="M13" s="34">
        <v>44462.727283333297</v>
      </c>
      <c r="N13" s="31" t="s">
        <v>39</v>
      </c>
      <c r="O13" s="1" t="s">
        <v>13498</v>
      </c>
    </row>
    <row r="14" spans="1:15" x14ac:dyDescent="0.25">
      <c r="A14" s="31" t="s">
        <v>3722</v>
      </c>
      <c r="B14" s="31" t="s">
        <v>3723</v>
      </c>
      <c r="C14" s="31" t="s">
        <v>706</v>
      </c>
      <c r="D14" s="31" t="s">
        <v>9344</v>
      </c>
      <c r="E14" s="31" t="s">
        <v>704</v>
      </c>
      <c r="F14" s="31"/>
      <c r="G14" s="31"/>
      <c r="H14" s="32">
        <v>60</v>
      </c>
      <c r="I14" s="31"/>
      <c r="J14" s="31" t="s">
        <v>3724</v>
      </c>
      <c r="K14" s="31"/>
      <c r="L14" s="33" t="b">
        <v>0</v>
      </c>
      <c r="M14" s="34">
        <v>44462.731708831001</v>
      </c>
      <c r="N14" s="31" t="s">
        <v>39</v>
      </c>
      <c r="O14" s="1" t="s">
        <v>13499</v>
      </c>
    </row>
    <row r="15" spans="1:15" x14ac:dyDescent="0.25">
      <c r="A15" s="31" t="s">
        <v>3727</v>
      </c>
      <c r="B15" s="31" t="s">
        <v>3728</v>
      </c>
      <c r="C15" s="31" t="s">
        <v>224</v>
      </c>
      <c r="D15" s="31" t="s">
        <v>9348</v>
      </c>
      <c r="E15" s="31" t="s">
        <v>222</v>
      </c>
      <c r="F15" s="31"/>
      <c r="G15" s="31"/>
      <c r="H15" s="32">
        <v>60</v>
      </c>
      <c r="I15" s="31" t="s">
        <v>9349</v>
      </c>
      <c r="J15" s="31" t="s">
        <v>3729</v>
      </c>
      <c r="K15" s="31"/>
      <c r="L15" s="33" t="b">
        <v>0</v>
      </c>
      <c r="M15" s="34">
        <v>44462.716218900503</v>
      </c>
      <c r="N15" s="31" t="s">
        <v>39</v>
      </c>
      <c r="O15" s="1" t="s">
        <v>13500</v>
      </c>
    </row>
    <row r="16" spans="1:15" x14ac:dyDescent="0.25">
      <c r="A16" s="31" t="s">
        <v>3732</v>
      </c>
      <c r="B16" s="31" t="s">
        <v>3733</v>
      </c>
      <c r="C16" s="31" t="s">
        <v>508</v>
      </c>
      <c r="D16" s="31" t="s">
        <v>9348</v>
      </c>
      <c r="E16" s="31" t="s">
        <v>506</v>
      </c>
      <c r="F16" s="31"/>
      <c r="G16" s="31"/>
      <c r="H16" s="32">
        <v>60</v>
      </c>
      <c r="I16" s="31" t="s">
        <v>9349</v>
      </c>
      <c r="J16" s="31" t="s">
        <v>3734</v>
      </c>
      <c r="K16" s="31"/>
      <c r="L16" s="33" t="b">
        <v>0</v>
      </c>
      <c r="M16" s="34">
        <v>44462.7375294792</v>
      </c>
      <c r="N16" s="31" t="s">
        <v>39</v>
      </c>
      <c r="O16" s="1" t="s">
        <v>13501</v>
      </c>
    </row>
    <row r="17" spans="1:15" x14ac:dyDescent="0.25">
      <c r="A17" s="31" t="s">
        <v>3737</v>
      </c>
      <c r="B17" s="31" t="s">
        <v>3738</v>
      </c>
      <c r="C17" s="31" t="s">
        <v>35</v>
      </c>
      <c r="D17" s="31" t="s">
        <v>9348</v>
      </c>
      <c r="E17" s="31" t="s">
        <v>33</v>
      </c>
      <c r="F17" s="31"/>
      <c r="G17" s="31"/>
      <c r="H17" s="32">
        <v>60</v>
      </c>
      <c r="I17" s="31" t="s">
        <v>9349</v>
      </c>
      <c r="J17" s="31" t="s">
        <v>3739</v>
      </c>
      <c r="K17" s="31"/>
      <c r="L17" s="33" t="b">
        <v>0</v>
      </c>
      <c r="M17" s="34">
        <v>44481.515901307903</v>
      </c>
      <c r="N17" s="31" t="s">
        <v>39</v>
      </c>
      <c r="O17" s="1" t="s">
        <v>13502</v>
      </c>
    </row>
    <row r="18" spans="1:15" x14ac:dyDescent="0.25">
      <c r="A18" s="31" t="s">
        <v>3743</v>
      </c>
      <c r="B18" s="31" t="s">
        <v>3744</v>
      </c>
      <c r="C18" s="31" t="s">
        <v>9354</v>
      </c>
      <c r="D18" s="31" t="s">
        <v>9344</v>
      </c>
      <c r="E18" s="31" t="s">
        <v>3742</v>
      </c>
      <c r="F18" s="31"/>
      <c r="G18" s="31"/>
      <c r="H18" s="32">
        <v>60</v>
      </c>
      <c r="I18" s="31"/>
      <c r="J18" s="31" t="s">
        <v>3745</v>
      </c>
      <c r="K18" s="31"/>
      <c r="L18" s="33" t="b">
        <v>0</v>
      </c>
      <c r="M18" s="34">
        <v>44462.735487002297</v>
      </c>
      <c r="N18" s="31" t="s">
        <v>39</v>
      </c>
      <c r="O18" s="1" t="s">
        <v>13503</v>
      </c>
    </row>
    <row r="19" spans="1:15" x14ac:dyDescent="0.25">
      <c r="A19" s="31" t="s">
        <v>3749</v>
      </c>
      <c r="B19" s="31" t="s">
        <v>3750</v>
      </c>
      <c r="C19" s="31" t="s">
        <v>9355</v>
      </c>
      <c r="D19" s="31" t="s">
        <v>9348</v>
      </c>
      <c r="E19" s="31" t="s">
        <v>3748</v>
      </c>
      <c r="F19" s="31"/>
      <c r="G19" s="31"/>
      <c r="H19" s="32">
        <v>60</v>
      </c>
      <c r="I19" s="31" t="s">
        <v>9349</v>
      </c>
      <c r="J19" s="31" t="s">
        <v>3751</v>
      </c>
      <c r="K19" s="31"/>
      <c r="L19" s="33" t="b">
        <v>0</v>
      </c>
      <c r="M19" s="34">
        <v>44462.732320601899</v>
      </c>
      <c r="N19" s="31" t="s">
        <v>39</v>
      </c>
      <c r="O19" s="1" t="s">
        <v>13504</v>
      </c>
    </row>
    <row r="20" spans="1:15" x14ac:dyDescent="0.25">
      <c r="A20" s="31" t="s">
        <v>3754</v>
      </c>
      <c r="B20" s="31" t="s">
        <v>3755</v>
      </c>
      <c r="C20" s="31" t="s">
        <v>766</v>
      </c>
      <c r="D20" s="31" t="s">
        <v>9348</v>
      </c>
      <c r="E20" s="31" t="s">
        <v>764</v>
      </c>
      <c r="F20" s="31"/>
      <c r="G20" s="31"/>
      <c r="H20" s="32">
        <v>60</v>
      </c>
      <c r="I20" s="31" t="s">
        <v>9349</v>
      </c>
      <c r="J20" s="31" t="s">
        <v>3756</v>
      </c>
      <c r="K20" s="31"/>
      <c r="L20" s="33" t="b">
        <v>0</v>
      </c>
      <c r="M20" s="34">
        <v>44462.715662881899</v>
      </c>
      <c r="N20" s="31" t="s">
        <v>39</v>
      </c>
      <c r="O20" s="1" t="s">
        <v>13505</v>
      </c>
    </row>
    <row r="21" spans="1:15" x14ac:dyDescent="0.25">
      <c r="A21" s="31" t="s">
        <v>3759</v>
      </c>
      <c r="B21" s="31" t="s">
        <v>3760</v>
      </c>
      <c r="C21" s="31" t="s">
        <v>2706</v>
      </c>
      <c r="D21" s="31" t="s">
        <v>9348</v>
      </c>
      <c r="E21" s="31" t="s">
        <v>2704</v>
      </c>
      <c r="F21" s="31"/>
      <c r="G21" s="31"/>
      <c r="H21" s="32">
        <v>60</v>
      </c>
      <c r="I21" s="31" t="s">
        <v>9349</v>
      </c>
      <c r="J21" s="31" t="s">
        <v>3761</v>
      </c>
      <c r="K21" s="31"/>
      <c r="L21" s="33" t="b">
        <v>0</v>
      </c>
      <c r="M21" s="34">
        <v>44462.716808067104</v>
      </c>
      <c r="N21" s="31" t="s">
        <v>39</v>
      </c>
      <c r="O21" s="1" t="s">
        <v>13506</v>
      </c>
    </row>
    <row r="22" spans="1:15" x14ac:dyDescent="0.25">
      <c r="A22" s="31" t="s">
        <v>3764</v>
      </c>
      <c r="B22" s="31" t="s">
        <v>3765</v>
      </c>
      <c r="C22" s="31" t="s">
        <v>562</v>
      </c>
      <c r="D22" s="31" t="s">
        <v>9344</v>
      </c>
      <c r="E22" s="31" t="s">
        <v>560</v>
      </c>
      <c r="F22" s="31"/>
      <c r="G22" s="31"/>
      <c r="H22" s="32">
        <v>60</v>
      </c>
      <c r="I22" s="31"/>
      <c r="J22" s="31" t="s">
        <v>3766</v>
      </c>
      <c r="K22" s="31"/>
      <c r="L22" s="33" t="b">
        <v>0</v>
      </c>
      <c r="M22" s="34">
        <v>44462.723872453702</v>
      </c>
      <c r="N22" s="31" t="s">
        <v>39</v>
      </c>
      <c r="O22" s="1" t="s">
        <v>13507</v>
      </c>
    </row>
    <row r="23" spans="1:15" x14ac:dyDescent="0.25">
      <c r="A23" s="31" t="s">
        <v>3769</v>
      </c>
      <c r="B23" s="31" t="s">
        <v>3770</v>
      </c>
      <c r="C23" s="31" t="s">
        <v>2976</v>
      </c>
      <c r="D23" s="31" t="s">
        <v>9344</v>
      </c>
      <c r="E23" s="31" t="s">
        <v>2974</v>
      </c>
      <c r="F23" s="31"/>
      <c r="G23" s="31"/>
      <c r="H23" s="32">
        <v>60</v>
      </c>
      <c r="I23" s="31"/>
      <c r="J23" s="31" t="s">
        <v>3771</v>
      </c>
      <c r="K23" s="31" t="s">
        <v>9356</v>
      </c>
      <c r="L23" s="33" t="b">
        <v>0</v>
      </c>
      <c r="M23" s="34">
        <v>44462.728789502296</v>
      </c>
      <c r="N23" s="31" t="s">
        <v>39</v>
      </c>
      <c r="O23" s="1" t="s">
        <v>13508</v>
      </c>
    </row>
    <row r="24" spans="1:15" x14ac:dyDescent="0.25">
      <c r="A24" s="31" t="s">
        <v>3774</v>
      </c>
      <c r="B24" s="31" t="s">
        <v>3775</v>
      </c>
      <c r="C24" s="31" t="s">
        <v>688</v>
      </c>
      <c r="D24" s="31" t="s">
        <v>9344</v>
      </c>
      <c r="E24" s="31" t="s">
        <v>686</v>
      </c>
      <c r="F24" s="31"/>
      <c r="G24" s="31"/>
      <c r="H24" s="32">
        <v>60</v>
      </c>
      <c r="I24" s="31"/>
      <c r="J24" s="31" t="s">
        <v>3776</v>
      </c>
      <c r="K24" s="31"/>
      <c r="L24" s="33" t="b">
        <v>0</v>
      </c>
      <c r="M24" s="34">
        <v>44462.723080821801</v>
      </c>
      <c r="N24" s="31" t="s">
        <v>39</v>
      </c>
      <c r="O24" s="1" t="s">
        <v>13509</v>
      </c>
    </row>
    <row r="25" spans="1:15" x14ac:dyDescent="0.25">
      <c r="A25" s="31" t="s">
        <v>3779</v>
      </c>
      <c r="B25" s="31" t="s">
        <v>3780</v>
      </c>
      <c r="C25" s="31" t="s">
        <v>240</v>
      </c>
      <c r="D25" s="31" t="s">
        <v>9348</v>
      </c>
      <c r="E25" s="31" t="s">
        <v>238</v>
      </c>
      <c r="F25" s="31"/>
      <c r="G25" s="31"/>
      <c r="H25" s="32">
        <v>60</v>
      </c>
      <c r="I25" s="31" t="s">
        <v>9349</v>
      </c>
      <c r="J25" s="31" t="s">
        <v>3781</v>
      </c>
      <c r="K25" s="31"/>
      <c r="L25" s="33" t="b">
        <v>0</v>
      </c>
      <c r="M25" s="34">
        <v>44462.720475000002</v>
      </c>
      <c r="N25" s="31" t="s">
        <v>39</v>
      </c>
      <c r="O25" s="1" t="s">
        <v>13510</v>
      </c>
    </row>
    <row r="26" spans="1:15" x14ac:dyDescent="0.25">
      <c r="A26" s="31" t="s">
        <v>3784</v>
      </c>
      <c r="B26" s="31" t="s">
        <v>3785</v>
      </c>
      <c r="C26" s="31" t="s">
        <v>592</v>
      </c>
      <c r="D26" s="31" t="s">
        <v>9348</v>
      </c>
      <c r="E26" s="31" t="s">
        <v>590</v>
      </c>
      <c r="F26" s="31"/>
      <c r="G26" s="31"/>
      <c r="H26" s="32">
        <v>60</v>
      </c>
      <c r="I26" s="31" t="s">
        <v>9349</v>
      </c>
      <c r="J26" s="31" t="s">
        <v>3786</v>
      </c>
      <c r="K26" s="31"/>
      <c r="L26" s="33" t="b">
        <v>0</v>
      </c>
      <c r="M26" s="34">
        <v>44462.723484178197</v>
      </c>
      <c r="N26" s="31" t="s">
        <v>39</v>
      </c>
      <c r="O26" s="1" t="s">
        <v>13511</v>
      </c>
    </row>
    <row r="27" spans="1:15" x14ac:dyDescent="0.25">
      <c r="A27" s="31" t="s">
        <v>3790</v>
      </c>
      <c r="B27" s="31" t="s">
        <v>3791</v>
      </c>
      <c r="C27" s="31" t="s">
        <v>9357</v>
      </c>
      <c r="D27" s="31" t="s">
        <v>9344</v>
      </c>
      <c r="E27" s="31" t="s">
        <v>3789</v>
      </c>
      <c r="F27" s="31"/>
      <c r="G27" s="31"/>
      <c r="H27" s="32">
        <v>60</v>
      </c>
      <c r="I27" s="31"/>
      <c r="J27" s="31" t="s">
        <v>3792</v>
      </c>
      <c r="K27" s="31"/>
      <c r="L27" s="33" t="b">
        <v>0</v>
      </c>
      <c r="M27" s="34">
        <v>44462.720847650497</v>
      </c>
      <c r="N27" s="31" t="s">
        <v>39</v>
      </c>
      <c r="O27" s="1" t="s">
        <v>13512</v>
      </c>
    </row>
    <row r="28" spans="1:15" x14ac:dyDescent="0.25">
      <c r="A28" s="31" t="s">
        <v>3795</v>
      </c>
      <c r="B28" s="31" t="s">
        <v>3796</v>
      </c>
      <c r="C28" s="31" t="s">
        <v>249</v>
      </c>
      <c r="D28" s="31" t="s">
        <v>9344</v>
      </c>
      <c r="E28" s="31" t="s">
        <v>247</v>
      </c>
      <c r="F28" s="31"/>
      <c r="G28" s="31"/>
      <c r="H28" s="32">
        <v>60</v>
      </c>
      <c r="I28" s="31"/>
      <c r="J28" s="31" t="s">
        <v>3797</v>
      </c>
      <c r="K28" s="31"/>
      <c r="L28" s="33" t="b">
        <v>0</v>
      </c>
      <c r="M28" s="34">
        <v>44463.341550960598</v>
      </c>
      <c r="N28" s="31" t="s">
        <v>39</v>
      </c>
      <c r="O28" s="1" t="s">
        <v>13513</v>
      </c>
    </row>
    <row r="29" spans="1:15" x14ac:dyDescent="0.25">
      <c r="A29" s="31" t="s">
        <v>9358</v>
      </c>
      <c r="B29" s="31" t="s">
        <v>3584</v>
      </c>
      <c r="C29" s="31" t="s">
        <v>9359</v>
      </c>
      <c r="D29" s="31" t="s">
        <v>9344</v>
      </c>
      <c r="E29" s="31" t="s">
        <v>9360</v>
      </c>
      <c r="F29" s="31"/>
      <c r="G29" s="31"/>
      <c r="H29" s="32">
        <v>60</v>
      </c>
      <c r="I29" s="31" t="s">
        <v>9361</v>
      </c>
      <c r="J29" s="31" t="s">
        <v>3801</v>
      </c>
      <c r="K29" s="31" t="s">
        <v>9345</v>
      </c>
      <c r="L29" s="33" t="b">
        <v>0</v>
      </c>
      <c r="M29" s="34">
        <v>44462.732611805601</v>
      </c>
      <c r="N29" s="31" t="s">
        <v>39</v>
      </c>
      <c r="O29" s="1" t="s">
        <v>13514</v>
      </c>
    </row>
    <row r="30" spans="1:15" x14ac:dyDescent="0.25">
      <c r="A30" s="31" t="s">
        <v>3803</v>
      </c>
      <c r="B30" s="31" t="s">
        <v>3804</v>
      </c>
      <c r="C30" s="31" t="s">
        <v>154</v>
      </c>
      <c r="D30" s="31" t="s">
        <v>9348</v>
      </c>
      <c r="E30" s="31" t="s">
        <v>152</v>
      </c>
      <c r="F30" s="31"/>
      <c r="G30" s="31"/>
      <c r="H30" s="32">
        <v>60</v>
      </c>
      <c r="I30" s="31" t="s">
        <v>9349</v>
      </c>
      <c r="J30" s="31" t="s">
        <v>3805</v>
      </c>
      <c r="K30" s="31"/>
      <c r="L30" s="33" t="b">
        <v>0</v>
      </c>
      <c r="M30" s="34">
        <v>44462.7214831366</v>
      </c>
      <c r="N30" s="31" t="s">
        <v>39</v>
      </c>
      <c r="O30" s="1" t="s">
        <v>13515</v>
      </c>
    </row>
    <row r="31" spans="1:15" x14ac:dyDescent="0.25">
      <c r="A31" s="31" t="s">
        <v>3809</v>
      </c>
      <c r="B31" s="31" t="s">
        <v>3810</v>
      </c>
      <c r="C31" s="31" t="s">
        <v>9362</v>
      </c>
      <c r="D31" s="31" t="s">
        <v>9348</v>
      </c>
      <c r="E31" s="31" t="s">
        <v>3808</v>
      </c>
      <c r="F31" s="31"/>
      <c r="G31" s="31"/>
      <c r="H31" s="32">
        <v>60</v>
      </c>
      <c r="I31" s="31" t="s">
        <v>9349</v>
      </c>
      <c r="J31" s="31" t="s">
        <v>3811</v>
      </c>
      <c r="K31" s="31"/>
      <c r="L31" s="33" t="b">
        <v>0</v>
      </c>
      <c r="M31" s="34">
        <v>44462.729499039298</v>
      </c>
      <c r="N31" s="31" t="s">
        <v>39</v>
      </c>
      <c r="O31" s="1" t="s">
        <v>13516</v>
      </c>
    </row>
    <row r="32" spans="1:15" x14ac:dyDescent="0.25">
      <c r="A32" s="31" t="s">
        <v>3814</v>
      </c>
      <c r="B32" s="31" t="s">
        <v>3815</v>
      </c>
      <c r="C32" s="31" t="s">
        <v>811</v>
      </c>
      <c r="D32" s="31" t="s">
        <v>9344</v>
      </c>
      <c r="E32" s="31" t="s">
        <v>809</v>
      </c>
      <c r="F32" s="31"/>
      <c r="G32" s="31"/>
      <c r="H32" s="32">
        <v>60</v>
      </c>
      <c r="I32" s="31"/>
      <c r="J32" s="31" t="s">
        <v>3816</v>
      </c>
      <c r="K32" s="31"/>
      <c r="L32" s="33" t="b">
        <v>0</v>
      </c>
      <c r="M32" s="34">
        <v>44462.717301273202</v>
      </c>
      <c r="N32" s="31" t="s">
        <v>39</v>
      </c>
      <c r="O32" s="1" t="s">
        <v>13517</v>
      </c>
    </row>
    <row r="33" spans="1:15" x14ac:dyDescent="0.25">
      <c r="A33" s="31" t="s">
        <v>3819</v>
      </c>
      <c r="B33" s="31" t="s">
        <v>3820</v>
      </c>
      <c r="C33" s="31" t="s">
        <v>312</v>
      </c>
      <c r="D33" s="31" t="s">
        <v>9348</v>
      </c>
      <c r="E33" s="31" t="s">
        <v>310</v>
      </c>
      <c r="F33" s="31"/>
      <c r="G33" s="31"/>
      <c r="H33" s="32">
        <v>60</v>
      </c>
      <c r="I33" s="31" t="s">
        <v>9349</v>
      </c>
      <c r="J33" s="31" t="s">
        <v>3821</v>
      </c>
      <c r="K33" s="31"/>
      <c r="L33" s="33" t="b">
        <v>0</v>
      </c>
      <c r="M33" s="34">
        <v>44462.7320447569</v>
      </c>
      <c r="N33" s="31" t="s">
        <v>39</v>
      </c>
      <c r="O33" s="1" t="s">
        <v>13518</v>
      </c>
    </row>
    <row r="34" spans="1:15" x14ac:dyDescent="0.25">
      <c r="A34" s="31" t="s">
        <v>3824</v>
      </c>
      <c r="B34" s="31" t="s">
        <v>3825</v>
      </c>
      <c r="C34" s="31" t="s">
        <v>1430</v>
      </c>
      <c r="D34" s="31" t="s">
        <v>9344</v>
      </c>
      <c r="E34" s="31" t="s">
        <v>1428</v>
      </c>
      <c r="F34" s="31"/>
      <c r="G34" s="31"/>
      <c r="H34" s="32">
        <v>60</v>
      </c>
      <c r="I34" s="31"/>
      <c r="J34" s="31" t="s">
        <v>3826</v>
      </c>
      <c r="K34" s="31"/>
      <c r="L34" s="33" t="b">
        <v>0</v>
      </c>
      <c r="M34" s="34">
        <v>44462.731412233799</v>
      </c>
      <c r="N34" s="31" t="s">
        <v>39</v>
      </c>
      <c r="O34" s="1" t="s">
        <v>13519</v>
      </c>
    </row>
    <row r="35" spans="1:15" x14ac:dyDescent="0.25">
      <c r="A35" s="31" t="s">
        <v>3829</v>
      </c>
      <c r="B35" s="31" t="s">
        <v>3830</v>
      </c>
      <c r="C35" s="31" t="s">
        <v>109</v>
      </c>
      <c r="D35" s="31" t="s">
        <v>9348</v>
      </c>
      <c r="E35" s="31" t="s">
        <v>107</v>
      </c>
      <c r="F35" s="31"/>
      <c r="G35" s="31"/>
      <c r="H35" s="32">
        <v>60</v>
      </c>
      <c r="I35" s="31" t="s">
        <v>9349</v>
      </c>
      <c r="J35" s="31" t="s">
        <v>3831</v>
      </c>
      <c r="K35" s="31"/>
      <c r="L35" s="33" t="b">
        <v>0</v>
      </c>
      <c r="M35" s="34">
        <v>44462.7281049421</v>
      </c>
      <c r="N35" s="31" t="s">
        <v>39</v>
      </c>
      <c r="O35" s="1" t="s">
        <v>13520</v>
      </c>
    </row>
    <row r="36" spans="1:15" x14ac:dyDescent="0.25">
      <c r="A36" s="31" t="s">
        <v>3834</v>
      </c>
      <c r="B36" s="31" t="s">
        <v>3835</v>
      </c>
      <c r="C36" s="31" t="s">
        <v>1298</v>
      </c>
      <c r="D36" s="31" t="s">
        <v>9348</v>
      </c>
      <c r="E36" s="31" t="s">
        <v>1296</v>
      </c>
      <c r="F36" s="31"/>
      <c r="G36" s="31"/>
      <c r="H36" s="32">
        <v>60</v>
      </c>
      <c r="I36" s="31" t="s">
        <v>9349</v>
      </c>
      <c r="J36" s="31" t="s">
        <v>3836</v>
      </c>
      <c r="K36" s="31"/>
      <c r="L36" s="33" t="b">
        <v>0</v>
      </c>
      <c r="M36" s="34">
        <v>44462.720033298603</v>
      </c>
      <c r="N36" s="31" t="s">
        <v>39</v>
      </c>
      <c r="O36" s="1" t="s">
        <v>13521</v>
      </c>
    </row>
    <row r="37" spans="1:15" x14ac:dyDescent="0.25">
      <c r="A37" s="31" t="s">
        <v>3839</v>
      </c>
      <c r="B37" s="31" t="s">
        <v>3840</v>
      </c>
      <c r="C37" s="31" t="s">
        <v>1199</v>
      </c>
      <c r="D37" s="31" t="s">
        <v>9344</v>
      </c>
      <c r="E37" s="31" t="s">
        <v>1197</v>
      </c>
      <c r="F37" s="31"/>
      <c r="G37" s="31"/>
      <c r="H37" s="32">
        <v>60</v>
      </c>
      <c r="I37" s="31"/>
      <c r="J37" s="31" t="s">
        <v>3841</v>
      </c>
      <c r="K37" s="31"/>
      <c r="L37" s="33" t="b">
        <v>0</v>
      </c>
      <c r="M37" s="34">
        <v>44462.740761192101</v>
      </c>
      <c r="N37" s="31" t="s">
        <v>39</v>
      </c>
      <c r="O37" s="1" t="s">
        <v>13522</v>
      </c>
    </row>
    <row r="38" spans="1:15" x14ac:dyDescent="0.25">
      <c r="A38" s="31" t="s">
        <v>3844</v>
      </c>
      <c r="B38" s="31" t="s">
        <v>3845</v>
      </c>
      <c r="C38" s="31" t="s">
        <v>191</v>
      </c>
      <c r="D38" s="31" t="s">
        <v>9344</v>
      </c>
      <c r="E38" s="31" t="s">
        <v>189</v>
      </c>
      <c r="F38" s="31"/>
      <c r="G38" s="31"/>
      <c r="H38" s="32">
        <v>60</v>
      </c>
      <c r="I38" s="31"/>
      <c r="J38" s="31" t="s">
        <v>3846</v>
      </c>
      <c r="K38" s="31"/>
      <c r="L38" s="33" t="b">
        <v>0</v>
      </c>
      <c r="M38" s="34">
        <v>44481.519174618101</v>
      </c>
      <c r="N38" s="31" t="s">
        <v>39</v>
      </c>
      <c r="O38" s="1" t="s">
        <v>13523</v>
      </c>
    </row>
    <row r="39" spans="1:15" x14ac:dyDescent="0.25">
      <c r="A39" s="31" t="s">
        <v>3849</v>
      </c>
      <c r="B39" s="31" t="s">
        <v>3850</v>
      </c>
      <c r="C39" s="31" t="s">
        <v>348</v>
      </c>
      <c r="D39" s="31" t="s">
        <v>9344</v>
      </c>
      <c r="E39" s="31" t="s">
        <v>346</v>
      </c>
      <c r="F39" s="31"/>
      <c r="G39" s="31"/>
      <c r="H39" s="32">
        <v>60</v>
      </c>
      <c r="I39" s="31"/>
      <c r="J39" s="31" t="s">
        <v>3851</v>
      </c>
      <c r="K39" s="31"/>
      <c r="L39" s="33" t="b">
        <v>0</v>
      </c>
      <c r="M39" s="34">
        <v>44462.741033530103</v>
      </c>
      <c r="N39" s="31" t="s">
        <v>39</v>
      </c>
      <c r="O39" s="1" t="s">
        <v>13524</v>
      </c>
    </row>
    <row r="40" spans="1:15" x14ac:dyDescent="0.25">
      <c r="A40" s="31" t="s">
        <v>3854</v>
      </c>
      <c r="B40" s="31" t="s">
        <v>3855</v>
      </c>
      <c r="C40" s="31" t="s">
        <v>230</v>
      </c>
      <c r="D40" s="31" t="s">
        <v>9344</v>
      </c>
      <c r="E40" s="31" t="s">
        <v>228</v>
      </c>
      <c r="F40" s="31"/>
      <c r="G40" s="31"/>
      <c r="H40" s="32">
        <v>60</v>
      </c>
      <c r="I40" s="31"/>
      <c r="J40" s="31" t="s">
        <v>3856</v>
      </c>
      <c r="K40" s="31"/>
      <c r="L40" s="33" t="b">
        <v>0</v>
      </c>
      <c r="M40" s="34">
        <v>44462.718417442098</v>
      </c>
      <c r="N40" s="31" t="s">
        <v>39</v>
      </c>
      <c r="O40" s="1" t="s">
        <v>13525</v>
      </c>
    </row>
    <row r="41" spans="1:15" x14ac:dyDescent="0.25">
      <c r="A41" s="31" t="s">
        <v>3859</v>
      </c>
      <c r="B41" s="31" t="s">
        <v>3860</v>
      </c>
      <c r="C41" s="31" t="s">
        <v>48</v>
      </c>
      <c r="D41" s="31" t="s">
        <v>9348</v>
      </c>
      <c r="E41" s="31" t="s">
        <v>46</v>
      </c>
      <c r="F41" s="31"/>
      <c r="G41" s="31"/>
      <c r="H41" s="32">
        <v>60</v>
      </c>
      <c r="I41" s="31" t="s">
        <v>9349</v>
      </c>
      <c r="J41" s="31" t="s">
        <v>3861</v>
      </c>
      <c r="K41" s="31"/>
      <c r="L41" s="33" t="b">
        <v>0</v>
      </c>
      <c r="M41" s="34">
        <v>44462.728459108803</v>
      </c>
      <c r="N41" s="31" t="s">
        <v>39</v>
      </c>
      <c r="O41" s="1" t="s">
        <v>13526</v>
      </c>
    </row>
    <row r="42" spans="1:15" x14ac:dyDescent="0.25">
      <c r="A42" s="31" t="s">
        <v>3864</v>
      </c>
      <c r="B42" s="31" t="s">
        <v>3865</v>
      </c>
      <c r="C42" s="31" t="s">
        <v>433</v>
      </c>
      <c r="D42" s="31" t="s">
        <v>9348</v>
      </c>
      <c r="E42" s="31" t="s">
        <v>431</v>
      </c>
      <c r="F42" s="31"/>
      <c r="G42" s="31"/>
      <c r="H42" s="32">
        <v>60</v>
      </c>
      <c r="I42" s="31" t="s">
        <v>9349</v>
      </c>
      <c r="J42" s="31" t="s">
        <v>3866</v>
      </c>
      <c r="K42" s="31"/>
      <c r="L42" s="33" t="b">
        <v>0</v>
      </c>
      <c r="M42" s="34">
        <v>44463.341224768497</v>
      </c>
      <c r="N42" s="31" t="s">
        <v>39</v>
      </c>
      <c r="O42" s="1" t="s">
        <v>13527</v>
      </c>
    </row>
    <row r="43" spans="1:15" x14ac:dyDescent="0.25">
      <c r="A43" s="31" t="s">
        <v>3870</v>
      </c>
      <c r="B43" s="31" t="s">
        <v>3871</v>
      </c>
      <c r="C43" s="31" t="s">
        <v>9363</v>
      </c>
      <c r="D43" s="31" t="s">
        <v>9344</v>
      </c>
      <c r="E43" s="31" t="s">
        <v>3869</v>
      </c>
      <c r="F43" s="31"/>
      <c r="G43" s="31"/>
      <c r="H43" s="32">
        <v>60</v>
      </c>
      <c r="I43" s="31"/>
      <c r="J43" s="31" t="s">
        <v>3872</v>
      </c>
      <c r="K43" s="31"/>
      <c r="L43" s="33" t="b">
        <v>0</v>
      </c>
      <c r="M43" s="34">
        <v>44462.721835960598</v>
      </c>
      <c r="N43" s="31" t="s">
        <v>39</v>
      </c>
      <c r="O43" s="1" t="s">
        <v>13528</v>
      </c>
    </row>
    <row r="44" spans="1:15" x14ac:dyDescent="0.25">
      <c r="A44" s="31" t="s">
        <v>3875</v>
      </c>
      <c r="B44" s="31" t="s">
        <v>3876</v>
      </c>
      <c r="C44" s="31" t="s">
        <v>3204</v>
      </c>
      <c r="D44" s="31" t="s">
        <v>9344</v>
      </c>
      <c r="E44" s="31" t="s">
        <v>3202</v>
      </c>
      <c r="F44" s="31"/>
      <c r="G44" s="31"/>
      <c r="H44" s="32">
        <v>60</v>
      </c>
      <c r="I44" s="31"/>
      <c r="J44" s="31" t="s">
        <v>3877</v>
      </c>
      <c r="K44" s="31"/>
      <c r="L44" s="33" t="b">
        <v>0</v>
      </c>
      <c r="M44" s="34">
        <v>44463.340131979203</v>
      </c>
      <c r="N44" s="31" t="s">
        <v>39</v>
      </c>
      <c r="O44" s="1" t="s">
        <v>13529</v>
      </c>
    </row>
    <row r="45" spans="1:15" x14ac:dyDescent="0.25">
      <c r="A45" s="31" t="s">
        <v>3880</v>
      </c>
      <c r="B45" s="31" t="s">
        <v>3881</v>
      </c>
      <c r="C45" s="31" t="s">
        <v>841</v>
      </c>
      <c r="D45" s="31" t="s">
        <v>9344</v>
      </c>
      <c r="E45" s="31" t="s">
        <v>839</v>
      </c>
      <c r="F45" s="31"/>
      <c r="G45" s="31"/>
      <c r="H45" s="32">
        <v>60</v>
      </c>
      <c r="I45" s="31"/>
      <c r="J45" s="31" t="s">
        <v>3882</v>
      </c>
      <c r="K45" s="31"/>
      <c r="L45" s="33" t="b">
        <v>0</v>
      </c>
      <c r="M45" s="34">
        <v>44462.722192974499</v>
      </c>
      <c r="N45" s="31" t="s">
        <v>39</v>
      </c>
      <c r="O45" s="1" t="s">
        <v>13530</v>
      </c>
    </row>
    <row r="46" spans="1:15" x14ac:dyDescent="0.25">
      <c r="A46" s="31" t="s">
        <v>3885</v>
      </c>
      <c r="B46" s="31" t="s">
        <v>3886</v>
      </c>
      <c r="C46" s="31" t="s">
        <v>75</v>
      </c>
      <c r="D46" s="31" t="s">
        <v>9344</v>
      </c>
      <c r="E46" s="31" t="s">
        <v>73</v>
      </c>
      <c r="F46" s="31"/>
      <c r="G46" s="31"/>
      <c r="H46" s="32">
        <v>60</v>
      </c>
      <c r="I46" s="31"/>
      <c r="J46" s="31" t="s">
        <v>3887</v>
      </c>
      <c r="K46" s="31"/>
      <c r="L46" s="33" t="b">
        <v>0</v>
      </c>
      <c r="M46" s="34">
        <v>44463.339813923601</v>
      </c>
      <c r="N46" s="31" t="s">
        <v>39</v>
      </c>
      <c r="O46" s="1" t="s">
        <v>13531</v>
      </c>
    </row>
    <row r="47" spans="1:15" x14ac:dyDescent="0.25">
      <c r="A47" s="31" t="s">
        <v>3890</v>
      </c>
      <c r="B47" s="31" t="s">
        <v>3891</v>
      </c>
      <c r="C47" s="31" t="s">
        <v>718</v>
      </c>
      <c r="D47" s="31" t="s">
        <v>9348</v>
      </c>
      <c r="E47" s="31" t="s">
        <v>716</v>
      </c>
      <c r="F47" s="31"/>
      <c r="G47" s="31"/>
      <c r="H47" s="32">
        <v>60</v>
      </c>
      <c r="I47" s="31" t="s">
        <v>9349</v>
      </c>
      <c r="J47" s="31" t="s">
        <v>3892</v>
      </c>
      <c r="K47" s="31"/>
      <c r="L47" s="33" t="b">
        <v>0</v>
      </c>
      <c r="M47" s="34">
        <v>44462.729108020802</v>
      </c>
      <c r="N47" s="31" t="s">
        <v>39</v>
      </c>
      <c r="O47" s="1" t="s">
        <v>13532</v>
      </c>
    </row>
    <row r="48" spans="1:15" x14ac:dyDescent="0.25">
      <c r="A48" s="31" t="s">
        <v>3896</v>
      </c>
      <c r="B48" s="31" t="s">
        <v>3897</v>
      </c>
      <c r="C48" s="31" t="s">
        <v>9364</v>
      </c>
      <c r="D48" s="31" t="s">
        <v>9348</v>
      </c>
      <c r="E48" s="31" t="s">
        <v>3895</v>
      </c>
      <c r="F48" s="31"/>
      <c r="G48" s="31"/>
      <c r="H48" s="32">
        <v>60</v>
      </c>
      <c r="I48" s="31" t="s">
        <v>9349</v>
      </c>
      <c r="J48" s="31" t="s">
        <v>3898</v>
      </c>
      <c r="K48" s="31"/>
      <c r="L48" s="33" t="b">
        <v>0</v>
      </c>
      <c r="M48" s="34">
        <v>44462.737822534698</v>
      </c>
      <c r="N48" s="31" t="s">
        <v>39</v>
      </c>
      <c r="O48" s="1" t="s">
        <v>13533</v>
      </c>
    </row>
    <row r="49" spans="1:15" x14ac:dyDescent="0.25">
      <c r="A49" s="31" t="s">
        <v>3902</v>
      </c>
      <c r="B49" s="31" t="s">
        <v>3903</v>
      </c>
      <c r="C49" s="31" t="s">
        <v>9365</v>
      </c>
      <c r="D49" s="31" t="s">
        <v>9344</v>
      </c>
      <c r="E49" s="31" t="s">
        <v>3901</v>
      </c>
      <c r="F49" s="31"/>
      <c r="G49" s="31"/>
      <c r="H49" s="32">
        <v>60</v>
      </c>
      <c r="I49" s="31"/>
      <c r="J49" s="31" t="s">
        <v>3904</v>
      </c>
      <c r="K49" s="31"/>
      <c r="L49" s="33" t="b">
        <v>0</v>
      </c>
      <c r="M49" s="34">
        <v>44481.520061111099</v>
      </c>
      <c r="N49" s="31" t="s">
        <v>39</v>
      </c>
      <c r="O49" s="1" t="s">
        <v>13534</v>
      </c>
    </row>
    <row r="50" spans="1:15" x14ac:dyDescent="0.25">
      <c r="A50" s="31" t="s">
        <v>3908</v>
      </c>
      <c r="B50" s="31" t="s">
        <v>3909</v>
      </c>
      <c r="C50" s="31" t="s">
        <v>9366</v>
      </c>
      <c r="D50" s="31" t="s">
        <v>9348</v>
      </c>
      <c r="E50" s="31" t="s">
        <v>3907</v>
      </c>
      <c r="F50" s="31"/>
      <c r="G50" s="31"/>
      <c r="H50" s="32">
        <v>60</v>
      </c>
      <c r="I50" s="31" t="s">
        <v>9349</v>
      </c>
      <c r="J50" s="31" t="s">
        <v>3910</v>
      </c>
      <c r="K50" s="31"/>
      <c r="L50" s="33" t="b">
        <v>0</v>
      </c>
      <c r="M50" s="34">
        <v>44463.3409256944</v>
      </c>
      <c r="N50" s="31" t="s">
        <v>39</v>
      </c>
      <c r="O50" s="1" t="s">
        <v>13535</v>
      </c>
    </row>
    <row r="51" spans="1:15" x14ac:dyDescent="0.25">
      <c r="A51" s="31" t="s">
        <v>3914</v>
      </c>
      <c r="B51" s="31" t="s">
        <v>3915</v>
      </c>
      <c r="C51" s="31" t="s">
        <v>9367</v>
      </c>
      <c r="D51" s="31" t="s">
        <v>9348</v>
      </c>
      <c r="E51" s="31" t="s">
        <v>3913</v>
      </c>
      <c r="F51" s="31"/>
      <c r="G51" s="31"/>
      <c r="H51" s="32">
        <v>60</v>
      </c>
      <c r="I51" s="31" t="s">
        <v>9349</v>
      </c>
      <c r="J51" s="31" t="s">
        <v>3916</v>
      </c>
      <c r="K51" s="31"/>
      <c r="L51" s="33" t="b">
        <v>0</v>
      </c>
      <c r="M51" s="34">
        <v>44462.7306481134</v>
      </c>
      <c r="N51" s="31" t="s">
        <v>39</v>
      </c>
      <c r="O51" s="1" t="s">
        <v>13536</v>
      </c>
    </row>
    <row r="52" spans="1:15" x14ac:dyDescent="0.25">
      <c r="A52" s="31" t="s">
        <v>3919</v>
      </c>
      <c r="B52" s="31" t="s">
        <v>3920</v>
      </c>
      <c r="C52" s="31" t="s">
        <v>2844</v>
      </c>
      <c r="D52" s="31" t="s">
        <v>9348</v>
      </c>
      <c r="E52" s="31" t="s">
        <v>2842</v>
      </c>
      <c r="F52" s="31"/>
      <c r="G52" s="31"/>
      <c r="H52" s="32">
        <v>60</v>
      </c>
      <c r="I52" s="31" t="s">
        <v>9349</v>
      </c>
      <c r="J52" s="31" t="s">
        <v>3921</v>
      </c>
      <c r="K52" s="31"/>
      <c r="L52" s="33" t="b">
        <v>0</v>
      </c>
      <c r="M52" s="34">
        <v>44462.7398334838</v>
      </c>
      <c r="N52" s="31" t="s">
        <v>39</v>
      </c>
      <c r="O52" s="1" t="s">
        <v>13537</v>
      </c>
    </row>
    <row r="53" spans="1:15" x14ac:dyDescent="0.25">
      <c r="A53" s="31" t="s">
        <v>3925</v>
      </c>
      <c r="B53" s="31" t="s">
        <v>3926</v>
      </c>
      <c r="C53" s="31" t="s">
        <v>9368</v>
      </c>
      <c r="D53" s="31" t="s">
        <v>9348</v>
      </c>
      <c r="E53" s="31" t="s">
        <v>3924</v>
      </c>
      <c r="F53" s="31"/>
      <c r="G53" s="31"/>
      <c r="H53" s="32"/>
      <c r="I53" s="31" t="s">
        <v>9349</v>
      </c>
      <c r="J53" s="31" t="s">
        <v>3927</v>
      </c>
      <c r="K53" s="31"/>
      <c r="L53" s="33" t="b">
        <v>0</v>
      </c>
      <c r="M53" s="34">
        <v>44688.398887349496</v>
      </c>
      <c r="N53" s="31" t="s">
        <v>9369</v>
      </c>
      <c r="O53" s="1" t="s">
        <v>13538</v>
      </c>
    </row>
    <row r="54" spans="1:15" x14ac:dyDescent="0.25">
      <c r="A54" s="31" t="s">
        <v>9370</v>
      </c>
      <c r="B54" s="31" t="s">
        <v>9371</v>
      </c>
      <c r="C54" s="31" t="s">
        <v>9372</v>
      </c>
      <c r="D54" s="31" t="s">
        <v>9344</v>
      </c>
      <c r="E54" s="31" t="s">
        <v>37</v>
      </c>
      <c r="F54" s="31"/>
      <c r="G54" s="31"/>
      <c r="H54" s="32">
        <v>60</v>
      </c>
      <c r="I54" s="31" t="s">
        <v>9361</v>
      </c>
      <c r="J54" s="31" t="s">
        <v>3801</v>
      </c>
      <c r="K54" s="31" t="s">
        <v>9373</v>
      </c>
      <c r="L54" s="33" t="b">
        <v>0</v>
      </c>
      <c r="M54" s="34">
        <v>44716.566186886601</v>
      </c>
      <c r="N54" s="31" t="s">
        <v>39</v>
      </c>
      <c r="O54" s="1" t="s">
        <v>13539</v>
      </c>
    </row>
    <row r="55" spans="1:15" x14ac:dyDescent="0.25">
      <c r="A55" s="31" t="s">
        <v>9374</v>
      </c>
      <c r="B55" s="31" t="s">
        <v>9375</v>
      </c>
      <c r="C55" s="31" t="s">
        <v>9376</v>
      </c>
      <c r="D55" s="31" t="s">
        <v>9344</v>
      </c>
      <c r="E55" s="31" t="s">
        <v>37</v>
      </c>
      <c r="F55" s="31"/>
      <c r="G55" s="31"/>
      <c r="H55" s="32">
        <v>60</v>
      </c>
      <c r="I55" s="31" t="s">
        <v>9377</v>
      </c>
      <c r="J55" s="31" t="s">
        <v>3801</v>
      </c>
      <c r="K55" s="31" t="s">
        <v>9378</v>
      </c>
      <c r="L55" s="33" t="b">
        <v>0</v>
      </c>
      <c r="M55" s="34">
        <v>44715.779793437498</v>
      </c>
      <c r="N55" s="31" t="s">
        <v>39</v>
      </c>
      <c r="O55" s="1" t="s">
        <v>13540</v>
      </c>
    </row>
    <row r="56" spans="1:15" x14ac:dyDescent="0.25">
      <c r="A56" s="31" t="s">
        <v>9379</v>
      </c>
      <c r="B56" s="31" t="s">
        <v>9371</v>
      </c>
      <c r="C56" s="31" t="s">
        <v>9380</v>
      </c>
      <c r="D56" s="31" t="s">
        <v>9381</v>
      </c>
      <c r="E56" s="31"/>
      <c r="F56" s="31"/>
      <c r="G56" s="31"/>
      <c r="H56" s="32"/>
      <c r="I56" s="31" t="s">
        <v>9382</v>
      </c>
      <c r="J56" s="31" t="s">
        <v>3598</v>
      </c>
      <c r="K56" s="31" t="s">
        <v>9383</v>
      </c>
      <c r="L56" s="33" t="b">
        <v>0</v>
      </c>
      <c r="M56" s="34">
        <v>45934.505765856498</v>
      </c>
      <c r="N56" s="31" t="s">
        <v>9369</v>
      </c>
      <c r="O56" s="1" t="s">
        <v>6293</v>
      </c>
    </row>
    <row r="57" spans="1:15" x14ac:dyDescent="0.25">
      <c r="A57" s="31" t="s">
        <v>9384</v>
      </c>
      <c r="B57" s="31" t="s">
        <v>9385</v>
      </c>
      <c r="C57" s="31" t="s">
        <v>9386</v>
      </c>
      <c r="D57" s="31" t="s">
        <v>9344</v>
      </c>
      <c r="E57" s="31" t="s">
        <v>37</v>
      </c>
      <c r="F57" s="31"/>
      <c r="G57" s="31"/>
      <c r="H57" s="32">
        <v>60</v>
      </c>
      <c r="I57" s="31" t="s">
        <v>9377</v>
      </c>
      <c r="J57" s="31" t="s">
        <v>3801</v>
      </c>
      <c r="K57" s="31" t="s">
        <v>9387</v>
      </c>
      <c r="L57" s="33" t="b">
        <v>0</v>
      </c>
      <c r="M57" s="34">
        <v>44720.6451886574</v>
      </c>
      <c r="N57" s="31" t="s">
        <v>39</v>
      </c>
      <c r="O57" s="1" t="s">
        <v>13541</v>
      </c>
    </row>
    <row r="58" spans="1:15" x14ac:dyDescent="0.25">
      <c r="A58" s="31" t="s">
        <v>9388</v>
      </c>
      <c r="B58" s="31" t="s">
        <v>9389</v>
      </c>
      <c r="C58" s="31" t="s">
        <v>9390</v>
      </c>
      <c r="D58" s="31" t="s">
        <v>9348</v>
      </c>
      <c r="E58" s="31"/>
      <c r="F58" s="31"/>
      <c r="G58" s="31"/>
      <c r="H58" s="32"/>
      <c r="I58" s="31" t="s">
        <v>9391</v>
      </c>
      <c r="J58" s="31" t="s">
        <v>3598</v>
      </c>
      <c r="K58" s="31" t="s">
        <v>9392</v>
      </c>
      <c r="L58" s="33" t="b">
        <v>0</v>
      </c>
      <c r="M58" s="34">
        <v>44709.440029398102</v>
      </c>
      <c r="N58" s="31" t="s">
        <v>9369</v>
      </c>
      <c r="O58" s="1" t="s">
        <v>6134</v>
      </c>
    </row>
    <row r="59" spans="1:15" x14ac:dyDescent="0.25">
      <c r="A59" s="31" t="s">
        <v>9393</v>
      </c>
      <c r="B59" s="31" t="s">
        <v>9394</v>
      </c>
      <c r="C59" s="31" t="s">
        <v>9395</v>
      </c>
      <c r="D59" s="31" t="s">
        <v>9348</v>
      </c>
      <c r="E59" s="31"/>
      <c r="F59" s="31"/>
      <c r="G59" s="31"/>
      <c r="H59" s="32"/>
      <c r="I59" s="31" t="s">
        <v>9391</v>
      </c>
      <c r="J59" s="31" t="s">
        <v>3598</v>
      </c>
      <c r="K59" s="31" t="s">
        <v>9396</v>
      </c>
      <c r="L59" s="33" t="b">
        <v>0</v>
      </c>
      <c r="M59" s="34">
        <v>44707.489760069402</v>
      </c>
      <c r="N59" s="31" t="s">
        <v>9369</v>
      </c>
      <c r="O59" s="1" t="s">
        <v>13542</v>
      </c>
    </row>
    <row r="60" spans="1:15" x14ac:dyDescent="0.25">
      <c r="A60" s="31" t="s">
        <v>9397</v>
      </c>
      <c r="B60" s="31" t="s">
        <v>9389</v>
      </c>
      <c r="C60" s="31" t="s">
        <v>9398</v>
      </c>
      <c r="D60" s="31" t="s">
        <v>9348</v>
      </c>
      <c r="E60" s="31"/>
      <c r="F60" s="31"/>
      <c r="G60" s="31"/>
      <c r="H60" s="32"/>
      <c r="I60" s="31" t="s">
        <v>9399</v>
      </c>
      <c r="J60" s="31" t="s">
        <v>3598</v>
      </c>
      <c r="K60" s="31" t="s">
        <v>9400</v>
      </c>
      <c r="L60" s="33" t="b">
        <v>0</v>
      </c>
      <c r="M60" s="34">
        <v>44707.640614351898</v>
      </c>
      <c r="N60" s="31" t="s">
        <v>9369</v>
      </c>
      <c r="O60" s="1" t="s">
        <v>5616</v>
      </c>
    </row>
    <row r="61" spans="1:15" x14ac:dyDescent="0.25">
      <c r="A61" s="31" t="s">
        <v>9401</v>
      </c>
      <c r="B61" s="31" t="s">
        <v>9394</v>
      </c>
      <c r="C61" s="31" t="s">
        <v>9402</v>
      </c>
      <c r="D61" s="31" t="s">
        <v>9348</v>
      </c>
      <c r="E61" s="31"/>
      <c r="F61" s="31"/>
      <c r="G61" s="31"/>
      <c r="H61" s="32"/>
      <c r="I61" s="31" t="s">
        <v>9391</v>
      </c>
      <c r="J61" s="31" t="s">
        <v>3598</v>
      </c>
      <c r="K61" s="31" t="s">
        <v>9396</v>
      </c>
      <c r="L61" s="33" t="b">
        <v>0</v>
      </c>
      <c r="M61" s="34">
        <v>44707.4899758912</v>
      </c>
      <c r="N61" s="31" t="s">
        <v>9369</v>
      </c>
      <c r="O61" s="1" t="s">
        <v>4659</v>
      </c>
    </row>
    <row r="62" spans="1:15" x14ac:dyDescent="0.25">
      <c r="A62" s="31" t="s">
        <v>9403</v>
      </c>
      <c r="B62" s="31" t="s">
        <v>9394</v>
      </c>
      <c r="C62" s="31" t="s">
        <v>9404</v>
      </c>
      <c r="D62" s="31" t="s">
        <v>9348</v>
      </c>
      <c r="E62" s="31"/>
      <c r="F62" s="31"/>
      <c r="G62" s="31"/>
      <c r="H62" s="32"/>
      <c r="I62" s="31" t="s">
        <v>9405</v>
      </c>
      <c r="J62" s="31" t="s">
        <v>3598</v>
      </c>
      <c r="K62" s="31" t="s">
        <v>9406</v>
      </c>
      <c r="L62" s="33" t="b">
        <v>0</v>
      </c>
      <c r="M62" s="34">
        <v>44704.466323460598</v>
      </c>
      <c r="N62" s="31" t="s">
        <v>9369</v>
      </c>
      <c r="O62" s="1" t="s">
        <v>6167</v>
      </c>
    </row>
    <row r="63" spans="1:15" x14ac:dyDescent="0.25">
      <c r="A63" s="31" t="s">
        <v>9407</v>
      </c>
      <c r="B63" s="31" t="s">
        <v>9394</v>
      </c>
      <c r="C63" s="31" t="s">
        <v>9408</v>
      </c>
      <c r="D63" s="31" t="s">
        <v>9348</v>
      </c>
      <c r="E63" s="31"/>
      <c r="F63" s="31"/>
      <c r="G63" s="31"/>
      <c r="H63" s="32"/>
      <c r="I63" s="31" t="s">
        <v>9405</v>
      </c>
      <c r="J63" s="31" t="s">
        <v>3598</v>
      </c>
      <c r="K63" s="31" t="s">
        <v>9406</v>
      </c>
      <c r="L63" s="33" t="b">
        <v>0</v>
      </c>
      <c r="M63" s="34">
        <v>44704.471492627301</v>
      </c>
      <c r="N63" s="31" t="s">
        <v>9369</v>
      </c>
      <c r="O63" s="1" t="s">
        <v>4418</v>
      </c>
    </row>
    <row r="64" spans="1:15" x14ac:dyDescent="0.25">
      <c r="A64" s="31" t="s">
        <v>9409</v>
      </c>
      <c r="B64" s="31" t="s">
        <v>9410</v>
      </c>
      <c r="C64" s="31" t="s">
        <v>9411</v>
      </c>
      <c r="D64" s="31" t="s">
        <v>9348</v>
      </c>
      <c r="E64" s="31"/>
      <c r="F64" s="31"/>
      <c r="G64" s="31"/>
      <c r="H64" s="32"/>
      <c r="I64" s="31" t="s">
        <v>9405</v>
      </c>
      <c r="J64" s="31" t="s">
        <v>3598</v>
      </c>
      <c r="K64" s="31" t="s">
        <v>9412</v>
      </c>
      <c r="L64" s="33" t="b">
        <v>0</v>
      </c>
      <c r="M64" s="34">
        <v>44704.351000775503</v>
      </c>
      <c r="N64" s="31" t="s">
        <v>9369</v>
      </c>
      <c r="O64" s="1" t="s">
        <v>13543</v>
      </c>
    </row>
    <row r="65" spans="1:15" x14ac:dyDescent="0.25">
      <c r="A65" s="31" t="s">
        <v>9413</v>
      </c>
      <c r="B65" s="31" t="s">
        <v>9389</v>
      </c>
      <c r="C65" s="31" t="s">
        <v>9414</v>
      </c>
      <c r="D65" s="31" t="s">
        <v>9348</v>
      </c>
      <c r="E65" s="31"/>
      <c r="F65" s="31"/>
      <c r="G65" s="31"/>
      <c r="H65" s="32"/>
      <c r="I65" s="31" t="s">
        <v>9391</v>
      </c>
      <c r="J65" s="31" t="s">
        <v>3598</v>
      </c>
      <c r="K65" s="31" t="s">
        <v>9392</v>
      </c>
      <c r="L65" s="33" t="b">
        <v>0</v>
      </c>
      <c r="M65" s="34">
        <v>44709.440176736098</v>
      </c>
      <c r="N65" s="31" t="s">
        <v>9369</v>
      </c>
      <c r="O65" s="1" t="s">
        <v>13544</v>
      </c>
    </row>
    <row r="66" spans="1:15" x14ac:dyDescent="0.25">
      <c r="A66" s="31" t="s">
        <v>9415</v>
      </c>
      <c r="B66" s="31" t="s">
        <v>9385</v>
      </c>
      <c r="C66" s="31" t="s">
        <v>6156</v>
      </c>
      <c r="D66" s="31" t="s">
        <v>9344</v>
      </c>
      <c r="E66" s="31" t="s">
        <v>37</v>
      </c>
      <c r="F66" s="31"/>
      <c r="G66" s="31"/>
      <c r="H66" s="32">
        <v>60</v>
      </c>
      <c r="I66" s="31" t="s">
        <v>9361</v>
      </c>
      <c r="J66" s="31" t="s">
        <v>3801</v>
      </c>
      <c r="K66" s="31" t="s">
        <v>9387</v>
      </c>
      <c r="L66" s="33" t="b">
        <v>0</v>
      </c>
      <c r="M66" s="34">
        <v>44715.3496520833</v>
      </c>
      <c r="N66" s="31" t="s">
        <v>39</v>
      </c>
      <c r="O66" s="1" t="s">
        <v>6155</v>
      </c>
    </row>
    <row r="67" spans="1:15" x14ac:dyDescent="0.25">
      <c r="A67" s="31" t="s">
        <v>9416</v>
      </c>
      <c r="B67" s="31" t="s">
        <v>9385</v>
      </c>
      <c r="C67" s="31" t="s">
        <v>9417</v>
      </c>
      <c r="D67" s="31" t="s">
        <v>9344</v>
      </c>
      <c r="E67" s="31" t="s">
        <v>37</v>
      </c>
      <c r="F67" s="31"/>
      <c r="G67" s="31"/>
      <c r="H67" s="32">
        <v>60</v>
      </c>
      <c r="I67" s="31" t="s">
        <v>9361</v>
      </c>
      <c r="J67" s="31" t="s">
        <v>3801</v>
      </c>
      <c r="K67" s="31" t="s">
        <v>9345</v>
      </c>
      <c r="L67" s="33" t="b">
        <v>0</v>
      </c>
      <c r="M67" s="34">
        <v>44715.357274768503</v>
      </c>
      <c r="N67" s="31" t="s">
        <v>39</v>
      </c>
      <c r="O67" s="1" t="s">
        <v>13545</v>
      </c>
    </row>
    <row r="68" spans="1:15" x14ac:dyDescent="0.25">
      <c r="A68" s="31" t="s">
        <v>9418</v>
      </c>
      <c r="B68" s="31" t="s">
        <v>9419</v>
      </c>
      <c r="C68" s="31" t="s">
        <v>9420</v>
      </c>
      <c r="D68" s="31" t="s">
        <v>9344</v>
      </c>
      <c r="E68" s="31" t="s">
        <v>37</v>
      </c>
      <c r="F68" s="31"/>
      <c r="G68" s="31"/>
      <c r="H68" s="32">
        <v>60</v>
      </c>
      <c r="I68" s="31" t="s">
        <v>9382</v>
      </c>
      <c r="J68" s="31" t="s">
        <v>3801</v>
      </c>
      <c r="K68" s="31" t="s">
        <v>9421</v>
      </c>
      <c r="L68" s="33" t="b">
        <v>0</v>
      </c>
      <c r="M68" s="34">
        <v>44714.707779976903</v>
      </c>
      <c r="N68" s="31" t="s">
        <v>39</v>
      </c>
      <c r="O68" s="1" t="s">
        <v>8135</v>
      </c>
    </row>
    <row r="69" spans="1:15" x14ac:dyDescent="0.25">
      <c r="A69" s="31" t="s">
        <v>9422</v>
      </c>
      <c r="B69" s="31" t="s">
        <v>9419</v>
      </c>
      <c r="C69" s="31" t="s">
        <v>9423</v>
      </c>
      <c r="D69" s="31" t="s">
        <v>9344</v>
      </c>
      <c r="E69" s="31" t="s">
        <v>37</v>
      </c>
      <c r="F69" s="31"/>
      <c r="G69" s="31"/>
      <c r="H69" s="32">
        <v>60</v>
      </c>
      <c r="I69" s="31" t="s">
        <v>9382</v>
      </c>
      <c r="J69" s="31" t="s">
        <v>3801</v>
      </c>
      <c r="K69" s="31" t="s">
        <v>9421</v>
      </c>
      <c r="L69" s="33" t="b">
        <v>0</v>
      </c>
      <c r="M69" s="34">
        <v>44720.713612268497</v>
      </c>
      <c r="N69" s="31" t="s">
        <v>39</v>
      </c>
      <c r="O69" s="1" t="s">
        <v>6039</v>
      </c>
    </row>
    <row r="70" spans="1:15" x14ac:dyDescent="0.25">
      <c r="A70" s="31" t="s">
        <v>9424</v>
      </c>
      <c r="B70" s="31" t="s">
        <v>9394</v>
      </c>
      <c r="C70" s="31" t="s">
        <v>9425</v>
      </c>
      <c r="D70" s="31" t="s">
        <v>9348</v>
      </c>
      <c r="E70" s="31"/>
      <c r="F70" s="31"/>
      <c r="G70" s="31"/>
      <c r="H70" s="32"/>
      <c r="I70" s="31" t="s">
        <v>9405</v>
      </c>
      <c r="J70" s="31" t="s">
        <v>3598</v>
      </c>
      <c r="K70" s="31" t="s">
        <v>9426</v>
      </c>
      <c r="L70" s="33" t="b">
        <v>0</v>
      </c>
      <c r="M70" s="34">
        <v>44719.4680393866</v>
      </c>
      <c r="N70" s="31" t="s">
        <v>9369</v>
      </c>
      <c r="O70" s="1" t="s">
        <v>5587</v>
      </c>
    </row>
    <row r="71" spans="1:15" x14ac:dyDescent="0.25">
      <c r="A71" s="31" t="s">
        <v>9427</v>
      </c>
      <c r="B71" s="31" t="s">
        <v>9385</v>
      </c>
      <c r="C71" s="31" t="s">
        <v>9428</v>
      </c>
      <c r="D71" s="31" t="s">
        <v>9344</v>
      </c>
      <c r="E71" s="31" t="s">
        <v>37</v>
      </c>
      <c r="F71" s="31"/>
      <c r="G71" s="31"/>
      <c r="H71" s="32">
        <v>60</v>
      </c>
      <c r="I71" s="31" t="s">
        <v>9377</v>
      </c>
      <c r="J71" s="31" t="s">
        <v>3801</v>
      </c>
      <c r="K71" s="31" t="s">
        <v>9387</v>
      </c>
      <c r="L71" s="33" t="b">
        <v>0</v>
      </c>
      <c r="M71" s="34">
        <v>44714.722000150497</v>
      </c>
      <c r="N71" s="31" t="s">
        <v>39</v>
      </c>
      <c r="O71" s="1" t="s">
        <v>6162</v>
      </c>
    </row>
    <row r="72" spans="1:15" x14ac:dyDescent="0.25">
      <c r="A72" s="31" t="s">
        <v>9429</v>
      </c>
      <c r="B72" s="31" t="s">
        <v>9385</v>
      </c>
      <c r="C72" s="31" t="s">
        <v>9430</v>
      </c>
      <c r="D72" s="31" t="s">
        <v>9344</v>
      </c>
      <c r="E72" s="31" t="s">
        <v>37</v>
      </c>
      <c r="F72" s="31"/>
      <c r="G72" s="31"/>
      <c r="H72" s="32">
        <v>60</v>
      </c>
      <c r="I72" s="31" t="s">
        <v>9361</v>
      </c>
      <c r="J72" s="31" t="s">
        <v>3801</v>
      </c>
      <c r="K72" s="31" t="s">
        <v>9387</v>
      </c>
      <c r="L72" s="33" t="b">
        <v>0</v>
      </c>
      <c r="M72" s="34">
        <v>44714.647280405101</v>
      </c>
      <c r="N72" s="31" t="s">
        <v>39</v>
      </c>
      <c r="O72" s="1" t="s">
        <v>13546</v>
      </c>
    </row>
    <row r="73" spans="1:15" x14ac:dyDescent="0.25">
      <c r="A73" s="31" t="s">
        <v>9431</v>
      </c>
      <c r="B73" s="31" t="s">
        <v>9385</v>
      </c>
      <c r="C73" s="31" t="s">
        <v>9432</v>
      </c>
      <c r="D73" s="31" t="s">
        <v>9344</v>
      </c>
      <c r="E73" s="31" t="s">
        <v>37</v>
      </c>
      <c r="F73" s="31"/>
      <c r="G73" s="31"/>
      <c r="H73" s="32">
        <v>60</v>
      </c>
      <c r="I73" s="31" t="s">
        <v>9377</v>
      </c>
      <c r="J73" s="31" t="s">
        <v>3801</v>
      </c>
      <c r="K73" s="31" t="s">
        <v>9387</v>
      </c>
      <c r="L73" s="33" t="b">
        <v>0</v>
      </c>
      <c r="M73" s="34">
        <v>44715.642854317099</v>
      </c>
      <c r="N73" s="31" t="s">
        <v>39</v>
      </c>
      <c r="O73" s="1" t="s">
        <v>13547</v>
      </c>
    </row>
    <row r="74" spans="1:15" x14ac:dyDescent="0.25">
      <c r="A74" s="31" t="s">
        <v>9433</v>
      </c>
      <c r="B74" s="31" t="s">
        <v>9389</v>
      </c>
      <c r="C74" s="31" t="s">
        <v>9434</v>
      </c>
      <c r="D74" s="31" t="s">
        <v>9348</v>
      </c>
      <c r="E74" s="31"/>
      <c r="F74" s="31"/>
      <c r="G74" s="31"/>
      <c r="H74" s="32"/>
      <c r="I74" s="31" t="s">
        <v>9391</v>
      </c>
      <c r="J74" s="31" t="s">
        <v>3598</v>
      </c>
      <c r="K74" s="31" t="s">
        <v>9435</v>
      </c>
      <c r="L74" s="33" t="b">
        <v>0</v>
      </c>
      <c r="M74" s="34">
        <v>44726.738904629601</v>
      </c>
      <c r="N74" s="31" t="s">
        <v>9369</v>
      </c>
      <c r="O74" s="1" t="s">
        <v>5657</v>
      </c>
    </row>
    <row r="75" spans="1:15" x14ac:dyDescent="0.25">
      <c r="A75" s="31" t="s">
        <v>9436</v>
      </c>
      <c r="B75" s="31" t="s">
        <v>9389</v>
      </c>
      <c r="C75" s="31" t="s">
        <v>9437</v>
      </c>
      <c r="D75" s="31" t="s">
        <v>9348</v>
      </c>
      <c r="E75" s="31"/>
      <c r="F75" s="31"/>
      <c r="G75" s="31"/>
      <c r="H75" s="32"/>
      <c r="I75" s="31" t="s">
        <v>9391</v>
      </c>
      <c r="J75" s="31" t="s">
        <v>3598</v>
      </c>
      <c r="K75" s="31" t="s">
        <v>9438</v>
      </c>
      <c r="L75" s="33" t="b">
        <v>0</v>
      </c>
      <c r="M75" s="34">
        <v>44720.720316088002</v>
      </c>
      <c r="N75" s="31" t="s">
        <v>9369</v>
      </c>
      <c r="O75" s="1" t="s">
        <v>6129</v>
      </c>
    </row>
    <row r="76" spans="1:15" x14ac:dyDescent="0.25">
      <c r="A76" s="31" t="s">
        <v>9439</v>
      </c>
      <c r="B76" s="31" t="s">
        <v>9394</v>
      </c>
      <c r="C76" s="31" t="s">
        <v>9440</v>
      </c>
      <c r="D76" s="31" t="s">
        <v>9348</v>
      </c>
      <c r="E76" s="31"/>
      <c r="F76" s="31"/>
      <c r="G76" s="31"/>
      <c r="H76" s="32"/>
      <c r="I76" s="31" t="s">
        <v>9405</v>
      </c>
      <c r="J76" s="31" t="s">
        <v>3598</v>
      </c>
      <c r="K76" s="31" t="s">
        <v>9426</v>
      </c>
      <c r="L76" s="33" t="b">
        <v>0</v>
      </c>
      <c r="M76" s="34">
        <v>44704.396076307901</v>
      </c>
      <c r="N76" s="31" t="s">
        <v>9369</v>
      </c>
      <c r="O76" s="1" t="s">
        <v>4572</v>
      </c>
    </row>
    <row r="77" spans="1:15" x14ac:dyDescent="0.25">
      <c r="A77" s="31" t="s">
        <v>9441</v>
      </c>
      <c r="B77" s="31" t="s">
        <v>9389</v>
      </c>
      <c r="C77" s="31" t="s">
        <v>9442</v>
      </c>
      <c r="D77" s="31" t="s">
        <v>9348</v>
      </c>
      <c r="E77" s="31"/>
      <c r="F77" s="31"/>
      <c r="G77" s="31"/>
      <c r="H77" s="32"/>
      <c r="I77" s="31" t="s">
        <v>9391</v>
      </c>
      <c r="J77" s="31" t="s">
        <v>3598</v>
      </c>
      <c r="K77" s="31" t="s">
        <v>9443</v>
      </c>
      <c r="L77" s="33" t="b">
        <v>0</v>
      </c>
      <c r="M77" s="34">
        <v>44707.424544444402</v>
      </c>
      <c r="N77" s="31" t="s">
        <v>9369</v>
      </c>
      <c r="O77" s="1" t="s">
        <v>6111</v>
      </c>
    </row>
    <row r="78" spans="1:15" x14ac:dyDescent="0.25">
      <c r="A78" s="31" t="s">
        <v>9444</v>
      </c>
      <c r="B78" s="31" t="s">
        <v>9385</v>
      </c>
      <c r="C78" s="31" t="s">
        <v>9445</v>
      </c>
      <c r="D78" s="31" t="s">
        <v>9344</v>
      </c>
      <c r="E78" s="31" t="s">
        <v>37</v>
      </c>
      <c r="F78" s="31"/>
      <c r="G78" s="31"/>
      <c r="H78" s="32">
        <v>60</v>
      </c>
      <c r="I78" s="31" t="s">
        <v>9446</v>
      </c>
      <c r="J78" s="31" t="s">
        <v>3801</v>
      </c>
      <c r="K78" s="31" t="s">
        <v>9447</v>
      </c>
      <c r="L78" s="33" t="b">
        <v>0</v>
      </c>
      <c r="M78" s="34">
        <v>44714.670823530098</v>
      </c>
      <c r="N78" s="31" t="s">
        <v>39</v>
      </c>
      <c r="O78" s="1" t="s">
        <v>6649</v>
      </c>
    </row>
    <row r="79" spans="1:15" x14ac:dyDescent="0.25">
      <c r="A79" s="31" t="s">
        <v>9448</v>
      </c>
      <c r="B79" s="31" t="s">
        <v>9385</v>
      </c>
      <c r="C79" s="31" t="s">
        <v>9449</v>
      </c>
      <c r="D79" s="31" t="s">
        <v>9344</v>
      </c>
      <c r="E79" s="31" t="s">
        <v>37</v>
      </c>
      <c r="F79" s="31"/>
      <c r="G79" s="31"/>
      <c r="H79" s="32">
        <v>60</v>
      </c>
      <c r="I79" s="31" t="s">
        <v>9377</v>
      </c>
      <c r="J79" s="31" t="s">
        <v>3801</v>
      </c>
      <c r="K79" s="31" t="s">
        <v>9450</v>
      </c>
      <c r="L79" s="33" t="b">
        <v>0</v>
      </c>
      <c r="M79" s="34">
        <v>44716.4864465625</v>
      </c>
      <c r="N79" s="31" t="s">
        <v>39</v>
      </c>
      <c r="O79" s="1" t="s">
        <v>6388</v>
      </c>
    </row>
    <row r="80" spans="1:15" x14ac:dyDescent="0.25">
      <c r="A80" s="31" t="s">
        <v>9451</v>
      </c>
      <c r="B80" s="31" t="s">
        <v>9410</v>
      </c>
      <c r="C80" s="31" t="s">
        <v>9452</v>
      </c>
      <c r="D80" s="31" t="s">
        <v>9348</v>
      </c>
      <c r="E80" s="31"/>
      <c r="F80" s="31"/>
      <c r="G80" s="31"/>
      <c r="H80" s="32"/>
      <c r="I80" s="31" t="s">
        <v>9405</v>
      </c>
      <c r="J80" s="31" t="s">
        <v>3598</v>
      </c>
      <c r="K80" s="31" t="s">
        <v>9426</v>
      </c>
      <c r="L80" s="33" t="b">
        <v>0</v>
      </c>
      <c r="M80" s="34">
        <v>44704.396323877299</v>
      </c>
      <c r="N80" s="31" t="s">
        <v>9369</v>
      </c>
      <c r="O80" s="1" t="s">
        <v>4273</v>
      </c>
    </row>
    <row r="81" spans="1:15" x14ac:dyDescent="0.25">
      <c r="A81" s="31" t="s">
        <v>9453</v>
      </c>
      <c r="B81" s="31" t="s">
        <v>9389</v>
      </c>
      <c r="C81" s="31" t="s">
        <v>9454</v>
      </c>
      <c r="D81" s="31" t="s">
        <v>9348</v>
      </c>
      <c r="E81" s="31"/>
      <c r="F81" s="31"/>
      <c r="G81" s="31"/>
      <c r="H81" s="32"/>
      <c r="I81" s="31" t="s">
        <v>9399</v>
      </c>
      <c r="J81" s="31" t="s">
        <v>3598</v>
      </c>
      <c r="K81" s="31" t="s">
        <v>9455</v>
      </c>
      <c r="L81" s="33" t="b">
        <v>0</v>
      </c>
      <c r="M81" s="34">
        <v>44702.654907488402</v>
      </c>
      <c r="N81" s="31" t="s">
        <v>9369</v>
      </c>
      <c r="O81" s="1" t="s">
        <v>5533</v>
      </c>
    </row>
    <row r="82" spans="1:15" x14ac:dyDescent="0.25">
      <c r="A82" s="31" t="s">
        <v>9456</v>
      </c>
      <c r="B82" s="31" t="s">
        <v>9389</v>
      </c>
      <c r="C82" s="31" t="s">
        <v>9457</v>
      </c>
      <c r="D82" s="31" t="s">
        <v>9348</v>
      </c>
      <c r="E82" s="31"/>
      <c r="F82" s="31"/>
      <c r="G82" s="31"/>
      <c r="H82" s="32"/>
      <c r="I82" s="31" t="s">
        <v>9391</v>
      </c>
      <c r="J82" s="31" t="s">
        <v>3598</v>
      </c>
      <c r="K82" s="31" t="s">
        <v>9443</v>
      </c>
      <c r="L82" s="33" t="b">
        <v>0</v>
      </c>
      <c r="M82" s="34">
        <v>44707.424712002299</v>
      </c>
      <c r="N82" s="31" t="s">
        <v>9369</v>
      </c>
      <c r="O82" s="1" t="s">
        <v>5762</v>
      </c>
    </row>
    <row r="83" spans="1:15" x14ac:dyDescent="0.25">
      <c r="A83" s="31" t="s">
        <v>9458</v>
      </c>
      <c r="B83" s="31" t="s">
        <v>9385</v>
      </c>
      <c r="C83" s="31" t="s">
        <v>9459</v>
      </c>
      <c r="D83" s="31" t="s">
        <v>9344</v>
      </c>
      <c r="E83" s="31" t="s">
        <v>37</v>
      </c>
      <c r="F83" s="31"/>
      <c r="G83" s="31"/>
      <c r="H83" s="32">
        <v>60</v>
      </c>
      <c r="I83" s="31" t="s">
        <v>9446</v>
      </c>
      <c r="J83" s="31" t="s">
        <v>3801</v>
      </c>
      <c r="K83" s="31" t="s">
        <v>9447</v>
      </c>
      <c r="L83" s="33" t="b">
        <v>0</v>
      </c>
      <c r="M83" s="34">
        <v>44714.666576157397</v>
      </c>
      <c r="N83" s="31" t="s">
        <v>39</v>
      </c>
      <c r="O83" s="1" t="s">
        <v>6368</v>
      </c>
    </row>
    <row r="84" spans="1:15" x14ac:dyDescent="0.25">
      <c r="A84" s="31" t="s">
        <v>9460</v>
      </c>
      <c r="B84" s="31" t="s">
        <v>9371</v>
      </c>
      <c r="C84" s="31" t="s">
        <v>9461</v>
      </c>
      <c r="D84" s="31" t="s">
        <v>9344</v>
      </c>
      <c r="E84" s="31" t="s">
        <v>37</v>
      </c>
      <c r="F84" s="31"/>
      <c r="G84" s="31"/>
      <c r="H84" s="32">
        <v>60</v>
      </c>
      <c r="I84" s="31" t="s">
        <v>9382</v>
      </c>
      <c r="J84" s="31" t="s">
        <v>3801</v>
      </c>
      <c r="K84" s="31" t="s">
        <v>9462</v>
      </c>
      <c r="L84" s="33" t="b">
        <v>0</v>
      </c>
      <c r="M84" s="34">
        <v>44716.499262812496</v>
      </c>
      <c r="N84" s="31" t="s">
        <v>39</v>
      </c>
      <c r="O84" s="1" t="s">
        <v>13548</v>
      </c>
    </row>
    <row r="85" spans="1:15" x14ac:dyDescent="0.25">
      <c r="A85" s="31" t="s">
        <v>9463</v>
      </c>
      <c r="B85" s="31" t="s">
        <v>9464</v>
      </c>
      <c r="C85" s="31" t="s">
        <v>9465</v>
      </c>
      <c r="D85" s="31" t="s">
        <v>9348</v>
      </c>
      <c r="E85" s="31"/>
      <c r="F85" s="31"/>
      <c r="G85" s="31"/>
      <c r="H85" s="32"/>
      <c r="I85" s="31" t="s">
        <v>9391</v>
      </c>
      <c r="J85" s="31" t="s">
        <v>3598</v>
      </c>
      <c r="K85" s="31" t="s">
        <v>9466</v>
      </c>
      <c r="L85" s="33" t="b">
        <v>0</v>
      </c>
      <c r="M85" s="34">
        <v>44707.347474108799</v>
      </c>
      <c r="N85" s="31" t="s">
        <v>9369</v>
      </c>
      <c r="O85" s="1" t="s">
        <v>5658</v>
      </c>
    </row>
    <row r="86" spans="1:15" x14ac:dyDescent="0.25">
      <c r="A86" s="31" t="s">
        <v>9467</v>
      </c>
      <c r="B86" s="31" t="s">
        <v>9389</v>
      </c>
      <c r="C86" s="31" t="s">
        <v>9468</v>
      </c>
      <c r="D86" s="31" t="s">
        <v>9348</v>
      </c>
      <c r="E86" s="31"/>
      <c r="F86" s="31"/>
      <c r="G86" s="31"/>
      <c r="H86" s="32"/>
      <c r="I86" s="31" t="s">
        <v>9405</v>
      </c>
      <c r="J86" s="31" t="s">
        <v>3598</v>
      </c>
      <c r="K86" s="31" t="s">
        <v>9469</v>
      </c>
      <c r="L86" s="33" t="b">
        <v>0</v>
      </c>
      <c r="M86" s="34">
        <v>44704.578319525499</v>
      </c>
      <c r="N86" s="31" t="s">
        <v>9369</v>
      </c>
      <c r="O86" s="1" t="s">
        <v>5101</v>
      </c>
    </row>
    <row r="87" spans="1:15" x14ac:dyDescent="0.25">
      <c r="A87" s="31" t="s">
        <v>9470</v>
      </c>
      <c r="B87" s="31" t="s">
        <v>9394</v>
      </c>
      <c r="C87" s="31" t="s">
        <v>9471</v>
      </c>
      <c r="D87" s="31" t="s">
        <v>9348</v>
      </c>
      <c r="E87" s="31"/>
      <c r="F87" s="31"/>
      <c r="G87" s="31"/>
      <c r="H87" s="32"/>
      <c r="I87" s="31" t="s">
        <v>9391</v>
      </c>
      <c r="J87" s="31" t="s">
        <v>3598</v>
      </c>
      <c r="K87" s="31" t="s">
        <v>9396</v>
      </c>
      <c r="L87" s="33" t="b">
        <v>0</v>
      </c>
      <c r="M87" s="34">
        <v>44707.490189386597</v>
      </c>
      <c r="N87" s="31" t="s">
        <v>9369</v>
      </c>
      <c r="O87" s="1" t="s">
        <v>13549</v>
      </c>
    </row>
    <row r="88" spans="1:15" x14ac:dyDescent="0.25">
      <c r="A88" s="31" t="s">
        <v>9472</v>
      </c>
      <c r="B88" s="31" t="s">
        <v>9394</v>
      </c>
      <c r="C88" s="31" t="s">
        <v>9473</v>
      </c>
      <c r="D88" s="31" t="s">
        <v>9348</v>
      </c>
      <c r="E88" s="31"/>
      <c r="F88" s="31"/>
      <c r="G88" s="31"/>
      <c r="H88" s="32"/>
      <c r="I88" s="31" t="s">
        <v>9391</v>
      </c>
      <c r="J88" s="31" t="s">
        <v>3598</v>
      </c>
      <c r="K88" s="31" t="s">
        <v>9396</v>
      </c>
      <c r="L88" s="33" t="b">
        <v>0</v>
      </c>
      <c r="M88" s="34">
        <v>44707.490358217598</v>
      </c>
      <c r="N88" s="31" t="s">
        <v>9369</v>
      </c>
      <c r="O88" s="1" t="s">
        <v>6295</v>
      </c>
    </row>
    <row r="89" spans="1:15" x14ac:dyDescent="0.25">
      <c r="A89" s="31" t="s">
        <v>9474</v>
      </c>
      <c r="B89" s="31" t="s">
        <v>9394</v>
      </c>
      <c r="C89" s="31" t="s">
        <v>9475</v>
      </c>
      <c r="D89" s="31" t="s">
        <v>9348</v>
      </c>
      <c r="E89" s="31"/>
      <c r="F89" s="31"/>
      <c r="G89" s="31"/>
      <c r="H89" s="32"/>
      <c r="I89" s="31" t="s">
        <v>9405</v>
      </c>
      <c r="J89" s="31" t="s">
        <v>3598</v>
      </c>
      <c r="K89" s="31" t="s">
        <v>9426</v>
      </c>
      <c r="L89" s="33" t="b">
        <v>0</v>
      </c>
      <c r="M89" s="34">
        <v>44704.3968777431</v>
      </c>
      <c r="N89" s="31" t="s">
        <v>9369</v>
      </c>
      <c r="O89" s="1" t="s">
        <v>4423</v>
      </c>
    </row>
    <row r="90" spans="1:15" x14ac:dyDescent="0.25">
      <c r="A90" s="31" t="s">
        <v>9476</v>
      </c>
      <c r="B90" s="31" t="s">
        <v>9389</v>
      </c>
      <c r="C90" s="31" t="s">
        <v>9477</v>
      </c>
      <c r="D90" s="31" t="s">
        <v>9348</v>
      </c>
      <c r="E90" s="31"/>
      <c r="F90" s="31"/>
      <c r="G90" s="31"/>
      <c r="H90" s="32"/>
      <c r="I90" s="31" t="s">
        <v>9405</v>
      </c>
      <c r="J90" s="31" t="s">
        <v>3598</v>
      </c>
      <c r="K90" s="31" t="s">
        <v>9469</v>
      </c>
      <c r="L90" s="33" t="b">
        <v>0</v>
      </c>
      <c r="M90" s="34">
        <v>44704.577811458301</v>
      </c>
      <c r="N90" s="31" t="s">
        <v>9369</v>
      </c>
      <c r="O90" s="1" t="s">
        <v>4291</v>
      </c>
    </row>
    <row r="91" spans="1:15" x14ac:dyDescent="0.25">
      <c r="A91" s="31" t="s">
        <v>9478</v>
      </c>
      <c r="B91" s="31" t="s">
        <v>9389</v>
      </c>
      <c r="C91" s="31" t="s">
        <v>9479</v>
      </c>
      <c r="D91" s="31" t="s">
        <v>9348</v>
      </c>
      <c r="E91" s="31"/>
      <c r="F91" s="31"/>
      <c r="G91" s="31"/>
      <c r="H91" s="32"/>
      <c r="I91" s="31" t="s">
        <v>9399</v>
      </c>
      <c r="J91" s="31" t="s">
        <v>3598</v>
      </c>
      <c r="K91" s="31" t="s">
        <v>9455</v>
      </c>
      <c r="L91" s="33" t="b">
        <v>0</v>
      </c>
      <c r="M91" s="34">
        <v>44702.655384293997</v>
      </c>
      <c r="N91" s="31" t="s">
        <v>9369</v>
      </c>
      <c r="O91" s="1" t="s">
        <v>13550</v>
      </c>
    </row>
    <row r="92" spans="1:15" x14ac:dyDescent="0.25">
      <c r="A92" s="31" t="s">
        <v>9480</v>
      </c>
      <c r="B92" s="31" t="s">
        <v>9394</v>
      </c>
      <c r="C92" s="31" t="s">
        <v>9481</v>
      </c>
      <c r="D92" s="31" t="s">
        <v>9348</v>
      </c>
      <c r="E92" s="31"/>
      <c r="F92" s="31"/>
      <c r="G92" s="31"/>
      <c r="H92" s="32"/>
      <c r="I92" s="31" t="s">
        <v>9405</v>
      </c>
      <c r="J92" s="31" t="s">
        <v>3598</v>
      </c>
      <c r="K92" s="31" t="s">
        <v>9406</v>
      </c>
      <c r="L92" s="33" t="b">
        <v>0</v>
      </c>
      <c r="M92" s="34">
        <v>44704.4718391551</v>
      </c>
      <c r="N92" s="31" t="s">
        <v>9369</v>
      </c>
      <c r="O92" s="1" t="s">
        <v>13551</v>
      </c>
    </row>
    <row r="93" spans="1:15" x14ac:dyDescent="0.25">
      <c r="A93" s="31" t="s">
        <v>9482</v>
      </c>
      <c r="B93" s="31" t="s">
        <v>9394</v>
      </c>
      <c r="C93" s="31" t="s">
        <v>9483</v>
      </c>
      <c r="D93" s="31" t="s">
        <v>9348</v>
      </c>
      <c r="E93" s="31"/>
      <c r="F93" s="31"/>
      <c r="G93" s="31"/>
      <c r="H93" s="32"/>
      <c r="I93" s="31" t="s">
        <v>9399</v>
      </c>
      <c r="J93" s="31" t="s">
        <v>3598</v>
      </c>
      <c r="K93" s="31" t="s">
        <v>9484</v>
      </c>
      <c r="L93" s="33" t="b">
        <v>0</v>
      </c>
      <c r="M93" s="34">
        <v>44720.442248344902</v>
      </c>
      <c r="N93" s="31" t="s">
        <v>9369</v>
      </c>
      <c r="O93" s="1" t="s">
        <v>13552</v>
      </c>
    </row>
    <row r="94" spans="1:15" x14ac:dyDescent="0.25">
      <c r="A94" s="31" t="s">
        <v>9485</v>
      </c>
      <c r="B94" s="31" t="s">
        <v>9389</v>
      </c>
      <c r="C94" s="31" t="s">
        <v>9486</v>
      </c>
      <c r="D94" s="31" t="s">
        <v>9348</v>
      </c>
      <c r="E94" s="31"/>
      <c r="F94" s="31"/>
      <c r="G94" s="31"/>
      <c r="H94" s="32"/>
      <c r="I94" s="31" t="s">
        <v>9391</v>
      </c>
      <c r="J94" s="31" t="s">
        <v>3598</v>
      </c>
      <c r="K94" s="31" t="s">
        <v>9392</v>
      </c>
      <c r="L94" s="33" t="b">
        <v>0</v>
      </c>
      <c r="M94" s="34">
        <v>44709.440370173601</v>
      </c>
      <c r="N94" s="31" t="s">
        <v>9369</v>
      </c>
      <c r="O94" s="1" t="s">
        <v>13553</v>
      </c>
    </row>
    <row r="95" spans="1:15" x14ac:dyDescent="0.25">
      <c r="A95" s="31" t="s">
        <v>9487</v>
      </c>
      <c r="B95" s="31" t="s">
        <v>9394</v>
      </c>
      <c r="C95" s="31" t="s">
        <v>9488</v>
      </c>
      <c r="D95" s="31" t="s">
        <v>9348</v>
      </c>
      <c r="E95" s="31"/>
      <c r="F95" s="31"/>
      <c r="G95" s="31"/>
      <c r="H95" s="32"/>
      <c r="I95" s="31" t="s">
        <v>9391</v>
      </c>
      <c r="J95" s="31" t="s">
        <v>3598</v>
      </c>
      <c r="K95" s="31" t="s">
        <v>9466</v>
      </c>
      <c r="L95" s="33" t="b">
        <v>0</v>
      </c>
      <c r="M95" s="34">
        <v>44707.346780752297</v>
      </c>
      <c r="N95" s="31" t="s">
        <v>9369</v>
      </c>
      <c r="O95" s="1" t="s">
        <v>4619</v>
      </c>
    </row>
    <row r="96" spans="1:15" x14ac:dyDescent="0.25">
      <c r="A96" s="31" t="s">
        <v>9489</v>
      </c>
      <c r="B96" s="31" t="s">
        <v>9410</v>
      </c>
      <c r="C96" s="31" t="s">
        <v>9490</v>
      </c>
      <c r="D96" s="31" t="s">
        <v>9348</v>
      </c>
      <c r="E96" s="31"/>
      <c r="F96" s="31"/>
      <c r="G96" s="31"/>
      <c r="H96" s="32"/>
      <c r="I96" s="31" t="s">
        <v>9405</v>
      </c>
      <c r="J96" s="31" t="s">
        <v>3598</v>
      </c>
      <c r="K96" s="31" t="s">
        <v>9406</v>
      </c>
      <c r="L96" s="33" t="b">
        <v>0</v>
      </c>
      <c r="M96" s="34">
        <v>44704.466710185203</v>
      </c>
      <c r="N96" s="31" t="s">
        <v>9369</v>
      </c>
      <c r="O96" s="1" t="s">
        <v>6470</v>
      </c>
    </row>
    <row r="97" spans="1:15" x14ac:dyDescent="0.25">
      <c r="A97" s="31" t="s">
        <v>9491</v>
      </c>
      <c r="B97" s="31" t="s">
        <v>9394</v>
      </c>
      <c r="C97" s="31" t="s">
        <v>9492</v>
      </c>
      <c r="D97" s="31" t="s">
        <v>9348</v>
      </c>
      <c r="E97" s="31"/>
      <c r="F97" s="31"/>
      <c r="G97" s="31"/>
      <c r="H97" s="32"/>
      <c r="I97" s="31" t="s">
        <v>9405</v>
      </c>
      <c r="J97" s="31" t="s">
        <v>3598</v>
      </c>
      <c r="K97" s="31" t="s">
        <v>9426</v>
      </c>
      <c r="L97" s="33" t="b">
        <v>0</v>
      </c>
      <c r="M97" s="34">
        <v>44704.395855474497</v>
      </c>
      <c r="N97" s="31" t="s">
        <v>9369</v>
      </c>
      <c r="O97" s="1" t="s">
        <v>13554</v>
      </c>
    </row>
    <row r="98" spans="1:15" x14ac:dyDescent="0.25">
      <c r="A98" s="31" t="s">
        <v>9493</v>
      </c>
      <c r="B98" s="31" t="s">
        <v>9394</v>
      </c>
      <c r="C98" s="31" t="s">
        <v>9494</v>
      </c>
      <c r="D98" s="31" t="s">
        <v>9348</v>
      </c>
      <c r="E98" s="31"/>
      <c r="F98" s="31"/>
      <c r="G98" s="31"/>
      <c r="H98" s="32"/>
      <c r="I98" s="31" t="s">
        <v>9391</v>
      </c>
      <c r="J98" s="31" t="s">
        <v>3598</v>
      </c>
      <c r="K98" s="31" t="s">
        <v>9396</v>
      </c>
      <c r="L98" s="33" t="b">
        <v>0</v>
      </c>
      <c r="M98" s="34">
        <v>44707.490721562499</v>
      </c>
      <c r="N98" s="31" t="s">
        <v>9369</v>
      </c>
      <c r="O98" s="1" t="s">
        <v>13555</v>
      </c>
    </row>
    <row r="99" spans="1:15" x14ac:dyDescent="0.25">
      <c r="A99" s="31" t="s">
        <v>9495</v>
      </c>
      <c r="B99" s="31" t="s">
        <v>9394</v>
      </c>
      <c r="C99" s="31" t="s">
        <v>9496</v>
      </c>
      <c r="D99" s="31" t="s">
        <v>9348</v>
      </c>
      <c r="E99" s="31"/>
      <c r="F99" s="31"/>
      <c r="G99" s="31"/>
      <c r="H99" s="32"/>
      <c r="I99" s="31" t="s">
        <v>9399</v>
      </c>
      <c r="J99" s="31" t="s">
        <v>3598</v>
      </c>
      <c r="K99" s="31" t="s">
        <v>9484</v>
      </c>
      <c r="L99" s="33" t="b">
        <v>0</v>
      </c>
      <c r="M99" s="34">
        <v>44707.6501146644</v>
      </c>
      <c r="N99" s="31" t="s">
        <v>9369</v>
      </c>
      <c r="O99" s="1" t="s">
        <v>4419</v>
      </c>
    </row>
    <row r="100" spans="1:15" x14ac:dyDescent="0.25">
      <c r="A100" s="31" t="s">
        <v>9497</v>
      </c>
      <c r="B100" s="31" t="s">
        <v>9394</v>
      </c>
      <c r="C100" s="31" t="s">
        <v>9498</v>
      </c>
      <c r="D100" s="31" t="s">
        <v>9348</v>
      </c>
      <c r="E100" s="31"/>
      <c r="F100" s="31"/>
      <c r="G100" s="31"/>
      <c r="H100" s="32"/>
      <c r="I100" s="31" t="s">
        <v>9405</v>
      </c>
      <c r="J100" s="31" t="s">
        <v>3598</v>
      </c>
      <c r="K100" s="31" t="s">
        <v>9426</v>
      </c>
      <c r="L100" s="33" t="b">
        <v>0</v>
      </c>
      <c r="M100" s="34">
        <v>44704.3965353819</v>
      </c>
      <c r="N100" s="31" t="s">
        <v>9369</v>
      </c>
      <c r="O100" s="1" t="s">
        <v>5042</v>
      </c>
    </row>
    <row r="101" spans="1:15" x14ac:dyDescent="0.25">
      <c r="A101" s="31" t="s">
        <v>9499</v>
      </c>
      <c r="B101" s="31" t="s">
        <v>9394</v>
      </c>
      <c r="C101" s="31" t="s">
        <v>9500</v>
      </c>
      <c r="D101" s="31" t="s">
        <v>9348</v>
      </c>
      <c r="E101" s="31"/>
      <c r="F101" s="31"/>
      <c r="G101" s="31"/>
      <c r="H101" s="32"/>
      <c r="I101" s="31" t="s">
        <v>9391</v>
      </c>
      <c r="J101" s="31" t="s">
        <v>3598</v>
      </c>
      <c r="K101" s="31" t="s">
        <v>9396</v>
      </c>
      <c r="L101" s="33" t="b">
        <v>0</v>
      </c>
      <c r="M101" s="34">
        <v>44707.490550810202</v>
      </c>
      <c r="N101" s="31" t="s">
        <v>9369</v>
      </c>
      <c r="O101" s="1" t="s">
        <v>13556</v>
      </c>
    </row>
    <row r="102" spans="1:15" x14ac:dyDescent="0.25">
      <c r="A102" s="31" t="s">
        <v>9501</v>
      </c>
      <c r="B102" s="31" t="s">
        <v>9394</v>
      </c>
      <c r="C102" s="31" t="s">
        <v>9502</v>
      </c>
      <c r="D102" s="31" t="s">
        <v>9348</v>
      </c>
      <c r="E102" s="31"/>
      <c r="F102" s="31"/>
      <c r="G102" s="31"/>
      <c r="H102" s="32"/>
      <c r="I102" s="31" t="s">
        <v>9405</v>
      </c>
      <c r="J102" s="31" t="s">
        <v>3598</v>
      </c>
      <c r="K102" s="31" t="s">
        <v>9426</v>
      </c>
      <c r="L102" s="33" t="b">
        <v>0</v>
      </c>
      <c r="M102" s="34">
        <v>44704.395593865702</v>
      </c>
      <c r="N102" s="31" t="s">
        <v>9369</v>
      </c>
      <c r="O102" s="1" t="s">
        <v>4437</v>
      </c>
    </row>
    <row r="103" spans="1:15" x14ac:dyDescent="0.25">
      <c r="A103" s="31" t="s">
        <v>9503</v>
      </c>
      <c r="B103" s="31" t="s">
        <v>9389</v>
      </c>
      <c r="C103" s="31" t="s">
        <v>9504</v>
      </c>
      <c r="D103" s="31" t="s">
        <v>9348</v>
      </c>
      <c r="E103" s="31"/>
      <c r="F103" s="31"/>
      <c r="G103" s="31"/>
      <c r="H103" s="32"/>
      <c r="I103" s="31" t="s">
        <v>9405</v>
      </c>
      <c r="J103" s="31" t="s">
        <v>3598</v>
      </c>
      <c r="K103" s="31" t="s">
        <v>9469</v>
      </c>
      <c r="L103" s="33" t="b">
        <v>0</v>
      </c>
      <c r="M103" s="34">
        <v>44704.577294178198</v>
      </c>
      <c r="N103" s="31" t="s">
        <v>9369</v>
      </c>
      <c r="O103" s="1" t="s">
        <v>4404</v>
      </c>
    </row>
    <row r="104" spans="1:15" x14ac:dyDescent="0.25">
      <c r="A104" s="31" t="s">
        <v>9505</v>
      </c>
      <c r="B104" s="31" t="s">
        <v>9410</v>
      </c>
      <c r="C104" s="31" t="s">
        <v>7607</v>
      </c>
      <c r="D104" s="31" t="s">
        <v>9348</v>
      </c>
      <c r="E104" s="31"/>
      <c r="F104" s="31"/>
      <c r="G104" s="31"/>
      <c r="H104" s="32"/>
      <c r="I104" s="31" t="s">
        <v>9399</v>
      </c>
      <c r="J104" s="31" t="s">
        <v>3598</v>
      </c>
      <c r="K104" s="31" t="s">
        <v>9400</v>
      </c>
      <c r="L104" s="33" t="b">
        <v>0</v>
      </c>
      <c r="M104" s="34">
        <v>44707.640794363397</v>
      </c>
      <c r="N104" s="31" t="s">
        <v>9369</v>
      </c>
      <c r="O104" s="1" t="s">
        <v>7606</v>
      </c>
    </row>
    <row r="105" spans="1:15" x14ac:dyDescent="0.25">
      <c r="A105" s="31" t="s">
        <v>9506</v>
      </c>
      <c r="B105" s="31" t="s">
        <v>9410</v>
      </c>
      <c r="C105" s="31" t="s">
        <v>9507</v>
      </c>
      <c r="D105" s="31" t="s">
        <v>9348</v>
      </c>
      <c r="E105" s="31"/>
      <c r="F105" s="31"/>
      <c r="G105" s="31"/>
      <c r="H105" s="32"/>
      <c r="I105" s="31" t="s">
        <v>9405</v>
      </c>
      <c r="J105" s="31" t="s">
        <v>3598</v>
      </c>
      <c r="K105" s="31" t="s">
        <v>9412</v>
      </c>
      <c r="L105" s="33" t="b">
        <v>0</v>
      </c>
      <c r="M105" s="34">
        <v>44704.350572071802</v>
      </c>
      <c r="N105" s="31" t="s">
        <v>9369</v>
      </c>
      <c r="O105" s="1" t="s">
        <v>7719</v>
      </c>
    </row>
    <row r="106" spans="1:15" x14ac:dyDescent="0.25">
      <c r="A106" s="31" t="s">
        <v>9508</v>
      </c>
      <c r="B106" s="31" t="s">
        <v>9394</v>
      </c>
      <c r="C106" s="31" t="s">
        <v>9509</v>
      </c>
      <c r="D106" s="31" t="s">
        <v>9348</v>
      </c>
      <c r="E106" s="31"/>
      <c r="F106" s="31"/>
      <c r="G106" s="31"/>
      <c r="H106" s="32"/>
      <c r="I106" s="31" t="s">
        <v>9399</v>
      </c>
      <c r="J106" s="31" t="s">
        <v>3598</v>
      </c>
      <c r="K106" s="31" t="s">
        <v>9484</v>
      </c>
      <c r="L106" s="33" t="b">
        <v>0</v>
      </c>
      <c r="M106" s="34">
        <v>44737.5549181713</v>
      </c>
      <c r="N106" s="31" t="s">
        <v>9369</v>
      </c>
      <c r="O106" s="1" t="s">
        <v>4848</v>
      </c>
    </row>
    <row r="107" spans="1:15" x14ac:dyDescent="0.25">
      <c r="A107" s="31" t="s">
        <v>9510</v>
      </c>
      <c r="B107" s="31" t="s">
        <v>9394</v>
      </c>
      <c r="C107" s="31" t="s">
        <v>9511</v>
      </c>
      <c r="D107" s="31" t="s">
        <v>9348</v>
      </c>
      <c r="E107" s="31"/>
      <c r="F107" s="31"/>
      <c r="G107" s="31"/>
      <c r="H107" s="32"/>
      <c r="I107" s="31" t="s">
        <v>9405</v>
      </c>
      <c r="J107" s="31" t="s">
        <v>3598</v>
      </c>
      <c r="K107" s="31" t="s">
        <v>9406</v>
      </c>
      <c r="L107" s="33" t="b">
        <v>0</v>
      </c>
      <c r="M107" s="34">
        <v>44704.4721025463</v>
      </c>
      <c r="N107" s="31" t="s">
        <v>9369</v>
      </c>
      <c r="O107" s="1" t="s">
        <v>13557</v>
      </c>
    </row>
    <row r="108" spans="1:15" x14ac:dyDescent="0.25">
      <c r="A108" s="31" t="s">
        <v>9512</v>
      </c>
      <c r="B108" s="31" t="s">
        <v>9385</v>
      </c>
      <c r="C108" s="31" t="s">
        <v>9513</v>
      </c>
      <c r="D108" s="31" t="s">
        <v>9344</v>
      </c>
      <c r="E108" s="31" t="s">
        <v>37</v>
      </c>
      <c r="F108" s="31"/>
      <c r="G108" s="31"/>
      <c r="H108" s="32">
        <v>60</v>
      </c>
      <c r="I108" s="31" t="s">
        <v>9377</v>
      </c>
      <c r="J108" s="31" t="s">
        <v>3801</v>
      </c>
      <c r="K108" s="31" t="s">
        <v>9450</v>
      </c>
      <c r="L108" s="33" t="b">
        <v>0</v>
      </c>
      <c r="M108" s="34">
        <v>44716.488338576397</v>
      </c>
      <c r="N108" s="31" t="s">
        <v>39</v>
      </c>
      <c r="O108" s="1" t="s">
        <v>13558</v>
      </c>
    </row>
    <row r="109" spans="1:15" x14ac:dyDescent="0.25">
      <c r="A109" s="31" t="s">
        <v>9514</v>
      </c>
      <c r="B109" s="31" t="s">
        <v>9371</v>
      </c>
      <c r="C109" s="31" t="s">
        <v>9515</v>
      </c>
      <c r="D109" s="31" t="s">
        <v>9344</v>
      </c>
      <c r="E109" s="31" t="s">
        <v>37</v>
      </c>
      <c r="F109" s="31"/>
      <c r="G109" s="31"/>
      <c r="H109" s="32">
        <v>60</v>
      </c>
      <c r="I109" s="31" t="s">
        <v>9446</v>
      </c>
      <c r="J109" s="31" t="s">
        <v>3801</v>
      </c>
      <c r="K109" s="31" t="s">
        <v>9516</v>
      </c>
      <c r="L109" s="33" t="b">
        <v>0</v>
      </c>
      <c r="M109" s="34">
        <v>44715.7181108449</v>
      </c>
      <c r="N109" s="31" t="s">
        <v>39</v>
      </c>
      <c r="O109" s="1" t="s">
        <v>13559</v>
      </c>
    </row>
    <row r="110" spans="1:15" x14ac:dyDescent="0.25">
      <c r="A110" s="31" t="s">
        <v>9517</v>
      </c>
      <c r="B110" s="31" t="s">
        <v>9385</v>
      </c>
      <c r="C110" s="31" t="s">
        <v>6237</v>
      </c>
      <c r="D110" s="31" t="s">
        <v>9344</v>
      </c>
      <c r="E110" s="31" t="s">
        <v>37</v>
      </c>
      <c r="F110" s="31"/>
      <c r="G110" s="31"/>
      <c r="H110" s="32">
        <v>60</v>
      </c>
      <c r="I110" s="31" t="s">
        <v>9377</v>
      </c>
      <c r="J110" s="31" t="s">
        <v>3801</v>
      </c>
      <c r="K110" s="31" t="s">
        <v>9387</v>
      </c>
      <c r="L110" s="33" t="b">
        <v>0</v>
      </c>
      <c r="M110" s="34">
        <v>44716.555616932899</v>
      </c>
      <c r="N110" s="31" t="s">
        <v>39</v>
      </c>
      <c r="O110" s="1" t="s">
        <v>6236</v>
      </c>
    </row>
    <row r="111" spans="1:15" x14ac:dyDescent="0.25">
      <c r="A111" s="31" t="s">
        <v>9518</v>
      </c>
      <c r="B111" s="31" t="s">
        <v>9394</v>
      </c>
      <c r="C111" s="31" t="s">
        <v>9519</v>
      </c>
      <c r="D111" s="31" t="s">
        <v>9348</v>
      </c>
      <c r="E111" s="31"/>
      <c r="F111" s="31"/>
      <c r="G111" s="31"/>
      <c r="H111" s="32"/>
      <c r="I111" s="31" t="s">
        <v>9391</v>
      </c>
      <c r="J111" s="31" t="s">
        <v>3598</v>
      </c>
      <c r="K111" s="31" t="s">
        <v>9466</v>
      </c>
      <c r="L111" s="33" t="b">
        <v>0</v>
      </c>
      <c r="M111" s="34">
        <v>44737.427972372701</v>
      </c>
      <c r="N111" s="31" t="s">
        <v>9369</v>
      </c>
      <c r="O111" s="1" t="s">
        <v>13560</v>
      </c>
    </row>
    <row r="112" spans="1:15" x14ac:dyDescent="0.25">
      <c r="A112" s="31" t="s">
        <v>9520</v>
      </c>
      <c r="B112" s="31" t="s">
        <v>9521</v>
      </c>
      <c r="C112" s="31" t="s">
        <v>9522</v>
      </c>
      <c r="D112" s="31" t="s">
        <v>9348</v>
      </c>
      <c r="E112" s="31"/>
      <c r="F112" s="31"/>
      <c r="G112" s="31"/>
      <c r="H112" s="32"/>
      <c r="I112" s="31" t="s">
        <v>9399</v>
      </c>
      <c r="J112" s="31" t="s">
        <v>3598</v>
      </c>
      <c r="K112" s="31" t="s">
        <v>9523</v>
      </c>
      <c r="L112" s="33" t="b">
        <v>0</v>
      </c>
      <c r="M112" s="34">
        <v>44719.655847141199</v>
      </c>
      <c r="N112" s="31" t="s">
        <v>9369</v>
      </c>
      <c r="O112" s="1" t="s">
        <v>4791</v>
      </c>
    </row>
    <row r="113" spans="1:15" x14ac:dyDescent="0.25">
      <c r="A113" s="31" t="s">
        <v>9524</v>
      </c>
      <c r="B113" s="31" t="s">
        <v>9525</v>
      </c>
      <c r="C113" s="31" t="s">
        <v>9526</v>
      </c>
      <c r="D113" s="31" t="s">
        <v>9344</v>
      </c>
      <c r="E113" s="31" t="s">
        <v>37</v>
      </c>
      <c r="F113" s="31"/>
      <c r="G113" s="31"/>
      <c r="H113" s="32">
        <v>60</v>
      </c>
      <c r="I113" s="31" t="s">
        <v>9361</v>
      </c>
      <c r="J113" s="31" t="s">
        <v>3801</v>
      </c>
      <c r="K113" s="31" t="s">
        <v>9387</v>
      </c>
      <c r="L113" s="33" t="b">
        <v>0</v>
      </c>
      <c r="M113" s="34">
        <v>45055.378142511603</v>
      </c>
      <c r="N113" s="31" t="s">
        <v>39</v>
      </c>
      <c r="O113" s="1" t="s">
        <v>6522</v>
      </c>
    </row>
    <row r="114" spans="1:15" x14ac:dyDescent="0.25">
      <c r="A114" s="31" t="s">
        <v>9527</v>
      </c>
      <c r="B114" s="31" t="s">
        <v>9410</v>
      </c>
      <c r="C114" s="31" t="s">
        <v>9528</v>
      </c>
      <c r="D114" s="31" t="s">
        <v>9348</v>
      </c>
      <c r="E114" s="31"/>
      <c r="F114" s="31"/>
      <c r="G114" s="31"/>
      <c r="H114" s="32"/>
      <c r="I114" s="31" t="s">
        <v>9405</v>
      </c>
      <c r="J114" s="31" t="s">
        <v>3598</v>
      </c>
      <c r="K114" s="31" t="s">
        <v>9529</v>
      </c>
      <c r="L114" s="33" t="b">
        <v>0</v>
      </c>
      <c r="M114" s="34">
        <v>44898.589266550902</v>
      </c>
      <c r="N114" s="31" t="s">
        <v>9369</v>
      </c>
      <c r="O114" s="1" t="s">
        <v>6416</v>
      </c>
    </row>
    <row r="115" spans="1:15" x14ac:dyDescent="0.25">
      <c r="A115" s="31" t="s">
        <v>9530</v>
      </c>
      <c r="B115" s="31" t="s">
        <v>9531</v>
      </c>
      <c r="C115" s="31" t="s">
        <v>6110</v>
      </c>
      <c r="D115" s="31" t="s">
        <v>9348</v>
      </c>
      <c r="E115" s="31"/>
      <c r="F115" s="31"/>
      <c r="G115" s="31"/>
      <c r="H115" s="32"/>
      <c r="I115" s="31" t="s">
        <v>9399</v>
      </c>
      <c r="J115" s="31" t="s">
        <v>3598</v>
      </c>
      <c r="K115" s="31" t="s">
        <v>9400</v>
      </c>
      <c r="L115" s="33" t="b">
        <v>0</v>
      </c>
      <c r="M115" s="34">
        <v>45262.712880752297</v>
      </c>
      <c r="N115" s="31" t="s">
        <v>9369</v>
      </c>
      <c r="O115" s="1" t="s">
        <v>6109</v>
      </c>
    </row>
    <row r="116" spans="1:15" x14ac:dyDescent="0.25">
      <c r="A116" s="31" t="s">
        <v>9532</v>
      </c>
      <c r="B116" s="31" t="s">
        <v>9533</v>
      </c>
      <c r="C116" s="31" t="s">
        <v>9534</v>
      </c>
      <c r="D116" s="31" t="s">
        <v>9344</v>
      </c>
      <c r="E116" s="31" t="s">
        <v>37</v>
      </c>
      <c r="F116" s="31"/>
      <c r="G116" s="31"/>
      <c r="H116" s="32">
        <v>60</v>
      </c>
      <c r="I116" s="31" t="s">
        <v>9361</v>
      </c>
      <c r="J116" s="31" t="s">
        <v>3801</v>
      </c>
      <c r="K116" s="31" t="s">
        <v>9387</v>
      </c>
      <c r="L116" s="33" t="b">
        <v>0</v>
      </c>
      <c r="M116" s="34">
        <v>44935.594829016198</v>
      </c>
      <c r="N116" s="31" t="s">
        <v>39</v>
      </c>
      <c r="O116" s="1" t="s">
        <v>13561</v>
      </c>
    </row>
    <row r="117" spans="1:15" x14ac:dyDescent="0.25">
      <c r="A117" s="31" t="s">
        <v>9535</v>
      </c>
      <c r="B117" s="31" t="s">
        <v>9410</v>
      </c>
      <c r="C117" s="31" t="s">
        <v>9536</v>
      </c>
      <c r="D117" s="31" t="s">
        <v>9348</v>
      </c>
      <c r="E117" s="31"/>
      <c r="F117" s="31"/>
      <c r="G117" s="31"/>
      <c r="H117" s="32"/>
      <c r="I117" s="31" t="s">
        <v>9405</v>
      </c>
      <c r="J117" s="31" t="s">
        <v>3598</v>
      </c>
      <c r="K117" s="31" t="s">
        <v>9412</v>
      </c>
      <c r="L117" s="33" t="b">
        <v>0</v>
      </c>
      <c r="M117" s="34">
        <v>44702.657343553197</v>
      </c>
      <c r="N117" s="31" t="s">
        <v>9369</v>
      </c>
      <c r="O117" s="1" t="s">
        <v>7437</v>
      </c>
    </row>
    <row r="118" spans="1:15" x14ac:dyDescent="0.25">
      <c r="A118" s="31" t="s">
        <v>9537</v>
      </c>
      <c r="B118" s="31" t="s">
        <v>9394</v>
      </c>
      <c r="C118" s="31" t="s">
        <v>9538</v>
      </c>
      <c r="D118" s="31" t="s">
        <v>9348</v>
      </c>
      <c r="E118" s="31"/>
      <c r="F118" s="31"/>
      <c r="G118" s="31"/>
      <c r="H118" s="32"/>
      <c r="I118" s="31" t="s">
        <v>9391</v>
      </c>
      <c r="J118" s="31" t="s">
        <v>3598</v>
      </c>
      <c r="K118" s="31" t="s">
        <v>9466</v>
      </c>
      <c r="L118" s="33" t="b">
        <v>0</v>
      </c>
      <c r="M118" s="34">
        <v>44705.6144888079</v>
      </c>
      <c r="N118" s="31" t="s">
        <v>9369</v>
      </c>
      <c r="O118" s="1" t="s">
        <v>13562</v>
      </c>
    </row>
    <row r="119" spans="1:15" x14ac:dyDescent="0.25">
      <c r="A119" s="31" t="s">
        <v>9539</v>
      </c>
      <c r="B119" s="31" t="s">
        <v>9410</v>
      </c>
      <c r="C119" s="31" t="s">
        <v>9540</v>
      </c>
      <c r="D119" s="31" t="s">
        <v>9348</v>
      </c>
      <c r="E119" s="31"/>
      <c r="F119" s="31"/>
      <c r="G119" s="31"/>
      <c r="H119" s="32"/>
      <c r="I119" s="31" t="s">
        <v>9399</v>
      </c>
      <c r="J119" s="31" t="s">
        <v>3598</v>
      </c>
      <c r="K119" s="31" t="s">
        <v>9400</v>
      </c>
      <c r="L119" s="33" t="b">
        <v>0</v>
      </c>
      <c r="M119" s="34">
        <v>44726.624793668998</v>
      </c>
      <c r="N119" s="31" t="s">
        <v>9369</v>
      </c>
      <c r="O119" s="1" t="s">
        <v>6140</v>
      </c>
    </row>
    <row r="120" spans="1:15" x14ac:dyDescent="0.25">
      <c r="A120" s="31" t="s">
        <v>9541</v>
      </c>
      <c r="B120" s="31" t="s">
        <v>9394</v>
      </c>
      <c r="C120" s="31" t="s">
        <v>9542</v>
      </c>
      <c r="D120" s="31" t="s">
        <v>9348</v>
      </c>
      <c r="E120" s="31"/>
      <c r="F120" s="31"/>
      <c r="G120" s="31"/>
      <c r="H120" s="32"/>
      <c r="I120" s="31" t="s">
        <v>9405</v>
      </c>
      <c r="J120" s="31" t="s">
        <v>3598</v>
      </c>
      <c r="K120" s="31" t="s">
        <v>9406</v>
      </c>
      <c r="L120" s="33" t="b">
        <v>0</v>
      </c>
      <c r="M120" s="34">
        <v>44704.409682557904</v>
      </c>
      <c r="N120" s="31" t="s">
        <v>9369</v>
      </c>
      <c r="O120" s="1" t="s">
        <v>4796</v>
      </c>
    </row>
    <row r="121" spans="1:15" x14ac:dyDescent="0.25">
      <c r="A121" s="31" t="s">
        <v>9543</v>
      </c>
      <c r="B121" s="31" t="s">
        <v>9394</v>
      </c>
      <c r="C121" s="31" t="s">
        <v>9544</v>
      </c>
      <c r="D121" s="31" t="s">
        <v>9348</v>
      </c>
      <c r="E121" s="31"/>
      <c r="F121" s="31"/>
      <c r="G121" s="31"/>
      <c r="H121" s="32"/>
      <c r="I121" s="31" t="s">
        <v>9405</v>
      </c>
      <c r="J121" s="31" t="s">
        <v>3598</v>
      </c>
      <c r="K121" s="31" t="s">
        <v>9406</v>
      </c>
      <c r="L121" s="33" t="b">
        <v>0</v>
      </c>
      <c r="M121" s="34">
        <v>44704.410229710702</v>
      </c>
      <c r="N121" s="31" t="s">
        <v>9369</v>
      </c>
      <c r="O121" s="1" t="s">
        <v>13563</v>
      </c>
    </row>
    <row r="122" spans="1:15" x14ac:dyDescent="0.25">
      <c r="A122" s="31" t="s">
        <v>9545</v>
      </c>
      <c r="B122" s="31" t="s">
        <v>9410</v>
      </c>
      <c r="C122" s="31" t="s">
        <v>9546</v>
      </c>
      <c r="D122" s="31" t="s">
        <v>9348</v>
      </c>
      <c r="E122" s="31"/>
      <c r="F122" s="31"/>
      <c r="G122" s="31"/>
      <c r="H122" s="32"/>
      <c r="I122" s="31" t="s">
        <v>9399</v>
      </c>
      <c r="J122" s="31" t="s">
        <v>3598</v>
      </c>
      <c r="K122" s="31" t="s">
        <v>9400</v>
      </c>
      <c r="L122" s="33" t="b">
        <v>0</v>
      </c>
      <c r="M122" s="34">
        <v>44707.497221145801</v>
      </c>
      <c r="N122" s="31" t="s">
        <v>9369</v>
      </c>
      <c r="O122" s="1" t="s">
        <v>6656</v>
      </c>
    </row>
    <row r="123" spans="1:15" x14ac:dyDescent="0.25">
      <c r="A123" s="31" t="s">
        <v>9547</v>
      </c>
      <c r="B123" s="31" t="s">
        <v>9394</v>
      </c>
      <c r="C123" s="31" t="s">
        <v>9548</v>
      </c>
      <c r="D123" s="31" t="s">
        <v>9348</v>
      </c>
      <c r="E123" s="31"/>
      <c r="F123" s="31"/>
      <c r="G123" s="31"/>
      <c r="H123" s="32"/>
      <c r="I123" s="31" t="s">
        <v>9399</v>
      </c>
      <c r="J123" s="31" t="s">
        <v>3598</v>
      </c>
      <c r="K123" s="31" t="s">
        <v>9400</v>
      </c>
      <c r="L123" s="33" t="b">
        <v>0</v>
      </c>
      <c r="M123" s="34">
        <v>44707.497935613399</v>
      </c>
      <c r="N123" s="31" t="s">
        <v>9369</v>
      </c>
      <c r="O123" s="1" t="s">
        <v>13564</v>
      </c>
    </row>
    <row r="124" spans="1:15" x14ac:dyDescent="0.25">
      <c r="A124" s="31" t="s">
        <v>9549</v>
      </c>
      <c r="B124" s="31" t="s">
        <v>9394</v>
      </c>
      <c r="C124" s="31" t="s">
        <v>9550</v>
      </c>
      <c r="D124" s="31" t="s">
        <v>9348</v>
      </c>
      <c r="E124" s="31"/>
      <c r="F124" s="31"/>
      <c r="G124" s="31"/>
      <c r="H124" s="32"/>
      <c r="I124" s="31" t="s">
        <v>9405</v>
      </c>
      <c r="J124" s="31" t="s">
        <v>3598</v>
      </c>
      <c r="K124" s="31" t="s">
        <v>9406</v>
      </c>
      <c r="L124" s="33" t="b">
        <v>0</v>
      </c>
      <c r="M124" s="34">
        <v>44704.410645798598</v>
      </c>
      <c r="N124" s="31" t="s">
        <v>9369</v>
      </c>
      <c r="O124" s="1" t="s">
        <v>7286</v>
      </c>
    </row>
    <row r="125" spans="1:15" x14ac:dyDescent="0.25">
      <c r="A125" s="31" t="s">
        <v>9551</v>
      </c>
      <c r="B125" s="31" t="s">
        <v>9394</v>
      </c>
      <c r="C125" s="31" t="s">
        <v>9552</v>
      </c>
      <c r="D125" s="31" t="s">
        <v>9348</v>
      </c>
      <c r="E125" s="31"/>
      <c r="F125" s="31"/>
      <c r="G125" s="31"/>
      <c r="H125" s="32"/>
      <c r="I125" s="31" t="s">
        <v>9405</v>
      </c>
      <c r="J125" s="31" t="s">
        <v>3598</v>
      </c>
      <c r="K125" s="31" t="s">
        <v>9469</v>
      </c>
      <c r="L125" s="33" t="b">
        <v>0</v>
      </c>
      <c r="M125" s="34">
        <v>44704.473028240704</v>
      </c>
      <c r="N125" s="31" t="s">
        <v>9369</v>
      </c>
      <c r="O125" s="1" t="s">
        <v>7400</v>
      </c>
    </row>
    <row r="126" spans="1:15" x14ac:dyDescent="0.25">
      <c r="A126" s="31" t="s">
        <v>9553</v>
      </c>
      <c r="B126" s="31" t="s">
        <v>9394</v>
      </c>
      <c r="C126" s="31" t="s">
        <v>9554</v>
      </c>
      <c r="D126" s="31" t="s">
        <v>9348</v>
      </c>
      <c r="E126" s="31"/>
      <c r="F126" s="31"/>
      <c r="G126" s="31"/>
      <c r="H126" s="32"/>
      <c r="I126" s="31" t="s">
        <v>9391</v>
      </c>
      <c r="J126" s="31" t="s">
        <v>3598</v>
      </c>
      <c r="K126" s="31" t="s">
        <v>9396</v>
      </c>
      <c r="L126" s="33" t="b">
        <v>0</v>
      </c>
      <c r="M126" s="34">
        <v>44707.4489342245</v>
      </c>
      <c r="N126" s="31" t="s">
        <v>9369</v>
      </c>
      <c r="O126" s="1" t="s">
        <v>4462</v>
      </c>
    </row>
    <row r="127" spans="1:15" x14ac:dyDescent="0.25">
      <c r="A127" s="31" t="s">
        <v>9555</v>
      </c>
      <c r="B127" s="31" t="s">
        <v>9385</v>
      </c>
      <c r="C127" s="31" t="s">
        <v>9556</v>
      </c>
      <c r="D127" s="31" t="s">
        <v>9344</v>
      </c>
      <c r="E127" s="31" t="s">
        <v>37</v>
      </c>
      <c r="F127" s="31"/>
      <c r="G127" s="31"/>
      <c r="H127" s="32">
        <v>60</v>
      </c>
      <c r="I127" s="31" t="s">
        <v>9361</v>
      </c>
      <c r="J127" s="31" t="s">
        <v>3801</v>
      </c>
      <c r="K127" s="31" t="s">
        <v>9345</v>
      </c>
      <c r="L127" s="33" t="b">
        <v>0</v>
      </c>
      <c r="M127" s="34">
        <v>44750.358908530099</v>
      </c>
      <c r="N127" s="31" t="s">
        <v>39</v>
      </c>
      <c r="O127" s="1" t="s">
        <v>4237</v>
      </c>
    </row>
    <row r="128" spans="1:15" x14ac:dyDescent="0.25">
      <c r="A128" s="31" t="s">
        <v>9557</v>
      </c>
      <c r="B128" s="31" t="s">
        <v>9394</v>
      </c>
      <c r="C128" s="31" t="s">
        <v>9558</v>
      </c>
      <c r="D128" s="31" t="s">
        <v>9348</v>
      </c>
      <c r="E128" s="31"/>
      <c r="F128" s="31"/>
      <c r="G128" s="31"/>
      <c r="H128" s="32"/>
      <c r="I128" s="31" t="s">
        <v>9391</v>
      </c>
      <c r="J128" s="31" t="s">
        <v>3598</v>
      </c>
      <c r="K128" s="31" t="s">
        <v>9466</v>
      </c>
      <c r="L128" s="33" t="b">
        <v>0</v>
      </c>
      <c r="M128" s="34">
        <v>44705.614959803199</v>
      </c>
      <c r="N128" s="31" t="s">
        <v>9369</v>
      </c>
      <c r="O128" s="1" t="s">
        <v>6302</v>
      </c>
    </row>
    <row r="129" spans="1:15" x14ac:dyDescent="0.25">
      <c r="A129" s="31" t="s">
        <v>9559</v>
      </c>
      <c r="B129" s="31" t="s">
        <v>9385</v>
      </c>
      <c r="C129" s="31" t="s">
        <v>9560</v>
      </c>
      <c r="D129" s="31" t="s">
        <v>9344</v>
      </c>
      <c r="E129" s="31" t="s">
        <v>37</v>
      </c>
      <c r="F129" s="31"/>
      <c r="G129" s="31"/>
      <c r="H129" s="32">
        <v>60</v>
      </c>
      <c r="I129" s="31" t="s">
        <v>9377</v>
      </c>
      <c r="J129" s="31" t="s">
        <v>3801</v>
      </c>
      <c r="K129" s="31" t="s">
        <v>9387</v>
      </c>
      <c r="L129" s="33" t="b">
        <v>0</v>
      </c>
      <c r="M129" s="34">
        <v>44714.724934722202</v>
      </c>
      <c r="N129" s="31" t="s">
        <v>39</v>
      </c>
      <c r="O129" s="1" t="s">
        <v>13565</v>
      </c>
    </row>
    <row r="130" spans="1:15" x14ac:dyDescent="0.25">
      <c r="A130" s="31" t="s">
        <v>9561</v>
      </c>
      <c r="B130" s="31" t="s">
        <v>9385</v>
      </c>
      <c r="C130" s="31" t="s">
        <v>9562</v>
      </c>
      <c r="D130" s="31" t="s">
        <v>9344</v>
      </c>
      <c r="E130" s="31" t="s">
        <v>37</v>
      </c>
      <c r="F130" s="31"/>
      <c r="G130" s="31"/>
      <c r="H130" s="32">
        <v>60</v>
      </c>
      <c r="I130" s="31" t="s">
        <v>9377</v>
      </c>
      <c r="J130" s="31" t="s">
        <v>3801</v>
      </c>
      <c r="K130" s="31" t="s">
        <v>9563</v>
      </c>
      <c r="L130" s="33" t="b">
        <v>0</v>
      </c>
      <c r="M130" s="34">
        <v>44719.486219710598</v>
      </c>
      <c r="N130" s="31" t="s">
        <v>39</v>
      </c>
      <c r="O130" s="1" t="s">
        <v>13566</v>
      </c>
    </row>
    <row r="131" spans="1:15" x14ac:dyDescent="0.25">
      <c r="A131" s="31" t="s">
        <v>9564</v>
      </c>
      <c r="B131" s="31" t="s">
        <v>9565</v>
      </c>
      <c r="C131" s="31" t="s">
        <v>9566</v>
      </c>
      <c r="D131" s="31" t="s">
        <v>9344</v>
      </c>
      <c r="E131" s="31" t="s">
        <v>37</v>
      </c>
      <c r="F131" s="31"/>
      <c r="G131" s="31"/>
      <c r="H131" s="32">
        <v>60</v>
      </c>
      <c r="I131" s="31" t="s">
        <v>9377</v>
      </c>
      <c r="J131" s="31" t="s">
        <v>3801</v>
      </c>
      <c r="K131" s="31" t="s">
        <v>9567</v>
      </c>
      <c r="L131" s="33" t="b">
        <v>0</v>
      </c>
      <c r="M131" s="34">
        <v>44765.3540589931</v>
      </c>
      <c r="N131" s="31" t="s">
        <v>39</v>
      </c>
      <c r="O131" s="1" t="s">
        <v>13567</v>
      </c>
    </row>
    <row r="132" spans="1:15" x14ac:dyDescent="0.25">
      <c r="A132" s="31" t="s">
        <v>9568</v>
      </c>
      <c r="B132" s="31" t="s">
        <v>9394</v>
      </c>
      <c r="C132" s="31" t="s">
        <v>9569</v>
      </c>
      <c r="D132" s="31" t="s">
        <v>9348</v>
      </c>
      <c r="E132" s="31"/>
      <c r="F132" s="31"/>
      <c r="G132" s="31"/>
      <c r="H132" s="32"/>
      <c r="I132" s="31" t="s">
        <v>9405</v>
      </c>
      <c r="J132" s="31" t="s">
        <v>3598</v>
      </c>
      <c r="K132" s="31" t="s">
        <v>9406</v>
      </c>
      <c r="L132" s="33" t="b">
        <v>0</v>
      </c>
      <c r="M132" s="34">
        <v>44704.410948148201</v>
      </c>
      <c r="N132" s="31" t="s">
        <v>9369</v>
      </c>
      <c r="O132" s="1" t="s">
        <v>4621</v>
      </c>
    </row>
    <row r="133" spans="1:15" x14ac:dyDescent="0.25">
      <c r="A133" s="31" t="s">
        <v>9570</v>
      </c>
      <c r="B133" s="31" t="s">
        <v>9394</v>
      </c>
      <c r="C133" s="31" t="s">
        <v>9571</v>
      </c>
      <c r="D133" s="31" t="s">
        <v>9348</v>
      </c>
      <c r="E133" s="31"/>
      <c r="F133" s="31"/>
      <c r="G133" s="31"/>
      <c r="H133" s="32"/>
      <c r="I133" s="31" t="s">
        <v>9399</v>
      </c>
      <c r="J133" s="31" t="s">
        <v>3598</v>
      </c>
      <c r="K133" s="31" t="s">
        <v>9484</v>
      </c>
      <c r="L133" s="33" t="b">
        <v>0</v>
      </c>
      <c r="M133" s="34">
        <v>44707.642288159703</v>
      </c>
      <c r="N133" s="31" t="s">
        <v>9369</v>
      </c>
      <c r="O133" s="1" t="s">
        <v>8309</v>
      </c>
    </row>
    <row r="134" spans="1:15" x14ac:dyDescent="0.25">
      <c r="A134" s="31" t="s">
        <v>9572</v>
      </c>
      <c r="B134" s="31" t="s">
        <v>9385</v>
      </c>
      <c r="C134" s="31" t="s">
        <v>9573</v>
      </c>
      <c r="D134" s="31" t="s">
        <v>9344</v>
      </c>
      <c r="E134" s="31" t="s">
        <v>37</v>
      </c>
      <c r="F134" s="31"/>
      <c r="G134" s="31"/>
      <c r="H134" s="32">
        <v>60</v>
      </c>
      <c r="I134" s="31" t="s">
        <v>9446</v>
      </c>
      <c r="J134" s="31" t="s">
        <v>3801</v>
      </c>
      <c r="K134" s="31" t="s">
        <v>9447</v>
      </c>
      <c r="L134" s="33" t="b">
        <v>0</v>
      </c>
      <c r="M134" s="34">
        <v>44715.6711274306</v>
      </c>
      <c r="N134" s="31" t="s">
        <v>39</v>
      </c>
      <c r="O134" s="1" t="s">
        <v>5459</v>
      </c>
    </row>
    <row r="135" spans="1:15" x14ac:dyDescent="0.25">
      <c r="A135" s="31" t="s">
        <v>9574</v>
      </c>
      <c r="B135" s="31" t="s">
        <v>9385</v>
      </c>
      <c r="C135" s="31" t="s">
        <v>9575</v>
      </c>
      <c r="D135" s="31" t="s">
        <v>9344</v>
      </c>
      <c r="E135" s="31" t="s">
        <v>37</v>
      </c>
      <c r="F135" s="31"/>
      <c r="G135" s="31"/>
      <c r="H135" s="32">
        <v>60</v>
      </c>
      <c r="I135" s="31" t="s">
        <v>9446</v>
      </c>
      <c r="J135" s="31" t="s">
        <v>3801</v>
      </c>
      <c r="K135" s="31" t="s">
        <v>9576</v>
      </c>
      <c r="L135" s="33" t="b">
        <v>0</v>
      </c>
      <c r="M135" s="34">
        <v>44795.743989618102</v>
      </c>
      <c r="N135" s="31" t="s">
        <v>39</v>
      </c>
      <c r="O135" s="1" t="s">
        <v>13568</v>
      </c>
    </row>
    <row r="136" spans="1:15" x14ac:dyDescent="0.25">
      <c r="A136" s="31" t="s">
        <v>9577</v>
      </c>
      <c r="B136" s="31" t="s">
        <v>9385</v>
      </c>
      <c r="C136" s="31" t="s">
        <v>9578</v>
      </c>
      <c r="D136" s="31" t="s">
        <v>9344</v>
      </c>
      <c r="E136" s="31" t="s">
        <v>37</v>
      </c>
      <c r="F136" s="31"/>
      <c r="G136" s="31"/>
      <c r="H136" s="32">
        <v>60</v>
      </c>
      <c r="I136" s="31" t="s">
        <v>9361</v>
      </c>
      <c r="J136" s="31" t="s">
        <v>3801</v>
      </c>
      <c r="K136" s="31" t="s">
        <v>9387</v>
      </c>
      <c r="L136" s="33" t="b">
        <v>0</v>
      </c>
      <c r="M136" s="34">
        <v>44767.349131481496</v>
      </c>
      <c r="N136" s="31" t="s">
        <v>39</v>
      </c>
      <c r="O136" s="1" t="s">
        <v>13569</v>
      </c>
    </row>
    <row r="137" spans="1:15" x14ac:dyDescent="0.25">
      <c r="A137" s="31" t="s">
        <v>9579</v>
      </c>
      <c r="B137" s="31" t="s">
        <v>9394</v>
      </c>
      <c r="C137" s="31" t="s">
        <v>9580</v>
      </c>
      <c r="D137" s="31" t="s">
        <v>9348</v>
      </c>
      <c r="E137" s="31"/>
      <c r="F137" s="31"/>
      <c r="G137" s="31"/>
      <c r="H137" s="32"/>
      <c r="I137" s="31" t="s">
        <v>9405</v>
      </c>
      <c r="J137" s="31" t="s">
        <v>3598</v>
      </c>
      <c r="K137" s="31" t="s">
        <v>9406</v>
      </c>
      <c r="L137" s="33" t="b">
        <v>0</v>
      </c>
      <c r="M137" s="34">
        <v>44704.434336689803</v>
      </c>
      <c r="N137" s="31" t="s">
        <v>9369</v>
      </c>
      <c r="O137" s="1" t="s">
        <v>5613</v>
      </c>
    </row>
    <row r="138" spans="1:15" x14ac:dyDescent="0.25">
      <c r="A138" s="31" t="s">
        <v>9581</v>
      </c>
      <c r="B138" s="31" t="s">
        <v>9385</v>
      </c>
      <c r="C138" s="31" t="s">
        <v>9582</v>
      </c>
      <c r="D138" s="31" t="s">
        <v>9344</v>
      </c>
      <c r="E138" s="31" t="s">
        <v>37</v>
      </c>
      <c r="F138" s="31"/>
      <c r="G138" s="31"/>
      <c r="H138" s="32">
        <v>60</v>
      </c>
      <c r="I138" s="31" t="s">
        <v>9377</v>
      </c>
      <c r="J138" s="31" t="s">
        <v>3801</v>
      </c>
      <c r="K138" s="31" t="s">
        <v>9563</v>
      </c>
      <c r="L138" s="33" t="b">
        <v>0</v>
      </c>
      <c r="M138" s="34">
        <v>44750.356093946801</v>
      </c>
      <c r="N138" s="31" t="s">
        <v>39</v>
      </c>
      <c r="O138" s="1" t="s">
        <v>13570</v>
      </c>
    </row>
    <row r="139" spans="1:15" x14ac:dyDescent="0.25">
      <c r="A139" s="31" t="s">
        <v>9583</v>
      </c>
      <c r="B139" s="31" t="s">
        <v>9385</v>
      </c>
      <c r="C139" s="31" t="s">
        <v>9584</v>
      </c>
      <c r="D139" s="31" t="s">
        <v>9344</v>
      </c>
      <c r="E139" s="31" t="s">
        <v>37</v>
      </c>
      <c r="F139" s="31"/>
      <c r="G139" s="31"/>
      <c r="H139" s="32">
        <v>60</v>
      </c>
      <c r="I139" s="31" t="s">
        <v>9377</v>
      </c>
      <c r="J139" s="31" t="s">
        <v>3801</v>
      </c>
      <c r="K139" s="31" t="s">
        <v>9450</v>
      </c>
      <c r="L139" s="33" t="b">
        <v>0</v>
      </c>
      <c r="M139" s="34">
        <v>44725.609514548603</v>
      </c>
      <c r="N139" s="31" t="s">
        <v>39</v>
      </c>
      <c r="O139" s="1" t="s">
        <v>13571</v>
      </c>
    </row>
    <row r="140" spans="1:15" x14ac:dyDescent="0.25">
      <c r="A140" s="31" t="s">
        <v>9585</v>
      </c>
      <c r="B140" s="31" t="s">
        <v>9371</v>
      </c>
      <c r="C140" s="31" t="s">
        <v>9586</v>
      </c>
      <c r="D140" s="31" t="s">
        <v>9344</v>
      </c>
      <c r="E140" s="31" t="s">
        <v>37</v>
      </c>
      <c r="F140" s="31"/>
      <c r="G140" s="31"/>
      <c r="H140" s="32">
        <v>60</v>
      </c>
      <c r="I140" s="31" t="s">
        <v>9382</v>
      </c>
      <c r="J140" s="31" t="s">
        <v>3801</v>
      </c>
      <c r="K140" s="31" t="s">
        <v>9462</v>
      </c>
      <c r="L140" s="33" t="b">
        <v>0</v>
      </c>
      <c r="M140" s="34">
        <v>44721.366404895802</v>
      </c>
      <c r="N140" s="31" t="s">
        <v>39</v>
      </c>
      <c r="O140" s="1" t="s">
        <v>13572</v>
      </c>
    </row>
    <row r="141" spans="1:15" ht="21" x14ac:dyDescent="0.25">
      <c r="A141" s="31" t="s">
        <v>9587</v>
      </c>
      <c r="B141" s="31" t="s">
        <v>9389</v>
      </c>
      <c r="C141" s="35" t="s">
        <v>9588</v>
      </c>
      <c r="D141" s="31" t="s">
        <v>9348</v>
      </c>
      <c r="E141" s="31"/>
      <c r="F141" s="31"/>
      <c r="G141" s="31"/>
      <c r="H141" s="32"/>
      <c r="I141" s="31" t="s">
        <v>9391</v>
      </c>
      <c r="J141" s="31" t="s">
        <v>3598</v>
      </c>
      <c r="K141" s="31" t="s">
        <v>9443</v>
      </c>
      <c r="L141" s="33" t="b">
        <v>0</v>
      </c>
      <c r="M141" s="34">
        <v>44707.350107870399</v>
      </c>
      <c r="N141" s="31" t="s">
        <v>9369</v>
      </c>
      <c r="O141" s="1" t="s">
        <v>13573</v>
      </c>
    </row>
    <row r="142" spans="1:15" x14ac:dyDescent="0.25">
      <c r="A142" s="31" t="s">
        <v>9589</v>
      </c>
      <c r="B142" s="31" t="s">
        <v>9394</v>
      </c>
      <c r="C142" s="31" t="s">
        <v>9590</v>
      </c>
      <c r="D142" s="31" t="s">
        <v>9348</v>
      </c>
      <c r="E142" s="31"/>
      <c r="F142" s="31"/>
      <c r="G142" s="31"/>
      <c r="H142" s="32"/>
      <c r="I142" s="31" t="s">
        <v>9405</v>
      </c>
      <c r="J142" s="31" t="s">
        <v>3598</v>
      </c>
      <c r="K142" s="31" t="s">
        <v>9406</v>
      </c>
      <c r="L142" s="33" t="b">
        <v>0</v>
      </c>
      <c r="M142" s="34">
        <v>44704.411312152799</v>
      </c>
      <c r="N142" s="31" t="s">
        <v>9369</v>
      </c>
      <c r="O142" s="1" t="s">
        <v>6430</v>
      </c>
    </row>
    <row r="143" spans="1:15" x14ac:dyDescent="0.25">
      <c r="A143" s="31" t="s">
        <v>9591</v>
      </c>
      <c r="B143" s="31" t="s">
        <v>9371</v>
      </c>
      <c r="C143" s="31" t="s">
        <v>9592</v>
      </c>
      <c r="D143" s="31" t="s">
        <v>9344</v>
      </c>
      <c r="E143" s="31" t="s">
        <v>37</v>
      </c>
      <c r="F143" s="31"/>
      <c r="G143" s="31"/>
      <c r="H143" s="32">
        <v>60</v>
      </c>
      <c r="I143" s="31" t="s">
        <v>9382</v>
      </c>
      <c r="J143" s="31" t="s">
        <v>3801</v>
      </c>
      <c r="K143" s="31" t="s">
        <v>9462</v>
      </c>
      <c r="L143" s="33" t="b">
        <v>0</v>
      </c>
      <c r="M143" s="34">
        <v>44715.443387419</v>
      </c>
      <c r="N143" s="31" t="s">
        <v>39</v>
      </c>
      <c r="O143" s="1" t="s">
        <v>13574</v>
      </c>
    </row>
    <row r="144" spans="1:15" x14ac:dyDescent="0.25">
      <c r="A144" s="31" t="s">
        <v>9593</v>
      </c>
      <c r="B144" s="31" t="s">
        <v>9394</v>
      </c>
      <c r="C144" s="31" t="s">
        <v>9594</v>
      </c>
      <c r="D144" s="31" t="s">
        <v>9348</v>
      </c>
      <c r="E144" s="31"/>
      <c r="F144" s="31"/>
      <c r="G144" s="31"/>
      <c r="H144" s="32"/>
      <c r="I144" s="31" t="s">
        <v>9405</v>
      </c>
      <c r="J144" s="31" t="s">
        <v>3598</v>
      </c>
      <c r="K144" s="31" t="s">
        <v>9406</v>
      </c>
      <c r="L144" s="33" t="b">
        <v>0</v>
      </c>
      <c r="M144" s="34">
        <v>44704.411635497701</v>
      </c>
      <c r="N144" s="31" t="s">
        <v>9369</v>
      </c>
      <c r="O144" s="1" t="s">
        <v>6038</v>
      </c>
    </row>
    <row r="145" spans="1:15" x14ac:dyDescent="0.25">
      <c r="A145" s="31" t="s">
        <v>9595</v>
      </c>
      <c r="B145" s="31" t="s">
        <v>9394</v>
      </c>
      <c r="C145" s="31" t="s">
        <v>9596</v>
      </c>
      <c r="D145" s="31" t="s">
        <v>9348</v>
      </c>
      <c r="E145" s="31"/>
      <c r="F145" s="31"/>
      <c r="G145" s="31"/>
      <c r="H145" s="32"/>
      <c r="I145" s="31" t="s">
        <v>9399</v>
      </c>
      <c r="J145" s="31" t="s">
        <v>3598</v>
      </c>
      <c r="K145" s="31" t="s">
        <v>9597</v>
      </c>
      <c r="L145" s="33" t="b">
        <v>0</v>
      </c>
      <c r="M145" s="34">
        <v>44704.397984571799</v>
      </c>
      <c r="N145" s="31" t="s">
        <v>9369</v>
      </c>
      <c r="O145" s="1" t="s">
        <v>5509</v>
      </c>
    </row>
    <row r="146" spans="1:15" x14ac:dyDescent="0.25">
      <c r="A146" s="31" t="s">
        <v>9598</v>
      </c>
      <c r="B146" s="31" t="s">
        <v>9410</v>
      </c>
      <c r="C146" s="31" t="s">
        <v>9599</v>
      </c>
      <c r="D146" s="31" t="s">
        <v>9348</v>
      </c>
      <c r="E146" s="31"/>
      <c r="F146" s="31"/>
      <c r="G146" s="31"/>
      <c r="H146" s="32"/>
      <c r="I146" s="31" t="s">
        <v>9405</v>
      </c>
      <c r="J146" s="31" t="s">
        <v>3598</v>
      </c>
      <c r="K146" s="31" t="s">
        <v>9412</v>
      </c>
      <c r="L146" s="33" t="b">
        <v>0</v>
      </c>
      <c r="M146" s="34">
        <v>44704.318031169001</v>
      </c>
      <c r="N146" s="31" t="s">
        <v>9369</v>
      </c>
      <c r="O146" s="1" t="s">
        <v>4187</v>
      </c>
    </row>
    <row r="147" spans="1:15" x14ac:dyDescent="0.25">
      <c r="A147" s="31" t="s">
        <v>9600</v>
      </c>
      <c r="B147" s="31" t="s">
        <v>9394</v>
      </c>
      <c r="C147" s="31" t="s">
        <v>9601</v>
      </c>
      <c r="D147" s="31" t="s">
        <v>9348</v>
      </c>
      <c r="E147" s="31"/>
      <c r="F147" s="31"/>
      <c r="G147" s="31"/>
      <c r="H147" s="32"/>
      <c r="I147" s="31" t="s">
        <v>9391</v>
      </c>
      <c r="J147" s="31" t="s">
        <v>3598</v>
      </c>
      <c r="K147" s="31" t="s">
        <v>9396</v>
      </c>
      <c r="L147" s="33" t="b">
        <v>0</v>
      </c>
      <c r="M147" s="34">
        <v>44707.449673298601</v>
      </c>
      <c r="N147" s="31" t="s">
        <v>9369</v>
      </c>
      <c r="O147" s="1" t="s">
        <v>13575</v>
      </c>
    </row>
    <row r="148" spans="1:15" x14ac:dyDescent="0.25">
      <c r="A148" s="31" t="s">
        <v>9602</v>
      </c>
      <c r="B148" s="31" t="s">
        <v>9394</v>
      </c>
      <c r="C148" s="31" t="s">
        <v>9603</v>
      </c>
      <c r="D148" s="31" t="s">
        <v>9348</v>
      </c>
      <c r="E148" s="31"/>
      <c r="F148" s="31"/>
      <c r="G148" s="31"/>
      <c r="H148" s="32"/>
      <c r="I148" s="31" t="s">
        <v>9405</v>
      </c>
      <c r="J148" s="31" t="s">
        <v>3598</v>
      </c>
      <c r="K148" s="31" t="s">
        <v>9406</v>
      </c>
      <c r="L148" s="33" t="b">
        <v>0</v>
      </c>
      <c r="M148" s="34">
        <v>44704.412173807897</v>
      </c>
      <c r="N148" s="31" t="s">
        <v>9369</v>
      </c>
      <c r="O148" s="1" t="s">
        <v>4892</v>
      </c>
    </row>
    <row r="149" spans="1:15" x14ac:dyDescent="0.25">
      <c r="A149" s="31" t="s">
        <v>9604</v>
      </c>
      <c r="B149" s="31" t="s">
        <v>9394</v>
      </c>
      <c r="C149" s="31" t="s">
        <v>9605</v>
      </c>
      <c r="D149" s="31" t="s">
        <v>9348</v>
      </c>
      <c r="E149" s="31"/>
      <c r="F149" s="31"/>
      <c r="G149" s="31"/>
      <c r="H149" s="32"/>
      <c r="I149" s="31" t="s">
        <v>9405</v>
      </c>
      <c r="J149" s="31" t="s">
        <v>3598</v>
      </c>
      <c r="K149" s="31" t="s">
        <v>9406</v>
      </c>
      <c r="L149" s="33" t="b">
        <v>0</v>
      </c>
      <c r="M149" s="34">
        <v>44704.418039004602</v>
      </c>
      <c r="N149" s="31" t="s">
        <v>9369</v>
      </c>
      <c r="O149" s="1" t="s">
        <v>4587</v>
      </c>
    </row>
    <row r="150" spans="1:15" x14ac:dyDescent="0.25">
      <c r="A150" s="31" t="s">
        <v>9606</v>
      </c>
      <c r="B150" s="31" t="s">
        <v>9394</v>
      </c>
      <c r="C150" s="31" t="s">
        <v>9607</v>
      </c>
      <c r="D150" s="31" t="s">
        <v>9348</v>
      </c>
      <c r="E150" s="31"/>
      <c r="F150" s="31"/>
      <c r="G150" s="31"/>
      <c r="H150" s="32"/>
      <c r="I150" s="31" t="s">
        <v>9405</v>
      </c>
      <c r="J150" s="31" t="s">
        <v>3598</v>
      </c>
      <c r="K150" s="31" t="s">
        <v>9469</v>
      </c>
      <c r="L150" s="33" t="b">
        <v>0</v>
      </c>
      <c r="M150" s="34">
        <v>44704.473881562502</v>
      </c>
      <c r="N150" s="31" t="s">
        <v>9369</v>
      </c>
      <c r="O150" s="1" t="s">
        <v>5813</v>
      </c>
    </row>
    <row r="151" spans="1:15" x14ac:dyDescent="0.25">
      <c r="A151" s="31" t="s">
        <v>9608</v>
      </c>
      <c r="B151" s="31" t="s">
        <v>9394</v>
      </c>
      <c r="C151" s="31" t="s">
        <v>9609</v>
      </c>
      <c r="D151" s="31" t="s">
        <v>9348</v>
      </c>
      <c r="E151" s="31"/>
      <c r="F151" s="31"/>
      <c r="G151" s="31"/>
      <c r="H151" s="32"/>
      <c r="I151" s="31" t="s">
        <v>9399</v>
      </c>
      <c r="J151" s="31" t="s">
        <v>3598</v>
      </c>
      <c r="K151" s="31" t="s">
        <v>9400</v>
      </c>
      <c r="L151" s="33" t="b">
        <v>0</v>
      </c>
      <c r="M151" s="34">
        <v>44707.577358830997</v>
      </c>
      <c r="N151" s="31" t="s">
        <v>9369</v>
      </c>
      <c r="O151" s="1" t="s">
        <v>6135</v>
      </c>
    </row>
    <row r="152" spans="1:15" x14ac:dyDescent="0.25">
      <c r="A152" s="31" t="s">
        <v>9610</v>
      </c>
      <c r="B152" s="31" t="s">
        <v>9389</v>
      </c>
      <c r="C152" s="31" t="s">
        <v>9611</v>
      </c>
      <c r="D152" s="31" t="s">
        <v>9348</v>
      </c>
      <c r="E152" s="31"/>
      <c r="F152" s="31"/>
      <c r="G152" s="31"/>
      <c r="H152" s="32"/>
      <c r="I152" s="31" t="s">
        <v>9399</v>
      </c>
      <c r="J152" s="31" t="s">
        <v>3598</v>
      </c>
      <c r="K152" s="31" t="s">
        <v>9455</v>
      </c>
      <c r="L152" s="33" t="b">
        <v>0</v>
      </c>
      <c r="M152" s="34">
        <v>44702.599136111101</v>
      </c>
      <c r="N152" s="31" t="s">
        <v>9369</v>
      </c>
      <c r="O152" s="1" t="s">
        <v>6798</v>
      </c>
    </row>
    <row r="153" spans="1:15" x14ac:dyDescent="0.25">
      <c r="A153" s="31" t="s">
        <v>9612</v>
      </c>
      <c r="B153" s="31" t="s">
        <v>9394</v>
      </c>
      <c r="C153" s="31" t="s">
        <v>9613</v>
      </c>
      <c r="D153" s="31" t="s">
        <v>9348</v>
      </c>
      <c r="E153" s="31"/>
      <c r="F153" s="31"/>
      <c r="G153" s="31"/>
      <c r="H153" s="32"/>
      <c r="I153" s="31" t="s">
        <v>9391</v>
      </c>
      <c r="J153" s="31" t="s">
        <v>3598</v>
      </c>
      <c r="K153" s="31" t="s">
        <v>9396</v>
      </c>
      <c r="L153" s="33" t="b">
        <v>0</v>
      </c>
      <c r="M153" s="34">
        <v>44707.478712037002</v>
      </c>
      <c r="N153" s="31" t="s">
        <v>9369</v>
      </c>
      <c r="O153" s="1" t="s">
        <v>6454</v>
      </c>
    </row>
    <row r="154" spans="1:15" x14ac:dyDescent="0.25">
      <c r="A154" s="31" t="s">
        <v>9614</v>
      </c>
      <c r="B154" s="31" t="s">
        <v>9394</v>
      </c>
      <c r="C154" s="31" t="s">
        <v>9615</v>
      </c>
      <c r="D154" s="31" t="s">
        <v>9348</v>
      </c>
      <c r="E154" s="31"/>
      <c r="F154" s="31"/>
      <c r="G154" s="31"/>
      <c r="H154" s="32"/>
      <c r="I154" s="31" t="s">
        <v>9399</v>
      </c>
      <c r="J154" s="31" t="s">
        <v>3598</v>
      </c>
      <c r="K154" s="31" t="s">
        <v>9597</v>
      </c>
      <c r="L154" s="33" t="b">
        <v>0</v>
      </c>
      <c r="M154" s="34">
        <v>44704.398397766199</v>
      </c>
      <c r="N154" s="31" t="s">
        <v>9369</v>
      </c>
      <c r="O154" s="1" t="s">
        <v>13576</v>
      </c>
    </row>
    <row r="155" spans="1:15" x14ac:dyDescent="0.25">
      <c r="A155" s="31" t="s">
        <v>9616</v>
      </c>
      <c r="B155" s="31" t="s">
        <v>9394</v>
      </c>
      <c r="C155" s="31" t="s">
        <v>9617</v>
      </c>
      <c r="D155" s="31" t="s">
        <v>9348</v>
      </c>
      <c r="E155" s="31"/>
      <c r="F155" s="31"/>
      <c r="G155" s="31"/>
      <c r="H155" s="32"/>
      <c r="I155" s="31" t="s">
        <v>9405</v>
      </c>
      <c r="J155" s="31" t="s">
        <v>3598</v>
      </c>
      <c r="K155" s="31" t="s">
        <v>9406</v>
      </c>
      <c r="L155" s="33" t="b">
        <v>0</v>
      </c>
      <c r="M155" s="34">
        <v>44704.419168205997</v>
      </c>
      <c r="N155" s="31" t="s">
        <v>9369</v>
      </c>
      <c r="O155" s="1" t="s">
        <v>13577</v>
      </c>
    </row>
    <row r="156" spans="1:15" x14ac:dyDescent="0.25">
      <c r="A156" s="31" t="s">
        <v>9618</v>
      </c>
      <c r="B156" s="31" t="s">
        <v>9394</v>
      </c>
      <c r="C156" s="31" t="s">
        <v>9619</v>
      </c>
      <c r="D156" s="31" t="s">
        <v>9348</v>
      </c>
      <c r="E156" s="31"/>
      <c r="F156" s="31"/>
      <c r="G156" s="31"/>
      <c r="H156" s="32"/>
      <c r="I156" s="31" t="s">
        <v>9391</v>
      </c>
      <c r="J156" s="31" t="s">
        <v>3598</v>
      </c>
      <c r="K156" s="31" t="s">
        <v>9396</v>
      </c>
      <c r="L156" s="33" t="b">
        <v>0</v>
      </c>
      <c r="M156" s="34">
        <v>44707.478882094903</v>
      </c>
      <c r="N156" s="31" t="s">
        <v>9369</v>
      </c>
      <c r="O156" s="1" t="s">
        <v>13578</v>
      </c>
    </row>
    <row r="157" spans="1:15" x14ac:dyDescent="0.25">
      <c r="A157" s="31" t="s">
        <v>9620</v>
      </c>
      <c r="B157" s="31" t="s">
        <v>9389</v>
      </c>
      <c r="C157" s="31" t="s">
        <v>9621</v>
      </c>
      <c r="D157" s="31" t="s">
        <v>9348</v>
      </c>
      <c r="E157" s="31"/>
      <c r="F157" s="31"/>
      <c r="G157" s="31"/>
      <c r="H157" s="32"/>
      <c r="I157" s="31" t="s">
        <v>9399</v>
      </c>
      <c r="J157" s="31" t="s">
        <v>3598</v>
      </c>
      <c r="K157" s="31" t="s">
        <v>9455</v>
      </c>
      <c r="L157" s="33" t="b">
        <v>0</v>
      </c>
      <c r="M157" s="34">
        <v>44702.613280358797</v>
      </c>
      <c r="N157" s="31" t="s">
        <v>9369</v>
      </c>
      <c r="O157" s="1" t="s">
        <v>13579</v>
      </c>
    </row>
    <row r="158" spans="1:15" x14ac:dyDescent="0.25">
      <c r="A158" s="31" t="s">
        <v>9622</v>
      </c>
      <c r="B158" s="31" t="s">
        <v>9394</v>
      </c>
      <c r="C158" s="31" t="s">
        <v>9623</v>
      </c>
      <c r="D158" s="31" t="s">
        <v>9348</v>
      </c>
      <c r="E158" s="31"/>
      <c r="F158" s="31"/>
      <c r="G158" s="31"/>
      <c r="H158" s="32"/>
      <c r="I158" s="31" t="s">
        <v>9405</v>
      </c>
      <c r="J158" s="31" t="s">
        <v>3598</v>
      </c>
      <c r="K158" s="31" t="s">
        <v>9426</v>
      </c>
      <c r="L158" s="33" t="b">
        <v>0</v>
      </c>
      <c r="M158" s="34">
        <v>44704.353055590298</v>
      </c>
      <c r="N158" s="31" t="s">
        <v>9369</v>
      </c>
      <c r="O158" s="1" t="s">
        <v>13580</v>
      </c>
    </row>
    <row r="159" spans="1:15" x14ac:dyDescent="0.25">
      <c r="A159" s="31" t="s">
        <v>9624</v>
      </c>
      <c r="B159" s="31" t="s">
        <v>9394</v>
      </c>
      <c r="C159" s="31" t="s">
        <v>9625</v>
      </c>
      <c r="D159" s="31" t="s">
        <v>9348</v>
      </c>
      <c r="E159" s="31"/>
      <c r="F159" s="31"/>
      <c r="G159" s="31"/>
      <c r="H159" s="32"/>
      <c r="I159" s="31" t="s">
        <v>9399</v>
      </c>
      <c r="J159" s="31" t="s">
        <v>3598</v>
      </c>
      <c r="K159" s="31" t="s">
        <v>9400</v>
      </c>
      <c r="L159" s="33" t="b">
        <v>0</v>
      </c>
      <c r="M159" s="34">
        <v>44707.579596377298</v>
      </c>
      <c r="N159" s="31" t="s">
        <v>9369</v>
      </c>
      <c r="O159" s="1" t="s">
        <v>13581</v>
      </c>
    </row>
    <row r="160" spans="1:15" x14ac:dyDescent="0.25">
      <c r="A160" s="31" t="s">
        <v>9626</v>
      </c>
      <c r="B160" s="31" t="s">
        <v>9394</v>
      </c>
      <c r="C160" s="31" t="s">
        <v>9627</v>
      </c>
      <c r="D160" s="31" t="s">
        <v>9348</v>
      </c>
      <c r="E160" s="31"/>
      <c r="F160" s="31"/>
      <c r="G160" s="31"/>
      <c r="H160" s="32"/>
      <c r="I160" s="31" t="s">
        <v>9405</v>
      </c>
      <c r="J160" s="31" t="s">
        <v>3598</v>
      </c>
      <c r="K160" s="31" t="s">
        <v>9406</v>
      </c>
      <c r="L160" s="33" t="b">
        <v>0</v>
      </c>
      <c r="M160" s="34">
        <v>44704.420340659701</v>
      </c>
      <c r="N160" s="31" t="s">
        <v>9369</v>
      </c>
      <c r="O160" s="1" t="s">
        <v>4580</v>
      </c>
    </row>
    <row r="161" spans="1:15" x14ac:dyDescent="0.25">
      <c r="A161" s="31" t="s">
        <v>9628</v>
      </c>
      <c r="B161" s="31" t="s">
        <v>9394</v>
      </c>
      <c r="C161" s="31" t="s">
        <v>9629</v>
      </c>
      <c r="D161" s="31" t="s">
        <v>9348</v>
      </c>
      <c r="E161" s="31"/>
      <c r="F161" s="31"/>
      <c r="G161" s="31"/>
      <c r="H161" s="32"/>
      <c r="I161" s="31" t="s">
        <v>9405</v>
      </c>
      <c r="J161" s="31" t="s">
        <v>3598</v>
      </c>
      <c r="K161" s="31" t="s">
        <v>9469</v>
      </c>
      <c r="L161" s="33" t="b">
        <v>0</v>
      </c>
      <c r="M161" s="34">
        <v>44704.474296909699</v>
      </c>
      <c r="N161" s="31" t="s">
        <v>9369</v>
      </c>
      <c r="O161" s="1" t="s">
        <v>6638</v>
      </c>
    </row>
    <row r="162" spans="1:15" x14ac:dyDescent="0.25">
      <c r="A162" s="31" t="s">
        <v>9630</v>
      </c>
      <c r="B162" s="31" t="s">
        <v>9389</v>
      </c>
      <c r="C162" s="31" t="s">
        <v>9631</v>
      </c>
      <c r="D162" s="31" t="s">
        <v>9348</v>
      </c>
      <c r="E162" s="31"/>
      <c r="F162" s="31"/>
      <c r="G162" s="31"/>
      <c r="H162" s="32"/>
      <c r="I162" s="31" t="s">
        <v>9391</v>
      </c>
      <c r="J162" s="31" t="s">
        <v>3598</v>
      </c>
      <c r="K162" s="31" t="s">
        <v>9443</v>
      </c>
      <c r="L162" s="33" t="b">
        <v>0</v>
      </c>
      <c r="M162" s="34">
        <v>44707.350410497696</v>
      </c>
      <c r="N162" s="31" t="s">
        <v>9369</v>
      </c>
      <c r="O162" s="1" t="s">
        <v>13582</v>
      </c>
    </row>
    <row r="163" spans="1:15" x14ac:dyDescent="0.25">
      <c r="A163" s="31" t="s">
        <v>9632</v>
      </c>
      <c r="B163" s="31" t="s">
        <v>9394</v>
      </c>
      <c r="C163" s="31" t="s">
        <v>9633</v>
      </c>
      <c r="D163" s="31" t="s">
        <v>9348</v>
      </c>
      <c r="E163" s="31"/>
      <c r="F163" s="31"/>
      <c r="G163" s="31"/>
      <c r="H163" s="32"/>
      <c r="I163" s="31" t="s">
        <v>9405</v>
      </c>
      <c r="J163" s="31" t="s">
        <v>3598</v>
      </c>
      <c r="K163" s="31" t="s">
        <v>9406</v>
      </c>
      <c r="L163" s="33" t="b">
        <v>0</v>
      </c>
      <c r="M163" s="34">
        <v>44704.420808796298</v>
      </c>
      <c r="N163" s="31" t="s">
        <v>9369</v>
      </c>
      <c r="O163" s="1" t="s">
        <v>6464</v>
      </c>
    </row>
    <row r="164" spans="1:15" x14ac:dyDescent="0.25">
      <c r="A164" s="31" t="s">
        <v>9634</v>
      </c>
      <c r="B164" s="31" t="s">
        <v>9389</v>
      </c>
      <c r="C164" s="31" t="s">
        <v>9635</v>
      </c>
      <c r="D164" s="31" t="s">
        <v>9348</v>
      </c>
      <c r="E164" s="31"/>
      <c r="F164" s="31"/>
      <c r="G164" s="31"/>
      <c r="H164" s="32"/>
      <c r="I164" s="31" t="s">
        <v>9399</v>
      </c>
      <c r="J164" s="31" t="s">
        <v>3598</v>
      </c>
      <c r="K164" s="31" t="s">
        <v>9455</v>
      </c>
      <c r="L164" s="33" t="b">
        <v>0</v>
      </c>
      <c r="M164" s="34">
        <v>44702.627743402802</v>
      </c>
      <c r="N164" s="31" t="s">
        <v>9369</v>
      </c>
      <c r="O164" s="1" t="s">
        <v>4864</v>
      </c>
    </row>
    <row r="165" spans="1:15" x14ac:dyDescent="0.25">
      <c r="A165" s="31" t="s">
        <v>9636</v>
      </c>
      <c r="B165" s="31" t="s">
        <v>9394</v>
      </c>
      <c r="C165" s="31" t="s">
        <v>9637</v>
      </c>
      <c r="D165" s="31" t="s">
        <v>9348</v>
      </c>
      <c r="E165" s="31"/>
      <c r="F165" s="31"/>
      <c r="G165" s="31"/>
      <c r="H165" s="32"/>
      <c r="I165" s="31" t="s">
        <v>9405</v>
      </c>
      <c r="J165" s="31" t="s">
        <v>3598</v>
      </c>
      <c r="K165" s="31" t="s">
        <v>9406</v>
      </c>
      <c r="L165" s="33" t="b">
        <v>0</v>
      </c>
      <c r="M165" s="34">
        <v>44704.421228240702</v>
      </c>
      <c r="N165" s="31" t="s">
        <v>9369</v>
      </c>
      <c r="O165" s="1" t="s">
        <v>13583</v>
      </c>
    </row>
    <row r="166" spans="1:15" x14ac:dyDescent="0.25">
      <c r="A166" s="31" t="s">
        <v>9638</v>
      </c>
      <c r="B166" s="31" t="s">
        <v>9394</v>
      </c>
      <c r="C166" s="31" t="s">
        <v>9639</v>
      </c>
      <c r="D166" s="31" t="s">
        <v>9348</v>
      </c>
      <c r="E166" s="31"/>
      <c r="F166" s="31"/>
      <c r="G166" s="31"/>
      <c r="H166" s="32"/>
      <c r="I166" s="31" t="s">
        <v>9391</v>
      </c>
      <c r="J166" s="31" t="s">
        <v>3598</v>
      </c>
      <c r="K166" s="31" t="s">
        <v>9396</v>
      </c>
      <c r="L166" s="33" t="b">
        <v>0</v>
      </c>
      <c r="M166" s="34">
        <v>44707.479161342599</v>
      </c>
      <c r="N166" s="31" t="s">
        <v>9369</v>
      </c>
      <c r="O166" s="1" t="s">
        <v>13584</v>
      </c>
    </row>
    <row r="167" spans="1:15" x14ac:dyDescent="0.25">
      <c r="A167" s="31" t="s">
        <v>9640</v>
      </c>
      <c r="B167" s="31" t="s">
        <v>9389</v>
      </c>
      <c r="C167" s="31" t="s">
        <v>9641</v>
      </c>
      <c r="D167" s="31" t="s">
        <v>9348</v>
      </c>
      <c r="E167" s="31"/>
      <c r="F167" s="31"/>
      <c r="G167" s="31"/>
      <c r="H167" s="32"/>
      <c r="I167" s="31" t="s">
        <v>9399</v>
      </c>
      <c r="J167" s="31" t="s">
        <v>3598</v>
      </c>
      <c r="K167" s="31" t="s">
        <v>9455</v>
      </c>
      <c r="L167" s="33" t="b">
        <v>0</v>
      </c>
      <c r="M167" s="34">
        <v>44702.628385335702</v>
      </c>
      <c r="N167" s="31" t="s">
        <v>9369</v>
      </c>
      <c r="O167" s="1" t="s">
        <v>13585</v>
      </c>
    </row>
    <row r="168" spans="1:15" x14ac:dyDescent="0.25">
      <c r="A168" s="31" t="s">
        <v>9642</v>
      </c>
      <c r="B168" s="31" t="s">
        <v>9394</v>
      </c>
      <c r="C168" s="31" t="s">
        <v>9643</v>
      </c>
      <c r="D168" s="31" t="s">
        <v>9348</v>
      </c>
      <c r="E168" s="31"/>
      <c r="F168" s="31"/>
      <c r="G168" s="31"/>
      <c r="H168" s="32"/>
      <c r="I168" s="31" t="s">
        <v>9399</v>
      </c>
      <c r="J168" s="31" t="s">
        <v>3598</v>
      </c>
      <c r="K168" s="31" t="s">
        <v>9484</v>
      </c>
      <c r="L168" s="33" t="b">
        <v>0</v>
      </c>
      <c r="M168" s="34">
        <v>44707.642500891197</v>
      </c>
      <c r="N168" s="31" t="s">
        <v>9369</v>
      </c>
      <c r="O168" s="1" t="s">
        <v>4618</v>
      </c>
    </row>
    <row r="169" spans="1:15" x14ac:dyDescent="0.25">
      <c r="A169" s="31" t="s">
        <v>9644</v>
      </c>
      <c r="B169" s="31" t="s">
        <v>9394</v>
      </c>
      <c r="C169" s="31" t="s">
        <v>9645</v>
      </c>
      <c r="D169" s="31" t="s">
        <v>9348</v>
      </c>
      <c r="E169" s="31"/>
      <c r="F169" s="31"/>
      <c r="G169" s="31"/>
      <c r="H169" s="32"/>
      <c r="I169" s="31" t="s">
        <v>9399</v>
      </c>
      <c r="J169" s="31" t="s">
        <v>3598</v>
      </c>
      <c r="K169" s="31" t="s">
        <v>9484</v>
      </c>
      <c r="L169" s="33" t="b">
        <v>0</v>
      </c>
      <c r="M169" s="34">
        <v>44707.642674074101</v>
      </c>
      <c r="N169" s="31" t="s">
        <v>9369</v>
      </c>
      <c r="O169" s="1" t="s">
        <v>5415</v>
      </c>
    </row>
    <row r="170" spans="1:15" x14ac:dyDescent="0.25">
      <c r="A170" s="31" t="s">
        <v>9646</v>
      </c>
      <c r="B170" s="31" t="s">
        <v>9394</v>
      </c>
      <c r="C170" s="31" t="s">
        <v>9647</v>
      </c>
      <c r="D170" s="31" t="s">
        <v>9348</v>
      </c>
      <c r="E170" s="31"/>
      <c r="F170" s="31"/>
      <c r="G170" s="31"/>
      <c r="H170" s="32"/>
      <c r="I170" s="31" t="s">
        <v>9399</v>
      </c>
      <c r="J170" s="31" t="s">
        <v>3598</v>
      </c>
      <c r="K170" s="31" t="s">
        <v>9400</v>
      </c>
      <c r="L170" s="33" t="b">
        <v>0</v>
      </c>
      <c r="M170" s="34">
        <v>44707.580005902797</v>
      </c>
      <c r="N170" s="31" t="s">
        <v>9369</v>
      </c>
      <c r="O170" s="1" t="s">
        <v>13586</v>
      </c>
    </row>
    <row r="171" spans="1:15" x14ac:dyDescent="0.25">
      <c r="A171" s="31" t="s">
        <v>9648</v>
      </c>
      <c r="B171" s="31" t="s">
        <v>9385</v>
      </c>
      <c r="C171" s="31" t="s">
        <v>9649</v>
      </c>
      <c r="D171" s="31" t="s">
        <v>9344</v>
      </c>
      <c r="E171" s="31" t="s">
        <v>37</v>
      </c>
      <c r="F171" s="31"/>
      <c r="G171" s="31"/>
      <c r="H171" s="32">
        <v>60</v>
      </c>
      <c r="I171" s="31" t="s">
        <v>9361</v>
      </c>
      <c r="J171" s="31" t="s">
        <v>3801</v>
      </c>
      <c r="K171" s="31" t="s">
        <v>9650</v>
      </c>
      <c r="L171" s="33" t="b">
        <v>0</v>
      </c>
      <c r="M171" s="34">
        <v>44750.390832326397</v>
      </c>
      <c r="N171" s="31" t="s">
        <v>39</v>
      </c>
      <c r="O171" s="1" t="s">
        <v>5347</v>
      </c>
    </row>
    <row r="172" spans="1:15" x14ac:dyDescent="0.25">
      <c r="A172" s="31" t="s">
        <v>9651</v>
      </c>
      <c r="B172" s="31" t="s">
        <v>9385</v>
      </c>
      <c r="C172" s="31" t="s">
        <v>9652</v>
      </c>
      <c r="D172" s="31" t="s">
        <v>9344</v>
      </c>
      <c r="E172" s="31" t="s">
        <v>37</v>
      </c>
      <c r="F172" s="31"/>
      <c r="G172" s="31"/>
      <c r="H172" s="32">
        <v>60</v>
      </c>
      <c r="I172" s="31" t="s">
        <v>9446</v>
      </c>
      <c r="J172" s="31" t="s">
        <v>3801</v>
      </c>
      <c r="K172" s="31" t="s">
        <v>9447</v>
      </c>
      <c r="L172" s="33" t="b">
        <v>0</v>
      </c>
      <c r="M172" s="34">
        <v>44767.449129201399</v>
      </c>
      <c r="N172" s="31" t="s">
        <v>39</v>
      </c>
      <c r="O172" s="1" t="s">
        <v>13587</v>
      </c>
    </row>
    <row r="173" spans="1:15" x14ac:dyDescent="0.25">
      <c r="A173" s="31" t="s">
        <v>9653</v>
      </c>
      <c r="B173" s="31" t="s">
        <v>9394</v>
      </c>
      <c r="C173" s="31" t="s">
        <v>9654</v>
      </c>
      <c r="D173" s="31" t="s">
        <v>9348</v>
      </c>
      <c r="E173" s="31"/>
      <c r="F173" s="31"/>
      <c r="G173" s="31"/>
      <c r="H173" s="32"/>
      <c r="I173" s="31" t="s">
        <v>9399</v>
      </c>
      <c r="J173" s="31" t="s">
        <v>3598</v>
      </c>
      <c r="K173" s="31" t="s">
        <v>9484</v>
      </c>
      <c r="L173" s="33" t="b">
        <v>0</v>
      </c>
      <c r="M173" s="34">
        <v>44707.642821412002</v>
      </c>
      <c r="N173" s="31" t="s">
        <v>9369</v>
      </c>
      <c r="O173" s="1" t="s">
        <v>6168</v>
      </c>
    </row>
    <row r="174" spans="1:15" x14ac:dyDescent="0.25">
      <c r="A174" s="31" t="s">
        <v>9655</v>
      </c>
      <c r="B174" s="31" t="s">
        <v>9394</v>
      </c>
      <c r="C174" s="31" t="s">
        <v>9656</v>
      </c>
      <c r="D174" s="31" t="s">
        <v>9348</v>
      </c>
      <c r="E174" s="31"/>
      <c r="F174" s="31"/>
      <c r="G174" s="31"/>
      <c r="H174" s="32"/>
      <c r="I174" s="31" t="s">
        <v>9405</v>
      </c>
      <c r="J174" s="31" t="s">
        <v>3598</v>
      </c>
      <c r="K174" s="31" t="s">
        <v>9426</v>
      </c>
      <c r="L174" s="33" t="b">
        <v>0</v>
      </c>
      <c r="M174" s="34">
        <v>44704.353498379598</v>
      </c>
      <c r="N174" s="31" t="s">
        <v>9369</v>
      </c>
      <c r="O174" s="1" t="s">
        <v>6507</v>
      </c>
    </row>
    <row r="175" spans="1:15" x14ac:dyDescent="0.25">
      <c r="A175" s="31" t="s">
        <v>9657</v>
      </c>
      <c r="B175" s="31" t="s">
        <v>9394</v>
      </c>
      <c r="C175" s="31" t="s">
        <v>9658</v>
      </c>
      <c r="D175" s="31" t="s">
        <v>9348</v>
      </c>
      <c r="E175" s="31"/>
      <c r="F175" s="31"/>
      <c r="G175" s="31"/>
      <c r="H175" s="32"/>
      <c r="I175" s="31" t="s">
        <v>9399</v>
      </c>
      <c r="J175" s="31" t="s">
        <v>3598</v>
      </c>
      <c r="K175" s="31" t="s">
        <v>9455</v>
      </c>
      <c r="L175" s="33" t="b">
        <v>0</v>
      </c>
      <c r="M175" s="34">
        <v>44702.628874305599</v>
      </c>
      <c r="N175" s="31" t="s">
        <v>9369</v>
      </c>
      <c r="O175" s="1" t="s">
        <v>13588</v>
      </c>
    </row>
    <row r="176" spans="1:15" x14ac:dyDescent="0.25">
      <c r="A176" s="31" t="s">
        <v>9659</v>
      </c>
      <c r="B176" s="31" t="s">
        <v>9394</v>
      </c>
      <c r="C176" s="31" t="s">
        <v>9660</v>
      </c>
      <c r="D176" s="31" t="s">
        <v>9348</v>
      </c>
      <c r="E176" s="31"/>
      <c r="F176" s="31"/>
      <c r="G176" s="31"/>
      <c r="H176" s="32"/>
      <c r="I176" s="31" t="s">
        <v>9391</v>
      </c>
      <c r="J176" s="31" t="s">
        <v>3598</v>
      </c>
      <c r="K176" s="31" t="s">
        <v>9466</v>
      </c>
      <c r="L176" s="33" t="b">
        <v>0</v>
      </c>
      <c r="M176" s="34">
        <v>44705.615206597198</v>
      </c>
      <c r="N176" s="31" t="s">
        <v>9369</v>
      </c>
      <c r="O176" s="1" t="s">
        <v>13589</v>
      </c>
    </row>
    <row r="177" spans="1:15" x14ac:dyDescent="0.25">
      <c r="A177" s="31" t="s">
        <v>9661</v>
      </c>
      <c r="B177" s="31" t="s">
        <v>9394</v>
      </c>
      <c r="C177" s="31" t="s">
        <v>9662</v>
      </c>
      <c r="D177" s="31" t="s">
        <v>9348</v>
      </c>
      <c r="E177" s="31"/>
      <c r="F177" s="31"/>
      <c r="G177" s="31"/>
      <c r="H177" s="32"/>
      <c r="I177" s="31" t="s">
        <v>9391</v>
      </c>
      <c r="J177" s="31" t="s">
        <v>3598</v>
      </c>
      <c r="K177" s="31" t="s">
        <v>9396</v>
      </c>
      <c r="L177" s="33" t="b">
        <v>0</v>
      </c>
      <c r="M177" s="34">
        <v>44707.479352083297</v>
      </c>
      <c r="N177" s="31" t="s">
        <v>9369</v>
      </c>
      <c r="O177" s="1" t="s">
        <v>6449</v>
      </c>
    </row>
    <row r="178" spans="1:15" x14ac:dyDescent="0.25">
      <c r="A178" s="31" t="s">
        <v>9663</v>
      </c>
      <c r="B178" s="31" t="s">
        <v>9394</v>
      </c>
      <c r="C178" s="31" t="s">
        <v>9664</v>
      </c>
      <c r="D178" s="31" t="s">
        <v>9348</v>
      </c>
      <c r="E178" s="31"/>
      <c r="F178" s="31"/>
      <c r="G178" s="31"/>
      <c r="H178" s="32"/>
      <c r="I178" s="31" t="s">
        <v>9405</v>
      </c>
      <c r="J178" s="31" t="s">
        <v>3598</v>
      </c>
      <c r="K178" s="31" t="s">
        <v>9406</v>
      </c>
      <c r="L178" s="33" t="b">
        <v>0</v>
      </c>
      <c r="M178" s="34">
        <v>44704.421568402802</v>
      </c>
      <c r="N178" s="31" t="s">
        <v>9369</v>
      </c>
      <c r="O178" s="1" t="s">
        <v>4605</v>
      </c>
    </row>
    <row r="179" spans="1:15" x14ac:dyDescent="0.25">
      <c r="A179" s="31" t="s">
        <v>9665</v>
      </c>
      <c r="B179" s="31" t="s">
        <v>9394</v>
      </c>
      <c r="C179" s="31" t="s">
        <v>9666</v>
      </c>
      <c r="D179" s="31" t="s">
        <v>9348</v>
      </c>
      <c r="E179" s="31"/>
      <c r="F179" s="31"/>
      <c r="G179" s="31"/>
      <c r="H179" s="32"/>
      <c r="I179" s="31" t="s">
        <v>9399</v>
      </c>
      <c r="J179" s="31" t="s">
        <v>3598</v>
      </c>
      <c r="K179" s="31" t="s">
        <v>9484</v>
      </c>
      <c r="L179" s="33" t="b">
        <v>0</v>
      </c>
      <c r="M179" s="34">
        <v>44707.642979594901</v>
      </c>
      <c r="N179" s="31" t="s">
        <v>9369</v>
      </c>
      <c r="O179" s="1" t="s">
        <v>13590</v>
      </c>
    </row>
    <row r="180" spans="1:15" x14ac:dyDescent="0.25">
      <c r="A180" s="31" t="s">
        <v>9667</v>
      </c>
      <c r="B180" s="31" t="s">
        <v>9394</v>
      </c>
      <c r="C180" s="31" t="s">
        <v>9668</v>
      </c>
      <c r="D180" s="31" t="s">
        <v>9348</v>
      </c>
      <c r="E180" s="31"/>
      <c r="F180" s="31"/>
      <c r="G180" s="31"/>
      <c r="H180" s="32"/>
      <c r="I180" s="31" t="s">
        <v>9405</v>
      </c>
      <c r="J180" s="31" t="s">
        <v>3598</v>
      </c>
      <c r="K180" s="31" t="s">
        <v>9406</v>
      </c>
      <c r="L180" s="33" t="b">
        <v>0</v>
      </c>
      <c r="M180" s="34">
        <v>44704.421931516197</v>
      </c>
      <c r="N180" s="31" t="s">
        <v>9369</v>
      </c>
      <c r="O180" s="1" t="s">
        <v>4244</v>
      </c>
    </row>
    <row r="181" spans="1:15" x14ac:dyDescent="0.25">
      <c r="A181" s="31" t="s">
        <v>9669</v>
      </c>
      <c r="B181" s="31" t="s">
        <v>9394</v>
      </c>
      <c r="C181" s="31" t="s">
        <v>9670</v>
      </c>
      <c r="D181" s="31" t="s">
        <v>9348</v>
      </c>
      <c r="E181" s="31"/>
      <c r="F181" s="31"/>
      <c r="G181" s="31"/>
      <c r="H181" s="32"/>
      <c r="I181" s="31" t="s">
        <v>9399</v>
      </c>
      <c r="J181" s="31" t="s">
        <v>3598</v>
      </c>
      <c r="K181" s="31" t="s">
        <v>9455</v>
      </c>
      <c r="L181" s="33" t="b">
        <v>0</v>
      </c>
      <c r="M181" s="34">
        <v>44702.629355243102</v>
      </c>
      <c r="N181" s="31" t="s">
        <v>9369</v>
      </c>
      <c r="O181" s="1" t="s">
        <v>13591</v>
      </c>
    </row>
    <row r="182" spans="1:15" ht="21" x14ac:dyDescent="0.25">
      <c r="A182" s="31" t="s">
        <v>9671</v>
      </c>
      <c r="B182" s="31" t="s">
        <v>9394</v>
      </c>
      <c r="C182" s="35" t="s">
        <v>9672</v>
      </c>
      <c r="D182" s="31" t="s">
        <v>9348</v>
      </c>
      <c r="E182" s="31"/>
      <c r="F182" s="31"/>
      <c r="G182" s="31"/>
      <c r="H182" s="32"/>
      <c r="I182" s="31" t="s">
        <v>9391</v>
      </c>
      <c r="J182" s="31" t="s">
        <v>3598</v>
      </c>
      <c r="K182" s="31" t="s">
        <v>9396</v>
      </c>
      <c r="L182" s="33" t="b">
        <v>0</v>
      </c>
      <c r="M182" s="34">
        <v>44707.479536655097</v>
      </c>
      <c r="N182" s="31" t="s">
        <v>9369</v>
      </c>
      <c r="O182" s="1" t="s">
        <v>13592</v>
      </c>
    </row>
    <row r="183" spans="1:15" x14ac:dyDescent="0.25">
      <c r="A183" s="31" t="s">
        <v>9673</v>
      </c>
      <c r="B183" s="31" t="s">
        <v>9394</v>
      </c>
      <c r="C183" s="31" t="s">
        <v>9674</v>
      </c>
      <c r="D183" s="31" t="s">
        <v>9348</v>
      </c>
      <c r="E183" s="31"/>
      <c r="F183" s="31"/>
      <c r="G183" s="31"/>
      <c r="H183" s="32"/>
      <c r="I183" s="31" t="s">
        <v>9405</v>
      </c>
      <c r="J183" s="31" t="s">
        <v>3598</v>
      </c>
      <c r="K183" s="31" t="s">
        <v>9406</v>
      </c>
      <c r="L183" s="33" t="b">
        <v>0</v>
      </c>
      <c r="M183" s="34">
        <v>44704.424198229201</v>
      </c>
      <c r="N183" s="31" t="s">
        <v>9369</v>
      </c>
      <c r="O183" s="1" t="s">
        <v>7070</v>
      </c>
    </row>
    <row r="184" spans="1:15" x14ac:dyDescent="0.25">
      <c r="A184" s="31" t="s">
        <v>9675</v>
      </c>
      <c r="B184" s="31" t="s">
        <v>9394</v>
      </c>
      <c r="C184" s="31" t="s">
        <v>9676</v>
      </c>
      <c r="D184" s="31" t="s">
        <v>9348</v>
      </c>
      <c r="E184" s="31"/>
      <c r="F184" s="31"/>
      <c r="G184" s="31"/>
      <c r="H184" s="32"/>
      <c r="I184" s="31" t="s">
        <v>9405</v>
      </c>
      <c r="J184" s="31" t="s">
        <v>3598</v>
      </c>
      <c r="K184" s="31" t="s">
        <v>9406</v>
      </c>
      <c r="L184" s="33" t="b">
        <v>0</v>
      </c>
      <c r="M184" s="34">
        <v>44704.424754861102</v>
      </c>
      <c r="N184" s="31" t="s">
        <v>9369</v>
      </c>
      <c r="O184" s="1" t="s">
        <v>6437</v>
      </c>
    </row>
    <row r="185" spans="1:15" x14ac:dyDescent="0.25">
      <c r="A185" s="31" t="s">
        <v>9677</v>
      </c>
      <c r="B185" s="31" t="s">
        <v>9394</v>
      </c>
      <c r="C185" s="31" t="s">
        <v>9678</v>
      </c>
      <c r="D185" s="31" t="s">
        <v>9348</v>
      </c>
      <c r="E185" s="31"/>
      <c r="F185" s="31"/>
      <c r="G185" s="31"/>
      <c r="H185" s="32"/>
      <c r="I185" s="31" t="s">
        <v>9399</v>
      </c>
      <c r="J185" s="31" t="s">
        <v>3598</v>
      </c>
      <c r="K185" s="31" t="s">
        <v>9400</v>
      </c>
      <c r="L185" s="33" t="b">
        <v>0</v>
      </c>
      <c r="M185" s="34">
        <v>44707.580383182903</v>
      </c>
      <c r="N185" s="31" t="s">
        <v>9369</v>
      </c>
      <c r="O185" s="1" t="s">
        <v>13593</v>
      </c>
    </row>
    <row r="186" spans="1:15" x14ac:dyDescent="0.25">
      <c r="A186" s="31" t="s">
        <v>9679</v>
      </c>
      <c r="B186" s="31" t="s">
        <v>9389</v>
      </c>
      <c r="C186" s="31" t="s">
        <v>9680</v>
      </c>
      <c r="D186" s="31" t="s">
        <v>9348</v>
      </c>
      <c r="E186" s="31"/>
      <c r="F186" s="31"/>
      <c r="G186" s="31"/>
      <c r="H186" s="32"/>
      <c r="I186" s="31" t="s">
        <v>9391</v>
      </c>
      <c r="J186" s="31" t="s">
        <v>3598</v>
      </c>
      <c r="K186" s="31" t="s">
        <v>9392</v>
      </c>
      <c r="L186" s="33" t="b">
        <v>0</v>
      </c>
      <c r="M186" s="34">
        <v>44898.603128935203</v>
      </c>
      <c r="N186" s="31" t="s">
        <v>9369</v>
      </c>
      <c r="O186" s="1" t="s">
        <v>13594</v>
      </c>
    </row>
    <row r="187" spans="1:15" x14ac:dyDescent="0.25">
      <c r="A187" s="31" t="s">
        <v>9681</v>
      </c>
      <c r="B187" s="31" t="s">
        <v>9394</v>
      </c>
      <c r="C187" s="31" t="s">
        <v>9682</v>
      </c>
      <c r="D187" s="31" t="s">
        <v>9348</v>
      </c>
      <c r="E187" s="31"/>
      <c r="F187" s="31"/>
      <c r="G187" s="31"/>
      <c r="H187" s="32"/>
      <c r="I187" s="31" t="s">
        <v>9405</v>
      </c>
      <c r="J187" s="31" t="s">
        <v>3598</v>
      </c>
      <c r="K187" s="31" t="s">
        <v>9426</v>
      </c>
      <c r="L187" s="33" t="b">
        <v>0</v>
      </c>
      <c r="M187" s="34">
        <v>44704.353902858798</v>
      </c>
      <c r="N187" s="31" t="s">
        <v>9369</v>
      </c>
      <c r="O187" s="1" t="s">
        <v>13595</v>
      </c>
    </row>
    <row r="188" spans="1:15" x14ac:dyDescent="0.25">
      <c r="A188" s="31" t="s">
        <v>9683</v>
      </c>
      <c r="B188" s="31" t="s">
        <v>9394</v>
      </c>
      <c r="C188" s="31" t="s">
        <v>9684</v>
      </c>
      <c r="D188" s="31" t="s">
        <v>9348</v>
      </c>
      <c r="E188" s="31"/>
      <c r="F188" s="31"/>
      <c r="G188" s="31"/>
      <c r="H188" s="32"/>
      <c r="I188" s="31" t="s">
        <v>9399</v>
      </c>
      <c r="J188" s="31" t="s">
        <v>3598</v>
      </c>
      <c r="K188" s="31" t="s">
        <v>9400</v>
      </c>
      <c r="L188" s="33" t="b">
        <v>0</v>
      </c>
      <c r="M188" s="34">
        <v>44707.580570752303</v>
      </c>
      <c r="N188" s="31" t="s">
        <v>9369</v>
      </c>
      <c r="O188" s="1" t="s">
        <v>13596</v>
      </c>
    </row>
    <row r="189" spans="1:15" x14ac:dyDescent="0.25">
      <c r="A189" s="31" t="s">
        <v>9685</v>
      </c>
      <c r="B189" s="31" t="s">
        <v>9394</v>
      </c>
      <c r="C189" s="31" t="s">
        <v>9686</v>
      </c>
      <c r="D189" s="31" t="s">
        <v>9348</v>
      </c>
      <c r="E189" s="31"/>
      <c r="F189" s="31"/>
      <c r="G189" s="31"/>
      <c r="H189" s="32"/>
      <c r="I189" s="31" t="s">
        <v>9399</v>
      </c>
      <c r="J189" s="31" t="s">
        <v>3598</v>
      </c>
      <c r="K189" s="31" t="s">
        <v>9400</v>
      </c>
      <c r="L189" s="33" t="b">
        <v>0</v>
      </c>
      <c r="M189" s="34">
        <v>44707.580773807902</v>
      </c>
      <c r="N189" s="31" t="s">
        <v>9369</v>
      </c>
      <c r="O189" s="1" t="s">
        <v>6648</v>
      </c>
    </row>
    <row r="190" spans="1:15" x14ac:dyDescent="0.25">
      <c r="A190" s="31" t="s">
        <v>9687</v>
      </c>
      <c r="B190" s="31" t="s">
        <v>9394</v>
      </c>
      <c r="C190" s="31" t="s">
        <v>9688</v>
      </c>
      <c r="D190" s="31" t="s">
        <v>9348</v>
      </c>
      <c r="E190" s="31"/>
      <c r="F190" s="31"/>
      <c r="G190" s="31"/>
      <c r="H190" s="32"/>
      <c r="I190" s="31" t="s">
        <v>9405</v>
      </c>
      <c r="J190" s="31" t="s">
        <v>3598</v>
      </c>
      <c r="K190" s="31" t="s">
        <v>9412</v>
      </c>
      <c r="L190" s="33" t="b">
        <v>0</v>
      </c>
      <c r="M190" s="34">
        <v>44704.318727280101</v>
      </c>
      <c r="N190" s="31" t="s">
        <v>9369</v>
      </c>
      <c r="O190" s="1" t="s">
        <v>13597</v>
      </c>
    </row>
    <row r="191" spans="1:15" x14ac:dyDescent="0.25">
      <c r="A191" s="31" t="s">
        <v>9689</v>
      </c>
      <c r="B191" s="31" t="s">
        <v>9394</v>
      </c>
      <c r="C191" s="31" t="s">
        <v>9690</v>
      </c>
      <c r="D191" s="31" t="s">
        <v>9348</v>
      </c>
      <c r="E191" s="31"/>
      <c r="F191" s="31"/>
      <c r="G191" s="31"/>
      <c r="H191" s="32"/>
      <c r="I191" s="31" t="s">
        <v>9399</v>
      </c>
      <c r="J191" s="31" t="s">
        <v>3598</v>
      </c>
      <c r="K191" s="31" t="s">
        <v>9455</v>
      </c>
      <c r="L191" s="33" t="b">
        <v>0</v>
      </c>
      <c r="M191" s="34">
        <v>44702.629766817103</v>
      </c>
      <c r="N191" s="31" t="s">
        <v>9369</v>
      </c>
      <c r="O191" s="1" t="s">
        <v>13598</v>
      </c>
    </row>
    <row r="192" spans="1:15" x14ac:dyDescent="0.25">
      <c r="A192" s="31" t="s">
        <v>9691</v>
      </c>
      <c r="B192" s="31" t="s">
        <v>9394</v>
      </c>
      <c r="C192" s="31" t="s">
        <v>9692</v>
      </c>
      <c r="D192" s="31" t="s">
        <v>9348</v>
      </c>
      <c r="E192" s="31"/>
      <c r="F192" s="31"/>
      <c r="G192" s="31"/>
      <c r="H192" s="32"/>
      <c r="I192" s="31" t="s">
        <v>9405</v>
      </c>
      <c r="J192" s="31" t="s">
        <v>3598</v>
      </c>
      <c r="K192" s="31" t="s">
        <v>9406</v>
      </c>
      <c r="L192" s="33" t="b">
        <v>0</v>
      </c>
      <c r="M192" s="34">
        <v>44704.425177048601</v>
      </c>
      <c r="N192" s="31" t="s">
        <v>9369</v>
      </c>
      <c r="O192" s="1" t="s">
        <v>6485</v>
      </c>
    </row>
    <row r="193" spans="1:15" x14ac:dyDescent="0.25">
      <c r="A193" s="31" t="s">
        <v>9693</v>
      </c>
      <c r="B193" s="31" t="s">
        <v>9394</v>
      </c>
      <c r="C193" s="31" t="s">
        <v>9694</v>
      </c>
      <c r="D193" s="31" t="s">
        <v>9348</v>
      </c>
      <c r="E193" s="31"/>
      <c r="F193" s="31"/>
      <c r="G193" s="31"/>
      <c r="H193" s="32"/>
      <c r="I193" s="31" t="s">
        <v>9405</v>
      </c>
      <c r="J193" s="31" t="s">
        <v>3598</v>
      </c>
      <c r="K193" s="31" t="s">
        <v>9426</v>
      </c>
      <c r="L193" s="33" t="b">
        <v>0</v>
      </c>
      <c r="M193" s="34">
        <v>44704.354763738404</v>
      </c>
      <c r="N193" s="31" t="s">
        <v>9369</v>
      </c>
      <c r="O193" s="1" t="s">
        <v>13599</v>
      </c>
    </row>
    <row r="194" spans="1:15" x14ac:dyDescent="0.25">
      <c r="A194" s="31" t="s">
        <v>9695</v>
      </c>
      <c r="B194" s="31" t="s">
        <v>9394</v>
      </c>
      <c r="C194" s="31" t="s">
        <v>9696</v>
      </c>
      <c r="D194" s="31" t="s">
        <v>9348</v>
      </c>
      <c r="E194" s="31"/>
      <c r="F194" s="31"/>
      <c r="G194" s="31"/>
      <c r="H194" s="32"/>
      <c r="I194" s="31" t="s">
        <v>9405</v>
      </c>
      <c r="J194" s="31" t="s">
        <v>3598</v>
      </c>
      <c r="K194" s="31" t="s">
        <v>9469</v>
      </c>
      <c r="L194" s="33" t="b">
        <v>0</v>
      </c>
      <c r="M194" s="34">
        <v>44704.480393171303</v>
      </c>
      <c r="N194" s="31" t="s">
        <v>9369</v>
      </c>
      <c r="O194" s="1" t="s">
        <v>4951</v>
      </c>
    </row>
    <row r="195" spans="1:15" x14ac:dyDescent="0.25">
      <c r="A195" s="31" t="s">
        <v>9697</v>
      </c>
      <c r="B195" s="31" t="s">
        <v>9389</v>
      </c>
      <c r="C195" s="31" t="s">
        <v>9698</v>
      </c>
      <c r="D195" s="31" t="s">
        <v>9348</v>
      </c>
      <c r="E195" s="31"/>
      <c r="F195" s="31"/>
      <c r="G195" s="31"/>
      <c r="H195" s="32"/>
      <c r="I195" s="31" t="s">
        <v>9391</v>
      </c>
      <c r="J195" s="31" t="s">
        <v>3598</v>
      </c>
      <c r="K195" s="31" t="s">
        <v>9392</v>
      </c>
      <c r="L195" s="33" t="b">
        <v>0</v>
      </c>
      <c r="M195" s="34">
        <v>44707.655719016198</v>
      </c>
      <c r="N195" s="31" t="s">
        <v>9369</v>
      </c>
      <c r="O195" s="1" t="s">
        <v>13600</v>
      </c>
    </row>
    <row r="196" spans="1:15" x14ac:dyDescent="0.25">
      <c r="A196" s="31" t="s">
        <v>9699</v>
      </c>
      <c r="B196" s="31" t="s">
        <v>9394</v>
      </c>
      <c r="C196" s="31" t="s">
        <v>9700</v>
      </c>
      <c r="D196" s="31" t="s">
        <v>9348</v>
      </c>
      <c r="E196" s="31"/>
      <c r="F196" s="31"/>
      <c r="G196" s="31"/>
      <c r="H196" s="32"/>
      <c r="I196" s="31" t="s">
        <v>9405</v>
      </c>
      <c r="J196" s="31" t="s">
        <v>3598</v>
      </c>
      <c r="K196" s="31" t="s">
        <v>9406</v>
      </c>
      <c r="L196" s="33" t="b">
        <v>0</v>
      </c>
      <c r="M196" s="34">
        <v>44704.425594826404</v>
      </c>
      <c r="N196" s="31" t="s">
        <v>9369</v>
      </c>
      <c r="O196" s="1" t="s">
        <v>13601</v>
      </c>
    </row>
    <row r="197" spans="1:15" x14ac:dyDescent="0.25">
      <c r="A197" s="31" t="s">
        <v>9701</v>
      </c>
      <c r="B197" s="31" t="s">
        <v>9389</v>
      </c>
      <c r="C197" s="31" t="s">
        <v>9702</v>
      </c>
      <c r="D197" s="31" t="s">
        <v>9348</v>
      </c>
      <c r="E197" s="31"/>
      <c r="F197" s="31"/>
      <c r="G197" s="31"/>
      <c r="H197" s="32"/>
      <c r="I197" s="31" t="s">
        <v>9391</v>
      </c>
      <c r="J197" s="31" t="s">
        <v>3598</v>
      </c>
      <c r="K197" s="31" t="s">
        <v>9392</v>
      </c>
      <c r="L197" s="33" t="b">
        <v>0</v>
      </c>
      <c r="M197" s="34">
        <v>44707.655918206001</v>
      </c>
      <c r="N197" s="31" t="s">
        <v>9369</v>
      </c>
      <c r="O197" s="1" t="s">
        <v>5678</v>
      </c>
    </row>
    <row r="198" spans="1:15" x14ac:dyDescent="0.25">
      <c r="A198" s="31" t="s">
        <v>9703</v>
      </c>
      <c r="B198" s="31" t="s">
        <v>9394</v>
      </c>
      <c r="C198" s="31" t="s">
        <v>9704</v>
      </c>
      <c r="D198" s="31" t="s">
        <v>9348</v>
      </c>
      <c r="E198" s="31"/>
      <c r="F198" s="31"/>
      <c r="G198" s="31"/>
      <c r="H198" s="32"/>
      <c r="I198" s="31" t="s">
        <v>9405</v>
      </c>
      <c r="J198" s="31" t="s">
        <v>3598</v>
      </c>
      <c r="K198" s="31" t="s">
        <v>9412</v>
      </c>
      <c r="L198" s="33" t="b">
        <v>0</v>
      </c>
      <c r="M198" s="34">
        <v>44704.319210150497</v>
      </c>
      <c r="N198" s="31" t="s">
        <v>9369</v>
      </c>
      <c r="O198" s="1" t="s">
        <v>13602</v>
      </c>
    </row>
    <row r="199" spans="1:15" x14ac:dyDescent="0.25">
      <c r="A199" s="31" t="s">
        <v>9705</v>
      </c>
      <c r="B199" s="31" t="s">
        <v>9394</v>
      </c>
      <c r="C199" s="31" t="s">
        <v>9706</v>
      </c>
      <c r="D199" s="31" t="s">
        <v>9348</v>
      </c>
      <c r="E199" s="31"/>
      <c r="F199" s="31"/>
      <c r="G199" s="31"/>
      <c r="H199" s="32"/>
      <c r="I199" s="31" t="s">
        <v>9399</v>
      </c>
      <c r="J199" s="31" t="s">
        <v>3598</v>
      </c>
      <c r="K199" s="31" t="s">
        <v>9455</v>
      </c>
      <c r="L199" s="33" t="b">
        <v>0</v>
      </c>
      <c r="M199" s="34">
        <v>44702.630122951399</v>
      </c>
      <c r="N199" s="31" t="s">
        <v>9369</v>
      </c>
      <c r="O199" s="1" t="s">
        <v>4962</v>
      </c>
    </row>
    <row r="200" spans="1:15" x14ac:dyDescent="0.25">
      <c r="A200" s="31" t="s">
        <v>9707</v>
      </c>
      <c r="B200" s="31" t="s">
        <v>9394</v>
      </c>
      <c r="C200" s="31" t="s">
        <v>9708</v>
      </c>
      <c r="D200" s="31" t="s">
        <v>9348</v>
      </c>
      <c r="E200" s="31"/>
      <c r="F200" s="31"/>
      <c r="G200" s="31"/>
      <c r="H200" s="32"/>
      <c r="I200" s="31" t="s">
        <v>9391</v>
      </c>
      <c r="J200" s="31" t="s">
        <v>3598</v>
      </c>
      <c r="K200" s="31" t="s">
        <v>9396</v>
      </c>
      <c r="L200" s="33" t="b">
        <v>0</v>
      </c>
      <c r="M200" s="34">
        <v>44707.479683680598</v>
      </c>
      <c r="N200" s="31" t="s">
        <v>9369</v>
      </c>
      <c r="O200" s="1" t="s">
        <v>13603</v>
      </c>
    </row>
    <row r="201" spans="1:15" x14ac:dyDescent="0.25">
      <c r="A201" s="31" t="s">
        <v>9709</v>
      </c>
      <c r="B201" s="31" t="s">
        <v>9389</v>
      </c>
      <c r="C201" s="31" t="s">
        <v>9710</v>
      </c>
      <c r="D201" s="31" t="s">
        <v>9348</v>
      </c>
      <c r="E201" s="31"/>
      <c r="F201" s="31"/>
      <c r="G201" s="31"/>
      <c r="H201" s="32"/>
      <c r="I201" s="31" t="s">
        <v>9391</v>
      </c>
      <c r="J201" s="31" t="s">
        <v>3598</v>
      </c>
      <c r="K201" s="31" t="s">
        <v>9443</v>
      </c>
      <c r="L201" s="33" t="b">
        <v>0</v>
      </c>
      <c r="M201" s="34">
        <v>44707.351848761602</v>
      </c>
      <c r="N201" s="31" t="s">
        <v>9369</v>
      </c>
      <c r="O201" s="1" t="s">
        <v>4765</v>
      </c>
    </row>
    <row r="202" spans="1:15" ht="21" x14ac:dyDescent="0.25">
      <c r="A202" s="31" t="s">
        <v>9711</v>
      </c>
      <c r="B202" s="31" t="s">
        <v>9394</v>
      </c>
      <c r="C202" s="35" t="s">
        <v>9712</v>
      </c>
      <c r="D202" s="31" t="s">
        <v>9348</v>
      </c>
      <c r="E202" s="31"/>
      <c r="F202" s="31"/>
      <c r="G202" s="31"/>
      <c r="H202" s="32"/>
      <c r="I202" s="31" t="s">
        <v>9405</v>
      </c>
      <c r="J202" s="31" t="s">
        <v>3598</v>
      </c>
      <c r="K202" s="31" t="s">
        <v>9469</v>
      </c>
      <c r="L202" s="33" t="b">
        <v>0</v>
      </c>
      <c r="M202" s="34">
        <v>44704.481214467603</v>
      </c>
      <c r="N202" s="31" t="s">
        <v>9369</v>
      </c>
      <c r="O202" s="1" t="s">
        <v>13604</v>
      </c>
    </row>
    <row r="203" spans="1:15" x14ac:dyDescent="0.25">
      <c r="A203" s="31" t="s">
        <v>9713</v>
      </c>
      <c r="B203" s="31" t="s">
        <v>9394</v>
      </c>
      <c r="C203" s="31" t="s">
        <v>9714</v>
      </c>
      <c r="D203" s="31" t="s">
        <v>9348</v>
      </c>
      <c r="E203" s="31"/>
      <c r="F203" s="31"/>
      <c r="G203" s="31"/>
      <c r="H203" s="32"/>
      <c r="I203" s="31" t="s">
        <v>9405</v>
      </c>
      <c r="J203" s="31" t="s">
        <v>3598</v>
      </c>
      <c r="K203" s="31" t="s">
        <v>9406</v>
      </c>
      <c r="L203" s="33" t="b">
        <v>0</v>
      </c>
      <c r="M203" s="34">
        <v>44704.425925578696</v>
      </c>
      <c r="N203" s="31" t="s">
        <v>9369</v>
      </c>
      <c r="O203" s="1" t="s">
        <v>13605</v>
      </c>
    </row>
    <row r="204" spans="1:15" x14ac:dyDescent="0.25">
      <c r="A204" s="31" t="s">
        <v>9715</v>
      </c>
      <c r="B204" s="31" t="s">
        <v>9394</v>
      </c>
      <c r="C204" s="31" t="s">
        <v>9716</v>
      </c>
      <c r="D204" s="31" t="s">
        <v>9348</v>
      </c>
      <c r="E204" s="31"/>
      <c r="F204" s="31"/>
      <c r="G204" s="31"/>
      <c r="H204" s="32"/>
      <c r="I204" s="31" t="s">
        <v>9391</v>
      </c>
      <c r="J204" s="31" t="s">
        <v>3598</v>
      </c>
      <c r="K204" s="31" t="s">
        <v>9396</v>
      </c>
      <c r="L204" s="33" t="b">
        <v>0</v>
      </c>
      <c r="M204" s="34">
        <v>44707.479853009303</v>
      </c>
      <c r="N204" s="31" t="s">
        <v>9369</v>
      </c>
      <c r="O204" s="1" t="s">
        <v>4538</v>
      </c>
    </row>
    <row r="205" spans="1:15" x14ac:dyDescent="0.25">
      <c r="A205" s="31" t="s">
        <v>9717</v>
      </c>
      <c r="B205" s="31" t="s">
        <v>9394</v>
      </c>
      <c r="C205" s="31" t="s">
        <v>9718</v>
      </c>
      <c r="D205" s="31" t="s">
        <v>9348</v>
      </c>
      <c r="E205" s="31"/>
      <c r="F205" s="31"/>
      <c r="G205" s="31"/>
      <c r="H205" s="32"/>
      <c r="I205" s="31" t="s">
        <v>9399</v>
      </c>
      <c r="J205" s="31" t="s">
        <v>3598</v>
      </c>
      <c r="K205" s="31" t="s">
        <v>9455</v>
      </c>
      <c r="L205" s="33" t="b">
        <v>0</v>
      </c>
      <c r="M205" s="34">
        <v>44702.6305939468</v>
      </c>
      <c r="N205" s="31" t="s">
        <v>9369</v>
      </c>
      <c r="O205" s="1" t="s">
        <v>5571</v>
      </c>
    </row>
    <row r="206" spans="1:15" x14ac:dyDescent="0.25">
      <c r="A206" s="31" t="s">
        <v>9719</v>
      </c>
      <c r="B206" s="31" t="s">
        <v>9394</v>
      </c>
      <c r="C206" s="31" t="s">
        <v>9720</v>
      </c>
      <c r="D206" s="31" t="s">
        <v>9348</v>
      </c>
      <c r="E206" s="31"/>
      <c r="F206" s="31"/>
      <c r="G206" s="31"/>
      <c r="H206" s="32"/>
      <c r="I206" s="31" t="s">
        <v>9405</v>
      </c>
      <c r="J206" s="31" t="s">
        <v>3598</v>
      </c>
      <c r="K206" s="31" t="s">
        <v>9406</v>
      </c>
      <c r="L206" s="33" t="b">
        <v>0</v>
      </c>
      <c r="M206" s="34">
        <v>44704.426262233799</v>
      </c>
      <c r="N206" s="31" t="s">
        <v>9369</v>
      </c>
      <c r="O206" s="1" t="s">
        <v>13606</v>
      </c>
    </row>
    <row r="207" spans="1:15" x14ac:dyDescent="0.25">
      <c r="A207" s="31" t="s">
        <v>9721</v>
      </c>
      <c r="B207" s="31" t="s">
        <v>9394</v>
      </c>
      <c r="C207" s="31" t="s">
        <v>9722</v>
      </c>
      <c r="D207" s="31" t="s">
        <v>9348</v>
      </c>
      <c r="E207" s="31"/>
      <c r="F207" s="31"/>
      <c r="G207" s="31"/>
      <c r="H207" s="32"/>
      <c r="I207" s="31" t="s">
        <v>9405</v>
      </c>
      <c r="J207" s="31" t="s">
        <v>3598</v>
      </c>
      <c r="K207" s="31" t="s">
        <v>9426</v>
      </c>
      <c r="L207" s="33" t="b">
        <v>0</v>
      </c>
      <c r="M207" s="34">
        <v>44704.355166053203</v>
      </c>
      <c r="N207" s="31" t="s">
        <v>9369</v>
      </c>
      <c r="O207" s="1" t="s">
        <v>13607</v>
      </c>
    </row>
    <row r="208" spans="1:15" x14ac:dyDescent="0.25">
      <c r="A208" s="31" t="s">
        <v>9723</v>
      </c>
      <c r="B208" s="31" t="s">
        <v>9385</v>
      </c>
      <c r="C208" s="31" t="s">
        <v>9724</v>
      </c>
      <c r="D208" s="31" t="s">
        <v>9344</v>
      </c>
      <c r="E208" s="31" t="s">
        <v>37</v>
      </c>
      <c r="F208" s="31"/>
      <c r="G208" s="31"/>
      <c r="H208" s="32">
        <v>60</v>
      </c>
      <c r="I208" s="31" t="s">
        <v>9377</v>
      </c>
      <c r="J208" s="31" t="s">
        <v>3801</v>
      </c>
      <c r="K208" s="31" t="s">
        <v>9567</v>
      </c>
      <c r="L208" s="33" t="b">
        <v>0</v>
      </c>
      <c r="M208" s="34">
        <v>44778.491919247703</v>
      </c>
      <c r="N208" s="31" t="s">
        <v>39</v>
      </c>
      <c r="O208" s="1" t="s">
        <v>13608</v>
      </c>
    </row>
    <row r="209" spans="1:15" x14ac:dyDescent="0.25">
      <c r="A209" s="31" t="s">
        <v>9725</v>
      </c>
      <c r="B209" s="31" t="s">
        <v>9394</v>
      </c>
      <c r="C209" s="31" t="s">
        <v>9726</v>
      </c>
      <c r="D209" s="31" t="s">
        <v>9348</v>
      </c>
      <c r="E209" s="31"/>
      <c r="F209" s="31"/>
      <c r="G209" s="31"/>
      <c r="H209" s="32"/>
      <c r="I209" s="31" t="s">
        <v>9391</v>
      </c>
      <c r="J209" s="31" t="s">
        <v>3598</v>
      </c>
      <c r="K209" s="31" t="s">
        <v>9396</v>
      </c>
      <c r="L209" s="33" t="b">
        <v>0</v>
      </c>
      <c r="M209" s="34">
        <v>44707.480022418997</v>
      </c>
      <c r="N209" s="31" t="s">
        <v>9369</v>
      </c>
      <c r="O209" s="1" t="s">
        <v>6423</v>
      </c>
    </row>
    <row r="210" spans="1:15" x14ac:dyDescent="0.25">
      <c r="A210" s="31" t="s">
        <v>9727</v>
      </c>
      <c r="B210" s="31" t="s">
        <v>9394</v>
      </c>
      <c r="C210" s="31" t="s">
        <v>9728</v>
      </c>
      <c r="D210" s="31" t="s">
        <v>9348</v>
      </c>
      <c r="E210" s="31"/>
      <c r="F210" s="31"/>
      <c r="G210" s="31"/>
      <c r="H210" s="32"/>
      <c r="I210" s="31" t="s">
        <v>9399</v>
      </c>
      <c r="J210" s="31" t="s">
        <v>3598</v>
      </c>
      <c r="K210" s="31" t="s">
        <v>9455</v>
      </c>
      <c r="L210" s="33" t="b">
        <v>0</v>
      </c>
      <c r="M210" s="34">
        <v>44702.631140543999</v>
      </c>
      <c r="N210" s="31" t="s">
        <v>9369</v>
      </c>
      <c r="O210" s="1" t="s">
        <v>6792</v>
      </c>
    </row>
    <row r="211" spans="1:15" x14ac:dyDescent="0.25">
      <c r="A211" s="31" t="s">
        <v>9729</v>
      </c>
      <c r="B211" s="31" t="s">
        <v>9394</v>
      </c>
      <c r="C211" s="31" t="s">
        <v>9730</v>
      </c>
      <c r="D211" s="31" t="s">
        <v>9348</v>
      </c>
      <c r="E211" s="31"/>
      <c r="F211" s="31"/>
      <c r="G211" s="31"/>
      <c r="H211" s="32"/>
      <c r="I211" s="31" t="s">
        <v>9399</v>
      </c>
      <c r="J211" s="31" t="s">
        <v>3598</v>
      </c>
      <c r="K211" s="31" t="s">
        <v>9455</v>
      </c>
      <c r="L211" s="33" t="b">
        <v>0</v>
      </c>
      <c r="M211" s="34">
        <v>44702.631500613403</v>
      </c>
      <c r="N211" s="31" t="s">
        <v>9369</v>
      </c>
      <c r="O211" s="1" t="s">
        <v>4965</v>
      </c>
    </row>
    <row r="212" spans="1:15" x14ac:dyDescent="0.25">
      <c r="A212" s="31" t="s">
        <v>9731</v>
      </c>
      <c r="B212" s="31" t="s">
        <v>9394</v>
      </c>
      <c r="C212" s="31" t="s">
        <v>9732</v>
      </c>
      <c r="D212" s="31" t="s">
        <v>9348</v>
      </c>
      <c r="E212" s="31"/>
      <c r="F212" s="31"/>
      <c r="G212" s="31"/>
      <c r="H212" s="32"/>
      <c r="I212" s="31" t="s">
        <v>9399</v>
      </c>
      <c r="J212" s="31" t="s">
        <v>3598</v>
      </c>
      <c r="K212" s="31" t="s">
        <v>9484</v>
      </c>
      <c r="L212" s="33" t="b">
        <v>0</v>
      </c>
      <c r="M212" s="34">
        <v>44707.643128622702</v>
      </c>
      <c r="N212" s="31" t="s">
        <v>9369</v>
      </c>
      <c r="O212" s="1" t="s">
        <v>13609</v>
      </c>
    </row>
    <row r="213" spans="1:15" x14ac:dyDescent="0.25">
      <c r="A213" s="31" t="s">
        <v>9733</v>
      </c>
      <c r="B213" s="31" t="s">
        <v>9389</v>
      </c>
      <c r="C213" s="31" t="s">
        <v>9734</v>
      </c>
      <c r="D213" s="31" t="s">
        <v>9348</v>
      </c>
      <c r="E213" s="31"/>
      <c r="F213" s="31"/>
      <c r="G213" s="31"/>
      <c r="H213" s="32"/>
      <c r="I213" s="31" t="s">
        <v>9391</v>
      </c>
      <c r="J213" s="31" t="s">
        <v>3598</v>
      </c>
      <c r="K213" s="31" t="s">
        <v>9392</v>
      </c>
      <c r="L213" s="33" t="b">
        <v>0</v>
      </c>
      <c r="M213" s="34">
        <v>44709.438438657402</v>
      </c>
      <c r="N213" s="31" t="s">
        <v>9369</v>
      </c>
      <c r="O213" s="1" t="s">
        <v>13610</v>
      </c>
    </row>
    <row r="214" spans="1:15" x14ac:dyDescent="0.25">
      <c r="A214" s="31" t="s">
        <v>9735</v>
      </c>
      <c r="B214" s="31" t="s">
        <v>9394</v>
      </c>
      <c r="C214" s="31" t="s">
        <v>9736</v>
      </c>
      <c r="D214" s="31" t="s">
        <v>9348</v>
      </c>
      <c r="E214" s="31"/>
      <c r="F214" s="31"/>
      <c r="G214" s="31"/>
      <c r="H214" s="32"/>
      <c r="I214" s="31" t="s">
        <v>9405</v>
      </c>
      <c r="J214" s="31" t="s">
        <v>3598</v>
      </c>
      <c r="K214" s="31" t="s">
        <v>9426</v>
      </c>
      <c r="L214" s="33" t="b">
        <v>0</v>
      </c>
      <c r="M214" s="34">
        <v>44704.355938159701</v>
      </c>
      <c r="N214" s="31" t="s">
        <v>9369</v>
      </c>
      <c r="O214" s="1" t="s">
        <v>13611</v>
      </c>
    </row>
    <row r="215" spans="1:15" x14ac:dyDescent="0.25">
      <c r="A215" s="31" t="s">
        <v>9737</v>
      </c>
      <c r="B215" s="31" t="s">
        <v>9394</v>
      </c>
      <c r="C215" s="31" t="s">
        <v>9738</v>
      </c>
      <c r="D215" s="31" t="s">
        <v>9348</v>
      </c>
      <c r="E215" s="31"/>
      <c r="F215" s="31"/>
      <c r="G215" s="31"/>
      <c r="H215" s="32"/>
      <c r="I215" s="31" t="s">
        <v>9405</v>
      </c>
      <c r="J215" s="31" t="s">
        <v>3598</v>
      </c>
      <c r="K215" s="31" t="s">
        <v>9426</v>
      </c>
      <c r="L215" s="33" t="b">
        <v>0</v>
      </c>
      <c r="M215" s="34">
        <v>44704.355545104198</v>
      </c>
      <c r="N215" s="31" t="s">
        <v>9369</v>
      </c>
      <c r="O215" s="1" t="s">
        <v>6502</v>
      </c>
    </row>
    <row r="216" spans="1:15" x14ac:dyDescent="0.25">
      <c r="A216" s="31" t="s">
        <v>9739</v>
      </c>
      <c r="B216" s="31" t="s">
        <v>9385</v>
      </c>
      <c r="C216" s="31" t="s">
        <v>9740</v>
      </c>
      <c r="D216" s="31" t="s">
        <v>9344</v>
      </c>
      <c r="E216" s="31" t="s">
        <v>37</v>
      </c>
      <c r="F216" s="31"/>
      <c r="G216" s="31"/>
      <c r="H216" s="32">
        <v>60</v>
      </c>
      <c r="I216" s="31" t="s">
        <v>9361</v>
      </c>
      <c r="J216" s="31" t="s">
        <v>3801</v>
      </c>
      <c r="K216" s="31" t="s">
        <v>9741</v>
      </c>
      <c r="L216" s="33" t="b">
        <v>0</v>
      </c>
      <c r="M216" s="34">
        <v>44765.4395198727</v>
      </c>
      <c r="N216" s="31" t="s">
        <v>39</v>
      </c>
      <c r="O216" s="1" t="s">
        <v>13612</v>
      </c>
    </row>
    <row r="217" spans="1:15" x14ac:dyDescent="0.25">
      <c r="A217" s="31" t="s">
        <v>9742</v>
      </c>
      <c r="B217" s="31" t="s">
        <v>9385</v>
      </c>
      <c r="C217" s="31" t="s">
        <v>9743</v>
      </c>
      <c r="D217" s="31" t="s">
        <v>9344</v>
      </c>
      <c r="E217" s="31" t="s">
        <v>37</v>
      </c>
      <c r="F217" s="31"/>
      <c r="G217" s="31"/>
      <c r="H217" s="32">
        <v>60</v>
      </c>
      <c r="I217" s="31" t="s">
        <v>9446</v>
      </c>
      <c r="J217" s="31" t="s">
        <v>3801</v>
      </c>
      <c r="K217" s="31" t="s">
        <v>9447</v>
      </c>
      <c r="L217" s="33" t="b">
        <v>0</v>
      </c>
      <c r="M217" s="34">
        <v>44730.558077928203</v>
      </c>
      <c r="N217" s="31" t="s">
        <v>39</v>
      </c>
      <c r="O217" s="1" t="s">
        <v>6387</v>
      </c>
    </row>
    <row r="218" spans="1:15" x14ac:dyDescent="0.25">
      <c r="A218" s="31" t="s">
        <v>9744</v>
      </c>
      <c r="B218" s="31" t="s">
        <v>9394</v>
      </c>
      <c r="C218" s="31" t="s">
        <v>9745</v>
      </c>
      <c r="D218" s="31" t="s">
        <v>9348</v>
      </c>
      <c r="E218" s="31"/>
      <c r="F218" s="31"/>
      <c r="G218" s="31"/>
      <c r="H218" s="32"/>
      <c r="I218" s="31" t="s">
        <v>9405</v>
      </c>
      <c r="J218" s="31" t="s">
        <v>3598</v>
      </c>
      <c r="K218" s="31" t="s">
        <v>9406</v>
      </c>
      <c r="L218" s="33" t="b">
        <v>0</v>
      </c>
      <c r="M218" s="34">
        <v>44704.426683715297</v>
      </c>
      <c r="N218" s="31" t="s">
        <v>9369</v>
      </c>
      <c r="O218" s="1" t="s">
        <v>4640</v>
      </c>
    </row>
    <row r="219" spans="1:15" x14ac:dyDescent="0.25">
      <c r="A219" s="31" t="s">
        <v>9746</v>
      </c>
      <c r="B219" s="31" t="s">
        <v>9394</v>
      </c>
      <c r="C219" s="31" t="s">
        <v>9747</v>
      </c>
      <c r="D219" s="31" t="s">
        <v>9348</v>
      </c>
      <c r="E219" s="31"/>
      <c r="F219" s="31"/>
      <c r="G219" s="31"/>
      <c r="H219" s="32"/>
      <c r="I219" s="31" t="s">
        <v>9405</v>
      </c>
      <c r="J219" s="31" t="s">
        <v>3598</v>
      </c>
      <c r="K219" s="31" t="s">
        <v>9469</v>
      </c>
      <c r="L219" s="33" t="b">
        <v>0</v>
      </c>
      <c r="M219" s="34">
        <v>44704.481630474504</v>
      </c>
      <c r="N219" s="31" t="s">
        <v>9369</v>
      </c>
      <c r="O219" s="1" t="s">
        <v>5489</v>
      </c>
    </row>
    <row r="220" spans="1:15" x14ac:dyDescent="0.25">
      <c r="A220" s="31" t="s">
        <v>9748</v>
      </c>
      <c r="B220" s="31" t="s">
        <v>9394</v>
      </c>
      <c r="C220" s="31" t="s">
        <v>9749</v>
      </c>
      <c r="D220" s="31" t="s">
        <v>9348</v>
      </c>
      <c r="E220" s="31"/>
      <c r="F220" s="31"/>
      <c r="G220" s="31"/>
      <c r="H220" s="32"/>
      <c r="I220" s="31" t="s">
        <v>9391</v>
      </c>
      <c r="J220" s="31" t="s">
        <v>3598</v>
      </c>
      <c r="K220" s="31" t="s">
        <v>9396</v>
      </c>
      <c r="L220" s="33" t="b">
        <v>0</v>
      </c>
      <c r="M220" s="34">
        <v>44707.480174039403</v>
      </c>
      <c r="N220" s="31" t="s">
        <v>9369</v>
      </c>
      <c r="O220" s="1" t="s">
        <v>13613</v>
      </c>
    </row>
    <row r="221" spans="1:15" x14ac:dyDescent="0.25">
      <c r="A221" s="31" t="s">
        <v>9750</v>
      </c>
      <c r="B221" s="31" t="s">
        <v>9394</v>
      </c>
      <c r="C221" s="31" t="s">
        <v>9751</v>
      </c>
      <c r="D221" s="31" t="s">
        <v>9348</v>
      </c>
      <c r="E221" s="31"/>
      <c r="F221" s="31"/>
      <c r="G221" s="31"/>
      <c r="H221" s="32"/>
      <c r="I221" s="31" t="s">
        <v>9399</v>
      </c>
      <c r="J221" s="31" t="s">
        <v>3598</v>
      </c>
      <c r="K221" s="31" t="s">
        <v>9400</v>
      </c>
      <c r="L221" s="33" t="b">
        <v>0</v>
      </c>
      <c r="M221" s="34">
        <v>44707.636463773102</v>
      </c>
      <c r="N221" s="31" t="s">
        <v>9369</v>
      </c>
      <c r="O221" s="1" t="s">
        <v>4810</v>
      </c>
    </row>
    <row r="222" spans="1:15" x14ac:dyDescent="0.25">
      <c r="A222" s="31" t="s">
        <v>9752</v>
      </c>
      <c r="B222" s="31" t="s">
        <v>9389</v>
      </c>
      <c r="C222" s="31" t="s">
        <v>9702</v>
      </c>
      <c r="D222" s="31" t="s">
        <v>9348</v>
      </c>
      <c r="E222" s="31"/>
      <c r="F222" s="31"/>
      <c r="G222" s="31"/>
      <c r="H222" s="32"/>
      <c r="I222" s="31" t="s">
        <v>9391</v>
      </c>
      <c r="J222" s="31" t="s">
        <v>3598</v>
      </c>
      <c r="K222" s="31" t="s">
        <v>9392</v>
      </c>
      <c r="L222" s="33" t="b">
        <v>0</v>
      </c>
      <c r="M222" s="34">
        <v>44707.656102280103</v>
      </c>
      <c r="N222" s="31" t="s">
        <v>9369</v>
      </c>
      <c r="O222" s="1" t="s">
        <v>5413</v>
      </c>
    </row>
    <row r="223" spans="1:15" x14ac:dyDescent="0.25">
      <c r="A223" s="31" t="s">
        <v>9753</v>
      </c>
      <c r="B223" s="31" t="s">
        <v>9394</v>
      </c>
      <c r="C223" s="31" t="s">
        <v>9754</v>
      </c>
      <c r="D223" s="31" t="s">
        <v>9348</v>
      </c>
      <c r="E223" s="31"/>
      <c r="F223" s="31"/>
      <c r="G223" s="31"/>
      <c r="H223" s="32"/>
      <c r="I223" s="31" t="s">
        <v>9399</v>
      </c>
      <c r="J223" s="31" t="s">
        <v>3598</v>
      </c>
      <c r="K223" s="31" t="s">
        <v>9484</v>
      </c>
      <c r="L223" s="33" t="b">
        <v>0</v>
      </c>
      <c r="M223" s="34">
        <v>44707.643305937498</v>
      </c>
      <c r="N223" s="31" t="s">
        <v>9369</v>
      </c>
      <c r="O223" s="1" t="s">
        <v>13614</v>
      </c>
    </row>
    <row r="224" spans="1:15" x14ac:dyDescent="0.25">
      <c r="A224" s="31" t="s">
        <v>9755</v>
      </c>
      <c r="B224" s="31" t="s">
        <v>9394</v>
      </c>
      <c r="C224" s="31" t="s">
        <v>9756</v>
      </c>
      <c r="D224" s="31" t="s">
        <v>9348</v>
      </c>
      <c r="E224" s="31"/>
      <c r="F224" s="31"/>
      <c r="G224" s="31"/>
      <c r="H224" s="32"/>
      <c r="I224" s="31" t="s">
        <v>9399</v>
      </c>
      <c r="J224" s="31" t="s">
        <v>3598</v>
      </c>
      <c r="K224" s="31" t="s">
        <v>9597</v>
      </c>
      <c r="L224" s="33" t="b">
        <v>1</v>
      </c>
      <c r="M224" s="34">
        <v>44704.399406446799</v>
      </c>
      <c r="N224" s="31" t="s">
        <v>9369</v>
      </c>
      <c r="O224" s="1" t="s">
        <v>13615</v>
      </c>
    </row>
    <row r="225" spans="1:15" x14ac:dyDescent="0.25">
      <c r="A225" s="31" t="s">
        <v>9757</v>
      </c>
      <c r="B225" s="31" t="s">
        <v>9394</v>
      </c>
      <c r="C225" s="31" t="s">
        <v>9758</v>
      </c>
      <c r="D225" s="31" t="s">
        <v>9348</v>
      </c>
      <c r="E225" s="31"/>
      <c r="F225" s="31"/>
      <c r="G225" s="31"/>
      <c r="H225" s="32"/>
      <c r="I225" s="31" t="s">
        <v>9405</v>
      </c>
      <c r="J225" s="31" t="s">
        <v>3598</v>
      </c>
      <c r="K225" s="31" t="s">
        <v>9412</v>
      </c>
      <c r="L225" s="33" t="b">
        <v>0</v>
      </c>
      <c r="M225" s="34">
        <v>44704.320434490699</v>
      </c>
      <c r="N225" s="31" t="s">
        <v>9369</v>
      </c>
      <c r="O225" s="1" t="s">
        <v>13616</v>
      </c>
    </row>
    <row r="226" spans="1:15" x14ac:dyDescent="0.25">
      <c r="A226" s="31" t="s">
        <v>9759</v>
      </c>
      <c r="B226" s="31" t="s">
        <v>5036</v>
      </c>
      <c r="C226" s="31" t="s">
        <v>9760</v>
      </c>
      <c r="D226" s="31" t="s">
        <v>9348</v>
      </c>
      <c r="E226" s="31"/>
      <c r="F226" s="31"/>
      <c r="G226" s="31"/>
      <c r="H226" s="32"/>
      <c r="I226" s="31" t="s">
        <v>9405</v>
      </c>
      <c r="J226" s="31" t="s">
        <v>3598</v>
      </c>
      <c r="K226" s="31" t="s">
        <v>9406</v>
      </c>
      <c r="L226" s="33" t="b">
        <v>0</v>
      </c>
      <c r="M226" s="34">
        <v>44704.4270020486</v>
      </c>
      <c r="N226" s="31" t="s">
        <v>9369</v>
      </c>
      <c r="O226" s="1" t="s">
        <v>5035</v>
      </c>
    </row>
    <row r="227" spans="1:15" x14ac:dyDescent="0.25">
      <c r="A227" s="31" t="s">
        <v>9761</v>
      </c>
      <c r="B227" s="31" t="s">
        <v>9394</v>
      </c>
      <c r="C227" s="31" t="s">
        <v>9762</v>
      </c>
      <c r="D227" s="31" t="s">
        <v>9348</v>
      </c>
      <c r="E227" s="31"/>
      <c r="F227" s="31"/>
      <c r="G227" s="31"/>
      <c r="H227" s="32"/>
      <c r="I227" s="31" t="s">
        <v>9405</v>
      </c>
      <c r="J227" s="31" t="s">
        <v>3598</v>
      </c>
      <c r="K227" s="31" t="s">
        <v>9406</v>
      </c>
      <c r="L227" s="33" t="b">
        <v>0</v>
      </c>
      <c r="M227" s="34">
        <v>44704.4280480671</v>
      </c>
      <c r="N227" s="31" t="s">
        <v>9369</v>
      </c>
      <c r="O227" s="1" t="s">
        <v>5472</v>
      </c>
    </row>
    <row r="228" spans="1:15" x14ac:dyDescent="0.25">
      <c r="A228" s="31" t="s">
        <v>9763</v>
      </c>
      <c r="B228" s="31" t="s">
        <v>9394</v>
      </c>
      <c r="C228" s="31" t="s">
        <v>9764</v>
      </c>
      <c r="D228" s="31" t="s">
        <v>9348</v>
      </c>
      <c r="E228" s="31"/>
      <c r="F228" s="31"/>
      <c r="G228" s="31"/>
      <c r="H228" s="32"/>
      <c r="I228" s="31" t="s">
        <v>9405</v>
      </c>
      <c r="J228" s="31" t="s">
        <v>3598</v>
      </c>
      <c r="K228" s="31" t="s">
        <v>9426</v>
      </c>
      <c r="L228" s="33" t="b">
        <v>0</v>
      </c>
      <c r="M228" s="34">
        <v>44704.356268252297</v>
      </c>
      <c r="N228" s="31" t="s">
        <v>9369</v>
      </c>
      <c r="O228" s="1" t="s">
        <v>13617</v>
      </c>
    </row>
    <row r="229" spans="1:15" x14ac:dyDescent="0.25">
      <c r="A229" s="31" t="s">
        <v>9765</v>
      </c>
      <c r="B229" s="31" t="s">
        <v>9394</v>
      </c>
      <c r="C229" s="31" t="s">
        <v>9766</v>
      </c>
      <c r="D229" s="31" t="s">
        <v>9348</v>
      </c>
      <c r="E229" s="31"/>
      <c r="F229" s="31"/>
      <c r="G229" s="31"/>
      <c r="H229" s="32"/>
      <c r="I229" s="31" t="s">
        <v>9405</v>
      </c>
      <c r="J229" s="31" t="s">
        <v>3598</v>
      </c>
      <c r="K229" s="31" t="s">
        <v>9412</v>
      </c>
      <c r="L229" s="33" t="b">
        <v>0</v>
      </c>
      <c r="M229" s="34">
        <v>44704.3209055556</v>
      </c>
      <c r="N229" s="31" t="s">
        <v>9369</v>
      </c>
      <c r="O229" s="1" t="s">
        <v>4299</v>
      </c>
    </row>
    <row r="230" spans="1:15" x14ac:dyDescent="0.25">
      <c r="A230" s="31" t="s">
        <v>9767</v>
      </c>
      <c r="B230" s="31" t="s">
        <v>9389</v>
      </c>
      <c r="C230" s="31" t="s">
        <v>9768</v>
      </c>
      <c r="D230" s="31" t="s">
        <v>9348</v>
      </c>
      <c r="E230" s="31"/>
      <c r="F230" s="31"/>
      <c r="G230" s="31"/>
      <c r="H230" s="32"/>
      <c r="I230" s="31" t="s">
        <v>9391</v>
      </c>
      <c r="J230" s="31" t="s">
        <v>3598</v>
      </c>
      <c r="K230" s="31" t="s">
        <v>9443</v>
      </c>
      <c r="L230" s="33" t="b">
        <v>0</v>
      </c>
      <c r="M230" s="34">
        <v>44707.352119756899</v>
      </c>
      <c r="N230" s="31" t="s">
        <v>9369</v>
      </c>
      <c r="O230" s="1" t="s">
        <v>13618</v>
      </c>
    </row>
    <row r="231" spans="1:15" x14ac:dyDescent="0.25">
      <c r="A231" s="31" t="s">
        <v>9769</v>
      </c>
      <c r="B231" s="31" t="s">
        <v>9394</v>
      </c>
      <c r="C231" s="31" t="s">
        <v>9770</v>
      </c>
      <c r="D231" s="31" t="s">
        <v>9348</v>
      </c>
      <c r="E231" s="31"/>
      <c r="F231" s="31"/>
      <c r="G231" s="31"/>
      <c r="H231" s="32"/>
      <c r="I231" s="31" t="s">
        <v>9405</v>
      </c>
      <c r="J231" s="31" t="s">
        <v>3598</v>
      </c>
      <c r="K231" s="31" t="s">
        <v>9469</v>
      </c>
      <c r="L231" s="33" t="b">
        <v>0</v>
      </c>
      <c r="M231" s="34">
        <v>44704.482038923597</v>
      </c>
      <c r="N231" s="31" t="s">
        <v>9369</v>
      </c>
      <c r="O231" s="1" t="s">
        <v>13619</v>
      </c>
    </row>
    <row r="232" spans="1:15" x14ac:dyDescent="0.25">
      <c r="A232" s="31" t="s">
        <v>9771</v>
      </c>
      <c r="B232" s="31" t="s">
        <v>9394</v>
      </c>
      <c r="C232" s="31" t="s">
        <v>9772</v>
      </c>
      <c r="D232" s="31" t="s">
        <v>9348</v>
      </c>
      <c r="E232" s="31"/>
      <c r="F232" s="31"/>
      <c r="G232" s="31"/>
      <c r="H232" s="32"/>
      <c r="I232" s="31" t="s">
        <v>9391</v>
      </c>
      <c r="J232" s="31" t="s">
        <v>3598</v>
      </c>
      <c r="K232" s="31" t="s">
        <v>9466</v>
      </c>
      <c r="L232" s="33" t="b">
        <v>0</v>
      </c>
      <c r="M232" s="34">
        <v>44705.6153871528</v>
      </c>
      <c r="N232" s="31" t="s">
        <v>9369</v>
      </c>
      <c r="O232" s="1" t="s">
        <v>6598</v>
      </c>
    </row>
    <row r="233" spans="1:15" x14ac:dyDescent="0.25">
      <c r="A233" s="31" t="s">
        <v>9773</v>
      </c>
      <c r="B233" s="31" t="s">
        <v>9394</v>
      </c>
      <c r="C233" s="31" t="s">
        <v>9774</v>
      </c>
      <c r="D233" s="31" t="s">
        <v>9348</v>
      </c>
      <c r="E233" s="31"/>
      <c r="F233" s="31"/>
      <c r="G233" s="31"/>
      <c r="H233" s="32"/>
      <c r="I233" s="31" t="s">
        <v>9405</v>
      </c>
      <c r="J233" s="31" t="s">
        <v>3598</v>
      </c>
      <c r="K233" s="31" t="s">
        <v>9412</v>
      </c>
      <c r="L233" s="33" t="b">
        <v>0</v>
      </c>
      <c r="M233" s="34">
        <v>44704.3212482292</v>
      </c>
      <c r="N233" s="31" t="s">
        <v>9369</v>
      </c>
      <c r="O233" s="1" t="s">
        <v>4760</v>
      </c>
    </row>
    <row r="234" spans="1:15" ht="21" x14ac:dyDescent="0.25">
      <c r="A234" s="31" t="s">
        <v>9775</v>
      </c>
      <c r="B234" s="31" t="s">
        <v>9394</v>
      </c>
      <c r="C234" s="35" t="s">
        <v>9776</v>
      </c>
      <c r="D234" s="31" t="s">
        <v>9348</v>
      </c>
      <c r="E234" s="31"/>
      <c r="F234" s="31"/>
      <c r="G234" s="31"/>
      <c r="H234" s="32"/>
      <c r="I234" s="31" t="s">
        <v>9405</v>
      </c>
      <c r="J234" s="31" t="s">
        <v>3598</v>
      </c>
      <c r="K234" s="31" t="s">
        <v>9469</v>
      </c>
      <c r="L234" s="33" t="b">
        <v>0</v>
      </c>
      <c r="M234" s="34">
        <v>44704.484261724501</v>
      </c>
      <c r="N234" s="31" t="s">
        <v>9369</v>
      </c>
      <c r="O234" s="1" t="s">
        <v>13620</v>
      </c>
    </row>
    <row r="235" spans="1:15" x14ac:dyDescent="0.25">
      <c r="A235" s="31" t="s">
        <v>9777</v>
      </c>
      <c r="B235" s="31" t="s">
        <v>9394</v>
      </c>
      <c r="C235" s="31" t="s">
        <v>9778</v>
      </c>
      <c r="D235" s="31" t="s">
        <v>9348</v>
      </c>
      <c r="E235" s="31"/>
      <c r="F235" s="31"/>
      <c r="G235" s="31"/>
      <c r="H235" s="32"/>
      <c r="I235" s="31" t="s">
        <v>9405</v>
      </c>
      <c r="J235" s="31" t="s">
        <v>3598</v>
      </c>
      <c r="K235" s="31" t="s">
        <v>9412</v>
      </c>
      <c r="L235" s="33" t="b">
        <v>0</v>
      </c>
      <c r="M235" s="34">
        <v>44704.321579745403</v>
      </c>
      <c r="N235" s="31" t="s">
        <v>9369</v>
      </c>
      <c r="O235" s="1" t="s">
        <v>13621</v>
      </c>
    </row>
    <row r="236" spans="1:15" x14ac:dyDescent="0.25">
      <c r="A236" s="31" t="s">
        <v>9779</v>
      </c>
      <c r="B236" s="31" t="s">
        <v>9394</v>
      </c>
      <c r="C236" s="31" t="s">
        <v>9780</v>
      </c>
      <c r="D236" s="31" t="s">
        <v>9348</v>
      </c>
      <c r="E236" s="31"/>
      <c r="F236" s="31"/>
      <c r="G236" s="31"/>
      <c r="H236" s="32"/>
      <c r="I236" s="31" t="s">
        <v>9405</v>
      </c>
      <c r="J236" s="31" t="s">
        <v>3598</v>
      </c>
      <c r="K236" s="31" t="s">
        <v>9426</v>
      </c>
      <c r="L236" s="33" t="b">
        <v>0</v>
      </c>
      <c r="M236" s="34">
        <v>44704.356606863403</v>
      </c>
      <c r="N236" s="31" t="s">
        <v>9369</v>
      </c>
      <c r="O236" s="1" t="s">
        <v>13622</v>
      </c>
    </row>
    <row r="237" spans="1:15" x14ac:dyDescent="0.25">
      <c r="A237" s="31" t="s">
        <v>9781</v>
      </c>
      <c r="B237" s="31" t="s">
        <v>9394</v>
      </c>
      <c r="C237" s="31" t="s">
        <v>9782</v>
      </c>
      <c r="D237" s="31" t="s">
        <v>9348</v>
      </c>
      <c r="E237" s="31"/>
      <c r="F237" s="31"/>
      <c r="G237" s="31"/>
      <c r="H237" s="32"/>
      <c r="I237" s="31" t="s">
        <v>9405</v>
      </c>
      <c r="J237" s="31" t="s">
        <v>3598</v>
      </c>
      <c r="K237" s="31" t="s">
        <v>9426</v>
      </c>
      <c r="L237" s="33" t="b">
        <v>0</v>
      </c>
      <c r="M237" s="34">
        <v>44704.356934409698</v>
      </c>
      <c r="N237" s="31" t="s">
        <v>9369</v>
      </c>
      <c r="O237" s="1" t="s">
        <v>13623</v>
      </c>
    </row>
    <row r="238" spans="1:15" x14ac:dyDescent="0.25">
      <c r="A238" s="31" t="s">
        <v>9783</v>
      </c>
      <c r="B238" s="31" t="s">
        <v>9394</v>
      </c>
      <c r="C238" s="31" t="s">
        <v>9784</v>
      </c>
      <c r="D238" s="31" t="s">
        <v>9348</v>
      </c>
      <c r="E238" s="31"/>
      <c r="F238" s="31"/>
      <c r="G238" s="31"/>
      <c r="H238" s="32"/>
      <c r="I238" s="31" t="s">
        <v>9399</v>
      </c>
      <c r="J238" s="31" t="s">
        <v>3598</v>
      </c>
      <c r="K238" s="31" t="s">
        <v>9597</v>
      </c>
      <c r="L238" s="33" t="b">
        <v>0</v>
      </c>
      <c r="M238" s="34">
        <v>44704.404597800902</v>
      </c>
      <c r="N238" s="31" t="s">
        <v>9369</v>
      </c>
      <c r="O238" s="1" t="s">
        <v>13624</v>
      </c>
    </row>
    <row r="239" spans="1:15" x14ac:dyDescent="0.25">
      <c r="A239" s="31" t="s">
        <v>9785</v>
      </c>
      <c r="B239" s="31" t="s">
        <v>9394</v>
      </c>
      <c r="C239" s="31" t="s">
        <v>9786</v>
      </c>
      <c r="D239" s="31" t="s">
        <v>9348</v>
      </c>
      <c r="E239" s="31"/>
      <c r="F239" s="31"/>
      <c r="G239" s="31"/>
      <c r="H239" s="32"/>
      <c r="I239" s="31" t="s">
        <v>9405</v>
      </c>
      <c r="J239" s="31" t="s">
        <v>3598</v>
      </c>
      <c r="K239" s="31" t="s">
        <v>9469</v>
      </c>
      <c r="L239" s="33" t="b">
        <v>0</v>
      </c>
      <c r="M239" s="34">
        <v>44704.488276967597</v>
      </c>
      <c r="N239" s="31" t="s">
        <v>9369</v>
      </c>
      <c r="O239" s="1" t="s">
        <v>5873</v>
      </c>
    </row>
    <row r="240" spans="1:15" x14ac:dyDescent="0.25">
      <c r="A240" s="31" t="s">
        <v>9787</v>
      </c>
      <c r="B240" s="31" t="s">
        <v>9394</v>
      </c>
      <c r="C240" s="31" t="s">
        <v>9788</v>
      </c>
      <c r="D240" s="31" t="s">
        <v>9348</v>
      </c>
      <c r="E240" s="31"/>
      <c r="F240" s="31"/>
      <c r="G240" s="31"/>
      <c r="H240" s="32"/>
      <c r="I240" s="31" t="s">
        <v>9391</v>
      </c>
      <c r="J240" s="31" t="s">
        <v>3598</v>
      </c>
      <c r="K240" s="31" t="s">
        <v>9396</v>
      </c>
      <c r="L240" s="33" t="b">
        <v>0</v>
      </c>
      <c r="M240" s="34">
        <v>44707.480335648201</v>
      </c>
      <c r="N240" s="31" t="s">
        <v>9369</v>
      </c>
      <c r="O240" s="1" t="s">
        <v>13625</v>
      </c>
    </row>
    <row r="241" spans="1:15" x14ac:dyDescent="0.25">
      <c r="A241" s="31" t="s">
        <v>9789</v>
      </c>
      <c r="B241" s="31" t="s">
        <v>9394</v>
      </c>
      <c r="C241" s="31" t="s">
        <v>9790</v>
      </c>
      <c r="D241" s="31" t="s">
        <v>9348</v>
      </c>
      <c r="E241" s="31"/>
      <c r="F241" s="31"/>
      <c r="G241" s="31"/>
      <c r="H241" s="32"/>
      <c r="I241" s="31" t="s">
        <v>9405</v>
      </c>
      <c r="J241" s="31" t="s">
        <v>3598</v>
      </c>
      <c r="K241" s="31" t="s">
        <v>9469</v>
      </c>
      <c r="L241" s="33" t="b">
        <v>0</v>
      </c>
      <c r="M241" s="34">
        <v>44704.489810300904</v>
      </c>
      <c r="N241" s="31" t="s">
        <v>9369</v>
      </c>
      <c r="O241" s="1" t="s">
        <v>5949</v>
      </c>
    </row>
    <row r="242" spans="1:15" x14ac:dyDescent="0.25">
      <c r="A242" s="31" t="s">
        <v>9791</v>
      </c>
      <c r="B242" s="31" t="s">
        <v>9394</v>
      </c>
      <c r="C242" s="31" t="s">
        <v>9792</v>
      </c>
      <c r="D242" s="31" t="s">
        <v>9348</v>
      </c>
      <c r="E242" s="31"/>
      <c r="F242" s="31"/>
      <c r="G242" s="31"/>
      <c r="H242" s="32"/>
      <c r="I242" s="31" t="s">
        <v>9399</v>
      </c>
      <c r="J242" s="31" t="s">
        <v>3598</v>
      </c>
      <c r="K242" s="31" t="s">
        <v>9455</v>
      </c>
      <c r="L242" s="33" t="b">
        <v>0</v>
      </c>
      <c r="M242" s="34">
        <v>44702.631884178198</v>
      </c>
      <c r="N242" s="31" t="s">
        <v>9369</v>
      </c>
      <c r="O242" s="1" t="s">
        <v>5977</v>
      </c>
    </row>
    <row r="243" spans="1:15" x14ac:dyDescent="0.25">
      <c r="A243" s="31" t="s">
        <v>9793</v>
      </c>
      <c r="B243" s="31" t="s">
        <v>9394</v>
      </c>
      <c r="C243" s="31" t="s">
        <v>9794</v>
      </c>
      <c r="D243" s="31" t="s">
        <v>9348</v>
      </c>
      <c r="E243" s="31"/>
      <c r="F243" s="31"/>
      <c r="G243" s="31"/>
      <c r="H243" s="32"/>
      <c r="I243" s="31" t="s">
        <v>9405</v>
      </c>
      <c r="J243" s="31" t="s">
        <v>3598</v>
      </c>
      <c r="K243" s="31" t="s">
        <v>9406</v>
      </c>
      <c r="L243" s="33" t="b">
        <v>0</v>
      </c>
      <c r="M243" s="34">
        <v>44704.428616169003</v>
      </c>
      <c r="N243" s="31" t="s">
        <v>9369</v>
      </c>
      <c r="O243" s="1" t="s">
        <v>6101</v>
      </c>
    </row>
    <row r="244" spans="1:15" x14ac:dyDescent="0.25">
      <c r="A244" s="31" t="s">
        <v>9795</v>
      </c>
      <c r="B244" s="31" t="s">
        <v>9394</v>
      </c>
      <c r="C244" s="31" t="s">
        <v>9796</v>
      </c>
      <c r="D244" s="31" t="s">
        <v>9348</v>
      </c>
      <c r="E244" s="31"/>
      <c r="F244" s="31"/>
      <c r="G244" s="31"/>
      <c r="H244" s="32"/>
      <c r="I244" s="31" t="s">
        <v>9405</v>
      </c>
      <c r="J244" s="31" t="s">
        <v>3598</v>
      </c>
      <c r="K244" s="31" t="s">
        <v>9406</v>
      </c>
      <c r="L244" s="33" t="b">
        <v>0</v>
      </c>
      <c r="M244" s="34">
        <v>44704.428985914397</v>
      </c>
      <c r="N244" s="31" t="s">
        <v>9369</v>
      </c>
      <c r="O244" s="1" t="s">
        <v>4613</v>
      </c>
    </row>
    <row r="245" spans="1:15" x14ac:dyDescent="0.25">
      <c r="A245" s="31" t="s">
        <v>9797</v>
      </c>
      <c r="B245" s="31" t="s">
        <v>9394</v>
      </c>
      <c r="C245" s="31" t="s">
        <v>9798</v>
      </c>
      <c r="D245" s="31" t="s">
        <v>9348</v>
      </c>
      <c r="E245" s="31"/>
      <c r="F245" s="31"/>
      <c r="G245" s="31"/>
      <c r="H245" s="32"/>
      <c r="I245" s="31" t="s">
        <v>9405</v>
      </c>
      <c r="J245" s="31" t="s">
        <v>3598</v>
      </c>
      <c r="K245" s="31" t="s">
        <v>9406</v>
      </c>
      <c r="L245" s="33" t="b">
        <v>0</v>
      </c>
      <c r="M245" s="34">
        <v>44704.429278206</v>
      </c>
      <c r="N245" s="31" t="s">
        <v>9369</v>
      </c>
      <c r="O245" s="1" t="s">
        <v>7569</v>
      </c>
    </row>
    <row r="246" spans="1:15" x14ac:dyDescent="0.25">
      <c r="A246" s="31" t="s">
        <v>9799</v>
      </c>
      <c r="B246" s="31" t="s">
        <v>9394</v>
      </c>
      <c r="C246" s="31" t="s">
        <v>6092</v>
      </c>
      <c r="D246" s="31" t="s">
        <v>9348</v>
      </c>
      <c r="E246" s="31"/>
      <c r="F246" s="31"/>
      <c r="G246" s="31"/>
      <c r="H246" s="32"/>
      <c r="I246" s="31" t="s">
        <v>9399</v>
      </c>
      <c r="J246" s="31" t="s">
        <v>3598</v>
      </c>
      <c r="K246" s="31" t="s">
        <v>9400</v>
      </c>
      <c r="L246" s="33" t="b">
        <v>0</v>
      </c>
      <c r="M246" s="34">
        <v>44707.581040046301</v>
      </c>
      <c r="N246" s="31" t="s">
        <v>9369</v>
      </c>
      <c r="O246" s="1" t="s">
        <v>6091</v>
      </c>
    </row>
    <row r="247" spans="1:15" x14ac:dyDescent="0.25">
      <c r="A247" s="31" t="s">
        <v>9800</v>
      </c>
      <c r="B247" s="31" t="s">
        <v>9394</v>
      </c>
      <c r="C247" s="31" t="s">
        <v>9801</v>
      </c>
      <c r="D247" s="31" t="s">
        <v>9348</v>
      </c>
      <c r="E247" s="31"/>
      <c r="F247" s="31"/>
      <c r="G247" s="31"/>
      <c r="H247" s="32"/>
      <c r="I247" s="31" t="s">
        <v>9405</v>
      </c>
      <c r="J247" s="31" t="s">
        <v>3598</v>
      </c>
      <c r="K247" s="31" t="s">
        <v>9426</v>
      </c>
      <c r="L247" s="33" t="b">
        <v>0</v>
      </c>
      <c r="M247" s="34">
        <v>44704.379913344899</v>
      </c>
      <c r="N247" s="31" t="s">
        <v>9369</v>
      </c>
      <c r="O247" s="1" t="s">
        <v>13626</v>
      </c>
    </row>
    <row r="248" spans="1:15" x14ac:dyDescent="0.25">
      <c r="A248" s="31" t="s">
        <v>9802</v>
      </c>
      <c r="B248" s="31" t="s">
        <v>9389</v>
      </c>
      <c r="C248" s="31" t="s">
        <v>9803</v>
      </c>
      <c r="D248" s="31" t="s">
        <v>9348</v>
      </c>
      <c r="E248" s="31"/>
      <c r="F248" s="31"/>
      <c r="G248" s="31"/>
      <c r="H248" s="32"/>
      <c r="I248" s="31" t="s">
        <v>9391</v>
      </c>
      <c r="J248" s="31" t="s">
        <v>3598</v>
      </c>
      <c r="K248" s="31" t="s">
        <v>9392</v>
      </c>
      <c r="L248" s="33" t="b">
        <v>0</v>
      </c>
      <c r="M248" s="34">
        <v>44707.656263807898</v>
      </c>
      <c r="N248" s="31" t="s">
        <v>9369</v>
      </c>
      <c r="O248" s="1" t="s">
        <v>6292</v>
      </c>
    </row>
    <row r="249" spans="1:15" x14ac:dyDescent="0.25">
      <c r="A249" s="31" t="s">
        <v>9804</v>
      </c>
      <c r="B249" s="31" t="s">
        <v>9394</v>
      </c>
      <c r="C249" s="31" t="s">
        <v>9805</v>
      </c>
      <c r="D249" s="31" t="s">
        <v>9348</v>
      </c>
      <c r="E249" s="31"/>
      <c r="F249" s="31"/>
      <c r="G249" s="31"/>
      <c r="H249" s="32"/>
      <c r="I249" s="31" t="s">
        <v>9399</v>
      </c>
      <c r="J249" s="31" t="s">
        <v>3598</v>
      </c>
      <c r="K249" s="31" t="s">
        <v>9455</v>
      </c>
      <c r="L249" s="33" t="b">
        <v>0</v>
      </c>
      <c r="M249" s="34">
        <v>44702.6322474884</v>
      </c>
      <c r="N249" s="31" t="s">
        <v>9369</v>
      </c>
      <c r="O249" s="1" t="s">
        <v>13627</v>
      </c>
    </row>
    <row r="250" spans="1:15" x14ac:dyDescent="0.25">
      <c r="A250" s="31" t="s">
        <v>9806</v>
      </c>
      <c r="B250" s="31" t="s">
        <v>9394</v>
      </c>
      <c r="C250" s="31" t="s">
        <v>9807</v>
      </c>
      <c r="D250" s="31" t="s">
        <v>9348</v>
      </c>
      <c r="E250" s="31"/>
      <c r="F250" s="31"/>
      <c r="G250" s="31"/>
      <c r="H250" s="32"/>
      <c r="I250" s="31" t="s">
        <v>9405</v>
      </c>
      <c r="J250" s="31" t="s">
        <v>3598</v>
      </c>
      <c r="K250" s="31" t="s">
        <v>9412</v>
      </c>
      <c r="L250" s="33" t="b">
        <v>0</v>
      </c>
      <c r="M250" s="34">
        <v>44704.321952893501</v>
      </c>
      <c r="N250" s="31" t="s">
        <v>9369</v>
      </c>
      <c r="O250" s="1" t="s">
        <v>13628</v>
      </c>
    </row>
    <row r="251" spans="1:15" x14ac:dyDescent="0.25">
      <c r="A251" s="31" t="s">
        <v>9808</v>
      </c>
      <c r="B251" s="31" t="s">
        <v>9394</v>
      </c>
      <c r="C251" s="31" t="s">
        <v>9809</v>
      </c>
      <c r="D251" s="31" t="s">
        <v>9348</v>
      </c>
      <c r="E251" s="31"/>
      <c r="F251" s="31"/>
      <c r="G251" s="31"/>
      <c r="H251" s="32"/>
      <c r="I251" s="31" t="s">
        <v>9399</v>
      </c>
      <c r="J251" s="31" t="s">
        <v>3598</v>
      </c>
      <c r="K251" s="31" t="s">
        <v>9400</v>
      </c>
      <c r="L251" s="33" t="b">
        <v>0</v>
      </c>
      <c r="M251" s="34">
        <v>44707.581215590297</v>
      </c>
      <c r="N251" s="31" t="s">
        <v>9369</v>
      </c>
      <c r="O251" s="1" t="s">
        <v>5321</v>
      </c>
    </row>
    <row r="252" spans="1:15" x14ac:dyDescent="0.25">
      <c r="A252" s="31" t="s">
        <v>9810</v>
      </c>
      <c r="B252" s="31" t="s">
        <v>9394</v>
      </c>
      <c r="C252" s="31" t="s">
        <v>9811</v>
      </c>
      <c r="D252" s="31" t="s">
        <v>9348</v>
      </c>
      <c r="E252" s="31"/>
      <c r="F252" s="31"/>
      <c r="G252" s="31"/>
      <c r="H252" s="32"/>
      <c r="I252" s="31" t="s">
        <v>9405</v>
      </c>
      <c r="J252" s="31" t="s">
        <v>3598</v>
      </c>
      <c r="K252" s="31" t="s">
        <v>9406</v>
      </c>
      <c r="L252" s="33" t="b">
        <v>0</v>
      </c>
      <c r="M252" s="34">
        <v>44704.429711886602</v>
      </c>
      <c r="N252" s="31" t="s">
        <v>9369</v>
      </c>
      <c r="O252" s="1" t="s">
        <v>5430</v>
      </c>
    </row>
    <row r="253" spans="1:15" x14ac:dyDescent="0.25">
      <c r="A253" s="31" t="s">
        <v>9812</v>
      </c>
      <c r="B253" s="31" t="s">
        <v>9394</v>
      </c>
      <c r="C253" s="31" t="s">
        <v>9580</v>
      </c>
      <c r="D253" s="31" t="s">
        <v>9348</v>
      </c>
      <c r="E253" s="31"/>
      <c r="F253" s="31"/>
      <c r="G253" s="31"/>
      <c r="H253" s="32"/>
      <c r="I253" s="31" t="s">
        <v>9405</v>
      </c>
      <c r="J253" s="31" t="s">
        <v>3598</v>
      </c>
      <c r="K253" s="31" t="s">
        <v>9406</v>
      </c>
      <c r="L253" s="33" t="b">
        <v>0</v>
      </c>
      <c r="M253" s="34">
        <v>44704.430119444398</v>
      </c>
      <c r="N253" s="31" t="s">
        <v>9369</v>
      </c>
      <c r="O253" s="1" t="s">
        <v>8297</v>
      </c>
    </row>
    <row r="254" spans="1:15" x14ac:dyDescent="0.25">
      <c r="A254" s="31" t="s">
        <v>9813</v>
      </c>
      <c r="B254" s="31" t="s">
        <v>9394</v>
      </c>
      <c r="C254" s="31" t="s">
        <v>9814</v>
      </c>
      <c r="D254" s="31" t="s">
        <v>9348</v>
      </c>
      <c r="E254" s="31"/>
      <c r="F254" s="31"/>
      <c r="G254" s="31"/>
      <c r="H254" s="32"/>
      <c r="I254" s="31" t="s">
        <v>9391</v>
      </c>
      <c r="J254" s="31" t="s">
        <v>3598</v>
      </c>
      <c r="K254" s="31" t="s">
        <v>9396</v>
      </c>
      <c r="L254" s="33" t="b">
        <v>0</v>
      </c>
      <c r="M254" s="34">
        <v>44707.480494675903</v>
      </c>
      <c r="N254" s="31" t="s">
        <v>9369</v>
      </c>
      <c r="O254" s="1" t="s">
        <v>4445</v>
      </c>
    </row>
    <row r="255" spans="1:15" x14ac:dyDescent="0.25">
      <c r="A255" s="31" t="s">
        <v>9815</v>
      </c>
      <c r="B255" s="31" t="s">
        <v>9394</v>
      </c>
      <c r="C255" s="31" t="s">
        <v>9816</v>
      </c>
      <c r="D255" s="31" t="s">
        <v>9348</v>
      </c>
      <c r="E255" s="31"/>
      <c r="F255" s="31"/>
      <c r="G255" s="31"/>
      <c r="H255" s="32"/>
      <c r="I255" s="31" t="s">
        <v>9405</v>
      </c>
      <c r="J255" s="31" t="s">
        <v>3598</v>
      </c>
      <c r="K255" s="31" t="s">
        <v>9469</v>
      </c>
      <c r="L255" s="33" t="b">
        <v>0</v>
      </c>
      <c r="M255" s="34">
        <v>44704.4907439815</v>
      </c>
      <c r="N255" s="31" t="s">
        <v>9369</v>
      </c>
      <c r="O255" s="1" t="s">
        <v>5868</v>
      </c>
    </row>
    <row r="256" spans="1:15" x14ac:dyDescent="0.25">
      <c r="A256" s="31" t="s">
        <v>9817</v>
      </c>
      <c r="B256" s="31" t="s">
        <v>9394</v>
      </c>
      <c r="C256" s="31" t="s">
        <v>9818</v>
      </c>
      <c r="D256" s="31" t="s">
        <v>9348</v>
      </c>
      <c r="E256" s="31"/>
      <c r="F256" s="31"/>
      <c r="G256" s="31"/>
      <c r="H256" s="32"/>
      <c r="I256" s="31" t="s">
        <v>9391</v>
      </c>
      <c r="J256" s="31" t="s">
        <v>3598</v>
      </c>
      <c r="K256" s="31" t="s">
        <v>9396</v>
      </c>
      <c r="L256" s="33" t="b">
        <v>0</v>
      </c>
      <c r="M256" s="34">
        <v>44707.480670057899</v>
      </c>
      <c r="N256" s="31" t="s">
        <v>9369</v>
      </c>
      <c r="O256" s="1" t="s">
        <v>4576</v>
      </c>
    </row>
    <row r="257" spans="1:15" x14ac:dyDescent="0.25">
      <c r="A257" s="31" t="s">
        <v>9819</v>
      </c>
      <c r="B257" s="31" t="s">
        <v>9394</v>
      </c>
      <c r="C257" s="31" t="s">
        <v>9820</v>
      </c>
      <c r="D257" s="31" t="s">
        <v>9348</v>
      </c>
      <c r="E257" s="31"/>
      <c r="F257" s="31"/>
      <c r="G257" s="31"/>
      <c r="H257" s="32"/>
      <c r="I257" s="31" t="s">
        <v>9405</v>
      </c>
      <c r="J257" s="31" t="s">
        <v>3598</v>
      </c>
      <c r="K257" s="31" t="s">
        <v>9469</v>
      </c>
      <c r="L257" s="33" t="b">
        <v>0</v>
      </c>
      <c r="M257" s="34">
        <v>44704.491187118103</v>
      </c>
      <c r="N257" s="31" t="s">
        <v>9369</v>
      </c>
      <c r="O257" s="1" t="s">
        <v>13629</v>
      </c>
    </row>
    <row r="258" spans="1:15" x14ac:dyDescent="0.25">
      <c r="A258" s="31" t="s">
        <v>9821</v>
      </c>
      <c r="B258" s="31" t="s">
        <v>9394</v>
      </c>
      <c r="C258" s="31" t="s">
        <v>9822</v>
      </c>
      <c r="D258" s="31" t="s">
        <v>9348</v>
      </c>
      <c r="E258" s="31"/>
      <c r="F258" s="31"/>
      <c r="G258" s="31"/>
      <c r="H258" s="32"/>
      <c r="I258" s="31" t="s">
        <v>9399</v>
      </c>
      <c r="J258" s="31" t="s">
        <v>3598</v>
      </c>
      <c r="K258" s="31" t="s">
        <v>9455</v>
      </c>
      <c r="L258" s="33" t="b">
        <v>0</v>
      </c>
      <c r="M258" s="34">
        <v>44702.632714780098</v>
      </c>
      <c r="N258" s="31" t="s">
        <v>9369</v>
      </c>
      <c r="O258" s="1" t="s">
        <v>4721</v>
      </c>
    </row>
    <row r="259" spans="1:15" x14ac:dyDescent="0.25">
      <c r="A259" s="31" t="s">
        <v>9823</v>
      </c>
      <c r="B259" s="31" t="s">
        <v>9394</v>
      </c>
      <c r="C259" s="31" t="s">
        <v>9824</v>
      </c>
      <c r="D259" s="31" t="s">
        <v>9348</v>
      </c>
      <c r="E259" s="31"/>
      <c r="F259" s="31"/>
      <c r="G259" s="31"/>
      <c r="H259" s="32"/>
      <c r="I259" s="31" t="s">
        <v>9405</v>
      </c>
      <c r="J259" s="31" t="s">
        <v>3598</v>
      </c>
      <c r="K259" s="31" t="s">
        <v>9412</v>
      </c>
      <c r="L259" s="33" t="b">
        <v>0</v>
      </c>
      <c r="M259" s="34">
        <v>44704.3232957523</v>
      </c>
      <c r="N259" s="31" t="s">
        <v>9369</v>
      </c>
      <c r="O259" s="1" t="s">
        <v>13630</v>
      </c>
    </row>
    <row r="260" spans="1:15" x14ac:dyDescent="0.25">
      <c r="A260" s="31" t="s">
        <v>9825</v>
      </c>
      <c r="B260" s="31" t="s">
        <v>9394</v>
      </c>
      <c r="C260" s="31" t="s">
        <v>9826</v>
      </c>
      <c r="D260" s="31" t="s">
        <v>9348</v>
      </c>
      <c r="E260" s="31"/>
      <c r="F260" s="31"/>
      <c r="G260" s="31"/>
      <c r="H260" s="32"/>
      <c r="I260" s="31" t="s">
        <v>9405</v>
      </c>
      <c r="J260" s="31" t="s">
        <v>3598</v>
      </c>
      <c r="K260" s="31" t="s">
        <v>9469</v>
      </c>
      <c r="L260" s="33" t="b">
        <v>0</v>
      </c>
      <c r="M260" s="34">
        <v>44704.491513310197</v>
      </c>
      <c r="N260" s="31" t="s">
        <v>9369</v>
      </c>
      <c r="O260" s="1" t="s">
        <v>13631</v>
      </c>
    </row>
    <row r="261" spans="1:15" x14ac:dyDescent="0.25">
      <c r="A261" s="31" t="s">
        <v>9827</v>
      </c>
      <c r="B261" s="31" t="s">
        <v>9394</v>
      </c>
      <c r="C261" s="31" t="s">
        <v>9828</v>
      </c>
      <c r="D261" s="31" t="s">
        <v>9348</v>
      </c>
      <c r="E261" s="31"/>
      <c r="F261" s="31"/>
      <c r="G261" s="31"/>
      <c r="H261" s="32"/>
      <c r="I261" s="31" t="s">
        <v>9399</v>
      </c>
      <c r="J261" s="31" t="s">
        <v>3598</v>
      </c>
      <c r="K261" s="31" t="s">
        <v>9400</v>
      </c>
      <c r="L261" s="33" t="b">
        <v>0</v>
      </c>
      <c r="M261" s="34">
        <v>44707.581386689802</v>
      </c>
      <c r="N261" s="31" t="s">
        <v>9369</v>
      </c>
      <c r="O261" s="1" t="s">
        <v>5634</v>
      </c>
    </row>
    <row r="262" spans="1:15" x14ac:dyDescent="0.25">
      <c r="A262" s="31" t="s">
        <v>9829</v>
      </c>
      <c r="B262" s="31" t="s">
        <v>9394</v>
      </c>
      <c r="C262" s="31" t="s">
        <v>9830</v>
      </c>
      <c r="D262" s="31" t="s">
        <v>9348</v>
      </c>
      <c r="E262" s="31"/>
      <c r="F262" s="31"/>
      <c r="G262" s="31"/>
      <c r="H262" s="32"/>
      <c r="I262" s="31" t="s">
        <v>9405</v>
      </c>
      <c r="J262" s="31" t="s">
        <v>3598</v>
      </c>
      <c r="K262" s="31" t="s">
        <v>9469</v>
      </c>
      <c r="L262" s="33" t="b">
        <v>0</v>
      </c>
      <c r="M262" s="34">
        <v>44704.491918205997</v>
      </c>
      <c r="N262" s="31" t="s">
        <v>9369</v>
      </c>
      <c r="O262" s="1" t="s">
        <v>5899</v>
      </c>
    </row>
    <row r="263" spans="1:15" x14ac:dyDescent="0.25">
      <c r="A263" s="31" t="s">
        <v>9831</v>
      </c>
      <c r="B263" s="31" t="s">
        <v>9394</v>
      </c>
      <c r="C263" s="31" t="s">
        <v>9832</v>
      </c>
      <c r="D263" s="31" t="s">
        <v>9348</v>
      </c>
      <c r="E263" s="31"/>
      <c r="F263" s="31"/>
      <c r="G263" s="31"/>
      <c r="H263" s="32"/>
      <c r="I263" s="31" t="s">
        <v>9405</v>
      </c>
      <c r="J263" s="31" t="s">
        <v>3598</v>
      </c>
      <c r="K263" s="31" t="s">
        <v>9426</v>
      </c>
      <c r="L263" s="33" t="b">
        <v>0</v>
      </c>
      <c r="M263" s="34">
        <v>44704.380544826403</v>
      </c>
      <c r="N263" s="31" t="s">
        <v>9369</v>
      </c>
      <c r="O263" s="1" t="s">
        <v>13632</v>
      </c>
    </row>
    <row r="264" spans="1:15" x14ac:dyDescent="0.25">
      <c r="A264" s="31" t="s">
        <v>9833</v>
      </c>
      <c r="B264" s="31" t="s">
        <v>9394</v>
      </c>
      <c r="C264" s="31" t="s">
        <v>9834</v>
      </c>
      <c r="D264" s="31" t="s">
        <v>9348</v>
      </c>
      <c r="E264" s="31"/>
      <c r="F264" s="31"/>
      <c r="G264" s="31"/>
      <c r="H264" s="32"/>
      <c r="I264" s="31" t="s">
        <v>9399</v>
      </c>
      <c r="J264" s="31" t="s">
        <v>3598</v>
      </c>
      <c r="K264" s="31" t="s">
        <v>9484</v>
      </c>
      <c r="L264" s="33" t="b">
        <v>0</v>
      </c>
      <c r="M264" s="34">
        <v>44707.643500578699</v>
      </c>
      <c r="N264" s="31" t="s">
        <v>9369</v>
      </c>
      <c r="O264" s="1" t="s">
        <v>13633</v>
      </c>
    </row>
    <row r="265" spans="1:15" x14ac:dyDescent="0.25">
      <c r="A265" s="31" t="s">
        <v>9835</v>
      </c>
      <c r="B265" s="31" t="s">
        <v>9394</v>
      </c>
      <c r="C265" s="31" t="s">
        <v>9836</v>
      </c>
      <c r="D265" s="31" t="s">
        <v>9348</v>
      </c>
      <c r="E265" s="31"/>
      <c r="F265" s="31"/>
      <c r="G265" s="31"/>
      <c r="H265" s="32"/>
      <c r="I265" s="31" t="s">
        <v>9405</v>
      </c>
      <c r="J265" s="31" t="s">
        <v>3598</v>
      </c>
      <c r="K265" s="31" t="s">
        <v>9412</v>
      </c>
      <c r="L265" s="33" t="b">
        <v>0</v>
      </c>
      <c r="M265" s="34">
        <v>44704.323857291703</v>
      </c>
      <c r="N265" s="31" t="s">
        <v>9369</v>
      </c>
      <c r="O265" s="1" t="s">
        <v>13634</v>
      </c>
    </row>
    <row r="266" spans="1:15" x14ac:dyDescent="0.25">
      <c r="A266" s="31" t="s">
        <v>9837</v>
      </c>
      <c r="B266" s="31" t="s">
        <v>9394</v>
      </c>
      <c r="C266" s="31" t="s">
        <v>9838</v>
      </c>
      <c r="D266" s="31" t="s">
        <v>9348</v>
      </c>
      <c r="E266" s="31"/>
      <c r="F266" s="31"/>
      <c r="G266" s="31"/>
      <c r="H266" s="32"/>
      <c r="I266" s="31" t="s">
        <v>9399</v>
      </c>
      <c r="J266" s="31" t="s">
        <v>3598</v>
      </c>
      <c r="K266" s="31" t="s">
        <v>9400</v>
      </c>
      <c r="L266" s="33" t="b">
        <v>0</v>
      </c>
      <c r="M266" s="34">
        <v>44707.581590196802</v>
      </c>
      <c r="N266" s="31" t="s">
        <v>9369</v>
      </c>
      <c r="O266" s="1" t="s">
        <v>13635</v>
      </c>
    </row>
    <row r="267" spans="1:15" x14ac:dyDescent="0.25">
      <c r="A267" s="31" t="s">
        <v>9839</v>
      </c>
      <c r="B267" s="31" t="s">
        <v>9385</v>
      </c>
      <c r="C267" s="31" t="s">
        <v>9840</v>
      </c>
      <c r="D267" s="31" t="s">
        <v>9344</v>
      </c>
      <c r="E267" s="31" t="s">
        <v>37</v>
      </c>
      <c r="F267" s="31"/>
      <c r="G267" s="31"/>
      <c r="H267" s="32">
        <v>60</v>
      </c>
      <c r="I267" s="31" t="s">
        <v>9382</v>
      </c>
      <c r="J267" s="31" t="s">
        <v>3801</v>
      </c>
      <c r="K267" s="31" t="s">
        <v>9841</v>
      </c>
      <c r="L267" s="33" t="b">
        <v>0</v>
      </c>
      <c r="M267" s="34">
        <v>44765.377839733803</v>
      </c>
      <c r="N267" s="31" t="s">
        <v>39</v>
      </c>
      <c r="O267" s="1" t="s">
        <v>13636</v>
      </c>
    </row>
    <row r="268" spans="1:15" x14ac:dyDescent="0.25">
      <c r="A268" s="31" t="s">
        <v>9842</v>
      </c>
      <c r="B268" s="31" t="s">
        <v>9385</v>
      </c>
      <c r="C268" s="31" t="s">
        <v>9843</v>
      </c>
      <c r="D268" s="31" t="s">
        <v>9344</v>
      </c>
      <c r="E268" s="31" t="s">
        <v>37</v>
      </c>
      <c r="F268" s="31"/>
      <c r="G268" s="31"/>
      <c r="H268" s="32">
        <v>60</v>
      </c>
      <c r="I268" s="31" t="s">
        <v>9361</v>
      </c>
      <c r="J268" s="31" t="s">
        <v>3801</v>
      </c>
      <c r="K268" s="31" t="s">
        <v>9387</v>
      </c>
      <c r="L268" s="33" t="b">
        <v>0</v>
      </c>
      <c r="M268" s="34">
        <v>44725.708134687498</v>
      </c>
      <c r="N268" s="31" t="s">
        <v>39</v>
      </c>
      <c r="O268" s="1" t="s">
        <v>13637</v>
      </c>
    </row>
    <row r="269" spans="1:15" x14ac:dyDescent="0.25">
      <c r="A269" s="31" t="s">
        <v>9844</v>
      </c>
      <c r="B269" s="31" t="s">
        <v>9394</v>
      </c>
      <c r="C269" s="31" t="s">
        <v>9845</v>
      </c>
      <c r="D269" s="31" t="s">
        <v>9348</v>
      </c>
      <c r="E269" s="31"/>
      <c r="F269" s="31"/>
      <c r="G269" s="31"/>
      <c r="H269" s="32"/>
      <c r="I269" s="31" t="s">
        <v>9399</v>
      </c>
      <c r="J269" s="31" t="s">
        <v>3598</v>
      </c>
      <c r="K269" s="31" t="s">
        <v>9484</v>
      </c>
      <c r="L269" s="33" t="b">
        <v>0</v>
      </c>
      <c r="M269" s="34">
        <v>44707.643690196797</v>
      </c>
      <c r="N269" s="31" t="s">
        <v>9369</v>
      </c>
      <c r="O269" s="1" t="s">
        <v>6133</v>
      </c>
    </row>
    <row r="270" spans="1:15" x14ac:dyDescent="0.25">
      <c r="A270" s="31" t="s">
        <v>9846</v>
      </c>
      <c r="B270" s="31" t="s">
        <v>9394</v>
      </c>
      <c r="C270" s="31" t="s">
        <v>9847</v>
      </c>
      <c r="D270" s="31" t="s">
        <v>9348</v>
      </c>
      <c r="E270" s="31"/>
      <c r="F270" s="31"/>
      <c r="G270" s="31"/>
      <c r="H270" s="32"/>
      <c r="I270" s="31" t="s">
        <v>9405</v>
      </c>
      <c r="J270" s="31" t="s">
        <v>3598</v>
      </c>
      <c r="K270" s="31" t="s">
        <v>9469</v>
      </c>
      <c r="L270" s="33" t="b">
        <v>0</v>
      </c>
      <c r="M270" s="34">
        <v>44704.492268900503</v>
      </c>
      <c r="N270" s="31" t="s">
        <v>9369</v>
      </c>
      <c r="O270" s="1" t="s">
        <v>13638</v>
      </c>
    </row>
    <row r="271" spans="1:15" x14ac:dyDescent="0.25">
      <c r="A271" s="31" t="s">
        <v>9848</v>
      </c>
      <c r="B271" s="31" t="s">
        <v>9394</v>
      </c>
      <c r="C271" s="31" t="s">
        <v>9849</v>
      </c>
      <c r="D271" s="31" t="s">
        <v>9348</v>
      </c>
      <c r="E271" s="31"/>
      <c r="F271" s="31"/>
      <c r="G271" s="31"/>
      <c r="H271" s="32"/>
      <c r="I271" s="31" t="s">
        <v>9391</v>
      </c>
      <c r="J271" s="31" t="s">
        <v>3598</v>
      </c>
      <c r="K271" s="31" t="s">
        <v>9466</v>
      </c>
      <c r="L271" s="33" t="b">
        <v>0</v>
      </c>
      <c r="M271" s="34">
        <v>44705.615585763902</v>
      </c>
      <c r="N271" s="31" t="s">
        <v>9369</v>
      </c>
      <c r="O271" s="1" t="s">
        <v>7816</v>
      </c>
    </row>
    <row r="272" spans="1:15" x14ac:dyDescent="0.25">
      <c r="A272" s="31" t="s">
        <v>9850</v>
      </c>
      <c r="B272" s="31" t="s">
        <v>9394</v>
      </c>
      <c r="C272" s="31" t="s">
        <v>9851</v>
      </c>
      <c r="D272" s="31" t="s">
        <v>9348</v>
      </c>
      <c r="E272" s="31"/>
      <c r="F272" s="31"/>
      <c r="G272" s="31"/>
      <c r="H272" s="32"/>
      <c r="I272" s="31" t="s">
        <v>9405</v>
      </c>
      <c r="J272" s="31" t="s">
        <v>3598</v>
      </c>
      <c r="K272" s="31" t="s">
        <v>9406</v>
      </c>
      <c r="L272" s="33" t="b">
        <v>0</v>
      </c>
      <c r="M272" s="34">
        <v>44727.569548067098</v>
      </c>
      <c r="N272" s="31" t="s">
        <v>9369</v>
      </c>
      <c r="O272" s="1" t="s">
        <v>13639</v>
      </c>
    </row>
    <row r="273" spans="1:15" x14ac:dyDescent="0.25">
      <c r="A273" s="31" t="s">
        <v>9852</v>
      </c>
      <c r="B273" s="31" t="s">
        <v>9394</v>
      </c>
      <c r="C273" s="31" t="s">
        <v>9853</v>
      </c>
      <c r="D273" s="31" t="s">
        <v>9348</v>
      </c>
      <c r="E273" s="31"/>
      <c r="F273" s="31"/>
      <c r="G273" s="31"/>
      <c r="H273" s="32"/>
      <c r="I273" s="31" t="s">
        <v>9399</v>
      </c>
      <c r="J273" s="31" t="s">
        <v>3598</v>
      </c>
      <c r="K273" s="31" t="s">
        <v>9484</v>
      </c>
      <c r="L273" s="33" t="b">
        <v>0</v>
      </c>
      <c r="M273" s="34">
        <v>44707.6439138079</v>
      </c>
      <c r="N273" s="31" t="s">
        <v>9369</v>
      </c>
      <c r="O273" s="1" t="s">
        <v>6355</v>
      </c>
    </row>
    <row r="274" spans="1:15" x14ac:dyDescent="0.25">
      <c r="A274" s="31" t="s">
        <v>9854</v>
      </c>
      <c r="B274" s="31" t="s">
        <v>9394</v>
      </c>
      <c r="C274" s="31" t="s">
        <v>9855</v>
      </c>
      <c r="D274" s="31" t="s">
        <v>9348</v>
      </c>
      <c r="E274" s="31"/>
      <c r="F274" s="31"/>
      <c r="G274" s="31"/>
      <c r="H274" s="32"/>
      <c r="I274" s="31" t="s">
        <v>9405</v>
      </c>
      <c r="J274" s="31" t="s">
        <v>3598</v>
      </c>
      <c r="K274" s="31" t="s">
        <v>9426</v>
      </c>
      <c r="L274" s="33" t="b">
        <v>0</v>
      </c>
      <c r="M274" s="34">
        <v>44704.380893055597</v>
      </c>
      <c r="N274" s="31" t="s">
        <v>9369</v>
      </c>
      <c r="O274" s="1" t="s">
        <v>13640</v>
      </c>
    </row>
    <row r="275" spans="1:15" x14ac:dyDescent="0.25">
      <c r="A275" s="31" t="s">
        <v>9856</v>
      </c>
      <c r="B275" s="31" t="s">
        <v>9394</v>
      </c>
      <c r="C275" s="31" t="s">
        <v>9857</v>
      </c>
      <c r="D275" s="31" t="s">
        <v>9348</v>
      </c>
      <c r="E275" s="31"/>
      <c r="F275" s="31"/>
      <c r="G275" s="31"/>
      <c r="H275" s="32"/>
      <c r="I275" s="31" t="s">
        <v>9405</v>
      </c>
      <c r="J275" s="31" t="s">
        <v>3598</v>
      </c>
      <c r="K275" s="31" t="s">
        <v>9426</v>
      </c>
      <c r="L275" s="33" t="b">
        <v>0</v>
      </c>
      <c r="M275" s="34">
        <v>44704.381188923602</v>
      </c>
      <c r="N275" s="31" t="s">
        <v>9369</v>
      </c>
      <c r="O275" s="1" t="s">
        <v>13641</v>
      </c>
    </row>
    <row r="276" spans="1:15" x14ac:dyDescent="0.25">
      <c r="A276" s="31" t="s">
        <v>9858</v>
      </c>
      <c r="B276" s="31" t="s">
        <v>9389</v>
      </c>
      <c r="C276" s="31" t="s">
        <v>9859</v>
      </c>
      <c r="D276" s="31" t="s">
        <v>9348</v>
      </c>
      <c r="E276" s="31"/>
      <c r="F276" s="31"/>
      <c r="G276" s="31"/>
      <c r="H276" s="32"/>
      <c r="I276" s="31" t="s">
        <v>9391</v>
      </c>
      <c r="J276" s="31" t="s">
        <v>3598</v>
      </c>
      <c r="K276" s="31" t="s">
        <v>9443</v>
      </c>
      <c r="L276" s="33" t="b">
        <v>0</v>
      </c>
      <c r="M276" s="34">
        <v>44707.360731330999</v>
      </c>
      <c r="N276" s="31" t="s">
        <v>9369</v>
      </c>
      <c r="O276" s="1" t="s">
        <v>13642</v>
      </c>
    </row>
    <row r="277" spans="1:15" x14ac:dyDescent="0.25">
      <c r="A277" s="31" t="s">
        <v>9860</v>
      </c>
      <c r="B277" s="31" t="s">
        <v>9394</v>
      </c>
      <c r="C277" s="31" t="s">
        <v>9861</v>
      </c>
      <c r="D277" s="31" t="s">
        <v>9348</v>
      </c>
      <c r="E277" s="31"/>
      <c r="F277" s="31"/>
      <c r="G277" s="31"/>
      <c r="H277" s="32"/>
      <c r="I277" s="31" t="s">
        <v>9391</v>
      </c>
      <c r="J277" s="31" t="s">
        <v>3598</v>
      </c>
      <c r="K277" s="31" t="s">
        <v>9466</v>
      </c>
      <c r="L277" s="33" t="b">
        <v>0</v>
      </c>
      <c r="M277" s="34">
        <v>44705.615821874999</v>
      </c>
      <c r="N277" s="31" t="s">
        <v>9369</v>
      </c>
      <c r="O277" s="1" t="s">
        <v>13643</v>
      </c>
    </row>
    <row r="278" spans="1:15" x14ac:dyDescent="0.25">
      <c r="A278" s="31" t="s">
        <v>9862</v>
      </c>
      <c r="B278" s="31" t="s">
        <v>9394</v>
      </c>
      <c r="C278" s="31" t="s">
        <v>9863</v>
      </c>
      <c r="D278" s="31" t="s">
        <v>9348</v>
      </c>
      <c r="E278" s="31"/>
      <c r="F278" s="31"/>
      <c r="G278" s="31"/>
      <c r="H278" s="32"/>
      <c r="I278" s="31" t="s">
        <v>9399</v>
      </c>
      <c r="J278" s="31" t="s">
        <v>3598</v>
      </c>
      <c r="K278" s="31" t="s">
        <v>9484</v>
      </c>
      <c r="L278" s="33" t="b">
        <v>0</v>
      </c>
      <c r="M278" s="34">
        <v>44704.324230208302</v>
      </c>
      <c r="N278" s="31" t="s">
        <v>9369</v>
      </c>
      <c r="O278" s="1" t="s">
        <v>6574</v>
      </c>
    </row>
    <row r="279" spans="1:15" x14ac:dyDescent="0.25">
      <c r="A279" s="31" t="s">
        <v>9864</v>
      </c>
      <c r="B279" s="31" t="s">
        <v>9394</v>
      </c>
      <c r="C279" s="31" t="s">
        <v>9865</v>
      </c>
      <c r="D279" s="31" t="s">
        <v>9348</v>
      </c>
      <c r="E279" s="31"/>
      <c r="F279" s="31"/>
      <c r="G279" s="31"/>
      <c r="H279" s="32"/>
      <c r="I279" s="31" t="s">
        <v>9405</v>
      </c>
      <c r="J279" s="31" t="s">
        <v>3598</v>
      </c>
      <c r="K279" s="31" t="s">
        <v>9426</v>
      </c>
      <c r="L279" s="33" t="b">
        <v>0</v>
      </c>
      <c r="M279" s="34">
        <v>44704.3820150463</v>
      </c>
      <c r="N279" s="31" t="s">
        <v>9369</v>
      </c>
      <c r="O279" s="1" t="s">
        <v>13644</v>
      </c>
    </row>
    <row r="280" spans="1:15" x14ac:dyDescent="0.25">
      <c r="A280" s="31" t="s">
        <v>9866</v>
      </c>
      <c r="B280" s="31" t="s">
        <v>9394</v>
      </c>
      <c r="C280" s="31" t="s">
        <v>9867</v>
      </c>
      <c r="D280" s="31" t="s">
        <v>9348</v>
      </c>
      <c r="E280" s="31"/>
      <c r="F280" s="31"/>
      <c r="G280" s="31"/>
      <c r="H280" s="32"/>
      <c r="I280" s="31" t="s">
        <v>9405</v>
      </c>
      <c r="J280" s="31" t="s">
        <v>3598</v>
      </c>
      <c r="K280" s="31" t="s">
        <v>9426</v>
      </c>
      <c r="L280" s="33" t="b">
        <v>0</v>
      </c>
      <c r="M280" s="34">
        <v>44704.382366585603</v>
      </c>
      <c r="N280" s="31" t="s">
        <v>9369</v>
      </c>
      <c r="O280" s="1" t="s">
        <v>13645</v>
      </c>
    </row>
    <row r="281" spans="1:15" x14ac:dyDescent="0.25">
      <c r="A281" s="31" t="s">
        <v>9868</v>
      </c>
      <c r="B281" s="31" t="s">
        <v>9394</v>
      </c>
      <c r="C281" s="31" t="s">
        <v>9869</v>
      </c>
      <c r="D281" s="31" t="s">
        <v>9348</v>
      </c>
      <c r="E281" s="31"/>
      <c r="F281" s="31"/>
      <c r="G281" s="31"/>
      <c r="H281" s="32"/>
      <c r="I281" s="31" t="s">
        <v>9405</v>
      </c>
      <c r="J281" s="31" t="s">
        <v>3598</v>
      </c>
      <c r="K281" s="31" t="s">
        <v>9406</v>
      </c>
      <c r="L281" s="33" t="b">
        <v>0</v>
      </c>
      <c r="M281" s="34">
        <v>44704.434706400498</v>
      </c>
      <c r="N281" s="31" t="s">
        <v>9369</v>
      </c>
      <c r="O281" s="1" t="s">
        <v>13646</v>
      </c>
    </row>
    <row r="282" spans="1:15" x14ac:dyDescent="0.25">
      <c r="A282" s="31" t="s">
        <v>9870</v>
      </c>
      <c r="B282" s="31" t="s">
        <v>9394</v>
      </c>
      <c r="C282" s="31" t="s">
        <v>9871</v>
      </c>
      <c r="D282" s="31" t="s">
        <v>9348</v>
      </c>
      <c r="E282" s="31"/>
      <c r="F282" s="31"/>
      <c r="G282" s="31"/>
      <c r="H282" s="32"/>
      <c r="I282" s="31" t="s">
        <v>9405</v>
      </c>
      <c r="J282" s="31" t="s">
        <v>3598</v>
      </c>
      <c r="K282" s="31" t="s">
        <v>9469</v>
      </c>
      <c r="L282" s="33" t="b">
        <v>0</v>
      </c>
      <c r="M282" s="34">
        <v>44704.492688194397</v>
      </c>
      <c r="N282" s="31" t="s">
        <v>9369</v>
      </c>
      <c r="O282" s="1" t="s">
        <v>5411</v>
      </c>
    </row>
    <row r="283" spans="1:15" x14ac:dyDescent="0.25">
      <c r="A283" s="31" t="s">
        <v>9872</v>
      </c>
      <c r="B283" s="31" t="s">
        <v>9394</v>
      </c>
      <c r="C283" s="31" t="s">
        <v>9873</v>
      </c>
      <c r="D283" s="31" t="s">
        <v>9348</v>
      </c>
      <c r="E283" s="31"/>
      <c r="F283" s="31"/>
      <c r="G283" s="31"/>
      <c r="H283" s="32"/>
      <c r="I283" s="31" t="s">
        <v>9405</v>
      </c>
      <c r="J283" s="31" t="s">
        <v>3598</v>
      </c>
      <c r="K283" s="31" t="s">
        <v>9469</v>
      </c>
      <c r="L283" s="33" t="b">
        <v>0</v>
      </c>
      <c r="M283" s="34">
        <v>44704.4930306366</v>
      </c>
      <c r="N283" s="31" t="s">
        <v>9369</v>
      </c>
      <c r="O283" s="1" t="s">
        <v>4234</v>
      </c>
    </row>
    <row r="284" spans="1:15" x14ac:dyDescent="0.25">
      <c r="A284" s="31" t="s">
        <v>9874</v>
      </c>
      <c r="B284" s="31" t="s">
        <v>9394</v>
      </c>
      <c r="C284" s="31" t="s">
        <v>9875</v>
      </c>
      <c r="D284" s="31" t="s">
        <v>9348</v>
      </c>
      <c r="E284" s="31"/>
      <c r="F284" s="31"/>
      <c r="G284" s="31"/>
      <c r="H284" s="32"/>
      <c r="I284" s="31" t="s">
        <v>9405</v>
      </c>
      <c r="J284" s="31" t="s">
        <v>3598</v>
      </c>
      <c r="K284" s="31" t="s">
        <v>9469</v>
      </c>
      <c r="L284" s="33" t="b">
        <v>0</v>
      </c>
      <c r="M284" s="34">
        <v>44704.493308680598</v>
      </c>
      <c r="N284" s="31" t="s">
        <v>9369</v>
      </c>
      <c r="O284" s="1" t="s">
        <v>13647</v>
      </c>
    </row>
    <row r="285" spans="1:15" x14ac:dyDescent="0.25">
      <c r="A285" s="31" t="s">
        <v>9876</v>
      </c>
      <c r="B285" s="31" t="s">
        <v>9394</v>
      </c>
      <c r="C285" s="31" t="s">
        <v>9877</v>
      </c>
      <c r="D285" s="31" t="s">
        <v>9348</v>
      </c>
      <c r="E285" s="31"/>
      <c r="F285" s="31"/>
      <c r="G285" s="31"/>
      <c r="H285" s="32"/>
      <c r="I285" s="31" t="s">
        <v>9405</v>
      </c>
      <c r="J285" s="31" t="s">
        <v>3598</v>
      </c>
      <c r="K285" s="31" t="s">
        <v>9412</v>
      </c>
      <c r="L285" s="33" t="b">
        <v>0</v>
      </c>
      <c r="M285" s="34">
        <v>44704.324719942102</v>
      </c>
      <c r="N285" s="31" t="s">
        <v>9369</v>
      </c>
      <c r="O285" s="1" t="s">
        <v>4890</v>
      </c>
    </row>
    <row r="286" spans="1:15" x14ac:dyDescent="0.25">
      <c r="A286" s="31" t="s">
        <v>9878</v>
      </c>
      <c r="B286" s="31" t="s">
        <v>9394</v>
      </c>
      <c r="C286" s="31" t="s">
        <v>9879</v>
      </c>
      <c r="D286" s="31" t="s">
        <v>9348</v>
      </c>
      <c r="E286" s="31"/>
      <c r="F286" s="31"/>
      <c r="G286" s="31"/>
      <c r="H286" s="32"/>
      <c r="I286" s="31" t="s">
        <v>9405</v>
      </c>
      <c r="J286" s="31" t="s">
        <v>3598</v>
      </c>
      <c r="K286" s="31" t="s">
        <v>9469</v>
      </c>
      <c r="L286" s="33" t="b">
        <v>0</v>
      </c>
      <c r="M286" s="34">
        <v>44719.420416817098</v>
      </c>
      <c r="N286" s="31" t="s">
        <v>9369</v>
      </c>
      <c r="O286" s="1" t="s">
        <v>13648</v>
      </c>
    </row>
    <row r="287" spans="1:15" x14ac:dyDescent="0.25">
      <c r="A287" s="31" t="s">
        <v>9880</v>
      </c>
      <c r="B287" s="31" t="s">
        <v>9394</v>
      </c>
      <c r="C287" s="31" t="s">
        <v>9881</v>
      </c>
      <c r="D287" s="31" t="s">
        <v>9348</v>
      </c>
      <c r="E287" s="31"/>
      <c r="F287" s="31"/>
      <c r="G287" s="31"/>
      <c r="H287" s="32"/>
      <c r="I287" s="31" t="s">
        <v>9405</v>
      </c>
      <c r="J287" s="31" t="s">
        <v>3598</v>
      </c>
      <c r="K287" s="31" t="s">
        <v>9469</v>
      </c>
      <c r="L287" s="33" t="b">
        <v>0</v>
      </c>
      <c r="M287" s="34">
        <v>44704.494179050896</v>
      </c>
      <c r="N287" s="31" t="s">
        <v>9369</v>
      </c>
      <c r="O287" s="1" t="s">
        <v>13649</v>
      </c>
    </row>
    <row r="288" spans="1:15" x14ac:dyDescent="0.25">
      <c r="A288" s="31" t="s">
        <v>9882</v>
      </c>
      <c r="B288" s="31" t="s">
        <v>9394</v>
      </c>
      <c r="C288" s="31" t="s">
        <v>9883</v>
      </c>
      <c r="D288" s="31" t="s">
        <v>9348</v>
      </c>
      <c r="E288" s="31"/>
      <c r="F288" s="31"/>
      <c r="G288" s="31"/>
      <c r="H288" s="32"/>
      <c r="I288" s="31" t="s">
        <v>9405</v>
      </c>
      <c r="J288" s="31" t="s">
        <v>3598</v>
      </c>
      <c r="K288" s="31" t="s">
        <v>9426</v>
      </c>
      <c r="L288" s="33" t="b">
        <v>0</v>
      </c>
      <c r="M288" s="34">
        <v>44704.383401701401</v>
      </c>
      <c r="N288" s="31" t="s">
        <v>9369</v>
      </c>
      <c r="O288" s="1" t="s">
        <v>13650</v>
      </c>
    </row>
    <row r="289" spans="1:15" x14ac:dyDescent="0.25">
      <c r="A289" s="31" t="s">
        <v>9884</v>
      </c>
      <c r="B289" s="31" t="s">
        <v>9394</v>
      </c>
      <c r="C289" s="31" t="s">
        <v>9885</v>
      </c>
      <c r="D289" s="31" t="s">
        <v>9348</v>
      </c>
      <c r="E289" s="31"/>
      <c r="F289" s="31"/>
      <c r="G289" s="31"/>
      <c r="H289" s="32"/>
      <c r="I289" s="31" t="s">
        <v>9399</v>
      </c>
      <c r="J289" s="31" t="s">
        <v>3598</v>
      </c>
      <c r="K289" s="31" t="s">
        <v>9597</v>
      </c>
      <c r="L289" s="33" t="b">
        <v>0</v>
      </c>
      <c r="M289" s="34">
        <v>44704.404986955997</v>
      </c>
      <c r="N289" s="31" t="s">
        <v>9369</v>
      </c>
      <c r="O289" s="1" t="s">
        <v>13651</v>
      </c>
    </row>
    <row r="290" spans="1:15" x14ac:dyDescent="0.25">
      <c r="A290" s="31" t="s">
        <v>9886</v>
      </c>
      <c r="B290" s="31" t="s">
        <v>9394</v>
      </c>
      <c r="C290" s="31" t="s">
        <v>9887</v>
      </c>
      <c r="D290" s="31" t="s">
        <v>9348</v>
      </c>
      <c r="E290" s="31"/>
      <c r="F290" s="31"/>
      <c r="G290" s="31"/>
      <c r="H290" s="32"/>
      <c r="I290" s="31" t="s">
        <v>9391</v>
      </c>
      <c r="J290" s="31" t="s">
        <v>3598</v>
      </c>
      <c r="K290" s="31" t="s">
        <v>9396</v>
      </c>
      <c r="L290" s="33" t="b">
        <v>0</v>
      </c>
      <c r="M290" s="34">
        <v>44707.4808849537</v>
      </c>
      <c r="N290" s="31" t="s">
        <v>9369</v>
      </c>
      <c r="O290" s="1" t="s">
        <v>13652</v>
      </c>
    </row>
    <row r="291" spans="1:15" x14ac:dyDescent="0.25">
      <c r="A291" s="31" t="s">
        <v>9888</v>
      </c>
      <c r="B291" s="31" t="s">
        <v>9394</v>
      </c>
      <c r="C291" s="31" t="s">
        <v>9889</v>
      </c>
      <c r="D291" s="31" t="s">
        <v>9348</v>
      </c>
      <c r="E291" s="31"/>
      <c r="F291" s="31"/>
      <c r="G291" s="31"/>
      <c r="H291" s="32"/>
      <c r="I291" s="31" t="s">
        <v>9405</v>
      </c>
      <c r="J291" s="31" t="s">
        <v>3598</v>
      </c>
      <c r="K291" s="31" t="s">
        <v>9412</v>
      </c>
      <c r="L291" s="33" t="b">
        <v>0</v>
      </c>
      <c r="M291" s="34">
        <v>44704.325803587999</v>
      </c>
      <c r="N291" s="31" t="s">
        <v>9369</v>
      </c>
      <c r="O291" s="1" t="s">
        <v>13653</v>
      </c>
    </row>
    <row r="292" spans="1:15" x14ac:dyDescent="0.25">
      <c r="A292" s="31" t="s">
        <v>9890</v>
      </c>
      <c r="B292" s="31" t="s">
        <v>9394</v>
      </c>
      <c r="C292" s="31" t="s">
        <v>9891</v>
      </c>
      <c r="D292" s="31" t="s">
        <v>9348</v>
      </c>
      <c r="E292" s="31"/>
      <c r="F292" s="31"/>
      <c r="G292" s="31"/>
      <c r="H292" s="32"/>
      <c r="I292" s="31" t="s">
        <v>9391</v>
      </c>
      <c r="J292" s="31" t="s">
        <v>3598</v>
      </c>
      <c r="K292" s="31" t="s">
        <v>9396</v>
      </c>
      <c r="L292" s="33" t="b">
        <v>0</v>
      </c>
      <c r="M292" s="34">
        <v>44707.481053506897</v>
      </c>
      <c r="N292" s="31" t="s">
        <v>9369</v>
      </c>
      <c r="O292" s="1" t="s">
        <v>6425</v>
      </c>
    </row>
    <row r="293" spans="1:15" x14ac:dyDescent="0.25">
      <c r="A293" s="31" t="s">
        <v>9892</v>
      </c>
      <c r="B293" s="31" t="s">
        <v>9394</v>
      </c>
      <c r="C293" s="31" t="s">
        <v>9893</v>
      </c>
      <c r="D293" s="31" t="s">
        <v>9348</v>
      </c>
      <c r="E293" s="31"/>
      <c r="F293" s="31"/>
      <c r="G293" s="31"/>
      <c r="H293" s="32"/>
      <c r="I293" s="31" t="s">
        <v>9405</v>
      </c>
      <c r="J293" s="31" t="s">
        <v>3598</v>
      </c>
      <c r="K293" s="31" t="s">
        <v>9406</v>
      </c>
      <c r="L293" s="33" t="b">
        <v>0</v>
      </c>
      <c r="M293" s="34">
        <v>44704.435055474503</v>
      </c>
      <c r="N293" s="31" t="s">
        <v>9369</v>
      </c>
      <c r="O293" s="1" t="s">
        <v>13654</v>
      </c>
    </row>
    <row r="294" spans="1:15" x14ac:dyDescent="0.25">
      <c r="A294" s="31" t="s">
        <v>9894</v>
      </c>
      <c r="B294" s="31" t="s">
        <v>9394</v>
      </c>
      <c r="C294" s="31" t="s">
        <v>9895</v>
      </c>
      <c r="D294" s="31" t="s">
        <v>9348</v>
      </c>
      <c r="E294" s="31"/>
      <c r="F294" s="31"/>
      <c r="G294" s="31"/>
      <c r="H294" s="32"/>
      <c r="I294" s="31" t="s">
        <v>9391</v>
      </c>
      <c r="J294" s="31" t="s">
        <v>3598</v>
      </c>
      <c r="K294" s="31" t="s">
        <v>9396</v>
      </c>
      <c r="L294" s="33" t="b">
        <v>0</v>
      </c>
      <c r="M294" s="34">
        <v>44707.481229710596</v>
      </c>
      <c r="N294" s="31" t="s">
        <v>9369</v>
      </c>
      <c r="O294" s="1" t="s">
        <v>13655</v>
      </c>
    </row>
    <row r="295" spans="1:15" x14ac:dyDescent="0.25">
      <c r="A295" s="31" t="s">
        <v>9896</v>
      </c>
      <c r="B295" s="31" t="s">
        <v>9394</v>
      </c>
      <c r="C295" s="31" t="s">
        <v>9897</v>
      </c>
      <c r="D295" s="31" t="s">
        <v>9348</v>
      </c>
      <c r="E295" s="31"/>
      <c r="F295" s="31"/>
      <c r="G295" s="31"/>
      <c r="H295" s="32"/>
      <c r="I295" s="31" t="s">
        <v>9399</v>
      </c>
      <c r="J295" s="31" t="s">
        <v>3598</v>
      </c>
      <c r="K295" s="31" t="s">
        <v>9597</v>
      </c>
      <c r="L295" s="33" t="b">
        <v>1</v>
      </c>
      <c r="M295" s="34">
        <v>44704.405433796303</v>
      </c>
      <c r="N295" s="31" t="s">
        <v>9369</v>
      </c>
      <c r="O295" s="1" t="s">
        <v>13656</v>
      </c>
    </row>
    <row r="296" spans="1:15" x14ac:dyDescent="0.25">
      <c r="A296" s="31" t="s">
        <v>9898</v>
      </c>
      <c r="B296" s="31" t="s">
        <v>9371</v>
      </c>
      <c r="C296" s="31" t="s">
        <v>9899</v>
      </c>
      <c r="D296" s="31" t="s">
        <v>9344</v>
      </c>
      <c r="E296" s="31" t="s">
        <v>37</v>
      </c>
      <c r="F296" s="31"/>
      <c r="G296" s="31"/>
      <c r="H296" s="32">
        <v>60</v>
      </c>
      <c r="I296" s="31" t="s">
        <v>9382</v>
      </c>
      <c r="J296" s="31" t="s">
        <v>3801</v>
      </c>
      <c r="K296" s="31" t="s">
        <v>9462</v>
      </c>
      <c r="L296" s="33" t="b">
        <v>0</v>
      </c>
      <c r="M296" s="34">
        <v>44750.378897256902</v>
      </c>
      <c r="N296" s="31" t="s">
        <v>39</v>
      </c>
      <c r="O296" s="1" t="s">
        <v>4245</v>
      </c>
    </row>
    <row r="297" spans="1:15" x14ac:dyDescent="0.25">
      <c r="A297" s="31" t="s">
        <v>9900</v>
      </c>
      <c r="B297" s="31" t="s">
        <v>9371</v>
      </c>
      <c r="C297" s="31" t="s">
        <v>9901</v>
      </c>
      <c r="D297" s="31" t="s">
        <v>9344</v>
      </c>
      <c r="E297" s="31" t="s">
        <v>37</v>
      </c>
      <c r="F297" s="31"/>
      <c r="G297" s="31"/>
      <c r="H297" s="32">
        <v>60</v>
      </c>
      <c r="I297" s="31" t="s">
        <v>9446</v>
      </c>
      <c r="J297" s="31" t="s">
        <v>3801</v>
      </c>
      <c r="K297" s="31" t="s">
        <v>9373</v>
      </c>
      <c r="L297" s="33" t="b">
        <v>0</v>
      </c>
      <c r="M297" s="34">
        <v>44778.753411111102</v>
      </c>
      <c r="N297" s="31" t="s">
        <v>39</v>
      </c>
      <c r="O297" s="1" t="s">
        <v>6397</v>
      </c>
    </row>
    <row r="298" spans="1:15" x14ac:dyDescent="0.25">
      <c r="A298" s="31" t="s">
        <v>9902</v>
      </c>
      <c r="B298" s="31" t="s">
        <v>9385</v>
      </c>
      <c r="C298" s="31" t="s">
        <v>9903</v>
      </c>
      <c r="D298" s="31" t="s">
        <v>9344</v>
      </c>
      <c r="E298" s="31" t="s">
        <v>37</v>
      </c>
      <c r="F298" s="31"/>
      <c r="G298" s="31"/>
      <c r="H298" s="32">
        <v>60</v>
      </c>
      <c r="I298" s="31" t="s">
        <v>9377</v>
      </c>
      <c r="J298" s="31" t="s">
        <v>3801</v>
      </c>
      <c r="K298" s="31" t="s">
        <v>9450</v>
      </c>
      <c r="L298" s="33" t="b">
        <v>0</v>
      </c>
      <c r="M298" s="34">
        <v>44716.496429942097</v>
      </c>
      <c r="N298" s="31" t="s">
        <v>39</v>
      </c>
      <c r="O298" s="1" t="s">
        <v>4863</v>
      </c>
    </row>
    <row r="299" spans="1:15" x14ac:dyDescent="0.25">
      <c r="A299" s="31" t="s">
        <v>9904</v>
      </c>
      <c r="B299" s="31" t="s">
        <v>9385</v>
      </c>
      <c r="C299" s="31" t="s">
        <v>5270</v>
      </c>
      <c r="D299" s="31" t="s">
        <v>9344</v>
      </c>
      <c r="E299" s="31" t="s">
        <v>37</v>
      </c>
      <c r="F299" s="31"/>
      <c r="G299" s="31"/>
      <c r="H299" s="32">
        <v>60</v>
      </c>
      <c r="I299" s="31" t="s">
        <v>9377</v>
      </c>
      <c r="J299" s="31" t="s">
        <v>3801</v>
      </c>
      <c r="K299" s="31" t="s">
        <v>9387</v>
      </c>
      <c r="L299" s="33" t="b">
        <v>0</v>
      </c>
      <c r="M299" s="34">
        <v>44720.739295138897</v>
      </c>
      <c r="N299" s="31" t="s">
        <v>39</v>
      </c>
      <c r="O299" s="1" t="s">
        <v>5269</v>
      </c>
    </row>
    <row r="300" spans="1:15" x14ac:dyDescent="0.25">
      <c r="A300" s="31" t="s">
        <v>9905</v>
      </c>
      <c r="B300" s="31" t="s">
        <v>9394</v>
      </c>
      <c r="C300" s="31" t="s">
        <v>9906</v>
      </c>
      <c r="D300" s="31" t="s">
        <v>9348</v>
      </c>
      <c r="E300" s="31"/>
      <c r="F300" s="31"/>
      <c r="G300" s="31"/>
      <c r="H300" s="32"/>
      <c r="I300" s="31" t="s">
        <v>9399</v>
      </c>
      <c r="J300" s="31" t="s">
        <v>3598</v>
      </c>
      <c r="K300" s="31" t="s">
        <v>9400</v>
      </c>
      <c r="L300" s="33" t="b">
        <v>0</v>
      </c>
      <c r="M300" s="34">
        <v>44707.582367905103</v>
      </c>
      <c r="N300" s="31" t="s">
        <v>9369</v>
      </c>
      <c r="O300" s="1" t="s">
        <v>13657</v>
      </c>
    </row>
    <row r="301" spans="1:15" x14ac:dyDescent="0.25">
      <c r="A301" s="31" t="s">
        <v>9907</v>
      </c>
      <c r="B301" s="31" t="s">
        <v>9389</v>
      </c>
      <c r="C301" s="31" t="s">
        <v>9908</v>
      </c>
      <c r="D301" s="31" t="s">
        <v>9348</v>
      </c>
      <c r="E301" s="31"/>
      <c r="F301" s="31"/>
      <c r="G301" s="31"/>
      <c r="H301" s="32"/>
      <c r="I301" s="31" t="s">
        <v>9391</v>
      </c>
      <c r="J301" s="31" t="s">
        <v>3598</v>
      </c>
      <c r="K301" s="31" t="s">
        <v>9443</v>
      </c>
      <c r="L301" s="33" t="b">
        <v>0</v>
      </c>
      <c r="M301" s="34">
        <v>44707.416079594899</v>
      </c>
      <c r="N301" s="31" t="s">
        <v>9369</v>
      </c>
      <c r="O301" s="1" t="s">
        <v>6352</v>
      </c>
    </row>
    <row r="302" spans="1:15" x14ac:dyDescent="0.25">
      <c r="A302" s="31" t="s">
        <v>9909</v>
      </c>
      <c r="B302" s="31" t="s">
        <v>9394</v>
      </c>
      <c r="C302" s="31" t="s">
        <v>9910</v>
      </c>
      <c r="D302" s="31" t="s">
        <v>9348</v>
      </c>
      <c r="E302" s="31"/>
      <c r="F302" s="31"/>
      <c r="G302" s="31"/>
      <c r="H302" s="32"/>
      <c r="I302" s="31" t="s">
        <v>9399</v>
      </c>
      <c r="J302" s="31" t="s">
        <v>3598</v>
      </c>
      <c r="K302" s="31" t="s">
        <v>9455</v>
      </c>
      <c r="L302" s="33" t="b">
        <v>0</v>
      </c>
      <c r="M302" s="34">
        <v>44702.637231099499</v>
      </c>
      <c r="N302" s="31" t="s">
        <v>9369</v>
      </c>
      <c r="O302" s="1" t="s">
        <v>4642</v>
      </c>
    </row>
    <row r="303" spans="1:15" x14ac:dyDescent="0.25">
      <c r="A303" s="31" t="s">
        <v>9911</v>
      </c>
      <c r="B303" s="31" t="s">
        <v>9389</v>
      </c>
      <c r="C303" s="31" t="s">
        <v>9912</v>
      </c>
      <c r="D303" s="31" t="s">
        <v>9348</v>
      </c>
      <c r="E303" s="31"/>
      <c r="F303" s="31"/>
      <c r="G303" s="31"/>
      <c r="H303" s="32"/>
      <c r="I303" s="31" t="s">
        <v>9399</v>
      </c>
      <c r="J303" s="31" t="s">
        <v>3598</v>
      </c>
      <c r="K303" s="31" t="s">
        <v>9913</v>
      </c>
      <c r="L303" s="33" t="b">
        <v>0</v>
      </c>
      <c r="M303" s="34">
        <v>44704.579427280099</v>
      </c>
      <c r="N303" s="31" t="s">
        <v>9369</v>
      </c>
      <c r="O303" s="1" t="s">
        <v>13658</v>
      </c>
    </row>
    <row r="304" spans="1:15" x14ac:dyDescent="0.25">
      <c r="A304" s="31" t="s">
        <v>9914</v>
      </c>
      <c r="B304" s="31" t="s">
        <v>9394</v>
      </c>
      <c r="C304" s="31" t="s">
        <v>9915</v>
      </c>
      <c r="D304" s="31" t="s">
        <v>9348</v>
      </c>
      <c r="E304" s="31"/>
      <c r="F304" s="31"/>
      <c r="G304" s="31"/>
      <c r="H304" s="32"/>
      <c r="I304" s="31" t="s">
        <v>9405</v>
      </c>
      <c r="J304" s="31" t="s">
        <v>3598</v>
      </c>
      <c r="K304" s="31" t="s">
        <v>9412</v>
      </c>
      <c r="L304" s="33" t="b">
        <v>0</v>
      </c>
      <c r="M304" s="34">
        <v>44704.328639965301</v>
      </c>
      <c r="N304" s="31" t="s">
        <v>9369</v>
      </c>
      <c r="O304" s="1" t="s">
        <v>13659</v>
      </c>
    </row>
    <row r="305" spans="1:15" x14ac:dyDescent="0.25">
      <c r="A305" s="31" t="s">
        <v>9916</v>
      </c>
      <c r="B305" s="31" t="s">
        <v>9394</v>
      </c>
      <c r="C305" s="31" t="s">
        <v>9917</v>
      </c>
      <c r="D305" s="31" t="s">
        <v>9348</v>
      </c>
      <c r="E305" s="31"/>
      <c r="F305" s="31"/>
      <c r="G305" s="31"/>
      <c r="H305" s="32"/>
      <c r="I305" s="31" t="s">
        <v>9391</v>
      </c>
      <c r="J305" s="31" t="s">
        <v>3598</v>
      </c>
      <c r="K305" s="31" t="s">
        <v>9396</v>
      </c>
      <c r="L305" s="33" t="b">
        <v>0</v>
      </c>
      <c r="M305" s="34">
        <v>44707.481903669002</v>
      </c>
      <c r="N305" s="31" t="s">
        <v>9369</v>
      </c>
      <c r="O305" s="1" t="s">
        <v>13660</v>
      </c>
    </row>
    <row r="306" spans="1:15" x14ac:dyDescent="0.25">
      <c r="A306" s="31" t="s">
        <v>9918</v>
      </c>
      <c r="B306" s="31" t="s">
        <v>9410</v>
      </c>
      <c r="C306" s="31" t="s">
        <v>9919</v>
      </c>
      <c r="D306" s="31" t="s">
        <v>9348</v>
      </c>
      <c r="E306" s="31"/>
      <c r="F306" s="31"/>
      <c r="G306" s="31"/>
      <c r="H306" s="32"/>
      <c r="I306" s="31" t="s">
        <v>9399</v>
      </c>
      <c r="J306" s="31" t="s">
        <v>3598</v>
      </c>
      <c r="K306" s="31" t="s">
        <v>9597</v>
      </c>
      <c r="L306" s="33" t="b">
        <v>0</v>
      </c>
      <c r="M306" s="34">
        <v>44702.646263310198</v>
      </c>
      <c r="N306" s="31" t="s">
        <v>9369</v>
      </c>
      <c r="O306" s="1" t="s">
        <v>13661</v>
      </c>
    </row>
    <row r="307" spans="1:15" x14ac:dyDescent="0.25">
      <c r="A307" s="31" t="s">
        <v>9920</v>
      </c>
      <c r="B307" s="31" t="s">
        <v>9394</v>
      </c>
      <c r="C307" s="31" t="s">
        <v>9921</v>
      </c>
      <c r="D307" s="31" t="s">
        <v>9348</v>
      </c>
      <c r="E307" s="31"/>
      <c r="F307" s="31"/>
      <c r="G307" s="31"/>
      <c r="H307" s="32"/>
      <c r="I307" s="31" t="s">
        <v>9399</v>
      </c>
      <c r="J307" s="31" t="s">
        <v>3598</v>
      </c>
      <c r="K307" s="31" t="s">
        <v>9455</v>
      </c>
      <c r="L307" s="33" t="b">
        <v>0</v>
      </c>
      <c r="M307" s="34">
        <v>44702.642855358798</v>
      </c>
      <c r="N307" s="31" t="s">
        <v>9369</v>
      </c>
      <c r="O307" s="1" t="s">
        <v>13662</v>
      </c>
    </row>
    <row r="308" spans="1:15" x14ac:dyDescent="0.25">
      <c r="A308" s="31" t="s">
        <v>9922</v>
      </c>
      <c r="B308" s="31" t="s">
        <v>9394</v>
      </c>
      <c r="C308" s="31" t="s">
        <v>9923</v>
      </c>
      <c r="D308" s="31" t="s">
        <v>9348</v>
      </c>
      <c r="E308" s="31"/>
      <c r="F308" s="31"/>
      <c r="G308" s="31"/>
      <c r="H308" s="32"/>
      <c r="I308" s="31" t="s">
        <v>9405</v>
      </c>
      <c r="J308" s="31" t="s">
        <v>3598</v>
      </c>
      <c r="K308" s="31" t="s">
        <v>9426</v>
      </c>
      <c r="L308" s="33" t="b">
        <v>0</v>
      </c>
      <c r="M308" s="34">
        <v>44704.3865379977</v>
      </c>
      <c r="N308" s="31" t="s">
        <v>9369</v>
      </c>
      <c r="O308" s="1" t="s">
        <v>13663</v>
      </c>
    </row>
    <row r="309" spans="1:15" x14ac:dyDescent="0.25">
      <c r="A309" s="31" t="s">
        <v>9924</v>
      </c>
      <c r="B309" s="31" t="s">
        <v>9394</v>
      </c>
      <c r="C309" s="31" t="s">
        <v>9925</v>
      </c>
      <c r="D309" s="31" t="s">
        <v>9348</v>
      </c>
      <c r="E309" s="31"/>
      <c r="F309" s="31"/>
      <c r="G309" s="31"/>
      <c r="H309" s="32"/>
      <c r="I309" s="31" t="s">
        <v>9405</v>
      </c>
      <c r="J309" s="31" t="s">
        <v>3598</v>
      </c>
      <c r="K309" s="31" t="s">
        <v>9469</v>
      </c>
      <c r="L309" s="33" t="b">
        <v>0</v>
      </c>
      <c r="M309" s="34">
        <v>44704.494457754598</v>
      </c>
      <c r="N309" s="31" t="s">
        <v>9369</v>
      </c>
      <c r="O309" s="1" t="s">
        <v>13664</v>
      </c>
    </row>
    <row r="310" spans="1:15" x14ac:dyDescent="0.25">
      <c r="A310" s="31" t="s">
        <v>9926</v>
      </c>
      <c r="B310" s="31" t="s">
        <v>9394</v>
      </c>
      <c r="C310" s="31" t="s">
        <v>9927</v>
      </c>
      <c r="D310" s="31" t="s">
        <v>9348</v>
      </c>
      <c r="E310" s="31"/>
      <c r="F310" s="31"/>
      <c r="G310" s="31"/>
      <c r="H310" s="32"/>
      <c r="I310" s="31" t="s">
        <v>9405</v>
      </c>
      <c r="J310" s="31" t="s">
        <v>3598</v>
      </c>
      <c r="K310" s="31" t="s">
        <v>9406</v>
      </c>
      <c r="L310" s="33" t="b">
        <v>0</v>
      </c>
      <c r="M310" s="34">
        <v>44704.437686956</v>
      </c>
      <c r="N310" s="31" t="s">
        <v>9369</v>
      </c>
      <c r="O310" s="1" t="s">
        <v>5904</v>
      </c>
    </row>
    <row r="311" spans="1:15" x14ac:dyDescent="0.25">
      <c r="A311" s="31" t="s">
        <v>9928</v>
      </c>
      <c r="B311" s="31" t="s">
        <v>9394</v>
      </c>
      <c r="C311" s="31" t="s">
        <v>9929</v>
      </c>
      <c r="D311" s="31" t="s">
        <v>9348</v>
      </c>
      <c r="E311" s="31"/>
      <c r="F311" s="31"/>
      <c r="G311" s="31"/>
      <c r="H311" s="32"/>
      <c r="I311" s="31" t="s">
        <v>9399</v>
      </c>
      <c r="J311" s="31" t="s">
        <v>3598</v>
      </c>
      <c r="K311" s="31" t="s">
        <v>9597</v>
      </c>
      <c r="L311" s="33" t="b">
        <v>0</v>
      </c>
      <c r="M311" s="34">
        <v>44704.406085844901</v>
      </c>
      <c r="N311" s="31" t="s">
        <v>9369</v>
      </c>
      <c r="O311" s="1" t="s">
        <v>13665</v>
      </c>
    </row>
    <row r="312" spans="1:15" x14ac:dyDescent="0.25">
      <c r="A312" s="31" t="s">
        <v>9930</v>
      </c>
      <c r="B312" s="31" t="s">
        <v>9394</v>
      </c>
      <c r="C312" s="31" t="s">
        <v>9931</v>
      </c>
      <c r="D312" s="31" t="s">
        <v>9348</v>
      </c>
      <c r="E312" s="31"/>
      <c r="F312" s="31"/>
      <c r="G312" s="31"/>
      <c r="H312" s="32"/>
      <c r="I312" s="31" t="s">
        <v>9399</v>
      </c>
      <c r="J312" s="31" t="s">
        <v>3598</v>
      </c>
      <c r="K312" s="31" t="s">
        <v>9400</v>
      </c>
      <c r="L312" s="33" t="b">
        <v>0</v>
      </c>
      <c r="M312" s="34">
        <v>44707.581813229197</v>
      </c>
      <c r="N312" s="31" t="s">
        <v>9369</v>
      </c>
      <c r="O312" s="1" t="s">
        <v>6157</v>
      </c>
    </row>
    <row r="313" spans="1:15" x14ac:dyDescent="0.25">
      <c r="A313" s="31" t="s">
        <v>9932</v>
      </c>
      <c r="B313" s="31" t="s">
        <v>9394</v>
      </c>
      <c r="C313" s="31" t="s">
        <v>9933</v>
      </c>
      <c r="D313" s="31" t="s">
        <v>9348</v>
      </c>
      <c r="E313" s="31"/>
      <c r="F313" s="31"/>
      <c r="G313" s="31"/>
      <c r="H313" s="32"/>
      <c r="I313" s="31" t="s">
        <v>9405</v>
      </c>
      <c r="J313" s="31" t="s">
        <v>3598</v>
      </c>
      <c r="K313" s="31" t="s">
        <v>9412</v>
      </c>
      <c r="L313" s="33" t="b">
        <v>0</v>
      </c>
      <c r="M313" s="34">
        <v>44704.326415312498</v>
      </c>
      <c r="N313" s="31" t="s">
        <v>9369</v>
      </c>
      <c r="O313" s="1" t="s">
        <v>13666</v>
      </c>
    </row>
    <row r="314" spans="1:15" x14ac:dyDescent="0.25">
      <c r="A314" s="31" t="s">
        <v>9934</v>
      </c>
      <c r="B314" s="31" t="s">
        <v>9394</v>
      </c>
      <c r="C314" s="31" t="s">
        <v>9935</v>
      </c>
      <c r="D314" s="31" t="s">
        <v>9348</v>
      </c>
      <c r="E314" s="31"/>
      <c r="F314" s="31"/>
      <c r="G314" s="31"/>
      <c r="H314" s="32"/>
      <c r="I314" s="31" t="s">
        <v>9399</v>
      </c>
      <c r="J314" s="31" t="s">
        <v>3598</v>
      </c>
      <c r="K314" s="31" t="s">
        <v>9400</v>
      </c>
      <c r="L314" s="33" t="b">
        <v>0</v>
      </c>
      <c r="M314" s="34">
        <v>44707.582176006901</v>
      </c>
      <c r="N314" s="31" t="s">
        <v>9369</v>
      </c>
      <c r="O314" s="1" t="s">
        <v>5132</v>
      </c>
    </row>
    <row r="315" spans="1:15" x14ac:dyDescent="0.25">
      <c r="A315" s="31" t="s">
        <v>9936</v>
      </c>
      <c r="B315" s="31" t="s">
        <v>9394</v>
      </c>
      <c r="C315" s="31" t="s">
        <v>9937</v>
      </c>
      <c r="D315" s="31" t="s">
        <v>9348</v>
      </c>
      <c r="E315" s="31"/>
      <c r="F315" s="31"/>
      <c r="G315" s="31"/>
      <c r="H315" s="32"/>
      <c r="I315" s="31" t="s">
        <v>9405</v>
      </c>
      <c r="J315" s="31" t="s">
        <v>3598</v>
      </c>
      <c r="K315" s="31" t="s">
        <v>9426</v>
      </c>
      <c r="L315" s="33" t="b">
        <v>0</v>
      </c>
      <c r="M315" s="34">
        <v>44704.386175150503</v>
      </c>
      <c r="N315" s="31" t="s">
        <v>9369</v>
      </c>
      <c r="O315" s="1" t="s">
        <v>13667</v>
      </c>
    </row>
    <row r="316" spans="1:15" x14ac:dyDescent="0.25">
      <c r="A316" s="31" t="s">
        <v>9938</v>
      </c>
      <c r="B316" s="31" t="s">
        <v>9394</v>
      </c>
      <c r="C316" s="31" t="s">
        <v>9939</v>
      </c>
      <c r="D316" s="31" t="s">
        <v>9348</v>
      </c>
      <c r="E316" s="31"/>
      <c r="F316" s="31"/>
      <c r="G316" s="31"/>
      <c r="H316" s="32"/>
      <c r="I316" s="31" t="s">
        <v>9405</v>
      </c>
      <c r="J316" s="31" t="s">
        <v>3598</v>
      </c>
      <c r="K316" s="31" t="s">
        <v>9426</v>
      </c>
      <c r="L316" s="33" t="b">
        <v>0</v>
      </c>
      <c r="M316" s="34">
        <v>44704.387090937496</v>
      </c>
      <c r="N316" s="31" t="s">
        <v>9369</v>
      </c>
      <c r="O316" s="1" t="s">
        <v>13668</v>
      </c>
    </row>
    <row r="317" spans="1:15" x14ac:dyDescent="0.25">
      <c r="A317" s="31" t="s">
        <v>9940</v>
      </c>
      <c r="B317" s="31" t="s">
        <v>9394</v>
      </c>
      <c r="C317" s="31" t="s">
        <v>9941</v>
      </c>
      <c r="D317" s="31" t="s">
        <v>9348</v>
      </c>
      <c r="E317" s="31"/>
      <c r="F317" s="31"/>
      <c r="G317" s="31"/>
      <c r="H317" s="32"/>
      <c r="I317" s="31" t="s">
        <v>9405</v>
      </c>
      <c r="J317" s="31" t="s">
        <v>3598</v>
      </c>
      <c r="K317" s="31" t="s">
        <v>9412</v>
      </c>
      <c r="L317" s="33" t="b">
        <v>0</v>
      </c>
      <c r="M317" s="34">
        <v>44704.327383217598</v>
      </c>
      <c r="N317" s="31" t="s">
        <v>9369</v>
      </c>
      <c r="O317" s="1" t="s">
        <v>5391</v>
      </c>
    </row>
    <row r="318" spans="1:15" x14ac:dyDescent="0.25">
      <c r="A318" s="31" t="s">
        <v>9942</v>
      </c>
      <c r="B318" s="31" t="s">
        <v>9394</v>
      </c>
      <c r="C318" s="31" t="s">
        <v>9943</v>
      </c>
      <c r="D318" s="31" t="s">
        <v>9348</v>
      </c>
      <c r="E318" s="31"/>
      <c r="F318" s="31"/>
      <c r="G318" s="31"/>
      <c r="H318" s="32"/>
      <c r="I318" s="31" t="s">
        <v>9391</v>
      </c>
      <c r="J318" s="31" t="s">
        <v>3598</v>
      </c>
      <c r="K318" s="31" t="s">
        <v>9396</v>
      </c>
      <c r="L318" s="33" t="b">
        <v>0</v>
      </c>
      <c r="M318" s="34">
        <v>44707.481460451403</v>
      </c>
      <c r="N318" s="31" t="s">
        <v>9369</v>
      </c>
      <c r="O318" s="1" t="s">
        <v>8410</v>
      </c>
    </row>
    <row r="319" spans="1:15" x14ac:dyDescent="0.25">
      <c r="A319" s="31" t="s">
        <v>9944</v>
      </c>
      <c r="B319" s="31" t="s">
        <v>9394</v>
      </c>
      <c r="C319" s="31" t="s">
        <v>9945</v>
      </c>
      <c r="D319" s="31" t="s">
        <v>9348</v>
      </c>
      <c r="E319" s="31"/>
      <c r="F319" s="31"/>
      <c r="G319" s="31"/>
      <c r="H319" s="32"/>
      <c r="I319" s="31" t="s">
        <v>9399</v>
      </c>
      <c r="J319" s="31" t="s">
        <v>3598</v>
      </c>
      <c r="K319" s="31" t="s">
        <v>9455</v>
      </c>
      <c r="L319" s="33" t="b">
        <v>0</v>
      </c>
      <c r="M319" s="34">
        <v>44702.644908830996</v>
      </c>
      <c r="N319" s="31" t="s">
        <v>9369</v>
      </c>
      <c r="O319" s="1" t="s">
        <v>13669</v>
      </c>
    </row>
    <row r="320" spans="1:15" x14ac:dyDescent="0.25">
      <c r="A320" s="31" t="s">
        <v>9946</v>
      </c>
      <c r="B320" s="31" t="s">
        <v>9389</v>
      </c>
      <c r="C320" s="31" t="s">
        <v>9947</v>
      </c>
      <c r="D320" s="31" t="s">
        <v>9348</v>
      </c>
      <c r="E320" s="31"/>
      <c r="F320" s="31"/>
      <c r="G320" s="31"/>
      <c r="H320" s="32"/>
      <c r="I320" s="31" t="s">
        <v>9391</v>
      </c>
      <c r="J320" s="31" t="s">
        <v>3598</v>
      </c>
      <c r="K320" s="31" t="s">
        <v>9392</v>
      </c>
      <c r="L320" s="33" t="b">
        <v>0</v>
      </c>
      <c r="M320" s="34">
        <v>44707.656811886598</v>
      </c>
      <c r="N320" s="31" t="s">
        <v>9369</v>
      </c>
      <c r="O320" s="1" t="s">
        <v>5380</v>
      </c>
    </row>
    <row r="321" spans="1:15" x14ac:dyDescent="0.25">
      <c r="A321" s="31" t="s">
        <v>9948</v>
      </c>
      <c r="B321" s="31" t="s">
        <v>9394</v>
      </c>
      <c r="C321" s="31" t="s">
        <v>9949</v>
      </c>
      <c r="D321" s="31" t="s">
        <v>9348</v>
      </c>
      <c r="E321" s="31"/>
      <c r="F321" s="31"/>
      <c r="G321" s="31"/>
      <c r="H321" s="32"/>
      <c r="I321" s="31" t="s">
        <v>9405</v>
      </c>
      <c r="J321" s="31" t="s">
        <v>3598</v>
      </c>
      <c r="K321" s="31" t="s">
        <v>9469</v>
      </c>
      <c r="L321" s="33" t="b">
        <v>0</v>
      </c>
      <c r="M321" s="34">
        <v>44704.497544363403</v>
      </c>
      <c r="N321" s="31" t="s">
        <v>9369</v>
      </c>
      <c r="O321" s="1" t="s">
        <v>7193</v>
      </c>
    </row>
    <row r="322" spans="1:15" x14ac:dyDescent="0.25">
      <c r="A322" s="31" t="s">
        <v>9950</v>
      </c>
      <c r="B322" s="31" t="s">
        <v>9389</v>
      </c>
      <c r="C322" s="31" t="s">
        <v>9951</v>
      </c>
      <c r="D322" s="31" t="s">
        <v>9348</v>
      </c>
      <c r="E322" s="31"/>
      <c r="F322" s="31"/>
      <c r="G322" s="31"/>
      <c r="H322" s="32"/>
      <c r="I322" s="31" t="s">
        <v>9391</v>
      </c>
      <c r="J322" s="31" t="s">
        <v>3598</v>
      </c>
      <c r="K322" s="31" t="s">
        <v>9443</v>
      </c>
      <c r="L322" s="33" t="b">
        <v>0</v>
      </c>
      <c r="M322" s="34">
        <v>44707.415212303204</v>
      </c>
      <c r="N322" s="31" t="s">
        <v>9369</v>
      </c>
      <c r="O322" s="1" t="s">
        <v>13670</v>
      </c>
    </row>
    <row r="323" spans="1:15" x14ac:dyDescent="0.25">
      <c r="A323" s="31" t="s">
        <v>9952</v>
      </c>
      <c r="B323" s="31" t="s">
        <v>9394</v>
      </c>
      <c r="C323" s="31" t="s">
        <v>9953</v>
      </c>
      <c r="D323" s="31" t="s">
        <v>9348</v>
      </c>
      <c r="E323" s="31"/>
      <c r="F323" s="31"/>
      <c r="G323" s="31"/>
      <c r="H323" s="32"/>
      <c r="I323" s="31" t="s">
        <v>9399</v>
      </c>
      <c r="J323" s="31" t="s">
        <v>3598</v>
      </c>
      <c r="K323" s="31" t="s">
        <v>9400</v>
      </c>
      <c r="L323" s="33" t="b">
        <v>0</v>
      </c>
      <c r="M323" s="34">
        <v>44707.581995752298</v>
      </c>
      <c r="N323" s="31" t="s">
        <v>9369</v>
      </c>
      <c r="O323" s="1" t="s">
        <v>5343</v>
      </c>
    </row>
    <row r="324" spans="1:15" x14ac:dyDescent="0.25">
      <c r="A324" s="31" t="s">
        <v>9954</v>
      </c>
      <c r="B324" s="31" t="s">
        <v>9371</v>
      </c>
      <c r="C324" s="31" t="s">
        <v>9955</v>
      </c>
      <c r="D324" s="31" t="s">
        <v>9344</v>
      </c>
      <c r="E324" s="31" t="s">
        <v>37</v>
      </c>
      <c r="F324" s="31"/>
      <c r="G324" s="31"/>
      <c r="H324" s="32">
        <v>60</v>
      </c>
      <c r="I324" s="31" t="s">
        <v>9446</v>
      </c>
      <c r="J324" s="31" t="s">
        <v>3801</v>
      </c>
      <c r="K324" s="31" t="s">
        <v>9373</v>
      </c>
      <c r="L324" s="33" t="b">
        <v>0</v>
      </c>
      <c r="M324" s="34">
        <v>44735.442844363402</v>
      </c>
      <c r="N324" s="31" t="s">
        <v>39</v>
      </c>
      <c r="O324" s="1" t="s">
        <v>5714</v>
      </c>
    </row>
    <row r="325" spans="1:15" x14ac:dyDescent="0.25">
      <c r="A325" s="31" t="s">
        <v>9956</v>
      </c>
      <c r="B325" s="31" t="s">
        <v>9385</v>
      </c>
      <c r="C325" s="31" t="s">
        <v>9957</v>
      </c>
      <c r="D325" s="31" t="s">
        <v>9344</v>
      </c>
      <c r="E325" s="31" t="s">
        <v>37</v>
      </c>
      <c r="F325" s="31"/>
      <c r="G325" s="31"/>
      <c r="H325" s="32">
        <v>60</v>
      </c>
      <c r="I325" s="31" t="s">
        <v>9361</v>
      </c>
      <c r="J325" s="31" t="s">
        <v>3801</v>
      </c>
      <c r="K325" s="31" t="s">
        <v>9387</v>
      </c>
      <c r="L325" s="33" t="b">
        <v>0</v>
      </c>
      <c r="M325" s="34">
        <v>44749.685324108803</v>
      </c>
      <c r="N325" s="31" t="s">
        <v>39</v>
      </c>
      <c r="O325" s="1" t="s">
        <v>6714</v>
      </c>
    </row>
    <row r="326" spans="1:15" x14ac:dyDescent="0.25">
      <c r="A326" s="31" t="s">
        <v>9958</v>
      </c>
      <c r="B326" s="31" t="s">
        <v>9385</v>
      </c>
      <c r="C326" s="31" t="s">
        <v>9959</v>
      </c>
      <c r="D326" s="31" t="s">
        <v>9344</v>
      </c>
      <c r="E326" s="31" t="s">
        <v>37</v>
      </c>
      <c r="F326" s="31"/>
      <c r="G326" s="31"/>
      <c r="H326" s="32">
        <v>60</v>
      </c>
      <c r="I326" s="31" t="s">
        <v>9361</v>
      </c>
      <c r="J326" s="31" t="s">
        <v>3801</v>
      </c>
      <c r="K326" s="31" t="s">
        <v>9387</v>
      </c>
      <c r="L326" s="33" t="b">
        <v>0</v>
      </c>
      <c r="M326" s="34">
        <v>44767.5597528125</v>
      </c>
      <c r="N326" s="31" t="s">
        <v>39</v>
      </c>
      <c r="O326" s="1" t="s">
        <v>4709</v>
      </c>
    </row>
    <row r="327" spans="1:15" x14ac:dyDescent="0.25">
      <c r="A327" s="31" t="s">
        <v>9960</v>
      </c>
      <c r="B327" s="31" t="s">
        <v>9385</v>
      </c>
      <c r="C327" s="31" t="s">
        <v>8330</v>
      </c>
      <c r="D327" s="31" t="s">
        <v>9344</v>
      </c>
      <c r="E327" s="31" t="s">
        <v>37</v>
      </c>
      <c r="F327" s="31"/>
      <c r="G327" s="31"/>
      <c r="H327" s="32">
        <v>60</v>
      </c>
      <c r="I327" s="31" t="s">
        <v>9377</v>
      </c>
      <c r="J327" s="31" t="s">
        <v>3801</v>
      </c>
      <c r="K327" s="31" t="s">
        <v>9387</v>
      </c>
      <c r="L327" s="33" t="b">
        <v>0</v>
      </c>
      <c r="M327" s="34">
        <v>44714.612427858803</v>
      </c>
      <c r="N327" s="31" t="s">
        <v>39</v>
      </c>
      <c r="O327" s="1" t="s">
        <v>8328</v>
      </c>
    </row>
    <row r="328" spans="1:15" x14ac:dyDescent="0.25">
      <c r="A328" s="31" t="s">
        <v>9961</v>
      </c>
      <c r="B328" s="31" t="s">
        <v>9385</v>
      </c>
      <c r="C328" s="31" t="s">
        <v>9962</v>
      </c>
      <c r="D328" s="31" t="s">
        <v>9344</v>
      </c>
      <c r="E328" s="31" t="s">
        <v>37</v>
      </c>
      <c r="F328" s="31"/>
      <c r="G328" s="31"/>
      <c r="H328" s="32">
        <v>60</v>
      </c>
      <c r="I328" s="31" t="s">
        <v>9361</v>
      </c>
      <c r="J328" s="31" t="s">
        <v>3801</v>
      </c>
      <c r="K328" s="31" t="s">
        <v>9963</v>
      </c>
      <c r="L328" s="33" t="b">
        <v>0</v>
      </c>
      <c r="M328" s="34">
        <v>44715.620449571798</v>
      </c>
      <c r="N328" s="31" t="s">
        <v>39</v>
      </c>
      <c r="O328" s="1" t="s">
        <v>13671</v>
      </c>
    </row>
    <row r="329" spans="1:15" x14ac:dyDescent="0.25">
      <c r="A329" s="31" t="s">
        <v>9964</v>
      </c>
      <c r="B329" s="31" t="s">
        <v>9385</v>
      </c>
      <c r="C329" s="31" t="s">
        <v>9965</v>
      </c>
      <c r="D329" s="31" t="s">
        <v>9344</v>
      </c>
      <c r="E329" s="31" t="s">
        <v>37</v>
      </c>
      <c r="F329" s="31"/>
      <c r="G329" s="31"/>
      <c r="H329" s="32">
        <v>60</v>
      </c>
      <c r="I329" s="31" t="s">
        <v>9446</v>
      </c>
      <c r="J329" s="31" t="s">
        <v>3801</v>
      </c>
      <c r="K329" s="31" t="s">
        <v>9447</v>
      </c>
      <c r="L329" s="33" t="b">
        <v>0</v>
      </c>
      <c r="M329" s="34">
        <v>44755.604380011602</v>
      </c>
      <c r="N329" s="31" t="s">
        <v>39</v>
      </c>
      <c r="O329" s="1" t="s">
        <v>13672</v>
      </c>
    </row>
    <row r="330" spans="1:15" x14ac:dyDescent="0.25">
      <c r="A330" s="31" t="s">
        <v>9966</v>
      </c>
      <c r="B330" s="31" t="s">
        <v>9385</v>
      </c>
      <c r="C330" s="31" t="s">
        <v>9967</v>
      </c>
      <c r="D330" s="31" t="s">
        <v>9344</v>
      </c>
      <c r="E330" s="31" t="s">
        <v>37</v>
      </c>
      <c r="F330" s="31"/>
      <c r="G330" s="31"/>
      <c r="H330" s="32">
        <v>60</v>
      </c>
      <c r="I330" s="31" t="s">
        <v>9446</v>
      </c>
      <c r="J330" s="31" t="s">
        <v>3801</v>
      </c>
      <c r="K330" s="31" t="s">
        <v>9447</v>
      </c>
      <c r="L330" s="33" t="b">
        <v>0</v>
      </c>
      <c r="M330" s="34">
        <v>44765.466633414399</v>
      </c>
      <c r="N330" s="31" t="s">
        <v>39</v>
      </c>
      <c r="O330" s="1" t="s">
        <v>6245</v>
      </c>
    </row>
    <row r="331" spans="1:15" x14ac:dyDescent="0.25">
      <c r="A331" s="31" t="s">
        <v>9968</v>
      </c>
      <c r="B331" s="31" t="s">
        <v>9385</v>
      </c>
      <c r="C331" s="31" t="s">
        <v>9969</v>
      </c>
      <c r="D331" s="31" t="s">
        <v>9344</v>
      </c>
      <c r="E331" s="31" t="s">
        <v>37</v>
      </c>
      <c r="F331" s="31"/>
      <c r="G331" s="31"/>
      <c r="H331" s="32">
        <v>60</v>
      </c>
      <c r="I331" s="31" t="s">
        <v>9361</v>
      </c>
      <c r="J331" s="31" t="s">
        <v>3801</v>
      </c>
      <c r="K331" s="31" t="s">
        <v>9963</v>
      </c>
      <c r="L331" s="33" t="b">
        <v>0</v>
      </c>
      <c r="M331" s="34">
        <v>44765.357076851898</v>
      </c>
      <c r="N331" s="31" t="s">
        <v>39</v>
      </c>
      <c r="O331" s="1" t="s">
        <v>4185</v>
      </c>
    </row>
    <row r="332" spans="1:15" x14ac:dyDescent="0.25">
      <c r="A332" s="31" t="s">
        <v>9970</v>
      </c>
      <c r="B332" s="31" t="s">
        <v>9971</v>
      </c>
      <c r="C332" s="31" t="s">
        <v>9972</v>
      </c>
      <c r="D332" s="31" t="s">
        <v>9344</v>
      </c>
      <c r="E332" s="31" t="s">
        <v>37</v>
      </c>
      <c r="F332" s="31"/>
      <c r="G332" s="31"/>
      <c r="H332" s="32">
        <v>60</v>
      </c>
      <c r="I332" s="31" t="s">
        <v>9377</v>
      </c>
      <c r="J332" s="31" t="s">
        <v>3801</v>
      </c>
      <c r="K332" s="31" t="s">
        <v>9378</v>
      </c>
      <c r="L332" s="33" t="b">
        <v>0</v>
      </c>
      <c r="M332" s="34">
        <v>44715.731459606497</v>
      </c>
      <c r="N332" s="31" t="s">
        <v>39</v>
      </c>
      <c r="O332" s="1" t="s">
        <v>5289</v>
      </c>
    </row>
    <row r="333" spans="1:15" x14ac:dyDescent="0.25">
      <c r="A333" s="31" t="s">
        <v>9973</v>
      </c>
      <c r="B333" s="31" t="s">
        <v>9394</v>
      </c>
      <c r="C333" s="31" t="s">
        <v>9974</v>
      </c>
      <c r="D333" s="31" t="s">
        <v>9348</v>
      </c>
      <c r="E333" s="31"/>
      <c r="F333" s="31"/>
      <c r="G333" s="31"/>
      <c r="H333" s="32"/>
      <c r="I333" s="31" t="s">
        <v>9405</v>
      </c>
      <c r="J333" s="31" t="s">
        <v>3598</v>
      </c>
      <c r="K333" s="31" t="s">
        <v>9406</v>
      </c>
      <c r="L333" s="33" t="b">
        <v>0</v>
      </c>
      <c r="M333" s="34">
        <v>44704.4424951736</v>
      </c>
      <c r="N333" s="31" t="s">
        <v>9369</v>
      </c>
      <c r="O333" s="1" t="s">
        <v>13673</v>
      </c>
    </row>
    <row r="334" spans="1:15" x14ac:dyDescent="0.25">
      <c r="A334" s="31" t="s">
        <v>9975</v>
      </c>
      <c r="B334" s="31" t="s">
        <v>9394</v>
      </c>
      <c r="C334" s="31" t="s">
        <v>9976</v>
      </c>
      <c r="D334" s="31" t="s">
        <v>9348</v>
      </c>
      <c r="E334" s="31"/>
      <c r="F334" s="31"/>
      <c r="G334" s="31"/>
      <c r="H334" s="32"/>
      <c r="I334" s="31" t="s">
        <v>9405</v>
      </c>
      <c r="J334" s="31" t="s">
        <v>3598</v>
      </c>
      <c r="K334" s="31" t="s">
        <v>9426</v>
      </c>
      <c r="L334" s="33" t="b">
        <v>0</v>
      </c>
      <c r="M334" s="34">
        <v>44704.388432951397</v>
      </c>
      <c r="N334" s="31" t="s">
        <v>9369</v>
      </c>
      <c r="O334" s="1" t="s">
        <v>13674</v>
      </c>
    </row>
    <row r="335" spans="1:15" x14ac:dyDescent="0.25">
      <c r="A335" s="31" t="s">
        <v>9977</v>
      </c>
      <c r="B335" s="31" t="s">
        <v>9394</v>
      </c>
      <c r="C335" s="31" t="s">
        <v>9978</v>
      </c>
      <c r="D335" s="31" t="s">
        <v>9348</v>
      </c>
      <c r="E335" s="31"/>
      <c r="F335" s="31"/>
      <c r="G335" s="31"/>
      <c r="H335" s="32"/>
      <c r="I335" s="31" t="s">
        <v>9391</v>
      </c>
      <c r="J335" s="31" t="s">
        <v>3598</v>
      </c>
      <c r="K335" s="31" t="s">
        <v>9466</v>
      </c>
      <c r="L335" s="33" t="b">
        <v>0</v>
      </c>
      <c r="M335" s="34">
        <v>44705.6160443634</v>
      </c>
      <c r="N335" s="31" t="s">
        <v>9369</v>
      </c>
      <c r="O335" s="1" t="s">
        <v>13675</v>
      </c>
    </row>
    <row r="336" spans="1:15" x14ac:dyDescent="0.25">
      <c r="A336" s="31" t="s">
        <v>9979</v>
      </c>
      <c r="B336" s="31" t="s">
        <v>9394</v>
      </c>
      <c r="C336" s="31" t="s">
        <v>9980</v>
      </c>
      <c r="D336" s="31" t="s">
        <v>9348</v>
      </c>
      <c r="E336" s="31"/>
      <c r="F336" s="31"/>
      <c r="G336" s="31"/>
      <c r="H336" s="32"/>
      <c r="I336" s="31" t="s">
        <v>9405</v>
      </c>
      <c r="J336" s="31" t="s">
        <v>3598</v>
      </c>
      <c r="K336" s="31" t="s">
        <v>9469</v>
      </c>
      <c r="L336" s="33" t="b">
        <v>0</v>
      </c>
      <c r="M336" s="34">
        <v>44704.4948415162</v>
      </c>
      <c r="N336" s="31" t="s">
        <v>9369</v>
      </c>
      <c r="O336" s="1" t="s">
        <v>13676</v>
      </c>
    </row>
    <row r="337" spans="1:15" x14ac:dyDescent="0.25">
      <c r="A337" s="31" t="s">
        <v>9981</v>
      </c>
      <c r="B337" s="31" t="s">
        <v>9389</v>
      </c>
      <c r="C337" s="31" t="s">
        <v>9982</v>
      </c>
      <c r="D337" s="31" t="s">
        <v>9348</v>
      </c>
      <c r="E337" s="31"/>
      <c r="F337" s="31"/>
      <c r="G337" s="31"/>
      <c r="H337" s="32"/>
      <c r="I337" s="31" t="s">
        <v>9391</v>
      </c>
      <c r="J337" s="31" t="s">
        <v>3598</v>
      </c>
      <c r="K337" s="31" t="s">
        <v>9392</v>
      </c>
      <c r="L337" s="33" t="b">
        <v>0</v>
      </c>
      <c r="M337" s="34">
        <v>44707.656446840301</v>
      </c>
      <c r="N337" s="31" t="s">
        <v>9369</v>
      </c>
      <c r="O337" s="1" t="s">
        <v>8228</v>
      </c>
    </row>
    <row r="338" spans="1:15" x14ac:dyDescent="0.25">
      <c r="A338" s="31" t="s">
        <v>9983</v>
      </c>
      <c r="B338" s="31" t="s">
        <v>9394</v>
      </c>
      <c r="C338" s="31" t="s">
        <v>9984</v>
      </c>
      <c r="D338" s="31" t="s">
        <v>9348</v>
      </c>
      <c r="E338" s="31"/>
      <c r="F338" s="31"/>
      <c r="G338" s="31"/>
      <c r="H338" s="32"/>
      <c r="I338" s="31" t="s">
        <v>9399</v>
      </c>
      <c r="J338" s="31" t="s">
        <v>3598</v>
      </c>
      <c r="K338" s="31" t="s">
        <v>9597</v>
      </c>
      <c r="L338" s="33" t="b">
        <v>0</v>
      </c>
      <c r="M338" s="34">
        <v>44704.406454548604</v>
      </c>
      <c r="N338" s="31" t="s">
        <v>9369</v>
      </c>
      <c r="O338" s="1" t="s">
        <v>6037</v>
      </c>
    </row>
    <row r="339" spans="1:15" x14ac:dyDescent="0.25">
      <c r="A339" s="31" t="s">
        <v>9985</v>
      </c>
      <c r="B339" s="31" t="s">
        <v>9394</v>
      </c>
      <c r="C339" s="31" t="s">
        <v>9986</v>
      </c>
      <c r="D339" s="31" t="s">
        <v>9348</v>
      </c>
      <c r="E339" s="31"/>
      <c r="F339" s="31"/>
      <c r="G339" s="31"/>
      <c r="H339" s="32"/>
      <c r="I339" s="31" t="s">
        <v>9399</v>
      </c>
      <c r="J339" s="31" t="s">
        <v>3598</v>
      </c>
      <c r="K339" s="31" t="s">
        <v>9455</v>
      </c>
      <c r="L339" s="33" t="b">
        <v>0</v>
      </c>
      <c r="M339" s="34">
        <v>44702.637999884297</v>
      </c>
      <c r="N339" s="31" t="s">
        <v>9369</v>
      </c>
      <c r="O339" s="1" t="s">
        <v>5510</v>
      </c>
    </row>
    <row r="340" spans="1:15" x14ac:dyDescent="0.25">
      <c r="A340" s="31" t="s">
        <v>9987</v>
      </c>
      <c r="B340" s="31" t="s">
        <v>9389</v>
      </c>
      <c r="C340" s="31" t="s">
        <v>9988</v>
      </c>
      <c r="D340" s="31" t="s">
        <v>9348</v>
      </c>
      <c r="E340" s="31"/>
      <c r="F340" s="31"/>
      <c r="G340" s="31"/>
      <c r="H340" s="32"/>
      <c r="I340" s="31" t="s">
        <v>9391</v>
      </c>
      <c r="J340" s="31" t="s">
        <v>3598</v>
      </c>
      <c r="K340" s="31" t="s">
        <v>9443</v>
      </c>
      <c r="L340" s="33" t="b">
        <v>0</v>
      </c>
      <c r="M340" s="34">
        <v>44707.415729513901</v>
      </c>
      <c r="N340" s="31" t="s">
        <v>9369</v>
      </c>
      <c r="O340" s="1" t="s">
        <v>13677</v>
      </c>
    </row>
    <row r="341" spans="1:15" x14ac:dyDescent="0.25">
      <c r="A341" s="31" t="s">
        <v>9989</v>
      </c>
      <c r="B341" s="31" t="s">
        <v>9389</v>
      </c>
      <c r="C341" s="31" t="s">
        <v>9990</v>
      </c>
      <c r="D341" s="31" t="s">
        <v>9348</v>
      </c>
      <c r="E341" s="31"/>
      <c r="F341" s="31"/>
      <c r="G341" s="31"/>
      <c r="H341" s="32"/>
      <c r="I341" s="31" t="s">
        <v>9391</v>
      </c>
      <c r="J341" s="31" t="s">
        <v>3598</v>
      </c>
      <c r="K341" s="31" t="s">
        <v>9392</v>
      </c>
      <c r="L341" s="33" t="b">
        <v>0</v>
      </c>
      <c r="M341" s="34">
        <v>44707.656616122702</v>
      </c>
      <c r="N341" s="31" t="s">
        <v>9369</v>
      </c>
      <c r="O341" s="1" t="s">
        <v>13678</v>
      </c>
    </row>
    <row r="342" spans="1:15" x14ac:dyDescent="0.25">
      <c r="A342" s="31" t="s">
        <v>9991</v>
      </c>
      <c r="B342" s="31" t="s">
        <v>9394</v>
      </c>
      <c r="C342" s="31" t="s">
        <v>9992</v>
      </c>
      <c r="D342" s="31" t="s">
        <v>9348</v>
      </c>
      <c r="E342" s="31"/>
      <c r="F342" s="31"/>
      <c r="G342" s="31"/>
      <c r="H342" s="32"/>
      <c r="I342" s="31" t="s">
        <v>9399</v>
      </c>
      <c r="J342" s="31" t="s">
        <v>3598</v>
      </c>
      <c r="K342" s="31" t="s">
        <v>9484</v>
      </c>
      <c r="L342" s="33" t="b">
        <v>0</v>
      </c>
      <c r="M342" s="34">
        <v>44707.647114004598</v>
      </c>
      <c r="N342" s="31" t="s">
        <v>9369</v>
      </c>
      <c r="O342" s="1" t="s">
        <v>13679</v>
      </c>
    </row>
    <row r="343" spans="1:15" x14ac:dyDescent="0.25">
      <c r="A343" s="31" t="s">
        <v>9993</v>
      </c>
      <c r="B343" s="31" t="s">
        <v>9394</v>
      </c>
      <c r="C343" s="31" t="s">
        <v>9994</v>
      </c>
      <c r="D343" s="31" t="s">
        <v>9348</v>
      </c>
      <c r="E343" s="31"/>
      <c r="F343" s="31"/>
      <c r="G343" s="31"/>
      <c r="H343" s="32"/>
      <c r="I343" s="31" t="s">
        <v>9405</v>
      </c>
      <c r="J343" s="31" t="s">
        <v>3598</v>
      </c>
      <c r="K343" s="31" t="s">
        <v>9406</v>
      </c>
      <c r="L343" s="33" t="b">
        <v>0</v>
      </c>
      <c r="M343" s="34">
        <v>44704.4381285532</v>
      </c>
      <c r="N343" s="31" t="s">
        <v>9369</v>
      </c>
      <c r="O343" s="1" t="s">
        <v>4542</v>
      </c>
    </row>
    <row r="344" spans="1:15" x14ac:dyDescent="0.25">
      <c r="A344" s="31" t="s">
        <v>9995</v>
      </c>
      <c r="B344" s="31" t="s">
        <v>9394</v>
      </c>
      <c r="C344" s="31" t="s">
        <v>9996</v>
      </c>
      <c r="D344" s="31" t="s">
        <v>9348</v>
      </c>
      <c r="E344" s="31"/>
      <c r="F344" s="31"/>
      <c r="G344" s="31"/>
      <c r="H344" s="32"/>
      <c r="I344" s="31" t="s">
        <v>9405</v>
      </c>
      <c r="J344" s="31" t="s">
        <v>3598</v>
      </c>
      <c r="K344" s="31" t="s">
        <v>9406</v>
      </c>
      <c r="L344" s="33" t="b">
        <v>0</v>
      </c>
      <c r="M344" s="34">
        <v>44704.437401423602</v>
      </c>
      <c r="N344" s="31" t="s">
        <v>9369</v>
      </c>
      <c r="O344" s="1" t="s">
        <v>13680</v>
      </c>
    </row>
    <row r="345" spans="1:15" x14ac:dyDescent="0.25">
      <c r="A345" s="31" t="s">
        <v>9997</v>
      </c>
      <c r="B345" s="31" t="s">
        <v>9394</v>
      </c>
      <c r="C345" s="31" t="s">
        <v>9998</v>
      </c>
      <c r="D345" s="31" t="s">
        <v>9348</v>
      </c>
      <c r="E345" s="31"/>
      <c r="F345" s="31"/>
      <c r="G345" s="31"/>
      <c r="H345" s="32"/>
      <c r="I345" s="31" t="s">
        <v>9391</v>
      </c>
      <c r="J345" s="31" t="s">
        <v>3598</v>
      </c>
      <c r="K345" s="31" t="s">
        <v>9466</v>
      </c>
      <c r="L345" s="33" t="b">
        <v>0</v>
      </c>
      <c r="M345" s="34">
        <v>44705.6162800116</v>
      </c>
      <c r="N345" s="31" t="s">
        <v>9369</v>
      </c>
      <c r="O345" s="1" t="s">
        <v>13681</v>
      </c>
    </row>
    <row r="346" spans="1:15" x14ac:dyDescent="0.25">
      <c r="A346" s="31" t="s">
        <v>9999</v>
      </c>
      <c r="B346" s="31" t="s">
        <v>9394</v>
      </c>
      <c r="C346" s="31" t="s">
        <v>10000</v>
      </c>
      <c r="D346" s="31" t="s">
        <v>9348</v>
      </c>
      <c r="E346" s="31"/>
      <c r="F346" s="31"/>
      <c r="G346" s="31"/>
      <c r="H346" s="32"/>
      <c r="I346" s="31" t="s">
        <v>9391</v>
      </c>
      <c r="J346" s="31" t="s">
        <v>3598</v>
      </c>
      <c r="K346" s="31" t="s">
        <v>9443</v>
      </c>
      <c r="L346" s="33" t="b">
        <v>0</v>
      </c>
      <c r="M346" s="34">
        <v>44727.449116354197</v>
      </c>
      <c r="N346" s="31" t="s">
        <v>9369</v>
      </c>
      <c r="O346" s="1" t="s">
        <v>13682</v>
      </c>
    </row>
    <row r="347" spans="1:15" x14ac:dyDescent="0.25">
      <c r="A347" s="31" t="s">
        <v>10001</v>
      </c>
      <c r="B347" s="31" t="s">
        <v>9394</v>
      </c>
      <c r="C347" s="31" t="s">
        <v>10002</v>
      </c>
      <c r="D347" s="31" t="s">
        <v>9348</v>
      </c>
      <c r="E347" s="31"/>
      <c r="F347" s="31"/>
      <c r="G347" s="31"/>
      <c r="H347" s="32"/>
      <c r="I347" s="31" t="s">
        <v>9405</v>
      </c>
      <c r="J347" s="31" t="s">
        <v>3598</v>
      </c>
      <c r="K347" s="31" t="s">
        <v>9412</v>
      </c>
      <c r="L347" s="33" t="b">
        <v>0</v>
      </c>
      <c r="M347" s="34">
        <v>44704.326786840298</v>
      </c>
      <c r="N347" s="31" t="s">
        <v>9369</v>
      </c>
      <c r="O347" s="1" t="s">
        <v>13683</v>
      </c>
    </row>
    <row r="348" spans="1:15" x14ac:dyDescent="0.25">
      <c r="A348" s="31" t="s">
        <v>10003</v>
      </c>
      <c r="B348" s="31" t="s">
        <v>9394</v>
      </c>
      <c r="C348" s="31" t="s">
        <v>10004</v>
      </c>
      <c r="D348" s="31" t="s">
        <v>9348</v>
      </c>
      <c r="E348" s="31"/>
      <c r="F348" s="31"/>
      <c r="G348" s="31"/>
      <c r="H348" s="32"/>
      <c r="I348" s="31" t="s">
        <v>9405</v>
      </c>
      <c r="J348" s="31" t="s">
        <v>3598</v>
      </c>
      <c r="K348" s="31" t="s">
        <v>9469</v>
      </c>
      <c r="L348" s="33" t="b">
        <v>0</v>
      </c>
      <c r="M348" s="34">
        <v>44704.497872025502</v>
      </c>
      <c r="N348" s="31" t="s">
        <v>9369</v>
      </c>
      <c r="O348" s="1" t="s">
        <v>6603</v>
      </c>
    </row>
    <row r="349" spans="1:15" x14ac:dyDescent="0.25">
      <c r="A349" s="31" t="s">
        <v>10005</v>
      </c>
      <c r="B349" s="31" t="s">
        <v>10006</v>
      </c>
      <c r="C349" s="31" t="s">
        <v>10007</v>
      </c>
      <c r="D349" s="31" t="s">
        <v>9348</v>
      </c>
      <c r="E349" s="31"/>
      <c r="F349" s="31"/>
      <c r="G349" s="31"/>
      <c r="H349" s="32"/>
      <c r="I349" s="31" t="s">
        <v>9391</v>
      </c>
      <c r="J349" s="31" t="s">
        <v>3598</v>
      </c>
      <c r="K349" s="31" t="s">
        <v>9396</v>
      </c>
      <c r="L349" s="33" t="b">
        <v>0</v>
      </c>
      <c r="M349" s="34">
        <v>44707.4820924421</v>
      </c>
      <c r="N349" s="31" t="s">
        <v>9369</v>
      </c>
      <c r="O349" s="1" t="s">
        <v>6939</v>
      </c>
    </row>
    <row r="350" spans="1:15" x14ac:dyDescent="0.25">
      <c r="A350" s="31" t="s">
        <v>10008</v>
      </c>
      <c r="B350" s="31" t="s">
        <v>9394</v>
      </c>
      <c r="C350" s="31" t="s">
        <v>10009</v>
      </c>
      <c r="D350" s="31" t="s">
        <v>9348</v>
      </c>
      <c r="E350" s="31"/>
      <c r="F350" s="31"/>
      <c r="G350" s="31"/>
      <c r="H350" s="32"/>
      <c r="I350" s="31" t="s">
        <v>9399</v>
      </c>
      <c r="J350" s="31" t="s">
        <v>3598</v>
      </c>
      <c r="K350" s="31" t="s">
        <v>9455</v>
      </c>
      <c r="L350" s="33" t="b">
        <v>0</v>
      </c>
      <c r="M350" s="34">
        <v>44702.644508368103</v>
      </c>
      <c r="N350" s="31" t="s">
        <v>9369</v>
      </c>
      <c r="O350" s="1" t="s">
        <v>13684</v>
      </c>
    </row>
    <row r="351" spans="1:15" x14ac:dyDescent="0.25">
      <c r="A351" s="31" t="s">
        <v>10010</v>
      </c>
      <c r="B351" s="31" t="s">
        <v>9394</v>
      </c>
      <c r="C351" s="31" t="s">
        <v>10011</v>
      </c>
      <c r="D351" s="31" t="s">
        <v>9348</v>
      </c>
      <c r="E351" s="31"/>
      <c r="F351" s="31"/>
      <c r="G351" s="31"/>
      <c r="H351" s="32"/>
      <c r="I351" s="31" t="s">
        <v>9405</v>
      </c>
      <c r="J351" s="31" t="s">
        <v>3598</v>
      </c>
      <c r="K351" s="31" t="s">
        <v>9406</v>
      </c>
      <c r="L351" s="33" t="b">
        <v>0</v>
      </c>
      <c r="M351" s="34">
        <v>44704.438463773098</v>
      </c>
      <c r="N351" s="31" t="s">
        <v>9369</v>
      </c>
      <c r="O351" s="1" t="s">
        <v>5412</v>
      </c>
    </row>
    <row r="352" spans="1:15" x14ac:dyDescent="0.25">
      <c r="A352" s="31" t="s">
        <v>10012</v>
      </c>
      <c r="B352" s="31" t="s">
        <v>9394</v>
      </c>
      <c r="C352" s="31" t="s">
        <v>10013</v>
      </c>
      <c r="D352" s="31" t="s">
        <v>9348</v>
      </c>
      <c r="E352" s="31"/>
      <c r="F352" s="31"/>
      <c r="G352" s="31"/>
      <c r="H352" s="32"/>
      <c r="I352" s="31" t="s">
        <v>9405</v>
      </c>
      <c r="J352" s="31" t="s">
        <v>3598</v>
      </c>
      <c r="K352" s="31" t="s">
        <v>9426</v>
      </c>
      <c r="L352" s="33" t="b">
        <v>0</v>
      </c>
      <c r="M352" s="34">
        <v>44704.387710567098</v>
      </c>
      <c r="N352" s="31" t="s">
        <v>9369</v>
      </c>
      <c r="O352" s="1" t="s">
        <v>13685</v>
      </c>
    </row>
    <row r="353" spans="1:15" x14ac:dyDescent="0.25">
      <c r="A353" s="31" t="s">
        <v>10014</v>
      </c>
      <c r="B353" s="31" t="s">
        <v>9394</v>
      </c>
      <c r="C353" s="31" t="s">
        <v>10015</v>
      </c>
      <c r="D353" s="31" t="s">
        <v>9348</v>
      </c>
      <c r="E353" s="31"/>
      <c r="F353" s="31"/>
      <c r="G353" s="31"/>
      <c r="H353" s="32"/>
      <c r="I353" s="31" t="s">
        <v>9405</v>
      </c>
      <c r="J353" s="31" t="s">
        <v>3598</v>
      </c>
      <c r="K353" s="31" t="s">
        <v>9469</v>
      </c>
      <c r="L353" s="33" t="b">
        <v>0</v>
      </c>
      <c r="M353" s="34">
        <v>44704.498536145802</v>
      </c>
      <c r="N353" s="31" t="s">
        <v>9369</v>
      </c>
      <c r="O353" s="1" t="s">
        <v>13686</v>
      </c>
    </row>
    <row r="354" spans="1:15" x14ac:dyDescent="0.25">
      <c r="A354" s="31" t="s">
        <v>10016</v>
      </c>
      <c r="B354" s="31" t="s">
        <v>9394</v>
      </c>
      <c r="C354" s="31" t="s">
        <v>10017</v>
      </c>
      <c r="D354" s="31" t="s">
        <v>9348</v>
      </c>
      <c r="E354" s="31"/>
      <c r="F354" s="31"/>
      <c r="G354" s="31"/>
      <c r="H354" s="32"/>
      <c r="I354" s="31" t="s">
        <v>9399</v>
      </c>
      <c r="J354" s="31" t="s">
        <v>3598</v>
      </c>
      <c r="K354" s="31" t="s">
        <v>9400</v>
      </c>
      <c r="L354" s="33" t="b">
        <v>0</v>
      </c>
      <c r="M354" s="34">
        <v>44707.582557256901</v>
      </c>
      <c r="N354" s="31" t="s">
        <v>9369</v>
      </c>
      <c r="O354" s="1" t="s">
        <v>13687</v>
      </c>
    </row>
    <row r="355" spans="1:15" x14ac:dyDescent="0.25">
      <c r="A355" s="31" t="s">
        <v>10018</v>
      </c>
      <c r="B355" s="31" t="s">
        <v>9394</v>
      </c>
      <c r="C355" s="31" t="s">
        <v>10019</v>
      </c>
      <c r="D355" s="31" t="s">
        <v>9348</v>
      </c>
      <c r="E355" s="31"/>
      <c r="F355" s="31"/>
      <c r="G355" s="31"/>
      <c r="H355" s="32"/>
      <c r="I355" s="31" t="s">
        <v>9405</v>
      </c>
      <c r="J355" s="31" t="s">
        <v>3598</v>
      </c>
      <c r="K355" s="31" t="s">
        <v>9406</v>
      </c>
      <c r="L355" s="33" t="b">
        <v>0</v>
      </c>
      <c r="M355" s="34">
        <v>44704.438784953702</v>
      </c>
      <c r="N355" s="31" t="s">
        <v>9369</v>
      </c>
      <c r="O355" s="1" t="s">
        <v>13688</v>
      </c>
    </row>
    <row r="356" spans="1:15" x14ac:dyDescent="0.25">
      <c r="A356" s="31" t="s">
        <v>10020</v>
      </c>
      <c r="B356" s="31" t="s">
        <v>9394</v>
      </c>
      <c r="C356" s="31" t="s">
        <v>10021</v>
      </c>
      <c r="D356" s="31" t="s">
        <v>9348</v>
      </c>
      <c r="E356" s="31"/>
      <c r="F356" s="31"/>
      <c r="G356" s="31"/>
      <c r="H356" s="32"/>
      <c r="I356" s="31" t="s">
        <v>9399</v>
      </c>
      <c r="J356" s="31" t="s">
        <v>3598</v>
      </c>
      <c r="K356" s="31" t="s">
        <v>9455</v>
      </c>
      <c r="L356" s="33" t="b">
        <v>0</v>
      </c>
      <c r="M356" s="34">
        <v>44702.6432684838</v>
      </c>
      <c r="N356" s="31" t="s">
        <v>9369</v>
      </c>
      <c r="O356" s="1" t="s">
        <v>13689</v>
      </c>
    </row>
    <row r="357" spans="1:15" x14ac:dyDescent="0.25">
      <c r="A357" s="31" t="s">
        <v>10022</v>
      </c>
      <c r="B357" s="31" t="s">
        <v>9394</v>
      </c>
      <c r="C357" s="31" t="s">
        <v>10023</v>
      </c>
      <c r="D357" s="31" t="s">
        <v>9348</v>
      </c>
      <c r="E357" s="31"/>
      <c r="F357" s="31"/>
      <c r="G357" s="31"/>
      <c r="H357" s="32"/>
      <c r="I357" s="31" t="s">
        <v>9405</v>
      </c>
      <c r="J357" s="31" t="s">
        <v>3598</v>
      </c>
      <c r="K357" s="31" t="s">
        <v>9426</v>
      </c>
      <c r="L357" s="33" t="b">
        <v>0</v>
      </c>
      <c r="M357" s="34">
        <v>44704.3881104514</v>
      </c>
      <c r="N357" s="31" t="s">
        <v>9369</v>
      </c>
      <c r="O357" s="1" t="s">
        <v>13690</v>
      </c>
    </row>
    <row r="358" spans="1:15" x14ac:dyDescent="0.25">
      <c r="A358" s="31" t="s">
        <v>10024</v>
      </c>
      <c r="B358" s="31" t="s">
        <v>9394</v>
      </c>
      <c r="C358" s="31" t="s">
        <v>10025</v>
      </c>
      <c r="D358" s="31" t="s">
        <v>9348</v>
      </c>
      <c r="E358" s="31"/>
      <c r="F358" s="31"/>
      <c r="G358" s="31"/>
      <c r="H358" s="32"/>
      <c r="I358" s="31" t="s">
        <v>9405</v>
      </c>
      <c r="J358" s="31" t="s">
        <v>3598</v>
      </c>
      <c r="K358" s="31" t="s">
        <v>9426</v>
      </c>
      <c r="L358" s="33" t="b">
        <v>0</v>
      </c>
      <c r="M358" s="34">
        <v>44704.388876238401</v>
      </c>
      <c r="N358" s="31" t="s">
        <v>9369</v>
      </c>
      <c r="O358" s="1" t="s">
        <v>13691</v>
      </c>
    </row>
    <row r="359" spans="1:15" x14ac:dyDescent="0.25">
      <c r="A359" s="31" t="s">
        <v>10026</v>
      </c>
      <c r="B359" s="31" t="s">
        <v>9394</v>
      </c>
      <c r="C359" s="31" t="s">
        <v>10027</v>
      </c>
      <c r="D359" s="31" t="s">
        <v>9348</v>
      </c>
      <c r="E359" s="31"/>
      <c r="F359" s="31"/>
      <c r="G359" s="31"/>
      <c r="H359" s="32"/>
      <c r="I359" s="31" t="s">
        <v>9399</v>
      </c>
      <c r="J359" s="31" t="s">
        <v>3598</v>
      </c>
      <c r="K359" s="31" t="s">
        <v>9484</v>
      </c>
      <c r="L359" s="33" t="b">
        <v>0</v>
      </c>
      <c r="M359" s="34">
        <v>44707.647291319401</v>
      </c>
      <c r="N359" s="31" t="s">
        <v>9369</v>
      </c>
      <c r="O359" s="1" t="s">
        <v>13692</v>
      </c>
    </row>
    <row r="360" spans="1:15" x14ac:dyDescent="0.25">
      <c r="A360" s="31" t="s">
        <v>10028</v>
      </c>
      <c r="B360" s="31" t="s">
        <v>9394</v>
      </c>
      <c r="C360" s="31" t="s">
        <v>10029</v>
      </c>
      <c r="D360" s="31" t="s">
        <v>9348</v>
      </c>
      <c r="E360" s="31"/>
      <c r="F360" s="31"/>
      <c r="G360" s="31"/>
      <c r="H360" s="32"/>
      <c r="I360" s="31" t="s">
        <v>9405</v>
      </c>
      <c r="J360" s="31" t="s">
        <v>3598</v>
      </c>
      <c r="K360" s="31" t="s">
        <v>9412</v>
      </c>
      <c r="L360" s="33" t="b">
        <v>0</v>
      </c>
      <c r="M360" s="34">
        <v>44704.329020949102</v>
      </c>
      <c r="N360" s="31" t="s">
        <v>9369</v>
      </c>
      <c r="O360" s="1" t="s">
        <v>13693</v>
      </c>
    </row>
    <row r="361" spans="1:15" x14ac:dyDescent="0.25">
      <c r="A361" s="31" t="s">
        <v>10030</v>
      </c>
      <c r="B361" s="31" t="s">
        <v>9394</v>
      </c>
      <c r="C361" s="31" t="s">
        <v>10031</v>
      </c>
      <c r="D361" s="31" t="s">
        <v>9348</v>
      </c>
      <c r="E361" s="31"/>
      <c r="F361" s="31"/>
      <c r="G361" s="31"/>
      <c r="H361" s="32"/>
      <c r="I361" s="31" t="s">
        <v>9405</v>
      </c>
      <c r="J361" s="31" t="s">
        <v>3598</v>
      </c>
      <c r="K361" s="31" t="s">
        <v>9406</v>
      </c>
      <c r="L361" s="33" t="b">
        <v>0</v>
      </c>
      <c r="M361" s="34">
        <v>44704.441479201399</v>
      </c>
      <c r="N361" s="31" t="s">
        <v>9369</v>
      </c>
      <c r="O361" s="1" t="s">
        <v>5351</v>
      </c>
    </row>
    <row r="362" spans="1:15" x14ac:dyDescent="0.25">
      <c r="A362" s="31" t="s">
        <v>10032</v>
      </c>
      <c r="B362" s="31" t="s">
        <v>9394</v>
      </c>
      <c r="C362" s="31" t="s">
        <v>10033</v>
      </c>
      <c r="D362" s="31" t="s">
        <v>9348</v>
      </c>
      <c r="E362" s="31"/>
      <c r="F362" s="31"/>
      <c r="G362" s="31"/>
      <c r="H362" s="32"/>
      <c r="I362" s="31" t="s">
        <v>9405</v>
      </c>
      <c r="J362" s="31" t="s">
        <v>3598</v>
      </c>
      <c r="K362" s="31" t="s">
        <v>9412</v>
      </c>
      <c r="L362" s="33" t="b">
        <v>0</v>
      </c>
      <c r="M362" s="34">
        <v>44704.330924571797</v>
      </c>
      <c r="N362" s="31" t="s">
        <v>9369</v>
      </c>
      <c r="O362" s="1" t="s">
        <v>13694</v>
      </c>
    </row>
    <row r="363" spans="1:15" x14ac:dyDescent="0.25">
      <c r="A363" s="31" t="s">
        <v>10034</v>
      </c>
      <c r="B363" s="31" t="s">
        <v>9394</v>
      </c>
      <c r="C363" s="31" t="s">
        <v>10035</v>
      </c>
      <c r="D363" s="31" t="s">
        <v>9348</v>
      </c>
      <c r="E363" s="31"/>
      <c r="F363" s="31"/>
      <c r="G363" s="31"/>
      <c r="H363" s="32"/>
      <c r="I363" s="31" t="s">
        <v>9405</v>
      </c>
      <c r="J363" s="31" t="s">
        <v>3598</v>
      </c>
      <c r="K363" s="31" t="s">
        <v>9412</v>
      </c>
      <c r="L363" s="33" t="b">
        <v>0</v>
      </c>
      <c r="M363" s="34">
        <v>44704.328290358797</v>
      </c>
      <c r="N363" s="31" t="s">
        <v>9369</v>
      </c>
      <c r="O363" s="1" t="s">
        <v>7417</v>
      </c>
    </row>
    <row r="364" spans="1:15" x14ac:dyDescent="0.25">
      <c r="A364" s="31" t="s">
        <v>10036</v>
      </c>
      <c r="B364" s="31" t="s">
        <v>9521</v>
      </c>
      <c r="C364" s="31" t="s">
        <v>10037</v>
      </c>
      <c r="D364" s="31" t="s">
        <v>9348</v>
      </c>
      <c r="E364" s="31"/>
      <c r="F364" s="31"/>
      <c r="G364" s="31"/>
      <c r="H364" s="32"/>
      <c r="I364" s="31" t="s">
        <v>9399</v>
      </c>
      <c r="J364" s="31" t="s">
        <v>3598</v>
      </c>
      <c r="K364" s="31" t="s">
        <v>9523</v>
      </c>
      <c r="L364" s="33" t="b">
        <v>0</v>
      </c>
      <c r="M364" s="34">
        <v>44704.644410995403</v>
      </c>
      <c r="N364" s="31" t="s">
        <v>9369</v>
      </c>
      <c r="O364" s="1" t="s">
        <v>6361</v>
      </c>
    </row>
    <row r="365" spans="1:15" x14ac:dyDescent="0.25">
      <c r="A365" s="31" t="s">
        <v>10038</v>
      </c>
      <c r="B365" s="31" t="s">
        <v>9394</v>
      </c>
      <c r="C365" s="31" t="s">
        <v>10039</v>
      </c>
      <c r="D365" s="31" t="s">
        <v>9348</v>
      </c>
      <c r="E365" s="31"/>
      <c r="F365" s="31"/>
      <c r="G365" s="31"/>
      <c r="H365" s="32"/>
      <c r="I365" s="31" t="s">
        <v>9405</v>
      </c>
      <c r="J365" s="31" t="s">
        <v>3598</v>
      </c>
      <c r="K365" s="31" t="s">
        <v>9412</v>
      </c>
      <c r="L365" s="33" t="b">
        <v>0</v>
      </c>
      <c r="M365" s="34">
        <v>44704.330295335603</v>
      </c>
      <c r="N365" s="31" t="s">
        <v>9369</v>
      </c>
      <c r="O365" s="1" t="s">
        <v>5032</v>
      </c>
    </row>
    <row r="366" spans="1:15" x14ac:dyDescent="0.25">
      <c r="A366" s="31" t="s">
        <v>10040</v>
      </c>
      <c r="B366" s="31" t="s">
        <v>9394</v>
      </c>
      <c r="C366" s="31" t="s">
        <v>10041</v>
      </c>
      <c r="D366" s="31" t="s">
        <v>9348</v>
      </c>
      <c r="E366" s="31"/>
      <c r="F366" s="31"/>
      <c r="G366" s="31"/>
      <c r="H366" s="32"/>
      <c r="I366" s="31" t="s">
        <v>9405</v>
      </c>
      <c r="J366" s="31" t="s">
        <v>3598</v>
      </c>
      <c r="K366" s="31" t="s">
        <v>9469</v>
      </c>
      <c r="L366" s="33" t="b">
        <v>0</v>
      </c>
      <c r="M366" s="34">
        <v>44704.547132557898</v>
      </c>
      <c r="N366" s="31" t="s">
        <v>9369</v>
      </c>
      <c r="O366" s="1" t="s">
        <v>4268</v>
      </c>
    </row>
    <row r="367" spans="1:15" x14ac:dyDescent="0.25">
      <c r="A367" s="31" t="s">
        <v>10042</v>
      </c>
      <c r="B367" s="31" t="s">
        <v>9394</v>
      </c>
      <c r="C367" s="31" t="s">
        <v>10043</v>
      </c>
      <c r="D367" s="31" t="s">
        <v>9348</v>
      </c>
      <c r="E367" s="31"/>
      <c r="F367" s="31"/>
      <c r="G367" s="31"/>
      <c r="H367" s="32"/>
      <c r="I367" s="31" t="s">
        <v>9405</v>
      </c>
      <c r="J367" s="31" t="s">
        <v>3598</v>
      </c>
      <c r="K367" s="31" t="s">
        <v>9469</v>
      </c>
      <c r="L367" s="33" t="b">
        <v>0</v>
      </c>
      <c r="M367" s="34">
        <v>44704.498888888898</v>
      </c>
      <c r="N367" s="31" t="s">
        <v>9369</v>
      </c>
      <c r="O367" s="1" t="s">
        <v>4744</v>
      </c>
    </row>
    <row r="368" spans="1:15" x14ac:dyDescent="0.25">
      <c r="A368" s="31" t="s">
        <v>10044</v>
      </c>
      <c r="B368" s="31" t="s">
        <v>9394</v>
      </c>
      <c r="C368" s="31" t="s">
        <v>10045</v>
      </c>
      <c r="D368" s="31" t="s">
        <v>9348</v>
      </c>
      <c r="E368" s="31"/>
      <c r="F368" s="31"/>
      <c r="G368" s="31"/>
      <c r="H368" s="32"/>
      <c r="I368" s="31" t="s">
        <v>9399</v>
      </c>
      <c r="J368" s="31" t="s">
        <v>3598</v>
      </c>
      <c r="K368" s="31" t="s">
        <v>9484</v>
      </c>
      <c r="L368" s="33" t="b">
        <v>0</v>
      </c>
      <c r="M368" s="34">
        <v>44707.647466516202</v>
      </c>
      <c r="N368" s="31" t="s">
        <v>9369</v>
      </c>
      <c r="O368" s="1" t="s">
        <v>13695</v>
      </c>
    </row>
    <row r="369" spans="1:15" x14ac:dyDescent="0.25">
      <c r="A369" s="31" t="s">
        <v>10046</v>
      </c>
      <c r="B369" s="31" t="s">
        <v>9394</v>
      </c>
      <c r="C369" s="31" t="s">
        <v>10047</v>
      </c>
      <c r="D369" s="31" t="s">
        <v>9348</v>
      </c>
      <c r="E369" s="31"/>
      <c r="F369" s="31"/>
      <c r="G369" s="31"/>
      <c r="H369" s="32"/>
      <c r="I369" s="31" t="s">
        <v>9405</v>
      </c>
      <c r="J369" s="31" t="s">
        <v>3598</v>
      </c>
      <c r="K369" s="31" t="s">
        <v>9412</v>
      </c>
      <c r="L369" s="33" t="b">
        <v>0</v>
      </c>
      <c r="M369" s="34">
        <v>44704.329471874997</v>
      </c>
      <c r="N369" s="31" t="s">
        <v>9369</v>
      </c>
      <c r="O369" s="1" t="s">
        <v>5338</v>
      </c>
    </row>
    <row r="370" spans="1:15" x14ac:dyDescent="0.25">
      <c r="A370" s="31" t="s">
        <v>10048</v>
      </c>
      <c r="B370" s="31" t="s">
        <v>9389</v>
      </c>
      <c r="C370" s="31" t="s">
        <v>10049</v>
      </c>
      <c r="D370" s="31" t="s">
        <v>9348</v>
      </c>
      <c r="E370" s="31"/>
      <c r="F370" s="31"/>
      <c r="G370" s="31"/>
      <c r="H370" s="32"/>
      <c r="I370" s="31" t="s">
        <v>9391</v>
      </c>
      <c r="J370" s="31" t="s">
        <v>3598</v>
      </c>
      <c r="K370" s="31" t="s">
        <v>9392</v>
      </c>
      <c r="L370" s="33" t="b">
        <v>0</v>
      </c>
      <c r="M370" s="34">
        <v>44707.657012731499</v>
      </c>
      <c r="N370" s="31" t="s">
        <v>9369</v>
      </c>
      <c r="O370" s="1" t="s">
        <v>13696</v>
      </c>
    </row>
    <row r="371" spans="1:15" x14ac:dyDescent="0.25">
      <c r="A371" s="31" t="s">
        <v>10050</v>
      </c>
      <c r="B371" s="31" t="s">
        <v>9394</v>
      </c>
      <c r="C371" s="31" t="s">
        <v>10051</v>
      </c>
      <c r="D371" s="31" t="s">
        <v>9348</v>
      </c>
      <c r="E371" s="31"/>
      <c r="F371" s="31"/>
      <c r="G371" s="31"/>
      <c r="H371" s="32"/>
      <c r="I371" s="31" t="s">
        <v>9399</v>
      </c>
      <c r="J371" s="31" t="s">
        <v>3598</v>
      </c>
      <c r="K371" s="31" t="s">
        <v>9597</v>
      </c>
      <c r="L371" s="33" t="b">
        <v>0</v>
      </c>
      <c r="M371" s="34">
        <v>44704.4068996528</v>
      </c>
      <c r="N371" s="31" t="s">
        <v>9369</v>
      </c>
      <c r="O371" s="1" t="s">
        <v>5596</v>
      </c>
    </row>
    <row r="372" spans="1:15" x14ac:dyDescent="0.25">
      <c r="A372" s="31" t="s">
        <v>10052</v>
      </c>
      <c r="B372" s="31" t="s">
        <v>9394</v>
      </c>
      <c r="C372" s="31" t="s">
        <v>10053</v>
      </c>
      <c r="D372" s="31" t="s">
        <v>9348</v>
      </c>
      <c r="E372" s="31"/>
      <c r="F372" s="31"/>
      <c r="G372" s="31"/>
      <c r="H372" s="32"/>
      <c r="I372" s="31" t="s">
        <v>9405</v>
      </c>
      <c r="J372" s="31" t="s">
        <v>3598</v>
      </c>
      <c r="K372" s="31" t="s">
        <v>9469</v>
      </c>
      <c r="L372" s="33" t="b">
        <v>0</v>
      </c>
      <c r="M372" s="34">
        <v>44704.546623379603</v>
      </c>
      <c r="N372" s="31" t="s">
        <v>9369</v>
      </c>
      <c r="O372" s="1" t="s">
        <v>6616</v>
      </c>
    </row>
    <row r="373" spans="1:15" x14ac:dyDescent="0.25">
      <c r="A373" s="31" t="s">
        <v>10054</v>
      </c>
      <c r="B373" s="31" t="s">
        <v>9394</v>
      </c>
      <c r="C373" s="31" t="s">
        <v>10055</v>
      </c>
      <c r="D373" s="31" t="s">
        <v>9348</v>
      </c>
      <c r="E373" s="31"/>
      <c r="F373" s="31"/>
      <c r="G373" s="31"/>
      <c r="H373" s="32"/>
      <c r="I373" s="31" t="s">
        <v>9399</v>
      </c>
      <c r="J373" s="31" t="s">
        <v>3598</v>
      </c>
      <c r="K373" s="31" t="s">
        <v>9455</v>
      </c>
      <c r="L373" s="33" t="b">
        <v>0</v>
      </c>
      <c r="M373" s="34">
        <v>44702.645898067101</v>
      </c>
      <c r="N373" s="31" t="s">
        <v>9369</v>
      </c>
      <c r="O373" s="1" t="s">
        <v>13697</v>
      </c>
    </row>
    <row r="374" spans="1:15" ht="21" x14ac:dyDescent="0.25">
      <c r="A374" s="31" t="s">
        <v>10056</v>
      </c>
      <c r="B374" s="31" t="s">
        <v>9394</v>
      </c>
      <c r="C374" s="35" t="s">
        <v>10057</v>
      </c>
      <c r="D374" s="31" t="s">
        <v>9348</v>
      </c>
      <c r="E374" s="31"/>
      <c r="F374" s="31"/>
      <c r="G374" s="31"/>
      <c r="H374" s="32"/>
      <c r="I374" s="31" t="s">
        <v>9391</v>
      </c>
      <c r="J374" s="31" t="s">
        <v>3598</v>
      </c>
      <c r="K374" s="31" t="s">
        <v>9443</v>
      </c>
      <c r="L374" s="33" t="b">
        <v>0</v>
      </c>
      <c r="M374" s="34">
        <v>44707.415890543998</v>
      </c>
      <c r="N374" s="31" t="s">
        <v>9369</v>
      </c>
      <c r="O374" s="1" t="s">
        <v>4452</v>
      </c>
    </row>
    <row r="375" spans="1:15" x14ac:dyDescent="0.25">
      <c r="A375" s="31" t="s">
        <v>10058</v>
      </c>
      <c r="B375" s="31" t="s">
        <v>9394</v>
      </c>
      <c r="C375" s="31" t="s">
        <v>10059</v>
      </c>
      <c r="D375" s="31" t="s">
        <v>9348</v>
      </c>
      <c r="E375" s="31"/>
      <c r="F375" s="31"/>
      <c r="G375" s="31"/>
      <c r="H375" s="32"/>
      <c r="I375" s="31" t="s">
        <v>9405</v>
      </c>
      <c r="J375" s="31" t="s">
        <v>3598</v>
      </c>
      <c r="K375" s="31" t="s">
        <v>9469</v>
      </c>
      <c r="L375" s="33" t="b">
        <v>0</v>
      </c>
      <c r="M375" s="34">
        <v>44704.498236493098</v>
      </c>
      <c r="N375" s="31" t="s">
        <v>9369</v>
      </c>
      <c r="O375" s="1" t="s">
        <v>5943</v>
      </c>
    </row>
    <row r="376" spans="1:15" x14ac:dyDescent="0.25">
      <c r="A376" s="31" t="s">
        <v>10060</v>
      </c>
      <c r="B376" s="31" t="s">
        <v>9394</v>
      </c>
      <c r="C376" s="31" t="s">
        <v>10061</v>
      </c>
      <c r="D376" s="31" t="s">
        <v>9348</v>
      </c>
      <c r="E376" s="31"/>
      <c r="F376" s="31"/>
      <c r="G376" s="31"/>
      <c r="H376" s="32"/>
      <c r="I376" s="31" t="s">
        <v>9391</v>
      </c>
      <c r="J376" s="31" t="s">
        <v>3598</v>
      </c>
      <c r="K376" s="31" t="s">
        <v>9396</v>
      </c>
      <c r="L376" s="33" t="b">
        <v>0</v>
      </c>
      <c r="M376" s="34">
        <v>44707.482259340301</v>
      </c>
      <c r="N376" s="31" t="s">
        <v>9369</v>
      </c>
      <c r="O376" s="1" t="s">
        <v>13698</v>
      </c>
    </row>
    <row r="377" spans="1:15" x14ac:dyDescent="0.25">
      <c r="A377" s="31" t="s">
        <v>10062</v>
      </c>
      <c r="B377" s="31" t="s">
        <v>9394</v>
      </c>
      <c r="C377" s="31" t="s">
        <v>10063</v>
      </c>
      <c r="D377" s="31" t="s">
        <v>9348</v>
      </c>
      <c r="E377" s="31"/>
      <c r="F377" s="31"/>
      <c r="G377" s="31"/>
      <c r="H377" s="32"/>
      <c r="I377" s="31" t="s">
        <v>9405</v>
      </c>
      <c r="J377" s="31" t="s">
        <v>3598</v>
      </c>
      <c r="K377" s="31" t="s">
        <v>9426</v>
      </c>
      <c r="L377" s="33" t="b">
        <v>0</v>
      </c>
      <c r="M377" s="34">
        <v>44704.3897448727</v>
      </c>
      <c r="N377" s="31" t="s">
        <v>9369</v>
      </c>
      <c r="O377" s="1" t="s">
        <v>13699</v>
      </c>
    </row>
    <row r="378" spans="1:15" x14ac:dyDescent="0.25">
      <c r="A378" s="31" t="s">
        <v>10064</v>
      </c>
      <c r="B378" s="31" t="s">
        <v>9394</v>
      </c>
      <c r="C378" s="31" t="s">
        <v>10065</v>
      </c>
      <c r="D378" s="31" t="s">
        <v>9348</v>
      </c>
      <c r="E378" s="31"/>
      <c r="F378" s="31"/>
      <c r="G378" s="31"/>
      <c r="H378" s="32"/>
      <c r="I378" s="31" t="s">
        <v>9405</v>
      </c>
      <c r="J378" s="31" t="s">
        <v>3598</v>
      </c>
      <c r="K378" s="31" t="s">
        <v>9469</v>
      </c>
      <c r="L378" s="33" t="b">
        <v>0</v>
      </c>
      <c r="M378" s="34">
        <v>44704.548546296297</v>
      </c>
      <c r="N378" s="31" t="s">
        <v>9369</v>
      </c>
      <c r="O378" s="1" t="s">
        <v>6709</v>
      </c>
    </row>
    <row r="379" spans="1:15" x14ac:dyDescent="0.25">
      <c r="A379" s="31" t="s">
        <v>10066</v>
      </c>
      <c r="B379" s="31" t="s">
        <v>9389</v>
      </c>
      <c r="C379" s="31" t="s">
        <v>10067</v>
      </c>
      <c r="D379" s="31" t="s">
        <v>9348</v>
      </c>
      <c r="E379" s="31"/>
      <c r="F379" s="31"/>
      <c r="G379" s="31"/>
      <c r="H379" s="32"/>
      <c r="I379" s="31" t="s">
        <v>9399</v>
      </c>
      <c r="J379" s="31" t="s">
        <v>3598</v>
      </c>
      <c r="K379" s="31" t="s">
        <v>9913</v>
      </c>
      <c r="L379" s="33" t="b">
        <v>0</v>
      </c>
      <c r="M379" s="34">
        <v>44704.580053321799</v>
      </c>
      <c r="N379" s="31" t="s">
        <v>9369</v>
      </c>
      <c r="O379" s="1" t="s">
        <v>6347</v>
      </c>
    </row>
    <row r="380" spans="1:15" x14ac:dyDescent="0.25">
      <c r="A380" s="31" t="s">
        <v>10068</v>
      </c>
      <c r="B380" s="31" t="s">
        <v>9389</v>
      </c>
      <c r="C380" s="31" t="s">
        <v>10069</v>
      </c>
      <c r="D380" s="31" t="s">
        <v>9348</v>
      </c>
      <c r="E380" s="31"/>
      <c r="F380" s="31"/>
      <c r="G380" s="31"/>
      <c r="H380" s="32"/>
      <c r="I380" s="31" t="s">
        <v>9391</v>
      </c>
      <c r="J380" s="31" t="s">
        <v>3598</v>
      </c>
      <c r="K380" s="31" t="s">
        <v>9443</v>
      </c>
      <c r="L380" s="33" t="b">
        <v>0</v>
      </c>
      <c r="M380" s="34">
        <v>44707.416254363401</v>
      </c>
      <c r="N380" s="31" t="s">
        <v>9369</v>
      </c>
      <c r="O380" s="1" t="s">
        <v>4754</v>
      </c>
    </row>
    <row r="381" spans="1:15" x14ac:dyDescent="0.25">
      <c r="A381" s="31" t="s">
        <v>10070</v>
      </c>
      <c r="B381" s="31" t="s">
        <v>9394</v>
      </c>
      <c r="C381" s="31" t="s">
        <v>10071</v>
      </c>
      <c r="D381" s="31" t="s">
        <v>9348</v>
      </c>
      <c r="E381" s="31"/>
      <c r="F381" s="31"/>
      <c r="G381" s="31"/>
      <c r="H381" s="32"/>
      <c r="I381" s="31" t="s">
        <v>9405</v>
      </c>
      <c r="J381" s="31" t="s">
        <v>3598</v>
      </c>
      <c r="K381" s="31" t="s">
        <v>9469</v>
      </c>
      <c r="L381" s="33" t="b">
        <v>0</v>
      </c>
      <c r="M381" s="34">
        <v>44704.547635451403</v>
      </c>
      <c r="N381" s="31" t="s">
        <v>9369</v>
      </c>
      <c r="O381" s="1" t="s">
        <v>13700</v>
      </c>
    </row>
    <row r="382" spans="1:15" x14ac:dyDescent="0.25">
      <c r="A382" s="31" t="s">
        <v>10072</v>
      </c>
      <c r="B382" s="31" t="s">
        <v>9394</v>
      </c>
      <c r="C382" s="31" t="s">
        <v>10073</v>
      </c>
      <c r="D382" s="31" t="s">
        <v>9348</v>
      </c>
      <c r="E382" s="31"/>
      <c r="F382" s="31"/>
      <c r="G382" s="31"/>
      <c r="H382" s="32"/>
      <c r="I382" s="31" t="s">
        <v>9391</v>
      </c>
      <c r="J382" s="31" t="s">
        <v>3598</v>
      </c>
      <c r="K382" s="31" t="s">
        <v>9396</v>
      </c>
      <c r="L382" s="33" t="b">
        <v>0</v>
      </c>
      <c r="M382" s="34">
        <v>44707.482410844903</v>
      </c>
      <c r="N382" s="31" t="s">
        <v>9369</v>
      </c>
      <c r="O382" s="1" t="s">
        <v>5687</v>
      </c>
    </row>
    <row r="383" spans="1:15" x14ac:dyDescent="0.25">
      <c r="A383" s="31" t="s">
        <v>10074</v>
      </c>
      <c r="B383" s="31" t="s">
        <v>9394</v>
      </c>
      <c r="C383" s="31" t="s">
        <v>10075</v>
      </c>
      <c r="D383" s="31" t="s">
        <v>9348</v>
      </c>
      <c r="E383" s="31"/>
      <c r="F383" s="31"/>
      <c r="G383" s="31"/>
      <c r="H383" s="32"/>
      <c r="I383" s="31" t="s">
        <v>9405</v>
      </c>
      <c r="J383" s="31" t="s">
        <v>3598</v>
      </c>
      <c r="K383" s="31" t="s">
        <v>9412</v>
      </c>
      <c r="L383" s="33" t="b">
        <v>0</v>
      </c>
      <c r="M383" s="34">
        <v>44704.331677777802</v>
      </c>
      <c r="N383" s="31" t="s">
        <v>9369</v>
      </c>
      <c r="O383" s="1" t="s">
        <v>5359</v>
      </c>
    </row>
    <row r="384" spans="1:15" x14ac:dyDescent="0.25">
      <c r="A384" s="31" t="s">
        <v>10076</v>
      </c>
      <c r="B384" s="31" t="s">
        <v>9394</v>
      </c>
      <c r="C384" s="31" t="s">
        <v>10077</v>
      </c>
      <c r="D384" s="31" t="s">
        <v>9348</v>
      </c>
      <c r="E384" s="31"/>
      <c r="F384" s="31"/>
      <c r="G384" s="31"/>
      <c r="H384" s="32"/>
      <c r="I384" s="31" t="s">
        <v>9405</v>
      </c>
      <c r="J384" s="31" t="s">
        <v>3598</v>
      </c>
      <c r="K384" s="31" t="s">
        <v>9412</v>
      </c>
      <c r="L384" s="33" t="b">
        <v>0</v>
      </c>
      <c r="M384" s="34">
        <v>44704.331316979202</v>
      </c>
      <c r="N384" s="31" t="s">
        <v>9369</v>
      </c>
      <c r="O384" s="1" t="s">
        <v>6321</v>
      </c>
    </row>
    <row r="385" spans="1:15" x14ac:dyDescent="0.25">
      <c r="A385" s="31" t="s">
        <v>10078</v>
      </c>
      <c r="B385" s="31" t="s">
        <v>9394</v>
      </c>
      <c r="C385" s="31" t="s">
        <v>10079</v>
      </c>
      <c r="D385" s="31" t="s">
        <v>9348</v>
      </c>
      <c r="E385" s="31"/>
      <c r="F385" s="31"/>
      <c r="G385" s="31"/>
      <c r="H385" s="32"/>
      <c r="I385" s="31" t="s">
        <v>9391</v>
      </c>
      <c r="J385" s="31" t="s">
        <v>3598</v>
      </c>
      <c r="K385" s="31" t="s">
        <v>9466</v>
      </c>
      <c r="L385" s="33" t="b">
        <v>0</v>
      </c>
      <c r="M385" s="34">
        <v>44705.616504363403</v>
      </c>
      <c r="N385" s="31" t="s">
        <v>9369</v>
      </c>
      <c r="O385" s="1" t="s">
        <v>13701</v>
      </c>
    </row>
    <row r="386" spans="1:15" x14ac:dyDescent="0.25">
      <c r="A386" s="31" t="s">
        <v>10080</v>
      </c>
      <c r="B386" s="31" t="s">
        <v>9394</v>
      </c>
      <c r="C386" s="31" t="s">
        <v>10081</v>
      </c>
      <c r="D386" s="31" t="s">
        <v>9348</v>
      </c>
      <c r="E386" s="31"/>
      <c r="F386" s="31"/>
      <c r="G386" s="31"/>
      <c r="H386" s="32"/>
      <c r="I386" s="31" t="s">
        <v>9399</v>
      </c>
      <c r="J386" s="31" t="s">
        <v>3598</v>
      </c>
      <c r="K386" s="31" t="s">
        <v>9400</v>
      </c>
      <c r="L386" s="33" t="b">
        <v>0</v>
      </c>
      <c r="M386" s="34">
        <v>44707.584628668999</v>
      </c>
      <c r="N386" s="31" t="s">
        <v>9369</v>
      </c>
      <c r="O386" s="1" t="s">
        <v>5026</v>
      </c>
    </row>
    <row r="387" spans="1:15" x14ac:dyDescent="0.25">
      <c r="A387" s="31" t="s">
        <v>10082</v>
      </c>
      <c r="B387" s="31" t="s">
        <v>9394</v>
      </c>
      <c r="C387" s="31" t="s">
        <v>10083</v>
      </c>
      <c r="D387" s="31" t="s">
        <v>9348</v>
      </c>
      <c r="E387" s="31"/>
      <c r="F387" s="31"/>
      <c r="G387" s="31"/>
      <c r="H387" s="32"/>
      <c r="I387" s="31" t="s">
        <v>9391</v>
      </c>
      <c r="J387" s="31" t="s">
        <v>3598</v>
      </c>
      <c r="K387" s="31" t="s">
        <v>9396</v>
      </c>
      <c r="L387" s="33" t="b">
        <v>0</v>
      </c>
      <c r="M387" s="34">
        <v>44707.482616932903</v>
      </c>
      <c r="N387" s="31" t="s">
        <v>9369</v>
      </c>
      <c r="O387" s="1" t="s">
        <v>6435</v>
      </c>
    </row>
    <row r="388" spans="1:15" x14ac:dyDescent="0.25">
      <c r="A388" s="31" t="s">
        <v>10084</v>
      </c>
      <c r="B388" s="31" t="s">
        <v>9394</v>
      </c>
      <c r="C388" s="31" t="s">
        <v>10085</v>
      </c>
      <c r="D388" s="31" t="s">
        <v>9348</v>
      </c>
      <c r="E388" s="31"/>
      <c r="F388" s="31"/>
      <c r="G388" s="31"/>
      <c r="H388" s="32"/>
      <c r="I388" s="31" t="s">
        <v>9391</v>
      </c>
      <c r="J388" s="31" t="s">
        <v>3598</v>
      </c>
      <c r="K388" s="31" t="s">
        <v>9466</v>
      </c>
      <c r="L388" s="33" t="b">
        <v>0</v>
      </c>
      <c r="M388" s="34">
        <v>44705.616690358802</v>
      </c>
      <c r="N388" s="31" t="s">
        <v>9369</v>
      </c>
      <c r="O388" s="1" t="s">
        <v>13702</v>
      </c>
    </row>
    <row r="389" spans="1:15" x14ac:dyDescent="0.25">
      <c r="A389" s="31" t="s">
        <v>10086</v>
      </c>
      <c r="B389" s="31" t="s">
        <v>9394</v>
      </c>
      <c r="C389" s="31" t="s">
        <v>10087</v>
      </c>
      <c r="D389" s="31" t="s">
        <v>9348</v>
      </c>
      <c r="E389" s="31"/>
      <c r="F389" s="31"/>
      <c r="G389" s="31"/>
      <c r="H389" s="32"/>
      <c r="I389" s="31" t="s">
        <v>9405</v>
      </c>
      <c r="J389" s="31" t="s">
        <v>3598</v>
      </c>
      <c r="K389" s="31" t="s">
        <v>9426</v>
      </c>
      <c r="L389" s="33" t="b">
        <v>0</v>
      </c>
      <c r="M389" s="34">
        <v>44704.389267164399</v>
      </c>
      <c r="N389" s="31" t="s">
        <v>9369</v>
      </c>
      <c r="O389" s="1" t="s">
        <v>13703</v>
      </c>
    </row>
    <row r="390" spans="1:15" x14ac:dyDescent="0.25">
      <c r="A390" s="31" t="s">
        <v>10088</v>
      </c>
      <c r="B390" s="31" t="s">
        <v>9394</v>
      </c>
      <c r="C390" s="31" t="s">
        <v>10089</v>
      </c>
      <c r="D390" s="31" t="s">
        <v>9348</v>
      </c>
      <c r="E390" s="31"/>
      <c r="F390" s="31"/>
      <c r="G390" s="31"/>
      <c r="H390" s="32"/>
      <c r="I390" s="31" t="s">
        <v>9405</v>
      </c>
      <c r="J390" s="31" t="s">
        <v>3598</v>
      </c>
      <c r="K390" s="31" t="s">
        <v>9469</v>
      </c>
      <c r="L390" s="33" t="b">
        <v>0</v>
      </c>
      <c r="M390" s="34">
        <v>44704.548146377303</v>
      </c>
      <c r="N390" s="31" t="s">
        <v>9369</v>
      </c>
      <c r="O390" s="1" t="s">
        <v>6657</v>
      </c>
    </row>
    <row r="391" spans="1:15" x14ac:dyDescent="0.25">
      <c r="A391" s="31" t="s">
        <v>10090</v>
      </c>
      <c r="B391" s="31" t="s">
        <v>9394</v>
      </c>
      <c r="C391" s="31" t="s">
        <v>10091</v>
      </c>
      <c r="D391" s="31" t="s">
        <v>9348</v>
      </c>
      <c r="E391" s="31"/>
      <c r="F391" s="31"/>
      <c r="G391" s="31"/>
      <c r="H391" s="32"/>
      <c r="I391" s="31" t="s">
        <v>9399</v>
      </c>
      <c r="J391" s="31" t="s">
        <v>3598</v>
      </c>
      <c r="K391" s="31" t="s">
        <v>9400</v>
      </c>
      <c r="L391" s="33" t="b">
        <v>0</v>
      </c>
      <c r="M391" s="34">
        <v>44707.582740011603</v>
      </c>
      <c r="N391" s="31" t="s">
        <v>9369</v>
      </c>
      <c r="O391" s="1" t="s">
        <v>6369</v>
      </c>
    </row>
    <row r="392" spans="1:15" x14ac:dyDescent="0.25">
      <c r="A392" s="31" t="s">
        <v>10092</v>
      </c>
      <c r="B392" s="31" t="s">
        <v>9394</v>
      </c>
      <c r="C392" s="31" t="s">
        <v>10093</v>
      </c>
      <c r="D392" s="31" t="s">
        <v>9348</v>
      </c>
      <c r="E392" s="31"/>
      <c r="F392" s="31"/>
      <c r="G392" s="31"/>
      <c r="H392" s="32"/>
      <c r="I392" s="31" t="s">
        <v>9405</v>
      </c>
      <c r="J392" s="31" t="s">
        <v>3598</v>
      </c>
      <c r="K392" s="31" t="s">
        <v>9469</v>
      </c>
      <c r="L392" s="33" t="b">
        <v>0</v>
      </c>
      <c r="M392" s="34">
        <v>44704.548929548597</v>
      </c>
      <c r="N392" s="31" t="s">
        <v>9369</v>
      </c>
      <c r="O392" s="1" t="s">
        <v>5998</v>
      </c>
    </row>
    <row r="393" spans="1:15" x14ac:dyDescent="0.25">
      <c r="A393" s="31" t="s">
        <v>10094</v>
      </c>
      <c r="B393" s="31" t="s">
        <v>9385</v>
      </c>
      <c r="C393" s="31" t="s">
        <v>10095</v>
      </c>
      <c r="D393" s="31" t="s">
        <v>9344</v>
      </c>
      <c r="E393" s="31" t="s">
        <v>37</v>
      </c>
      <c r="F393" s="31"/>
      <c r="G393" s="31"/>
      <c r="H393" s="32">
        <v>60</v>
      </c>
      <c r="I393" s="31" t="s">
        <v>9382</v>
      </c>
      <c r="J393" s="31" t="s">
        <v>3801</v>
      </c>
      <c r="K393" s="31" t="s">
        <v>9841</v>
      </c>
      <c r="L393" s="33" t="b">
        <v>0</v>
      </c>
      <c r="M393" s="34">
        <v>44765.363604780097</v>
      </c>
      <c r="N393" s="31" t="s">
        <v>39</v>
      </c>
      <c r="O393" s="1" t="s">
        <v>13704</v>
      </c>
    </row>
    <row r="394" spans="1:15" x14ac:dyDescent="0.25">
      <c r="A394" s="31" t="s">
        <v>10096</v>
      </c>
      <c r="B394" s="31" t="s">
        <v>9385</v>
      </c>
      <c r="C394" s="31" t="s">
        <v>10097</v>
      </c>
      <c r="D394" s="31" t="s">
        <v>9344</v>
      </c>
      <c r="E394" s="31" t="s">
        <v>37</v>
      </c>
      <c r="F394" s="31"/>
      <c r="G394" s="31"/>
      <c r="H394" s="32">
        <v>60</v>
      </c>
      <c r="I394" s="31" t="s">
        <v>9361</v>
      </c>
      <c r="J394" s="31" t="s">
        <v>3801</v>
      </c>
      <c r="K394" s="31" t="s">
        <v>9650</v>
      </c>
      <c r="L394" s="33" t="b">
        <v>0</v>
      </c>
      <c r="M394" s="34">
        <v>44765.686117974503</v>
      </c>
      <c r="N394" s="31" t="s">
        <v>39</v>
      </c>
      <c r="O394" s="1" t="s">
        <v>13705</v>
      </c>
    </row>
    <row r="395" spans="1:15" x14ac:dyDescent="0.25">
      <c r="A395" s="31" t="s">
        <v>10098</v>
      </c>
      <c r="B395" s="31" t="s">
        <v>9371</v>
      </c>
      <c r="C395" s="31" t="s">
        <v>10099</v>
      </c>
      <c r="D395" s="31" t="s">
        <v>9344</v>
      </c>
      <c r="E395" s="31" t="s">
        <v>37</v>
      </c>
      <c r="F395" s="31"/>
      <c r="G395" s="31"/>
      <c r="H395" s="32">
        <v>60</v>
      </c>
      <c r="I395" s="31" t="s">
        <v>9382</v>
      </c>
      <c r="J395" s="31" t="s">
        <v>3801</v>
      </c>
      <c r="K395" s="31" t="s">
        <v>9462</v>
      </c>
      <c r="L395" s="33" t="b">
        <v>0</v>
      </c>
      <c r="M395" s="34">
        <v>44769.419753738403</v>
      </c>
      <c r="N395" s="31" t="s">
        <v>39</v>
      </c>
      <c r="O395" s="1" t="s">
        <v>8096</v>
      </c>
    </row>
    <row r="396" spans="1:15" x14ac:dyDescent="0.25">
      <c r="A396" s="31" t="s">
        <v>10100</v>
      </c>
      <c r="B396" s="31" t="s">
        <v>9385</v>
      </c>
      <c r="C396" s="31" t="s">
        <v>10101</v>
      </c>
      <c r="D396" s="31" t="s">
        <v>9344</v>
      </c>
      <c r="E396" s="31" t="s">
        <v>37</v>
      </c>
      <c r="F396" s="31"/>
      <c r="G396" s="31"/>
      <c r="H396" s="32">
        <v>60</v>
      </c>
      <c r="I396" s="31" t="s">
        <v>9361</v>
      </c>
      <c r="J396" s="31" t="s">
        <v>3801</v>
      </c>
      <c r="K396" s="31" t="s">
        <v>9387</v>
      </c>
      <c r="L396" s="33" t="b">
        <v>0</v>
      </c>
      <c r="M396" s="34">
        <v>44765.335901817103</v>
      </c>
      <c r="N396" s="31" t="s">
        <v>39</v>
      </c>
      <c r="O396" s="1" t="s">
        <v>13706</v>
      </c>
    </row>
    <row r="397" spans="1:15" x14ac:dyDescent="0.25">
      <c r="A397" s="31" t="s">
        <v>10102</v>
      </c>
      <c r="B397" s="31" t="s">
        <v>9385</v>
      </c>
      <c r="C397" s="31" t="s">
        <v>10103</v>
      </c>
      <c r="D397" s="31" t="s">
        <v>9344</v>
      </c>
      <c r="E397" s="31" t="s">
        <v>37</v>
      </c>
      <c r="F397" s="31"/>
      <c r="G397" s="31"/>
      <c r="H397" s="32">
        <v>60</v>
      </c>
      <c r="I397" s="31" t="s">
        <v>9382</v>
      </c>
      <c r="J397" s="31" t="s">
        <v>3801</v>
      </c>
      <c r="K397" s="31" t="s">
        <v>9841</v>
      </c>
      <c r="L397" s="33" t="b">
        <v>0</v>
      </c>
      <c r="M397" s="34">
        <v>44765.3757098727</v>
      </c>
      <c r="N397" s="31" t="s">
        <v>39</v>
      </c>
      <c r="O397" s="1" t="s">
        <v>5635</v>
      </c>
    </row>
    <row r="398" spans="1:15" x14ac:dyDescent="0.25">
      <c r="A398" s="31" t="s">
        <v>10104</v>
      </c>
      <c r="B398" s="31" t="s">
        <v>9385</v>
      </c>
      <c r="C398" s="31" t="s">
        <v>10105</v>
      </c>
      <c r="D398" s="31" t="s">
        <v>9344</v>
      </c>
      <c r="E398" s="31" t="s">
        <v>37</v>
      </c>
      <c r="F398" s="31"/>
      <c r="G398" s="31"/>
      <c r="H398" s="32">
        <v>60</v>
      </c>
      <c r="I398" s="31" t="s">
        <v>9361</v>
      </c>
      <c r="J398" s="31" t="s">
        <v>3801</v>
      </c>
      <c r="K398" s="31" t="s">
        <v>9650</v>
      </c>
      <c r="L398" s="33" t="b">
        <v>0</v>
      </c>
      <c r="M398" s="34">
        <v>44767.336185960601</v>
      </c>
      <c r="N398" s="31" t="s">
        <v>39</v>
      </c>
      <c r="O398" s="1" t="s">
        <v>4841</v>
      </c>
    </row>
    <row r="399" spans="1:15" x14ac:dyDescent="0.25">
      <c r="A399" s="31" t="s">
        <v>10106</v>
      </c>
      <c r="B399" s="31" t="s">
        <v>9394</v>
      </c>
      <c r="C399" s="31" t="s">
        <v>10107</v>
      </c>
      <c r="D399" s="31" t="s">
        <v>9348</v>
      </c>
      <c r="E399" s="31"/>
      <c r="F399" s="31"/>
      <c r="G399" s="31"/>
      <c r="H399" s="32"/>
      <c r="I399" s="31" t="s">
        <v>9391</v>
      </c>
      <c r="J399" s="31" t="s">
        <v>3598</v>
      </c>
      <c r="K399" s="31" t="s">
        <v>9396</v>
      </c>
      <c r="L399" s="33" t="b">
        <v>0</v>
      </c>
      <c r="M399" s="34">
        <v>44707.481718668998</v>
      </c>
      <c r="N399" s="31" t="s">
        <v>9369</v>
      </c>
      <c r="O399" s="1" t="s">
        <v>4785</v>
      </c>
    </row>
    <row r="400" spans="1:15" x14ac:dyDescent="0.25">
      <c r="A400" s="31" t="s">
        <v>10108</v>
      </c>
      <c r="B400" s="31" t="s">
        <v>9394</v>
      </c>
      <c r="C400" s="31" t="s">
        <v>10109</v>
      </c>
      <c r="D400" s="31" t="s">
        <v>9348</v>
      </c>
      <c r="E400" s="31"/>
      <c r="F400" s="31"/>
      <c r="G400" s="31"/>
      <c r="H400" s="32"/>
      <c r="I400" s="31" t="s">
        <v>9391</v>
      </c>
      <c r="J400" s="31" t="s">
        <v>3598</v>
      </c>
      <c r="K400" s="31" t="s">
        <v>9443</v>
      </c>
      <c r="L400" s="33" t="b">
        <v>0</v>
      </c>
      <c r="M400" s="34">
        <v>44707.416424074101</v>
      </c>
      <c r="N400" s="31" t="s">
        <v>9369</v>
      </c>
      <c r="O400" s="1" t="s">
        <v>13707</v>
      </c>
    </row>
    <row r="401" spans="1:15" x14ac:dyDescent="0.25">
      <c r="A401" s="31" t="s">
        <v>10110</v>
      </c>
      <c r="B401" s="31" t="s">
        <v>9521</v>
      </c>
      <c r="C401" s="31" t="s">
        <v>10111</v>
      </c>
      <c r="D401" s="31" t="s">
        <v>9348</v>
      </c>
      <c r="E401" s="31"/>
      <c r="F401" s="31"/>
      <c r="G401" s="31"/>
      <c r="H401" s="32"/>
      <c r="I401" s="31" t="s">
        <v>9399</v>
      </c>
      <c r="J401" s="31" t="s">
        <v>3598</v>
      </c>
      <c r="K401" s="31" t="s">
        <v>9523</v>
      </c>
      <c r="L401" s="33" t="b">
        <v>0</v>
      </c>
      <c r="M401" s="34">
        <v>44704.6450204051</v>
      </c>
      <c r="N401" s="31" t="s">
        <v>9369</v>
      </c>
      <c r="O401" s="1" t="s">
        <v>6783</v>
      </c>
    </row>
    <row r="402" spans="1:15" x14ac:dyDescent="0.25">
      <c r="A402" s="31" t="s">
        <v>10112</v>
      </c>
      <c r="B402" s="31" t="s">
        <v>9394</v>
      </c>
      <c r="C402" s="31" t="s">
        <v>10113</v>
      </c>
      <c r="D402" s="31" t="s">
        <v>9348</v>
      </c>
      <c r="E402" s="31"/>
      <c r="F402" s="31"/>
      <c r="G402" s="31"/>
      <c r="H402" s="32"/>
      <c r="I402" s="31" t="s">
        <v>9405</v>
      </c>
      <c r="J402" s="31" t="s">
        <v>3598</v>
      </c>
      <c r="K402" s="31" t="s">
        <v>9426</v>
      </c>
      <c r="L402" s="33" t="b">
        <v>0</v>
      </c>
      <c r="M402" s="34">
        <v>44704.390200891197</v>
      </c>
      <c r="N402" s="31" t="s">
        <v>9369</v>
      </c>
      <c r="O402" s="1" t="s">
        <v>13708</v>
      </c>
    </row>
    <row r="403" spans="1:15" x14ac:dyDescent="0.25">
      <c r="A403" s="31" t="s">
        <v>10114</v>
      </c>
      <c r="B403" s="31" t="s">
        <v>9385</v>
      </c>
      <c r="C403" s="31" t="s">
        <v>10115</v>
      </c>
      <c r="D403" s="31" t="s">
        <v>9344</v>
      </c>
      <c r="E403" s="31" t="s">
        <v>37</v>
      </c>
      <c r="F403" s="31"/>
      <c r="G403" s="31"/>
      <c r="H403" s="32">
        <v>60</v>
      </c>
      <c r="I403" s="31" t="s">
        <v>9377</v>
      </c>
      <c r="J403" s="31" t="s">
        <v>3801</v>
      </c>
      <c r="K403" s="31" t="s">
        <v>9450</v>
      </c>
      <c r="L403" s="33" t="b">
        <v>0</v>
      </c>
      <c r="M403" s="34">
        <v>44750.357801817103</v>
      </c>
      <c r="N403" s="31" t="s">
        <v>39</v>
      </c>
      <c r="O403" s="1" t="s">
        <v>4388</v>
      </c>
    </row>
    <row r="404" spans="1:15" x14ac:dyDescent="0.25">
      <c r="A404" s="31" t="s">
        <v>10116</v>
      </c>
      <c r="B404" s="31" t="s">
        <v>9385</v>
      </c>
      <c r="C404" s="31" t="s">
        <v>7699</v>
      </c>
      <c r="D404" s="31" t="s">
        <v>9344</v>
      </c>
      <c r="E404" s="31" t="s">
        <v>37</v>
      </c>
      <c r="F404" s="31"/>
      <c r="G404" s="31"/>
      <c r="H404" s="32">
        <v>60</v>
      </c>
      <c r="I404" s="31" t="s">
        <v>9377</v>
      </c>
      <c r="J404" s="31" t="s">
        <v>3801</v>
      </c>
      <c r="K404" s="31" t="s">
        <v>9387</v>
      </c>
      <c r="L404" s="33" t="b">
        <v>0</v>
      </c>
      <c r="M404" s="34">
        <v>44719.470027395801</v>
      </c>
      <c r="N404" s="31" t="s">
        <v>39</v>
      </c>
      <c r="O404" s="1" t="s">
        <v>7697</v>
      </c>
    </row>
    <row r="405" spans="1:15" x14ac:dyDescent="0.25">
      <c r="A405" s="31" t="s">
        <v>10117</v>
      </c>
      <c r="B405" s="31" t="s">
        <v>9371</v>
      </c>
      <c r="C405" s="31" t="s">
        <v>10118</v>
      </c>
      <c r="D405" s="31" t="s">
        <v>9344</v>
      </c>
      <c r="E405" s="31" t="s">
        <v>37</v>
      </c>
      <c r="F405" s="31"/>
      <c r="G405" s="31"/>
      <c r="H405" s="32">
        <v>60</v>
      </c>
      <c r="I405" s="31" t="s">
        <v>9446</v>
      </c>
      <c r="J405" s="31" t="s">
        <v>3801</v>
      </c>
      <c r="K405" s="31" t="s">
        <v>10119</v>
      </c>
      <c r="L405" s="33" t="b">
        <v>0</v>
      </c>
      <c r="M405" s="34">
        <v>44765.652137847203</v>
      </c>
      <c r="N405" s="31" t="s">
        <v>39</v>
      </c>
      <c r="O405" s="1" t="s">
        <v>4993</v>
      </c>
    </row>
    <row r="406" spans="1:15" x14ac:dyDescent="0.25">
      <c r="A406" s="31" t="s">
        <v>10120</v>
      </c>
      <c r="B406" s="31" t="s">
        <v>9419</v>
      </c>
      <c r="C406" s="31" t="s">
        <v>10121</v>
      </c>
      <c r="D406" s="31" t="s">
        <v>9344</v>
      </c>
      <c r="E406" s="31" t="s">
        <v>37</v>
      </c>
      <c r="F406" s="31"/>
      <c r="G406" s="31"/>
      <c r="H406" s="32">
        <v>60</v>
      </c>
      <c r="I406" s="31" t="s">
        <v>9382</v>
      </c>
      <c r="J406" s="31" t="s">
        <v>3801</v>
      </c>
      <c r="K406" s="31" t="s">
        <v>10122</v>
      </c>
      <c r="L406" s="33" t="b">
        <v>0</v>
      </c>
      <c r="M406" s="34">
        <v>44749.657846793998</v>
      </c>
      <c r="N406" s="31" t="s">
        <v>39</v>
      </c>
      <c r="O406" s="1" t="s">
        <v>5961</v>
      </c>
    </row>
    <row r="407" spans="1:15" x14ac:dyDescent="0.25">
      <c r="A407" s="31" t="s">
        <v>10123</v>
      </c>
      <c r="B407" s="31" t="s">
        <v>9385</v>
      </c>
      <c r="C407" s="31" t="s">
        <v>10124</v>
      </c>
      <c r="D407" s="31" t="s">
        <v>9344</v>
      </c>
      <c r="E407" s="31" t="s">
        <v>37</v>
      </c>
      <c r="F407" s="31"/>
      <c r="G407" s="31"/>
      <c r="H407" s="32">
        <v>60</v>
      </c>
      <c r="I407" s="31" t="s">
        <v>9377</v>
      </c>
      <c r="J407" s="31" t="s">
        <v>3801</v>
      </c>
      <c r="K407" s="31" t="s">
        <v>9387</v>
      </c>
      <c r="L407" s="33" t="b">
        <v>0</v>
      </c>
      <c r="M407" s="34">
        <v>44767.324610416697</v>
      </c>
      <c r="N407" s="31" t="s">
        <v>39</v>
      </c>
      <c r="O407" s="1" t="s">
        <v>13709</v>
      </c>
    </row>
    <row r="408" spans="1:15" x14ac:dyDescent="0.25">
      <c r="A408" s="31" t="s">
        <v>10125</v>
      </c>
      <c r="B408" s="31" t="s">
        <v>9385</v>
      </c>
      <c r="C408" s="31" t="s">
        <v>10126</v>
      </c>
      <c r="D408" s="31" t="s">
        <v>9344</v>
      </c>
      <c r="E408" s="31" t="s">
        <v>37</v>
      </c>
      <c r="F408" s="31"/>
      <c r="G408" s="31"/>
      <c r="H408" s="32">
        <v>60</v>
      </c>
      <c r="I408" s="31" t="s">
        <v>9446</v>
      </c>
      <c r="J408" s="31" t="s">
        <v>3801</v>
      </c>
      <c r="K408" s="31" t="s">
        <v>9447</v>
      </c>
      <c r="L408" s="33" t="b">
        <v>0</v>
      </c>
      <c r="M408" s="34">
        <v>44750.3877385417</v>
      </c>
      <c r="N408" s="31" t="s">
        <v>39</v>
      </c>
      <c r="O408" s="1" t="s">
        <v>6359</v>
      </c>
    </row>
    <row r="409" spans="1:15" ht="21" x14ac:dyDescent="0.25">
      <c r="A409" s="31" t="s">
        <v>10127</v>
      </c>
      <c r="B409" s="31" t="s">
        <v>9394</v>
      </c>
      <c r="C409" s="35" t="s">
        <v>10128</v>
      </c>
      <c r="D409" s="31" t="s">
        <v>9348</v>
      </c>
      <c r="E409" s="31"/>
      <c r="F409" s="31"/>
      <c r="G409" s="31"/>
      <c r="H409" s="32"/>
      <c r="I409" s="31" t="s">
        <v>9405</v>
      </c>
      <c r="J409" s="31" t="s">
        <v>3598</v>
      </c>
      <c r="K409" s="31" t="s">
        <v>9469</v>
      </c>
      <c r="L409" s="33" t="b">
        <v>0</v>
      </c>
      <c r="M409" s="34">
        <v>44704.549236770799</v>
      </c>
      <c r="N409" s="31" t="s">
        <v>9369</v>
      </c>
      <c r="O409" s="1" t="s">
        <v>13710</v>
      </c>
    </row>
    <row r="410" spans="1:15" x14ac:dyDescent="0.25">
      <c r="A410" s="31" t="s">
        <v>10129</v>
      </c>
      <c r="B410" s="31" t="s">
        <v>9385</v>
      </c>
      <c r="C410" s="31" t="s">
        <v>10130</v>
      </c>
      <c r="D410" s="31" t="s">
        <v>9344</v>
      </c>
      <c r="E410" s="31" t="s">
        <v>37</v>
      </c>
      <c r="F410" s="31"/>
      <c r="G410" s="31"/>
      <c r="H410" s="32">
        <v>60</v>
      </c>
      <c r="I410" s="31" t="s">
        <v>9361</v>
      </c>
      <c r="J410" s="31" t="s">
        <v>3801</v>
      </c>
      <c r="K410" s="31" t="s">
        <v>9387</v>
      </c>
      <c r="L410" s="33" t="b">
        <v>0</v>
      </c>
      <c r="M410" s="34">
        <v>44767.396785381898</v>
      </c>
      <c r="N410" s="31" t="s">
        <v>39</v>
      </c>
      <c r="O410" s="1" t="s">
        <v>13711</v>
      </c>
    </row>
    <row r="411" spans="1:15" x14ac:dyDescent="0.25">
      <c r="A411" s="31" t="s">
        <v>10131</v>
      </c>
      <c r="B411" s="31" t="s">
        <v>9394</v>
      </c>
      <c r="C411" s="31" t="s">
        <v>10132</v>
      </c>
      <c r="D411" s="31" t="s">
        <v>9348</v>
      </c>
      <c r="E411" s="31"/>
      <c r="F411" s="31"/>
      <c r="G411" s="31"/>
      <c r="H411" s="32"/>
      <c r="I411" s="31" t="s">
        <v>9405</v>
      </c>
      <c r="J411" s="31" t="s">
        <v>3598</v>
      </c>
      <c r="K411" s="31" t="s">
        <v>9469</v>
      </c>
      <c r="L411" s="33" t="b">
        <v>0</v>
      </c>
      <c r="M411" s="34">
        <v>44704.549760300899</v>
      </c>
      <c r="N411" s="31" t="s">
        <v>9369</v>
      </c>
      <c r="O411" s="1" t="s">
        <v>13712</v>
      </c>
    </row>
    <row r="412" spans="1:15" x14ac:dyDescent="0.25">
      <c r="A412" s="31" t="s">
        <v>10133</v>
      </c>
      <c r="B412" s="31" t="s">
        <v>9521</v>
      </c>
      <c r="C412" s="31" t="s">
        <v>10134</v>
      </c>
      <c r="D412" s="31" t="s">
        <v>9348</v>
      </c>
      <c r="E412" s="31"/>
      <c r="F412" s="31"/>
      <c r="G412" s="31"/>
      <c r="H412" s="32"/>
      <c r="I412" s="31" t="s">
        <v>9349</v>
      </c>
      <c r="J412" s="31" t="s">
        <v>3598</v>
      </c>
      <c r="K412" s="31" t="s">
        <v>9523</v>
      </c>
      <c r="L412" s="33" t="b">
        <v>0</v>
      </c>
      <c r="M412" s="34">
        <v>44705.583455636603</v>
      </c>
      <c r="N412" s="31" t="s">
        <v>9369</v>
      </c>
      <c r="O412" s="1" t="s">
        <v>13713</v>
      </c>
    </row>
    <row r="413" spans="1:15" ht="21" x14ac:dyDescent="0.25">
      <c r="A413" s="31" t="s">
        <v>10135</v>
      </c>
      <c r="B413" s="31" t="s">
        <v>9394</v>
      </c>
      <c r="C413" s="35" t="s">
        <v>10136</v>
      </c>
      <c r="D413" s="31" t="s">
        <v>9348</v>
      </c>
      <c r="E413" s="31"/>
      <c r="F413" s="31"/>
      <c r="G413" s="31"/>
      <c r="H413" s="32"/>
      <c r="I413" s="31" t="s">
        <v>9405</v>
      </c>
      <c r="J413" s="31" t="s">
        <v>3598</v>
      </c>
      <c r="K413" s="31" t="s">
        <v>9469</v>
      </c>
      <c r="L413" s="33" t="b">
        <v>0</v>
      </c>
      <c r="M413" s="34">
        <v>44704.550166863402</v>
      </c>
      <c r="N413" s="31" t="s">
        <v>9369</v>
      </c>
      <c r="O413" s="1" t="s">
        <v>4710</v>
      </c>
    </row>
    <row r="414" spans="1:15" x14ac:dyDescent="0.25">
      <c r="A414" s="31" t="s">
        <v>10137</v>
      </c>
      <c r="B414" s="31" t="s">
        <v>9394</v>
      </c>
      <c r="C414" s="31" t="s">
        <v>10138</v>
      </c>
      <c r="D414" s="31" t="s">
        <v>9348</v>
      </c>
      <c r="E414" s="31"/>
      <c r="F414" s="31"/>
      <c r="G414" s="31"/>
      <c r="H414" s="32"/>
      <c r="I414" s="31" t="s">
        <v>9405</v>
      </c>
      <c r="J414" s="31" t="s">
        <v>3598</v>
      </c>
      <c r="K414" s="31" t="s">
        <v>9412</v>
      </c>
      <c r="L414" s="33" t="b">
        <v>0</v>
      </c>
      <c r="M414" s="34">
        <v>44704.333788460703</v>
      </c>
      <c r="N414" s="31" t="s">
        <v>9369</v>
      </c>
      <c r="O414" s="1" t="s">
        <v>4928</v>
      </c>
    </row>
    <row r="415" spans="1:15" x14ac:dyDescent="0.25">
      <c r="A415" s="31" t="s">
        <v>10139</v>
      </c>
      <c r="B415" s="31" t="s">
        <v>10140</v>
      </c>
      <c r="C415" s="31" t="s">
        <v>10141</v>
      </c>
      <c r="D415" s="31" t="s">
        <v>9348</v>
      </c>
      <c r="E415" s="31"/>
      <c r="F415" s="31"/>
      <c r="G415" s="31"/>
      <c r="H415" s="32"/>
      <c r="I415" s="31" t="s">
        <v>9399</v>
      </c>
      <c r="J415" s="31" t="s">
        <v>3598</v>
      </c>
      <c r="K415" s="31" t="s">
        <v>9913</v>
      </c>
      <c r="L415" s="33" t="b">
        <v>0</v>
      </c>
      <c r="M415" s="34">
        <v>45056.663019178202</v>
      </c>
      <c r="N415" s="31" t="s">
        <v>9369</v>
      </c>
      <c r="O415" s="1" t="s">
        <v>13714</v>
      </c>
    </row>
    <row r="416" spans="1:15" x14ac:dyDescent="0.25">
      <c r="A416" s="31" t="s">
        <v>10142</v>
      </c>
      <c r="B416" s="31" t="s">
        <v>10143</v>
      </c>
      <c r="C416" s="31" t="s">
        <v>6633</v>
      </c>
      <c r="D416" s="31" t="s">
        <v>9344</v>
      </c>
      <c r="E416" s="31" t="s">
        <v>37</v>
      </c>
      <c r="F416" s="31"/>
      <c r="G416" s="31"/>
      <c r="H416" s="32">
        <v>60</v>
      </c>
      <c r="I416" s="31" t="s">
        <v>9382</v>
      </c>
      <c r="J416" s="31" t="s">
        <v>3801</v>
      </c>
      <c r="K416" s="31" t="s">
        <v>9462</v>
      </c>
      <c r="L416" s="33" t="b">
        <v>0</v>
      </c>
      <c r="M416" s="34">
        <v>45149.698062731499</v>
      </c>
      <c r="N416" s="31" t="s">
        <v>39</v>
      </c>
      <c r="O416" s="1" t="s">
        <v>6631</v>
      </c>
    </row>
    <row r="417" spans="1:15" x14ac:dyDescent="0.25">
      <c r="A417" s="31" t="s">
        <v>10144</v>
      </c>
      <c r="B417" s="31" t="s">
        <v>10145</v>
      </c>
      <c r="C417" s="31" t="s">
        <v>10146</v>
      </c>
      <c r="D417" s="31" t="s">
        <v>9344</v>
      </c>
      <c r="E417" s="31" t="s">
        <v>37</v>
      </c>
      <c r="F417" s="31"/>
      <c r="G417" s="31"/>
      <c r="H417" s="32">
        <v>60</v>
      </c>
      <c r="I417" s="31" t="s">
        <v>9361</v>
      </c>
      <c r="J417" s="31" t="s">
        <v>3801</v>
      </c>
      <c r="K417" s="31" t="s">
        <v>9450</v>
      </c>
      <c r="L417" s="33" t="b">
        <v>0</v>
      </c>
      <c r="M417" s="34">
        <v>45064.699009803197</v>
      </c>
      <c r="N417" s="31" t="s">
        <v>39</v>
      </c>
      <c r="O417" s="1" t="s">
        <v>13715</v>
      </c>
    </row>
    <row r="418" spans="1:15" x14ac:dyDescent="0.25">
      <c r="A418" s="31" t="s">
        <v>10147</v>
      </c>
      <c r="B418" s="31" t="s">
        <v>10148</v>
      </c>
      <c r="C418" s="31" t="s">
        <v>5196</v>
      </c>
      <c r="D418" s="31" t="s">
        <v>9344</v>
      </c>
      <c r="E418" s="31" t="s">
        <v>37</v>
      </c>
      <c r="F418" s="31"/>
      <c r="G418" s="31"/>
      <c r="H418" s="32">
        <v>60</v>
      </c>
      <c r="I418" s="31" t="s">
        <v>9377</v>
      </c>
      <c r="J418" s="31" t="s">
        <v>3801</v>
      </c>
      <c r="K418" s="31" t="s">
        <v>9450</v>
      </c>
      <c r="L418" s="33" t="b">
        <v>0</v>
      </c>
      <c r="M418" s="34">
        <v>45057.725163159703</v>
      </c>
      <c r="N418" s="31" t="s">
        <v>39</v>
      </c>
      <c r="O418" s="1" t="s">
        <v>5194</v>
      </c>
    </row>
    <row r="419" spans="1:15" x14ac:dyDescent="0.25">
      <c r="A419" s="31" t="s">
        <v>10149</v>
      </c>
      <c r="B419" s="31" t="s">
        <v>10150</v>
      </c>
      <c r="C419" s="31" t="s">
        <v>10151</v>
      </c>
      <c r="D419" s="31" t="s">
        <v>9344</v>
      </c>
      <c r="E419" s="31" t="s">
        <v>37</v>
      </c>
      <c r="F419" s="31"/>
      <c r="G419" s="31"/>
      <c r="H419" s="32">
        <v>60</v>
      </c>
      <c r="I419" s="31" t="s">
        <v>9361</v>
      </c>
      <c r="J419" s="31" t="s">
        <v>3801</v>
      </c>
      <c r="K419" s="31" t="s">
        <v>9387</v>
      </c>
      <c r="L419" s="33" t="b">
        <v>0</v>
      </c>
      <c r="M419" s="34">
        <v>45085.478144641202</v>
      </c>
      <c r="N419" s="31" t="s">
        <v>39</v>
      </c>
      <c r="O419" s="1" t="s">
        <v>13716</v>
      </c>
    </row>
    <row r="420" spans="1:15" x14ac:dyDescent="0.25">
      <c r="A420" s="31" t="s">
        <v>10152</v>
      </c>
      <c r="B420" s="31" t="s">
        <v>10153</v>
      </c>
      <c r="C420" s="31" t="s">
        <v>4671</v>
      </c>
      <c r="D420" s="31" t="s">
        <v>9348</v>
      </c>
      <c r="E420" s="31"/>
      <c r="F420" s="31"/>
      <c r="G420" s="31"/>
      <c r="H420" s="32"/>
      <c r="I420" s="31" t="s">
        <v>9391</v>
      </c>
      <c r="J420" s="31" t="s">
        <v>3598</v>
      </c>
      <c r="K420" s="31" t="s">
        <v>9438</v>
      </c>
      <c r="L420" s="33" t="b">
        <v>0</v>
      </c>
      <c r="M420" s="34">
        <v>45054.440715972203</v>
      </c>
      <c r="N420" s="31" t="s">
        <v>9369</v>
      </c>
      <c r="O420" s="1" t="s">
        <v>4670</v>
      </c>
    </row>
    <row r="421" spans="1:15" x14ac:dyDescent="0.25">
      <c r="A421" s="31" t="s">
        <v>10154</v>
      </c>
      <c r="B421" s="31" t="s">
        <v>10155</v>
      </c>
      <c r="C421" s="31" t="s">
        <v>10156</v>
      </c>
      <c r="D421" s="31" t="s">
        <v>9348</v>
      </c>
      <c r="E421" s="31"/>
      <c r="F421" s="31"/>
      <c r="G421" s="31"/>
      <c r="H421" s="32"/>
      <c r="I421" s="31" t="s">
        <v>9405</v>
      </c>
      <c r="J421" s="31" t="s">
        <v>3598</v>
      </c>
      <c r="K421" s="31" t="s">
        <v>9529</v>
      </c>
      <c r="L421" s="33" t="b">
        <v>0</v>
      </c>
      <c r="M421" s="34">
        <v>45080.456948344901</v>
      </c>
      <c r="N421" s="31" t="s">
        <v>9369</v>
      </c>
      <c r="O421" s="1" t="s">
        <v>6331</v>
      </c>
    </row>
    <row r="422" spans="1:15" x14ac:dyDescent="0.25">
      <c r="A422" s="31" t="s">
        <v>10157</v>
      </c>
      <c r="B422" s="31" t="s">
        <v>10158</v>
      </c>
      <c r="C422" s="31" t="s">
        <v>6208</v>
      </c>
      <c r="D422" s="31" t="s">
        <v>9344</v>
      </c>
      <c r="E422" s="31" t="s">
        <v>37</v>
      </c>
      <c r="F422" s="31"/>
      <c r="G422" s="31"/>
      <c r="H422" s="32">
        <v>60</v>
      </c>
      <c r="I422" s="31" t="s">
        <v>9361</v>
      </c>
      <c r="J422" s="31" t="s">
        <v>3801</v>
      </c>
      <c r="K422" s="31" t="s">
        <v>9387</v>
      </c>
      <c r="L422" s="33" t="b">
        <v>0</v>
      </c>
      <c r="M422" s="34">
        <v>45057.724530706</v>
      </c>
      <c r="N422" s="31" t="s">
        <v>39</v>
      </c>
      <c r="O422" s="1" t="s">
        <v>6207</v>
      </c>
    </row>
    <row r="423" spans="1:15" x14ac:dyDescent="0.25">
      <c r="A423" s="31" t="s">
        <v>10159</v>
      </c>
      <c r="B423" s="31" t="s">
        <v>10160</v>
      </c>
      <c r="C423" s="31" t="s">
        <v>7687</v>
      </c>
      <c r="D423" s="31" t="s">
        <v>9344</v>
      </c>
      <c r="E423" s="31" t="s">
        <v>37</v>
      </c>
      <c r="F423" s="31"/>
      <c r="G423" s="31"/>
      <c r="H423" s="32">
        <v>60</v>
      </c>
      <c r="I423" s="31" t="s">
        <v>9446</v>
      </c>
      <c r="J423" s="31" t="s">
        <v>3801</v>
      </c>
      <c r="K423" s="31" t="s">
        <v>10119</v>
      </c>
      <c r="L423" s="33" t="b">
        <v>0</v>
      </c>
      <c r="M423" s="34">
        <v>45114.368886840297</v>
      </c>
      <c r="N423" s="31" t="s">
        <v>39</v>
      </c>
      <c r="O423" s="1" t="s">
        <v>7685</v>
      </c>
    </row>
    <row r="424" spans="1:15" x14ac:dyDescent="0.25">
      <c r="A424" s="31" t="s">
        <v>10161</v>
      </c>
      <c r="B424" s="31" t="s">
        <v>10162</v>
      </c>
      <c r="C424" s="31" t="s">
        <v>10163</v>
      </c>
      <c r="D424" s="31" t="s">
        <v>9344</v>
      </c>
      <c r="E424" s="31" t="s">
        <v>37</v>
      </c>
      <c r="F424" s="31"/>
      <c r="G424" s="31"/>
      <c r="H424" s="32">
        <v>60</v>
      </c>
      <c r="I424" s="31" t="s">
        <v>9446</v>
      </c>
      <c r="J424" s="31" t="s">
        <v>3801</v>
      </c>
      <c r="K424" s="31" t="s">
        <v>9447</v>
      </c>
      <c r="L424" s="33" t="b">
        <v>0</v>
      </c>
      <c r="M424" s="34">
        <v>45071.618817824099</v>
      </c>
      <c r="N424" s="31" t="s">
        <v>39</v>
      </c>
      <c r="O424" s="1" t="s">
        <v>13717</v>
      </c>
    </row>
    <row r="425" spans="1:15" x14ac:dyDescent="0.25">
      <c r="A425" s="31" t="s">
        <v>10164</v>
      </c>
      <c r="B425" s="31" t="s">
        <v>10165</v>
      </c>
      <c r="C425" s="31" t="s">
        <v>6516</v>
      </c>
      <c r="D425" s="31" t="s">
        <v>9344</v>
      </c>
      <c r="E425" s="31" t="s">
        <v>37</v>
      </c>
      <c r="F425" s="31"/>
      <c r="G425" s="31"/>
      <c r="H425" s="32">
        <v>60</v>
      </c>
      <c r="I425" s="31" t="s">
        <v>9382</v>
      </c>
      <c r="J425" s="31" t="s">
        <v>3801</v>
      </c>
      <c r="K425" s="31" t="s">
        <v>9841</v>
      </c>
      <c r="L425" s="33" t="b">
        <v>0</v>
      </c>
      <c r="M425" s="34">
        <v>45100.320547372699</v>
      </c>
      <c r="N425" s="31" t="s">
        <v>39</v>
      </c>
      <c r="O425" s="1" t="s">
        <v>6515</v>
      </c>
    </row>
    <row r="426" spans="1:15" x14ac:dyDescent="0.25">
      <c r="A426" s="31" t="s">
        <v>10166</v>
      </c>
      <c r="B426" s="31" t="s">
        <v>10167</v>
      </c>
      <c r="C426" s="31" t="s">
        <v>10168</v>
      </c>
      <c r="D426" s="31" t="s">
        <v>9344</v>
      </c>
      <c r="E426" s="31" t="s">
        <v>37</v>
      </c>
      <c r="F426" s="31"/>
      <c r="G426" s="31"/>
      <c r="H426" s="32">
        <v>60</v>
      </c>
      <c r="I426" s="31" t="s">
        <v>9361</v>
      </c>
      <c r="J426" s="31" t="s">
        <v>3801</v>
      </c>
      <c r="K426" s="31" t="s">
        <v>9387</v>
      </c>
      <c r="L426" s="33" t="b">
        <v>0</v>
      </c>
      <c r="M426" s="34">
        <v>45206.594771527802</v>
      </c>
      <c r="N426" s="31" t="s">
        <v>39</v>
      </c>
      <c r="O426" s="1" t="s">
        <v>6243</v>
      </c>
    </row>
    <row r="427" spans="1:15" x14ac:dyDescent="0.25">
      <c r="A427" s="31" t="s">
        <v>10169</v>
      </c>
      <c r="B427" s="31" t="s">
        <v>10170</v>
      </c>
      <c r="C427" s="31" t="s">
        <v>4213</v>
      </c>
      <c r="D427" s="31" t="s">
        <v>9344</v>
      </c>
      <c r="E427" s="31" t="s">
        <v>37</v>
      </c>
      <c r="F427" s="31"/>
      <c r="G427" s="31"/>
      <c r="H427" s="32">
        <v>60</v>
      </c>
      <c r="I427" s="31" t="s">
        <v>9446</v>
      </c>
      <c r="J427" s="31" t="s">
        <v>3801</v>
      </c>
      <c r="K427" s="31" t="s">
        <v>9516</v>
      </c>
      <c r="L427" s="33" t="b">
        <v>0</v>
      </c>
      <c r="M427" s="34">
        <v>45143.327300266203</v>
      </c>
      <c r="N427" s="31" t="s">
        <v>39</v>
      </c>
      <c r="O427" s="1" t="s">
        <v>4212</v>
      </c>
    </row>
    <row r="428" spans="1:15" x14ac:dyDescent="0.25">
      <c r="A428" s="31" t="s">
        <v>10171</v>
      </c>
      <c r="B428" s="31" t="s">
        <v>10172</v>
      </c>
      <c r="C428" s="31" t="s">
        <v>10173</v>
      </c>
      <c r="D428" s="31" t="s">
        <v>9348</v>
      </c>
      <c r="E428" s="31"/>
      <c r="F428" s="31"/>
      <c r="G428" s="31"/>
      <c r="H428" s="32"/>
      <c r="I428" s="31" t="s">
        <v>9391</v>
      </c>
      <c r="J428" s="31" t="s">
        <v>3598</v>
      </c>
      <c r="K428" s="31" t="s">
        <v>9438</v>
      </c>
      <c r="L428" s="33" t="b">
        <v>0</v>
      </c>
      <c r="M428" s="34">
        <v>45128.6425493403</v>
      </c>
      <c r="N428" s="31" t="s">
        <v>9369</v>
      </c>
      <c r="O428" s="1" t="s">
        <v>13718</v>
      </c>
    </row>
    <row r="429" spans="1:15" x14ac:dyDescent="0.25">
      <c r="A429" s="31" t="s">
        <v>10174</v>
      </c>
      <c r="B429" s="31" t="s">
        <v>10175</v>
      </c>
      <c r="C429" s="31" t="s">
        <v>6653</v>
      </c>
      <c r="D429" s="31" t="s">
        <v>9348</v>
      </c>
      <c r="E429" s="31"/>
      <c r="F429" s="31"/>
      <c r="G429" s="31"/>
      <c r="H429" s="32"/>
      <c r="I429" s="31" t="s">
        <v>9399</v>
      </c>
      <c r="J429" s="31" t="s">
        <v>3598</v>
      </c>
      <c r="K429" s="31" t="s">
        <v>10176</v>
      </c>
      <c r="L429" s="33" t="b">
        <v>0</v>
      </c>
      <c r="M429" s="34">
        <v>45097.609125659699</v>
      </c>
      <c r="N429" s="31" t="s">
        <v>9369</v>
      </c>
      <c r="O429" s="1" t="s">
        <v>6651</v>
      </c>
    </row>
    <row r="430" spans="1:15" x14ac:dyDescent="0.25">
      <c r="A430" s="31" t="s">
        <v>10177</v>
      </c>
      <c r="B430" s="31" t="s">
        <v>10178</v>
      </c>
      <c r="C430" s="31" t="s">
        <v>8182</v>
      </c>
      <c r="D430" s="31" t="s">
        <v>9344</v>
      </c>
      <c r="E430" s="31" t="s">
        <v>37</v>
      </c>
      <c r="F430" s="31"/>
      <c r="G430" s="31"/>
      <c r="H430" s="32">
        <v>60</v>
      </c>
      <c r="I430" s="31" t="s">
        <v>9382</v>
      </c>
      <c r="J430" s="31" t="s">
        <v>3801</v>
      </c>
      <c r="K430" s="31" t="s">
        <v>9462</v>
      </c>
      <c r="L430" s="33" t="b">
        <v>0</v>
      </c>
      <c r="M430" s="34">
        <v>45092.748416087998</v>
      </c>
      <c r="N430" s="31" t="s">
        <v>39</v>
      </c>
      <c r="O430" s="1" t="s">
        <v>8180</v>
      </c>
    </row>
    <row r="431" spans="1:15" x14ac:dyDescent="0.25">
      <c r="A431" s="31" t="s">
        <v>10179</v>
      </c>
      <c r="B431" s="31" t="s">
        <v>10180</v>
      </c>
      <c r="C431" s="31" t="s">
        <v>10181</v>
      </c>
      <c r="D431" s="31" t="s">
        <v>10182</v>
      </c>
      <c r="E431" s="31" t="s">
        <v>37</v>
      </c>
      <c r="F431" s="31"/>
      <c r="G431" s="31"/>
      <c r="H431" s="32">
        <v>60</v>
      </c>
      <c r="I431" s="31" t="s">
        <v>9391</v>
      </c>
      <c r="J431" s="31" t="s">
        <v>3598</v>
      </c>
      <c r="K431" s="31" t="s">
        <v>9466</v>
      </c>
      <c r="L431" s="33" t="b">
        <v>0</v>
      </c>
      <c r="M431" s="34">
        <v>45107.601479942103</v>
      </c>
      <c r="N431" s="31" t="s">
        <v>39</v>
      </c>
      <c r="O431" s="1" t="s">
        <v>13719</v>
      </c>
    </row>
    <row r="432" spans="1:15" x14ac:dyDescent="0.25">
      <c r="A432" s="31" t="s">
        <v>10183</v>
      </c>
      <c r="B432" s="31" t="s">
        <v>10184</v>
      </c>
      <c r="C432" s="31" t="s">
        <v>6078</v>
      </c>
      <c r="D432" s="31" t="s">
        <v>10182</v>
      </c>
      <c r="E432" s="31" t="s">
        <v>37</v>
      </c>
      <c r="F432" s="31"/>
      <c r="G432" s="31"/>
      <c r="H432" s="32">
        <v>60</v>
      </c>
      <c r="I432" s="31" t="s">
        <v>9405</v>
      </c>
      <c r="J432" s="31" t="s">
        <v>3598</v>
      </c>
      <c r="K432" s="31" t="s">
        <v>10185</v>
      </c>
      <c r="L432" s="33" t="b">
        <v>0</v>
      </c>
      <c r="M432" s="34">
        <v>45135.643844131897</v>
      </c>
      <c r="N432" s="31" t="s">
        <v>39</v>
      </c>
      <c r="O432" s="1" t="s">
        <v>6077</v>
      </c>
    </row>
    <row r="433" spans="1:15" x14ac:dyDescent="0.25">
      <c r="A433" s="31" t="s">
        <v>10186</v>
      </c>
      <c r="B433" s="31" t="s">
        <v>10187</v>
      </c>
      <c r="C433" s="31" t="s">
        <v>5960</v>
      </c>
      <c r="D433" s="31" t="s">
        <v>9344</v>
      </c>
      <c r="E433" s="31" t="s">
        <v>37</v>
      </c>
      <c r="F433" s="31"/>
      <c r="G433" s="31"/>
      <c r="H433" s="32">
        <v>60</v>
      </c>
      <c r="I433" s="31" t="s">
        <v>9446</v>
      </c>
      <c r="J433" s="31" t="s">
        <v>3801</v>
      </c>
      <c r="K433" s="31" t="s">
        <v>9462</v>
      </c>
      <c r="L433" s="33" t="b">
        <v>0</v>
      </c>
      <c r="M433" s="34">
        <v>45092.749250925903</v>
      </c>
      <c r="N433" s="31" t="s">
        <v>39</v>
      </c>
      <c r="O433" s="1" t="s">
        <v>5958</v>
      </c>
    </row>
    <row r="434" spans="1:15" x14ac:dyDescent="0.25">
      <c r="A434" s="31" t="s">
        <v>10188</v>
      </c>
      <c r="B434" s="31" t="s">
        <v>10189</v>
      </c>
      <c r="C434" s="31" t="s">
        <v>10190</v>
      </c>
      <c r="D434" s="31" t="s">
        <v>9381</v>
      </c>
      <c r="E434" s="31"/>
      <c r="F434" s="31"/>
      <c r="G434" s="31"/>
      <c r="H434" s="32"/>
      <c r="I434" s="31" t="s">
        <v>10191</v>
      </c>
      <c r="J434" s="31"/>
      <c r="K434" s="31"/>
      <c r="L434" s="33" t="b">
        <v>0</v>
      </c>
      <c r="M434" s="34">
        <v>45567.697680937497</v>
      </c>
      <c r="N434" s="31" t="s">
        <v>39</v>
      </c>
      <c r="O434" s="1" t="s">
        <v>13720</v>
      </c>
    </row>
    <row r="435" spans="1:15" x14ac:dyDescent="0.25">
      <c r="A435" s="31" t="s">
        <v>10192</v>
      </c>
      <c r="B435" s="31" t="s">
        <v>10193</v>
      </c>
      <c r="C435" s="31" t="s">
        <v>5308</v>
      </c>
      <c r="D435" s="31" t="s">
        <v>9348</v>
      </c>
      <c r="E435" s="31"/>
      <c r="F435" s="31"/>
      <c r="G435" s="31"/>
      <c r="H435" s="32"/>
      <c r="I435" s="31" t="s">
        <v>9405</v>
      </c>
      <c r="J435" s="31" t="s">
        <v>3598</v>
      </c>
      <c r="K435" s="31" t="s">
        <v>10185</v>
      </c>
      <c r="L435" s="33" t="b">
        <v>0</v>
      </c>
      <c r="M435" s="34">
        <v>45150.698640393501</v>
      </c>
      <c r="N435" s="31" t="s">
        <v>9369</v>
      </c>
      <c r="O435" s="1" t="s">
        <v>5306</v>
      </c>
    </row>
    <row r="436" spans="1:15" x14ac:dyDescent="0.25">
      <c r="A436" s="31" t="s">
        <v>10194</v>
      </c>
      <c r="B436" s="31" t="s">
        <v>10195</v>
      </c>
      <c r="C436" s="31" t="s">
        <v>6240</v>
      </c>
      <c r="D436" s="31" t="s">
        <v>9344</v>
      </c>
      <c r="E436" s="31" t="s">
        <v>37</v>
      </c>
      <c r="F436" s="31"/>
      <c r="G436" s="31"/>
      <c r="H436" s="32">
        <v>60</v>
      </c>
      <c r="I436" s="31" t="s">
        <v>9446</v>
      </c>
      <c r="J436" s="31" t="s">
        <v>3801</v>
      </c>
      <c r="K436" s="31" t="s">
        <v>9373</v>
      </c>
      <c r="L436" s="33" t="b">
        <v>0</v>
      </c>
      <c r="M436" s="34">
        <v>45114.374302233802</v>
      </c>
      <c r="N436" s="31" t="s">
        <v>39</v>
      </c>
      <c r="O436" s="1" t="s">
        <v>6239</v>
      </c>
    </row>
    <row r="437" spans="1:15" x14ac:dyDescent="0.25">
      <c r="A437" s="31" t="s">
        <v>10196</v>
      </c>
      <c r="B437" s="31" t="s">
        <v>10197</v>
      </c>
      <c r="C437" s="31" t="s">
        <v>5691</v>
      </c>
      <c r="D437" s="31" t="s">
        <v>9348</v>
      </c>
      <c r="E437" s="31"/>
      <c r="F437" s="31"/>
      <c r="G437" s="31"/>
      <c r="H437" s="32"/>
      <c r="I437" s="31" t="s">
        <v>9399</v>
      </c>
      <c r="J437" s="31" t="s">
        <v>3598</v>
      </c>
      <c r="K437" s="31" t="s">
        <v>10198</v>
      </c>
      <c r="L437" s="33" t="b">
        <v>0</v>
      </c>
      <c r="M437" s="34">
        <v>45474.479157951399</v>
      </c>
      <c r="N437" s="31" t="s">
        <v>9369</v>
      </c>
      <c r="O437" s="1" t="s">
        <v>5689</v>
      </c>
    </row>
    <row r="438" spans="1:15" x14ac:dyDescent="0.25">
      <c r="A438" s="31" t="s">
        <v>10199</v>
      </c>
      <c r="B438" s="31" t="s">
        <v>10200</v>
      </c>
      <c r="C438" s="31" t="s">
        <v>10201</v>
      </c>
      <c r="D438" s="31" t="s">
        <v>9344</v>
      </c>
      <c r="E438" s="31" t="s">
        <v>37</v>
      </c>
      <c r="F438" s="31"/>
      <c r="G438" s="31"/>
      <c r="H438" s="32">
        <v>60</v>
      </c>
      <c r="I438" s="31" t="s">
        <v>9382</v>
      </c>
      <c r="J438" s="31" t="s">
        <v>3801</v>
      </c>
      <c r="K438" s="31" t="s">
        <v>9841</v>
      </c>
      <c r="L438" s="33" t="b">
        <v>0</v>
      </c>
      <c r="M438" s="34">
        <v>45436.711633993102</v>
      </c>
      <c r="N438" s="31" t="s">
        <v>39</v>
      </c>
      <c r="O438" s="1" t="s">
        <v>13721</v>
      </c>
    </row>
    <row r="439" spans="1:15" x14ac:dyDescent="0.25">
      <c r="A439" s="31" t="s">
        <v>10202</v>
      </c>
      <c r="B439" s="31" t="s">
        <v>10203</v>
      </c>
      <c r="C439" s="31" t="s">
        <v>10204</v>
      </c>
      <c r="D439" s="31" t="s">
        <v>10182</v>
      </c>
      <c r="E439" s="31"/>
      <c r="F439" s="31"/>
      <c r="G439" s="31"/>
      <c r="H439" s="32"/>
      <c r="I439" s="31" t="s">
        <v>9391</v>
      </c>
      <c r="J439" s="31" t="s">
        <v>3598</v>
      </c>
      <c r="K439" s="31" t="s">
        <v>9392</v>
      </c>
      <c r="L439" s="33" t="b">
        <v>0</v>
      </c>
      <c r="M439" s="34">
        <v>45532.564541863401</v>
      </c>
      <c r="N439" s="31" t="s">
        <v>39</v>
      </c>
      <c r="O439" s="1" t="s">
        <v>5130</v>
      </c>
    </row>
    <row r="440" spans="1:15" x14ac:dyDescent="0.25">
      <c r="A440" s="31" t="s">
        <v>10205</v>
      </c>
      <c r="B440" s="31" t="s">
        <v>10206</v>
      </c>
      <c r="C440" s="31" t="s">
        <v>5975</v>
      </c>
      <c r="D440" s="31" t="s">
        <v>9348</v>
      </c>
      <c r="E440" s="31"/>
      <c r="F440" s="31"/>
      <c r="G440" s="31"/>
      <c r="H440" s="32"/>
      <c r="I440" s="31" t="s">
        <v>9391</v>
      </c>
      <c r="J440" s="31" t="s">
        <v>3598</v>
      </c>
      <c r="K440" s="31" t="s">
        <v>10207</v>
      </c>
      <c r="L440" s="33" t="b">
        <v>0</v>
      </c>
      <c r="M440" s="34">
        <v>45440.420247881899</v>
      </c>
      <c r="N440" s="31" t="s">
        <v>9369</v>
      </c>
      <c r="O440" s="1" t="s">
        <v>5974</v>
      </c>
    </row>
    <row r="441" spans="1:15" x14ac:dyDescent="0.25">
      <c r="A441" s="31" t="s">
        <v>10208</v>
      </c>
      <c r="B441" s="31" t="s">
        <v>10209</v>
      </c>
      <c r="C441" s="31" t="s">
        <v>10210</v>
      </c>
      <c r="D441" s="31" t="s">
        <v>9344</v>
      </c>
      <c r="E441" s="31" t="s">
        <v>37</v>
      </c>
      <c r="F441" s="31"/>
      <c r="G441" s="31"/>
      <c r="H441" s="32">
        <v>60</v>
      </c>
      <c r="I441" s="31" t="s">
        <v>9361</v>
      </c>
      <c r="J441" s="31" t="s">
        <v>3801</v>
      </c>
      <c r="K441" s="31" t="s">
        <v>9387</v>
      </c>
      <c r="L441" s="33" t="b">
        <v>0</v>
      </c>
      <c r="M441" s="34">
        <v>45128.650513692097</v>
      </c>
      <c r="N441" s="31" t="s">
        <v>39</v>
      </c>
      <c r="O441" s="1" t="s">
        <v>13722</v>
      </c>
    </row>
    <row r="442" spans="1:15" x14ac:dyDescent="0.25">
      <c r="A442" s="31" t="s">
        <v>10211</v>
      </c>
      <c r="B442" s="31" t="s">
        <v>10212</v>
      </c>
      <c r="C442" s="31" t="s">
        <v>10213</v>
      </c>
      <c r="D442" s="31" t="s">
        <v>9344</v>
      </c>
      <c r="E442" s="31" t="s">
        <v>37</v>
      </c>
      <c r="F442" s="31"/>
      <c r="G442" s="31"/>
      <c r="H442" s="32">
        <v>60</v>
      </c>
      <c r="I442" s="31" t="s">
        <v>9377</v>
      </c>
      <c r="J442" s="31" t="s">
        <v>3801</v>
      </c>
      <c r="K442" s="31" t="s">
        <v>9387</v>
      </c>
      <c r="L442" s="33" t="b">
        <v>0</v>
      </c>
      <c r="M442" s="34">
        <v>45199.493814930604</v>
      </c>
      <c r="N442" s="31" t="s">
        <v>39</v>
      </c>
      <c r="O442" s="1" t="s">
        <v>13723</v>
      </c>
    </row>
    <row r="443" spans="1:15" x14ac:dyDescent="0.25">
      <c r="A443" s="31" t="s">
        <v>10214</v>
      </c>
      <c r="B443" s="31" t="s">
        <v>10215</v>
      </c>
      <c r="C443" s="31" t="s">
        <v>4279</v>
      </c>
      <c r="D443" s="31" t="s">
        <v>10182</v>
      </c>
      <c r="E443" s="31"/>
      <c r="F443" s="31"/>
      <c r="G443" s="31"/>
      <c r="H443" s="32"/>
      <c r="I443" s="31" t="s">
        <v>9399</v>
      </c>
      <c r="J443" s="31" t="s">
        <v>3598</v>
      </c>
      <c r="K443" s="31" t="s">
        <v>10198</v>
      </c>
      <c r="L443" s="33" t="b">
        <v>0</v>
      </c>
      <c r="M443" s="34">
        <v>45460.611572303198</v>
      </c>
      <c r="N443" s="31" t="s">
        <v>39</v>
      </c>
      <c r="O443" s="1" t="s">
        <v>4278</v>
      </c>
    </row>
    <row r="444" spans="1:15" x14ac:dyDescent="0.25">
      <c r="A444" s="31" t="s">
        <v>10216</v>
      </c>
      <c r="B444" s="31" t="s">
        <v>10217</v>
      </c>
      <c r="C444" s="31" t="s">
        <v>10218</v>
      </c>
      <c r="D444" s="31" t="s">
        <v>9344</v>
      </c>
      <c r="E444" s="31" t="s">
        <v>37</v>
      </c>
      <c r="F444" s="31"/>
      <c r="G444" s="31"/>
      <c r="H444" s="32">
        <v>60</v>
      </c>
      <c r="I444" s="31" t="s">
        <v>9377</v>
      </c>
      <c r="J444" s="31" t="s">
        <v>3801</v>
      </c>
      <c r="K444" s="31" t="s">
        <v>9387</v>
      </c>
      <c r="L444" s="33" t="b">
        <v>0</v>
      </c>
      <c r="M444" s="34">
        <v>45465.3879465625</v>
      </c>
      <c r="N444" s="31" t="s">
        <v>39</v>
      </c>
      <c r="O444" s="1" t="s">
        <v>13724</v>
      </c>
    </row>
    <row r="445" spans="1:15" x14ac:dyDescent="0.25">
      <c r="A445" s="31" t="s">
        <v>10219</v>
      </c>
      <c r="B445" s="31" t="s">
        <v>10220</v>
      </c>
      <c r="C445" s="31" t="s">
        <v>10221</v>
      </c>
      <c r="D445" s="31" t="s">
        <v>9381</v>
      </c>
      <c r="E445" s="31"/>
      <c r="F445" s="31"/>
      <c r="G445" s="31"/>
      <c r="H445" s="32"/>
      <c r="I445" s="31" t="s">
        <v>9377</v>
      </c>
      <c r="J445" s="31" t="s">
        <v>3801</v>
      </c>
      <c r="K445" s="31" t="s">
        <v>9450</v>
      </c>
      <c r="L445" s="33" t="b">
        <v>0</v>
      </c>
      <c r="M445" s="34">
        <v>45722.661091006899</v>
      </c>
      <c r="N445" s="31" t="s">
        <v>39</v>
      </c>
      <c r="O445" s="1" t="s">
        <v>6692</v>
      </c>
    </row>
    <row r="446" spans="1:15" x14ac:dyDescent="0.25">
      <c r="A446" s="31" t="s">
        <v>10222</v>
      </c>
      <c r="B446" s="31" t="s">
        <v>10223</v>
      </c>
      <c r="C446" s="31" t="s">
        <v>10224</v>
      </c>
      <c r="D446" s="31" t="s">
        <v>9344</v>
      </c>
      <c r="E446" s="31" t="s">
        <v>37</v>
      </c>
      <c r="F446" s="31"/>
      <c r="G446" s="31"/>
      <c r="H446" s="32">
        <v>60</v>
      </c>
      <c r="I446" s="31" t="s">
        <v>9446</v>
      </c>
      <c r="J446" s="31" t="s">
        <v>3801</v>
      </c>
      <c r="K446" s="31" t="s">
        <v>9516</v>
      </c>
      <c r="L446" s="33" t="b">
        <v>0</v>
      </c>
      <c r="M446" s="34">
        <v>45465.388751770799</v>
      </c>
      <c r="N446" s="31" t="s">
        <v>39</v>
      </c>
      <c r="O446" s="1" t="s">
        <v>13725</v>
      </c>
    </row>
    <row r="447" spans="1:15" x14ac:dyDescent="0.25">
      <c r="A447" s="31" t="s">
        <v>10225</v>
      </c>
      <c r="B447" s="31" t="s">
        <v>10226</v>
      </c>
      <c r="C447" s="31" t="s">
        <v>10227</v>
      </c>
      <c r="D447" s="31" t="s">
        <v>9344</v>
      </c>
      <c r="E447" s="31" t="s">
        <v>37</v>
      </c>
      <c r="F447" s="31"/>
      <c r="G447" s="31"/>
      <c r="H447" s="32">
        <v>60</v>
      </c>
      <c r="I447" s="31" t="s">
        <v>9361</v>
      </c>
      <c r="J447" s="31" t="s">
        <v>3801</v>
      </c>
      <c r="K447" s="31" t="s">
        <v>9345</v>
      </c>
      <c r="L447" s="33" t="b">
        <v>0</v>
      </c>
      <c r="M447" s="34">
        <v>45493.342134756902</v>
      </c>
      <c r="N447" s="31" t="s">
        <v>39</v>
      </c>
      <c r="O447" s="1" t="s">
        <v>13726</v>
      </c>
    </row>
    <row r="448" spans="1:15" x14ac:dyDescent="0.25">
      <c r="A448" s="31" t="s">
        <v>10228</v>
      </c>
      <c r="B448" s="31" t="s">
        <v>10229</v>
      </c>
      <c r="C448" s="31" t="s">
        <v>10230</v>
      </c>
      <c r="D448" s="31" t="s">
        <v>9344</v>
      </c>
      <c r="E448" s="31" t="s">
        <v>37</v>
      </c>
      <c r="F448" s="31"/>
      <c r="G448" s="31"/>
      <c r="H448" s="32">
        <v>60</v>
      </c>
      <c r="I448" s="31" t="s">
        <v>9377</v>
      </c>
      <c r="J448" s="31" t="s">
        <v>3801</v>
      </c>
      <c r="K448" s="31" t="s">
        <v>9563</v>
      </c>
      <c r="L448" s="33" t="b">
        <v>0</v>
      </c>
      <c r="M448" s="34">
        <v>45162.7133853009</v>
      </c>
      <c r="N448" s="31" t="s">
        <v>39</v>
      </c>
      <c r="O448" s="1" t="s">
        <v>13727</v>
      </c>
    </row>
    <row r="449" spans="1:15" x14ac:dyDescent="0.25">
      <c r="A449" s="31" t="s">
        <v>10231</v>
      </c>
      <c r="B449" s="31" t="s">
        <v>10232</v>
      </c>
      <c r="C449" s="31" t="s">
        <v>10233</v>
      </c>
      <c r="D449" s="31" t="s">
        <v>9344</v>
      </c>
      <c r="E449" s="31" t="s">
        <v>37</v>
      </c>
      <c r="F449" s="31"/>
      <c r="G449" s="31"/>
      <c r="H449" s="32">
        <v>60</v>
      </c>
      <c r="I449" s="31" t="s">
        <v>9377</v>
      </c>
      <c r="J449" s="31" t="s">
        <v>3801</v>
      </c>
      <c r="K449" s="31" t="s">
        <v>9378</v>
      </c>
      <c r="L449" s="33" t="b">
        <v>0</v>
      </c>
      <c r="M449" s="34">
        <v>45183.698111030099</v>
      </c>
      <c r="N449" s="31" t="s">
        <v>39</v>
      </c>
      <c r="O449" s="1" t="s">
        <v>13728</v>
      </c>
    </row>
    <row r="450" spans="1:15" x14ac:dyDescent="0.25">
      <c r="A450" s="31" t="s">
        <v>10234</v>
      </c>
      <c r="B450" s="31" t="s">
        <v>10235</v>
      </c>
      <c r="C450" s="31" t="s">
        <v>10236</v>
      </c>
      <c r="D450" s="31" t="s">
        <v>9348</v>
      </c>
      <c r="E450" s="31"/>
      <c r="F450" s="31"/>
      <c r="G450" s="31"/>
      <c r="H450" s="32"/>
      <c r="I450" s="31" t="s">
        <v>9399</v>
      </c>
      <c r="J450" s="31" t="s">
        <v>3598</v>
      </c>
      <c r="K450" s="31" t="s">
        <v>9913</v>
      </c>
      <c r="L450" s="33" t="b">
        <v>0</v>
      </c>
      <c r="M450" s="34">
        <v>45503.621525960603</v>
      </c>
      <c r="N450" s="31" t="s">
        <v>9369</v>
      </c>
      <c r="O450" s="1" t="s">
        <v>13729</v>
      </c>
    </row>
    <row r="451" spans="1:15" x14ac:dyDescent="0.25">
      <c r="A451" s="31" t="s">
        <v>10237</v>
      </c>
      <c r="B451" s="31" t="s">
        <v>10238</v>
      </c>
      <c r="C451" s="31" t="s">
        <v>10239</v>
      </c>
      <c r="D451" s="31" t="s">
        <v>10182</v>
      </c>
      <c r="E451" s="31"/>
      <c r="F451" s="31"/>
      <c r="G451" s="31"/>
      <c r="H451" s="32"/>
      <c r="I451" s="31" t="s">
        <v>9405</v>
      </c>
      <c r="J451" s="31" t="s">
        <v>3598</v>
      </c>
      <c r="K451" s="31" t="s">
        <v>9412</v>
      </c>
      <c r="L451" s="33" t="b">
        <v>0</v>
      </c>
      <c r="M451" s="34">
        <v>45525.597277893503</v>
      </c>
      <c r="N451" s="31" t="s">
        <v>39</v>
      </c>
      <c r="O451" s="1" t="s">
        <v>13730</v>
      </c>
    </row>
    <row r="452" spans="1:15" x14ac:dyDescent="0.25">
      <c r="A452" s="31" t="s">
        <v>10240</v>
      </c>
      <c r="B452" s="31" t="s">
        <v>10241</v>
      </c>
      <c r="C452" s="31" t="s">
        <v>6014</v>
      </c>
      <c r="D452" s="31" t="s">
        <v>10182</v>
      </c>
      <c r="E452" s="31"/>
      <c r="F452" s="31"/>
      <c r="G452" s="31"/>
      <c r="H452" s="32"/>
      <c r="I452" s="31" t="s">
        <v>9391</v>
      </c>
      <c r="J452" s="31" t="s">
        <v>3598</v>
      </c>
      <c r="K452" s="31" t="s">
        <v>10207</v>
      </c>
      <c r="L452" s="33" t="b">
        <v>0</v>
      </c>
      <c r="M452" s="34">
        <v>45511.662953159699</v>
      </c>
      <c r="N452" s="31" t="s">
        <v>39</v>
      </c>
      <c r="O452" s="1" t="s">
        <v>6013</v>
      </c>
    </row>
    <row r="453" spans="1:15" x14ac:dyDescent="0.25">
      <c r="A453" s="31" t="s">
        <v>10242</v>
      </c>
      <c r="B453" s="31" t="s">
        <v>10243</v>
      </c>
      <c r="C453" s="31" t="s">
        <v>5249</v>
      </c>
      <c r="D453" s="31" t="s">
        <v>9348</v>
      </c>
      <c r="E453" s="31"/>
      <c r="F453" s="31"/>
      <c r="G453" s="31"/>
      <c r="H453" s="32"/>
      <c r="I453" s="31" t="s">
        <v>9405</v>
      </c>
      <c r="J453" s="31" t="s">
        <v>3598</v>
      </c>
      <c r="K453" s="31" t="s">
        <v>9469</v>
      </c>
      <c r="L453" s="33" t="b">
        <v>0</v>
      </c>
      <c r="M453" s="34">
        <v>45150.699617129598</v>
      </c>
      <c r="N453" s="31" t="s">
        <v>9369</v>
      </c>
      <c r="O453" s="1" t="s">
        <v>5248</v>
      </c>
    </row>
    <row r="454" spans="1:15" x14ac:dyDescent="0.25">
      <c r="A454" s="31" t="s">
        <v>10244</v>
      </c>
      <c r="B454" s="31" t="s">
        <v>10245</v>
      </c>
      <c r="C454" s="31" t="s">
        <v>10246</v>
      </c>
      <c r="D454" s="31" t="s">
        <v>9344</v>
      </c>
      <c r="E454" s="31" t="s">
        <v>37</v>
      </c>
      <c r="F454" s="31"/>
      <c r="G454" s="31"/>
      <c r="H454" s="32">
        <v>60</v>
      </c>
      <c r="I454" s="31" t="s">
        <v>9361</v>
      </c>
      <c r="J454" s="31" t="s">
        <v>3801</v>
      </c>
      <c r="K454" s="31" t="s">
        <v>9387</v>
      </c>
      <c r="L454" s="33" t="b">
        <v>0</v>
      </c>
      <c r="M454" s="34">
        <v>45516.3330832176</v>
      </c>
      <c r="N454" s="31" t="s">
        <v>39</v>
      </c>
      <c r="O454" s="1" t="s">
        <v>5263</v>
      </c>
    </row>
    <row r="455" spans="1:15" x14ac:dyDescent="0.25">
      <c r="A455" s="31" t="s">
        <v>10247</v>
      </c>
      <c r="B455" s="31" t="s">
        <v>10248</v>
      </c>
      <c r="C455" s="31" t="s">
        <v>6633</v>
      </c>
      <c r="D455" s="31" t="s">
        <v>9344</v>
      </c>
      <c r="E455" s="31" t="s">
        <v>37</v>
      </c>
      <c r="F455" s="31"/>
      <c r="G455" s="31"/>
      <c r="H455" s="32">
        <v>60</v>
      </c>
      <c r="I455" s="31" t="s">
        <v>9382</v>
      </c>
      <c r="J455" s="31" t="s">
        <v>3801</v>
      </c>
      <c r="K455" s="31" t="s">
        <v>9421</v>
      </c>
      <c r="L455" s="33" t="b">
        <v>0</v>
      </c>
      <c r="M455" s="34">
        <v>45143.320042164298</v>
      </c>
      <c r="N455" s="31" t="s">
        <v>39</v>
      </c>
      <c r="O455" s="1" t="s">
        <v>6130</v>
      </c>
    </row>
    <row r="456" spans="1:15" x14ac:dyDescent="0.25">
      <c r="A456" s="31" t="s">
        <v>10249</v>
      </c>
      <c r="B456" s="31" t="s">
        <v>10250</v>
      </c>
      <c r="C456" s="31" t="s">
        <v>10251</v>
      </c>
      <c r="D456" s="31" t="s">
        <v>9344</v>
      </c>
      <c r="E456" s="31" t="s">
        <v>37</v>
      </c>
      <c r="F456" s="31"/>
      <c r="G456" s="31"/>
      <c r="H456" s="32">
        <v>60</v>
      </c>
      <c r="I456" s="31" t="s">
        <v>9377</v>
      </c>
      <c r="J456" s="31" t="s">
        <v>3801</v>
      </c>
      <c r="K456" s="31" t="s">
        <v>10252</v>
      </c>
      <c r="L456" s="33" t="b">
        <v>0</v>
      </c>
      <c r="M456" s="34">
        <v>45162.715358252302</v>
      </c>
      <c r="N456" s="31" t="s">
        <v>39</v>
      </c>
      <c r="O456" s="1" t="s">
        <v>8064</v>
      </c>
    </row>
    <row r="457" spans="1:15" x14ac:dyDescent="0.25">
      <c r="A457" s="31" t="s">
        <v>10253</v>
      </c>
      <c r="B457" s="31" t="s">
        <v>10254</v>
      </c>
      <c r="C457" s="31" t="s">
        <v>5779</v>
      </c>
      <c r="D457" s="31" t="s">
        <v>9344</v>
      </c>
      <c r="E457" s="31" t="s">
        <v>37</v>
      </c>
      <c r="F457" s="31"/>
      <c r="G457" s="31"/>
      <c r="H457" s="32">
        <v>60</v>
      </c>
      <c r="I457" s="31" t="s">
        <v>9382</v>
      </c>
      <c r="J457" s="31" t="s">
        <v>3801</v>
      </c>
      <c r="K457" s="31" t="s">
        <v>10252</v>
      </c>
      <c r="L457" s="33" t="b">
        <v>0</v>
      </c>
      <c r="M457" s="34">
        <v>45143.320985335602</v>
      </c>
      <c r="N457" s="31" t="s">
        <v>39</v>
      </c>
      <c r="O457" s="1" t="s">
        <v>5778</v>
      </c>
    </row>
    <row r="458" spans="1:15" x14ac:dyDescent="0.25">
      <c r="A458" s="31" t="s">
        <v>10255</v>
      </c>
      <c r="B458" s="31" t="s">
        <v>10256</v>
      </c>
      <c r="C458" s="31" t="s">
        <v>5752</v>
      </c>
      <c r="D458" s="31" t="s">
        <v>9348</v>
      </c>
      <c r="E458" s="31"/>
      <c r="F458" s="31"/>
      <c r="G458" s="31"/>
      <c r="H458" s="32"/>
      <c r="I458" s="31" t="s">
        <v>9405</v>
      </c>
      <c r="J458" s="31" t="s">
        <v>3598</v>
      </c>
      <c r="K458" s="31" t="s">
        <v>9469</v>
      </c>
      <c r="L458" s="33" t="b">
        <v>0</v>
      </c>
      <c r="M458" s="34">
        <v>45143.318955127303</v>
      </c>
      <c r="N458" s="31" t="s">
        <v>9369</v>
      </c>
      <c r="O458" s="1" t="s">
        <v>5751</v>
      </c>
    </row>
    <row r="459" spans="1:15" x14ac:dyDescent="0.25">
      <c r="A459" s="31" t="s">
        <v>10257</v>
      </c>
      <c r="B459" s="31" t="s">
        <v>10258</v>
      </c>
      <c r="C459" s="31" t="s">
        <v>10259</v>
      </c>
      <c r="D459" s="31" t="s">
        <v>9344</v>
      </c>
      <c r="E459" s="31" t="s">
        <v>37</v>
      </c>
      <c r="F459" s="31"/>
      <c r="G459" s="31"/>
      <c r="H459" s="32">
        <v>60</v>
      </c>
      <c r="I459" s="31" t="s">
        <v>9382</v>
      </c>
      <c r="J459" s="31" t="s">
        <v>3801</v>
      </c>
      <c r="K459" s="31" t="s">
        <v>10122</v>
      </c>
      <c r="L459" s="33" t="b">
        <v>0</v>
      </c>
      <c r="M459" s="34">
        <v>45176.6913158565</v>
      </c>
      <c r="N459" s="31" t="s">
        <v>39</v>
      </c>
      <c r="O459" s="1" t="s">
        <v>13731</v>
      </c>
    </row>
    <row r="460" spans="1:15" x14ac:dyDescent="0.25">
      <c r="A460" s="31" t="s">
        <v>10260</v>
      </c>
      <c r="B460" s="31" t="s">
        <v>10261</v>
      </c>
      <c r="C460" s="31" t="s">
        <v>4516</v>
      </c>
      <c r="D460" s="31" t="s">
        <v>10182</v>
      </c>
      <c r="E460" s="31"/>
      <c r="F460" s="31"/>
      <c r="G460" s="31"/>
      <c r="H460" s="32"/>
      <c r="I460" s="31" t="s">
        <v>9391</v>
      </c>
      <c r="J460" s="31"/>
      <c r="K460" s="31"/>
      <c r="L460" s="33" t="b">
        <v>0</v>
      </c>
      <c r="M460" s="34">
        <v>45567.330735034702</v>
      </c>
      <c r="N460" s="31" t="s">
        <v>39</v>
      </c>
      <c r="O460" s="1" t="s">
        <v>4515</v>
      </c>
    </row>
    <row r="461" spans="1:15" x14ac:dyDescent="0.25">
      <c r="A461" s="31" t="s">
        <v>10262</v>
      </c>
      <c r="B461" s="31" t="s">
        <v>10263</v>
      </c>
      <c r="C461" s="31" t="s">
        <v>5147</v>
      </c>
      <c r="D461" s="31" t="s">
        <v>9381</v>
      </c>
      <c r="E461" s="31"/>
      <c r="F461" s="31"/>
      <c r="G461" s="31"/>
      <c r="H461" s="32"/>
      <c r="I461" s="31" t="s">
        <v>9377</v>
      </c>
      <c r="J461" s="31"/>
      <c r="K461" s="31"/>
      <c r="L461" s="33" t="b">
        <v>0</v>
      </c>
      <c r="M461" s="34">
        <v>45567.705453588002</v>
      </c>
      <c r="N461" s="31" t="s">
        <v>39</v>
      </c>
      <c r="O461" s="1" t="s">
        <v>5146</v>
      </c>
    </row>
    <row r="462" spans="1:15" x14ac:dyDescent="0.25">
      <c r="A462" s="31" t="s">
        <v>10264</v>
      </c>
      <c r="B462" s="31" t="s">
        <v>10265</v>
      </c>
      <c r="C462" s="31" t="s">
        <v>10266</v>
      </c>
      <c r="D462" s="31" t="s">
        <v>9348</v>
      </c>
      <c r="E462" s="31"/>
      <c r="F462" s="31"/>
      <c r="G462" s="31"/>
      <c r="H462" s="32"/>
      <c r="I462" s="31" t="s">
        <v>9399</v>
      </c>
      <c r="J462" s="31" t="s">
        <v>3598</v>
      </c>
      <c r="K462" s="31" t="s">
        <v>10176</v>
      </c>
      <c r="L462" s="33" t="b">
        <v>0</v>
      </c>
      <c r="M462" s="34">
        <v>45155.697128900501</v>
      </c>
      <c r="N462" s="31" t="s">
        <v>9369</v>
      </c>
      <c r="O462" s="1" t="s">
        <v>13732</v>
      </c>
    </row>
    <row r="463" spans="1:15" x14ac:dyDescent="0.25">
      <c r="A463" s="31" t="s">
        <v>10267</v>
      </c>
      <c r="B463" s="31" t="s">
        <v>10268</v>
      </c>
      <c r="C463" s="31" t="s">
        <v>10269</v>
      </c>
      <c r="D463" s="31" t="s">
        <v>9344</v>
      </c>
      <c r="E463" s="31" t="s">
        <v>37</v>
      </c>
      <c r="F463" s="31"/>
      <c r="G463" s="31"/>
      <c r="H463" s="32">
        <v>60</v>
      </c>
      <c r="I463" s="31" t="s">
        <v>9377</v>
      </c>
      <c r="J463" s="31" t="s">
        <v>3801</v>
      </c>
      <c r="K463" s="31" t="s">
        <v>9450</v>
      </c>
      <c r="L463" s="33" t="b">
        <v>0</v>
      </c>
      <c r="M463" s="34">
        <v>45157.444462997701</v>
      </c>
      <c r="N463" s="31" t="s">
        <v>39</v>
      </c>
      <c r="O463" s="1" t="s">
        <v>6621</v>
      </c>
    </row>
    <row r="464" spans="1:15" x14ac:dyDescent="0.25">
      <c r="A464" s="31" t="s">
        <v>10270</v>
      </c>
      <c r="B464" s="31" t="s">
        <v>10271</v>
      </c>
      <c r="C464" s="31" t="s">
        <v>4317</v>
      </c>
      <c r="D464" s="31" t="s">
        <v>9344</v>
      </c>
      <c r="E464" s="31" t="s">
        <v>37</v>
      </c>
      <c r="F464" s="31"/>
      <c r="G464" s="31"/>
      <c r="H464" s="32">
        <v>60</v>
      </c>
      <c r="I464" s="31" t="s">
        <v>9446</v>
      </c>
      <c r="J464" s="31" t="s">
        <v>3801</v>
      </c>
      <c r="K464" s="31" t="s">
        <v>9373</v>
      </c>
      <c r="L464" s="33" t="b">
        <v>0</v>
      </c>
      <c r="M464" s="34">
        <v>45029.558479629603</v>
      </c>
      <c r="N464" s="31" t="s">
        <v>39</v>
      </c>
      <c r="O464" s="1" t="s">
        <v>4315</v>
      </c>
    </row>
    <row r="465" spans="1:15" x14ac:dyDescent="0.25">
      <c r="A465" s="31" t="s">
        <v>10272</v>
      </c>
      <c r="B465" s="31" t="s">
        <v>10273</v>
      </c>
      <c r="C465" s="31" t="s">
        <v>6121</v>
      </c>
      <c r="D465" s="31" t="s">
        <v>9344</v>
      </c>
      <c r="E465" s="31" t="s">
        <v>37</v>
      </c>
      <c r="F465" s="31"/>
      <c r="G465" s="31"/>
      <c r="H465" s="32">
        <v>60</v>
      </c>
      <c r="I465" s="31" t="s">
        <v>9361</v>
      </c>
      <c r="J465" s="31" t="s">
        <v>3801</v>
      </c>
      <c r="K465" s="31" t="s">
        <v>9387</v>
      </c>
      <c r="L465" s="33" t="b">
        <v>0</v>
      </c>
      <c r="M465" s="34">
        <v>45149.694948379598</v>
      </c>
      <c r="N465" s="31" t="s">
        <v>39</v>
      </c>
      <c r="O465" s="1" t="s">
        <v>6120</v>
      </c>
    </row>
    <row r="466" spans="1:15" x14ac:dyDescent="0.25">
      <c r="A466" s="31" t="s">
        <v>10274</v>
      </c>
      <c r="B466" s="31" t="s">
        <v>10275</v>
      </c>
      <c r="C466" s="31" t="s">
        <v>10276</v>
      </c>
      <c r="D466" s="31" t="s">
        <v>10182</v>
      </c>
      <c r="E466" s="31"/>
      <c r="F466" s="31"/>
      <c r="G466" s="31"/>
      <c r="H466" s="32"/>
      <c r="I466" s="31" t="s">
        <v>9391</v>
      </c>
      <c r="J466" s="31"/>
      <c r="K466" s="31"/>
      <c r="L466" s="33" t="b">
        <v>0</v>
      </c>
      <c r="M466" s="34">
        <v>45567.633540543997</v>
      </c>
      <c r="N466" s="31" t="s">
        <v>39</v>
      </c>
      <c r="O466" s="1" t="s">
        <v>13733</v>
      </c>
    </row>
    <row r="467" spans="1:15" x14ac:dyDescent="0.25">
      <c r="A467" s="31" t="s">
        <v>10277</v>
      </c>
      <c r="B467" s="31" t="s">
        <v>10278</v>
      </c>
      <c r="C467" s="31" t="s">
        <v>5159</v>
      </c>
      <c r="D467" s="31" t="s">
        <v>10182</v>
      </c>
      <c r="E467" s="31"/>
      <c r="F467" s="31"/>
      <c r="G467" s="31"/>
      <c r="H467" s="32"/>
      <c r="I467" s="31" t="s">
        <v>9405</v>
      </c>
      <c r="J467" s="31"/>
      <c r="K467" s="31"/>
      <c r="L467" s="33" t="b">
        <v>0</v>
      </c>
      <c r="M467" s="34">
        <v>45588.669756747702</v>
      </c>
      <c r="N467" s="31" t="s">
        <v>39</v>
      </c>
      <c r="O467" s="1" t="s">
        <v>5158</v>
      </c>
    </row>
    <row r="468" spans="1:15" x14ac:dyDescent="0.25">
      <c r="A468" s="31" t="s">
        <v>10279</v>
      </c>
      <c r="B468" s="31" t="s">
        <v>10280</v>
      </c>
      <c r="C468" s="31" t="s">
        <v>5761</v>
      </c>
      <c r="D468" s="31" t="s">
        <v>9344</v>
      </c>
      <c r="E468" s="31" t="s">
        <v>37</v>
      </c>
      <c r="F468" s="31"/>
      <c r="G468" s="31"/>
      <c r="H468" s="32">
        <v>60</v>
      </c>
      <c r="I468" s="31" t="s">
        <v>10281</v>
      </c>
      <c r="J468" s="31" t="s">
        <v>3801</v>
      </c>
      <c r="K468" s="31" t="s">
        <v>9421</v>
      </c>
      <c r="L468" s="33" t="b">
        <v>0</v>
      </c>
      <c r="M468" s="34">
        <v>45615.344914814799</v>
      </c>
      <c r="N468" s="31" t="s">
        <v>39</v>
      </c>
      <c r="O468" s="1" t="s">
        <v>5760</v>
      </c>
    </row>
    <row r="469" spans="1:15" x14ac:dyDescent="0.25">
      <c r="A469" s="31" t="s">
        <v>10282</v>
      </c>
      <c r="B469" s="31" t="s">
        <v>10283</v>
      </c>
      <c r="C469" s="31" t="s">
        <v>8460</v>
      </c>
      <c r="D469" s="31" t="s">
        <v>9344</v>
      </c>
      <c r="E469" s="31" t="s">
        <v>37</v>
      </c>
      <c r="F469" s="31"/>
      <c r="G469" s="31"/>
      <c r="H469" s="32">
        <v>60</v>
      </c>
      <c r="I469" s="31" t="s">
        <v>9382</v>
      </c>
      <c r="J469" s="31" t="s">
        <v>3801</v>
      </c>
      <c r="K469" s="31" t="s">
        <v>10252</v>
      </c>
      <c r="L469" s="33" t="b">
        <v>0</v>
      </c>
      <c r="M469" s="34">
        <v>45183.698817476798</v>
      </c>
      <c r="N469" s="31" t="s">
        <v>39</v>
      </c>
      <c r="O469" s="1" t="s">
        <v>8458</v>
      </c>
    </row>
    <row r="470" spans="1:15" x14ac:dyDescent="0.25">
      <c r="A470" s="31" t="s">
        <v>10284</v>
      </c>
      <c r="B470" s="31" t="s">
        <v>10285</v>
      </c>
      <c r="C470" s="31" t="s">
        <v>4579</v>
      </c>
      <c r="D470" s="31" t="s">
        <v>9344</v>
      </c>
      <c r="E470" s="31" t="s">
        <v>37</v>
      </c>
      <c r="F470" s="31"/>
      <c r="G470" s="31"/>
      <c r="H470" s="32">
        <v>60</v>
      </c>
      <c r="I470" s="31" t="s">
        <v>9382</v>
      </c>
      <c r="J470" s="31" t="s">
        <v>3801</v>
      </c>
      <c r="K470" s="31" t="s">
        <v>9421</v>
      </c>
      <c r="L470" s="33" t="b">
        <v>0</v>
      </c>
      <c r="M470" s="34">
        <v>45191.437868252302</v>
      </c>
      <c r="N470" s="31" t="s">
        <v>39</v>
      </c>
      <c r="O470" s="1" t="s">
        <v>4578</v>
      </c>
    </row>
    <row r="471" spans="1:15" x14ac:dyDescent="0.25">
      <c r="A471" s="31" t="s">
        <v>10286</v>
      </c>
      <c r="B471" s="31" t="s">
        <v>10287</v>
      </c>
      <c r="C471" s="31" t="s">
        <v>10288</v>
      </c>
      <c r="D471" s="31" t="s">
        <v>10182</v>
      </c>
      <c r="E471" s="31" t="s">
        <v>37</v>
      </c>
      <c r="F471" s="31"/>
      <c r="G471" s="31"/>
      <c r="H471" s="32">
        <v>60</v>
      </c>
      <c r="I471" s="31" t="s">
        <v>9405</v>
      </c>
      <c r="J471" s="31" t="s">
        <v>3598</v>
      </c>
      <c r="K471" s="31" t="s">
        <v>9469</v>
      </c>
      <c r="L471" s="33" t="b">
        <v>0</v>
      </c>
      <c r="M471" s="34">
        <v>45164.670184062503</v>
      </c>
      <c r="N471" s="31" t="s">
        <v>39</v>
      </c>
      <c r="O471" s="1" t="s">
        <v>13734</v>
      </c>
    </row>
    <row r="472" spans="1:15" x14ac:dyDescent="0.25">
      <c r="A472" s="31" t="s">
        <v>10289</v>
      </c>
      <c r="B472" s="31" t="s">
        <v>10290</v>
      </c>
      <c r="C472" s="31" t="s">
        <v>10291</v>
      </c>
      <c r="D472" s="31" t="s">
        <v>10182</v>
      </c>
      <c r="E472" s="31"/>
      <c r="F472" s="31"/>
      <c r="G472" s="31"/>
      <c r="H472" s="32"/>
      <c r="I472" s="31" t="s">
        <v>9391</v>
      </c>
      <c r="J472" s="31" t="s">
        <v>3598</v>
      </c>
      <c r="K472" s="31" t="s">
        <v>9466</v>
      </c>
      <c r="L472" s="33" t="b">
        <v>0</v>
      </c>
      <c r="M472" s="34">
        <v>45601.346947650498</v>
      </c>
      <c r="N472" s="31" t="s">
        <v>39</v>
      </c>
      <c r="O472" s="1" t="s">
        <v>13735</v>
      </c>
    </row>
    <row r="473" spans="1:15" x14ac:dyDescent="0.25">
      <c r="A473" s="31" t="s">
        <v>10292</v>
      </c>
      <c r="B473" s="31" t="s">
        <v>10293</v>
      </c>
      <c r="C473" s="31" t="s">
        <v>5272</v>
      </c>
      <c r="D473" s="31" t="s">
        <v>10182</v>
      </c>
      <c r="E473" s="31" t="s">
        <v>37</v>
      </c>
      <c r="F473" s="31"/>
      <c r="G473" s="31"/>
      <c r="H473" s="32">
        <v>60</v>
      </c>
      <c r="I473" s="31" t="s">
        <v>9405</v>
      </c>
      <c r="J473" s="31" t="s">
        <v>3598</v>
      </c>
      <c r="K473" s="31" t="s">
        <v>9412</v>
      </c>
      <c r="L473" s="33" t="b">
        <v>0</v>
      </c>
      <c r="M473" s="34">
        <v>45591.582888576399</v>
      </c>
      <c r="N473" s="31" t="s">
        <v>39</v>
      </c>
      <c r="O473" s="1" t="s">
        <v>5271</v>
      </c>
    </row>
    <row r="474" spans="1:15" x14ac:dyDescent="0.25">
      <c r="A474" s="31" t="s">
        <v>10294</v>
      </c>
      <c r="B474" s="31" t="s">
        <v>10295</v>
      </c>
      <c r="C474" s="31" t="s">
        <v>7122</v>
      </c>
      <c r="D474" s="31" t="s">
        <v>10182</v>
      </c>
      <c r="E474" s="31"/>
      <c r="F474" s="31"/>
      <c r="G474" s="31"/>
      <c r="H474" s="32"/>
      <c r="I474" s="31" t="s">
        <v>9405</v>
      </c>
      <c r="J474" s="31" t="s">
        <v>3598</v>
      </c>
      <c r="K474" s="31" t="s">
        <v>9469</v>
      </c>
      <c r="L474" s="33" t="b">
        <v>0</v>
      </c>
      <c r="M474" s="34">
        <v>45591.583882025501</v>
      </c>
      <c r="N474" s="31" t="s">
        <v>39</v>
      </c>
      <c r="O474" s="1" t="s">
        <v>7120</v>
      </c>
    </row>
    <row r="475" spans="1:15" x14ac:dyDescent="0.25">
      <c r="A475" s="31" t="s">
        <v>10296</v>
      </c>
      <c r="B475" s="31" t="s">
        <v>10297</v>
      </c>
      <c r="C475" s="31" t="s">
        <v>6312</v>
      </c>
      <c r="D475" s="31" t="s">
        <v>10182</v>
      </c>
      <c r="E475" s="31"/>
      <c r="F475" s="31"/>
      <c r="G475" s="31"/>
      <c r="H475" s="32"/>
      <c r="I475" s="31" t="s">
        <v>9405</v>
      </c>
      <c r="J475" s="31" t="s">
        <v>3598</v>
      </c>
      <c r="K475" s="31" t="s">
        <v>10298</v>
      </c>
      <c r="L475" s="33" t="b">
        <v>0</v>
      </c>
      <c r="M475" s="34">
        <v>45591.584582905103</v>
      </c>
      <c r="N475" s="31" t="s">
        <v>39</v>
      </c>
      <c r="O475" s="1" t="s">
        <v>6311</v>
      </c>
    </row>
    <row r="476" spans="1:15" x14ac:dyDescent="0.25">
      <c r="A476" s="31" t="s">
        <v>10299</v>
      </c>
      <c r="B476" s="31" t="s">
        <v>10300</v>
      </c>
      <c r="C476" s="31" t="s">
        <v>10301</v>
      </c>
      <c r="D476" s="31" t="s">
        <v>9344</v>
      </c>
      <c r="E476" s="31" t="s">
        <v>37</v>
      </c>
      <c r="F476" s="31"/>
      <c r="G476" s="31"/>
      <c r="H476" s="32">
        <v>60</v>
      </c>
      <c r="I476" s="31" t="s">
        <v>9377</v>
      </c>
      <c r="J476" s="31" t="s">
        <v>3801</v>
      </c>
      <c r="K476" s="31" t="s">
        <v>9378</v>
      </c>
      <c r="L476" s="33" t="b">
        <v>0</v>
      </c>
      <c r="M476" s="34">
        <v>45615.3575549421</v>
      </c>
      <c r="N476" s="31" t="s">
        <v>39</v>
      </c>
      <c r="O476" s="1" t="s">
        <v>13736</v>
      </c>
    </row>
    <row r="477" spans="1:15" x14ac:dyDescent="0.25">
      <c r="A477" s="31" t="s">
        <v>10302</v>
      </c>
      <c r="B477" s="31" t="s">
        <v>10303</v>
      </c>
      <c r="C477" s="31" t="s">
        <v>10304</v>
      </c>
      <c r="D477" s="31" t="s">
        <v>9381</v>
      </c>
      <c r="E477" s="31"/>
      <c r="F477" s="31"/>
      <c r="G477" s="31"/>
      <c r="H477" s="32"/>
      <c r="I477" s="31" t="s">
        <v>9377</v>
      </c>
      <c r="J477" s="31" t="s">
        <v>3801</v>
      </c>
      <c r="K477" s="31" t="s">
        <v>9450</v>
      </c>
      <c r="L477" s="33" t="b">
        <v>0</v>
      </c>
      <c r="M477" s="34">
        <v>45600.356229895799</v>
      </c>
      <c r="N477" s="31" t="s">
        <v>39</v>
      </c>
      <c r="O477" s="1" t="s">
        <v>13737</v>
      </c>
    </row>
    <row r="478" spans="1:15" x14ac:dyDescent="0.25">
      <c r="A478" s="31" t="s">
        <v>10305</v>
      </c>
      <c r="B478" s="31" t="s">
        <v>10306</v>
      </c>
      <c r="C478" s="31" t="s">
        <v>10307</v>
      </c>
      <c r="D478" s="31" t="s">
        <v>10182</v>
      </c>
      <c r="E478" s="31" t="s">
        <v>37</v>
      </c>
      <c r="F478" s="31"/>
      <c r="G478" s="31"/>
      <c r="H478" s="32">
        <v>60</v>
      </c>
      <c r="I478" s="31" t="s">
        <v>9405</v>
      </c>
      <c r="J478" s="31" t="s">
        <v>3598</v>
      </c>
      <c r="K478" s="31" t="s">
        <v>10185</v>
      </c>
      <c r="L478" s="33" t="b">
        <v>0</v>
      </c>
      <c r="M478" s="34">
        <v>45602.702199305597</v>
      </c>
      <c r="N478" s="31" t="s">
        <v>39</v>
      </c>
      <c r="O478" s="1" t="s">
        <v>13738</v>
      </c>
    </row>
    <row r="479" spans="1:15" x14ac:dyDescent="0.25">
      <c r="A479" s="31" t="s">
        <v>10308</v>
      </c>
      <c r="B479" s="31" t="s">
        <v>10309</v>
      </c>
      <c r="C479" s="31" t="s">
        <v>5886</v>
      </c>
      <c r="D479" s="31" t="s">
        <v>9344</v>
      </c>
      <c r="E479" s="31" t="s">
        <v>37</v>
      </c>
      <c r="F479" s="31"/>
      <c r="G479" s="31"/>
      <c r="H479" s="32">
        <v>60</v>
      </c>
      <c r="I479" s="31" t="s">
        <v>9382</v>
      </c>
      <c r="J479" s="31" t="s">
        <v>3801</v>
      </c>
      <c r="K479" s="31" t="s">
        <v>9421</v>
      </c>
      <c r="L479" s="33" t="b">
        <v>0</v>
      </c>
      <c r="M479" s="34">
        <v>45183.699576851897</v>
      </c>
      <c r="N479" s="31" t="s">
        <v>39</v>
      </c>
      <c r="O479" s="1" t="s">
        <v>5885</v>
      </c>
    </row>
    <row r="480" spans="1:15" x14ac:dyDescent="0.25">
      <c r="A480" s="31" t="s">
        <v>10310</v>
      </c>
      <c r="B480" s="31" t="s">
        <v>10311</v>
      </c>
      <c r="C480" s="31" t="s">
        <v>10312</v>
      </c>
      <c r="D480" s="31" t="s">
        <v>9348</v>
      </c>
      <c r="E480" s="31"/>
      <c r="F480" s="31"/>
      <c r="G480" s="31"/>
      <c r="H480" s="32"/>
      <c r="I480" s="31" t="s">
        <v>9399</v>
      </c>
      <c r="J480" s="31" t="s">
        <v>3598</v>
      </c>
      <c r="K480" s="31" t="s">
        <v>9913</v>
      </c>
      <c r="L480" s="33" t="b">
        <v>0</v>
      </c>
      <c r="M480" s="34">
        <v>45188.613583831</v>
      </c>
      <c r="N480" s="31" t="s">
        <v>9369</v>
      </c>
      <c r="O480" s="1" t="s">
        <v>13739</v>
      </c>
    </row>
    <row r="481" spans="1:15" x14ac:dyDescent="0.25">
      <c r="A481" s="31" t="s">
        <v>10313</v>
      </c>
      <c r="B481" s="31" t="s">
        <v>10314</v>
      </c>
      <c r="C481" s="31" t="s">
        <v>8072</v>
      </c>
      <c r="D481" s="31" t="s">
        <v>10182</v>
      </c>
      <c r="E481" s="31"/>
      <c r="F481" s="31"/>
      <c r="G481" s="31"/>
      <c r="H481" s="32"/>
      <c r="I481" s="31" t="s">
        <v>9391</v>
      </c>
      <c r="J481" s="31" t="s">
        <v>3598</v>
      </c>
      <c r="K481" s="31" t="s">
        <v>9466</v>
      </c>
      <c r="L481" s="33" t="b">
        <v>0</v>
      </c>
      <c r="M481" s="34">
        <v>45623.5690588773</v>
      </c>
      <c r="N481" s="31" t="s">
        <v>39</v>
      </c>
      <c r="O481" s="1" t="s">
        <v>8070</v>
      </c>
    </row>
    <row r="482" spans="1:15" x14ac:dyDescent="0.25">
      <c r="A482" s="31" t="s">
        <v>10315</v>
      </c>
      <c r="B482" s="31" t="s">
        <v>10316</v>
      </c>
      <c r="C482" s="31" t="s">
        <v>10317</v>
      </c>
      <c r="D482" s="31" t="s">
        <v>9348</v>
      </c>
      <c r="E482" s="31"/>
      <c r="F482" s="31"/>
      <c r="G482" s="31"/>
      <c r="H482" s="32"/>
      <c r="I482" s="31" t="s">
        <v>9405</v>
      </c>
      <c r="J482" s="31" t="s">
        <v>3598</v>
      </c>
      <c r="K482" s="31" t="s">
        <v>10185</v>
      </c>
      <c r="L482" s="33" t="b">
        <v>0</v>
      </c>
      <c r="M482" s="34">
        <v>45609.426054398202</v>
      </c>
      <c r="N482" s="31" t="s">
        <v>9369</v>
      </c>
      <c r="O482" s="1" t="s">
        <v>13740</v>
      </c>
    </row>
    <row r="483" spans="1:15" x14ac:dyDescent="0.25">
      <c r="A483" s="31" t="s">
        <v>10318</v>
      </c>
      <c r="B483" s="31" t="s">
        <v>10319</v>
      </c>
      <c r="C483" s="31" t="s">
        <v>10320</v>
      </c>
      <c r="D483" s="31" t="s">
        <v>9344</v>
      </c>
      <c r="E483" s="31" t="s">
        <v>37</v>
      </c>
      <c r="F483" s="31"/>
      <c r="G483" s="31"/>
      <c r="H483" s="32">
        <v>60</v>
      </c>
      <c r="I483" s="31" t="s">
        <v>9377</v>
      </c>
      <c r="J483" s="31" t="s">
        <v>3801</v>
      </c>
      <c r="K483" s="31" t="s">
        <v>9450</v>
      </c>
      <c r="L483" s="33" t="b">
        <v>0</v>
      </c>
      <c r="M483" s="34">
        <v>45624.467481562497</v>
      </c>
      <c r="N483" s="31" t="s">
        <v>39</v>
      </c>
      <c r="O483" s="1" t="s">
        <v>13741</v>
      </c>
    </row>
    <row r="484" spans="1:15" x14ac:dyDescent="0.25">
      <c r="A484" s="31" t="s">
        <v>10321</v>
      </c>
      <c r="B484" s="31" t="s">
        <v>10322</v>
      </c>
      <c r="C484" s="31" t="s">
        <v>5169</v>
      </c>
      <c r="D484" s="31" t="s">
        <v>9344</v>
      </c>
      <c r="E484" s="31" t="s">
        <v>37</v>
      </c>
      <c r="F484" s="31"/>
      <c r="G484" s="31"/>
      <c r="H484" s="32">
        <v>60</v>
      </c>
      <c r="I484" s="31" t="s">
        <v>9361</v>
      </c>
      <c r="J484" s="31" t="s">
        <v>3801</v>
      </c>
      <c r="K484" s="31" t="s">
        <v>9387</v>
      </c>
      <c r="L484" s="33" t="b">
        <v>0</v>
      </c>
      <c r="M484" s="34">
        <v>45183.700450463002</v>
      </c>
      <c r="N484" s="31" t="s">
        <v>39</v>
      </c>
      <c r="O484" s="1" t="s">
        <v>5168</v>
      </c>
    </row>
    <row r="485" spans="1:15" x14ac:dyDescent="0.25">
      <c r="A485" s="31" t="s">
        <v>10323</v>
      </c>
      <c r="B485" s="31" t="s">
        <v>10324</v>
      </c>
      <c r="C485" s="31" t="s">
        <v>7204</v>
      </c>
      <c r="D485" s="31" t="s">
        <v>10182</v>
      </c>
      <c r="E485" s="31"/>
      <c r="F485" s="31"/>
      <c r="G485" s="31"/>
      <c r="H485" s="32"/>
      <c r="I485" s="31" t="s">
        <v>9399</v>
      </c>
      <c r="J485" s="31" t="s">
        <v>3598</v>
      </c>
      <c r="K485" s="31" t="s">
        <v>9523</v>
      </c>
      <c r="L485" s="33" t="b">
        <v>0</v>
      </c>
      <c r="M485" s="34">
        <v>45617.370738194397</v>
      </c>
      <c r="N485" s="31" t="s">
        <v>39</v>
      </c>
      <c r="O485" s="1" t="s">
        <v>7202</v>
      </c>
    </row>
    <row r="486" spans="1:15" x14ac:dyDescent="0.25">
      <c r="A486" s="31" t="s">
        <v>10325</v>
      </c>
      <c r="B486" s="31" t="s">
        <v>10326</v>
      </c>
      <c r="C486" s="31" t="s">
        <v>10327</v>
      </c>
      <c r="D486" s="31" t="s">
        <v>10182</v>
      </c>
      <c r="E486" s="31"/>
      <c r="F486" s="31"/>
      <c r="G486" s="31"/>
      <c r="H486" s="32"/>
      <c r="I486" s="31" t="s">
        <v>9391</v>
      </c>
      <c r="J486" s="31" t="s">
        <v>3598</v>
      </c>
      <c r="K486" s="31" t="s">
        <v>9435</v>
      </c>
      <c r="L486" s="33" t="b">
        <v>0</v>
      </c>
      <c r="M486" s="34">
        <v>45617.370113807898</v>
      </c>
      <c r="N486" s="31" t="s">
        <v>39</v>
      </c>
      <c r="O486" s="1" t="s">
        <v>13742</v>
      </c>
    </row>
    <row r="487" spans="1:15" x14ac:dyDescent="0.25">
      <c r="A487" s="31" t="s">
        <v>10328</v>
      </c>
      <c r="B487" s="31" t="s">
        <v>10329</v>
      </c>
      <c r="C487" s="31" t="s">
        <v>10330</v>
      </c>
      <c r="D487" s="31" t="s">
        <v>10182</v>
      </c>
      <c r="E487" s="31"/>
      <c r="F487" s="31"/>
      <c r="G487" s="31"/>
      <c r="H487" s="32"/>
      <c r="I487" s="31" t="s">
        <v>9391</v>
      </c>
      <c r="J487" s="31" t="s">
        <v>3598</v>
      </c>
      <c r="K487" s="31" t="s">
        <v>9435</v>
      </c>
      <c r="L487" s="33" t="b">
        <v>0</v>
      </c>
      <c r="M487" s="34">
        <v>45671.692478784702</v>
      </c>
      <c r="N487" s="31" t="s">
        <v>39</v>
      </c>
      <c r="O487" s="1" t="s">
        <v>13743</v>
      </c>
    </row>
    <row r="488" spans="1:15" x14ac:dyDescent="0.25">
      <c r="A488" s="31" t="s">
        <v>10331</v>
      </c>
      <c r="B488" s="31" t="s">
        <v>10332</v>
      </c>
      <c r="C488" s="31" t="s">
        <v>10333</v>
      </c>
      <c r="D488" s="31" t="s">
        <v>9348</v>
      </c>
      <c r="E488" s="31"/>
      <c r="F488" s="31"/>
      <c r="G488" s="31"/>
      <c r="H488" s="32"/>
      <c r="I488" s="31" t="s">
        <v>9399</v>
      </c>
      <c r="J488" s="31" t="s">
        <v>3598</v>
      </c>
      <c r="K488" s="31" t="s">
        <v>9400</v>
      </c>
      <c r="L488" s="33" t="b">
        <v>0</v>
      </c>
      <c r="M488" s="34">
        <v>45243.328776770803</v>
      </c>
      <c r="N488" s="31" t="s">
        <v>9369</v>
      </c>
      <c r="O488" s="1" t="s">
        <v>13744</v>
      </c>
    </row>
    <row r="489" spans="1:15" x14ac:dyDescent="0.25">
      <c r="A489" s="31" t="s">
        <v>10334</v>
      </c>
      <c r="B489" s="31" t="s">
        <v>10335</v>
      </c>
      <c r="C489" s="31" t="s">
        <v>6708</v>
      </c>
      <c r="D489" s="31" t="s">
        <v>9348</v>
      </c>
      <c r="E489" s="31"/>
      <c r="F489" s="31"/>
      <c r="G489" s="31"/>
      <c r="H489" s="32"/>
      <c r="I489" s="31" t="s">
        <v>9399</v>
      </c>
      <c r="J489" s="31" t="s">
        <v>3598</v>
      </c>
      <c r="K489" s="31" t="s">
        <v>10336</v>
      </c>
      <c r="L489" s="33" t="b">
        <v>0</v>
      </c>
      <c r="M489" s="34">
        <v>45231.695774305597</v>
      </c>
      <c r="N489" s="31" t="s">
        <v>9369</v>
      </c>
      <c r="O489" s="1" t="s">
        <v>6707</v>
      </c>
    </row>
    <row r="490" spans="1:15" x14ac:dyDescent="0.25">
      <c r="A490" s="31" t="s">
        <v>10337</v>
      </c>
      <c r="B490" s="31" t="s">
        <v>10338</v>
      </c>
      <c r="C490" s="31" t="s">
        <v>4950</v>
      </c>
      <c r="D490" s="31" t="s">
        <v>9344</v>
      </c>
      <c r="E490" s="31" t="s">
        <v>37</v>
      </c>
      <c r="F490" s="31"/>
      <c r="G490" s="31"/>
      <c r="H490" s="32">
        <v>60</v>
      </c>
      <c r="I490" s="31" t="s">
        <v>9361</v>
      </c>
      <c r="J490" s="31" t="s">
        <v>3801</v>
      </c>
      <c r="K490" s="31" t="s">
        <v>9387</v>
      </c>
      <c r="L490" s="33" t="b">
        <v>0</v>
      </c>
      <c r="M490" s="34">
        <v>45191.437214780097</v>
      </c>
      <c r="N490" s="31" t="s">
        <v>39</v>
      </c>
      <c r="O490" s="1" t="s">
        <v>4949</v>
      </c>
    </row>
    <row r="491" spans="1:15" x14ac:dyDescent="0.25">
      <c r="A491" s="31" t="s">
        <v>10339</v>
      </c>
      <c r="B491" s="31" t="s">
        <v>10340</v>
      </c>
      <c r="C491" s="31" t="s">
        <v>10341</v>
      </c>
      <c r="D491" s="31" t="s">
        <v>10182</v>
      </c>
      <c r="E491" s="31"/>
      <c r="F491" s="31"/>
      <c r="G491" s="31"/>
      <c r="H491" s="32"/>
      <c r="I491" s="31" t="s">
        <v>9399</v>
      </c>
      <c r="J491" s="31" t="s">
        <v>3598</v>
      </c>
      <c r="K491" s="31" t="s">
        <v>10342</v>
      </c>
      <c r="L491" s="33" t="b">
        <v>0</v>
      </c>
      <c r="M491" s="34">
        <v>45672.3915677431</v>
      </c>
      <c r="N491" s="31" t="s">
        <v>39</v>
      </c>
      <c r="O491" s="1" t="s">
        <v>13745</v>
      </c>
    </row>
    <row r="492" spans="1:15" x14ac:dyDescent="0.25">
      <c r="A492" s="31" t="s">
        <v>10343</v>
      </c>
      <c r="B492" s="31" t="s">
        <v>10344</v>
      </c>
      <c r="C492" s="31" t="s">
        <v>10345</v>
      </c>
      <c r="D492" s="31" t="s">
        <v>10182</v>
      </c>
      <c r="E492" s="31"/>
      <c r="F492" s="31"/>
      <c r="G492" s="31"/>
      <c r="H492" s="32"/>
      <c r="I492" s="31" t="s">
        <v>9391</v>
      </c>
      <c r="J492" s="31" t="s">
        <v>3598</v>
      </c>
      <c r="K492" s="31" t="s">
        <v>9438</v>
      </c>
      <c r="L492" s="33" t="b">
        <v>0</v>
      </c>
      <c r="M492" s="34">
        <v>45672.364601585701</v>
      </c>
      <c r="N492" s="31" t="s">
        <v>39</v>
      </c>
      <c r="O492" s="1" t="s">
        <v>13746</v>
      </c>
    </row>
    <row r="493" spans="1:15" x14ac:dyDescent="0.25">
      <c r="A493" s="31" t="s">
        <v>10346</v>
      </c>
      <c r="B493" s="31" t="s">
        <v>10347</v>
      </c>
      <c r="C493" s="31" t="s">
        <v>10348</v>
      </c>
      <c r="D493" s="31" t="s">
        <v>10182</v>
      </c>
      <c r="E493" s="31"/>
      <c r="F493" s="31"/>
      <c r="G493" s="31"/>
      <c r="H493" s="32"/>
      <c r="I493" s="31" t="s">
        <v>9391</v>
      </c>
      <c r="J493" s="31" t="s">
        <v>3598</v>
      </c>
      <c r="K493" s="31" t="s">
        <v>9435</v>
      </c>
      <c r="L493" s="33" t="b">
        <v>0</v>
      </c>
      <c r="M493" s="34">
        <v>45679.700747604198</v>
      </c>
      <c r="N493" s="31" t="s">
        <v>39</v>
      </c>
      <c r="O493" s="1" t="s">
        <v>13747</v>
      </c>
    </row>
    <row r="494" spans="1:15" x14ac:dyDescent="0.25">
      <c r="A494" s="31" t="s">
        <v>10349</v>
      </c>
      <c r="B494" s="31" t="s">
        <v>10350</v>
      </c>
      <c r="C494" s="31" t="s">
        <v>10351</v>
      </c>
      <c r="D494" s="31" t="s">
        <v>9344</v>
      </c>
      <c r="E494" s="31" t="s">
        <v>37</v>
      </c>
      <c r="F494" s="31"/>
      <c r="G494" s="31"/>
      <c r="H494" s="32">
        <v>60</v>
      </c>
      <c r="I494" s="31" t="s">
        <v>9382</v>
      </c>
      <c r="J494" s="31" t="s">
        <v>3801</v>
      </c>
      <c r="K494" s="31" t="s">
        <v>10122</v>
      </c>
      <c r="L494" s="33" t="b">
        <v>0</v>
      </c>
      <c r="M494" s="34">
        <v>45206.595382835701</v>
      </c>
      <c r="N494" s="31" t="s">
        <v>39</v>
      </c>
      <c r="O494" s="1" t="s">
        <v>13748</v>
      </c>
    </row>
    <row r="495" spans="1:15" x14ac:dyDescent="0.25">
      <c r="A495" s="31" t="s">
        <v>10352</v>
      </c>
      <c r="B495" s="31" t="s">
        <v>10353</v>
      </c>
      <c r="C495" s="31" t="s">
        <v>8469</v>
      </c>
      <c r="D495" s="31" t="s">
        <v>9344</v>
      </c>
      <c r="E495" s="31" t="s">
        <v>37</v>
      </c>
      <c r="F495" s="31"/>
      <c r="G495" s="31"/>
      <c r="H495" s="32">
        <v>60</v>
      </c>
      <c r="I495" s="31" t="s">
        <v>9446</v>
      </c>
      <c r="J495" s="31" t="s">
        <v>3801</v>
      </c>
      <c r="K495" s="31" t="s">
        <v>9373</v>
      </c>
      <c r="L495" s="33" t="b">
        <v>0</v>
      </c>
      <c r="M495" s="34">
        <v>45236.471537963</v>
      </c>
      <c r="N495" s="31" t="s">
        <v>39</v>
      </c>
      <c r="O495" s="1" t="s">
        <v>8467</v>
      </c>
    </row>
    <row r="496" spans="1:15" x14ac:dyDescent="0.25">
      <c r="A496" s="31" t="s">
        <v>10354</v>
      </c>
      <c r="B496" s="31" t="s">
        <v>10355</v>
      </c>
      <c r="C496" s="31" t="s">
        <v>4734</v>
      </c>
      <c r="D496" s="31" t="s">
        <v>9344</v>
      </c>
      <c r="E496" s="31" t="s">
        <v>37</v>
      </c>
      <c r="F496" s="31"/>
      <c r="G496" s="31"/>
      <c r="H496" s="32">
        <v>60</v>
      </c>
      <c r="I496" s="31" t="s">
        <v>9377</v>
      </c>
      <c r="J496" s="31" t="s">
        <v>3801</v>
      </c>
      <c r="K496" s="31" t="s">
        <v>9450</v>
      </c>
      <c r="L496" s="33" t="b">
        <v>0</v>
      </c>
      <c r="M496" s="34">
        <v>45250.3210755787</v>
      </c>
      <c r="N496" s="31" t="s">
        <v>39</v>
      </c>
      <c r="O496" s="1" t="s">
        <v>4733</v>
      </c>
    </row>
    <row r="497" spans="1:15" x14ac:dyDescent="0.25">
      <c r="A497" s="31" t="s">
        <v>10356</v>
      </c>
      <c r="B497" s="31" t="s">
        <v>10357</v>
      </c>
      <c r="C497" s="31" t="s">
        <v>5633</v>
      </c>
      <c r="D497" s="31" t="s">
        <v>10182</v>
      </c>
      <c r="E497" s="31" t="s">
        <v>37</v>
      </c>
      <c r="F497" s="31"/>
      <c r="G497" s="31"/>
      <c r="H497" s="32">
        <v>60</v>
      </c>
      <c r="I497" s="31" t="s">
        <v>9405</v>
      </c>
      <c r="J497" s="31" t="s">
        <v>3598</v>
      </c>
      <c r="K497" s="31" t="s">
        <v>9406</v>
      </c>
      <c r="L497" s="33" t="b">
        <v>0</v>
      </c>
      <c r="M497" s="34">
        <v>45222.587470914397</v>
      </c>
      <c r="N497" s="31" t="s">
        <v>39</v>
      </c>
      <c r="O497" s="1" t="s">
        <v>5632</v>
      </c>
    </row>
    <row r="498" spans="1:15" x14ac:dyDescent="0.25">
      <c r="A498" s="31" t="s">
        <v>10358</v>
      </c>
      <c r="B498" s="31" t="s">
        <v>10359</v>
      </c>
      <c r="C498" s="31" t="s">
        <v>10360</v>
      </c>
      <c r="D498" s="31" t="s">
        <v>9344</v>
      </c>
      <c r="E498" s="31" t="s">
        <v>37</v>
      </c>
      <c r="F498" s="31"/>
      <c r="G498" s="31"/>
      <c r="H498" s="32">
        <v>60</v>
      </c>
      <c r="I498" s="31" t="s">
        <v>9382</v>
      </c>
      <c r="J498" s="31" t="s">
        <v>3801</v>
      </c>
      <c r="K498" s="31" t="s">
        <v>9421</v>
      </c>
      <c r="L498" s="33" t="b">
        <v>0</v>
      </c>
      <c r="M498" s="34">
        <v>45728.614415625001</v>
      </c>
      <c r="N498" s="31" t="s">
        <v>39</v>
      </c>
      <c r="O498" s="1" t="s">
        <v>13749</v>
      </c>
    </row>
    <row r="499" spans="1:15" x14ac:dyDescent="0.25">
      <c r="A499" s="31" t="s">
        <v>10361</v>
      </c>
      <c r="B499" s="31" t="s">
        <v>10362</v>
      </c>
      <c r="C499" s="31" t="s">
        <v>4264</v>
      </c>
      <c r="D499" s="31" t="s">
        <v>9344</v>
      </c>
      <c r="E499" s="31" t="s">
        <v>37</v>
      </c>
      <c r="F499" s="31"/>
      <c r="G499" s="31"/>
      <c r="H499" s="32">
        <v>60</v>
      </c>
      <c r="I499" s="31" t="s">
        <v>10191</v>
      </c>
      <c r="J499" s="31" t="s">
        <v>3801</v>
      </c>
      <c r="K499" s="31" t="s">
        <v>9345</v>
      </c>
      <c r="L499" s="33" t="b">
        <v>0</v>
      </c>
      <c r="M499" s="34">
        <v>45692.323602280099</v>
      </c>
      <c r="N499" s="31" t="s">
        <v>39</v>
      </c>
      <c r="O499" s="1" t="s">
        <v>4263</v>
      </c>
    </row>
    <row r="500" spans="1:15" x14ac:dyDescent="0.25">
      <c r="A500" s="31" t="s">
        <v>10363</v>
      </c>
      <c r="B500" s="31" t="s">
        <v>10364</v>
      </c>
      <c r="C500" s="31" t="s">
        <v>10365</v>
      </c>
      <c r="D500" s="31" t="s">
        <v>10182</v>
      </c>
      <c r="E500" s="31"/>
      <c r="F500" s="31"/>
      <c r="G500" s="31"/>
      <c r="H500" s="32"/>
      <c r="I500" s="31" t="s">
        <v>9399</v>
      </c>
      <c r="J500" s="31" t="s">
        <v>3598</v>
      </c>
      <c r="K500" s="31" t="s">
        <v>10366</v>
      </c>
      <c r="L500" s="33" t="b">
        <v>0</v>
      </c>
      <c r="M500" s="34">
        <v>45763.710979479198</v>
      </c>
      <c r="N500" s="31" t="s">
        <v>39</v>
      </c>
      <c r="O500" s="1" t="s">
        <v>13750</v>
      </c>
    </row>
    <row r="501" spans="1:15" x14ac:dyDescent="0.25">
      <c r="A501" s="31" t="s">
        <v>10367</v>
      </c>
      <c r="B501" s="31" t="s">
        <v>10368</v>
      </c>
      <c r="C501" s="31" t="s">
        <v>10369</v>
      </c>
      <c r="D501" s="31" t="s">
        <v>10182</v>
      </c>
      <c r="E501" s="31" t="s">
        <v>37</v>
      </c>
      <c r="F501" s="31"/>
      <c r="G501" s="31"/>
      <c r="H501" s="32">
        <v>60</v>
      </c>
      <c r="I501" s="31" t="s">
        <v>9399</v>
      </c>
      <c r="J501" s="31" t="s">
        <v>3598</v>
      </c>
      <c r="K501" s="31" t="s">
        <v>10342</v>
      </c>
      <c r="L501" s="33" t="b">
        <v>0</v>
      </c>
      <c r="M501" s="34">
        <v>45205.6682357639</v>
      </c>
      <c r="N501" s="31" t="s">
        <v>39</v>
      </c>
      <c r="O501" s="1" t="s">
        <v>13751</v>
      </c>
    </row>
    <row r="502" spans="1:15" x14ac:dyDescent="0.25">
      <c r="A502" s="31" t="s">
        <v>10370</v>
      </c>
      <c r="B502" s="31" t="s">
        <v>10371</v>
      </c>
      <c r="C502" s="31" t="s">
        <v>10372</v>
      </c>
      <c r="D502" s="31" t="s">
        <v>10182</v>
      </c>
      <c r="E502" s="31" t="s">
        <v>37</v>
      </c>
      <c r="F502" s="31"/>
      <c r="G502" s="31"/>
      <c r="H502" s="32">
        <v>60</v>
      </c>
      <c r="I502" s="31" t="s">
        <v>9399</v>
      </c>
      <c r="J502" s="31" t="s">
        <v>3598</v>
      </c>
      <c r="K502" s="31" t="s">
        <v>9913</v>
      </c>
      <c r="L502" s="33" t="b">
        <v>0</v>
      </c>
      <c r="M502" s="34">
        <v>45205.669536921298</v>
      </c>
      <c r="N502" s="31" t="s">
        <v>39</v>
      </c>
      <c r="O502" s="1" t="s">
        <v>13752</v>
      </c>
    </row>
    <row r="503" spans="1:15" x14ac:dyDescent="0.25">
      <c r="A503" s="31" t="s">
        <v>10373</v>
      </c>
      <c r="B503" s="31" t="s">
        <v>10374</v>
      </c>
      <c r="C503" s="31" t="s">
        <v>6614</v>
      </c>
      <c r="D503" s="31" t="s">
        <v>9381</v>
      </c>
      <c r="E503" s="31" t="s">
        <v>37</v>
      </c>
      <c r="F503" s="31"/>
      <c r="G503" s="31"/>
      <c r="H503" s="32">
        <v>60</v>
      </c>
      <c r="I503" s="31" t="s">
        <v>9446</v>
      </c>
      <c r="J503" s="31" t="s">
        <v>3801</v>
      </c>
      <c r="K503" s="31" t="s">
        <v>9447</v>
      </c>
      <c r="L503" s="33" t="b">
        <v>0</v>
      </c>
      <c r="M503" s="34">
        <v>45226.574810682898</v>
      </c>
      <c r="N503" s="31" t="s">
        <v>39</v>
      </c>
      <c r="O503" s="1" t="s">
        <v>6613</v>
      </c>
    </row>
    <row r="504" spans="1:15" x14ac:dyDescent="0.25">
      <c r="A504" s="31" t="s">
        <v>10375</v>
      </c>
      <c r="B504" s="31" t="s">
        <v>10376</v>
      </c>
      <c r="C504" s="31" t="s">
        <v>10377</v>
      </c>
      <c r="D504" s="31" t="s">
        <v>10182</v>
      </c>
      <c r="E504" s="31"/>
      <c r="F504" s="31"/>
      <c r="G504" s="31"/>
      <c r="H504" s="32"/>
      <c r="I504" s="31" t="s">
        <v>9391</v>
      </c>
      <c r="J504" s="31" t="s">
        <v>3598</v>
      </c>
      <c r="K504" s="31" t="s">
        <v>9466</v>
      </c>
      <c r="L504" s="33" t="b">
        <v>0</v>
      </c>
      <c r="M504" s="34">
        <v>45749.6675201736</v>
      </c>
      <c r="N504" s="31" t="s">
        <v>39</v>
      </c>
      <c r="O504" s="1" t="s">
        <v>13753</v>
      </c>
    </row>
    <row r="505" spans="1:15" x14ac:dyDescent="0.25">
      <c r="A505" s="31" t="s">
        <v>10378</v>
      </c>
      <c r="B505" s="31" t="s">
        <v>6677</v>
      </c>
      <c r="C505" s="31" t="s">
        <v>10379</v>
      </c>
      <c r="D505" s="31" t="s">
        <v>9344</v>
      </c>
      <c r="E505" s="31" t="s">
        <v>37</v>
      </c>
      <c r="F505" s="31"/>
      <c r="G505" s="31"/>
      <c r="H505" s="32">
        <v>60</v>
      </c>
      <c r="I505" s="31" t="s">
        <v>9377</v>
      </c>
      <c r="J505" s="31" t="s">
        <v>3801</v>
      </c>
      <c r="K505" s="31" t="s">
        <v>9387</v>
      </c>
      <c r="L505" s="33" t="b">
        <v>0</v>
      </c>
      <c r="M505" s="34">
        <v>45728.615298067103</v>
      </c>
      <c r="N505" s="31" t="s">
        <v>39</v>
      </c>
      <c r="O505" s="1" t="s">
        <v>6676</v>
      </c>
    </row>
    <row r="506" spans="1:15" x14ac:dyDescent="0.25">
      <c r="A506" s="31" t="s">
        <v>10380</v>
      </c>
      <c r="B506" s="31" t="s">
        <v>6290</v>
      </c>
      <c r="C506" s="31" t="s">
        <v>6291</v>
      </c>
      <c r="D506" s="31" t="s">
        <v>9348</v>
      </c>
      <c r="E506" s="31"/>
      <c r="F506" s="31"/>
      <c r="G506" s="31"/>
      <c r="H506" s="32"/>
      <c r="I506" s="31" t="s">
        <v>9391</v>
      </c>
      <c r="J506" s="31" t="s">
        <v>3598</v>
      </c>
      <c r="K506" s="31" t="s">
        <v>9392</v>
      </c>
      <c r="L506" s="33" t="b">
        <v>0</v>
      </c>
      <c r="M506" s="34">
        <v>45808.704313275499</v>
      </c>
      <c r="N506" s="31" t="s">
        <v>9369</v>
      </c>
      <c r="O506" s="1" t="s">
        <v>6289</v>
      </c>
    </row>
    <row r="507" spans="1:15" x14ac:dyDescent="0.25">
      <c r="A507" s="31" t="s">
        <v>10381</v>
      </c>
      <c r="B507" s="31" t="s">
        <v>10382</v>
      </c>
      <c r="C507" s="31" t="s">
        <v>6487</v>
      </c>
      <c r="D507" s="31" t="s">
        <v>10182</v>
      </c>
      <c r="E507" s="31" t="s">
        <v>37</v>
      </c>
      <c r="F507" s="31"/>
      <c r="G507" s="31"/>
      <c r="H507" s="32">
        <v>60</v>
      </c>
      <c r="I507" s="31" t="s">
        <v>9399</v>
      </c>
      <c r="J507" s="31" t="s">
        <v>3598</v>
      </c>
      <c r="K507" s="31" t="s">
        <v>9913</v>
      </c>
      <c r="L507" s="33" t="b">
        <v>0</v>
      </c>
      <c r="M507" s="34">
        <v>45222.5894253472</v>
      </c>
      <c r="N507" s="31" t="s">
        <v>39</v>
      </c>
      <c r="O507" s="1" t="s">
        <v>6486</v>
      </c>
    </row>
    <row r="508" spans="1:15" x14ac:dyDescent="0.25">
      <c r="A508" s="31" t="s">
        <v>10383</v>
      </c>
      <c r="B508" s="31" t="s">
        <v>10384</v>
      </c>
      <c r="C508" s="31" t="s">
        <v>10385</v>
      </c>
      <c r="D508" s="31" t="s">
        <v>10182</v>
      </c>
      <c r="E508" s="31" t="s">
        <v>37</v>
      </c>
      <c r="F508" s="31"/>
      <c r="G508" s="31"/>
      <c r="H508" s="32">
        <v>60</v>
      </c>
      <c r="I508" s="31" t="s">
        <v>9399</v>
      </c>
      <c r="J508" s="31" t="s">
        <v>3598</v>
      </c>
      <c r="K508" s="31" t="s">
        <v>10342</v>
      </c>
      <c r="L508" s="33" t="b">
        <v>0</v>
      </c>
      <c r="M508" s="34">
        <v>45227.709215358802</v>
      </c>
      <c r="N508" s="31" t="s">
        <v>39</v>
      </c>
      <c r="O508" s="1" t="s">
        <v>13754</v>
      </c>
    </row>
    <row r="509" spans="1:15" x14ac:dyDescent="0.25">
      <c r="A509" s="31" t="s">
        <v>10386</v>
      </c>
      <c r="B509" s="31" t="s">
        <v>10387</v>
      </c>
      <c r="C509" s="31" t="s">
        <v>10388</v>
      </c>
      <c r="D509" s="31" t="s">
        <v>10182</v>
      </c>
      <c r="E509" s="31" t="s">
        <v>37</v>
      </c>
      <c r="F509" s="31"/>
      <c r="G509" s="31"/>
      <c r="H509" s="32">
        <v>60</v>
      </c>
      <c r="I509" s="31" t="s">
        <v>9391</v>
      </c>
      <c r="J509" s="31" t="s">
        <v>3598</v>
      </c>
      <c r="K509" s="31" t="s">
        <v>9438</v>
      </c>
      <c r="L509" s="33" t="b">
        <v>0</v>
      </c>
      <c r="M509" s="34">
        <v>45700.707445370397</v>
      </c>
      <c r="N509" s="31" t="s">
        <v>39</v>
      </c>
      <c r="O509" s="1" t="s">
        <v>13755</v>
      </c>
    </row>
    <row r="510" spans="1:15" x14ac:dyDescent="0.25">
      <c r="A510" s="31" t="s">
        <v>10389</v>
      </c>
      <c r="B510" s="31" t="s">
        <v>10390</v>
      </c>
      <c r="C510" s="31" t="s">
        <v>7077</v>
      </c>
      <c r="D510" s="31" t="s">
        <v>10182</v>
      </c>
      <c r="E510" s="31" t="s">
        <v>37</v>
      </c>
      <c r="F510" s="31"/>
      <c r="G510" s="31"/>
      <c r="H510" s="32">
        <v>60</v>
      </c>
      <c r="I510" s="31" t="s">
        <v>9399</v>
      </c>
      <c r="J510" s="31" t="s">
        <v>3598</v>
      </c>
      <c r="K510" s="31" t="s">
        <v>10198</v>
      </c>
      <c r="L510" s="33" t="b">
        <v>0</v>
      </c>
      <c r="M510" s="34">
        <v>45227.710484143499</v>
      </c>
      <c r="N510" s="31" t="s">
        <v>39</v>
      </c>
      <c r="O510" s="1" t="s">
        <v>7075</v>
      </c>
    </row>
    <row r="511" spans="1:15" x14ac:dyDescent="0.25">
      <c r="A511" s="31" t="s">
        <v>10391</v>
      </c>
      <c r="B511" s="31" t="s">
        <v>10392</v>
      </c>
      <c r="C511" s="31" t="s">
        <v>4896</v>
      </c>
      <c r="D511" s="31" t="s">
        <v>10182</v>
      </c>
      <c r="E511" s="31"/>
      <c r="F511" s="31"/>
      <c r="G511" s="31"/>
      <c r="H511" s="32"/>
      <c r="I511" s="31" t="s">
        <v>9399</v>
      </c>
      <c r="J511" s="31" t="s">
        <v>3598</v>
      </c>
      <c r="K511" s="31" t="s">
        <v>9455</v>
      </c>
      <c r="L511" s="33" t="b">
        <v>0</v>
      </c>
      <c r="M511" s="34">
        <v>45720.382223148103</v>
      </c>
      <c r="N511" s="31" t="s">
        <v>39</v>
      </c>
      <c r="O511" s="1" t="s">
        <v>4895</v>
      </c>
    </row>
    <row r="512" spans="1:15" x14ac:dyDescent="0.25">
      <c r="A512" s="31" t="s">
        <v>10393</v>
      </c>
      <c r="B512" s="31" t="s">
        <v>10394</v>
      </c>
      <c r="C512" s="31" t="s">
        <v>10395</v>
      </c>
      <c r="D512" s="31" t="s">
        <v>10182</v>
      </c>
      <c r="E512" s="31"/>
      <c r="F512" s="31"/>
      <c r="G512" s="31"/>
      <c r="H512" s="32"/>
      <c r="I512" s="31" t="s">
        <v>9391</v>
      </c>
      <c r="J512" s="31" t="s">
        <v>3598</v>
      </c>
      <c r="K512" s="31" t="s">
        <v>9435</v>
      </c>
      <c r="L512" s="33" t="b">
        <v>0</v>
      </c>
      <c r="M512" s="34">
        <v>45720.381463576399</v>
      </c>
      <c r="N512" s="31" t="s">
        <v>39</v>
      </c>
      <c r="O512" s="1" t="s">
        <v>13756</v>
      </c>
    </row>
    <row r="513" spans="1:15" x14ac:dyDescent="0.25">
      <c r="A513" s="31" t="s">
        <v>10396</v>
      </c>
      <c r="B513" s="31" t="s">
        <v>10397</v>
      </c>
      <c r="C513" s="31" t="s">
        <v>10398</v>
      </c>
      <c r="D513" s="31" t="s">
        <v>9348</v>
      </c>
      <c r="E513" s="31"/>
      <c r="F513" s="31"/>
      <c r="G513" s="31"/>
      <c r="H513" s="32"/>
      <c r="I513" s="31" t="s">
        <v>9391</v>
      </c>
      <c r="J513" s="31" t="s">
        <v>3598</v>
      </c>
      <c r="K513" s="31" t="s">
        <v>9392</v>
      </c>
      <c r="L513" s="33" t="b">
        <v>0</v>
      </c>
      <c r="M513" s="34">
        <v>45280.614158020799</v>
      </c>
      <c r="N513" s="31" t="s">
        <v>9369</v>
      </c>
      <c r="O513" s="1" t="s">
        <v>13757</v>
      </c>
    </row>
    <row r="514" spans="1:15" x14ac:dyDescent="0.25">
      <c r="A514" s="31" t="s">
        <v>10399</v>
      </c>
      <c r="B514" s="31" t="s">
        <v>10400</v>
      </c>
      <c r="C514" s="31" t="s">
        <v>5155</v>
      </c>
      <c r="D514" s="31" t="s">
        <v>9344</v>
      </c>
      <c r="E514" s="31" t="s">
        <v>37</v>
      </c>
      <c r="F514" s="31"/>
      <c r="G514" s="31"/>
      <c r="H514" s="32">
        <v>60</v>
      </c>
      <c r="I514" s="31" t="s">
        <v>9377</v>
      </c>
      <c r="J514" s="31" t="s">
        <v>3801</v>
      </c>
      <c r="K514" s="31" t="s">
        <v>9387</v>
      </c>
      <c r="L514" s="33" t="b">
        <v>0</v>
      </c>
      <c r="M514" s="34">
        <v>45250.324067013898</v>
      </c>
      <c r="N514" s="31" t="s">
        <v>39</v>
      </c>
      <c r="O514" s="1" t="s">
        <v>5154</v>
      </c>
    </row>
    <row r="515" spans="1:15" x14ac:dyDescent="0.25">
      <c r="A515" s="31" t="s">
        <v>10401</v>
      </c>
      <c r="B515" s="31" t="s">
        <v>10402</v>
      </c>
      <c r="C515" s="31" t="s">
        <v>10403</v>
      </c>
      <c r="D515" s="31" t="s">
        <v>9344</v>
      </c>
      <c r="E515" s="31" t="s">
        <v>37</v>
      </c>
      <c r="F515" s="31"/>
      <c r="G515" s="31"/>
      <c r="H515" s="32">
        <v>60</v>
      </c>
      <c r="I515" s="31" t="s">
        <v>9377</v>
      </c>
      <c r="J515" s="31" t="s">
        <v>3801</v>
      </c>
      <c r="K515" s="31" t="s">
        <v>9450</v>
      </c>
      <c r="L515" s="33" t="b">
        <v>0</v>
      </c>
      <c r="M515" s="34">
        <v>45789.647525462999</v>
      </c>
      <c r="N515" s="31" t="s">
        <v>39</v>
      </c>
      <c r="O515" s="1" t="s">
        <v>13758</v>
      </c>
    </row>
    <row r="516" spans="1:15" x14ac:dyDescent="0.25">
      <c r="A516" s="31" t="s">
        <v>10404</v>
      </c>
      <c r="B516" s="31" t="s">
        <v>10405</v>
      </c>
      <c r="C516" s="31" t="s">
        <v>5305</v>
      </c>
      <c r="D516" s="31" t="s">
        <v>10182</v>
      </c>
      <c r="E516" s="31"/>
      <c r="F516" s="31"/>
      <c r="G516" s="31"/>
      <c r="H516" s="32"/>
      <c r="I516" s="31" t="s">
        <v>9391</v>
      </c>
      <c r="J516" s="31" t="s">
        <v>3598</v>
      </c>
      <c r="K516" s="31" t="s">
        <v>10207</v>
      </c>
      <c r="L516" s="33" t="b">
        <v>0</v>
      </c>
      <c r="M516" s="34">
        <v>45769.3988004282</v>
      </c>
      <c r="N516" s="31" t="s">
        <v>39</v>
      </c>
      <c r="O516" s="1" t="s">
        <v>5304</v>
      </c>
    </row>
    <row r="517" spans="1:15" x14ac:dyDescent="0.25">
      <c r="A517" s="31" t="s">
        <v>10406</v>
      </c>
      <c r="B517" s="31" t="s">
        <v>10407</v>
      </c>
      <c r="C517" s="31" t="s">
        <v>10408</v>
      </c>
      <c r="D517" s="31" t="s">
        <v>9348</v>
      </c>
      <c r="E517" s="31"/>
      <c r="F517" s="31"/>
      <c r="G517" s="31"/>
      <c r="H517" s="32"/>
      <c r="I517" s="31" t="s">
        <v>9399</v>
      </c>
      <c r="J517" s="31" t="s">
        <v>3598</v>
      </c>
      <c r="K517" s="31" t="s">
        <v>9913</v>
      </c>
      <c r="L517" s="33" t="b">
        <v>0</v>
      </c>
      <c r="M517" s="34">
        <v>45243.328175115697</v>
      </c>
      <c r="N517" s="31" t="s">
        <v>9369</v>
      </c>
      <c r="O517" s="1" t="s">
        <v>13759</v>
      </c>
    </row>
    <row r="518" spans="1:15" x14ac:dyDescent="0.25">
      <c r="A518" s="31" t="s">
        <v>10409</v>
      </c>
      <c r="B518" s="31" t="s">
        <v>10410</v>
      </c>
      <c r="C518" s="31" t="s">
        <v>4403</v>
      </c>
      <c r="D518" s="31" t="s">
        <v>9344</v>
      </c>
      <c r="E518" s="31" t="s">
        <v>37</v>
      </c>
      <c r="F518" s="31"/>
      <c r="G518" s="31"/>
      <c r="H518" s="32">
        <v>60</v>
      </c>
      <c r="I518" s="31" t="s">
        <v>9446</v>
      </c>
      <c r="J518" s="31" t="s">
        <v>3801</v>
      </c>
      <c r="K518" s="31" t="s">
        <v>9516</v>
      </c>
      <c r="L518" s="33" t="b">
        <v>0</v>
      </c>
      <c r="M518" s="34">
        <v>45317.696783414402</v>
      </c>
      <c r="N518" s="31" t="s">
        <v>39</v>
      </c>
      <c r="O518" s="1" t="s">
        <v>4402</v>
      </c>
    </row>
    <row r="519" spans="1:15" x14ac:dyDescent="0.25">
      <c r="A519" s="31" t="s">
        <v>10411</v>
      </c>
      <c r="B519" s="31" t="s">
        <v>10412</v>
      </c>
      <c r="C519" s="31" t="s">
        <v>7161</v>
      </c>
      <c r="D519" s="31" t="s">
        <v>9348</v>
      </c>
      <c r="E519" s="31"/>
      <c r="F519" s="31"/>
      <c r="G519" s="31"/>
      <c r="H519" s="32"/>
      <c r="I519" s="31" t="s">
        <v>9405</v>
      </c>
      <c r="J519" s="31" t="s">
        <v>3598</v>
      </c>
      <c r="K519" s="31" t="s">
        <v>9469</v>
      </c>
      <c r="L519" s="33" t="b">
        <v>0</v>
      </c>
      <c r="M519" s="34">
        <v>45384.733677395801</v>
      </c>
      <c r="N519" s="31" t="s">
        <v>9369</v>
      </c>
      <c r="O519" s="1" t="s">
        <v>7159</v>
      </c>
    </row>
    <row r="520" spans="1:15" x14ac:dyDescent="0.25">
      <c r="A520" s="31" t="s">
        <v>10413</v>
      </c>
      <c r="B520" s="31" t="s">
        <v>10414</v>
      </c>
      <c r="C520" s="31" t="s">
        <v>5833</v>
      </c>
      <c r="D520" s="31" t="s">
        <v>10182</v>
      </c>
      <c r="E520" s="31"/>
      <c r="F520" s="31"/>
      <c r="G520" s="31"/>
      <c r="H520" s="32"/>
      <c r="I520" s="31" t="s">
        <v>9399</v>
      </c>
      <c r="J520" s="31" t="s">
        <v>3598</v>
      </c>
      <c r="K520" s="31" t="s">
        <v>10198</v>
      </c>
      <c r="L520" s="33" t="b">
        <v>0</v>
      </c>
      <c r="M520" s="34">
        <v>45728.407524456001</v>
      </c>
      <c r="N520" s="31" t="s">
        <v>39</v>
      </c>
      <c r="O520" s="1" t="s">
        <v>5831</v>
      </c>
    </row>
    <row r="521" spans="1:15" x14ac:dyDescent="0.25">
      <c r="A521" s="31" t="s">
        <v>10415</v>
      </c>
      <c r="B521" s="31" t="s">
        <v>10416</v>
      </c>
      <c r="C521" s="31" t="s">
        <v>10417</v>
      </c>
      <c r="D521" s="31" t="s">
        <v>10182</v>
      </c>
      <c r="E521" s="31"/>
      <c r="F521" s="31"/>
      <c r="G521" s="31"/>
      <c r="H521" s="32"/>
      <c r="I521" s="31" t="s">
        <v>9399</v>
      </c>
      <c r="J521" s="31" t="s">
        <v>3598</v>
      </c>
      <c r="K521" s="31" t="s">
        <v>10198</v>
      </c>
      <c r="L521" s="33" t="b">
        <v>0</v>
      </c>
      <c r="M521" s="34">
        <v>45728.427238969904</v>
      </c>
      <c r="N521" s="31" t="s">
        <v>39</v>
      </c>
      <c r="O521" s="1" t="s">
        <v>13760</v>
      </c>
    </row>
    <row r="522" spans="1:15" x14ac:dyDescent="0.25">
      <c r="A522" s="31" t="s">
        <v>10418</v>
      </c>
      <c r="B522" s="31" t="s">
        <v>10419</v>
      </c>
      <c r="C522" s="31" t="s">
        <v>5186</v>
      </c>
      <c r="D522" s="31" t="s">
        <v>10182</v>
      </c>
      <c r="E522" s="31"/>
      <c r="F522" s="31"/>
      <c r="G522" s="31"/>
      <c r="H522" s="32"/>
      <c r="I522" s="31" t="s">
        <v>9405</v>
      </c>
      <c r="J522" s="31" t="s">
        <v>3598</v>
      </c>
      <c r="K522" s="31" t="s">
        <v>10420</v>
      </c>
      <c r="L522" s="33" t="b">
        <v>0</v>
      </c>
      <c r="M522" s="34">
        <v>45748.367469293997</v>
      </c>
      <c r="N522" s="31" t="s">
        <v>39</v>
      </c>
      <c r="O522" s="1" t="s">
        <v>5184</v>
      </c>
    </row>
    <row r="523" spans="1:15" x14ac:dyDescent="0.25">
      <c r="A523" s="31" t="s">
        <v>10421</v>
      </c>
      <c r="B523" s="31" t="s">
        <v>10422</v>
      </c>
      <c r="C523" s="31" t="s">
        <v>10423</v>
      </c>
      <c r="D523" s="31" t="s">
        <v>10182</v>
      </c>
      <c r="E523" s="31" t="s">
        <v>37</v>
      </c>
      <c r="F523" s="31"/>
      <c r="G523" s="31"/>
      <c r="H523" s="32">
        <v>60</v>
      </c>
      <c r="I523" s="31" t="s">
        <v>9391</v>
      </c>
      <c r="J523" s="31" t="s">
        <v>3598</v>
      </c>
      <c r="K523" s="31" t="s">
        <v>10424</v>
      </c>
      <c r="L523" s="33" t="b">
        <v>0</v>
      </c>
      <c r="M523" s="34">
        <v>45735.691278819402</v>
      </c>
      <c r="N523" s="31" t="s">
        <v>39</v>
      </c>
      <c r="O523" s="1" t="s">
        <v>13761</v>
      </c>
    </row>
    <row r="524" spans="1:15" x14ac:dyDescent="0.25">
      <c r="A524" s="31" t="s">
        <v>10425</v>
      </c>
      <c r="B524" s="31" t="s">
        <v>10426</v>
      </c>
      <c r="C524" s="31" t="s">
        <v>5954</v>
      </c>
      <c r="D524" s="31" t="s">
        <v>10182</v>
      </c>
      <c r="E524" s="31"/>
      <c r="F524" s="31"/>
      <c r="G524" s="31"/>
      <c r="H524" s="32"/>
      <c r="I524" s="31" t="s">
        <v>9391</v>
      </c>
      <c r="J524" s="31" t="s">
        <v>3598</v>
      </c>
      <c r="K524" s="31" t="s">
        <v>9469</v>
      </c>
      <c r="L524" s="33" t="b">
        <v>0</v>
      </c>
      <c r="M524" s="34">
        <v>45776.352770289399</v>
      </c>
      <c r="N524" s="31" t="s">
        <v>39</v>
      </c>
      <c r="O524" s="1" t="s">
        <v>5953</v>
      </c>
    </row>
    <row r="525" spans="1:15" x14ac:dyDescent="0.25">
      <c r="A525" s="31" t="s">
        <v>10427</v>
      </c>
      <c r="B525" s="31" t="s">
        <v>10428</v>
      </c>
      <c r="C525" s="31" t="s">
        <v>5098</v>
      </c>
      <c r="D525" s="31" t="s">
        <v>10182</v>
      </c>
      <c r="E525" s="31"/>
      <c r="F525" s="31"/>
      <c r="G525" s="31"/>
      <c r="H525" s="32"/>
      <c r="I525" s="31" t="s">
        <v>9405</v>
      </c>
      <c r="J525" s="31" t="s">
        <v>3598</v>
      </c>
      <c r="K525" s="31" t="s">
        <v>10420</v>
      </c>
      <c r="L525" s="33" t="b">
        <v>0</v>
      </c>
      <c r="M525" s="34">
        <v>45750.694762036997</v>
      </c>
      <c r="N525" s="31" t="s">
        <v>39</v>
      </c>
      <c r="O525" s="1" t="s">
        <v>5096</v>
      </c>
    </row>
    <row r="526" spans="1:15" x14ac:dyDescent="0.25">
      <c r="A526" s="31" t="s">
        <v>10429</v>
      </c>
      <c r="B526" s="31" t="s">
        <v>10430</v>
      </c>
      <c r="C526" s="31" t="s">
        <v>10431</v>
      </c>
      <c r="D526" s="31" t="s">
        <v>10182</v>
      </c>
      <c r="E526" s="31"/>
      <c r="F526" s="31"/>
      <c r="G526" s="31"/>
      <c r="H526" s="32"/>
      <c r="I526" s="31" t="s">
        <v>9391</v>
      </c>
      <c r="J526" s="31" t="s">
        <v>3598</v>
      </c>
      <c r="K526" s="31" t="s">
        <v>9466</v>
      </c>
      <c r="L526" s="33" t="b">
        <v>0</v>
      </c>
      <c r="M526" s="34">
        <v>45749.669811655098</v>
      </c>
      <c r="N526" s="31" t="s">
        <v>39</v>
      </c>
      <c r="O526" s="1" t="s">
        <v>6619</v>
      </c>
    </row>
    <row r="527" spans="1:15" x14ac:dyDescent="0.25">
      <c r="A527" s="31" t="s">
        <v>10432</v>
      </c>
      <c r="B527" s="31" t="s">
        <v>10433</v>
      </c>
      <c r="C527" s="31" t="s">
        <v>10434</v>
      </c>
      <c r="D527" s="31" t="s">
        <v>10182</v>
      </c>
      <c r="E527" s="31"/>
      <c r="F527" s="31"/>
      <c r="G527" s="31"/>
      <c r="H527" s="32"/>
      <c r="I527" s="31" t="s">
        <v>9391</v>
      </c>
      <c r="J527" s="31" t="s">
        <v>3598</v>
      </c>
      <c r="K527" s="31" t="s">
        <v>10424</v>
      </c>
      <c r="L527" s="33" t="b">
        <v>0</v>
      </c>
      <c r="M527" s="34">
        <v>45749.672280590297</v>
      </c>
      <c r="N527" s="31" t="s">
        <v>39</v>
      </c>
      <c r="O527" s="1" t="s">
        <v>13762</v>
      </c>
    </row>
    <row r="528" spans="1:15" x14ac:dyDescent="0.25">
      <c r="A528" s="31" t="s">
        <v>10435</v>
      </c>
      <c r="B528" s="31" t="s">
        <v>10436</v>
      </c>
      <c r="C528" s="31" t="s">
        <v>5119</v>
      </c>
      <c r="D528" s="31" t="s">
        <v>9344</v>
      </c>
      <c r="E528" s="31" t="s">
        <v>37</v>
      </c>
      <c r="F528" s="31"/>
      <c r="G528" s="31"/>
      <c r="H528" s="32">
        <v>60</v>
      </c>
      <c r="I528" s="31" t="s">
        <v>9382</v>
      </c>
      <c r="J528" s="31" t="s">
        <v>3801</v>
      </c>
      <c r="K528" s="31" t="s">
        <v>9462</v>
      </c>
      <c r="L528" s="33" t="b">
        <v>0</v>
      </c>
      <c r="M528" s="34">
        <v>45250.321929201396</v>
      </c>
      <c r="N528" s="31" t="s">
        <v>39</v>
      </c>
      <c r="O528" s="1" t="s">
        <v>5118</v>
      </c>
    </row>
    <row r="529" spans="1:15" x14ac:dyDescent="0.25">
      <c r="A529" s="31" t="s">
        <v>10437</v>
      </c>
      <c r="B529" s="31" t="s">
        <v>10438</v>
      </c>
      <c r="C529" s="31" t="s">
        <v>10439</v>
      </c>
      <c r="D529" s="31" t="s">
        <v>9348</v>
      </c>
      <c r="E529" s="31"/>
      <c r="F529" s="31"/>
      <c r="G529" s="31"/>
      <c r="H529" s="32"/>
      <c r="I529" s="31" t="s">
        <v>9399</v>
      </c>
      <c r="J529" s="31" t="s">
        <v>3598</v>
      </c>
      <c r="K529" s="31" t="s">
        <v>9523</v>
      </c>
      <c r="L529" s="33" t="b">
        <v>0</v>
      </c>
      <c r="M529" s="34">
        <v>45231.696318900496</v>
      </c>
      <c r="N529" s="31" t="s">
        <v>9369</v>
      </c>
      <c r="O529" s="1" t="s">
        <v>13763</v>
      </c>
    </row>
    <row r="530" spans="1:15" x14ac:dyDescent="0.25">
      <c r="A530" s="31" t="s">
        <v>10440</v>
      </c>
      <c r="B530" s="31" t="s">
        <v>10441</v>
      </c>
      <c r="C530" s="31" t="s">
        <v>10442</v>
      </c>
      <c r="D530" s="31" t="s">
        <v>9344</v>
      </c>
      <c r="E530" s="31" t="s">
        <v>37</v>
      </c>
      <c r="F530" s="31"/>
      <c r="G530" s="31"/>
      <c r="H530" s="32">
        <v>60</v>
      </c>
      <c r="I530" s="31" t="s">
        <v>9382</v>
      </c>
      <c r="J530" s="31" t="s">
        <v>3801</v>
      </c>
      <c r="K530" s="31" t="s">
        <v>9841</v>
      </c>
      <c r="L530" s="33" t="b">
        <v>0</v>
      </c>
      <c r="M530" s="34">
        <v>45255.618398113402</v>
      </c>
      <c r="N530" s="31" t="s">
        <v>39</v>
      </c>
      <c r="O530" s="1" t="s">
        <v>13764</v>
      </c>
    </row>
    <row r="531" spans="1:15" x14ac:dyDescent="0.25">
      <c r="A531" s="31" t="s">
        <v>10443</v>
      </c>
      <c r="B531" s="31" t="s">
        <v>10444</v>
      </c>
      <c r="C531" s="31" t="s">
        <v>10445</v>
      </c>
      <c r="D531" s="31" t="s">
        <v>9344</v>
      </c>
      <c r="E531" s="31" t="s">
        <v>37</v>
      </c>
      <c r="F531" s="31"/>
      <c r="G531" s="31"/>
      <c r="H531" s="32">
        <v>60</v>
      </c>
      <c r="I531" s="31" t="s">
        <v>9382</v>
      </c>
      <c r="J531" s="31" t="s">
        <v>3801</v>
      </c>
      <c r="K531" s="31" t="s">
        <v>9462</v>
      </c>
      <c r="L531" s="33" t="b">
        <v>0</v>
      </c>
      <c r="M531" s="34">
        <v>45290.472469641201</v>
      </c>
      <c r="N531" s="31" t="s">
        <v>39</v>
      </c>
      <c r="O531" s="1" t="s">
        <v>8185</v>
      </c>
    </row>
    <row r="532" spans="1:15" x14ac:dyDescent="0.25">
      <c r="A532" s="31" t="s">
        <v>10446</v>
      </c>
      <c r="B532" s="31" t="s">
        <v>10447</v>
      </c>
      <c r="C532" s="31" t="s">
        <v>6578</v>
      </c>
      <c r="D532" s="31" t="s">
        <v>9344</v>
      </c>
      <c r="E532" s="31" t="s">
        <v>37</v>
      </c>
      <c r="F532" s="31"/>
      <c r="G532" s="31"/>
      <c r="H532" s="32">
        <v>60</v>
      </c>
      <c r="I532" s="31" t="s">
        <v>9382</v>
      </c>
      <c r="J532" s="31" t="s">
        <v>3801</v>
      </c>
      <c r="K532" s="31" t="s">
        <v>9345</v>
      </c>
      <c r="L532" s="33" t="b">
        <v>0</v>
      </c>
      <c r="M532" s="34">
        <v>45317.697754895802</v>
      </c>
      <c r="N532" s="31" t="s">
        <v>39</v>
      </c>
      <c r="O532" s="1" t="s">
        <v>6577</v>
      </c>
    </row>
    <row r="533" spans="1:15" x14ac:dyDescent="0.25">
      <c r="A533" s="31" t="s">
        <v>10448</v>
      </c>
      <c r="B533" s="31" t="s">
        <v>10449</v>
      </c>
      <c r="C533" s="31" t="s">
        <v>7828</v>
      </c>
      <c r="D533" s="31" t="s">
        <v>10182</v>
      </c>
      <c r="E533" s="31"/>
      <c r="F533" s="31"/>
      <c r="G533" s="31"/>
      <c r="H533" s="32"/>
      <c r="I533" s="31" t="s">
        <v>9391</v>
      </c>
      <c r="J533" s="31" t="s">
        <v>3598</v>
      </c>
      <c r="K533" s="31" t="s">
        <v>9396</v>
      </c>
      <c r="L533" s="33" t="b">
        <v>0</v>
      </c>
      <c r="M533" s="34">
        <v>45776.579705902797</v>
      </c>
      <c r="N533" s="31" t="s">
        <v>39</v>
      </c>
      <c r="O533" s="1" t="s">
        <v>7826</v>
      </c>
    </row>
    <row r="534" spans="1:15" x14ac:dyDescent="0.25">
      <c r="A534" s="31" t="s">
        <v>10450</v>
      </c>
      <c r="B534" s="31" t="s">
        <v>10451</v>
      </c>
      <c r="C534" s="31" t="s">
        <v>10452</v>
      </c>
      <c r="D534" s="31" t="s">
        <v>10182</v>
      </c>
      <c r="E534" s="31" t="s">
        <v>37</v>
      </c>
      <c r="F534" s="31"/>
      <c r="G534" s="31"/>
      <c r="H534" s="32">
        <v>60</v>
      </c>
      <c r="I534" s="31" t="s">
        <v>9405</v>
      </c>
      <c r="J534" s="31" t="s">
        <v>3598</v>
      </c>
      <c r="K534" s="31" t="s">
        <v>9469</v>
      </c>
      <c r="L534" s="33" t="b">
        <v>0</v>
      </c>
      <c r="M534" s="34">
        <v>45735.692320405098</v>
      </c>
      <c r="N534" s="31" t="s">
        <v>39</v>
      </c>
      <c r="O534" s="1" t="s">
        <v>13765</v>
      </c>
    </row>
    <row r="535" spans="1:15" x14ac:dyDescent="0.25">
      <c r="A535" s="31" t="s">
        <v>10453</v>
      </c>
      <c r="B535" s="31" t="s">
        <v>10454</v>
      </c>
      <c r="C535" s="31" t="s">
        <v>4604</v>
      </c>
      <c r="D535" s="31" t="s">
        <v>10182</v>
      </c>
      <c r="E535" s="31"/>
      <c r="F535" s="31"/>
      <c r="G535" s="31"/>
      <c r="H535" s="32"/>
      <c r="I535" s="31" t="s">
        <v>9391</v>
      </c>
      <c r="J535" s="31" t="s">
        <v>3598</v>
      </c>
      <c r="K535" s="31" t="s">
        <v>9443</v>
      </c>
      <c r="L535" s="33" t="b">
        <v>0</v>
      </c>
      <c r="M535" s="34">
        <v>45748.3855948727</v>
      </c>
      <c r="N535" s="31" t="s">
        <v>39</v>
      </c>
      <c r="O535" s="1" t="s">
        <v>4603</v>
      </c>
    </row>
    <row r="536" spans="1:15" x14ac:dyDescent="0.25">
      <c r="A536" s="31" t="s">
        <v>10455</v>
      </c>
      <c r="B536" s="31" t="s">
        <v>10456</v>
      </c>
      <c r="C536" s="31" t="s">
        <v>5207</v>
      </c>
      <c r="D536" s="31" t="s">
        <v>10182</v>
      </c>
      <c r="E536" s="31"/>
      <c r="F536" s="31"/>
      <c r="G536" s="31"/>
      <c r="H536" s="32"/>
      <c r="I536" s="31" t="s">
        <v>9391</v>
      </c>
      <c r="J536" s="31" t="s">
        <v>3598</v>
      </c>
      <c r="K536" s="31" t="s">
        <v>10457</v>
      </c>
      <c r="L536" s="33" t="b">
        <v>0</v>
      </c>
      <c r="M536" s="34">
        <v>45747.734482986103</v>
      </c>
      <c r="N536" s="31" t="s">
        <v>39</v>
      </c>
      <c r="O536" s="1" t="s">
        <v>5205</v>
      </c>
    </row>
    <row r="537" spans="1:15" x14ac:dyDescent="0.25">
      <c r="A537" s="31" t="s">
        <v>10458</v>
      </c>
      <c r="B537" s="31" t="s">
        <v>10459</v>
      </c>
      <c r="C537" s="31" t="s">
        <v>6146</v>
      </c>
      <c r="D537" s="31" t="s">
        <v>10182</v>
      </c>
      <c r="E537" s="31"/>
      <c r="F537" s="31"/>
      <c r="G537" s="31"/>
      <c r="H537" s="32"/>
      <c r="I537" s="31" t="s">
        <v>9399</v>
      </c>
      <c r="J537" s="31" t="s">
        <v>3598</v>
      </c>
      <c r="K537" s="31" t="s">
        <v>9484</v>
      </c>
      <c r="L537" s="33" t="b">
        <v>0</v>
      </c>
      <c r="M537" s="34">
        <v>45741.337157835602</v>
      </c>
      <c r="N537" s="31" t="s">
        <v>39</v>
      </c>
      <c r="O537" s="1" t="s">
        <v>6145</v>
      </c>
    </row>
    <row r="538" spans="1:15" x14ac:dyDescent="0.25">
      <c r="A538" s="31" t="s">
        <v>10460</v>
      </c>
      <c r="B538" s="31" t="s">
        <v>10461</v>
      </c>
      <c r="C538" s="31" t="s">
        <v>6069</v>
      </c>
      <c r="D538" s="31" t="s">
        <v>10182</v>
      </c>
      <c r="E538" s="31"/>
      <c r="F538" s="31"/>
      <c r="G538" s="31"/>
      <c r="H538" s="32"/>
      <c r="I538" s="31" t="s">
        <v>9405</v>
      </c>
      <c r="J538" s="31" t="s">
        <v>3598</v>
      </c>
      <c r="K538" s="31" t="s">
        <v>9412</v>
      </c>
      <c r="L538" s="33" t="b">
        <v>0</v>
      </c>
      <c r="M538" s="34">
        <v>45747.733965544001</v>
      </c>
      <c r="N538" s="31" t="s">
        <v>39</v>
      </c>
      <c r="O538" s="1" t="s">
        <v>6068</v>
      </c>
    </row>
    <row r="539" spans="1:15" x14ac:dyDescent="0.25">
      <c r="A539" s="31" t="s">
        <v>10462</v>
      </c>
      <c r="B539" s="31" t="s">
        <v>10463</v>
      </c>
      <c r="C539" s="31" t="s">
        <v>10464</v>
      </c>
      <c r="D539" s="31" t="s">
        <v>10182</v>
      </c>
      <c r="E539" s="31"/>
      <c r="F539" s="31"/>
      <c r="G539" s="31"/>
      <c r="H539" s="32"/>
      <c r="I539" s="31" t="s">
        <v>9399</v>
      </c>
      <c r="J539" s="31" t="s">
        <v>3598</v>
      </c>
      <c r="K539" s="31" t="s">
        <v>10465</v>
      </c>
      <c r="L539" s="33" t="b">
        <v>0</v>
      </c>
      <c r="M539" s="34">
        <v>45741.336574768502</v>
      </c>
      <c r="N539" s="31" t="s">
        <v>39</v>
      </c>
      <c r="O539" s="1" t="s">
        <v>13766</v>
      </c>
    </row>
    <row r="540" spans="1:15" x14ac:dyDescent="0.25">
      <c r="A540" s="31" t="s">
        <v>10466</v>
      </c>
      <c r="B540" s="31" t="s">
        <v>10467</v>
      </c>
      <c r="C540" s="31" t="s">
        <v>10468</v>
      </c>
      <c r="D540" s="31" t="s">
        <v>9344</v>
      </c>
      <c r="E540" s="31" t="s">
        <v>37</v>
      </c>
      <c r="F540" s="31"/>
      <c r="G540" s="31"/>
      <c r="H540" s="32">
        <v>60</v>
      </c>
      <c r="I540" s="31" t="s">
        <v>9391</v>
      </c>
      <c r="J540" s="31" t="s">
        <v>3598</v>
      </c>
      <c r="K540" s="31" t="s">
        <v>9438</v>
      </c>
      <c r="L540" s="33" t="b">
        <v>0</v>
      </c>
      <c r="M540" s="34">
        <v>45756.7284047801</v>
      </c>
      <c r="N540" s="31" t="s">
        <v>39</v>
      </c>
      <c r="O540" s="1" t="s">
        <v>4985</v>
      </c>
    </row>
    <row r="541" spans="1:15" x14ac:dyDescent="0.25">
      <c r="A541" s="31" t="s">
        <v>10469</v>
      </c>
      <c r="B541" s="31" t="s">
        <v>10470</v>
      </c>
      <c r="C541" s="31" t="s">
        <v>10471</v>
      </c>
      <c r="D541" s="31" t="s">
        <v>10182</v>
      </c>
      <c r="E541" s="31"/>
      <c r="F541" s="31"/>
      <c r="G541" s="31"/>
      <c r="H541" s="32"/>
      <c r="I541" s="31" t="s">
        <v>9399</v>
      </c>
      <c r="J541" s="31" t="s">
        <v>3598</v>
      </c>
      <c r="K541" s="31" t="s">
        <v>9383</v>
      </c>
      <c r="L541" s="33" t="b">
        <v>0</v>
      </c>
      <c r="M541" s="34">
        <v>45749.6629199421</v>
      </c>
      <c r="N541" s="31" t="s">
        <v>39</v>
      </c>
      <c r="O541" s="1" t="s">
        <v>4994</v>
      </c>
    </row>
    <row r="542" spans="1:15" x14ac:dyDescent="0.25">
      <c r="A542" s="31" t="s">
        <v>10472</v>
      </c>
      <c r="B542" s="31" t="s">
        <v>10473</v>
      </c>
      <c r="C542" s="31" t="s">
        <v>10474</v>
      </c>
      <c r="D542" s="31" t="s">
        <v>10182</v>
      </c>
      <c r="E542" s="31"/>
      <c r="F542" s="31"/>
      <c r="G542" s="31"/>
      <c r="H542" s="32"/>
      <c r="I542" s="31" t="s">
        <v>9391</v>
      </c>
      <c r="J542" s="31" t="s">
        <v>3598</v>
      </c>
      <c r="K542" s="31" t="s">
        <v>9438</v>
      </c>
      <c r="L542" s="33" t="b">
        <v>0</v>
      </c>
      <c r="M542" s="34">
        <v>45749.671228969899</v>
      </c>
      <c r="N542" s="31" t="s">
        <v>39</v>
      </c>
      <c r="O542" s="1" t="s">
        <v>6241</v>
      </c>
    </row>
    <row r="543" spans="1:15" x14ac:dyDescent="0.25">
      <c r="A543" s="31" t="s">
        <v>10475</v>
      </c>
      <c r="B543" s="31" t="s">
        <v>10476</v>
      </c>
      <c r="C543" s="31" t="s">
        <v>10477</v>
      </c>
      <c r="D543" s="31" t="s">
        <v>10182</v>
      </c>
      <c r="E543" s="31"/>
      <c r="F543" s="31"/>
      <c r="G543" s="31"/>
      <c r="H543" s="32"/>
      <c r="I543" s="31" t="s">
        <v>9391</v>
      </c>
      <c r="J543" s="31" t="s">
        <v>3598</v>
      </c>
      <c r="K543" s="31" t="s">
        <v>10478</v>
      </c>
      <c r="L543" s="33" t="b">
        <v>0</v>
      </c>
      <c r="M543" s="34">
        <v>45776.578877349501</v>
      </c>
      <c r="N543" s="31" t="s">
        <v>39</v>
      </c>
      <c r="O543" s="1" t="s">
        <v>13767</v>
      </c>
    </row>
    <row r="544" spans="1:15" x14ac:dyDescent="0.25">
      <c r="A544" s="31" t="s">
        <v>10479</v>
      </c>
      <c r="B544" s="31" t="s">
        <v>10480</v>
      </c>
      <c r="C544" s="31" t="s">
        <v>10481</v>
      </c>
      <c r="D544" s="31" t="s">
        <v>10182</v>
      </c>
      <c r="E544" s="31"/>
      <c r="F544" s="31"/>
      <c r="G544" s="31"/>
      <c r="H544" s="32"/>
      <c r="I544" s="31" t="s">
        <v>9399</v>
      </c>
      <c r="J544" s="31" t="s">
        <v>3598</v>
      </c>
      <c r="K544" s="31" t="s">
        <v>10336</v>
      </c>
      <c r="L544" s="33" t="b">
        <v>0</v>
      </c>
      <c r="M544" s="34">
        <v>45741.723225034701</v>
      </c>
      <c r="N544" s="31" t="s">
        <v>39</v>
      </c>
      <c r="O544" s="1" t="s">
        <v>13768</v>
      </c>
    </row>
    <row r="545" spans="1:15" x14ac:dyDescent="0.25">
      <c r="A545" s="31" t="s">
        <v>10482</v>
      </c>
      <c r="B545" s="31" t="s">
        <v>10483</v>
      </c>
      <c r="C545" s="31" t="s">
        <v>4607</v>
      </c>
      <c r="D545" s="31" t="s">
        <v>10182</v>
      </c>
      <c r="E545" s="31"/>
      <c r="F545" s="31"/>
      <c r="G545" s="31"/>
      <c r="H545" s="32"/>
      <c r="I545" s="31" t="s">
        <v>9391</v>
      </c>
      <c r="J545" s="31" t="s">
        <v>3598</v>
      </c>
      <c r="K545" s="31" t="s">
        <v>9396</v>
      </c>
      <c r="L545" s="33" t="b">
        <v>0</v>
      </c>
      <c r="M545" s="34">
        <v>45769.489338229199</v>
      </c>
      <c r="N545" s="31" t="s">
        <v>39</v>
      </c>
      <c r="O545" s="1" t="s">
        <v>4606</v>
      </c>
    </row>
    <row r="546" spans="1:15" x14ac:dyDescent="0.25">
      <c r="A546" s="31" t="s">
        <v>10484</v>
      </c>
      <c r="B546" s="31" t="s">
        <v>10485</v>
      </c>
      <c r="C546" s="31" t="s">
        <v>6342</v>
      </c>
      <c r="D546" s="31" t="s">
        <v>10182</v>
      </c>
      <c r="E546" s="31"/>
      <c r="F546" s="31"/>
      <c r="G546" s="31"/>
      <c r="H546" s="32"/>
      <c r="I546" s="31" t="s">
        <v>9399</v>
      </c>
      <c r="J546" s="31" t="s">
        <v>3598</v>
      </c>
      <c r="K546" s="31" t="s">
        <v>10336</v>
      </c>
      <c r="L546" s="33" t="b">
        <v>0</v>
      </c>
      <c r="M546" s="34">
        <v>45776.3535394676</v>
      </c>
      <c r="N546" s="31" t="s">
        <v>39</v>
      </c>
      <c r="O546" s="1" t="s">
        <v>6341</v>
      </c>
    </row>
    <row r="547" spans="1:15" x14ac:dyDescent="0.25">
      <c r="A547" s="31" t="s">
        <v>10486</v>
      </c>
      <c r="B547" s="31" t="s">
        <v>10487</v>
      </c>
      <c r="C547" s="31" t="s">
        <v>4701</v>
      </c>
      <c r="D547" s="31" t="s">
        <v>10182</v>
      </c>
      <c r="E547" s="31"/>
      <c r="F547" s="31"/>
      <c r="G547" s="31"/>
      <c r="H547" s="32"/>
      <c r="I547" s="31" t="s">
        <v>9399</v>
      </c>
      <c r="J547" s="31" t="s">
        <v>3598</v>
      </c>
      <c r="K547" s="31" t="s">
        <v>9597</v>
      </c>
      <c r="L547" s="33" t="b">
        <v>0</v>
      </c>
      <c r="M547" s="34">
        <v>45700.479882488398</v>
      </c>
      <c r="N547" s="31" t="s">
        <v>39</v>
      </c>
      <c r="O547" s="1" t="s">
        <v>4700</v>
      </c>
    </row>
    <row r="548" spans="1:15" x14ac:dyDescent="0.25">
      <c r="A548" s="31" t="s">
        <v>10488</v>
      </c>
      <c r="B548" s="31" t="s">
        <v>10489</v>
      </c>
      <c r="C548" s="31" t="s">
        <v>10490</v>
      </c>
      <c r="D548" s="31" t="s">
        <v>10182</v>
      </c>
      <c r="E548" s="31"/>
      <c r="F548" s="31"/>
      <c r="G548" s="31"/>
      <c r="H548" s="32"/>
      <c r="I548" s="31" t="s">
        <v>9405</v>
      </c>
      <c r="J548" s="31" t="s">
        <v>3598</v>
      </c>
      <c r="K548" s="31" t="s">
        <v>10420</v>
      </c>
      <c r="L548" s="33" t="b">
        <v>0</v>
      </c>
      <c r="M548" s="34">
        <v>45317.6991079051</v>
      </c>
      <c r="N548" s="31" t="s">
        <v>9369</v>
      </c>
      <c r="O548" s="1" t="s">
        <v>13769</v>
      </c>
    </row>
    <row r="549" spans="1:15" x14ac:dyDescent="0.25">
      <c r="A549" s="31" t="s">
        <v>10491</v>
      </c>
      <c r="B549" s="31" t="s">
        <v>10492</v>
      </c>
      <c r="C549" s="31" t="s">
        <v>10493</v>
      </c>
      <c r="D549" s="31" t="s">
        <v>10182</v>
      </c>
      <c r="E549" s="31"/>
      <c r="F549" s="31"/>
      <c r="G549" s="31"/>
      <c r="H549" s="32"/>
      <c r="I549" s="31" t="s">
        <v>9399</v>
      </c>
      <c r="J549" s="31" t="s">
        <v>3598</v>
      </c>
      <c r="K549" s="31" t="s">
        <v>10176</v>
      </c>
      <c r="L549" s="33" t="b">
        <v>0</v>
      </c>
      <c r="M549" s="34">
        <v>45748.355694247701</v>
      </c>
      <c r="N549" s="31" t="s">
        <v>39</v>
      </c>
      <c r="O549" s="1" t="s">
        <v>13770</v>
      </c>
    </row>
    <row r="550" spans="1:15" x14ac:dyDescent="0.25">
      <c r="A550" s="31" t="s">
        <v>10494</v>
      </c>
      <c r="B550" s="31" t="s">
        <v>10495</v>
      </c>
      <c r="C550" s="31" t="s">
        <v>4979</v>
      </c>
      <c r="D550" s="31" t="s">
        <v>9344</v>
      </c>
      <c r="E550" s="31" t="s">
        <v>37</v>
      </c>
      <c r="F550" s="31"/>
      <c r="G550" s="31"/>
      <c r="H550" s="32">
        <v>60</v>
      </c>
      <c r="I550" s="31" t="s">
        <v>10281</v>
      </c>
      <c r="J550" s="31" t="s">
        <v>3801</v>
      </c>
      <c r="K550" s="31" t="s">
        <v>9373</v>
      </c>
      <c r="L550" s="33" t="b">
        <v>0</v>
      </c>
      <c r="M550" s="34">
        <v>45761.354483946801</v>
      </c>
      <c r="N550" s="31" t="s">
        <v>39</v>
      </c>
      <c r="O550" s="1" t="s">
        <v>4978</v>
      </c>
    </row>
    <row r="551" spans="1:15" x14ac:dyDescent="0.25">
      <c r="A551" s="31" t="s">
        <v>10496</v>
      </c>
      <c r="B551" s="31" t="s">
        <v>10497</v>
      </c>
      <c r="C551" s="31" t="s">
        <v>4236</v>
      </c>
      <c r="D551" s="31" t="s">
        <v>10182</v>
      </c>
      <c r="E551" s="31"/>
      <c r="F551" s="31"/>
      <c r="G551" s="31"/>
      <c r="H551" s="32"/>
      <c r="I551" s="31" t="s">
        <v>9399</v>
      </c>
      <c r="J551" s="31" t="s">
        <v>3598</v>
      </c>
      <c r="K551" s="31" t="s">
        <v>10336</v>
      </c>
      <c r="L551" s="33" t="b">
        <v>0</v>
      </c>
      <c r="M551" s="34">
        <v>45776.354052858798</v>
      </c>
      <c r="N551" s="31" t="s">
        <v>39</v>
      </c>
      <c r="O551" s="1" t="s">
        <v>4235</v>
      </c>
    </row>
    <row r="552" spans="1:15" x14ac:dyDescent="0.25">
      <c r="A552" s="31" t="s">
        <v>10498</v>
      </c>
      <c r="B552" s="31" t="s">
        <v>10499</v>
      </c>
      <c r="C552" s="31" t="s">
        <v>10500</v>
      </c>
      <c r="D552" s="31" t="s">
        <v>10182</v>
      </c>
      <c r="E552" s="31"/>
      <c r="F552" s="31"/>
      <c r="G552" s="31"/>
      <c r="H552" s="32"/>
      <c r="I552" s="31" t="s">
        <v>9405</v>
      </c>
      <c r="J552" s="31" t="s">
        <v>3598</v>
      </c>
      <c r="K552" s="31" t="s">
        <v>10185</v>
      </c>
      <c r="L552" s="33" t="b">
        <v>0</v>
      </c>
      <c r="M552" s="34">
        <v>45763.390501736103</v>
      </c>
      <c r="N552" s="31" t="s">
        <v>39</v>
      </c>
      <c r="O552" s="1" t="s">
        <v>13771</v>
      </c>
    </row>
    <row r="553" spans="1:15" x14ac:dyDescent="0.25">
      <c r="A553" s="31" t="s">
        <v>10501</v>
      </c>
      <c r="B553" s="31" t="s">
        <v>10502</v>
      </c>
      <c r="C553" s="31" t="s">
        <v>4197</v>
      </c>
      <c r="D553" s="31" t="s">
        <v>10182</v>
      </c>
      <c r="E553" s="31"/>
      <c r="F553" s="31"/>
      <c r="G553" s="31"/>
      <c r="H553" s="32"/>
      <c r="I553" s="31" t="s">
        <v>9405</v>
      </c>
      <c r="J553" s="31" t="s">
        <v>3598</v>
      </c>
      <c r="K553" s="31" t="s">
        <v>9529</v>
      </c>
      <c r="L553" s="33" t="b">
        <v>0</v>
      </c>
      <c r="M553" s="34">
        <v>45769.613976273104</v>
      </c>
      <c r="N553" s="31" t="s">
        <v>39</v>
      </c>
      <c r="O553" s="1" t="s">
        <v>4196</v>
      </c>
    </row>
    <row r="554" spans="1:15" x14ac:dyDescent="0.25">
      <c r="A554" s="31" t="s">
        <v>10503</v>
      </c>
      <c r="B554" s="31" t="s">
        <v>10504</v>
      </c>
      <c r="C554" s="31" t="s">
        <v>5458</v>
      </c>
      <c r="D554" s="31" t="s">
        <v>10182</v>
      </c>
      <c r="E554" s="31"/>
      <c r="F554" s="31"/>
      <c r="G554" s="31"/>
      <c r="H554" s="32"/>
      <c r="I554" s="31" t="s">
        <v>9399</v>
      </c>
      <c r="J554" s="31" t="s">
        <v>3598</v>
      </c>
      <c r="K554" s="31" t="s">
        <v>10176</v>
      </c>
      <c r="L554" s="33" t="b">
        <v>0</v>
      </c>
      <c r="M554" s="34">
        <v>45748.352017442099</v>
      </c>
      <c r="N554" s="31" t="s">
        <v>39</v>
      </c>
      <c r="O554" s="1" t="s">
        <v>5457</v>
      </c>
    </row>
    <row r="555" spans="1:15" x14ac:dyDescent="0.25">
      <c r="A555" s="31" t="s">
        <v>10505</v>
      </c>
      <c r="B555" s="31" t="s">
        <v>10506</v>
      </c>
      <c r="C555" s="31" t="s">
        <v>10507</v>
      </c>
      <c r="D555" s="31" t="s">
        <v>10182</v>
      </c>
      <c r="E555" s="31"/>
      <c r="F555" s="31"/>
      <c r="G555" s="31"/>
      <c r="H555" s="32"/>
      <c r="I555" s="31" t="s">
        <v>9399</v>
      </c>
      <c r="J555" s="31" t="s">
        <v>3598</v>
      </c>
      <c r="K555" s="31" t="s">
        <v>10342</v>
      </c>
      <c r="L555" s="33" t="b">
        <v>0</v>
      </c>
      <c r="M555" s="34">
        <v>45769.487270451398</v>
      </c>
      <c r="N555" s="31" t="s">
        <v>39</v>
      </c>
      <c r="O555" s="1" t="s">
        <v>13772</v>
      </c>
    </row>
    <row r="556" spans="1:15" x14ac:dyDescent="0.25">
      <c r="A556" s="31" t="s">
        <v>10508</v>
      </c>
      <c r="B556" s="31" t="s">
        <v>10509</v>
      </c>
      <c r="C556" s="31" t="s">
        <v>10510</v>
      </c>
      <c r="D556" s="31" t="s">
        <v>9344</v>
      </c>
      <c r="E556" s="31" t="s">
        <v>37</v>
      </c>
      <c r="F556" s="31"/>
      <c r="G556" s="31"/>
      <c r="H556" s="32">
        <v>60</v>
      </c>
      <c r="I556" s="31" t="s">
        <v>9382</v>
      </c>
      <c r="J556" s="31" t="s">
        <v>3801</v>
      </c>
      <c r="K556" s="31" t="s">
        <v>10122</v>
      </c>
      <c r="L556" s="33" t="b">
        <v>0</v>
      </c>
      <c r="M556" s="34">
        <v>45290.473306018503</v>
      </c>
      <c r="N556" s="31" t="s">
        <v>39</v>
      </c>
      <c r="O556" s="1" t="s">
        <v>13773</v>
      </c>
    </row>
    <row r="557" spans="1:15" x14ac:dyDescent="0.25">
      <c r="A557" s="31" t="s">
        <v>10511</v>
      </c>
      <c r="B557" s="31" t="s">
        <v>10512</v>
      </c>
      <c r="C557" s="31" t="s">
        <v>10513</v>
      </c>
      <c r="D557" s="31" t="s">
        <v>9348</v>
      </c>
      <c r="E557" s="31"/>
      <c r="F557" s="31"/>
      <c r="G557" s="31"/>
      <c r="H557" s="32"/>
      <c r="I557" s="31" t="s">
        <v>9391</v>
      </c>
      <c r="J557" s="31" t="s">
        <v>3598</v>
      </c>
      <c r="K557" s="31" t="s">
        <v>9392</v>
      </c>
      <c r="L557" s="33" t="b">
        <v>0</v>
      </c>
      <c r="M557" s="34">
        <v>45280.614510335603</v>
      </c>
      <c r="N557" s="31" t="s">
        <v>9369</v>
      </c>
      <c r="O557" s="1" t="s">
        <v>13774</v>
      </c>
    </row>
    <row r="558" spans="1:15" x14ac:dyDescent="0.25">
      <c r="A558" s="31" t="s">
        <v>10514</v>
      </c>
      <c r="B558" s="31" t="s">
        <v>10515</v>
      </c>
      <c r="C558" s="31" t="s">
        <v>10516</v>
      </c>
      <c r="D558" s="31" t="s">
        <v>10182</v>
      </c>
      <c r="E558" s="31"/>
      <c r="F558" s="31"/>
      <c r="G558" s="31"/>
      <c r="H558" s="32"/>
      <c r="I558" s="31" t="s">
        <v>9399</v>
      </c>
      <c r="J558" s="31" t="s">
        <v>3598</v>
      </c>
      <c r="K558" s="31" t="s">
        <v>10465</v>
      </c>
      <c r="L558" s="33" t="b">
        <v>0</v>
      </c>
      <c r="M558" s="34">
        <v>45749.664740624998</v>
      </c>
      <c r="N558" s="31" t="s">
        <v>39</v>
      </c>
      <c r="O558" s="1" t="s">
        <v>5861</v>
      </c>
    </row>
    <row r="559" spans="1:15" x14ac:dyDescent="0.25">
      <c r="A559" s="31" t="s">
        <v>10517</v>
      </c>
      <c r="B559" s="31" t="s">
        <v>10518</v>
      </c>
      <c r="C559" s="31" t="s">
        <v>7984</v>
      </c>
      <c r="D559" s="31" t="s">
        <v>9348</v>
      </c>
      <c r="E559" s="31"/>
      <c r="F559" s="31"/>
      <c r="G559" s="31"/>
      <c r="H559" s="32"/>
      <c r="I559" s="31" t="s">
        <v>9399</v>
      </c>
      <c r="J559" s="31" t="s">
        <v>3598</v>
      </c>
      <c r="K559" s="31" t="s">
        <v>10198</v>
      </c>
      <c r="L559" s="33" t="b">
        <v>0</v>
      </c>
      <c r="M559" s="34">
        <v>45808.715053506901</v>
      </c>
      <c r="N559" s="31" t="s">
        <v>9369</v>
      </c>
      <c r="O559" s="1" t="s">
        <v>7982</v>
      </c>
    </row>
    <row r="560" spans="1:15" x14ac:dyDescent="0.25">
      <c r="A560" s="31" t="s">
        <v>10519</v>
      </c>
      <c r="B560" s="31" t="s">
        <v>10520</v>
      </c>
      <c r="C560" s="31" t="s">
        <v>10365</v>
      </c>
      <c r="D560" s="31" t="s">
        <v>10182</v>
      </c>
      <c r="E560" s="31"/>
      <c r="F560" s="31"/>
      <c r="G560" s="31"/>
      <c r="H560" s="32"/>
      <c r="I560" s="31" t="s">
        <v>9399</v>
      </c>
      <c r="J560" s="31" t="s">
        <v>3598</v>
      </c>
      <c r="K560" s="31" t="s">
        <v>10366</v>
      </c>
      <c r="L560" s="33" t="b">
        <v>0</v>
      </c>
      <c r="M560" s="34">
        <v>45748.390092673602</v>
      </c>
      <c r="N560" s="31" t="s">
        <v>39</v>
      </c>
      <c r="O560" s="1" t="s">
        <v>13775</v>
      </c>
    </row>
    <row r="561" spans="1:15" x14ac:dyDescent="0.25">
      <c r="A561" s="31" t="s">
        <v>10521</v>
      </c>
      <c r="B561" s="31" t="s">
        <v>10522</v>
      </c>
      <c r="C561" s="31" t="s">
        <v>10523</v>
      </c>
      <c r="D561" s="31" t="s">
        <v>10182</v>
      </c>
      <c r="E561" s="31"/>
      <c r="F561" s="31"/>
      <c r="G561" s="31"/>
      <c r="H561" s="32"/>
      <c r="I561" s="31" t="s">
        <v>9399</v>
      </c>
      <c r="J561" s="31" t="s">
        <v>3598</v>
      </c>
      <c r="K561" s="31" t="s">
        <v>9383</v>
      </c>
      <c r="L561" s="33" t="b">
        <v>0</v>
      </c>
      <c r="M561" s="34">
        <v>45756.700688391204</v>
      </c>
      <c r="N561" s="31" t="s">
        <v>39</v>
      </c>
      <c r="O561" s="1" t="s">
        <v>13776</v>
      </c>
    </row>
    <row r="562" spans="1:15" x14ac:dyDescent="0.25">
      <c r="A562" s="31" t="s">
        <v>10524</v>
      </c>
      <c r="B562" s="31" t="s">
        <v>10525</v>
      </c>
      <c r="C562" s="31" t="s">
        <v>10526</v>
      </c>
      <c r="D562" s="31" t="s">
        <v>10182</v>
      </c>
      <c r="E562" s="31"/>
      <c r="F562" s="31"/>
      <c r="G562" s="31"/>
      <c r="H562" s="32"/>
      <c r="I562" s="31" t="s">
        <v>9391</v>
      </c>
      <c r="J562" s="31" t="s">
        <v>3598</v>
      </c>
      <c r="K562" s="31" t="s">
        <v>10457</v>
      </c>
      <c r="L562" s="33" t="b">
        <v>0</v>
      </c>
      <c r="M562" s="34">
        <v>45748.3212059375</v>
      </c>
      <c r="N562" s="31" t="s">
        <v>39</v>
      </c>
      <c r="O562" s="1" t="s">
        <v>13777</v>
      </c>
    </row>
    <row r="563" spans="1:15" x14ac:dyDescent="0.25">
      <c r="A563" s="31" t="s">
        <v>10527</v>
      </c>
      <c r="B563" s="31" t="s">
        <v>10528</v>
      </c>
      <c r="C563" s="31" t="s">
        <v>4149</v>
      </c>
      <c r="D563" s="31" t="s">
        <v>10182</v>
      </c>
      <c r="E563" s="31"/>
      <c r="F563" s="31"/>
      <c r="G563" s="31"/>
      <c r="H563" s="32"/>
      <c r="I563" s="31" t="s">
        <v>9399</v>
      </c>
      <c r="J563" s="31" t="s">
        <v>3598</v>
      </c>
      <c r="K563" s="31" t="s">
        <v>10198</v>
      </c>
      <c r="L563" s="33" t="b">
        <v>0</v>
      </c>
      <c r="M563" s="34">
        <v>45769.481157326401</v>
      </c>
      <c r="N563" s="31" t="s">
        <v>39</v>
      </c>
      <c r="O563" s="1" t="s">
        <v>4147</v>
      </c>
    </row>
    <row r="564" spans="1:15" x14ac:dyDescent="0.25">
      <c r="A564" s="31" t="s">
        <v>10529</v>
      </c>
      <c r="B564" s="31" t="s">
        <v>10530</v>
      </c>
      <c r="C564" s="31" t="s">
        <v>6288</v>
      </c>
      <c r="D564" s="31" t="s">
        <v>9348</v>
      </c>
      <c r="E564" s="31"/>
      <c r="F564" s="31"/>
      <c r="G564" s="31"/>
      <c r="H564" s="32"/>
      <c r="I564" s="31" t="s">
        <v>9405</v>
      </c>
      <c r="J564" s="31" t="s">
        <v>3598</v>
      </c>
      <c r="K564" s="31" t="s">
        <v>9406</v>
      </c>
      <c r="L564" s="33" t="b">
        <v>0</v>
      </c>
      <c r="M564" s="34">
        <v>45817.545127546298</v>
      </c>
      <c r="N564" s="31" t="s">
        <v>9369</v>
      </c>
      <c r="O564" s="1" t="s">
        <v>6287</v>
      </c>
    </row>
    <row r="565" spans="1:15" x14ac:dyDescent="0.25">
      <c r="A565" s="31" t="s">
        <v>10531</v>
      </c>
      <c r="B565" s="31" t="s">
        <v>10532</v>
      </c>
      <c r="C565" s="31" t="s">
        <v>10533</v>
      </c>
      <c r="D565" s="31" t="s">
        <v>9348</v>
      </c>
      <c r="E565" s="31"/>
      <c r="F565" s="31"/>
      <c r="G565" s="31"/>
      <c r="H565" s="32"/>
      <c r="I565" s="31" t="s">
        <v>9399</v>
      </c>
      <c r="J565" s="31" t="s">
        <v>3598</v>
      </c>
      <c r="K565" s="31" t="s">
        <v>10198</v>
      </c>
      <c r="L565" s="33" t="b">
        <v>0</v>
      </c>
      <c r="M565" s="34">
        <v>45776.611026886603</v>
      </c>
      <c r="N565" s="31" t="s">
        <v>9369</v>
      </c>
      <c r="O565" s="1" t="s">
        <v>4551</v>
      </c>
    </row>
    <row r="566" spans="1:15" x14ac:dyDescent="0.25">
      <c r="A566" s="31" t="s">
        <v>10534</v>
      </c>
      <c r="B566" s="31" t="s">
        <v>10535</v>
      </c>
      <c r="C566" s="31" t="s">
        <v>10536</v>
      </c>
      <c r="D566" s="31" t="s">
        <v>9348</v>
      </c>
      <c r="E566" s="31"/>
      <c r="F566" s="31"/>
      <c r="G566" s="31"/>
      <c r="H566" s="32"/>
      <c r="I566" s="31" t="s">
        <v>9391</v>
      </c>
      <c r="J566" s="31" t="s">
        <v>3598</v>
      </c>
      <c r="K566" s="31" t="s">
        <v>10478</v>
      </c>
      <c r="L566" s="33" t="b">
        <v>0</v>
      </c>
      <c r="M566" s="34">
        <v>45873.721111342602</v>
      </c>
      <c r="N566" s="31" t="s">
        <v>9369</v>
      </c>
      <c r="O566" s="1" t="s">
        <v>13778</v>
      </c>
    </row>
    <row r="567" spans="1:15" x14ac:dyDescent="0.25">
      <c r="A567" s="31" t="s">
        <v>10537</v>
      </c>
      <c r="B567" s="31" t="s">
        <v>10538</v>
      </c>
      <c r="C567" s="31" t="s">
        <v>4645</v>
      </c>
      <c r="D567" s="31" t="s">
        <v>10182</v>
      </c>
      <c r="E567" s="31"/>
      <c r="F567" s="31"/>
      <c r="G567" s="31"/>
      <c r="H567" s="32"/>
      <c r="I567" s="31" t="s">
        <v>9399</v>
      </c>
      <c r="J567" s="31" t="s">
        <v>3598</v>
      </c>
      <c r="K567" s="31" t="s">
        <v>10366</v>
      </c>
      <c r="L567" s="33" t="b">
        <v>0</v>
      </c>
      <c r="M567" s="34">
        <v>45763.3897111111</v>
      </c>
      <c r="N567" s="31" t="s">
        <v>39</v>
      </c>
      <c r="O567" s="1" t="s">
        <v>4644</v>
      </c>
    </row>
    <row r="568" spans="1:15" x14ac:dyDescent="0.25">
      <c r="A568" s="31" t="s">
        <v>10539</v>
      </c>
      <c r="B568" s="31" t="s">
        <v>10540</v>
      </c>
      <c r="C568" s="31" t="s">
        <v>10541</v>
      </c>
      <c r="D568" s="31" t="s">
        <v>9348</v>
      </c>
      <c r="E568" s="31"/>
      <c r="F568" s="31"/>
      <c r="G568" s="31"/>
      <c r="H568" s="32"/>
      <c r="I568" s="31" t="s">
        <v>9399</v>
      </c>
      <c r="J568" s="31" t="s">
        <v>3598</v>
      </c>
      <c r="K568" s="31" t="s">
        <v>10465</v>
      </c>
      <c r="L568" s="33" t="b">
        <v>0</v>
      </c>
      <c r="M568" s="34">
        <v>45289.586352430597</v>
      </c>
      <c r="N568" s="31" t="s">
        <v>9369</v>
      </c>
      <c r="O568" s="1" t="s">
        <v>13779</v>
      </c>
    </row>
    <row r="569" spans="1:15" x14ac:dyDescent="0.25">
      <c r="A569" s="31" t="s">
        <v>10542</v>
      </c>
      <c r="B569" s="31" t="s">
        <v>10543</v>
      </c>
      <c r="C569" s="31" t="s">
        <v>5662</v>
      </c>
      <c r="D569" s="31" t="s">
        <v>10182</v>
      </c>
      <c r="E569" s="31"/>
      <c r="F569" s="31"/>
      <c r="G569" s="31"/>
      <c r="H569" s="32"/>
      <c r="I569" s="31" t="s">
        <v>9391</v>
      </c>
      <c r="J569" s="31" t="s">
        <v>3598</v>
      </c>
      <c r="K569" s="31" t="s">
        <v>10457</v>
      </c>
      <c r="L569" s="33" t="b">
        <v>0</v>
      </c>
      <c r="M569" s="34">
        <v>45765.459251354201</v>
      </c>
      <c r="N569" s="31" t="s">
        <v>39</v>
      </c>
      <c r="O569" s="1" t="s">
        <v>5661</v>
      </c>
    </row>
    <row r="570" spans="1:15" x14ac:dyDescent="0.25">
      <c r="A570" s="31" t="s">
        <v>10544</v>
      </c>
      <c r="B570" s="31" t="s">
        <v>10545</v>
      </c>
      <c r="C570" s="31" t="s">
        <v>10546</v>
      </c>
      <c r="D570" s="31" t="s">
        <v>10182</v>
      </c>
      <c r="E570" s="31"/>
      <c r="F570" s="31"/>
      <c r="G570" s="31"/>
      <c r="H570" s="32"/>
      <c r="I570" s="31" t="s">
        <v>9391</v>
      </c>
      <c r="J570" s="31" t="s">
        <v>3598</v>
      </c>
      <c r="K570" s="31" t="s">
        <v>9435</v>
      </c>
      <c r="L570" s="33" t="b">
        <v>0</v>
      </c>
      <c r="M570" s="34">
        <v>45776.355272569403</v>
      </c>
      <c r="N570" s="31" t="s">
        <v>39</v>
      </c>
      <c r="O570" s="1" t="s">
        <v>13780</v>
      </c>
    </row>
    <row r="571" spans="1:15" x14ac:dyDescent="0.25">
      <c r="A571" s="31" t="s">
        <v>10547</v>
      </c>
      <c r="B571" s="31" t="s">
        <v>10548</v>
      </c>
      <c r="C571" s="31" t="s">
        <v>10549</v>
      </c>
      <c r="D571" s="31" t="s">
        <v>10182</v>
      </c>
      <c r="E571" s="31"/>
      <c r="F571" s="31"/>
      <c r="G571" s="31"/>
      <c r="H571" s="32"/>
      <c r="I571" s="31" t="s">
        <v>9391</v>
      </c>
      <c r="J571" s="31" t="s">
        <v>3598</v>
      </c>
      <c r="K571" s="31" t="s">
        <v>9392</v>
      </c>
      <c r="L571" s="33" t="b">
        <v>0</v>
      </c>
      <c r="M571" s="34">
        <v>45776.662998692103</v>
      </c>
      <c r="N571" s="31" t="s">
        <v>39</v>
      </c>
      <c r="O571" s="1" t="s">
        <v>13781</v>
      </c>
    </row>
    <row r="572" spans="1:15" x14ac:dyDescent="0.25">
      <c r="A572" s="31" t="s">
        <v>10550</v>
      </c>
      <c r="B572" s="31" t="s">
        <v>10551</v>
      </c>
      <c r="C572" s="31" t="s">
        <v>5171</v>
      </c>
      <c r="D572" s="31" t="s">
        <v>10182</v>
      </c>
      <c r="E572" s="31"/>
      <c r="F572" s="31"/>
      <c r="G572" s="31"/>
      <c r="H572" s="32"/>
      <c r="I572" s="31" t="s">
        <v>9391</v>
      </c>
      <c r="J572" s="31" t="s">
        <v>3598</v>
      </c>
      <c r="K572" s="31" t="s">
        <v>10424</v>
      </c>
      <c r="L572" s="33" t="b">
        <v>0</v>
      </c>
      <c r="M572" s="34">
        <v>45769.397376354202</v>
      </c>
      <c r="N572" s="31" t="s">
        <v>39</v>
      </c>
      <c r="O572" s="1" t="s">
        <v>5170</v>
      </c>
    </row>
    <row r="573" spans="1:15" x14ac:dyDescent="0.25">
      <c r="A573" s="31" t="s">
        <v>10552</v>
      </c>
      <c r="B573" s="31" t="s">
        <v>10553</v>
      </c>
      <c r="C573" s="31" t="s">
        <v>4862</v>
      </c>
      <c r="D573" s="31" t="s">
        <v>10182</v>
      </c>
      <c r="E573" s="31"/>
      <c r="F573" s="31"/>
      <c r="G573" s="31"/>
      <c r="H573" s="32"/>
      <c r="I573" s="31" t="s">
        <v>9399</v>
      </c>
      <c r="J573" s="31" t="s">
        <v>3598</v>
      </c>
      <c r="K573" s="31" t="s">
        <v>9383</v>
      </c>
      <c r="L573" s="33" t="b">
        <v>0</v>
      </c>
      <c r="M573" s="34">
        <v>45803.594776817103</v>
      </c>
      <c r="N573" s="31" t="s">
        <v>39</v>
      </c>
      <c r="O573" s="1" t="s">
        <v>4860</v>
      </c>
    </row>
    <row r="574" spans="1:15" x14ac:dyDescent="0.25">
      <c r="A574" s="31" t="s">
        <v>10554</v>
      </c>
      <c r="B574" s="31" t="s">
        <v>10555</v>
      </c>
      <c r="C574" s="31" t="s">
        <v>4290</v>
      </c>
      <c r="D574" s="31" t="s">
        <v>10182</v>
      </c>
      <c r="E574" s="31"/>
      <c r="F574" s="31"/>
      <c r="G574" s="31"/>
      <c r="H574" s="32"/>
      <c r="I574" s="31" t="s">
        <v>9391</v>
      </c>
      <c r="J574" s="31" t="s">
        <v>3598</v>
      </c>
      <c r="K574" s="31" t="s">
        <v>10457</v>
      </c>
      <c r="L574" s="33" t="b">
        <v>0</v>
      </c>
      <c r="M574" s="34">
        <v>45769.3957268171</v>
      </c>
      <c r="N574" s="31" t="s">
        <v>39</v>
      </c>
      <c r="O574" s="1" t="s">
        <v>4289</v>
      </c>
    </row>
    <row r="575" spans="1:15" x14ac:dyDescent="0.25">
      <c r="A575" s="31" t="s">
        <v>10556</v>
      </c>
      <c r="B575" s="31" t="s">
        <v>10557</v>
      </c>
      <c r="C575" s="31" t="s">
        <v>10558</v>
      </c>
      <c r="D575" s="31" t="s">
        <v>10182</v>
      </c>
      <c r="E575" s="31" t="s">
        <v>37</v>
      </c>
      <c r="F575" s="31"/>
      <c r="G575" s="31"/>
      <c r="H575" s="32">
        <v>60</v>
      </c>
      <c r="I575" s="31" t="s">
        <v>9391</v>
      </c>
      <c r="J575" s="31" t="s">
        <v>3598</v>
      </c>
      <c r="K575" s="31" t="s">
        <v>10424</v>
      </c>
      <c r="L575" s="33" t="b">
        <v>0</v>
      </c>
      <c r="M575" s="34">
        <v>45805.4292037384</v>
      </c>
      <c r="N575" s="31" t="s">
        <v>39</v>
      </c>
      <c r="O575" s="1" t="s">
        <v>8438</v>
      </c>
    </row>
    <row r="576" spans="1:15" x14ac:dyDescent="0.25">
      <c r="A576" s="31" t="s">
        <v>10559</v>
      </c>
      <c r="B576" s="31" t="s">
        <v>10560</v>
      </c>
      <c r="C576" s="31" t="s">
        <v>8113</v>
      </c>
      <c r="D576" s="31" t="s">
        <v>10182</v>
      </c>
      <c r="E576" s="31"/>
      <c r="F576" s="31"/>
      <c r="G576" s="31"/>
      <c r="H576" s="32"/>
      <c r="I576" s="31" t="s">
        <v>9391</v>
      </c>
      <c r="J576" s="31" t="s">
        <v>3598</v>
      </c>
      <c r="K576" s="31" t="s">
        <v>9435</v>
      </c>
      <c r="L576" s="33" t="b">
        <v>0</v>
      </c>
      <c r="M576" s="34">
        <v>45776.354630405098</v>
      </c>
      <c r="N576" s="31" t="s">
        <v>39</v>
      </c>
      <c r="O576" s="1" t="s">
        <v>8111</v>
      </c>
    </row>
    <row r="577" spans="1:15" x14ac:dyDescent="0.25">
      <c r="A577" s="31" t="s">
        <v>10561</v>
      </c>
      <c r="B577" s="31" t="s">
        <v>10562</v>
      </c>
      <c r="C577" s="31" t="s">
        <v>10563</v>
      </c>
      <c r="D577" s="31" t="s">
        <v>9348</v>
      </c>
      <c r="E577" s="31"/>
      <c r="F577" s="31"/>
      <c r="G577" s="31"/>
      <c r="H577" s="32"/>
      <c r="I577" s="31" t="s">
        <v>9391</v>
      </c>
      <c r="J577" s="31" t="s">
        <v>3598</v>
      </c>
      <c r="K577" s="31" t="s">
        <v>9438</v>
      </c>
      <c r="L577" s="33" t="b">
        <v>0</v>
      </c>
      <c r="M577" s="34">
        <v>45318.651504594898</v>
      </c>
      <c r="N577" s="31" t="s">
        <v>9369</v>
      </c>
      <c r="O577" s="1" t="s">
        <v>6504</v>
      </c>
    </row>
    <row r="578" spans="1:15" x14ac:dyDescent="0.25">
      <c r="A578" s="31" t="s">
        <v>10564</v>
      </c>
      <c r="B578" s="31" t="s">
        <v>10565</v>
      </c>
      <c r="C578" s="31" t="s">
        <v>10566</v>
      </c>
      <c r="D578" s="31" t="s">
        <v>9344</v>
      </c>
      <c r="E578" s="31" t="s">
        <v>37</v>
      </c>
      <c r="F578" s="31"/>
      <c r="G578" s="31"/>
      <c r="H578" s="32">
        <v>60</v>
      </c>
      <c r="I578" s="31" t="s">
        <v>9377</v>
      </c>
      <c r="J578" s="31" t="s">
        <v>3801</v>
      </c>
      <c r="K578" s="31" t="s">
        <v>9387</v>
      </c>
      <c r="L578" s="33" t="b">
        <v>0</v>
      </c>
      <c r="M578" s="34">
        <v>45779.632140243099</v>
      </c>
      <c r="N578" s="31" t="s">
        <v>39</v>
      </c>
      <c r="O578" s="1" t="s">
        <v>6082</v>
      </c>
    </row>
    <row r="579" spans="1:15" x14ac:dyDescent="0.25">
      <c r="A579" s="31" t="s">
        <v>10567</v>
      </c>
      <c r="B579" s="31" t="s">
        <v>10568</v>
      </c>
      <c r="C579" s="31" t="s">
        <v>10569</v>
      </c>
      <c r="D579" s="31" t="s">
        <v>9344</v>
      </c>
      <c r="E579" s="31" t="s">
        <v>37</v>
      </c>
      <c r="F579" s="31"/>
      <c r="G579" s="31"/>
      <c r="H579" s="32">
        <v>60</v>
      </c>
      <c r="I579" s="31" t="s">
        <v>9377</v>
      </c>
      <c r="J579" s="31" t="s">
        <v>3801</v>
      </c>
      <c r="K579" s="31" t="s">
        <v>9387</v>
      </c>
      <c r="L579" s="33" t="b">
        <v>0</v>
      </c>
      <c r="M579" s="34">
        <v>45766.660809259301</v>
      </c>
      <c r="N579" s="31" t="s">
        <v>39</v>
      </c>
      <c r="O579" s="1" t="s">
        <v>13782</v>
      </c>
    </row>
    <row r="580" spans="1:15" x14ac:dyDescent="0.25">
      <c r="A580" s="31" t="s">
        <v>10570</v>
      </c>
      <c r="B580" s="31" t="s">
        <v>10571</v>
      </c>
      <c r="C580" s="31" t="s">
        <v>10572</v>
      </c>
      <c r="D580" s="31" t="s">
        <v>9344</v>
      </c>
      <c r="E580" s="31" t="s">
        <v>37</v>
      </c>
      <c r="F580" s="31"/>
      <c r="G580" s="31"/>
      <c r="H580" s="32">
        <v>60</v>
      </c>
      <c r="I580" s="31" t="s">
        <v>9446</v>
      </c>
      <c r="J580" s="31" t="s">
        <v>3801</v>
      </c>
      <c r="K580" s="31" t="s">
        <v>10119</v>
      </c>
      <c r="L580" s="33" t="b">
        <v>0</v>
      </c>
      <c r="M580" s="34">
        <v>45841.719990011603</v>
      </c>
      <c r="N580" s="31" t="s">
        <v>39</v>
      </c>
      <c r="O580" s="1" t="s">
        <v>13783</v>
      </c>
    </row>
    <row r="581" spans="1:15" x14ac:dyDescent="0.25">
      <c r="A581" s="31" t="s">
        <v>10573</v>
      </c>
      <c r="B581" s="31" t="s">
        <v>10574</v>
      </c>
      <c r="C581" s="31" t="s">
        <v>10575</v>
      </c>
      <c r="D581" s="31" t="s">
        <v>9348</v>
      </c>
      <c r="E581" s="31"/>
      <c r="F581" s="31"/>
      <c r="G581" s="31"/>
      <c r="H581" s="32"/>
      <c r="I581" s="31" t="s">
        <v>9399</v>
      </c>
      <c r="J581" s="31" t="s">
        <v>3598</v>
      </c>
      <c r="K581" s="31" t="s">
        <v>10198</v>
      </c>
      <c r="L581" s="33" t="b">
        <v>0</v>
      </c>
      <c r="M581" s="34">
        <v>45776.605435613397</v>
      </c>
      <c r="N581" s="31" t="s">
        <v>9369</v>
      </c>
      <c r="O581" s="1" t="s">
        <v>6921</v>
      </c>
    </row>
    <row r="582" spans="1:15" x14ac:dyDescent="0.25">
      <c r="A582" s="31" t="s">
        <v>10576</v>
      </c>
      <c r="B582" s="31" t="s">
        <v>10577</v>
      </c>
      <c r="C582" s="31" t="s">
        <v>6405</v>
      </c>
      <c r="D582" s="31" t="s">
        <v>9348</v>
      </c>
      <c r="E582" s="31"/>
      <c r="F582" s="31"/>
      <c r="G582" s="31"/>
      <c r="H582" s="32"/>
      <c r="I582" s="31" t="s">
        <v>9391</v>
      </c>
      <c r="J582" s="31" t="s">
        <v>3598</v>
      </c>
      <c r="K582" s="31" t="s">
        <v>10207</v>
      </c>
      <c r="L582" s="33" t="b">
        <v>0</v>
      </c>
      <c r="M582" s="34">
        <v>45363.483553044003</v>
      </c>
      <c r="N582" s="31" t="s">
        <v>9369</v>
      </c>
      <c r="O582" s="1" t="s">
        <v>6404</v>
      </c>
    </row>
    <row r="583" spans="1:15" x14ac:dyDescent="0.25">
      <c r="A583" s="31" t="s">
        <v>10578</v>
      </c>
      <c r="B583" s="31" t="s">
        <v>10579</v>
      </c>
      <c r="C583" s="31" t="s">
        <v>6655</v>
      </c>
      <c r="D583" s="31" t="s">
        <v>9348</v>
      </c>
      <c r="E583" s="31"/>
      <c r="F583" s="31"/>
      <c r="G583" s="31"/>
      <c r="H583" s="32"/>
      <c r="I583" s="31" t="s">
        <v>9391</v>
      </c>
      <c r="J583" s="31" t="s">
        <v>3598</v>
      </c>
      <c r="K583" s="31" t="s">
        <v>10457</v>
      </c>
      <c r="L583" s="33" t="b">
        <v>0</v>
      </c>
      <c r="M583" s="34">
        <v>45441.388474074098</v>
      </c>
      <c r="N583" s="31" t="s">
        <v>9369</v>
      </c>
      <c r="O583" s="1" t="s">
        <v>6654</v>
      </c>
    </row>
    <row r="584" spans="1:15" x14ac:dyDescent="0.25">
      <c r="A584" s="31" t="s">
        <v>10580</v>
      </c>
      <c r="B584" s="31" t="s">
        <v>10581</v>
      </c>
      <c r="C584" s="31" t="s">
        <v>4821</v>
      </c>
      <c r="D584" s="31" t="s">
        <v>9344</v>
      </c>
      <c r="E584" s="31" t="s">
        <v>37</v>
      </c>
      <c r="F584" s="31"/>
      <c r="G584" s="31"/>
      <c r="H584" s="32">
        <v>60</v>
      </c>
      <c r="I584" s="31" t="s">
        <v>9377</v>
      </c>
      <c r="J584" s="31" t="s">
        <v>3801</v>
      </c>
      <c r="K584" s="31" t="s">
        <v>9378</v>
      </c>
      <c r="L584" s="33" t="b">
        <v>0</v>
      </c>
      <c r="M584" s="34">
        <v>45450.681383564799</v>
      </c>
      <c r="N584" s="31" t="s">
        <v>39</v>
      </c>
      <c r="O584" s="1" t="s">
        <v>4820</v>
      </c>
    </row>
    <row r="585" spans="1:15" x14ac:dyDescent="0.25">
      <c r="A585" s="31" t="s">
        <v>10582</v>
      </c>
      <c r="B585" s="31" t="s">
        <v>10583</v>
      </c>
      <c r="C585" s="31" t="s">
        <v>10584</v>
      </c>
      <c r="D585" s="31" t="s">
        <v>9348</v>
      </c>
      <c r="E585" s="31"/>
      <c r="F585" s="31"/>
      <c r="G585" s="31"/>
      <c r="H585" s="32"/>
      <c r="I585" s="31" t="s">
        <v>9399</v>
      </c>
      <c r="J585" s="31" t="s">
        <v>3598</v>
      </c>
      <c r="K585" s="31" t="s">
        <v>9383</v>
      </c>
      <c r="L585" s="33" t="b">
        <v>0</v>
      </c>
      <c r="M585" s="34">
        <v>45784.490990972197</v>
      </c>
      <c r="N585" s="31" t="s">
        <v>9369</v>
      </c>
      <c r="O585" s="1" t="s">
        <v>5043</v>
      </c>
    </row>
    <row r="586" spans="1:15" x14ac:dyDescent="0.25">
      <c r="A586" s="31" t="s">
        <v>10585</v>
      </c>
      <c r="B586" s="31" t="s">
        <v>10586</v>
      </c>
      <c r="C586" s="31" t="s">
        <v>10587</v>
      </c>
      <c r="D586" s="31" t="s">
        <v>10182</v>
      </c>
      <c r="E586" s="31" t="s">
        <v>37</v>
      </c>
      <c r="F586" s="31"/>
      <c r="G586" s="31"/>
      <c r="H586" s="32">
        <v>60</v>
      </c>
      <c r="I586" s="31" t="s">
        <v>9391</v>
      </c>
      <c r="J586" s="31" t="s">
        <v>3598</v>
      </c>
      <c r="K586" s="31" t="s">
        <v>10424</v>
      </c>
      <c r="L586" s="33" t="b">
        <v>0</v>
      </c>
      <c r="M586" s="34">
        <v>45805.427797453704</v>
      </c>
      <c r="N586" s="31" t="s">
        <v>39</v>
      </c>
      <c r="O586" s="1" t="s">
        <v>6599</v>
      </c>
    </row>
    <row r="587" spans="1:15" x14ac:dyDescent="0.25">
      <c r="A587" s="31" t="s">
        <v>10588</v>
      </c>
      <c r="B587" s="31" t="s">
        <v>10589</v>
      </c>
      <c r="C587" s="31" t="s">
        <v>10590</v>
      </c>
      <c r="D587" s="31" t="s">
        <v>9348</v>
      </c>
      <c r="E587" s="31"/>
      <c r="F587" s="31"/>
      <c r="G587" s="31"/>
      <c r="H587" s="32"/>
      <c r="I587" s="31" t="s">
        <v>9405</v>
      </c>
      <c r="J587" s="31" t="s">
        <v>3598</v>
      </c>
      <c r="K587" s="31" t="s">
        <v>10185</v>
      </c>
      <c r="L587" s="33" t="b">
        <v>0</v>
      </c>
      <c r="M587" s="34">
        <v>45784.489756678202</v>
      </c>
      <c r="N587" s="31" t="s">
        <v>9369</v>
      </c>
      <c r="O587" s="1" t="s">
        <v>6152</v>
      </c>
    </row>
    <row r="588" spans="1:15" x14ac:dyDescent="0.25">
      <c r="A588" s="31" t="s">
        <v>10591</v>
      </c>
      <c r="B588" s="31" t="s">
        <v>10592</v>
      </c>
      <c r="C588" s="31" t="s">
        <v>10593</v>
      </c>
      <c r="D588" s="31" t="s">
        <v>10182</v>
      </c>
      <c r="E588" s="31"/>
      <c r="F588" s="31"/>
      <c r="G588" s="31"/>
      <c r="H588" s="32"/>
      <c r="I588" s="31" t="s">
        <v>9391</v>
      </c>
      <c r="J588" s="31" t="s">
        <v>3598</v>
      </c>
      <c r="K588" s="31" t="s">
        <v>9466</v>
      </c>
      <c r="L588" s="33" t="b">
        <v>0</v>
      </c>
      <c r="M588" s="34">
        <v>45824.4457187847</v>
      </c>
      <c r="N588" s="31" t="s">
        <v>39</v>
      </c>
      <c r="O588" s="1" t="s">
        <v>13784</v>
      </c>
    </row>
    <row r="589" spans="1:15" x14ac:dyDescent="0.25">
      <c r="A589" s="31" t="s">
        <v>10594</v>
      </c>
      <c r="B589" s="31" t="s">
        <v>10595</v>
      </c>
      <c r="C589" s="31" t="s">
        <v>10596</v>
      </c>
      <c r="D589" s="31" t="s">
        <v>9348</v>
      </c>
      <c r="E589" s="31"/>
      <c r="F589" s="31"/>
      <c r="G589" s="31"/>
      <c r="H589" s="32"/>
      <c r="I589" s="31" t="s">
        <v>9405</v>
      </c>
      <c r="J589" s="31" t="s">
        <v>3598</v>
      </c>
      <c r="K589" s="31" t="s">
        <v>10420</v>
      </c>
      <c r="L589" s="33" t="b">
        <v>0</v>
      </c>
      <c r="M589" s="34">
        <v>45784.4915910532</v>
      </c>
      <c r="N589" s="31" t="s">
        <v>9369</v>
      </c>
      <c r="O589" s="1" t="s">
        <v>13785</v>
      </c>
    </row>
    <row r="590" spans="1:15" x14ac:dyDescent="0.25">
      <c r="A590" s="31" t="s">
        <v>10597</v>
      </c>
      <c r="B590" s="31" t="s">
        <v>10598</v>
      </c>
      <c r="C590" s="31" t="s">
        <v>10599</v>
      </c>
      <c r="D590" s="31" t="s">
        <v>10182</v>
      </c>
      <c r="E590" s="31"/>
      <c r="F590" s="31"/>
      <c r="G590" s="31"/>
      <c r="H590" s="32"/>
      <c r="I590" s="31" t="s">
        <v>9405</v>
      </c>
      <c r="J590" s="31" t="s">
        <v>3598</v>
      </c>
      <c r="K590" s="31" t="s">
        <v>10185</v>
      </c>
      <c r="L590" s="33" t="b">
        <v>0</v>
      </c>
      <c r="M590" s="34">
        <v>45797.663875844897</v>
      </c>
      <c r="N590" s="31" t="s">
        <v>39</v>
      </c>
      <c r="O590" s="1" t="s">
        <v>6700</v>
      </c>
    </row>
    <row r="591" spans="1:15" x14ac:dyDescent="0.25">
      <c r="A591" s="31" t="s">
        <v>10600</v>
      </c>
      <c r="B591" s="31" t="s">
        <v>10601</v>
      </c>
      <c r="C591" s="31" t="s">
        <v>6562</v>
      </c>
      <c r="D591" s="31" t="s">
        <v>10182</v>
      </c>
      <c r="E591" s="31"/>
      <c r="F591" s="31"/>
      <c r="G591" s="31"/>
      <c r="H591" s="32"/>
      <c r="I591" s="31" t="s">
        <v>9405</v>
      </c>
      <c r="J591" s="31" t="s">
        <v>3598</v>
      </c>
      <c r="K591" s="31" t="s">
        <v>10420</v>
      </c>
      <c r="L591" s="33" t="b">
        <v>0</v>
      </c>
      <c r="M591" s="34">
        <v>45791.5946030903</v>
      </c>
      <c r="N591" s="31" t="s">
        <v>39</v>
      </c>
      <c r="O591" s="1" t="s">
        <v>6561</v>
      </c>
    </row>
    <row r="592" spans="1:15" x14ac:dyDescent="0.25">
      <c r="A592" s="31" t="s">
        <v>10602</v>
      </c>
      <c r="B592" s="31" t="s">
        <v>10603</v>
      </c>
      <c r="C592" s="31" t="s">
        <v>6132</v>
      </c>
      <c r="D592" s="31" t="s">
        <v>10182</v>
      </c>
      <c r="E592" s="31"/>
      <c r="F592" s="31"/>
      <c r="G592" s="31"/>
      <c r="H592" s="32"/>
      <c r="I592" s="31" t="s">
        <v>9405</v>
      </c>
      <c r="J592" s="31" t="s">
        <v>3598</v>
      </c>
      <c r="K592" s="31" t="s">
        <v>10185</v>
      </c>
      <c r="L592" s="33" t="b">
        <v>0</v>
      </c>
      <c r="M592" s="34">
        <v>45791.589035798599</v>
      </c>
      <c r="N592" s="31" t="s">
        <v>39</v>
      </c>
      <c r="O592" s="1" t="s">
        <v>6131</v>
      </c>
    </row>
    <row r="593" spans="1:15" x14ac:dyDescent="0.25">
      <c r="A593" s="31" t="s">
        <v>10604</v>
      </c>
      <c r="B593" s="31" t="s">
        <v>10605</v>
      </c>
      <c r="C593" s="31" t="s">
        <v>4230</v>
      </c>
      <c r="D593" s="31" t="s">
        <v>10182</v>
      </c>
      <c r="E593" s="31" t="s">
        <v>37</v>
      </c>
      <c r="F593" s="31"/>
      <c r="G593" s="31"/>
      <c r="H593" s="32">
        <v>60</v>
      </c>
      <c r="I593" s="31" t="s">
        <v>9391</v>
      </c>
      <c r="J593" s="31" t="s">
        <v>3598</v>
      </c>
      <c r="K593" s="31" t="s">
        <v>9466</v>
      </c>
      <c r="L593" s="33" t="b">
        <v>0</v>
      </c>
      <c r="M593" s="34">
        <v>45419.4877033218</v>
      </c>
      <c r="N593" s="31" t="s">
        <v>39</v>
      </c>
      <c r="O593" s="1" t="s">
        <v>4229</v>
      </c>
    </row>
    <row r="594" spans="1:15" x14ac:dyDescent="0.25">
      <c r="A594" s="31" t="s">
        <v>10606</v>
      </c>
      <c r="B594" s="31" t="s">
        <v>10607</v>
      </c>
      <c r="C594" s="31" t="s">
        <v>4968</v>
      </c>
      <c r="D594" s="31" t="s">
        <v>9348</v>
      </c>
      <c r="E594" s="31"/>
      <c r="F594" s="31"/>
      <c r="G594" s="31"/>
      <c r="H594" s="32"/>
      <c r="I594" s="31" t="s">
        <v>9399</v>
      </c>
      <c r="J594" s="31" t="s">
        <v>3598</v>
      </c>
      <c r="K594" s="31" t="s">
        <v>9523</v>
      </c>
      <c r="L594" s="33" t="b">
        <v>0</v>
      </c>
      <c r="M594" s="34">
        <v>45377.707569293998</v>
      </c>
      <c r="N594" s="31" t="s">
        <v>9369</v>
      </c>
      <c r="O594" s="1" t="s">
        <v>4967</v>
      </c>
    </row>
    <row r="595" spans="1:15" x14ac:dyDescent="0.25">
      <c r="A595" s="31" t="s">
        <v>10608</v>
      </c>
      <c r="B595" s="31" t="s">
        <v>10609</v>
      </c>
      <c r="C595" s="31" t="s">
        <v>4823</v>
      </c>
      <c r="D595" s="31" t="s">
        <v>10182</v>
      </c>
      <c r="E595" s="31"/>
      <c r="F595" s="31"/>
      <c r="G595" s="31"/>
      <c r="H595" s="32"/>
      <c r="I595" s="31" t="s">
        <v>9405</v>
      </c>
      <c r="J595" s="31" t="s">
        <v>3598</v>
      </c>
      <c r="K595" s="31" t="s">
        <v>9412</v>
      </c>
      <c r="L595" s="33" t="b">
        <v>0</v>
      </c>
      <c r="M595" s="34">
        <v>45810.727196330998</v>
      </c>
      <c r="N595" s="31" t="s">
        <v>39</v>
      </c>
      <c r="O595" s="1" t="s">
        <v>4822</v>
      </c>
    </row>
    <row r="596" spans="1:15" x14ac:dyDescent="0.25">
      <c r="A596" s="31" t="s">
        <v>10610</v>
      </c>
      <c r="B596" s="31" t="s">
        <v>10611</v>
      </c>
      <c r="C596" s="31" t="s">
        <v>10612</v>
      </c>
      <c r="D596" s="31" t="s">
        <v>10182</v>
      </c>
      <c r="E596" s="31"/>
      <c r="F596" s="31"/>
      <c r="G596" s="31"/>
      <c r="H596" s="32"/>
      <c r="I596" s="31" t="s">
        <v>9399</v>
      </c>
      <c r="J596" s="31" t="s">
        <v>3598</v>
      </c>
      <c r="K596" s="31" t="s">
        <v>10366</v>
      </c>
      <c r="L596" s="33" t="b">
        <v>0</v>
      </c>
      <c r="M596" s="34">
        <v>45811.648759259297</v>
      </c>
      <c r="N596" s="31" t="s">
        <v>39</v>
      </c>
      <c r="O596" s="1" t="s">
        <v>13786</v>
      </c>
    </row>
    <row r="597" spans="1:15" x14ac:dyDescent="0.25">
      <c r="A597" s="31" t="s">
        <v>10613</v>
      </c>
      <c r="B597" s="31" t="s">
        <v>6625</v>
      </c>
      <c r="C597" s="31" t="s">
        <v>6626</v>
      </c>
      <c r="D597" s="31" t="s">
        <v>10182</v>
      </c>
      <c r="E597" s="31"/>
      <c r="F597" s="31"/>
      <c r="G597" s="31"/>
      <c r="H597" s="32"/>
      <c r="I597" s="31" t="s">
        <v>9399</v>
      </c>
      <c r="J597" s="31" t="s">
        <v>3598</v>
      </c>
      <c r="K597" s="31" t="s">
        <v>10366</v>
      </c>
      <c r="L597" s="33" t="b">
        <v>0</v>
      </c>
      <c r="M597" s="34">
        <v>45824.446042210599</v>
      </c>
      <c r="N597" s="31" t="s">
        <v>39</v>
      </c>
      <c r="O597" s="1" t="s">
        <v>6624</v>
      </c>
    </row>
    <row r="598" spans="1:15" x14ac:dyDescent="0.25">
      <c r="A598" s="31" t="s">
        <v>10614</v>
      </c>
      <c r="B598" s="31" t="s">
        <v>10615</v>
      </c>
      <c r="C598" s="31" t="s">
        <v>10616</v>
      </c>
      <c r="D598" s="31" t="s">
        <v>10182</v>
      </c>
      <c r="E598" s="31"/>
      <c r="F598" s="31"/>
      <c r="G598" s="31"/>
      <c r="H598" s="32"/>
      <c r="I598" s="31" t="s">
        <v>9399</v>
      </c>
      <c r="J598" s="31" t="s">
        <v>3598</v>
      </c>
      <c r="K598" s="31" t="s">
        <v>10366</v>
      </c>
      <c r="L598" s="33" t="b">
        <v>0</v>
      </c>
      <c r="M598" s="34">
        <v>45811.649582986101</v>
      </c>
      <c r="N598" s="31" t="s">
        <v>39</v>
      </c>
      <c r="O598" s="1" t="s">
        <v>4433</v>
      </c>
    </row>
    <row r="599" spans="1:15" x14ac:dyDescent="0.25">
      <c r="A599" s="31" t="s">
        <v>10617</v>
      </c>
      <c r="B599" s="31" t="s">
        <v>10618</v>
      </c>
      <c r="C599" s="31" t="s">
        <v>10619</v>
      </c>
      <c r="D599" s="31" t="s">
        <v>10182</v>
      </c>
      <c r="E599" s="31"/>
      <c r="F599" s="31"/>
      <c r="G599" s="31"/>
      <c r="H599" s="32"/>
      <c r="I599" s="31" t="s">
        <v>9405</v>
      </c>
      <c r="J599" s="31" t="s">
        <v>3598</v>
      </c>
      <c r="K599" s="31" t="s">
        <v>10620</v>
      </c>
      <c r="L599" s="33" t="b">
        <v>0</v>
      </c>
      <c r="M599" s="34">
        <v>45894.490142210598</v>
      </c>
      <c r="N599" s="31" t="s">
        <v>39</v>
      </c>
      <c r="O599" s="1" t="s">
        <v>13787</v>
      </c>
    </row>
    <row r="600" spans="1:15" x14ac:dyDescent="0.25">
      <c r="A600" s="31" t="s">
        <v>10621</v>
      </c>
      <c r="B600" s="31" t="s">
        <v>10622</v>
      </c>
      <c r="C600" s="31" t="s">
        <v>10623</v>
      </c>
      <c r="D600" s="31" t="s">
        <v>9344</v>
      </c>
      <c r="E600" s="31" t="s">
        <v>37</v>
      </c>
      <c r="F600" s="31"/>
      <c r="G600" s="31"/>
      <c r="H600" s="32">
        <v>60</v>
      </c>
      <c r="I600" s="31" t="s">
        <v>9382</v>
      </c>
      <c r="J600" s="31" t="s">
        <v>3801</v>
      </c>
      <c r="K600" s="31"/>
      <c r="L600" s="33" t="b">
        <v>0</v>
      </c>
      <c r="M600" s="34">
        <v>45871.659424618098</v>
      </c>
      <c r="N600" s="31" t="s">
        <v>39</v>
      </c>
      <c r="O600" s="1" t="s">
        <v>13788</v>
      </c>
    </row>
    <row r="601" spans="1:15" x14ac:dyDescent="0.25">
      <c r="A601" s="31" t="s">
        <v>10624</v>
      </c>
      <c r="B601" s="31" t="s">
        <v>5605</v>
      </c>
      <c r="C601" s="31" t="s">
        <v>5606</v>
      </c>
      <c r="D601" s="31" t="s">
        <v>9348</v>
      </c>
      <c r="E601" s="31"/>
      <c r="F601" s="31"/>
      <c r="G601" s="31"/>
      <c r="H601" s="32"/>
      <c r="I601" s="31" t="s">
        <v>9405</v>
      </c>
      <c r="J601" s="31" t="s">
        <v>3598</v>
      </c>
      <c r="K601" s="31" t="s">
        <v>10185</v>
      </c>
      <c r="L601" s="33" t="b">
        <v>0</v>
      </c>
      <c r="M601" s="34">
        <v>45824.439421608797</v>
      </c>
      <c r="N601" s="31" t="s">
        <v>9369</v>
      </c>
      <c r="O601" s="1" t="s">
        <v>5604</v>
      </c>
    </row>
    <row r="602" spans="1:15" x14ac:dyDescent="0.25">
      <c r="A602" s="31" t="s">
        <v>10625</v>
      </c>
      <c r="B602" s="31" t="s">
        <v>10626</v>
      </c>
      <c r="C602" s="31" t="s">
        <v>10627</v>
      </c>
      <c r="D602" s="31" t="s">
        <v>9348</v>
      </c>
      <c r="E602" s="31"/>
      <c r="F602" s="31"/>
      <c r="G602" s="31"/>
      <c r="H602" s="32"/>
      <c r="I602" s="31" t="s">
        <v>9405</v>
      </c>
      <c r="J602" s="31" t="s">
        <v>3598</v>
      </c>
      <c r="K602" s="31" t="s">
        <v>10185</v>
      </c>
      <c r="L602" s="33" t="b">
        <v>0</v>
      </c>
      <c r="M602" s="34">
        <v>45824.439585381901</v>
      </c>
      <c r="N602" s="31" t="s">
        <v>9369</v>
      </c>
      <c r="O602" s="1" t="s">
        <v>13789</v>
      </c>
    </row>
    <row r="603" spans="1:15" x14ac:dyDescent="0.25">
      <c r="A603" s="31" t="s">
        <v>10628</v>
      </c>
      <c r="B603" s="31" t="s">
        <v>10629</v>
      </c>
      <c r="C603" s="31" t="s">
        <v>10630</v>
      </c>
      <c r="D603" s="31" t="s">
        <v>9381</v>
      </c>
      <c r="E603" s="31"/>
      <c r="F603" s="31"/>
      <c r="G603" s="31"/>
      <c r="H603" s="32"/>
      <c r="I603" s="31"/>
      <c r="J603" s="31" t="s">
        <v>3801</v>
      </c>
      <c r="K603" s="31"/>
      <c r="L603" s="33" t="b">
        <v>0</v>
      </c>
      <c r="M603" s="34">
        <v>45839.673759687503</v>
      </c>
      <c r="N603" s="31" t="s">
        <v>39</v>
      </c>
      <c r="O603" s="1" t="s">
        <v>13790</v>
      </c>
    </row>
    <row r="604" spans="1:15" x14ac:dyDescent="0.25">
      <c r="A604" s="31" t="s">
        <v>10631</v>
      </c>
      <c r="B604" s="31" t="s">
        <v>4816</v>
      </c>
      <c r="C604" s="31" t="s">
        <v>4817</v>
      </c>
      <c r="D604" s="31" t="s">
        <v>9344</v>
      </c>
      <c r="E604" s="31" t="s">
        <v>37</v>
      </c>
      <c r="F604" s="31"/>
      <c r="G604" s="31"/>
      <c r="H604" s="32">
        <v>60</v>
      </c>
      <c r="I604" s="31" t="s">
        <v>9446</v>
      </c>
      <c r="J604" s="31" t="s">
        <v>3801</v>
      </c>
      <c r="K604" s="31" t="s">
        <v>9516</v>
      </c>
      <c r="L604" s="33" t="b">
        <v>0</v>
      </c>
      <c r="M604" s="34">
        <v>45404.4296922801</v>
      </c>
      <c r="N604" s="31" t="s">
        <v>39</v>
      </c>
      <c r="O604" s="1" t="s">
        <v>4815</v>
      </c>
    </row>
    <row r="605" spans="1:15" x14ac:dyDescent="0.25">
      <c r="A605" s="31" t="s">
        <v>10632</v>
      </c>
      <c r="B605" s="31" t="s">
        <v>10633</v>
      </c>
      <c r="C605" s="31" t="s">
        <v>5683</v>
      </c>
      <c r="D605" s="31" t="s">
        <v>9348</v>
      </c>
      <c r="E605" s="31"/>
      <c r="F605" s="31"/>
      <c r="G605" s="31"/>
      <c r="H605" s="32"/>
      <c r="I605" s="31" t="s">
        <v>9405</v>
      </c>
      <c r="J605" s="31" t="s">
        <v>3598</v>
      </c>
      <c r="K605" s="31" t="s">
        <v>10185</v>
      </c>
      <c r="L605" s="33" t="b">
        <v>0</v>
      </c>
      <c r="M605" s="34">
        <v>45406.683231631898</v>
      </c>
      <c r="N605" s="31" t="s">
        <v>9369</v>
      </c>
      <c r="O605" s="1" t="s">
        <v>5681</v>
      </c>
    </row>
    <row r="606" spans="1:15" x14ac:dyDescent="0.25">
      <c r="A606" s="31" t="s">
        <v>10634</v>
      </c>
      <c r="B606" s="31" t="s">
        <v>10635</v>
      </c>
      <c r="C606" s="31" t="s">
        <v>10636</v>
      </c>
      <c r="D606" s="31" t="s">
        <v>9348</v>
      </c>
      <c r="E606" s="31"/>
      <c r="F606" s="31"/>
      <c r="G606" s="31"/>
      <c r="H606" s="32"/>
      <c r="I606" s="31" t="s">
        <v>9405</v>
      </c>
      <c r="J606" s="31" t="s">
        <v>3598</v>
      </c>
      <c r="K606" s="31" t="s">
        <v>9426</v>
      </c>
      <c r="L606" s="33" t="b">
        <v>0</v>
      </c>
      <c r="M606" s="34">
        <v>45817.545729317098</v>
      </c>
      <c r="N606" s="31" t="s">
        <v>9369</v>
      </c>
      <c r="O606" s="1" t="s">
        <v>13791</v>
      </c>
    </row>
    <row r="607" spans="1:15" x14ac:dyDescent="0.25">
      <c r="A607" s="31" t="s">
        <v>10637</v>
      </c>
      <c r="B607" s="31" t="s">
        <v>10638</v>
      </c>
      <c r="C607" s="31" t="s">
        <v>10639</v>
      </c>
      <c r="D607" s="31" t="s">
        <v>10182</v>
      </c>
      <c r="E607" s="31"/>
      <c r="F607" s="31"/>
      <c r="G607" s="31"/>
      <c r="H607" s="32"/>
      <c r="I607" s="31" t="s">
        <v>9405</v>
      </c>
      <c r="J607" s="31" t="s">
        <v>3598</v>
      </c>
      <c r="K607" s="31" t="s">
        <v>10298</v>
      </c>
      <c r="L607" s="33" t="b">
        <v>0</v>
      </c>
      <c r="M607" s="34">
        <v>45894.4897668634</v>
      </c>
      <c r="N607" s="31" t="s">
        <v>39</v>
      </c>
      <c r="O607" s="1" t="s">
        <v>13792</v>
      </c>
    </row>
    <row r="608" spans="1:15" x14ac:dyDescent="0.25">
      <c r="A608" s="31" t="s">
        <v>10640</v>
      </c>
      <c r="B608" s="31" t="s">
        <v>10641</v>
      </c>
      <c r="C608" s="31" t="s">
        <v>10642</v>
      </c>
      <c r="D608" s="31" t="s">
        <v>9348</v>
      </c>
      <c r="E608" s="31"/>
      <c r="F608" s="31"/>
      <c r="G608" s="31"/>
      <c r="H608" s="32"/>
      <c r="I608" s="31" t="s">
        <v>9399</v>
      </c>
      <c r="J608" s="31" t="s">
        <v>3598</v>
      </c>
      <c r="K608" s="31" t="s">
        <v>9523</v>
      </c>
      <c r="L608" s="33" t="b">
        <v>0</v>
      </c>
      <c r="M608" s="34">
        <v>45824.440629131903</v>
      </c>
      <c r="N608" s="31" t="s">
        <v>9369</v>
      </c>
      <c r="O608" s="1" t="s">
        <v>13793</v>
      </c>
    </row>
    <row r="609" spans="1:15" x14ac:dyDescent="0.25">
      <c r="A609" s="31" t="s">
        <v>10643</v>
      </c>
      <c r="B609" s="31" t="s">
        <v>10644</v>
      </c>
      <c r="C609" s="31" t="s">
        <v>4410</v>
      </c>
      <c r="D609" s="31" t="s">
        <v>9348</v>
      </c>
      <c r="E609" s="31"/>
      <c r="F609" s="31"/>
      <c r="G609" s="31"/>
      <c r="H609" s="32"/>
      <c r="I609" s="31" t="s">
        <v>9399</v>
      </c>
      <c r="J609" s="31" t="s">
        <v>3598</v>
      </c>
      <c r="K609" s="31" t="s">
        <v>9383</v>
      </c>
      <c r="L609" s="33" t="b">
        <v>0</v>
      </c>
      <c r="M609" s="34">
        <v>45817.546252233798</v>
      </c>
      <c r="N609" s="31" t="s">
        <v>9369</v>
      </c>
      <c r="O609" s="1" t="s">
        <v>4408</v>
      </c>
    </row>
    <row r="610" spans="1:15" x14ac:dyDescent="0.25">
      <c r="A610" s="31" t="s">
        <v>10645</v>
      </c>
      <c r="B610" s="31" t="s">
        <v>10646</v>
      </c>
      <c r="C610" s="31" t="s">
        <v>10647</v>
      </c>
      <c r="D610" s="31" t="s">
        <v>10182</v>
      </c>
      <c r="E610" s="31" t="s">
        <v>37</v>
      </c>
      <c r="F610" s="31"/>
      <c r="G610" s="31"/>
      <c r="H610" s="32">
        <v>60</v>
      </c>
      <c r="I610" s="31" t="s">
        <v>9405</v>
      </c>
      <c r="J610" s="31" t="s">
        <v>3598</v>
      </c>
      <c r="K610" s="31" t="s">
        <v>9412</v>
      </c>
      <c r="L610" s="33" t="b">
        <v>0</v>
      </c>
      <c r="M610" s="34">
        <v>45451.571268981497</v>
      </c>
      <c r="N610" s="31" t="s">
        <v>39</v>
      </c>
      <c r="O610" s="1" t="s">
        <v>5360</v>
      </c>
    </row>
    <row r="611" spans="1:15" x14ac:dyDescent="0.25">
      <c r="A611" s="31" t="s">
        <v>10648</v>
      </c>
      <c r="B611" s="31" t="s">
        <v>10649</v>
      </c>
      <c r="C611" s="31" t="s">
        <v>6381</v>
      </c>
      <c r="D611" s="31" t="s">
        <v>10182</v>
      </c>
      <c r="E611" s="31"/>
      <c r="F611" s="31"/>
      <c r="G611" s="31"/>
      <c r="H611" s="32"/>
      <c r="I611" s="31" t="s">
        <v>9405</v>
      </c>
      <c r="J611" s="31" t="s">
        <v>3598</v>
      </c>
      <c r="K611" s="31" t="s">
        <v>10650</v>
      </c>
      <c r="L611" s="33" t="b">
        <v>0</v>
      </c>
      <c r="M611" s="34">
        <v>45894.489254363398</v>
      </c>
      <c r="N611" s="31" t="s">
        <v>39</v>
      </c>
      <c r="O611" s="1" t="s">
        <v>6380</v>
      </c>
    </row>
    <row r="612" spans="1:15" x14ac:dyDescent="0.25">
      <c r="A612" s="31" t="s">
        <v>10651</v>
      </c>
      <c r="B612" s="31" t="s">
        <v>6143</v>
      </c>
      <c r="C612" s="31" t="s">
        <v>6144</v>
      </c>
      <c r="D612" s="31" t="s">
        <v>9348</v>
      </c>
      <c r="E612" s="31"/>
      <c r="F612" s="31"/>
      <c r="G612" s="31"/>
      <c r="H612" s="32"/>
      <c r="I612" s="31" t="s">
        <v>9399</v>
      </c>
      <c r="J612" s="31" t="s">
        <v>3598</v>
      </c>
      <c r="K612" s="31" t="s">
        <v>9400</v>
      </c>
      <c r="L612" s="33" t="b">
        <v>0</v>
      </c>
      <c r="M612" s="34">
        <v>45808.705070104203</v>
      </c>
      <c r="N612" s="31" t="s">
        <v>9369</v>
      </c>
      <c r="O612" s="1" t="s">
        <v>6142</v>
      </c>
    </row>
    <row r="613" spans="1:15" x14ac:dyDescent="0.25">
      <c r="A613" s="31" t="s">
        <v>10652</v>
      </c>
      <c r="B613" s="31" t="s">
        <v>7785</v>
      </c>
      <c r="C613" s="31" t="s">
        <v>7786</v>
      </c>
      <c r="D613" s="31" t="s">
        <v>9348</v>
      </c>
      <c r="E613" s="31"/>
      <c r="F613" s="31"/>
      <c r="G613" s="31"/>
      <c r="H613" s="32"/>
      <c r="I613" s="31" t="s">
        <v>9405</v>
      </c>
      <c r="J613" s="31" t="s">
        <v>3598</v>
      </c>
      <c r="K613" s="31" t="s">
        <v>10185</v>
      </c>
      <c r="L613" s="33" t="b">
        <v>0</v>
      </c>
      <c r="M613" s="34">
        <v>45808.7057361111</v>
      </c>
      <c r="N613" s="31" t="s">
        <v>9369</v>
      </c>
      <c r="O613" s="1" t="s">
        <v>7784</v>
      </c>
    </row>
    <row r="614" spans="1:15" x14ac:dyDescent="0.25">
      <c r="A614" s="31" t="s">
        <v>10653</v>
      </c>
      <c r="B614" s="31" t="s">
        <v>10654</v>
      </c>
      <c r="C614" s="31" t="s">
        <v>5449</v>
      </c>
      <c r="D614" s="31" t="s">
        <v>10182</v>
      </c>
      <c r="E614" s="31"/>
      <c r="F614" s="31"/>
      <c r="G614" s="31"/>
      <c r="H614" s="32"/>
      <c r="I614" s="31" t="s">
        <v>9405</v>
      </c>
      <c r="J614" s="31" t="s">
        <v>3598</v>
      </c>
      <c r="K614" s="31" t="s">
        <v>10420</v>
      </c>
      <c r="L614" s="33" t="b">
        <v>0</v>
      </c>
      <c r="M614" s="34">
        <v>45824.701851423597</v>
      </c>
      <c r="N614" s="31" t="s">
        <v>39</v>
      </c>
      <c r="O614" s="1" t="s">
        <v>5448</v>
      </c>
    </row>
    <row r="615" spans="1:15" x14ac:dyDescent="0.25">
      <c r="A615" s="31" t="s">
        <v>10655</v>
      </c>
      <c r="B615" s="31" t="s">
        <v>8196</v>
      </c>
      <c r="C615" s="31" t="s">
        <v>8197</v>
      </c>
      <c r="D615" s="31" t="s">
        <v>9348</v>
      </c>
      <c r="E615" s="31"/>
      <c r="F615" s="31"/>
      <c r="G615" s="31"/>
      <c r="H615" s="32"/>
      <c r="I615" s="31" t="s">
        <v>9399</v>
      </c>
      <c r="J615" s="31" t="s">
        <v>3598</v>
      </c>
      <c r="K615" s="31" t="s">
        <v>10198</v>
      </c>
      <c r="L615" s="33" t="b">
        <v>0</v>
      </c>
      <c r="M615" s="34">
        <v>45824.444336840301</v>
      </c>
      <c r="N615" s="31" t="s">
        <v>9369</v>
      </c>
      <c r="O615" s="1" t="s">
        <v>8195</v>
      </c>
    </row>
    <row r="616" spans="1:15" x14ac:dyDescent="0.25">
      <c r="A616" s="31" t="s">
        <v>10656</v>
      </c>
      <c r="B616" s="31" t="s">
        <v>10657</v>
      </c>
      <c r="C616" s="31" t="s">
        <v>10658</v>
      </c>
      <c r="D616" s="31" t="s">
        <v>9348</v>
      </c>
      <c r="E616" s="31"/>
      <c r="F616" s="31"/>
      <c r="G616" s="31"/>
      <c r="H616" s="32"/>
      <c r="I616" s="31" t="s">
        <v>9399</v>
      </c>
      <c r="J616" s="31" t="s">
        <v>3598</v>
      </c>
      <c r="K616" s="31" t="s">
        <v>10659</v>
      </c>
      <c r="L616" s="33" t="b">
        <v>0</v>
      </c>
      <c r="M616" s="34">
        <v>45859.4373809838</v>
      </c>
      <c r="N616" s="31" t="s">
        <v>9369</v>
      </c>
      <c r="O616" s="1" t="s">
        <v>13794</v>
      </c>
    </row>
    <row r="617" spans="1:15" x14ac:dyDescent="0.25">
      <c r="A617" s="31" t="s">
        <v>10660</v>
      </c>
      <c r="B617" s="31" t="s">
        <v>4505</v>
      </c>
      <c r="C617" s="31" t="s">
        <v>4506</v>
      </c>
      <c r="D617" s="31" t="s">
        <v>9348</v>
      </c>
      <c r="E617" s="31"/>
      <c r="F617" s="31"/>
      <c r="G617" s="31"/>
      <c r="H617" s="32"/>
      <c r="I617" s="31" t="s">
        <v>9405</v>
      </c>
      <c r="J617" s="31" t="s">
        <v>3598</v>
      </c>
      <c r="K617" s="31" t="s">
        <v>10185</v>
      </c>
      <c r="L617" s="33" t="b">
        <v>0</v>
      </c>
      <c r="M617" s="34">
        <v>45824.439119988398</v>
      </c>
      <c r="N617" s="31" t="s">
        <v>9369</v>
      </c>
      <c r="O617" s="1" t="s">
        <v>4504</v>
      </c>
    </row>
    <row r="618" spans="1:15" x14ac:dyDescent="0.25">
      <c r="A618" s="31" t="s">
        <v>10661</v>
      </c>
      <c r="B618" s="31" t="s">
        <v>10662</v>
      </c>
      <c r="C618" s="31" t="s">
        <v>10663</v>
      </c>
      <c r="D618" s="31" t="s">
        <v>9348</v>
      </c>
      <c r="E618" s="31"/>
      <c r="F618" s="31"/>
      <c r="G618" s="31"/>
      <c r="H618" s="32"/>
      <c r="I618" s="31" t="s">
        <v>9405</v>
      </c>
      <c r="J618" s="31" t="s">
        <v>3598</v>
      </c>
      <c r="K618" s="31" t="s">
        <v>9529</v>
      </c>
      <c r="L618" s="33" t="b">
        <v>0</v>
      </c>
      <c r="M618" s="34">
        <v>45824.441064120401</v>
      </c>
      <c r="N618" s="31" t="s">
        <v>9369</v>
      </c>
      <c r="O618" s="1" t="s">
        <v>13795</v>
      </c>
    </row>
    <row r="619" spans="1:15" x14ac:dyDescent="0.25">
      <c r="A619" s="31" t="s">
        <v>10664</v>
      </c>
      <c r="B619" s="31" t="s">
        <v>5192</v>
      </c>
      <c r="C619" s="31" t="s">
        <v>5193</v>
      </c>
      <c r="D619" s="31" t="s">
        <v>9348</v>
      </c>
      <c r="E619" s="31"/>
      <c r="F619" s="31"/>
      <c r="G619" s="31"/>
      <c r="H619" s="32"/>
      <c r="I619" s="31" t="s">
        <v>9405</v>
      </c>
      <c r="J619" s="31" t="s">
        <v>3598</v>
      </c>
      <c r="K619" s="31" t="s">
        <v>9529</v>
      </c>
      <c r="L619" s="33" t="b">
        <v>0</v>
      </c>
      <c r="M619" s="34">
        <v>45824.441417511604</v>
      </c>
      <c r="N619" s="31" t="s">
        <v>9369</v>
      </c>
      <c r="O619" s="1" t="s">
        <v>5191</v>
      </c>
    </row>
    <row r="620" spans="1:15" x14ac:dyDescent="0.25">
      <c r="A620" s="31" t="s">
        <v>10665</v>
      </c>
      <c r="B620" s="31" t="s">
        <v>6223</v>
      </c>
      <c r="C620" s="31" t="s">
        <v>6224</v>
      </c>
      <c r="D620" s="31" t="s">
        <v>9348</v>
      </c>
      <c r="E620" s="31"/>
      <c r="F620" s="31"/>
      <c r="G620" s="31"/>
      <c r="H620" s="32"/>
      <c r="I620" s="31" t="s">
        <v>9399</v>
      </c>
      <c r="J620" s="31" t="s">
        <v>3598</v>
      </c>
      <c r="K620" s="31" t="s">
        <v>9523</v>
      </c>
      <c r="L620" s="33" t="b">
        <v>0</v>
      </c>
      <c r="M620" s="34">
        <v>45824.4404657755</v>
      </c>
      <c r="N620" s="31" t="s">
        <v>9369</v>
      </c>
      <c r="O620" s="1" t="s">
        <v>6222</v>
      </c>
    </row>
    <row r="621" spans="1:15" x14ac:dyDescent="0.25">
      <c r="A621" s="31" t="s">
        <v>10666</v>
      </c>
      <c r="B621" s="31" t="s">
        <v>4934</v>
      </c>
      <c r="C621" s="31" t="s">
        <v>4935</v>
      </c>
      <c r="D621" s="31" t="s">
        <v>10182</v>
      </c>
      <c r="E621" s="31"/>
      <c r="F621" s="31"/>
      <c r="G621" s="31"/>
      <c r="H621" s="32"/>
      <c r="I621" s="31" t="s">
        <v>9405</v>
      </c>
      <c r="J621" s="31" t="s">
        <v>3598</v>
      </c>
      <c r="K621" s="31" t="s">
        <v>10420</v>
      </c>
      <c r="L621" s="33" t="b">
        <v>0</v>
      </c>
      <c r="M621" s="34">
        <v>45824.444748576403</v>
      </c>
      <c r="N621" s="31" t="s">
        <v>9369</v>
      </c>
      <c r="O621" s="1" t="s">
        <v>4933</v>
      </c>
    </row>
    <row r="622" spans="1:15" x14ac:dyDescent="0.25">
      <c r="A622" s="31" t="s">
        <v>10667</v>
      </c>
      <c r="B622" s="31" t="s">
        <v>7268</v>
      </c>
      <c r="C622" s="31" t="s">
        <v>7269</v>
      </c>
      <c r="D622" s="31" t="s">
        <v>9348</v>
      </c>
      <c r="E622" s="31"/>
      <c r="F622" s="31"/>
      <c r="G622" s="31"/>
      <c r="H622" s="32"/>
      <c r="I622" s="31" t="s">
        <v>9405</v>
      </c>
      <c r="J622" s="31" t="s">
        <v>3598</v>
      </c>
      <c r="K622" s="31" t="s">
        <v>9469</v>
      </c>
      <c r="L622" s="33" t="b">
        <v>0</v>
      </c>
      <c r="M622" s="34">
        <v>45824.445036493104</v>
      </c>
      <c r="N622" s="31" t="s">
        <v>9369</v>
      </c>
      <c r="O622" s="1" t="s">
        <v>7267</v>
      </c>
    </row>
    <row r="623" spans="1:15" x14ac:dyDescent="0.25">
      <c r="A623" s="31" t="s">
        <v>10668</v>
      </c>
      <c r="B623" s="31" t="s">
        <v>10669</v>
      </c>
      <c r="C623" s="31" t="s">
        <v>10670</v>
      </c>
      <c r="D623" s="31" t="s">
        <v>10182</v>
      </c>
      <c r="E623" s="31"/>
      <c r="F623" s="31"/>
      <c r="G623" s="31"/>
      <c r="H623" s="32"/>
      <c r="I623" s="31" t="s">
        <v>9399</v>
      </c>
      <c r="J623" s="31" t="s">
        <v>3598</v>
      </c>
      <c r="K623" s="31" t="s">
        <v>10671</v>
      </c>
      <c r="L623" s="33" t="b">
        <v>0</v>
      </c>
      <c r="M623" s="34">
        <v>45894.488792939803</v>
      </c>
      <c r="N623" s="31" t="s">
        <v>39</v>
      </c>
      <c r="O623" s="1" t="s">
        <v>13796</v>
      </c>
    </row>
    <row r="624" spans="1:15" x14ac:dyDescent="0.25">
      <c r="A624" s="31" t="s">
        <v>10672</v>
      </c>
      <c r="B624" s="31" t="s">
        <v>10673</v>
      </c>
      <c r="C624" s="31" t="s">
        <v>10674</v>
      </c>
      <c r="D624" s="31" t="s">
        <v>10182</v>
      </c>
      <c r="E624" s="31" t="s">
        <v>37</v>
      </c>
      <c r="F624" s="31"/>
      <c r="G624" s="31"/>
      <c r="H624" s="32">
        <v>60</v>
      </c>
      <c r="I624" s="31" t="s">
        <v>9391</v>
      </c>
      <c r="J624" s="31" t="s">
        <v>3598</v>
      </c>
      <c r="K624" s="31" t="s">
        <v>10478</v>
      </c>
      <c r="L624" s="33" t="b">
        <v>0</v>
      </c>
      <c r="M624" s="34">
        <v>45852.409006215297</v>
      </c>
      <c r="N624" s="31" t="s">
        <v>39</v>
      </c>
      <c r="O624" s="1" t="s">
        <v>13797</v>
      </c>
    </row>
    <row r="625" spans="1:15" x14ac:dyDescent="0.25">
      <c r="A625" s="31" t="s">
        <v>10675</v>
      </c>
      <c r="B625" s="31" t="s">
        <v>10676</v>
      </c>
      <c r="C625" s="31" t="s">
        <v>10677</v>
      </c>
      <c r="D625" s="31" t="s">
        <v>9348</v>
      </c>
      <c r="E625" s="31"/>
      <c r="F625" s="31"/>
      <c r="G625" s="31"/>
      <c r="H625" s="32"/>
      <c r="I625" s="31" t="s">
        <v>9405</v>
      </c>
      <c r="J625" s="31" t="s">
        <v>3598</v>
      </c>
      <c r="K625" s="31" t="s">
        <v>10185</v>
      </c>
      <c r="L625" s="33" t="b">
        <v>0</v>
      </c>
      <c r="M625" s="34">
        <v>45838.495988692099</v>
      </c>
      <c r="N625" s="31" t="s">
        <v>9369</v>
      </c>
      <c r="O625" s="1" t="s">
        <v>8129</v>
      </c>
    </row>
    <row r="626" spans="1:15" x14ac:dyDescent="0.25">
      <c r="A626" s="31" t="s">
        <v>10678</v>
      </c>
      <c r="B626" s="31" t="s">
        <v>10679</v>
      </c>
      <c r="C626" s="31" t="s">
        <v>5549</v>
      </c>
      <c r="D626" s="31" t="s">
        <v>9348</v>
      </c>
      <c r="E626" s="31"/>
      <c r="F626" s="31"/>
      <c r="G626" s="31"/>
      <c r="H626" s="32"/>
      <c r="I626" s="31" t="s">
        <v>9399</v>
      </c>
      <c r="J626" s="31" t="s">
        <v>3598</v>
      </c>
      <c r="K626" s="31" t="s">
        <v>10680</v>
      </c>
      <c r="L626" s="33" t="b">
        <v>0</v>
      </c>
      <c r="M626" s="34">
        <v>45846.478663391201</v>
      </c>
      <c r="N626" s="31" t="s">
        <v>9369</v>
      </c>
      <c r="O626" s="1" t="s">
        <v>5548</v>
      </c>
    </row>
    <row r="627" spans="1:15" x14ac:dyDescent="0.25">
      <c r="A627" s="31" t="s">
        <v>10681</v>
      </c>
      <c r="B627" s="31" t="s">
        <v>10682</v>
      </c>
      <c r="C627" s="31" t="s">
        <v>5586</v>
      </c>
      <c r="D627" s="31" t="s">
        <v>9348</v>
      </c>
      <c r="E627" s="31"/>
      <c r="F627" s="31"/>
      <c r="G627" s="31"/>
      <c r="H627" s="32"/>
      <c r="I627" s="31" t="s">
        <v>9405</v>
      </c>
      <c r="J627" s="31" t="s">
        <v>3598</v>
      </c>
      <c r="K627" s="31" t="s">
        <v>10683</v>
      </c>
      <c r="L627" s="33" t="b">
        <v>0</v>
      </c>
      <c r="M627" s="34">
        <v>45846.479122106502</v>
      </c>
      <c r="N627" s="31" t="s">
        <v>9369</v>
      </c>
      <c r="O627" s="1" t="s">
        <v>5585</v>
      </c>
    </row>
    <row r="628" spans="1:15" x14ac:dyDescent="0.25">
      <c r="A628" s="31" t="s">
        <v>10684</v>
      </c>
      <c r="B628" s="31" t="s">
        <v>5424</v>
      </c>
      <c r="C628" s="31" t="s">
        <v>5425</v>
      </c>
      <c r="D628" s="31" t="s">
        <v>9348</v>
      </c>
      <c r="E628" s="31"/>
      <c r="F628" s="31"/>
      <c r="G628" s="31"/>
      <c r="H628" s="32"/>
      <c r="I628" s="31" t="s">
        <v>9391</v>
      </c>
      <c r="J628" s="31" t="s">
        <v>3598</v>
      </c>
      <c r="K628" s="31" t="s">
        <v>9396</v>
      </c>
      <c r="L628" s="33" t="b">
        <v>0</v>
      </c>
      <c r="M628" s="34">
        <v>45824.445337580997</v>
      </c>
      <c r="N628" s="31" t="s">
        <v>9369</v>
      </c>
      <c r="O628" s="1" t="s">
        <v>5423</v>
      </c>
    </row>
    <row r="629" spans="1:15" x14ac:dyDescent="0.25">
      <c r="A629" s="31" t="s">
        <v>10685</v>
      </c>
      <c r="B629" s="31" t="s">
        <v>10686</v>
      </c>
      <c r="C629" s="31" t="s">
        <v>6099</v>
      </c>
      <c r="D629" s="31" t="s">
        <v>9348</v>
      </c>
      <c r="E629" s="31"/>
      <c r="F629" s="31"/>
      <c r="G629" s="31"/>
      <c r="H629" s="32"/>
      <c r="I629" s="31" t="s">
        <v>9391</v>
      </c>
      <c r="J629" s="31" t="s">
        <v>3598</v>
      </c>
      <c r="K629" s="31" t="s">
        <v>10671</v>
      </c>
      <c r="L629" s="33" t="b">
        <v>0</v>
      </c>
      <c r="M629" s="34">
        <v>45846.479457291702</v>
      </c>
      <c r="N629" s="31" t="s">
        <v>9369</v>
      </c>
      <c r="O629" s="1" t="s">
        <v>6098</v>
      </c>
    </row>
    <row r="630" spans="1:15" x14ac:dyDescent="0.25">
      <c r="A630" s="31" t="s">
        <v>10687</v>
      </c>
      <c r="B630" s="31" t="s">
        <v>10688</v>
      </c>
      <c r="C630" s="31" t="s">
        <v>10689</v>
      </c>
      <c r="D630" s="31" t="s">
        <v>10182</v>
      </c>
      <c r="E630" s="31" t="s">
        <v>37</v>
      </c>
      <c r="F630" s="31"/>
      <c r="G630" s="31"/>
      <c r="H630" s="32">
        <v>60</v>
      </c>
      <c r="I630" s="31" t="s">
        <v>9391</v>
      </c>
      <c r="J630" s="31" t="s">
        <v>3598</v>
      </c>
      <c r="K630" s="31" t="s">
        <v>10690</v>
      </c>
      <c r="L630" s="33" t="b">
        <v>0</v>
      </c>
      <c r="M630" s="34">
        <v>45852.408662581001</v>
      </c>
      <c r="N630" s="31" t="s">
        <v>39</v>
      </c>
      <c r="O630" s="1" t="s">
        <v>13798</v>
      </c>
    </row>
    <row r="631" spans="1:15" x14ac:dyDescent="0.25">
      <c r="A631" s="31" t="s">
        <v>10691</v>
      </c>
      <c r="B631" s="31" t="s">
        <v>10692</v>
      </c>
      <c r="C631" s="31" t="s">
        <v>10693</v>
      </c>
      <c r="D631" s="31" t="s">
        <v>9348</v>
      </c>
      <c r="E631" s="31"/>
      <c r="F631" s="31"/>
      <c r="G631" s="31"/>
      <c r="H631" s="32"/>
      <c r="I631" s="31" t="s">
        <v>9399</v>
      </c>
      <c r="J631" s="31" t="s">
        <v>3598</v>
      </c>
      <c r="K631" s="31" t="s">
        <v>10694</v>
      </c>
      <c r="L631" s="33" t="b">
        <v>0</v>
      </c>
      <c r="M631" s="34">
        <v>45859.4378651968</v>
      </c>
      <c r="N631" s="31" t="s">
        <v>9369</v>
      </c>
      <c r="O631" s="1" t="s">
        <v>13799</v>
      </c>
    </row>
    <row r="632" spans="1:15" x14ac:dyDescent="0.25">
      <c r="A632" s="31" t="s">
        <v>10695</v>
      </c>
      <c r="B632" s="31" t="s">
        <v>10696</v>
      </c>
      <c r="C632" s="31" t="s">
        <v>10697</v>
      </c>
      <c r="D632" s="31" t="s">
        <v>10182</v>
      </c>
      <c r="E632" s="31"/>
      <c r="F632" s="31"/>
      <c r="G632" s="31"/>
      <c r="H632" s="32"/>
      <c r="I632" s="31" t="s">
        <v>9391</v>
      </c>
      <c r="J632" s="31" t="s">
        <v>3598</v>
      </c>
      <c r="K632" s="31"/>
      <c r="L632" s="33" t="b">
        <v>0</v>
      </c>
      <c r="M632" s="34">
        <v>45894.4885637384</v>
      </c>
      <c r="N632" s="31" t="s">
        <v>39</v>
      </c>
      <c r="O632" s="1" t="s">
        <v>13800</v>
      </c>
    </row>
    <row r="633" spans="1:15" x14ac:dyDescent="0.25">
      <c r="A633" s="31" t="s">
        <v>10698</v>
      </c>
      <c r="B633" s="31" t="s">
        <v>10699</v>
      </c>
      <c r="C633" s="31" t="s">
        <v>6004</v>
      </c>
      <c r="D633" s="31" t="s">
        <v>9348</v>
      </c>
      <c r="E633" s="31"/>
      <c r="F633" s="31"/>
      <c r="G633" s="31"/>
      <c r="H633" s="32"/>
      <c r="I633" s="31" t="s">
        <v>9399</v>
      </c>
      <c r="J633" s="31" t="s">
        <v>3598</v>
      </c>
      <c r="K633" s="31"/>
      <c r="L633" s="33" t="b">
        <v>0</v>
      </c>
      <c r="M633" s="34">
        <v>45880.431358414397</v>
      </c>
      <c r="N633" s="31" t="s">
        <v>9369</v>
      </c>
      <c r="O633" s="1" t="s">
        <v>6003</v>
      </c>
    </row>
    <row r="634" spans="1:15" x14ac:dyDescent="0.25">
      <c r="A634" s="31" t="s">
        <v>10700</v>
      </c>
      <c r="B634" s="31" t="s">
        <v>10701</v>
      </c>
      <c r="C634" s="31" t="s">
        <v>6357</v>
      </c>
      <c r="D634" s="31" t="s">
        <v>10182</v>
      </c>
      <c r="E634" s="31"/>
      <c r="F634" s="31"/>
      <c r="G634" s="31"/>
      <c r="H634" s="32"/>
      <c r="I634" s="31" t="s">
        <v>9399</v>
      </c>
      <c r="J634" s="31" t="s">
        <v>10702</v>
      </c>
      <c r="K634" s="31"/>
      <c r="L634" s="33" t="b">
        <v>0</v>
      </c>
      <c r="M634" s="34">
        <v>45903.486410879603</v>
      </c>
      <c r="N634" s="31" t="s">
        <v>39</v>
      </c>
      <c r="O634" s="1" t="s">
        <v>6356</v>
      </c>
    </row>
    <row r="635" spans="1:15" x14ac:dyDescent="0.25">
      <c r="A635" s="31" t="s">
        <v>10703</v>
      </c>
      <c r="B635" s="31" t="s">
        <v>10704</v>
      </c>
      <c r="C635" s="31" t="s">
        <v>10705</v>
      </c>
      <c r="D635" s="31" t="s">
        <v>10182</v>
      </c>
      <c r="E635" s="31"/>
      <c r="F635" s="31"/>
      <c r="G635" s="31"/>
      <c r="H635" s="32"/>
      <c r="I635" s="31" t="s">
        <v>9399</v>
      </c>
      <c r="J635" s="31" t="s">
        <v>3598</v>
      </c>
      <c r="K635" s="31"/>
      <c r="L635" s="33" t="b">
        <v>0</v>
      </c>
      <c r="M635" s="34">
        <v>45894.489927314797</v>
      </c>
      <c r="N635" s="31" t="s">
        <v>39</v>
      </c>
      <c r="O635" s="1" t="s">
        <v>13801</v>
      </c>
    </row>
    <row r="636" spans="1:15" x14ac:dyDescent="0.25">
      <c r="A636" s="31" t="s">
        <v>10706</v>
      </c>
      <c r="B636" s="31" t="s">
        <v>10707</v>
      </c>
      <c r="C636" s="31" t="s">
        <v>10708</v>
      </c>
      <c r="D636" s="31" t="s">
        <v>10182</v>
      </c>
      <c r="E636" s="31"/>
      <c r="F636" s="31"/>
      <c r="G636" s="31"/>
      <c r="H636" s="32"/>
      <c r="I636" s="31" t="s">
        <v>9391</v>
      </c>
      <c r="J636" s="31" t="s">
        <v>3598</v>
      </c>
      <c r="K636" s="31"/>
      <c r="L636" s="33" t="b">
        <v>0</v>
      </c>
      <c r="M636" s="34">
        <v>45887.493396064798</v>
      </c>
      <c r="N636" s="31" t="s">
        <v>39</v>
      </c>
      <c r="O636" s="1" t="s">
        <v>8201</v>
      </c>
    </row>
    <row r="637" spans="1:15" x14ac:dyDescent="0.25">
      <c r="A637" s="31" t="s">
        <v>10709</v>
      </c>
      <c r="B637" s="31" t="s">
        <v>10710</v>
      </c>
      <c r="C637" s="31" t="s">
        <v>10711</v>
      </c>
      <c r="D637" s="31" t="s">
        <v>10182</v>
      </c>
      <c r="E637" s="31"/>
      <c r="F637" s="31"/>
      <c r="G637" s="31"/>
      <c r="H637" s="32"/>
      <c r="I637" s="31" t="s">
        <v>9391</v>
      </c>
      <c r="J637" s="31" t="s">
        <v>3598</v>
      </c>
      <c r="K637" s="31"/>
      <c r="L637" s="33" t="b">
        <v>0</v>
      </c>
      <c r="M637" s="34">
        <v>45894.490299155099</v>
      </c>
      <c r="N637" s="31" t="s">
        <v>39</v>
      </c>
      <c r="O637" s="1" t="s">
        <v>13802</v>
      </c>
    </row>
    <row r="638" spans="1:15" x14ac:dyDescent="0.25">
      <c r="A638" s="31" t="s">
        <v>10712</v>
      </c>
      <c r="B638" s="31" t="s">
        <v>10713</v>
      </c>
      <c r="C638" s="31" t="s">
        <v>10714</v>
      </c>
      <c r="D638" s="31" t="s">
        <v>9348</v>
      </c>
      <c r="E638" s="31"/>
      <c r="F638" s="31"/>
      <c r="G638" s="31"/>
      <c r="H638" s="32"/>
      <c r="I638" s="31" t="s">
        <v>9399</v>
      </c>
      <c r="J638" s="31" t="s">
        <v>3598</v>
      </c>
      <c r="K638" s="31" t="s">
        <v>9396</v>
      </c>
      <c r="L638" s="33" t="b">
        <v>0</v>
      </c>
      <c r="M638" s="34">
        <v>45910.5629106829</v>
      </c>
      <c r="N638" s="31" t="s">
        <v>9369</v>
      </c>
      <c r="O638" s="1" t="s">
        <v>13803</v>
      </c>
    </row>
    <row r="639" spans="1:15" x14ac:dyDescent="0.25">
      <c r="A639" s="31" t="s">
        <v>10715</v>
      </c>
      <c r="B639" s="31" t="s">
        <v>10716</v>
      </c>
      <c r="C639" s="31" t="s">
        <v>4669</v>
      </c>
      <c r="D639" s="31" t="s">
        <v>9348</v>
      </c>
      <c r="E639" s="31"/>
      <c r="F639" s="31"/>
      <c r="G639" s="31"/>
      <c r="H639" s="32"/>
      <c r="I639" s="31" t="s">
        <v>9391</v>
      </c>
      <c r="J639" s="31" t="s">
        <v>3598</v>
      </c>
      <c r="K639" s="31"/>
      <c r="L639" s="33" t="b">
        <v>0</v>
      </c>
      <c r="M639" s="34">
        <v>45880.431665358803</v>
      </c>
      <c r="N639" s="31" t="s">
        <v>9369</v>
      </c>
      <c r="O639" s="1" t="s">
        <v>4668</v>
      </c>
    </row>
    <row r="640" spans="1:15" x14ac:dyDescent="0.25">
      <c r="A640" s="31" t="s">
        <v>10717</v>
      </c>
      <c r="B640" s="31" t="s">
        <v>10718</v>
      </c>
      <c r="C640" s="31" t="s">
        <v>6463</v>
      </c>
      <c r="D640" s="31" t="s">
        <v>10182</v>
      </c>
      <c r="E640" s="31"/>
      <c r="F640" s="31"/>
      <c r="G640" s="31"/>
      <c r="H640" s="32"/>
      <c r="I640" s="31" t="s">
        <v>9405</v>
      </c>
      <c r="J640" s="31" t="s">
        <v>3598</v>
      </c>
      <c r="K640" s="31"/>
      <c r="L640" s="33" t="b">
        <v>0</v>
      </c>
      <c r="M640" s="34">
        <v>45894.489102233798</v>
      </c>
      <c r="N640" s="31" t="s">
        <v>39</v>
      </c>
      <c r="O640" s="1" t="s">
        <v>6461</v>
      </c>
    </row>
    <row r="641" spans="1:15" x14ac:dyDescent="0.25">
      <c r="A641" s="31" t="s">
        <v>10719</v>
      </c>
      <c r="B641" s="31" t="s">
        <v>10720</v>
      </c>
      <c r="C641" s="31" t="s">
        <v>10721</v>
      </c>
      <c r="D641" s="31" t="s">
        <v>10182</v>
      </c>
      <c r="E641" s="31"/>
      <c r="F641" s="31"/>
      <c r="G641" s="31"/>
      <c r="H641" s="32"/>
      <c r="I641" s="31" t="s">
        <v>9399</v>
      </c>
      <c r="J641" s="31" t="s">
        <v>3598</v>
      </c>
      <c r="K641" s="31"/>
      <c r="L641" s="33" t="b">
        <v>0</v>
      </c>
      <c r="M641" s="34">
        <v>45894.488970983803</v>
      </c>
      <c r="N641" s="31" t="s">
        <v>39</v>
      </c>
      <c r="O641" s="1" t="s">
        <v>13804</v>
      </c>
    </row>
    <row r="642" spans="1:15" x14ac:dyDescent="0.25">
      <c r="A642" s="31" t="s">
        <v>10722</v>
      </c>
      <c r="B642" s="31" t="s">
        <v>10723</v>
      </c>
      <c r="C642" s="31" t="s">
        <v>10724</v>
      </c>
      <c r="D642" s="31" t="s">
        <v>9348</v>
      </c>
      <c r="E642" s="31"/>
      <c r="F642" s="31"/>
      <c r="G642" s="31"/>
      <c r="H642" s="32"/>
      <c r="I642" s="31" t="s">
        <v>9391</v>
      </c>
      <c r="J642" s="31" t="s">
        <v>3598</v>
      </c>
      <c r="K642" s="31"/>
      <c r="L642" s="33" t="b">
        <v>0</v>
      </c>
      <c r="M642" s="34">
        <v>45880.431069525497</v>
      </c>
      <c r="N642" s="31" t="s">
        <v>9369</v>
      </c>
      <c r="O642" s="1" t="s">
        <v>13805</v>
      </c>
    </row>
    <row r="643" spans="1:15" x14ac:dyDescent="0.25">
      <c r="A643" s="31" t="s">
        <v>10725</v>
      </c>
      <c r="B643" s="31" t="s">
        <v>10726</v>
      </c>
      <c r="C643" s="31" t="s">
        <v>10727</v>
      </c>
      <c r="D643" s="31" t="s">
        <v>10182</v>
      </c>
      <c r="E643" s="31"/>
      <c r="F643" s="31"/>
      <c r="G643" s="31"/>
      <c r="H643" s="32"/>
      <c r="I643" s="31" t="s">
        <v>9405</v>
      </c>
      <c r="J643" s="31" t="s">
        <v>3598</v>
      </c>
      <c r="K643" s="31"/>
      <c r="L643" s="33" t="b">
        <v>0</v>
      </c>
      <c r="M643" s="34">
        <v>45887.4938283218</v>
      </c>
      <c r="N643" s="31" t="s">
        <v>39</v>
      </c>
      <c r="O643" s="1" t="s">
        <v>13806</v>
      </c>
    </row>
    <row r="644" spans="1:15" x14ac:dyDescent="0.25">
      <c r="A644" s="31" t="s">
        <v>10728</v>
      </c>
      <c r="B644" s="31" t="s">
        <v>10729</v>
      </c>
      <c r="C644" s="31" t="s">
        <v>10730</v>
      </c>
      <c r="D644" s="31" t="s">
        <v>10182</v>
      </c>
      <c r="E644" s="31"/>
      <c r="F644" s="31"/>
      <c r="G644" s="31"/>
      <c r="H644" s="32"/>
      <c r="I644" s="31" t="s">
        <v>9391</v>
      </c>
      <c r="J644" s="31" t="s">
        <v>10702</v>
      </c>
      <c r="K644" s="31"/>
      <c r="L644" s="33" t="b">
        <v>0</v>
      </c>
      <c r="M644" s="34">
        <v>45880.4402305556</v>
      </c>
      <c r="N644" s="31" t="s">
        <v>39</v>
      </c>
      <c r="O644" s="1" t="s">
        <v>13807</v>
      </c>
    </row>
    <row r="645" spans="1:15" x14ac:dyDescent="0.25">
      <c r="A645" s="31" t="s">
        <v>10731</v>
      </c>
      <c r="B645" s="31" t="s">
        <v>10732</v>
      </c>
      <c r="C645" s="31" t="s">
        <v>10733</v>
      </c>
      <c r="D645" s="31" t="s">
        <v>3594</v>
      </c>
      <c r="E645" s="31"/>
      <c r="F645" s="31"/>
      <c r="G645" s="31"/>
      <c r="H645" s="32"/>
      <c r="I645" s="31" t="s">
        <v>9399</v>
      </c>
      <c r="J645" s="31" t="s">
        <v>10702</v>
      </c>
      <c r="K645" s="31" t="s">
        <v>10734</v>
      </c>
      <c r="L645" s="33" t="b">
        <v>0</v>
      </c>
      <c r="M645" s="34">
        <v>45910.563796331</v>
      </c>
      <c r="N645" s="31" t="s">
        <v>39</v>
      </c>
      <c r="O645" s="1" t="s">
        <v>13808</v>
      </c>
    </row>
    <row r="646" spans="1:15" x14ac:dyDescent="0.25">
      <c r="A646" s="31" t="s">
        <v>10735</v>
      </c>
      <c r="B646" s="31" t="s">
        <v>10736</v>
      </c>
      <c r="C646" s="31" t="s">
        <v>10737</v>
      </c>
      <c r="D646" s="31" t="s">
        <v>10182</v>
      </c>
      <c r="E646" s="31"/>
      <c r="F646" s="31"/>
      <c r="G646" s="31"/>
      <c r="H646" s="32"/>
      <c r="I646" s="31" t="s">
        <v>9405</v>
      </c>
      <c r="J646" s="31" t="s">
        <v>10702</v>
      </c>
      <c r="K646" s="31"/>
      <c r="L646" s="33" t="b">
        <v>0</v>
      </c>
      <c r="M646" s="34">
        <v>45903.487153969902</v>
      </c>
      <c r="N646" s="31" t="s">
        <v>39</v>
      </c>
      <c r="O646" s="1" t="s">
        <v>13809</v>
      </c>
    </row>
    <row r="647" spans="1:15" x14ac:dyDescent="0.25">
      <c r="A647" s="31" t="s">
        <v>10738</v>
      </c>
      <c r="B647" s="31" t="s">
        <v>10739</v>
      </c>
      <c r="C647" s="31" t="s">
        <v>6536</v>
      </c>
      <c r="D647" s="31" t="s">
        <v>9348</v>
      </c>
      <c r="E647" s="31"/>
      <c r="F647" s="31"/>
      <c r="G647" s="31"/>
      <c r="H647" s="32"/>
      <c r="I647" s="31" t="s">
        <v>9405</v>
      </c>
      <c r="J647" s="31" t="s">
        <v>3598</v>
      </c>
      <c r="K647" s="31"/>
      <c r="L647" s="33" t="b">
        <v>0</v>
      </c>
      <c r="M647" s="34">
        <v>45880.4306784375</v>
      </c>
      <c r="N647" s="31" t="s">
        <v>9369</v>
      </c>
      <c r="O647" s="1" t="s">
        <v>6534</v>
      </c>
    </row>
    <row r="648" spans="1:15" x14ac:dyDescent="0.25">
      <c r="A648" s="31" t="s">
        <v>10740</v>
      </c>
      <c r="B648" s="31" t="s">
        <v>10741</v>
      </c>
      <c r="C648" s="31" t="s">
        <v>6045</v>
      </c>
      <c r="D648" s="31" t="s">
        <v>9348</v>
      </c>
      <c r="E648" s="31"/>
      <c r="F648" s="31"/>
      <c r="G648" s="31"/>
      <c r="H648" s="32"/>
      <c r="I648" s="31" t="s">
        <v>9405</v>
      </c>
      <c r="J648" s="31" t="s">
        <v>3598</v>
      </c>
      <c r="K648" s="31"/>
      <c r="L648" s="33" t="b">
        <v>0</v>
      </c>
      <c r="M648" s="34">
        <v>45880.431933020802</v>
      </c>
      <c r="N648" s="31" t="s">
        <v>9369</v>
      </c>
      <c r="O648" s="1" t="s">
        <v>6044</v>
      </c>
    </row>
    <row r="649" spans="1:15" x14ac:dyDescent="0.25">
      <c r="A649" s="31" t="s">
        <v>10742</v>
      </c>
      <c r="B649" s="31" t="s">
        <v>10743</v>
      </c>
      <c r="C649" s="31" t="s">
        <v>10744</v>
      </c>
      <c r="D649" s="31" t="s">
        <v>3594</v>
      </c>
      <c r="E649" s="31"/>
      <c r="F649" s="31"/>
      <c r="G649" s="31"/>
      <c r="H649" s="32"/>
      <c r="I649" s="31" t="s">
        <v>9399</v>
      </c>
      <c r="J649" s="31" t="s">
        <v>10702</v>
      </c>
      <c r="K649" s="31" t="s">
        <v>10745</v>
      </c>
      <c r="L649" s="33" t="b">
        <v>0</v>
      </c>
      <c r="M649" s="34">
        <v>45910.563389004601</v>
      </c>
      <c r="N649" s="31" t="s">
        <v>39</v>
      </c>
      <c r="O649" s="1" t="s">
        <v>13810</v>
      </c>
    </row>
    <row r="650" spans="1:15" x14ac:dyDescent="0.25">
      <c r="A650" s="31" t="s">
        <v>10746</v>
      </c>
      <c r="B650" s="31" t="s">
        <v>10747</v>
      </c>
      <c r="C650" s="31" t="s">
        <v>10748</v>
      </c>
      <c r="D650" s="31" t="s">
        <v>9344</v>
      </c>
      <c r="E650" s="31" t="s">
        <v>37</v>
      </c>
      <c r="F650" s="31"/>
      <c r="G650" s="31"/>
      <c r="H650" s="32">
        <v>60</v>
      </c>
      <c r="I650" s="31" t="s">
        <v>9382</v>
      </c>
      <c r="J650" s="31" t="s">
        <v>3801</v>
      </c>
      <c r="K650" s="31"/>
      <c r="L650" s="33" t="b">
        <v>0</v>
      </c>
      <c r="M650" s="34">
        <v>45911.596304548599</v>
      </c>
      <c r="N650" s="31" t="s">
        <v>39</v>
      </c>
      <c r="O650" s="1" t="s">
        <v>13811</v>
      </c>
    </row>
    <row r="651" spans="1:15" x14ac:dyDescent="0.25">
      <c r="A651" s="31" t="s">
        <v>10749</v>
      </c>
      <c r="B651" s="31" t="s">
        <v>10750</v>
      </c>
      <c r="C651" s="31" t="s">
        <v>10751</v>
      </c>
      <c r="D651" s="31" t="s">
        <v>9344</v>
      </c>
      <c r="E651" s="31" t="s">
        <v>37</v>
      </c>
      <c r="F651" s="31"/>
      <c r="G651" s="31"/>
      <c r="H651" s="32">
        <v>60</v>
      </c>
      <c r="I651" s="31" t="s">
        <v>9361</v>
      </c>
      <c r="J651" s="31" t="s">
        <v>3801</v>
      </c>
      <c r="K651" s="31"/>
      <c r="L651" s="33" t="b">
        <v>0</v>
      </c>
      <c r="M651" s="34">
        <v>45916.753886539402</v>
      </c>
      <c r="N651" s="31" t="s">
        <v>39</v>
      </c>
      <c r="O651" s="1" t="s">
        <v>13812</v>
      </c>
    </row>
    <row r="652" spans="1:15" x14ac:dyDescent="0.25">
      <c r="A652" s="31" t="s">
        <v>10752</v>
      </c>
      <c r="B652" s="31" t="s">
        <v>10753</v>
      </c>
      <c r="C652" s="31" t="s">
        <v>10754</v>
      </c>
      <c r="D652" s="31" t="s">
        <v>10182</v>
      </c>
      <c r="E652" s="31"/>
      <c r="F652" s="31"/>
      <c r="G652" s="31"/>
      <c r="H652" s="32"/>
      <c r="I652" s="31" t="s">
        <v>9399</v>
      </c>
      <c r="J652" s="31" t="s">
        <v>10702</v>
      </c>
      <c r="K652" s="31"/>
      <c r="L652" s="33" t="b">
        <v>0</v>
      </c>
      <c r="M652" s="34">
        <v>45903.486824270803</v>
      </c>
      <c r="N652" s="31" t="s">
        <v>39</v>
      </c>
      <c r="O652" s="1" t="s">
        <v>13813</v>
      </c>
    </row>
    <row r="653" spans="1:15" x14ac:dyDescent="0.25">
      <c r="A653" s="31" t="s">
        <v>10755</v>
      </c>
      <c r="B653" s="31" t="s">
        <v>9385</v>
      </c>
      <c r="C653" s="31" t="s">
        <v>10756</v>
      </c>
      <c r="D653" s="31" t="s">
        <v>9344</v>
      </c>
      <c r="E653" s="31" t="s">
        <v>37</v>
      </c>
      <c r="F653" s="31"/>
      <c r="G653" s="31"/>
      <c r="H653" s="32">
        <v>60</v>
      </c>
      <c r="I653" s="31" t="s">
        <v>9382</v>
      </c>
      <c r="J653" s="31" t="s">
        <v>3801</v>
      </c>
      <c r="K653" s="31" t="s">
        <v>10757</v>
      </c>
      <c r="L653" s="33" t="b">
        <v>0</v>
      </c>
      <c r="M653" s="34">
        <v>44767.4760753472</v>
      </c>
      <c r="N653" s="31" t="s">
        <v>39</v>
      </c>
      <c r="O653" s="1" t="s">
        <v>13814</v>
      </c>
    </row>
    <row r="654" spans="1:15" x14ac:dyDescent="0.25">
      <c r="A654" s="31" t="s">
        <v>10758</v>
      </c>
      <c r="B654" s="31" t="s">
        <v>9385</v>
      </c>
      <c r="C654" s="31" t="s">
        <v>10759</v>
      </c>
      <c r="D654" s="31" t="s">
        <v>9344</v>
      </c>
      <c r="E654" s="31" t="s">
        <v>37</v>
      </c>
      <c r="F654" s="31"/>
      <c r="G654" s="31"/>
      <c r="H654" s="32">
        <v>60</v>
      </c>
      <c r="I654" s="31" t="s">
        <v>9361</v>
      </c>
      <c r="J654" s="31" t="s">
        <v>3801</v>
      </c>
      <c r="K654" s="31" t="s">
        <v>9387</v>
      </c>
      <c r="L654" s="33" t="b">
        <v>0</v>
      </c>
      <c r="M654" s="34">
        <v>44767.398797187503</v>
      </c>
      <c r="N654" s="31" t="s">
        <v>39</v>
      </c>
      <c r="O654" s="1" t="s">
        <v>13815</v>
      </c>
    </row>
    <row r="655" spans="1:15" ht="31.5" x14ac:dyDescent="0.25">
      <c r="A655" s="31" t="s">
        <v>10760</v>
      </c>
      <c r="B655" s="31" t="s">
        <v>9394</v>
      </c>
      <c r="C655" s="35" t="s">
        <v>10761</v>
      </c>
      <c r="D655" s="31" t="s">
        <v>9348</v>
      </c>
      <c r="E655" s="31"/>
      <c r="F655" s="31"/>
      <c r="G655" s="31"/>
      <c r="H655" s="32"/>
      <c r="I655" s="31" t="s">
        <v>9391</v>
      </c>
      <c r="J655" s="31" t="s">
        <v>3598</v>
      </c>
      <c r="K655" s="31" t="s">
        <v>9466</v>
      </c>
      <c r="L655" s="33" t="b">
        <v>0</v>
      </c>
      <c r="M655" s="34">
        <v>44705.616928622701</v>
      </c>
      <c r="N655" s="31" t="s">
        <v>9369</v>
      </c>
      <c r="O655" s="1" t="s">
        <v>13816</v>
      </c>
    </row>
    <row r="656" spans="1:15" x14ac:dyDescent="0.25">
      <c r="A656" s="31" t="s">
        <v>10762</v>
      </c>
      <c r="B656" s="31" t="s">
        <v>9394</v>
      </c>
      <c r="C656" s="31" t="s">
        <v>10763</v>
      </c>
      <c r="D656" s="31" t="s">
        <v>9348</v>
      </c>
      <c r="E656" s="31"/>
      <c r="F656" s="31"/>
      <c r="G656" s="31"/>
      <c r="H656" s="32"/>
      <c r="I656" s="31" t="s">
        <v>9405</v>
      </c>
      <c r="J656" s="31" t="s">
        <v>3598</v>
      </c>
      <c r="K656" s="31" t="s">
        <v>9469</v>
      </c>
      <c r="L656" s="33" t="b">
        <v>0</v>
      </c>
      <c r="M656" s="34">
        <v>44704.550628044002</v>
      </c>
      <c r="N656" s="31" t="s">
        <v>9369</v>
      </c>
      <c r="O656" s="1" t="s">
        <v>13817</v>
      </c>
    </row>
    <row r="657" spans="1:15" x14ac:dyDescent="0.25">
      <c r="A657" s="31" t="s">
        <v>10764</v>
      </c>
      <c r="B657" s="31" t="s">
        <v>9394</v>
      </c>
      <c r="C657" s="31" t="s">
        <v>10765</v>
      </c>
      <c r="D657" s="31" t="s">
        <v>9348</v>
      </c>
      <c r="E657" s="31"/>
      <c r="F657" s="31"/>
      <c r="G657" s="31"/>
      <c r="H657" s="32"/>
      <c r="I657" s="31" t="s">
        <v>9391</v>
      </c>
      <c r="J657" s="31" t="s">
        <v>3598</v>
      </c>
      <c r="K657" s="31" t="s">
        <v>9443</v>
      </c>
      <c r="L657" s="33" t="b">
        <v>0</v>
      </c>
      <c r="M657" s="34">
        <v>44707.416614502297</v>
      </c>
      <c r="N657" s="31" t="s">
        <v>9369</v>
      </c>
      <c r="O657" s="1" t="s">
        <v>13818</v>
      </c>
    </row>
    <row r="658" spans="1:15" ht="31.5" x14ac:dyDescent="0.25">
      <c r="A658" s="31" t="s">
        <v>10766</v>
      </c>
      <c r="B658" s="31" t="s">
        <v>9394</v>
      </c>
      <c r="C658" s="35" t="s">
        <v>10767</v>
      </c>
      <c r="D658" s="31" t="s">
        <v>9348</v>
      </c>
      <c r="E658" s="31"/>
      <c r="F658" s="31"/>
      <c r="G658" s="31"/>
      <c r="H658" s="32"/>
      <c r="I658" s="31" t="s">
        <v>9405</v>
      </c>
      <c r="J658" s="31" t="s">
        <v>3598</v>
      </c>
      <c r="K658" s="31" t="s">
        <v>9469</v>
      </c>
      <c r="L658" s="33" t="b">
        <v>0</v>
      </c>
      <c r="M658" s="34">
        <v>44704.551040659702</v>
      </c>
      <c r="N658" s="31" t="s">
        <v>9369</v>
      </c>
      <c r="O658" s="1" t="s">
        <v>5476</v>
      </c>
    </row>
    <row r="659" spans="1:15" x14ac:dyDescent="0.25">
      <c r="A659" s="31" t="s">
        <v>10768</v>
      </c>
      <c r="B659" s="31" t="s">
        <v>9394</v>
      </c>
      <c r="C659" s="31" t="s">
        <v>10769</v>
      </c>
      <c r="D659" s="31" t="s">
        <v>9348</v>
      </c>
      <c r="E659" s="31"/>
      <c r="F659" s="31"/>
      <c r="G659" s="31"/>
      <c r="H659" s="32"/>
      <c r="I659" s="31" t="s">
        <v>9405</v>
      </c>
      <c r="J659" s="31" t="s">
        <v>3598</v>
      </c>
      <c r="K659" s="31" t="s">
        <v>9406</v>
      </c>
      <c r="L659" s="33" t="b">
        <v>0</v>
      </c>
      <c r="M659" s="34">
        <v>44704.4429514699</v>
      </c>
      <c r="N659" s="31" t="s">
        <v>9369</v>
      </c>
      <c r="O659" s="1" t="s">
        <v>6474</v>
      </c>
    </row>
    <row r="660" spans="1:15" x14ac:dyDescent="0.25">
      <c r="A660" s="31" t="s">
        <v>10770</v>
      </c>
      <c r="B660" s="31" t="s">
        <v>9385</v>
      </c>
      <c r="C660" s="31" t="s">
        <v>10771</v>
      </c>
      <c r="D660" s="31" t="s">
        <v>9344</v>
      </c>
      <c r="E660" s="31" t="s">
        <v>37</v>
      </c>
      <c r="F660" s="31"/>
      <c r="G660" s="31"/>
      <c r="H660" s="32">
        <v>60</v>
      </c>
      <c r="I660" s="31" t="s">
        <v>9377</v>
      </c>
      <c r="J660" s="31" t="s">
        <v>3801</v>
      </c>
      <c r="K660" s="31" t="s">
        <v>9450</v>
      </c>
      <c r="L660" s="33" t="b">
        <v>0</v>
      </c>
      <c r="M660" s="34">
        <v>44725.609074965301</v>
      </c>
      <c r="N660" s="31" t="s">
        <v>39</v>
      </c>
      <c r="O660" s="1" t="s">
        <v>5131</v>
      </c>
    </row>
    <row r="661" spans="1:15" x14ac:dyDescent="0.25">
      <c r="A661" s="31" t="s">
        <v>10772</v>
      </c>
      <c r="B661" s="31" t="s">
        <v>9385</v>
      </c>
      <c r="C661" s="31" t="s">
        <v>10773</v>
      </c>
      <c r="D661" s="31" t="s">
        <v>9344</v>
      </c>
      <c r="E661" s="31" t="s">
        <v>37</v>
      </c>
      <c r="F661" s="31"/>
      <c r="G661" s="31"/>
      <c r="H661" s="32">
        <v>60</v>
      </c>
      <c r="I661" s="31" t="s">
        <v>9361</v>
      </c>
      <c r="J661" s="31" t="s">
        <v>3801</v>
      </c>
      <c r="K661" s="31" t="s">
        <v>9387</v>
      </c>
      <c r="L661" s="33" t="b">
        <v>0</v>
      </c>
      <c r="M661" s="34">
        <v>44749.685650150503</v>
      </c>
      <c r="N661" s="31" t="s">
        <v>39</v>
      </c>
      <c r="O661" s="1" t="s">
        <v>13819</v>
      </c>
    </row>
    <row r="662" spans="1:15" ht="21" x14ac:dyDescent="0.25">
      <c r="A662" s="31" t="s">
        <v>10774</v>
      </c>
      <c r="B662" s="31" t="s">
        <v>9394</v>
      </c>
      <c r="C662" s="35" t="s">
        <v>10775</v>
      </c>
      <c r="D662" s="31" t="s">
        <v>9348</v>
      </c>
      <c r="E662" s="31"/>
      <c r="F662" s="31"/>
      <c r="G662" s="31"/>
      <c r="H662" s="32"/>
      <c r="I662" s="31" t="s">
        <v>9391</v>
      </c>
      <c r="J662" s="31" t="s">
        <v>3598</v>
      </c>
      <c r="K662" s="31" t="s">
        <v>9396</v>
      </c>
      <c r="L662" s="33" t="b">
        <v>0</v>
      </c>
      <c r="M662" s="34">
        <v>44707.482810069399</v>
      </c>
      <c r="N662" s="31" t="s">
        <v>9369</v>
      </c>
      <c r="O662" s="1" t="s">
        <v>4586</v>
      </c>
    </row>
    <row r="663" spans="1:15" x14ac:dyDescent="0.25">
      <c r="A663" s="31" t="s">
        <v>10776</v>
      </c>
      <c r="B663" s="31" t="s">
        <v>9389</v>
      </c>
      <c r="C663" s="31" t="s">
        <v>10777</v>
      </c>
      <c r="D663" s="31" t="s">
        <v>9348</v>
      </c>
      <c r="E663" s="31"/>
      <c r="F663" s="31"/>
      <c r="G663" s="31"/>
      <c r="H663" s="32"/>
      <c r="I663" s="31" t="s">
        <v>9391</v>
      </c>
      <c r="J663" s="31" t="s">
        <v>3598</v>
      </c>
      <c r="K663" s="31" t="s">
        <v>9392</v>
      </c>
      <c r="L663" s="33" t="b">
        <v>0</v>
      </c>
      <c r="M663" s="34">
        <v>44707.6572310185</v>
      </c>
      <c r="N663" s="31" t="s">
        <v>9369</v>
      </c>
      <c r="O663" s="1" t="s">
        <v>13820</v>
      </c>
    </row>
    <row r="664" spans="1:15" x14ac:dyDescent="0.25">
      <c r="A664" s="31" t="s">
        <v>10778</v>
      </c>
      <c r="B664" s="31" t="s">
        <v>9394</v>
      </c>
      <c r="C664" s="31" t="s">
        <v>10779</v>
      </c>
      <c r="D664" s="31" t="s">
        <v>9348</v>
      </c>
      <c r="E664" s="31"/>
      <c r="F664" s="31"/>
      <c r="G664" s="31"/>
      <c r="H664" s="32"/>
      <c r="I664" s="31" t="s">
        <v>9399</v>
      </c>
      <c r="J664" s="31" t="s">
        <v>3598</v>
      </c>
      <c r="K664" s="31" t="s">
        <v>9455</v>
      </c>
      <c r="L664" s="33" t="b">
        <v>0</v>
      </c>
      <c r="M664" s="34">
        <v>44702.646661886603</v>
      </c>
      <c r="N664" s="31" t="s">
        <v>9369</v>
      </c>
      <c r="O664" s="1" t="s">
        <v>13821</v>
      </c>
    </row>
    <row r="665" spans="1:15" ht="31.5" x14ac:dyDescent="0.25">
      <c r="A665" s="31" t="s">
        <v>10780</v>
      </c>
      <c r="B665" s="31" t="s">
        <v>9394</v>
      </c>
      <c r="C665" s="35" t="s">
        <v>10781</v>
      </c>
      <c r="D665" s="31" t="s">
        <v>9348</v>
      </c>
      <c r="E665" s="31"/>
      <c r="F665" s="31"/>
      <c r="G665" s="31"/>
      <c r="H665" s="32"/>
      <c r="I665" s="31" t="s">
        <v>9391</v>
      </c>
      <c r="J665" s="31" t="s">
        <v>3598</v>
      </c>
      <c r="K665" s="31" t="s">
        <v>9443</v>
      </c>
      <c r="L665" s="33" t="b">
        <v>0</v>
      </c>
      <c r="M665" s="34">
        <v>44707.416778391198</v>
      </c>
      <c r="N665" s="31" t="s">
        <v>9369</v>
      </c>
      <c r="O665" s="1" t="s">
        <v>13822</v>
      </c>
    </row>
    <row r="666" spans="1:15" x14ac:dyDescent="0.25">
      <c r="A666" s="31" t="s">
        <v>10782</v>
      </c>
      <c r="B666" s="31" t="s">
        <v>9394</v>
      </c>
      <c r="C666" s="31" t="s">
        <v>10783</v>
      </c>
      <c r="D666" s="31" t="s">
        <v>9348</v>
      </c>
      <c r="E666" s="31"/>
      <c r="F666" s="31"/>
      <c r="G666" s="31"/>
      <c r="H666" s="32"/>
      <c r="I666" s="31" t="s">
        <v>9405</v>
      </c>
      <c r="J666" s="31" t="s">
        <v>3598</v>
      </c>
      <c r="K666" s="31" t="s">
        <v>9469</v>
      </c>
      <c r="L666" s="33" t="b">
        <v>0</v>
      </c>
      <c r="M666" s="34">
        <v>44704.551533333302</v>
      </c>
      <c r="N666" s="31" t="s">
        <v>9369</v>
      </c>
      <c r="O666" s="1" t="s">
        <v>6251</v>
      </c>
    </row>
    <row r="667" spans="1:15" x14ac:dyDescent="0.25">
      <c r="A667" s="31" t="s">
        <v>10784</v>
      </c>
      <c r="B667" s="31" t="s">
        <v>9389</v>
      </c>
      <c r="C667" s="31" t="s">
        <v>10785</v>
      </c>
      <c r="D667" s="31" t="s">
        <v>9348</v>
      </c>
      <c r="E667" s="31"/>
      <c r="F667" s="31"/>
      <c r="G667" s="31"/>
      <c r="H667" s="32"/>
      <c r="I667" s="31" t="s">
        <v>9391</v>
      </c>
      <c r="J667" s="31" t="s">
        <v>3598</v>
      </c>
      <c r="K667" s="31" t="s">
        <v>9392</v>
      </c>
      <c r="L667" s="33" t="b">
        <v>0</v>
      </c>
      <c r="M667" s="34">
        <v>44707.657387812498</v>
      </c>
      <c r="N667" s="31" t="s">
        <v>9369</v>
      </c>
      <c r="O667" s="1" t="s">
        <v>13823</v>
      </c>
    </row>
    <row r="668" spans="1:15" x14ac:dyDescent="0.25">
      <c r="A668" s="31" t="s">
        <v>10786</v>
      </c>
      <c r="B668" s="31" t="s">
        <v>9394</v>
      </c>
      <c r="C668" s="31" t="s">
        <v>10787</v>
      </c>
      <c r="D668" s="31" t="s">
        <v>9348</v>
      </c>
      <c r="E668" s="31"/>
      <c r="F668" s="31"/>
      <c r="G668" s="31"/>
      <c r="H668" s="32"/>
      <c r="I668" s="31" t="s">
        <v>9391</v>
      </c>
      <c r="J668" s="31" t="s">
        <v>3598</v>
      </c>
      <c r="K668" s="31" t="s">
        <v>9466</v>
      </c>
      <c r="L668" s="33" t="b">
        <v>0</v>
      </c>
      <c r="M668" s="34">
        <v>44705.617114155102</v>
      </c>
      <c r="N668" s="31" t="s">
        <v>9369</v>
      </c>
      <c r="O668" s="1" t="s">
        <v>13824</v>
      </c>
    </row>
    <row r="669" spans="1:15" x14ac:dyDescent="0.25">
      <c r="A669" s="31" t="s">
        <v>10788</v>
      </c>
      <c r="B669" s="31" t="s">
        <v>9394</v>
      </c>
      <c r="C669" s="31" t="s">
        <v>10789</v>
      </c>
      <c r="D669" s="31" t="s">
        <v>9348</v>
      </c>
      <c r="E669" s="31"/>
      <c r="F669" s="31"/>
      <c r="G669" s="31"/>
      <c r="H669" s="32"/>
      <c r="I669" s="31" t="s">
        <v>9405</v>
      </c>
      <c r="J669" s="31" t="s">
        <v>3598</v>
      </c>
      <c r="K669" s="31" t="s">
        <v>9469</v>
      </c>
      <c r="L669" s="33" t="b">
        <v>0</v>
      </c>
      <c r="M669" s="34">
        <v>44704.554222951403</v>
      </c>
      <c r="N669" s="31" t="s">
        <v>9369</v>
      </c>
      <c r="O669" s="1" t="s">
        <v>7367</v>
      </c>
    </row>
    <row r="670" spans="1:15" x14ac:dyDescent="0.25">
      <c r="A670" s="31" t="s">
        <v>10790</v>
      </c>
      <c r="B670" s="31" t="s">
        <v>9371</v>
      </c>
      <c r="C670" s="31" t="s">
        <v>10791</v>
      </c>
      <c r="D670" s="31" t="s">
        <v>9344</v>
      </c>
      <c r="E670" s="31" t="s">
        <v>37</v>
      </c>
      <c r="F670" s="31"/>
      <c r="G670" s="31"/>
      <c r="H670" s="32">
        <v>60</v>
      </c>
      <c r="I670" s="31" t="s">
        <v>9446</v>
      </c>
      <c r="J670" s="31" t="s">
        <v>3801</v>
      </c>
      <c r="K670" s="31" t="s">
        <v>9516</v>
      </c>
      <c r="L670" s="33" t="b">
        <v>0</v>
      </c>
      <c r="M670" s="34">
        <v>44715.716001655099</v>
      </c>
      <c r="N670" s="31" t="s">
        <v>39</v>
      </c>
      <c r="O670" s="1" t="s">
        <v>4271</v>
      </c>
    </row>
    <row r="671" spans="1:15" x14ac:dyDescent="0.25">
      <c r="A671" s="31" t="s">
        <v>10792</v>
      </c>
      <c r="B671" s="31" t="s">
        <v>9385</v>
      </c>
      <c r="C671" s="31" t="s">
        <v>10793</v>
      </c>
      <c r="D671" s="31" t="s">
        <v>9344</v>
      </c>
      <c r="E671" s="31" t="s">
        <v>37</v>
      </c>
      <c r="F671" s="31"/>
      <c r="G671" s="31"/>
      <c r="H671" s="32">
        <v>60</v>
      </c>
      <c r="I671" s="31" t="s">
        <v>9361</v>
      </c>
      <c r="J671" s="31" t="s">
        <v>3801</v>
      </c>
      <c r="K671" s="31" t="s">
        <v>9387</v>
      </c>
      <c r="L671" s="33" t="b">
        <v>0</v>
      </c>
      <c r="M671" s="34">
        <v>44729.6165295139</v>
      </c>
      <c r="N671" s="31" t="s">
        <v>39</v>
      </c>
      <c r="O671" s="1" t="s">
        <v>5315</v>
      </c>
    </row>
    <row r="672" spans="1:15" ht="21" x14ac:dyDescent="0.25">
      <c r="A672" s="31" t="s">
        <v>10794</v>
      </c>
      <c r="B672" s="31" t="s">
        <v>9389</v>
      </c>
      <c r="C672" s="35" t="s">
        <v>10795</v>
      </c>
      <c r="D672" s="31" t="s">
        <v>9348</v>
      </c>
      <c r="E672" s="31"/>
      <c r="F672" s="31"/>
      <c r="G672" s="31"/>
      <c r="H672" s="32"/>
      <c r="I672" s="31" t="s">
        <v>9391</v>
      </c>
      <c r="J672" s="31" t="s">
        <v>3598</v>
      </c>
      <c r="K672" s="31" t="s">
        <v>9438</v>
      </c>
      <c r="L672" s="33" t="b">
        <v>0</v>
      </c>
      <c r="M672" s="34">
        <v>44709.444317280097</v>
      </c>
      <c r="N672" s="31" t="s">
        <v>9369</v>
      </c>
      <c r="O672" s="1" t="s">
        <v>5765</v>
      </c>
    </row>
    <row r="673" spans="1:15" x14ac:dyDescent="0.25">
      <c r="A673" s="31" t="s">
        <v>10796</v>
      </c>
      <c r="B673" s="31" t="s">
        <v>9394</v>
      </c>
      <c r="C673" s="31" t="s">
        <v>10797</v>
      </c>
      <c r="D673" s="31" t="s">
        <v>9348</v>
      </c>
      <c r="E673" s="31"/>
      <c r="F673" s="31"/>
      <c r="G673" s="31"/>
      <c r="H673" s="32"/>
      <c r="I673" s="31" t="s">
        <v>9391</v>
      </c>
      <c r="J673" s="31" t="s">
        <v>3598</v>
      </c>
      <c r="K673" s="31" t="s">
        <v>9412</v>
      </c>
      <c r="L673" s="33" t="b">
        <v>0</v>
      </c>
      <c r="M673" s="34">
        <v>44704.332677083301</v>
      </c>
      <c r="N673" s="31" t="s">
        <v>9369</v>
      </c>
      <c r="O673" s="1" t="s">
        <v>5328</v>
      </c>
    </row>
    <row r="674" spans="1:15" x14ac:dyDescent="0.25">
      <c r="A674" s="31" t="s">
        <v>10798</v>
      </c>
      <c r="B674" s="31" t="s">
        <v>9385</v>
      </c>
      <c r="C674" s="31" t="s">
        <v>10799</v>
      </c>
      <c r="D674" s="31" t="s">
        <v>9344</v>
      </c>
      <c r="E674" s="31" t="s">
        <v>37</v>
      </c>
      <c r="F674" s="31"/>
      <c r="G674" s="31"/>
      <c r="H674" s="32">
        <v>60</v>
      </c>
      <c r="I674" s="31" t="s">
        <v>9377</v>
      </c>
      <c r="J674" s="31" t="s">
        <v>3801</v>
      </c>
      <c r="K674" s="31" t="s">
        <v>9450</v>
      </c>
      <c r="L674" s="33" t="b">
        <v>0</v>
      </c>
      <c r="M674" s="34">
        <v>44715.351887881901</v>
      </c>
      <c r="N674" s="31" t="s">
        <v>39</v>
      </c>
      <c r="O674" s="1" t="s">
        <v>6442</v>
      </c>
    </row>
    <row r="675" spans="1:15" x14ac:dyDescent="0.25">
      <c r="A675" s="31" t="s">
        <v>10800</v>
      </c>
      <c r="B675" s="31" t="s">
        <v>9371</v>
      </c>
      <c r="C675" s="31" t="s">
        <v>10801</v>
      </c>
      <c r="D675" s="31" t="s">
        <v>9344</v>
      </c>
      <c r="E675" s="31" t="s">
        <v>37</v>
      </c>
      <c r="F675" s="31"/>
      <c r="G675" s="31"/>
      <c r="H675" s="32">
        <v>60</v>
      </c>
      <c r="I675" s="31" t="s">
        <v>9446</v>
      </c>
      <c r="J675" s="31" t="s">
        <v>3801</v>
      </c>
      <c r="K675" s="31" t="s">
        <v>9373</v>
      </c>
      <c r="L675" s="33" t="b">
        <v>0</v>
      </c>
      <c r="M675" s="34">
        <v>44750.333404432902</v>
      </c>
      <c r="N675" s="31" t="s">
        <v>39</v>
      </c>
      <c r="O675" s="1" t="s">
        <v>6002</v>
      </c>
    </row>
    <row r="676" spans="1:15" x14ac:dyDescent="0.25">
      <c r="A676" s="31" t="s">
        <v>10802</v>
      </c>
      <c r="B676" s="31" t="s">
        <v>9394</v>
      </c>
      <c r="C676" s="31" t="s">
        <v>10803</v>
      </c>
      <c r="D676" s="31" t="s">
        <v>9348</v>
      </c>
      <c r="E676" s="31"/>
      <c r="F676" s="31"/>
      <c r="G676" s="31"/>
      <c r="H676" s="32"/>
      <c r="I676" s="31" t="s">
        <v>9391</v>
      </c>
      <c r="J676" s="31" t="s">
        <v>3598</v>
      </c>
      <c r="K676" s="31" t="s">
        <v>9466</v>
      </c>
      <c r="L676" s="33" t="b">
        <v>0</v>
      </c>
      <c r="M676" s="34">
        <v>44705.6173549421</v>
      </c>
      <c r="N676" s="31" t="s">
        <v>9369</v>
      </c>
      <c r="O676" s="1" t="s">
        <v>13825</v>
      </c>
    </row>
    <row r="677" spans="1:15" x14ac:dyDescent="0.25">
      <c r="A677" s="31" t="s">
        <v>10804</v>
      </c>
      <c r="B677" s="31" t="s">
        <v>9385</v>
      </c>
      <c r="C677" s="31" t="s">
        <v>10805</v>
      </c>
      <c r="D677" s="31" t="s">
        <v>9344</v>
      </c>
      <c r="E677" s="31" t="s">
        <v>37</v>
      </c>
      <c r="F677" s="31"/>
      <c r="G677" s="31"/>
      <c r="H677" s="32">
        <v>60</v>
      </c>
      <c r="I677" s="31" t="s">
        <v>9377</v>
      </c>
      <c r="J677" s="31" t="s">
        <v>3801</v>
      </c>
      <c r="K677" s="31" t="s">
        <v>9450</v>
      </c>
      <c r="L677" s="33" t="b">
        <v>0</v>
      </c>
      <c r="M677" s="34">
        <v>44725.610973344898</v>
      </c>
      <c r="N677" s="31" t="s">
        <v>39</v>
      </c>
      <c r="O677" s="1" t="s">
        <v>4819</v>
      </c>
    </row>
    <row r="678" spans="1:15" x14ac:dyDescent="0.25">
      <c r="A678" s="31" t="s">
        <v>10806</v>
      </c>
      <c r="B678" s="31" t="s">
        <v>9410</v>
      </c>
      <c r="C678" s="31" t="s">
        <v>10807</v>
      </c>
      <c r="D678" s="31" t="s">
        <v>9348</v>
      </c>
      <c r="E678" s="31"/>
      <c r="F678" s="31"/>
      <c r="G678" s="31"/>
      <c r="H678" s="32"/>
      <c r="I678" s="31" t="s">
        <v>9405</v>
      </c>
      <c r="J678" s="31" t="s">
        <v>3598</v>
      </c>
      <c r="K678" s="31" t="s">
        <v>9529</v>
      </c>
      <c r="L678" s="33" t="b">
        <v>0</v>
      </c>
      <c r="M678" s="34">
        <v>44704.592338044</v>
      </c>
      <c r="N678" s="31" t="s">
        <v>9369</v>
      </c>
      <c r="O678" s="1" t="s">
        <v>13826</v>
      </c>
    </row>
    <row r="679" spans="1:15" x14ac:dyDescent="0.25">
      <c r="A679" s="31" t="s">
        <v>10808</v>
      </c>
      <c r="B679" s="31" t="s">
        <v>9410</v>
      </c>
      <c r="C679" s="31" t="s">
        <v>10809</v>
      </c>
      <c r="D679" s="31" t="s">
        <v>9348</v>
      </c>
      <c r="E679" s="31"/>
      <c r="F679" s="31"/>
      <c r="G679" s="31"/>
      <c r="H679" s="32"/>
      <c r="I679" s="31" t="s">
        <v>9405</v>
      </c>
      <c r="J679" s="31" t="s">
        <v>3598</v>
      </c>
      <c r="K679" s="31" t="s">
        <v>9529</v>
      </c>
      <c r="L679" s="33" t="b">
        <v>0</v>
      </c>
      <c r="M679" s="34">
        <v>44704.592668946803</v>
      </c>
      <c r="N679" s="31" t="s">
        <v>9369</v>
      </c>
      <c r="O679" s="1" t="s">
        <v>5501</v>
      </c>
    </row>
    <row r="680" spans="1:15" x14ac:dyDescent="0.25">
      <c r="A680" s="31" t="s">
        <v>10810</v>
      </c>
      <c r="B680" s="31" t="s">
        <v>9394</v>
      </c>
      <c r="C680" s="31" t="s">
        <v>10811</v>
      </c>
      <c r="D680" s="31" t="s">
        <v>9348</v>
      </c>
      <c r="E680" s="31"/>
      <c r="F680" s="31"/>
      <c r="G680" s="31"/>
      <c r="H680" s="32"/>
      <c r="I680" s="31" t="s">
        <v>9399</v>
      </c>
      <c r="J680" s="31" t="s">
        <v>3598</v>
      </c>
      <c r="K680" s="31" t="s">
        <v>9484</v>
      </c>
      <c r="L680" s="33" t="b">
        <v>0</v>
      </c>
      <c r="M680" s="34">
        <v>44707.647750115699</v>
      </c>
      <c r="N680" s="31" t="s">
        <v>9369</v>
      </c>
      <c r="O680" s="1" t="s">
        <v>6282</v>
      </c>
    </row>
    <row r="681" spans="1:15" x14ac:dyDescent="0.25">
      <c r="A681" s="31" t="s">
        <v>10812</v>
      </c>
      <c r="B681" s="31" t="s">
        <v>9410</v>
      </c>
      <c r="C681" s="31" t="s">
        <v>10813</v>
      </c>
      <c r="D681" s="31" t="s">
        <v>9348</v>
      </c>
      <c r="E681" s="31"/>
      <c r="F681" s="31"/>
      <c r="G681" s="31"/>
      <c r="H681" s="32"/>
      <c r="I681" s="31" t="s">
        <v>9405</v>
      </c>
      <c r="J681" s="31" t="s">
        <v>3598</v>
      </c>
      <c r="K681" s="31" t="s">
        <v>9529</v>
      </c>
      <c r="L681" s="33" t="b">
        <v>0</v>
      </c>
      <c r="M681" s="34">
        <v>44704.592986840296</v>
      </c>
      <c r="N681" s="31" t="s">
        <v>9369</v>
      </c>
      <c r="O681" s="1" t="s">
        <v>13827</v>
      </c>
    </row>
    <row r="682" spans="1:15" x14ac:dyDescent="0.25">
      <c r="A682" s="31" t="s">
        <v>10814</v>
      </c>
      <c r="B682" s="31" t="s">
        <v>9410</v>
      </c>
      <c r="C682" s="31" t="s">
        <v>10815</v>
      </c>
      <c r="D682" s="31" t="s">
        <v>9348</v>
      </c>
      <c r="E682" s="31"/>
      <c r="F682" s="31"/>
      <c r="G682" s="31"/>
      <c r="H682" s="32"/>
      <c r="I682" s="31" t="s">
        <v>9405</v>
      </c>
      <c r="J682" s="31" t="s">
        <v>3598</v>
      </c>
      <c r="K682" s="31" t="s">
        <v>9529</v>
      </c>
      <c r="L682" s="33" t="b">
        <v>0</v>
      </c>
      <c r="M682" s="34">
        <v>44704.591970289403</v>
      </c>
      <c r="N682" s="31" t="s">
        <v>9369</v>
      </c>
      <c r="O682" s="1" t="s">
        <v>13828</v>
      </c>
    </row>
    <row r="683" spans="1:15" x14ac:dyDescent="0.25">
      <c r="A683" s="31" t="s">
        <v>10816</v>
      </c>
      <c r="B683" s="31" t="s">
        <v>9389</v>
      </c>
      <c r="C683" s="31" t="s">
        <v>10817</v>
      </c>
      <c r="D683" s="31" t="s">
        <v>9348</v>
      </c>
      <c r="E683" s="31"/>
      <c r="F683" s="31"/>
      <c r="G683" s="31"/>
      <c r="H683" s="32"/>
      <c r="I683" s="31" t="s">
        <v>9399</v>
      </c>
      <c r="J683" s="31" t="s">
        <v>3598</v>
      </c>
      <c r="K683" s="31" t="s">
        <v>9913</v>
      </c>
      <c r="L683" s="33" t="b">
        <v>0</v>
      </c>
      <c r="M683" s="34">
        <v>44704.580471261601</v>
      </c>
      <c r="N683" s="31" t="s">
        <v>9369</v>
      </c>
      <c r="O683" s="1" t="s">
        <v>13829</v>
      </c>
    </row>
    <row r="684" spans="1:15" ht="21" x14ac:dyDescent="0.25">
      <c r="A684" s="31" t="s">
        <v>10818</v>
      </c>
      <c r="B684" s="31" t="s">
        <v>9389</v>
      </c>
      <c r="C684" s="35" t="s">
        <v>10819</v>
      </c>
      <c r="D684" s="31" t="s">
        <v>9348</v>
      </c>
      <c r="E684" s="31"/>
      <c r="F684" s="31"/>
      <c r="G684" s="31"/>
      <c r="H684" s="32"/>
      <c r="I684" s="31" t="s">
        <v>9391</v>
      </c>
      <c r="J684" s="31" t="s">
        <v>3598</v>
      </c>
      <c r="K684" s="31" t="s">
        <v>9443</v>
      </c>
      <c r="L684" s="33" t="b">
        <v>0</v>
      </c>
      <c r="M684" s="34">
        <v>44707.417136608798</v>
      </c>
      <c r="N684" s="31" t="s">
        <v>9369</v>
      </c>
      <c r="O684" s="1" t="s">
        <v>4725</v>
      </c>
    </row>
    <row r="685" spans="1:15" x14ac:dyDescent="0.25">
      <c r="A685" s="31" t="s">
        <v>10820</v>
      </c>
      <c r="B685" s="31" t="s">
        <v>9394</v>
      </c>
      <c r="C685" s="31" t="s">
        <v>10821</v>
      </c>
      <c r="D685" s="31" t="s">
        <v>9348</v>
      </c>
      <c r="E685" s="31"/>
      <c r="F685" s="31"/>
      <c r="G685" s="31"/>
      <c r="H685" s="32"/>
      <c r="I685" s="31" t="s">
        <v>9405</v>
      </c>
      <c r="J685" s="31" t="s">
        <v>3598</v>
      </c>
      <c r="K685" s="31" t="s">
        <v>9406</v>
      </c>
      <c r="L685" s="33" t="b">
        <v>0</v>
      </c>
      <c r="M685" s="34">
        <v>44704.444449965296</v>
      </c>
      <c r="N685" s="31" t="s">
        <v>9369</v>
      </c>
      <c r="O685" s="1" t="s">
        <v>7342</v>
      </c>
    </row>
    <row r="686" spans="1:15" x14ac:dyDescent="0.25">
      <c r="A686" s="31" t="s">
        <v>10822</v>
      </c>
      <c r="B686" s="31" t="s">
        <v>9394</v>
      </c>
      <c r="C686" s="31" t="s">
        <v>10823</v>
      </c>
      <c r="D686" s="31" t="s">
        <v>9348</v>
      </c>
      <c r="E686" s="31"/>
      <c r="F686" s="31"/>
      <c r="G686" s="31"/>
      <c r="H686" s="32"/>
      <c r="I686" s="31" t="s">
        <v>9391</v>
      </c>
      <c r="J686" s="31" t="s">
        <v>3598</v>
      </c>
      <c r="K686" s="31" t="s">
        <v>9466</v>
      </c>
      <c r="L686" s="33" t="b">
        <v>0</v>
      </c>
      <c r="M686" s="34">
        <v>44706.726982557899</v>
      </c>
      <c r="N686" s="31" t="s">
        <v>9369</v>
      </c>
      <c r="O686" s="1" t="s">
        <v>6017</v>
      </c>
    </row>
    <row r="687" spans="1:15" x14ac:dyDescent="0.25">
      <c r="A687" s="31" t="s">
        <v>10824</v>
      </c>
      <c r="B687" s="31" t="s">
        <v>9394</v>
      </c>
      <c r="C687" s="31" t="s">
        <v>10825</v>
      </c>
      <c r="D687" s="31" t="s">
        <v>9348</v>
      </c>
      <c r="E687" s="31"/>
      <c r="F687" s="31"/>
      <c r="G687" s="31"/>
      <c r="H687" s="32"/>
      <c r="I687" s="31" t="s">
        <v>9391</v>
      </c>
      <c r="J687" s="31" t="s">
        <v>3598</v>
      </c>
      <c r="K687" s="31" t="s">
        <v>9443</v>
      </c>
      <c r="L687" s="33" t="b">
        <v>0</v>
      </c>
      <c r="M687" s="34">
        <v>44707.416974340304</v>
      </c>
      <c r="N687" s="31" t="s">
        <v>9369</v>
      </c>
      <c r="O687" s="1" t="s">
        <v>13830</v>
      </c>
    </row>
    <row r="688" spans="1:15" x14ac:dyDescent="0.25">
      <c r="A688" s="31" t="s">
        <v>10826</v>
      </c>
      <c r="B688" s="31" t="s">
        <v>9385</v>
      </c>
      <c r="C688" s="31" t="s">
        <v>10827</v>
      </c>
      <c r="D688" s="31" t="s">
        <v>9344</v>
      </c>
      <c r="E688" s="31" t="s">
        <v>37</v>
      </c>
      <c r="F688" s="31"/>
      <c r="G688" s="31"/>
      <c r="H688" s="32">
        <v>60</v>
      </c>
      <c r="I688" s="31" t="s">
        <v>9377</v>
      </c>
      <c r="J688" s="31" t="s">
        <v>3801</v>
      </c>
      <c r="K688" s="31" t="s">
        <v>9563</v>
      </c>
      <c r="L688" s="33" t="b">
        <v>0</v>
      </c>
      <c r="M688" s="34">
        <v>44719.487440011602</v>
      </c>
      <c r="N688" s="31" t="s">
        <v>39</v>
      </c>
      <c r="O688" s="1" t="s">
        <v>5337</v>
      </c>
    </row>
    <row r="689" spans="1:15" x14ac:dyDescent="0.25">
      <c r="A689" s="31" t="s">
        <v>10828</v>
      </c>
      <c r="B689" s="31" t="s">
        <v>9385</v>
      </c>
      <c r="C689" s="31" t="s">
        <v>10829</v>
      </c>
      <c r="D689" s="31" t="s">
        <v>9344</v>
      </c>
      <c r="E689" s="31" t="s">
        <v>37</v>
      </c>
      <c r="F689" s="31"/>
      <c r="G689" s="31"/>
      <c r="H689" s="32">
        <v>60</v>
      </c>
      <c r="I689" s="31" t="s">
        <v>9446</v>
      </c>
      <c r="J689" s="31" t="s">
        <v>3801</v>
      </c>
      <c r="K689" s="31" t="s">
        <v>9447</v>
      </c>
      <c r="L689" s="33" t="b">
        <v>0</v>
      </c>
      <c r="M689" s="34">
        <v>44765.692667557902</v>
      </c>
      <c r="N689" s="31" t="s">
        <v>39</v>
      </c>
      <c r="O689" s="1" t="s">
        <v>13831</v>
      </c>
    </row>
    <row r="690" spans="1:15" x14ac:dyDescent="0.25">
      <c r="A690" s="31" t="s">
        <v>10830</v>
      </c>
      <c r="B690" s="31" t="s">
        <v>9971</v>
      </c>
      <c r="C690" s="31" t="s">
        <v>10831</v>
      </c>
      <c r="D690" s="31" t="s">
        <v>9344</v>
      </c>
      <c r="E690" s="31" t="s">
        <v>37</v>
      </c>
      <c r="F690" s="31"/>
      <c r="G690" s="31"/>
      <c r="H690" s="32">
        <v>60</v>
      </c>
      <c r="I690" s="31" t="s">
        <v>9377</v>
      </c>
      <c r="J690" s="31" t="s">
        <v>3801</v>
      </c>
      <c r="K690" s="31" t="s">
        <v>9563</v>
      </c>
      <c r="L690" s="33" t="b">
        <v>0</v>
      </c>
      <c r="M690" s="34">
        <v>44725.710866169</v>
      </c>
      <c r="N690" s="31" t="s">
        <v>39</v>
      </c>
      <c r="O690" s="1" t="s">
        <v>5554</v>
      </c>
    </row>
    <row r="691" spans="1:15" x14ac:dyDescent="0.25">
      <c r="A691" s="31" t="s">
        <v>10832</v>
      </c>
      <c r="B691" s="31" t="s">
        <v>9385</v>
      </c>
      <c r="C691" s="31" t="s">
        <v>10833</v>
      </c>
      <c r="D691" s="31" t="s">
        <v>9344</v>
      </c>
      <c r="E691" s="31" t="s">
        <v>37</v>
      </c>
      <c r="F691" s="31"/>
      <c r="G691" s="31"/>
      <c r="H691" s="32">
        <v>60</v>
      </c>
      <c r="I691" s="31" t="s">
        <v>9377</v>
      </c>
      <c r="J691" s="31" t="s">
        <v>3801</v>
      </c>
      <c r="K691" s="31" t="s">
        <v>9387</v>
      </c>
      <c r="L691" s="33" t="b">
        <v>0</v>
      </c>
      <c r="M691" s="34">
        <v>44718.5006069097</v>
      </c>
      <c r="N691" s="31" t="s">
        <v>39</v>
      </c>
      <c r="O691" s="1" t="s">
        <v>13832</v>
      </c>
    </row>
    <row r="692" spans="1:15" x14ac:dyDescent="0.25">
      <c r="A692" s="31" t="s">
        <v>10834</v>
      </c>
      <c r="B692" s="31" t="s">
        <v>9389</v>
      </c>
      <c r="C692" s="31" t="s">
        <v>10835</v>
      </c>
      <c r="D692" s="31" t="s">
        <v>9348</v>
      </c>
      <c r="E692" s="31"/>
      <c r="F692" s="31"/>
      <c r="G692" s="31"/>
      <c r="H692" s="32"/>
      <c r="I692" s="31" t="s">
        <v>9391</v>
      </c>
      <c r="J692" s="31" t="s">
        <v>3598</v>
      </c>
      <c r="K692" s="31" t="s">
        <v>9392</v>
      </c>
      <c r="L692" s="33" t="b">
        <v>0</v>
      </c>
      <c r="M692" s="34">
        <v>44707.658929826401</v>
      </c>
      <c r="N692" s="31" t="s">
        <v>9369</v>
      </c>
      <c r="O692" s="1" t="s">
        <v>5378</v>
      </c>
    </row>
    <row r="693" spans="1:15" x14ac:dyDescent="0.25">
      <c r="A693" s="31" t="s">
        <v>10836</v>
      </c>
      <c r="B693" s="31" t="s">
        <v>9385</v>
      </c>
      <c r="C693" s="31" t="s">
        <v>10837</v>
      </c>
      <c r="D693" s="31" t="s">
        <v>9344</v>
      </c>
      <c r="E693" s="31" t="s">
        <v>37</v>
      </c>
      <c r="F693" s="31"/>
      <c r="G693" s="31"/>
      <c r="H693" s="32">
        <v>60</v>
      </c>
      <c r="I693" s="31" t="s">
        <v>9446</v>
      </c>
      <c r="J693" s="31" t="s">
        <v>3801</v>
      </c>
      <c r="K693" s="31" t="s">
        <v>9447</v>
      </c>
      <c r="L693" s="33" t="b">
        <v>0</v>
      </c>
      <c r="M693" s="34">
        <v>44765.643117824096</v>
      </c>
      <c r="N693" s="31" t="s">
        <v>39</v>
      </c>
      <c r="O693" s="1" t="s">
        <v>13833</v>
      </c>
    </row>
    <row r="694" spans="1:15" ht="31.5" x14ac:dyDescent="0.25">
      <c r="A694" s="31" t="s">
        <v>10838</v>
      </c>
      <c r="B694" s="31" t="s">
        <v>9394</v>
      </c>
      <c r="C694" s="35" t="s">
        <v>10839</v>
      </c>
      <c r="D694" s="31" t="s">
        <v>9348</v>
      </c>
      <c r="E694" s="31"/>
      <c r="F694" s="31"/>
      <c r="G694" s="31"/>
      <c r="H694" s="32"/>
      <c r="I694" s="31" t="s">
        <v>9405</v>
      </c>
      <c r="J694" s="31" t="s">
        <v>3598</v>
      </c>
      <c r="K694" s="31" t="s">
        <v>9469</v>
      </c>
      <c r="L694" s="33" t="b">
        <v>0</v>
      </c>
      <c r="M694" s="34">
        <v>44704.553105787003</v>
      </c>
      <c r="N694" s="31" t="s">
        <v>9369</v>
      </c>
      <c r="O694" s="1" t="s">
        <v>13834</v>
      </c>
    </row>
    <row r="695" spans="1:15" x14ac:dyDescent="0.25">
      <c r="A695" s="31" t="s">
        <v>10840</v>
      </c>
      <c r="B695" s="31" t="s">
        <v>9410</v>
      </c>
      <c r="C695" s="31" t="s">
        <v>10841</v>
      </c>
      <c r="D695" s="31" t="s">
        <v>9348</v>
      </c>
      <c r="E695" s="31"/>
      <c r="F695" s="31"/>
      <c r="G695" s="31"/>
      <c r="H695" s="32"/>
      <c r="I695" s="31" t="s">
        <v>9405</v>
      </c>
      <c r="J695" s="31" t="s">
        <v>3598</v>
      </c>
      <c r="K695" s="31" t="s">
        <v>9529</v>
      </c>
      <c r="L695" s="33" t="b">
        <v>0</v>
      </c>
      <c r="M695" s="34">
        <v>44704.5933602199</v>
      </c>
      <c r="N695" s="31" t="s">
        <v>9369</v>
      </c>
      <c r="O695" s="1" t="s">
        <v>4304</v>
      </c>
    </row>
    <row r="696" spans="1:15" x14ac:dyDescent="0.25">
      <c r="A696" s="31" t="s">
        <v>10842</v>
      </c>
      <c r="B696" s="31" t="s">
        <v>9410</v>
      </c>
      <c r="C696" s="31" t="s">
        <v>10843</v>
      </c>
      <c r="D696" s="31" t="s">
        <v>9348</v>
      </c>
      <c r="E696" s="31"/>
      <c r="F696" s="31"/>
      <c r="G696" s="31"/>
      <c r="H696" s="32"/>
      <c r="I696" s="31" t="s">
        <v>9405</v>
      </c>
      <c r="J696" s="31" t="s">
        <v>3598</v>
      </c>
      <c r="K696" s="31" t="s">
        <v>9529</v>
      </c>
      <c r="L696" s="33" t="b">
        <v>0</v>
      </c>
      <c r="M696" s="34">
        <v>44704.596946643498</v>
      </c>
      <c r="N696" s="31" t="s">
        <v>9369</v>
      </c>
      <c r="O696" s="1" t="s">
        <v>13835</v>
      </c>
    </row>
    <row r="697" spans="1:15" x14ac:dyDescent="0.25">
      <c r="A697" s="31" t="s">
        <v>10844</v>
      </c>
      <c r="B697" s="31" t="s">
        <v>9389</v>
      </c>
      <c r="C697" s="31" t="s">
        <v>10845</v>
      </c>
      <c r="D697" s="31" t="s">
        <v>9348</v>
      </c>
      <c r="E697" s="31"/>
      <c r="F697" s="31"/>
      <c r="G697" s="31"/>
      <c r="H697" s="32"/>
      <c r="I697" s="31" t="s">
        <v>9391</v>
      </c>
      <c r="J697" s="31" t="s">
        <v>3598</v>
      </c>
      <c r="K697" s="31" t="s">
        <v>9438</v>
      </c>
      <c r="L697" s="33" t="b">
        <v>0</v>
      </c>
      <c r="M697" s="34">
        <v>44709.444545138897</v>
      </c>
      <c r="N697" s="31" t="s">
        <v>9369</v>
      </c>
      <c r="O697" s="1" t="s">
        <v>13836</v>
      </c>
    </row>
    <row r="698" spans="1:15" x14ac:dyDescent="0.25">
      <c r="A698" s="31" t="s">
        <v>10846</v>
      </c>
      <c r="B698" s="31" t="s">
        <v>9385</v>
      </c>
      <c r="C698" s="31" t="s">
        <v>10847</v>
      </c>
      <c r="D698" s="31" t="s">
        <v>9344</v>
      </c>
      <c r="E698" s="31" t="s">
        <v>37</v>
      </c>
      <c r="F698" s="31"/>
      <c r="G698" s="31"/>
      <c r="H698" s="32">
        <v>60</v>
      </c>
      <c r="I698" s="31" t="s">
        <v>9377</v>
      </c>
      <c r="J698" s="31" t="s">
        <v>3801</v>
      </c>
      <c r="K698" s="31" t="s">
        <v>9450</v>
      </c>
      <c r="L698" s="33" t="b">
        <v>0</v>
      </c>
      <c r="M698" s="34">
        <v>44749.646135335701</v>
      </c>
      <c r="N698" s="31" t="s">
        <v>39</v>
      </c>
      <c r="O698" s="1" t="s">
        <v>6607</v>
      </c>
    </row>
    <row r="699" spans="1:15" x14ac:dyDescent="0.25">
      <c r="A699" s="31" t="s">
        <v>10848</v>
      </c>
      <c r="B699" s="31" t="s">
        <v>9394</v>
      </c>
      <c r="C699" s="31" t="s">
        <v>10849</v>
      </c>
      <c r="D699" s="31" t="s">
        <v>9348</v>
      </c>
      <c r="E699" s="31"/>
      <c r="F699" s="31"/>
      <c r="G699" s="31"/>
      <c r="H699" s="32"/>
      <c r="I699" s="31" t="s">
        <v>9391</v>
      </c>
      <c r="J699" s="31" t="s">
        <v>3598</v>
      </c>
      <c r="K699" s="31" t="s">
        <v>9443</v>
      </c>
      <c r="L699" s="33" t="b">
        <v>0</v>
      </c>
      <c r="M699" s="34">
        <v>44707.417308101903</v>
      </c>
      <c r="N699" s="31" t="s">
        <v>9369</v>
      </c>
      <c r="O699" s="1" t="s">
        <v>6916</v>
      </c>
    </row>
    <row r="700" spans="1:15" x14ac:dyDescent="0.25">
      <c r="A700" s="31" t="s">
        <v>10850</v>
      </c>
      <c r="B700" s="31" t="s">
        <v>9394</v>
      </c>
      <c r="C700" s="31" t="s">
        <v>10851</v>
      </c>
      <c r="D700" s="31" t="s">
        <v>9348</v>
      </c>
      <c r="E700" s="31"/>
      <c r="F700" s="31"/>
      <c r="G700" s="31"/>
      <c r="H700" s="32"/>
      <c r="I700" s="31" t="s">
        <v>9399</v>
      </c>
      <c r="J700" s="31" t="s">
        <v>3598</v>
      </c>
      <c r="K700" s="31" t="s">
        <v>9484</v>
      </c>
      <c r="L700" s="33" t="b">
        <v>0</v>
      </c>
      <c r="M700" s="34">
        <v>44707.648128703702</v>
      </c>
      <c r="N700" s="31" t="s">
        <v>9369</v>
      </c>
      <c r="O700" s="1" t="s">
        <v>13837</v>
      </c>
    </row>
    <row r="701" spans="1:15" x14ac:dyDescent="0.25">
      <c r="A701" s="31" t="s">
        <v>10852</v>
      </c>
      <c r="B701" s="31" t="s">
        <v>9394</v>
      </c>
      <c r="C701" s="31" t="s">
        <v>10853</v>
      </c>
      <c r="D701" s="31" t="s">
        <v>9348</v>
      </c>
      <c r="E701" s="31"/>
      <c r="F701" s="31"/>
      <c r="G701" s="31"/>
      <c r="H701" s="32"/>
      <c r="I701" s="31" t="s">
        <v>9399</v>
      </c>
      <c r="J701" s="31" t="s">
        <v>3598</v>
      </c>
      <c r="K701" s="31" t="s">
        <v>9484</v>
      </c>
      <c r="L701" s="33" t="b">
        <v>0</v>
      </c>
      <c r="M701" s="34">
        <v>44707.647972881903</v>
      </c>
      <c r="N701" s="31" t="s">
        <v>9369</v>
      </c>
      <c r="O701" s="1" t="s">
        <v>6512</v>
      </c>
    </row>
    <row r="702" spans="1:15" x14ac:dyDescent="0.25">
      <c r="A702" s="31" t="s">
        <v>10854</v>
      </c>
      <c r="B702" s="31" t="s">
        <v>9385</v>
      </c>
      <c r="C702" s="31" t="s">
        <v>10855</v>
      </c>
      <c r="D702" s="31" t="s">
        <v>9344</v>
      </c>
      <c r="E702" s="31" t="s">
        <v>37</v>
      </c>
      <c r="F702" s="31"/>
      <c r="G702" s="31"/>
      <c r="H702" s="32">
        <v>60</v>
      </c>
      <c r="I702" s="31" t="s">
        <v>9446</v>
      </c>
      <c r="J702" s="31" t="s">
        <v>3801</v>
      </c>
      <c r="K702" s="31" t="s">
        <v>9447</v>
      </c>
      <c r="L702" s="33" t="b">
        <v>0</v>
      </c>
      <c r="M702" s="34">
        <v>44767.4494702546</v>
      </c>
      <c r="N702" s="31" t="s">
        <v>39</v>
      </c>
      <c r="O702" s="1" t="s">
        <v>13838</v>
      </c>
    </row>
    <row r="703" spans="1:15" x14ac:dyDescent="0.25">
      <c r="A703" s="31" t="s">
        <v>10856</v>
      </c>
      <c r="B703" s="31" t="s">
        <v>9389</v>
      </c>
      <c r="C703" s="31" t="s">
        <v>10857</v>
      </c>
      <c r="D703" s="31" t="s">
        <v>9348</v>
      </c>
      <c r="E703" s="31"/>
      <c r="F703" s="31"/>
      <c r="G703" s="31"/>
      <c r="H703" s="32"/>
      <c r="I703" s="31" t="s">
        <v>9391</v>
      </c>
      <c r="J703" s="31" t="s">
        <v>3598</v>
      </c>
      <c r="K703" s="31" t="s">
        <v>9392</v>
      </c>
      <c r="L703" s="33" t="b">
        <v>0</v>
      </c>
      <c r="M703" s="34">
        <v>44707.657602280102</v>
      </c>
      <c r="N703" s="31" t="s">
        <v>9369</v>
      </c>
      <c r="O703" s="1" t="s">
        <v>13839</v>
      </c>
    </row>
    <row r="704" spans="1:15" x14ac:dyDescent="0.25">
      <c r="A704" s="31" t="s">
        <v>10858</v>
      </c>
      <c r="B704" s="31" t="s">
        <v>9394</v>
      </c>
      <c r="C704" s="31" t="s">
        <v>10859</v>
      </c>
      <c r="D704" s="31" t="s">
        <v>9348</v>
      </c>
      <c r="E704" s="31"/>
      <c r="F704" s="31"/>
      <c r="G704" s="31"/>
      <c r="H704" s="32"/>
      <c r="I704" s="31" t="s">
        <v>9405</v>
      </c>
      <c r="J704" s="31" t="s">
        <v>3598</v>
      </c>
      <c r="K704" s="31" t="s">
        <v>9469</v>
      </c>
      <c r="L704" s="33" t="b">
        <v>0</v>
      </c>
      <c r="M704" s="34">
        <v>44704.5519468403</v>
      </c>
      <c r="N704" s="31" t="s">
        <v>9369</v>
      </c>
      <c r="O704" s="1" t="s">
        <v>13840</v>
      </c>
    </row>
    <row r="705" spans="1:15" x14ac:dyDescent="0.25">
      <c r="A705" s="31" t="s">
        <v>10860</v>
      </c>
      <c r="B705" s="31" t="s">
        <v>9394</v>
      </c>
      <c r="C705" s="31" t="s">
        <v>10861</v>
      </c>
      <c r="D705" s="31" t="s">
        <v>9348</v>
      </c>
      <c r="E705" s="31"/>
      <c r="F705" s="31"/>
      <c r="G705" s="31"/>
      <c r="H705" s="32"/>
      <c r="I705" s="31" t="s">
        <v>9391</v>
      </c>
      <c r="J705" s="31" t="s">
        <v>3598</v>
      </c>
      <c r="K705" s="31" t="s">
        <v>9443</v>
      </c>
      <c r="L705" s="33" t="b">
        <v>0</v>
      </c>
      <c r="M705" s="34">
        <v>44707.417458946802</v>
      </c>
      <c r="N705" s="31" t="s">
        <v>9369</v>
      </c>
      <c r="O705" s="1" t="s">
        <v>13841</v>
      </c>
    </row>
    <row r="706" spans="1:15" x14ac:dyDescent="0.25">
      <c r="A706" s="31" t="s">
        <v>10862</v>
      </c>
      <c r="B706" s="31" t="s">
        <v>9394</v>
      </c>
      <c r="C706" s="31" t="s">
        <v>10863</v>
      </c>
      <c r="D706" s="31" t="s">
        <v>9348</v>
      </c>
      <c r="E706" s="31"/>
      <c r="F706" s="31"/>
      <c r="G706" s="31"/>
      <c r="H706" s="32"/>
      <c r="I706" s="31" t="s">
        <v>9405</v>
      </c>
      <c r="J706" s="31" t="s">
        <v>3598</v>
      </c>
      <c r="K706" s="31" t="s">
        <v>9469</v>
      </c>
      <c r="L706" s="33" t="b">
        <v>0</v>
      </c>
      <c r="M706" s="34">
        <v>44704.5522486111</v>
      </c>
      <c r="N706" s="31" t="s">
        <v>9369</v>
      </c>
      <c r="O706" s="1" t="s">
        <v>5865</v>
      </c>
    </row>
    <row r="707" spans="1:15" x14ac:dyDescent="0.25">
      <c r="A707" s="31" t="s">
        <v>10864</v>
      </c>
      <c r="B707" s="31" t="s">
        <v>9971</v>
      </c>
      <c r="C707" s="31" t="s">
        <v>10865</v>
      </c>
      <c r="D707" s="31" t="s">
        <v>9344</v>
      </c>
      <c r="E707" s="31" t="s">
        <v>37</v>
      </c>
      <c r="F707" s="31"/>
      <c r="G707" s="31"/>
      <c r="H707" s="32">
        <v>60</v>
      </c>
      <c r="I707" s="31" t="s">
        <v>9377</v>
      </c>
      <c r="J707" s="31" t="s">
        <v>3801</v>
      </c>
      <c r="K707" s="31" t="s">
        <v>9378</v>
      </c>
      <c r="L707" s="33" t="b">
        <v>0</v>
      </c>
      <c r="M707" s="34">
        <v>44725.477175347201</v>
      </c>
      <c r="N707" s="31" t="s">
        <v>39</v>
      </c>
      <c r="O707" s="1" t="s">
        <v>4367</v>
      </c>
    </row>
    <row r="708" spans="1:15" x14ac:dyDescent="0.25">
      <c r="A708" s="31" t="s">
        <v>10866</v>
      </c>
      <c r="B708" s="31" t="s">
        <v>9385</v>
      </c>
      <c r="C708" s="31" t="s">
        <v>4421</v>
      </c>
      <c r="D708" s="31" t="s">
        <v>9344</v>
      </c>
      <c r="E708" s="31" t="s">
        <v>37</v>
      </c>
      <c r="F708" s="31"/>
      <c r="G708" s="31"/>
      <c r="H708" s="32">
        <v>60</v>
      </c>
      <c r="I708" s="31" t="s">
        <v>9377</v>
      </c>
      <c r="J708" s="31" t="s">
        <v>3801</v>
      </c>
      <c r="K708" s="31" t="s">
        <v>9387</v>
      </c>
      <c r="L708" s="33" t="b">
        <v>0</v>
      </c>
      <c r="M708" s="34">
        <v>44750.340001238401</v>
      </c>
      <c r="N708" s="31" t="s">
        <v>39</v>
      </c>
      <c r="O708" s="1" t="s">
        <v>4420</v>
      </c>
    </row>
    <row r="709" spans="1:15" x14ac:dyDescent="0.25">
      <c r="A709" s="31" t="s">
        <v>10867</v>
      </c>
      <c r="B709" s="31" t="s">
        <v>9385</v>
      </c>
      <c r="C709" s="31" t="s">
        <v>6645</v>
      </c>
      <c r="D709" s="31" t="s">
        <v>9344</v>
      </c>
      <c r="E709" s="31" t="s">
        <v>37</v>
      </c>
      <c r="F709" s="31"/>
      <c r="G709" s="31"/>
      <c r="H709" s="32">
        <v>60</v>
      </c>
      <c r="I709" s="31" t="s">
        <v>9377</v>
      </c>
      <c r="J709" s="31" t="s">
        <v>3801</v>
      </c>
      <c r="K709" s="31" t="s">
        <v>9387</v>
      </c>
      <c r="L709" s="33" t="b">
        <v>0</v>
      </c>
      <c r="M709" s="34">
        <v>44715.640960451397</v>
      </c>
      <c r="N709" s="31" t="s">
        <v>39</v>
      </c>
      <c r="O709" s="1" t="s">
        <v>6643</v>
      </c>
    </row>
    <row r="710" spans="1:15" x14ac:dyDescent="0.25">
      <c r="A710" s="31" t="s">
        <v>10868</v>
      </c>
      <c r="B710" s="31" t="s">
        <v>9385</v>
      </c>
      <c r="C710" s="31" t="s">
        <v>10869</v>
      </c>
      <c r="D710" s="31" t="s">
        <v>9344</v>
      </c>
      <c r="E710" s="31" t="s">
        <v>37</v>
      </c>
      <c r="F710" s="31"/>
      <c r="G710" s="31"/>
      <c r="H710" s="32">
        <v>60</v>
      </c>
      <c r="I710" s="31" t="s">
        <v>9361</v>
      </c>
      <c r="J710" s="31" t="s">
        <v>3801</v>
      </c>
      <c r="K710" s="31" t="s">
        <v>9387</v>
      </c>
      <c r="L710" s="33" t="b">
        <v>0</v>
      </c>
      <c r="M710" s="34">
        <v>44776.7642152431</v>
      </c>
      <c r="N710" s="31" t="s">
        <v>39</v>
      </c>
      <c r="O710" s="1" t="s">
        <v>5737</v>
      </c>
    </row>
    <row r="711" spans="1:15" ht="31.5" x14ac:dyDescent="0.25">
      <c r="A711" s="31" t="s">
        <v>10870</v>
      </c>
      <c r="B711" s="31" t="s">
        <v>9394</v>
      </c>
      <c r="C711" s="35" t="s">
        <v>10871</v>
      </c>
      <c r="D711" s="31" t="s">
        <v>9348</v>
      </c>
      <c r="E711" s="31"/>
      <c r="F711" s="31"/>
      <c r="G711" s="31"/>
      <c r="H711" s="32"/>
      <c r="I711" s="31" t="s">
        <v>9391</v>
      </c>
      <c r="J711" s="31" t="s">
        <v>3598</v>
      </c>
      <c r="K711" s="31" t="s">
        <v>9466</v>
      </c>
      <c r="L711" s="33" t="b">
        <v>0</v>
      </c>
      <c r="M711" s="34">
        <v>44705.618667245399</v>
      </c>
      <c r="N711" s="31" t="s">
        <v>9369</v>
      </c>
      <c r="O711" s="1" t="s">
        <v>4759</v>
      </c>
    </row>
    <row r="712" spans="1:15" x14ac:dyDescent="0.25">
      <c r="A712" s="31" t="s">
        <v>10872</v>
      </c>
      <c r="B712" s="31" t="s">
        <v>9521</v>
      </c>
      <c r="C712" s="31" t="s">
        <v>10873</v>
      </c>
      <c r="D712" s="31" t="s">
        <v>9348</v>
      </c>
      <c r="E712" s="31"/>
      <c r="F712" s="31"/>
      <c r="G712" s="31"/>
      <c r="H712" s="32"/>
      <c r="I712" s="31" t="s">
        <v>9349</v>
      </c>
      <c r="J712" s="31" t="s">
        <v>3598</v>
      </c>
      <c r="K712" s="31" t="s">
        <v>9523</v>
      </c>
      <c r="L712" s="33" t="b">
        <v>0</v>
      </c>
      <c r="M712" s="34">
        <v>44705.586684340298</v>
      </c>
      <c r="N712" s="31" t="s">
        <v>9369</v>
      </c>
      <c r="O712" s="1" t="s">
        <v>5355</v>
      </c>
    </row>
    <row r="713" spans="1:15" x14ac:dyDescent="0.25">
      <c r="A713" s="31" t="s">
        <v>10874</v>
      </c>
      <c r="B713" s="31" t="s">
        <v>9521</v>
      </c>
      <c r="C713" s="31" t="s">
        <v>10875</v>
      </c>
      <c r="D713" s="31" t="s">
        <v>9348</v>
      </c>
      <c r="E713" s="31"/>
      <c r="F713" s="31"/>
      <c r="G713" s="31"/>
      <c r="H713" s="32"/>
      <c r="I713" s="31" t="s">
        <v>9349</v>
      </c>
      <c r="J713" s="31" t="s">
        <v>3598</v>
      </c>
      <c r="K713" s="31" t="s">
        <v>9523</v>
      </c>
      <c r="L713" s="33" t="b">
        <v>0</v>
      </c>
      <c r="M713" s="34">
        <v>44705.586951770798</v>
      </c>
      <c r="N713" s="31" t="s">
        <v>9369</v>
      </c>
      <c r="O713" s="1" t="s">
        <v>5666</v>
      </c>
    </row>
    <row r="714" spans="1:15" x14ac:dyDescent="0.25">
      <c r="A714" s="31" t="s">
        <v>10876</v>
      </c>
      <c r="B714" s="31" t="s">
        <v>9394</v>
      </c>
      <c r="C714" s="31" t="s">
        <v>10877</v>
      </c>
      <c r="D714" s="31" t="s">
        <v>9348</v>
      </c>
      <c r="E714" s="31"/>
      <c r="F714" s="31"/>
      <c r="G714" s="31"/>
      <c r="H714" s="32"/>
      <c r="I714" s="31" t="s">
        <v>9391</v>
      </c>
      <c r="J714" s="31" t="s">
        <v>3598</v>
      </c>
      <c r="K714" s="31" t="s">
        <v>9466</v>
      </c>
      <c r="L714" s="33" t="b">
        <v>0</v>
      </c>
      <c r="M714" s="34">
        <v>44706.725718981499</v>
      </c>
      <c r="N714" s="31" t="s">
        <v>9369</v>
      </c>
      <c r="O714" s="1" t="s">
        <v>13842</v>
      </c>
    </row>
    <row r="715" spans="1:15" x14ac:dyDescent="0.25">
      <c r="A715" s="31" t="s">
        <v>10878</v>
      </c>
      <c r="B715" s="31" t="s">
        <v>9385</v>
      </c>
      <c r="C715" s="31" t="s">
        <v>10879</v>
      </c>
      <c r="D715" s="31" t="s">
        <v>9344</v>
      </c>
      <c r="E715" s="31" t="s">
        <v>37</v>
      </c>
      <c r="F715" s="31"/>
      <c r="G715" s="31"/>
      <c r="H715" s="32">
        <v>60</v>
      </c>
      <c r="I715" s="31" t="s">
        <v>9382</v>
      </c>
      <c r="J715" s="31" t="s">
        <v>3801</v>
      </c>
      <c r="K715" s="31" t="s">
        <v>9841</v>
      </c>
      <c r="L715" s="33" t="b">
        <v>0</v>
      </c>
      <c r="M715" s="34">
        <v>44870.637500844903</v>
      </c>
      <c r="N715" s="31" t="s">
        <v>39</v>
      </c>
      <c r="O715" s="1" t="s">
        <v>13843</v>
      </c>
    </row>
    <row r="716" spans="1:15" x14ac:dyDescent="0.25">
      <c r="A716" s="31" t="s">
        <v>10880</v>
      </c>
      <c r="B716" s="31" t="s">
        <v>9394</v>
      </c>
      <c r="C716" s="31" t="s">
        <v>10881</v>
      </c>
      <c r="D716" s="31" t="s">
        <v>9348</v>
      </c>
      <c r="E716" s="31"/>
      <c r="F716" s="31"/>
      <c r="G716" s="31"/>
      <c r="H716" s="32"/>
      <c r="I716" s="31" t="s">
        <v>9391</v>
      </c>
      <c r="J716" s="31" t="s">
        <v>3598</v>
      </c>
      <c r="K716" s="31" t="s">
        <v>9466</v>
      </c>
      <c r="L716" s="33" t="b">
        <v>0</v>
      </c>
      <c r="M716" s="34">
        <v>44706.702084027798</v>
      </c>
      <c r="N716" s="31" t="s">
        <v>9369</v>
      </c>
      <c r="O716" s="1" t="s">
        <v>13844</v>
      </c>
    </row>
    <row r="717" spans="1:15" x14ac:dyDescent="0.25">
      <c r="A717" s="31" t="s">
        <v>10882</v>
      </c>
      <c r="B717" s="31" t="s">
        <v>9394</v>
      </c>
      <c r="C717" s="31" t="s">
        <v>10883</v>
      </c>
      <c r="D717" s="31" t="s">
        <v>9348</v>
      </c>
      <c r="E717" s="31"/>
      <c r="F717" s="31"/>
      <c r="G717" s="31"/>
      <c r="H717" s="32"/>
      <c r="I717" s="31" t="s">
        <v>9399</v>
      </c>
      <c r="J717" s="31" t="s">
        <v>3598</v>
      </c>
      <c r="K717" s="31" t="s">
        <v>9400</v>
      </c>
      <c r="L717" s="33" t="b">
        <v>0</v>
      </c>
      <c r="M717" s="34">
        <v>44704.571825347201</v>
      </c>
      <c r="N717" s="31" t="s">
        <v>9369</v>
      </c>
      <c r="O717" s="1" t="s">
        <v>5329</v>
      </c>
    </row>
    <row r="718" spans="1:15" x14ac:dyDescent="0.25">
      <c r="A718" s="31" t="s">
        <v>10884</v>
      </c>
      <c r="B718" s="31" t="s">
        <v>9385</v>
      </c>
      <c r="C718" s="31" t="s">
        <v>10885</v>
      </c>
      <c r="D718" s="31" t="s">
        <v>9344</v>
      </c>
      <c r="E718" s="31" t="s">
        <v>37</v>
      </c>
      <c r="F718" s="31"/>
      <c r="G718" s="31"/>
      <c r="H718" s="32">
        <v>60</v>
      </c>
      <c r="I718" s="31" t="s">
        <v>9361</v>
      </c>
      <c r="J718" s="31" t="s">
        <v>3801</v>
      </c>
      <c r="K718" s="31" t="s">
        <v>9387</v>
      </c>
      <c r="L718" s="33" t="b">
        <v>0</v>
      </c>
      <c r="M718" s="34">
        <v>44776.765388310203</v>
      </c>
      <c r="N718" s="31" t="s">
        <v>39</v>
      </c>
      <c r="O718" s="1" t="s">
        <v>13845</v>
      </c>
    </row>
    <row r="719" spans="1:15" x14ac:dyDescent="0.25">
      <c r="A719" s="31" t="s">
        <v>10886</v>
      </c>
      <c r="B719" s="31" t="s">
        <v>9419</v>
      </c>
      <c r="C719" s="31" t="s">
        <v>10887</v>
      </c>
      <c r="D719" s="31" t="s">
        <v>9344</v>
      </c>
      <c r="E719" s="31" t="s">
        <v>37</v>
      </c>
      <c r="F719" s="31"/>
      <c r="G719" s="31"/>
      <c r="H719" s="32">
        <v>60</v>
      </c>
      <c r="I719" s="31" t="s">
        <v>9382</v>
      </c>
      <c r="J719" s="31" t="s">
        <v>3801</v>
      </c>
      <c r="K719" s="31" t="s">
        <v>9421</v>
      </c>
      <c r="L719" s="33" t="b">
        <v>0</v>
      </c>
      <c r="M719" s="34">
        <v>44715.639197881901</v>
      </c>
      <c r="N719" s="31" t="s">
        <v>39</v>
      </c>
      <c r="O719" s="1" t="s">
        <v>5547</v>
      </c>
    </row>
    <row r="720" spans="1:15" x14ac:dyDescent="0.25">
      <c r="A720" s="31" t="s">
        <v>10888</v>
      </c>
      <c r="B720" s="31" t="s">
        <v>9371</v>
      </c>
      <c r="C720" s="31" t="s">
        <v>10889</v>
      </c>
      <c r="D720" s="31" t="s">
        <v>9344</v>
      </c>
      <c r="E720" s="31" t="s">
        <v>37</v>
      </c>
      <c r="F720" s="31"/>
      <c r="G720" s="31"/>
      <c r="H720" s="32">
        <v>60</v>
      </c>
      <c r="I720" s="31" t="s">
        <v>9382</v>
      </c>
      <c r="J720" s="31" t="s">
        <v>3801</v>
      </c>
      <c r="K720" s="31" t="s">
        <v>9462</v>
      </c>
      <c r="L720" s="33" t="b">
        <v>0</v>
      </c>
      <c r="M720" s="34">
        <v>44749.683409490703</v>
      </c>
      <c r="N720" s="31" t="s">
        <v>39</v>
      </c>
      <c r="O720" s="1" t="s">
        <v>8033</v>
      </c>
    </row>
    <row r="721" spans="1:15" ht="21" x14ac:dyDescent="0.25">
      <c r="A721" s="31" t="s">
        <v>10890</v>
      </c>
      <c r="B721" s="31" t="s">
        <v>9394</v>
      </c>
      <c r="C721" s="35" t="s">
        <v>10891</v>
      </c>
      <c r="D721" s="31" t="s">
        <v>9348</v>
      </c>
      <c r="E721" s="31"/>
      <c r="F721" s="31"/>
      <c r="G721" s="31"/>
      <c r="H721" s="32"/>
      <c r="I721" s="31" t="s">
        <v>9405</v>
      </c>
      <c r="J721" s="31" t="s">
        <v>3598</v>
      </c>
      <c r="K721" s="31" t="s">
        <v>9412</v>
      </c>
      <c r="L721" s="33" t="b">
        <v>0</v>
      </c>
      <c r="M721" s="34">
        <v>44704.334634571802</v>
      </c>
      <c r="N721" s="31" t="s">
        <v>9369</v>
      </c>
      <c r="O721" s="1" t="s">
        <v>13846</v>
      </c>
    </row>
    <row r="722" spans="1:15" x14ac:dyDescent="0.25">
      <c r="A722" s="31" t="s">
        <v>10892</v>
      </c>
      <c r="B722" s="31" t="s">
        <v>9521</v>
      </c>
      <c r="C722" s="31" t="s">
        <v>10893</v>
      </c>
      <c r="D722" s="31" t="s">
        <v>9348</v>
      </c>
      <c r="E722" s="31"/>
      <c r="F722" s="31"/>
      <c r="G722" s="31"/>
      <c r="H722" s="32"/>
      <c r="I722" s="31" t="s">
        <v>9399</v>
      </c>
      <c r="J722" s="31" t="s">
        <v>3598</v>
      </c>
      <c r="K722" s="31" t="s">
        <v>9523</v>
      </c>
      <c r="L722" s="33" t="b">
        <v>0</v>
      </c>
      <c r="M722" s="34">
        <v>44704.647537268502</v>
      </c>
      <c r="N722" s="31" t="s">
        <v>9369</v>
      </c>
      <c r="O722" s="1" t="s">
        <v>6191</v>
      </c>
    </row>
    <row r="723" spans="1:15" x14ac:dyDescent="0.25">
      <c r="A723" s="31" t="s">
        <v>10894</v>
      </c>
      <c r="B723" s="31" t="s">
        <v>9394</v>
      </c>
      <c r="C723" s="31" t="s">
        <v>10895</v>
      </c>
      <c r="D723" s="31" t="s">
        <v>9348</v>
      </c>
      <c r="E723" s="31"/>
      <c r="F723" s="31"/>
      <c r="G723" s="31"/>
      <c r="H723" s="32"/>
      <c r="I723" s="31" t="s">
        <v>9391</v>
      </c>
      <c r="J723" s="31" t="s">
        <v>3598</v>
      </c>
      <c r="K723" s="31" t="s">
        <v>9396</v>
      </c>
      <c r="L723" s="33" t="b">
        <v>0</v>
      </c>
      <c r="M723" s="34">
        <v>44707.484792094903</v>
      </c>
      <c r="N723" s="31" t="s">
        <v>9369</v>
      </c>
      <c r="O723" s="1" t="s">
        <v>13847</v>
      </c>
    </row>
    <row r="724" spans="1:15" x14ac:dyDescent="0.25">
      <c r="A724" s="31" t="s">
        <v>10896</v>
      </c>
      <c r="B724" s="31" t="s">
        <v>9394</v>
      </c>
      <c r="C724" s="31" t="s">
        <v>10897</v>
      </c>
      <c r="D724" s="31" t="s">
        <v>9348</v>
      </c>
      <c r="E724" s="31"/>
      <c r="F724" s="31"/>
      <c r="G724" s="31"/>
      <c r="H724" s="32"/>
      <c r="I724" s="31" t="s">
        <v>9405</v>
      </c>
      <c r="J724" s="31" t="s">
        <v>3598</v>
      </c>
      <c r="K724" s="31" t="s">
        <v>9406</v>
      </c>
      <c r="L724" s="33" t="b">
        <v>0</v>
      </c>
      <c r="M724" s="34">
        <v>44704.444972916703</v>
      </c>
      <c r="N724" s="31" t="s">
        <v>9369</v>
      </c>
      <c r="O724" s="1" t="s">
        <v>6701</v>
      </c>
    </row>
    <row r="725" spans="1:15" ht="21" x14ac:dyDescent="0.25">
      <c r="A725" s="31" t="s">
        <v>10898</v>
      </c>
      <c r="B725" s="31" t="s">
        <v>9394</v>
      </c>
      <c r="C725" s="35" t="s">
        <v>10899</v>
      </c>
      <c r="D725" s="31" t="s">
        <v>9348</v>
      </c>
      <c r="E725" s="31"/>
      <c r="F725" s="31"/>
      <c r="G725" s="31"/>
      <c r="H725" s="32"/>
      <c r="I725" s="31" t="s">
        <v>9391</v>
      </c>
      <c r="J725" s="31" t="s">
        <v>3598</v>
      </c>
      <c r="K725" s="31" t="s">
        <v>9396</v>
      </c>
      <c r="L725" s="33" t="b">
        <v>0</v>
      </c>
      <c r="M725" s="34">
        <v>44707.4831154282</v>
      </c>
      <c r="N725" s="31" t="s">
        <v>9369</v>
      </c>
      <c r="O725" s="1" t="s">
        <v>13848</v>
      </c>
    </row>
    <row r="726" spans="1:15" ht="21" x14ac:dyDescent="0.25">
      <c r="A726" s="31" t="s">
        <v>10900</v>
      </c>
      <c r="B726" s="31" t="s">
        <v>9394</v>
      </c>
      <c r="C726" s="35" t="s">
        <v>10901</v>
      </c>
      <c r="D726" s="31" t="s">
        <v>9348</v>
      </c>
      <c r="E726" s="31"/>
      <c r="F726" s="31"/>
      <c r="G726" s="31"/>
      <c r="H726" s="32"/>
      <c r="I726" s="31" t="s">
        <v>9405</v>
      </c>
      <c r="J726" s="31" t="s">
        <v>3598</v>
      </c>
      <c r="K726" s="31" t="s">
        <v>9412</v>
      </c>
      <c r="L726" s="33" t="b">
        <v>0</v>
      </c>
      <c r="M726" s="34">
        <v>44704.334252511602</v>
      </c>
      <c r="N726" s="31" t="s">
        <v>9369</v>
      </c>
      <c r="O726" s="1" t="s">
        <v>13849</v>
      </c>
    </row>
    <row r="727" spans="1:15" x14ac:dyDescent="0.25">
      <c r="A727" s="31" t="s">
        <v>10902</v>
      </c>
      <c r="B727" s="31" t="s">
        <v>9394</v>
      </c>
      <c r="C727" s="31" t="s">
        <v>10903</v>
      </c>
      <c r="D727" s="31" t="s">
        <v>9348</v>
      </c>
      <c r="E727" s="31"/>
      <c r="F727" s="31"/>
      <c r="G727" s="31"/>
      <c r="H727" s="32"/>
      <c r="I727" s="31" t="s">
        <v>9399</v>
      </c>
      <c r="J727" s="31" t="s">
        <v>3598</v>
      </c>
      <c r="K727" s="31" t="s">
        <v>9455</v>
      </c>
      <c r="L727" s="33" t="b">
        <v>0</v>
      </c>
      <c r="M727" s="34">
        <v>44702.647405358803</v>
      </c>
      <c r="N727" s="31" t="s">
        <v>9369</v>
      </c>
      <c r="O727" s="1" t="s">
        <v>13850</v>
      </c>
    </row>
    <row r="728" spans="1:15" x14ac:dyDescent="0.25">
      <c r="A728" s="31" t="s">
        <v>10904</v>
      </c>
      <c r="B728" s="31" t="s">
        <v>9971</v>
      </c>
      <c r="C728" s="31" t="s">
        <v>10905</v>
      </c>
      <c r="D728" s="31" t="s">
        <v>9344</v>
      </c>
      <c r="E728" s="31" t="s">
        <v>37</v>
      </c>
      <c r="F728" s="31"/>
      <c r="G728" s="31"/>
      <c r="H728" s="32">
        <v>60</v>
      </c>
      <c r="I728" s="31" t="s">
        <v>9361</v>
      </c>
      <c r="J728" s="31" t="s">
        <v>3801</v>
      </c>
      <c r="K728" s="31" t="s">
        <v>9387</v>
      </c>
      <c r="L728" s="33" t="b">
        <v>0</v>
      </c>
      <c r="M728" s="34">
        <v>44776.765955324103</v>
      </c>
      <c r="N728" s="31" t="s">
        <v>39</v>
      </c>
      <c r="O728" s="1" t="s">
        <v>5990</v>
      </c>
    </row>
    <row r="729" spans="1:15" ht="42" x14ac:dyDescent="0.25">
      <c r="A729" s="31" t="s">
        <v>10906</v>
      </c>
      <c r="B729" s="31" t="s">
        <v>9394</v>
      </c>
      <c r="C729" s="35" t="s">
        <v>10907</v>
      </c>
      <c r="D729" s="31" t="s">
        <v>9348</v>
      </c>
      <c r="E729" s="31"/>
      <c r="F729" s="31"/>
      <c r="G729" s="31"/>
      <c r="H729" s="32"/>
      <c r="I729" s="31" t="s">
        <v>9399</v>
      </c>
      <c r="J729" s="31" t="s">
        <v>3598</v>
      </c>
      <c r="K729" s="31" t="s">
        <v>9400</v>
      </c>
      <c r="L729" s="33" t="b">
        <v>0</v>
      </c>
      <c r="M729" s="34">
        <v>44707.630043784702</v>
      </c>
      <c r="N729" s="31" t="s">
        <v>9369</v>
      </c>
      <c r="O729" s="1" t="s">
        <v>13851</v>
      </c>
    </row>
    <row r="730" spans="1:15" x14ac:dyDescent="0.25">
      <c r="A730" s="31" t="s">
        <v>10908</v>
      </c>
      <c r="B730" s="31" t="s">
        <v>9394</v>
      </c>
      <c r="C730" s="31" t="s">
        <v>10909</v>
      </c>
      <c r="D730" s="31" t="s">
        <v>9348</v>
      </c>
      <c r="E730" s="31"/>
      <c r="F730" s="31"/>
      <c r="G730" s="31"/>
      <c r="H730" s="32"/>
      <c r="I730" s="31" t="s">
        <v>9391</v>
      </c>
      <c r="J730" s="31" t="s">
        <v>3598</v>
      </c>
      <c r="K730" s="31" t="s">
        <v>9396</v>
      </c>
      <c r="L730" s="33" t="b">
        <v>0</v>
      </c>
      <c r="M730" s="34">
        <v>44707.483545451403</v>
      </c>
      <c r="N730" s="31" t="s">
        <v>9369</v>
      </c>
      <c r="O730" s="1" t="s">
        <v>13852</v>
      </c>
    </row>
    <row r="731" spans="1:15" ht="21" x14ac:dyDescent="0.25">
      <c r="A731" s="31" t="s">
        <v>10910</v>
      </c>
      <c r="B731" s="31" t="s">
        <v>9394</v>
      </c>
      <c r="C731" s="35" t="s">
        <v>10911</v>
      </c>
      <c r="D731" s="31" t="s">
        <v>9348</v>
      </c>
      <c r="E731" s="31"/>
      <c r="F731" s="31"/>
      <c r="G731" s="31"/>
      <c r="H731" s="32"/>
      <c r="I731" s="31" t="s">
        <v>9405</v>
      </c>
      <c r="J731" s="31" t="s">
        <v>3598</v>
      </c>
      <c r="K731" s="31" t="s">
        <v>9469</v>
      </c>
      <c r="L731" s="33" t="b">
        <v>0</v>
      </c>
      <c r="M731" s="34">
        <v>44704.5537638889</v>
      </c>
      <c r="N731" s="31" t="s">
        <v>9369</v>
      </c>
      <c r="O731" s="1" t="s">
        <v>4622</v>
      </c>
    </row>
    <row r="732" spans="1:15" x14ac:dyDescent="0.25">
      <c r="A732" s="31" t="s">
        <v>10912</v>
      </c>
      <c r="B732" s="31" t="s">
        <v>9371</v>
      </c>
      <c r="C732" s="31" t="s">
        <v>10913</v>
      </c>
      <c r="D732" s="31" t="s">
        <v>9344</v>
      </c>
      <c r="E732" s="31" t="s">
        <v>37</v>
      </c>
      <c r="F732" s="31"/>
      <c r="G732" s="31"/>
      <c r="H732" s="32">
        <v>60</v>
      </c>
      <c r="I732" s="31" t="s">
        <v>9382</v>
      </c>
      <c r="J732" s="31" t="s">
        <v>3801</v>
      </c>
      <c r="K732" s="31" t="s">
        <v>9462</v>
      </c>
      <c r="L732" s="33" t="b">
        <v>0</v>
      </c>
      <c r="M732" s="34">
        <v>44721.368578506903</v>
      </c>
      <c r="N732" s="31" t="s">
        <v>39</v>
      </c>
      <c r="O732" s="1" t="s">
        <v>13853</v>
      </c>
    </row>
    <row r="733" spans="1:15" x14ac:dyDescent="0.25">
      <c r="A733" s="31" t="s">
        <v>10914</v>
      </c>
      <c r="B733" s="31" t="s">
        <v>9394</v>
      </c>
      <c r="C733" s="31" t="s">
        <v>10915</v>
      </c>
      <c r="D733" s="31" t="s">
        <v>9348</v>
      </c>
      <c r="E733" s="31"/>
      <c r="F733" s="31"/>
      <c r="G733" s="31"/>
      <c r="H733" s="32"/>
      <c r="I733" s="31" t="s">
        <v>9405</v>
      </c>
      <c r="J733" s="31" t="s">
        <v>3598</v>
      </c>
      <c r="K733" s="31" t="s">
        <v>9469</v>
      </c>
      <c r="L733" s="33" t="b">
        <v>0</v>
      </c>
      <c r="M733" s="34">
        <v>44704.553295254598</v>
      </c>
      <c r="N733" s="31" t="s">
        <v>9369</v>
      </c>
      <c r="O733" s="1" t="s">
        <v>4970</v>
      </c>
    </row>
    <row r="734" spans="1:15" x14ac:dyDescent="0.25">
      <c r="A734" s="31" t="s">
        <v>10916</v>
      </c>
      <c r="B734" s="31" t="s">
        <v>9394</v>
      </c>
      <c r="C734" s="31" t="s">
        <v>10917</v>
      </c>
      <c r="D734" s="31" t="s">
        <v>9348</v>
      </c>
      <c r="E734" s="31"/>
      <c r="F734" s="31"/>
      <c r="G734" s="31"/>
      <c r="H734" s="32"/>
      <c r="I734" s="31" t="s">
        <v>9391</v>
      </c>
      <c r="J734" s="31" t="s">
        <v>3598</v>
      </c>
      <c r="K734" s="31" t="s">
        <v>9466</v>
      </c>
      <c r="L734" s="33" t="b">
        <v>0</v>
      </c>
      <c r="M734" s="34">
        <v>44706.705684722197</v>
      </c>
      <c r="N734" s="31" t="s">
        <v>9369</v>
      </c>
      <c r="O734" s="1" t="s">
        <v>13854</v>
      </c>
    </row>
    <row r="735" spans="1:15" x14ac:dyDescent="0.25">
      <c r="A735" s="31" t="s">
        <v>10918</v>
      </c>
      <c r="B735" s="31" t="s">
        <v>9371</v>
      </c>
      <c r="C735" s="31" t="s">
        <v>10919</v>
      </c>
      <c r="D735" s="31" t="s">
        <v>9344</v>
      </c>
      <c r="E735" s="31" t="s">
        <v>37</v>
      </c>
      <c r="F735" s="31"/>
      <c r="G735" s="31"/>
      <c r="H735" s="32">
        <v>60</v>
      </c>
      <c r="I735" s="31" t="s">
        <v>9446</v>
      </c>
      <c r="J735" s="31" t="s">
        <v>3801</v>
      </c>
      <c r="K735" s="31" t="s">
        <v>10119</v>
      </c>
      <c r="L735" s="33" t="b">
        <v>0</v>
      </c>
      <c r="M735" s="34">
        <v>44729.608993287002</v>
      </c>
      <c r="N735" s="31" t="s">
        <v>39</v>
      </c>
      <c r="O735" s="1" t="s">
        <v>13855</v>
      </c>
    </row>
    <row r="736" spans="1:15" x14ac:dyDescent="0.25">
      <c r="A736" s="31" t="s">
        <v>10920</v>
      </c>
      <c r="B736" s="31" t="s">
        <v>9371</v>
      </c>
      <c r="C736" s="31" t="s">
        <v>10921</v>
      </c>
      <c r="D736" s="31" t="s">
        <v>9344</v>
      </c>
      <c r="E736" s="31" t="s">
        <v>37</v>
      </c>
      <c r="F736" s="31"/>
      <c r="G736" s="31"/>
      <c r="H736" s="32">
        <v>60</v>
      </c>
      <c r="I736" s="31" t="s">
        <v>9382</v>
      </c>
      <c r="J736" s="31" t="s">
        <v>3801</v>
      </c>
      <c r="K736" s="31" t="s">
        <v>9462</v>
      </c>
      <c r="L736" s="33" t="b">
        <v>0</v>
      </c>
      <c r="M736" s="34">
        <v>44749.614886493102</v>
      </c>
      <c r="N736" s="31" t="s">
        <v>39</v>
      </c>
      <c r="O736" s="1" t="s">
        <v>8020</v>
      </c>
    </row>
    <row r="737" spans="1:15" x14ac:dyDescent="0.25">
      <c r="A737" s="31" t="s">
        <v>10922</v>
      </c>
      <c r="B737" s="31" t="s">
        <v>9419</v>
      </c>
      <c r="C737" s="31" t="s">
        <v>10923</v>
      </c>
      <c r="D737" s="31" t="s">
        <v>9344</v>
      </c>
      <c r="E737" s="31" t="s">
        <v>37</v>
      </c>
      <c r="F737" s="31"/>
      <c r="G737" s="31"/>
      <c r="H737" s="32">
        <v>60</v>
      </c>
      <c r="I737" s="31" t="s">
        <v>9382</v>
      </c>
      <c r="J737" s="31" t="s">
        <v>3801</v>
      </c>
      <c r="K737" s="31" t="s">
        <v>10122</v>
      </c>
      <c r="L737" s="33" t="b">
        <v>0</v>
      </c>
      <c r="M737" s="34">
        <v>44750.384399340299</v>
      </c>
      <c r="N737" s="31" t="s">
        <v>39</v>
      </c>
      <c r="O737" s="1" t="s">
        <v>13856</v>
      </c>
    </row>
    <row r="738" spans="1:15" x14ac:dyDescent="0.25">
      <c r="A738" s="31" t="s">
        <v>10924</v>
      </c>
      <c r="B738" s="31" t="s">
        <v>10925</v>
      </c>
      <c r="C738" s="31" t="s">
        <v>10926</v>
      </c>
      <c r="D738" s="31" t="s">
        <v>9344</v>
      </c>
      <c r="E738" s="31" t="s">
        <v>37</v>
      </c>
      <c r="F738" s="31"/>
      <c r="G738" s="31"/>
      <c r="H738" s="32">
        <v>60</v>
      </c>
      <c r="I738" s="31" t="s">
        <v>9382</v>
      </c>
      <c r="J738" s="31" t="s">
        <v>3801</v>
      </c>
      <c r="K738" s="31" t="s">
        <v>9421</v>
      </c>
      <c r="L738" s="33" t="b">
        <v>0</v>
      </c>
      <c r="M738" s="34">
        <v>44783.6587279745</v>
      </c>
      <c r="N738" s="31" t="s">
        <v>39</v>
      </c>
      <c r="O738" s="1" t="s">
        <v>13857</v>
      </c>
    </row>
    <row r="739" spans="1:15" x14ac:dyDescent="0.25">
      <c r="A739" s="31" t="s">
        <v>10927</v>
      </c>
      <c r="B739" s="31" t="s">
        <v>9394</v>
      </c>
      <c r="C739" s="31" t="s">
        <v>10928</v>
      </c>
      <c r="D739" s="31" t="s">
        <v>9348</v>
      </c>
      <c r="E739" s="31"/>
      <c r="F739" s="31"/>
      <c r="G739" s="31"/>
      <c r="H739" s="32"/>
      <c r="I739" s="31" t="s">
        <v>9391</v>
      </c>
      <c r="J739" s="31" t="s">
        <v>3598</v>
      </c>
      <c r="K739" s="31" t="s">
        <v>9466</v>
      </c>
      <c r="L739" s="33" t="b">
        <v>0</v>
      </c>
      <c r="M739" s="34">
        <v>44706.703176041701</v>
      </c>
      <c r="N739" s="31" t="s">
        <v>9369</v>
      </c>
      <c r="O739" s="1" t="s">
        <v>13858</v>
      </c>
    </row>
    <row r="740" spans="1:15" x14ac:dyDescent="0.25">
      <c r="A740" s="31" t="s">
        <v>10929</v>
      </c>
      <c r="B740" s="31" t="s">
        <v>9389</v>
      </c>
      <c r="C740" s="31" t="s">
        <v>10930</v>
      </c>
      <c r="D740" s="31" t="s">
        <v>9348</v>
      </c>
      <c r="E740" s="31"/>
      <c r="F740" s="31"/>
      <c r="G740" s="31"/>
      <c r="H740" s="32"/>
      <c r="I740" s="31" t="s">
        <v>9391</v>
      </c>
      <c r="J740" s="31" t="s">
        <v>3598</v>
      </c>
      <c r="K740" s="31" t="s">
        <v>9392</v>
      </c>
      <c r="L740" s="33" t="b">
        <v>0</v>
      </c>
      <c r="M740" s="34">
        <v>44707.657763738403</v>
      </c>
      <c r="N740" s="31" t="s">
        <v>9369</v>
      </c>
      <c r="O740" s="1" t="s">
        <v>4646</v>
      </c>
    </row>
    <row r="741" spans="1:15" x14ac:dyDescent="0.25">
      <c r="A741" s="31" t="s">
        <v>10931</v>
      </c>
      <c r="B741" s="31" t="s">
        <v>9371</v>
      </c>
      <c r="C741" s="31" t="s">
        <v>10932</v>
      </c>
      <c r="D741" s="31" t="s">
        <v>9344</v>
      </c>
      <c r="E741" s="31" t="s">
        <v>37</v>
      </c>
      <c r="F741" s="31"/>
      <c r="G741" s="31"/>
      <c r="H741" s="32">
        <v>60</v>
      </c>
      <c r="I741" s="31" t="s">
        <v>9446</v>
      </c>
      <c r="J741" s="31" t="s">
        <v>3801</v>
      </c>
      <c r="K741" s="31" t="s">
        <v>9516</v>
      </c>
      <c r="L741" s="33" t="b">
        <v>0</v>
      </c>
      <c r="M741" s="34">
        <v>44719.489358217601</v>
      </c>
      <c r="N741" s="31" t="s">
        <v>39</v>
      </c>
      <c r="O741" s="1" t="s">
        <v>4422</v>
      </c>
    </row>
    <row r="742" spans="1:15" x14ac:dyDescent="0.25">
      <c r="A742" s="31" t="s">
        <v>10933</v>
      </c>
      <c r="B742" s="31" t="s">
        <v>9419</v>
      </c>
      <c r="C742" s="31" t="s">
        <v>10934</v>
      </c>
      <c r="D742" s="31" t="s">
        <v>9344</v>
      </c>
      <c r="E742" s="31" t="s">
        <v>37</v>
      </c>
      <c r="F742" s="31"/>
      <c r="G742" s="31"/>
      <c r="H742" s="32">
        <v>60</v>
      </c>
      <c r="I742" s="31" t="s">
        <v>9382</v>
      </c>
      <c r="J742" s="31" t="s">
        <v>3801</v>
      </c>
      <c r="K742" s="31" t="s">
        <v>10122</v>
      </c>
      <c r="L742" s="33" t="b">
        <v>0</v>
      </c>
      <c r="M742" s="34">
        <v>44729.604670520799</v>
      </c>
      <c r="N742" s="31" t="s">
        <v>39</v>
      </c>
      <c r="O742" s="1" t="s">
        <v>13859</v>
      </c>
    </row>
    <row r="743" spans="1:15" x14ac:dyDescent="0.25">
      <c r="A743" s="31" t="s">
        <v>10935</v>
      </c>
      <c r="B743" s="31" t="s">
        <v>9385</v>
      </c>
      <c r="C743" s="31" t="s">
        <v>10936</v>
      </c>
      <c r="D743" s="31" t="s">
        <v>9344</v>
      </c>
      <c r="E743" s="31" t="s">
        <v>37</v>
      </c>
      <c r="F743" s="31"/>
      <c r="G743" s="31"/>
      <c r="H743" s="32">
        <v>60</v>
      </c>
      <c r="I743" s="31" t="s">
        <v>9377</v>
      </c>
      <c r="J743" s="31" t="s">
        <v>3801</v>
      </c>
      <c r="K743" s="31" t="s">
        <v>9450</v>
      </c>
      <c r="L743" s="33" t="b">
        <v>0</v>
      </c>
      <c r="M743" s="34">
        <v>44715.3458749653</v>
      </c>
      <c r="N743" s="31" t="s">
        <v>39</v>
      </c>
      <c r="O743" s="1" t="s">
        <v>13860</v>
      </c>
    </row>
    <row r="744" spans="1:15" x14ac:dyDescent="0.25">
      <c r="A744" s="31" t="s">
        <v>10937</v>
      </c>
      <c r="B744" s="31" t="s">
        <v>9371</v>
      </c>
      <c r="C744" s="31" t="s">
        <v>10938</v>
      </c>
      <c r="D744" s="31" t="s">
        <v>9344</v>
      </c>
      <c r="E744" s="31" t="s">
        <v>37</v>
      </c>
      <c r="F744" s="31"/>
      <c r="G744" s="31"/>
      <c r="H744" s="32">
        <v>60</v>
      </c>
      <c r="I744" s="31" t="s">
        <v>9382</v>
      </c>
      <c r="J744" s="31" t="s">
        <v>3801</v>
      </c>
      <c r="K744" s="31" t="s">
        <v>9462</v>
      </c>
      <c r="L744" s="33" t="b">
        <v>0</v>
      </c>
      <c r="M744" s="34">
        <v>44715.393104780102</v>
      </c>
      <c r="N744" s="31" t="s">
        <v>39</v>
      </c>
      <c r="O744" s="1" t="s">
        <v>5148</v>
      </c>
    </row>
    <row r="745" spans="1:15" x14ac:dyDescent="0.25">
      <c r="A745" s="31" t="s">
        <v>10939</v>
      </c>
      <c r="B745" s="31" t="s">
        <v>9394</v>
      </c>
      <c r="C745" s="31" t="s">
        <v>10940</v>
      </c>
      <c r="D745" s="31" t="s">
        <v>9348</v>
      </c>
      <c r="E745" s="31"/>
      <c r="F745" s="31"/>
      <c r="G745" s="31"/>
      <c r="H745" s="32"/>
      <c r="I745" s="31" t="s">
        <v>9391</v>
      </c>
      <c r="J745" s="31" t="s">
        <v>3598</v>
      </c>
      <c r="K745" s="31" t="s">
        <v>9396</v>
      </c>
      <c r="L745" s="33" t="b">
        <v>0</v>
      </c>
      <c r="M745" s="34">
        <v>44707.483749537001</v>
      </c>
      <c r="N745" s="31" t="s">
        <v>9369</v>
      </c>
      <c r="O745" s="1" t="s">
        <v>6475</v>
      </c>
    </row>
    <row r="746" spans="1:15" x14ac:dyDescent="0.25">
      <c r="A746" s="31" t="s">
        <v>10941</v>
      </c>
      <c r="B746" s="31" t="s">
        <v>9389</v>
      </c>
      <c r="C746" s="31" t="s">
        <v>10942</v>
      </c>
      <c r="D746" s="31" t="s">
        <v>9348</v>
      </c>
      <c r="E746" s="31"/>
      <c r="F746" s="31"/>
      <c r="G746" s="31"/>
      <c r="H746" s="32"/>
      <c r="I746" s="31" t="s">
        <v>9399</v>
      </c>
      <c r="J746" s="31" t="s">
        <v>3598</v>
      </c>
      <c r="K746" s="31" t="s">
        <v>9913</v>
      </c>
      <c r="L746" s="33" t="b">
        <v>0</v>
      </c>
      <c r="M746" s="34">
        <v>44704.581020405101</v>
      </c>
      <c r="N746" s="31" t="s">
        <v>9369</v>
      </c>
      <c r="O746" s="1" t="s">
        <v>13861</v>
      </c>
    </row>
    <row r="747" spans="1:15" x14ac:dyDescent="0.25">
      <c r="A747" s="31" t="s">
        <v>10943</v>
      </c>
      <c r="B747" s="31" t="s">
        <v>9385</v>
      </c>
      <c r="C747" s="31" t="s">
        <v>10944</v>
      </c>
      <c r="D747" s="31" t="s">
        <v>9344</v>
      </c>
      <c r="E747" s="31" t="s">
        <v>37</v>
      </c>
      <c r="F747" s="31"/>
      <c r="G747" s="31"/>
      <c r="H747" s="32">
        <v>60</v>
      </c>
      <c r="I747" s="31" t="s">
        <v>9382</v>
      </c>
      <c r="J747" s="31" t="s">
        <v>3801</v>
      </c>
      <c r="K747" s="31" t="s">
        <v>9841</v>
      </c>
      <c r="L747" s="33" t="b">
        <v>0</v>
      </c>
      <c r="M747" s="34">
        <v>44769.588679629604</v>
      </c>
      <c r="N747" s="31" t="s">
        <v>39</v>
      </c>
      <c r="O747" s="1" t="s">
        <v>13862</v>
      </c>
    </row>
    <row r="748" spans="1:15" ht="31.5" x14ac:dyDescent="0.25">
      <c r="A748" s="31" t="s">
        <v>10945</v>
      </c>
      <c r="B748" s="31" t="s">
        <v>9394</v>
      </c>
      <c r="C748" s="35" t="s">
        <v>10946</v>
      </c>
      <c r="D748" s="31" t="s">
        <v>9348</v>
      </c>
      <c r="E748" s="31"/>
      <c r="F748" s="31"/>
      <c r="G748" s="31"/>
      <c r="H748" s="32"/>
      <c r="I748" s="31" t="s">
        <v>9405</v>
      </c>
      <c r="J748" s="31" t="s">
        <v>3598</v>
      </c>
      <c r="K748" s="31" t="s">
        <v>9469</v>
      </c>
      <c r="L748" s="33" t="b">
        <v>0</v>
      </c>
      <c r="M748" s="34">
        <v>44704.575152743098</v>
      </c>
      <c r="N748" s="31" t="s">
        <v>9369</v>
      </c>
      <c r="O748" s="1" t="s">
        <v>6358</v>
      </c>
    </row>
    <row r="749" spans="1:15" x14ac:dyDescent="0.25">
      <c r="A749" s="31" t="s">
        <v>10947</v>
      </c>
      <c r="B749" s="31" t="s">
        <v>9394</v>
      </c>
      <c r="C749" s="31" t="s">
        <v>10948</v>
      </c>
      <c r="D749" s="31" t="s">
        <v>9348</v>
      </c>
      <c r="E749" s="31"/>
      <c r="F749" s="31"/>
      <c r="G749" s="31"/>
      <c r="H749" s="32"/>
      <c r="I749" s="31" t="s">
        <v>9405</v>
      </c>
      <c r="J749" s="31" t="s">
        <v>3598</v>
      </c>
      <c r="K749" s="31" t="s">
        <v>9406</v>
      </c>
      <c r="L749" s="33" t="b">
        <v>0</v>
      </c>
      <c r="M749" s="34">
        <v>44704.452554629599</v>
      </c>
      <c r="N749" s="31" t="s">
        <v>9369</v>
      </c>
      <c r="O749" s="1" t="s">
        <v>4353</v>
      </c>
    </row>
    <row r="750" spans="1:15" x14ac:dyDescent="0.25">
      <c r="A750" s="31" t="s">
        <v>10949</v>
      </c>
      <c r="B750" s="31" t="s">
        <v>9389</v>
      </c>
      <c r="C750" s="31" t="s">
        <v>10950</v>
      </c>
      <c r="D750" s="31" t="s">
        <v>9348</v>
      </c>
      <c r="E750" s="31"/>
      <c r="F750" s="31"/>
      <c r="G750" s="31"/>
      <c r="H750" s="32"/>
      <c r="I750" s="31" t="s">
        <v>9391</v>
      </c>
      <c r="J750" s="31" t="s">
        <v>3598</v>
      </c>
      <c r="K750" s="31" t="s">
        <v>9443</v>
      </c>
      <c r="L750" s="33" t="b">
        <v>0</v>
      </c>
      <c r="M750" s="34">
        <v>44707.417987766203</v>
      </c>
      <c r="N750" s="31" t="s">
        <v>9369</v>
      </c>
      <c r="O750" s="1" t="s">
        <v>6730</v>
      </c>
    </row>
    <row r="751" spans="1:15" x14ac:dyDescent="0.25">
      <c r="A751" s="31" t="s">
        <v>10951</v>
      </c>
      <c r="B751" s="31" t="s">
        <v>9389</v>
      </c>
      <c r="C751" s="31" t="s">
        <v>10952</v>
      </c>
      <c r="D751" s="31" t="s">
        <v>9348</v>
      </c>
      <c r="E751" s="31"/>
      <c r="F751" s="31"/>
      <c r="G751" s="31"/>
      <c r="H751" s="32"/>
      <c r="I751" s="31" t="s">
        <v>9391</v>
      </c>
      <c r="J751" s="31" t="s">
        <v>3598</v>
      </c>
      <c r="K751" s="31" t="s">
        <v>9392</v>
      </c>
      <c r="L751" s="33" t="b">
        <v>0</v>
      </c>
      <c r="M751" s="34">
        <v>44707.657912384297</v>
      </c>
      <c r="N751" s="31" t="s">
        <v>9369</v>
      </c>
      <c r="O751" s="1" t="s">
        <v>13863</v>
      </c>
    </row>
    <row r="752" spans="1:15" x14ac:dyDescent="0.25">
      <c r="A752" s="31" t="s">
        <v>10953</v>
      </c>
      <c r="B752" s="31" t="s">
        <v>9394</v>
      </c>
      <c r="C752" s="31" t="s">
        <v>10954</v>
      </c>
      <c r="D752" s="31" t="s">
        <v>9348</v>
      </c>
      <c r="E752" s="31"/>
      <c r="F752" s="31"/>
      <c r="G752" s="31"/>
      <c r="H752" s="32"/>
      <c r="I752" s="31" t="s">
        <v>9405</v>
      </c>
      <c r="J752" s="31" t="s">
        <v>3598</v>
      </c>
      <c r="K752" s="31" t="s">
        <v>9412</v>
      </c>
      <c r="L752" s="33" t="b">
        <v>0</v>
      </c>
      <c r="M752" s="34">
        <v>44704.335675034701</v>
      </c>
      <c r="N752" s="31" t="s">
        <v>9369</v>
      </c>
      <c r="O752" s="1" t="s">
        <v>5260</v>
      </c>
    </row>
    <row r="753" spans="1:15" x14ac:dyDescent="0.25">
      <c r="A753" s="31" t="s">
        <v>10955</v>
      </c>
      <c r="B753" s="31" t="s">
        <v>9521</v>
      </c>
      <c r="C753" s="31" t="s">
        <v>10956</v>
      </c>
      <c r="D753" s="31" t="s">
        <v>9348</v>
      </c>
      <c r="E753" s="31"/>
      <c r="F753" s="31"/>
      <c r="G753" s="31"/>
      <c r="H753" s="32"/>
      <c r="I753" s="31" t="s">
        <v>9399</v>
      </c>
      <c r="J753" s="31" t="s">
        <v>3598</v>
      </c>
      <c r="K753" s="31" t="s">
        <v>9523</v>
      </c>
      <c r="L753" s="33" t="b">
        <v>0</v>
      </c>
      <c r="M753" s="34">
        <v>44704.651444942101</v>
      </c>
      <c r="N753" s="31" t="s">
        <v>9369</v>
      </c>
      <c r="O753" s="1" t="s">
        <v>13864</v>
      </c>
    </row>
    <row r="754" spans="1:15" x14ac:dyDescent="0.25">
      <c r="A754" s="31" t="s">
        <v>10957</v>
      </c>
      <c r="B754" s="31" t="s">
        <v>9394</v>
      </c>
      <c r="C754" s="31" t="s">
        <v>10958</v>
      </c>
      <c r="D754" s="31" t="s">
        <v>9348</v>
      </c>
      <c r="E754" s="31"/>
      <c r="F754" s="31"/>
      <c r="G754" s="31"/>
      <c r="H754" s="32"/>
      <c r="I754" s="31" t="s">
        <v>9391</v>
      </c>
      <c r="J754" s="31" t="s">
        <v>3598</v>
      </c>
      <c r="K754" s="31" t="s">
        <v>9443</v>
      </c>
      <c r="L754" s="33" t="b">
        <v>0</v>
      </c>
      <c r="M754" s="34">
        <v>44707.417792094901</v>
      </c>
      <c r="N754" s="31" t="s">
        <v>9369</v>
      </c>
      <c r="O754" s="1" t="s">
        <v>13865</v>
      </c>
    </row>
    <row r="755" spans="1:15" x14ac:dyDescent="0.25">
      <c r="A755" s="31" t="s">
        <v>10959</v>
      </c>
      <c r="B755" s="31" t="s">
        <v>9389</v>
      </c>
      <c r="C755" s="31" t="s">
        <v>10960</v>
      </c>
      <c r="D755" s="31" t="s">
        <v>9348</v>
      </c>
      <c r="E755" s="31"/>
      <c r="F755" s="31"/>
      <c r="G755" s="31"/>
      <c r="H755" s="32"/>
      <c r="I755" s="31" t="s">
        <v>9391</v>
      </c>
      <c r="J755" s="31" t="s">
        <v>3598</v>
      </c>
      <c r="K755" s="31" t="s">
        <v>9392</v>
      </c>
      <c r="L755" s="33" t="b">
        <v>0</v>
      </c>
      <c r="M755" s="34">
        <v>44707.658413310201</v>
      </c>
      <c r="N755" s="31" t="s">
        <v>9369</v>
      </c>
      <c r="O755" s="1" t="s">
        <v>4952</v>
      </c>
    </row>
    <row r="756" spans="1:15" x14ac:dyDescent="0.25">
      <c r="A756" s="31" t="s">
        <v>10961</v>
      </c>
      <c r="B756" s="31" t="s">
        <v>9389</v>
      </c>
      <c r="C756" s="31" t="s">
        <v>10962</v>
      </c>
      <c r="D756" s="31" t="s">
        <v>9348</v>
      </c>
      <c r="E756" s="31"/>
      <c r="F756" s="31"/>
      <c r="G756" s="31"/>
      <c r="H756" s="32"/>
      <c r="I756" s="31" t="s">
        <v>9391</v>
      </c>
      <c r="J756" s="31" t="s">
        <v>3598</v>
      </c>
      <c r="K756" s="31" t="s">
        <v>9438</v>
      </c>
      <c r="L756" s="33" t="b">
        <v>0</v>
      </c>
      <c r="M756" s="34">
        <v>44709.444843865698</v>
      </c>
      <c r="N756" s="31" t="s">
        <v>9369</v>
      </c>
      <c r="O756" s="1" t="s">
        <v>5854</v>
      </c>
    </row>
    <row r="757" spans="1:15" x14ac:dyDescent="0.25">
      <c r="A757" s="31" t="s">
        <v>10963</v>
      </c>
      <c r="B757" s="31" t="s">
        <v>10964</v>
      </c>
      <c r="C757" s="31" t="s">
        <v>10965</v>
      </c>
      <c r="D757" s="31" t="s">
        <v>9344</v>
      </c>
      <c r="E757" s="31" t="s">
        <v>37</v>
      </c>
      <c r="F757" s="31"/>
      <c r="G757" s="31"/>
      <c r="H757" s="32">
        <v>60</v>
      </c>
      <c r="I757" s="31" t="s">
        <v>9382</v>
      </c>
      <c r="J757" s="31" t="s">
        <v>3801</v>
      </c>
      <c r="K757" s="31" t="s">
        <v>9421</v>
      </c>
      <c r="L757" s="33" t="b">
        <v>0</v>
      </c>
      <c r="M757" s="34">
        <v>44749.620182094899</v>
      </c>
      <c r="N757" s="31" t="s">
        <v>39</v>
      </c>
      <c r="O757" s="1" t="s">
        <v>13866</v>
      </c>
    </row>
    <row r="758" spans="1:15" x14ac:dyDescent="0.25">
      <c r="A758" s="31" t="s">
        <v>10966</v>
      </c>
      <c r="B758" s="31" t="s">
        <v>9971</v>
      </c>
      <c r="C758" s="31" t="s">
        <v>10967</v>
      </c>
      <c r="D758" s="31" t="s">
        <v>9344</v>
      </c>
      <c r="E758" s="31" t="s">
        <v>37</v>
      </c>
      <c r="F758" s="31"/>
      <c r="G758" s="31"/>
      <c r="H758" s="32">
        <v>60</v>
      </c>
      <c r="I758" s="31" t="s">
        <v>9361</v>
      </c>
      <c r="J758" s="31" t="s">
        <v>3801</v>
      </c>
      <c r="K758" s="31" t="s">
        <v>9387</v>
      </c>
      <c r="L758" s="33" t="b">
        <v>0</v>
      </c>
      <c r="M758" s="34">
        <v>44749.632908761603</v>
      </c>
      <c r="N758" s="31" t="s">
        <v>39</v>
      </c>
      <c r="O758" s="1" t="s">
        <v>6348</v>
      </c>
    </row>
    <row r="759" spans="1:15" x14ac:dyDescent="0.25">
      <c r="A759" s="31" t="s">
        <v>10968</v>
      </c>
      <c r="B759" s="31" t="s">
        <v>9419</v>
      </c>
      <c r="C759" s="31" t="s">
        <v>10969</v>
      </c>
      <c r="D759" s="31" t="s">
        <v>9344</v>
      </c>
      <c r="E759" s="31" t="s">
        <v>37</v>
      </c>
      <c r="F759" s="31"/>
      <c r="G759" s="31"/>
      <c r="H759" s="32">
        <v>60</v>
      </c>
      <c r="I759" s="31" t="s">
        <v>9382</v>
      </c>
      <c r="J759" s="31" t="s">
        <v>3801</v>
      </c>
      <c r="K759" s="31" t="s">
        <v>10122</v>
      </c>
      <c r="L759" s="33" t="b">
        <v>0</v>
      </c>
      <c r="M759" s="34">
        <v>44715.376699074099</v>
      </c>
      <c r="N759" s="31" t="s">
        <v>39</v>
      </c>
      <c r="O759" s="1" t="s">
        <v>7355</v>
      </c>
    </row>
    <row r="760" spans="1:15" x14ac:dyDescent="0.25">
      <c r="A760" s="31" t="s">
        <v>10970</v>
      </c>
      <c r="B760" s="31" t="s">
        <v>9394</v>
      </c>
      <c r="C760" s="31" t="s">
        <v>10971</v>
      </c>
      <c r="D760" s="31" t="s">
        <v>9348</v>
      </c>
      <c r="E760" s="31"/>
      <c r="F760" s="31"/>
      <c r="G760" s="31"/>
      <c r="H760" s="32"/>
      <c r="I760" s="31" t="s">
        <v>9391</v>
      </c>
      <c r="J760" s="31" t="s">
        <v>3598</v>
      </c>
      <c r="K760" s="31" t="s">
        <v>9443</v>
      </c>
      <c r="L760" s="33" t="b">
        <v>0</v>
      </c>
      <c r="M760" s="34">
        <v>44707.417616469902</v>
      </c>
      <c r="N760" s="31" t="s">
        <v>9369</v>
      </c>
      <c r="O760" s="1" t="s">
        <v>13867</v>
      </c>
    </row>
    <row r="761" spans="1:15" x14ac:dyDescent="0.25">
      <c r="A761" s="31" t="s">
        <v>10972</v>
      </c>
      <c r="B761" s="31" t="s">
        <v>9394</v>
      </c>
      <c r="C761" s="31" t="s">
        <v>10973</v>
      </c>
      <c r="D761" s="31" t="s">
        <v>9348</v>
      </c>
      <c r="E761" s="31"/>
      <c r="F761" s="31"/>
      <c r="G761" s="31"/>
      <c r="H761" s="32"/>
      <c r="I761" s="31" t="s">
        <v>9405</v>
      </c>
      <c r="J761" s="31" t="s">
        <v>3598</v>
      </c>
      <c r="K761" s="31" t="s">
        <v>9412</v>
      </c>
      <c r="L761" s="33" t="b">
        <v>0</v>
      </c>
      <c r="M761" s="34">
        <v>44704.334954247701</v>
      </c>
      <c r="N761" s="31" t="s">
        <v>9369</v>
      </c>
      <c r="O761" s="1" t="s">
        <v>6511</v>
      </c>
    </row>
    <row r="762" spans="1:15" x14ac:dyDescent="0.25">
      <c r="A762" s="31" t="s">
        <v>10974</v>
      </c>
      <c r="B762" s="31" t="s">
        <v>9389</v>
      </c>
      <c r="C762" s="31" t="s">
        <v>10975</v>
      </c>
      <c r="D762" s="31" t="s">
        <v>9348</v>
      </c>
      <c r="E762" s="31"/>
      <c r="F762" s="31"/>
      <c r="G762" s="31"/>
      <c r="H762" s="32"/>
      <c r="I762" s="31" t="s">
        <v>9391</v>
      </c>
      <c r="J762" s="31" t="s">
        <v>3598</v>
      </c>
      <c r="K762" s="31" t="s">
        <v>9392</v>
      </c>
      <c r="L762" s="33" t="b">
        <v>0</v>
      </c>
      <c r="M762" s="34">
        <v>44707.658077430598</v>
      </c>
      <c r="N762" s="31" t="s">
        <v>9369</v>
      </c>
      <c r="O762" s="1" t="s">
        <v>13868</v>
      </c>
    </row>
    <row r="763" spans="1:15" x14ac:dyDescent="0.25">
      <c r="A763" s="31" t="s">
        <v>10976</v>
      </c>
      <c r="B763" s="31" t="s">
        <v>9394</v>
      </c>
      <c r="C763" s="31" t="s">
        <v>10977</v>
      </c>
      <c r="D763" s="31" t="s">
        <v>9348</v>
      </c>
      <c r="E763" s="31"/>
      <c r="F763" s="31"/>
      <c r="G763" s="31"/>
      <c r="H763" s="32"/>
      <c r="I763" s="31" t="s">
        <v>9399</v>
      </c>
      <c r="J763" s="31" t="s">
        <v>3598</v>
      </c>
      <c r="K763" s="31" t="s">
        <v>9484</v>
      </c>
      <c r="L763" s="33" t="b">
        <v>0</v>
      </c>
      <c r="M763" s="34">
        <v>44707.648339201398</v>
      </c>
      <c r="N763" s="31" t="s">
        <v>9369</v>
      </c>
      <c r="O763" s="1" t="s">
        <v>6824</v>
      </c>
    </row>
    <row r="764" spans="1:15" x14ac:dyDescent="0.25">
      <c r="A764" s="31" t="s">
        <v>10978</v>
      </c>
      <c r="B764" s="31" t="s">
        <v>9419</v>
      </c>
      <c r="C764" s="31" t="s">
        <v>10979</v>
      </c>
      <c r="D764" s="31" t="s">
        <v>9344</v>
      </c>
      <c r="E764" s="31" t="s">
        <v>37</v>
      </c>
      <c r="F764" s="31"/>
      <c r="G764" s="31"/>
      <c r="H764" s="32">
        <v>60</v>
      </c>
      <c r="I764" s="31" t="s">
        <v>9382</v>
      </c>
      <c r="J764" s="31" t="s">
        <v>3801</v>
      </c>
      <c r="K764" s="31" t="s">
        <v>9421</v>
      </c>
      <c r="L764" s="33" t="b">
        <v>0</v>
      </c>
      <c r="M764" s="34">
        <v>44769.549675347203</v>
      </c>
      <c r="N764" s="31" t="s">
        <v>39</v>
      </c>
      <c r="O764" s="1" t="s">
        <v>13869</v>
      </c>
    </row>
    <row r="765" spans="1:15" x14ac:dyDescent="0.25">
      <c r="A765" s="31" t="s">
        <v>10980</v>
      </c>
      <c r="B765" s="31" t="s">
        <v>9385</v>
      </c>
      <c r="C765" s="31" t="s">
        <v>10981</v>
      </c>
      <c r="D765" s="31" t="s">
        <v>9344</v>
      </c>
      <c r="E765" s="31" t="s">
        <v>37</v>
      </c>
      <c r="F765" s="31"/>
      <c r="G765" s="31"/>
      <c r="H765" s="32">
        <v>60</v>
      </c>
      <c r="I765" s="31" t="s">
        <v>9361</v>
      </c>
      <c r="J765" s="31" t="s">
        <v>3801</v>
      </c>
      <c r="K765" s="31" t="s">
        <v>9650</v>
      </c>
      <c r="L765" s="33" t="b">
        <v>0</v>
      </c>
      <c r="M765" s="34">
        <v>44778.443856516198</v>
      </c>
      <c r="N765" s="31" t="s">
        <v>39</v>
      </c>
      <c r="O765" s="1" t="s">
        <v>13870</v>
      </c>
    </row>
    <row r="766" spans="1:15" x14ac:dyDescent="0.25">
      <c r="A766" s="31" t="s">
        <v>10982</v>
      </c>
      <c r="B766" s="31" t="s">
        <v>9385</v>
      </c>
      <c r="C766" s="31" t="s">
        <v>10983</v>
      </c>
      <c r="D766" s="31" t="s">
        <v>9344</v>
      </c>
      <c r="E766" s="31" t="s">
        <v>37</v>
      </c>
      <c r="F766" s="31"/>
      <c r="G766" s="31"/>
      <c r="H766" s="32">
        <v>60</v>
      </c>
      <c r="I766" s="31" t="s">
        <v>9361</v>
      </c>
      <c r="J766" s="31" t="s">
        <v>3801</v>
      </c>
      <c r="K766" s="31" t="s">
        <v>9387</v>
      </c>
      <c r="L766" s="33" t="b">
        <v>0</v>
      </c>
      <c r="M766" s="34">
        <v>44778.446967442098</v>
      </c>
      <c r="N766" s="31" t="s">
        <v>39</v>
      </c>
      <c r="O766" s="1" t="s">
        <v>13871</v>
      </c>
    </row>
    <row r="767" spans="1:15" x14ac:dyDescent="0.25">
      <c r="A767" s="31" t="s">
        <v>10984</v>
      </c>
      <c r="B767" s="31" t="s">
        <v>9385</v>
      </c>
      <c r="C767" s="31" t="s">
        <v>10985</v>
      </c>
      <c r="D767" s="31" t="s">
        <v>9344</v>
      </c>
      <c r="E767" s="31" t="s">
        <v>37</v>
      </c>
      <c r="F767" s="31"/>
      <c r="G767" s="31"/>
      <c r="H767" s="32">
        <v>60</v>
      </c>
      <c r="I767" s="31" t="s">
        <v>9382</v>
      </c>
      <c r="J767" s="31" t="s">
        <v>3801</v>
      </c>
      <c r="K767" s="31" t="s">
        <v>9841</v>
      </c>
      <c r="L767" s="33" t="b">
        <v>0</v>
      </c>
      <c r="M767" s="34">
        <v>44765.368413391203</v>
      </c>
      <c r="N767" s="31" t="s">
        <v>39</v>
      </c>
      <c r="O767" s="1" t="s">
        <v>5379</v>
      </c>
    </row>
    <row r="768" spans="1:15" x14ac:dyDescent="0.25">
      <c r="A768" s="31" t="s">
        <v>10986</v>
      </c>
      <c r="B768" s="31" t="s">
        <v>9971</v>
      </c>
      <c r="C768" s="31" t="s">
        <v>10987</v>
      </c>
      <c r="D768" s="31" t="s">
        <v>9344</v>
      </c>
      <c r="E768" s="31" t="s">
        <v>37</v>
      </c>
      <c r="F768" s="31"/>
      <c r="G768" s="31"/>
      <c r="H768" s="32">
        <v>60</v>
      </c>
      <c r="I768" s="31" t="s">
        <v>9361</v>
      </c>
      <c r="J768" s="31" t="s">
        <v>3801</v>
      </c>
      <c r="K768" s="31" t="s">
        <v>9387</v>
      </c>
      <c r="L768" s="33" t="b">
        <v>0</v>
      </c>
      <c r="M768" s="34">
        <v>44749.624215393502</v>
      </c>
      <c r="N768" s="31" t="s">
        <v>39</v>
      </c>
      <c r="O768" s="1" t="s">
        <v>6344</v>
      </c>
    </row>
    <row r="769" spans="1:15" x14ac:dyDescent="0.25">
      <c r="A769" s="31" t="s">
        <v>10988</v>
      </c>
      <c r="B769" s="31" t="s">
        <v>9521</v>
      </c>
      <c r="C769" s="31" t="s">
        <v>10989</v>
      </c>
      <c r="D769" s="31" t="s">
        <v>9348</v>
      </c>
      <c r="E769" s="31"/>
      <c r="F769" s="31"/>
      <c r="G769" s="31"/>
      <c r="H769" s="32"/>
      <c r="I769" s="31" t="s">
        <v>9399</v>
      </c>
      <c r="J769" s="31" t="s">
        <v>3598</v>
      </c>
      <c r="K769" s="31" t="s">
        <v>9523</v>
      </c>
      <c r="L769" s="33" t="b">
        <v>0</v>
      </c>
      <c r="M769" s="34">
        <v>44704.646199652801</v>
      </c>
      <c r="N769" s="31" t="s">
        <v>9369</v>
      </c>
      <c r="O769" s="1" t="s">
        <v>13872</v>
      </c>
    </row>
    <row r="770" spans="1:15" x14ac:dyDescent="0.25">
      <c r="A770" s="31" t="s">
        <v>10990</v>
      </c>
      <c r="B770" s="31" t="s">
        <v>9394</v>
      </c>
      <c r="C770" s="31" t="s">
        <v>10991</v>
      </c>
      <c r="D770" s="31" t="s">
        <v>9348</v>
      </c>
      <c r="E770" s="31"/>
      <c r="F770" s="31"/>
      <c r="G770" s="31"/>
      <c r="H770" s="32"/>
      <c r="I770" s="31" t="s">
        <v>9399</v>
      </c>
      <c r="J770" s="31" t="s">
        <v>3598</v>
      </c>
      <c r="K770" s="31" t="s">
        <v>9523</v>
      </c>
      <c r="L770" s="33" t="b">
        <v>0</v>
      </c>
      <c r="M770" s="34">
        <v>44704.6519106134</v>
      </c>
      <c r="N770" s="31" t="s">
        <v>9369</v>
      </c>
      <c r="O770" s="1" t="s">
        <v>6070</v>
      </c>
    </row>
    <row r="771" spans="1:15" x14ac:dyDescent="0.25">
      <c r="A771" s="31" t="s">
        <v>10992</v>
      </c>
      <c r="B771" s="31" t="s">
        <v>9394</v>
      </c>
      <c r="C771" s="31" t="s">
        <v>10993</v>
      </c>
      <c r="D771" s="31" t="s">
        <v>9348</v>
      </c>
      <c r="E771" s="31"/>
      <c r="F771" s="31"/>
      <c r="G771" s="31"/>
      <c r="H771" s="32"/>
      <c r="I771" s="31" t="s">
        <v>9391</v>
      </c>
      <c r="J771" s="31" t="s">
        <v>3598</v>
      </c>
      <c r="K771" s="31" t="s">
        <v>9396</v>
      </c>
      <c r="L771" s="33" t="b">
        <v>0</v>
      </c>
      <c r="M771" s="34">
        <v>44707.484532789298</v>
      </c>
      <c r="N771" s="31" t="s">
        <v>9369</v>
      </c>
      <c r="O771" s="1" t="s">
        <v>4173</v>
      </c>
    </row>
    <row r="772" spans="1:15" x14ac:dyDescent="0.25">
      <c r="A772" s="31" t="s">
        <v>10994</v>
      </c>
      <c r="B772" s="31" t="s">
        <v>9394</v>
      </c>
      <c r="C772" s="31" t="s">
        <v>10995</v>
      </c>
      <c r="D772" s="31" t="s">
        <v>9348</v>
      </c>
      <c r="E772" s="31"/>
      <c r="F772" s="31"/>
      <c r="G772" s="31"/>
      <c r="H772" s="32"/>
      <c r="I772" s="31" t="s">
        <v>9391</v>
      </c>
      <c r="J772" s="31" t="s">
        <v>3598</v>
      </c>
      <c r="K772" s="31" t="s">
        <v>9443</v>
      </c>
      <c r="L772" s="33" t="b">
        <v>0</v>
      </c>
      <c r="M772" s="34">
        <v>44707.421155358803</v>
      </c>
      <c r="N772" s="31" t="s">
        <v>9369</v>
      </c>
      <c r="O772" s="1" t="s">
        <v>4708</v>
      </c>
    </row>
    <row r="773" spans="1:15" x14ac:dyDescent="0.25">
      <c r="A773" s="31" t="s">
        <v>10996</v>
      </c>
      <c r="B773" s="31" t="s">
        <v>9394</v>
      </c>
      <c r="C773" s="31" t="s">
        <v>10997</v>
      </c>
      <c r="D773" s="31" t="s">
        <v>9348</v>
      </c>
      <c r="E773" s="31"/>
      <c r="F773" s="31"/>
      <c r="G773" s="31"/>
      <c r="H773" s="32"/>
      <c r="I773" s="31" t="s">
        <v>9391</v>
      </c>
      <c r="J773" s="31" t="s">
        <v>3598</v>
      </c>
      <c r="K773" s="31" t="s">
        <v>9466</v>
      </c>
      <c r="L773" s="33" t="b">
        <v>0</v>
      </c>
      <c r="M773" s="34">
        <v>44727.670121793999</v>
      </c>
      <c r="N773" s="31" t="s">
        <v>9369</v>
      </c>
      <c r="O773" s="1" t="s">
        <v>13873</v>
      </c>
    </row>
    <row r="774" spans="1:15" x14ac:dyDescent="0.25">
      <c r="A774" s="31" t="s">
        <v>10998</v>
      </c>
      <c r="B774" s="31" t="s">
        <v>9419</v>
      </c>
      <c r="C774" s="31" t="s">
        <v>10999</v>
      </c>
      <c r="D774" s="31" t="s">
        <v>9344</v>
      </c>
      <c r="E774" s="31" t="s">
        <v>37</v>
      </c>
      <c r="F774" s="31"/>
      <c r="G774" s="31"/>
      <c r="H774" s="32">
        <v>60</v>
      </c>
      <c r="I774" s="31" t="s">
        <v>9382</v>
      </c>
      <c r="J774" s="31" t="s">
        <v>3801</v>
      </c>
      <c r="K774" s="31" t="s">
        <v>10122</v>
      </c>
      <c r="L774" s="33" t="b">
        <v>0</v>
      </c>
      <c r="M774" s="34">
        <v>44749.6526002315</v>
      </c>
      <c r="N774" s="31" t="s">
        <v>39</v>
      </c>
      <c r="O774" s="1" t="s">
        <v>5972</v>
      </c>
    </row>
    <row r="775" spans="1:15" x14ac:dyDescent="0.25">
      <c r="A775" s="31" t="s">
        <v>11000</v>
      </c>
      <c r="B775" s="31" t="s">
        <v>9394</v>
      </c>
      <c r="C775" s="31" t="s">
        <v>11001</v>
      </c>
      <c r="D775" s="31" t="s">
        <v>9348</v>
      </c>
      <c r="E775" s="31"/>
      <c r="F775" s="31"/>
      <c r="G775" s="31"/>
      <c r="H775" s="32"/>
      <c r="I775" s="31" t="s">
        <v>9399</v>
      </c>
      <c r="J775" s="31" t="s">
        <v>3598</v>
      </c>
      <c r="K775" s="31" t="s">
        <v>9523</v>
      </c>
      <c r="L775" s="33" t="b">
        <v>0</v>
      </c>
      <c r="M775" s="34">
        <v>44704.6455635764</v>
      </c>
      <c r="N775" s="31" t="s">
        <v>9369</v>
      </c>
      <c r="O775" s="1" t="s">
        <v>13874</v>
      </c>
    </row>
    <row r="776" spans="1:15" x14ac:dyDescent="0.25">
      <c r="A776" s="31" t="s">
        <v>11002</v>
      </c>
      <c r="B776" s="31" t="s">
        <v>9394</v>
      </c>
      <c r="C776" s="31" t="s">
        <v>11003</v>
      </c>
      <c r="D776" s="31" t="s">
        <v>9348</v>
      </c>
      <c r="E776" s="31"/>
      <c r="F776" s="31"/>
      <c r="G776" s="31"/>
      <c r="H776" s="32"/>
      <c r="I776" s="31" t="s">
        <v>9399</v>
      </c>
      <c r="J776" s="31" t="s">
        <v>3598</v>
      </c>
      <c r="K776" s="31" t="s">
        <v>9484</v>
      </c>
      <c r="L776" s="33" t="b">
        <v>0</v>
      </c>
      <c r="M776" s="34">
        <v>44707.648497488401</v>
      </c>
      <c r="N776" s="31" t="s">
        <v>9369</v>
      </c>
      <c r="O776" s="1" t="s">
        <v>6580</v>
      </c>
    </row>
    <row r="777" spans="1:15" x14ac:dyDescent="0.25">
      <c r="A777" s="31" t="s">
        <v>11004</v>
      </c>
      <c r="B777" s="31" t="s">
        <v>9394</v>
      </c>
      <c r="C777" s="31" t="s">
        <v>11005</v>
      </c>
      <c r="D777" s="31" t="s">
        <v>9348</v>
      </c>
      <c r="E777" s="31"/>
      <c r="F777" s="31"/>
      <c r="G777" s="31"/>
      <c r="H777" s="32"/>
      <c r="I777" s="31" t="s">
        <v>9405</v>
      </c>
      <c r="J777" s="31" t="s">
        <v>3598</v>
      </c>
      <c r="K777" s="31" t="s">
        <v>9529</v>
      </c>
      <c r="L777" s="33" t="b">
        <v>0</v>
      </c>
      <c r="M777" s="34">
        <v>44704.597393206001</v>
      </c>
      <c r="N777" s="31" t="s">
        <v>9369</v>
      </c>
      <c r="O777" s="1" t="s">
        <v>4309</v>
      </c>
    </row>
    <row r="778" spans="1:15" x14ac:dyDescent="0.25">
      <c r="A778" s="31" t="s">
        <v>11006</v>
      </c>
      <c r="B778" s="31" t="s">
        <v>9394</v>
      </c>
      <c r="C778" s="31" t="s">
        <v>11007</v>
      </c>
      <c r="D778" s="31" t="s">
        <v>9348</v>
      </c>
      <c r="E778" s="31"/>
      <c r="F778" s="31"/>
      <c r="G778" s="31"/>
      <c r="H778" s="32"/>
      <c r="I778" s="31" t="s">
        <v>9391</v>
      </c>
      <c r="J778" s="31" t="s">
        <v>3598</v>
      </c>
      <c r="K778" s="31" t="s">
        <v>9466</v>
      </c>
      <c r="L778" s="33" t="b">
        <v>0</v>
      </c>
      <c r="M778" s="34">
        <v>44706.704189085598</v>
      </c>
      <c r="N778" s="31" t="s">
        <v>9369</v>
      </c>
      <c r="O778" s="1" t="s">
        <v>13875</v>
      </c>
    </row>
    <row r="779" spans="1:15" x14ac:dyDescent="0.25">
      <c r="A779" s="31" t="s">
        <v>11008</v>
      </c>
      <c r="B779" s="31" t="s">
        <v>9394</v>
      </c>
      <c r="C779" s="31" t="s">
        <v>11009</v>
      </c>
      <c r="D779" s="31" t="s">
        <v>9348</v>
      </c>
      <c r="E779" s="31"/>
      <c r="F779" s="31"/>
      <c r="G779" s="31"/>
      <c r="H779" s="32"/>
      <c r="I779" s="31" t="s">
        <v>9391</v>
      </c>
      <c r="J779" s="31" t="s">
        <v>3598</v>
      </c>
      <c r="K779" s="31" t="s">
        <v>9466</v>
      </c>
      <c r="L779" s="33" t="b">
        <v>0</v>
      </c>
      <c r="M779" s="34">
        <v>44706.7116048264</v>
      </c>
      <c r="N779" s="31" t="s">
        <v>9369</v>
      </c>
      <c r="O779" s="1" t="s">
        <v>5944</v>
      </c>
    </row>
    <row r="780" spans="1:15" x14ac:dyDescent="0.25">
      <c r="A780" s="31" t="s">
        <v>11010</v>
      </c>
      <c r="B780" s="31" t="s">
        <v>9394</v>
      </c>
      <c r="C780" s="31" t="s">
        <v>11011</v>
      </c>
      <c r="D780" s="31" t="s">
        <v>9348</v>
      </c>
      <c r="E780" s="31"/>
      <c r="F780" s="31"/>
      <c r="G780" s="31"/>
      <c r="H780" s="32"/>
      <c r="I780" s="31" t="s">
        <v>9391</v>
      </c>
      <c r="J780" s="31" t="s">
        <v>3598</v>
      </c>
      <c r="K780" s="31" t="s">
        <v>9466</v>
      </c>
      <c r="L780" s="33" t="b">
        <v>0</v>
      </c>
      <c r="M780" s="34">
        <v>44707.322134722199</v>
      </c>
      <c r="N780" s="31" t="s">
        <v>9369</v>
      </c>
      <c r="O780" s="1" t="s">
        <v>6944</v>
      </c>
    </row>
    <row r="781" spans="1:15" x14ac:dyDescent="0.25">
      <c r="A781" s="31" t="s">
        <v>11012</v>
      </c>
      <c r="B781" s="31" t="s">
        <v>9389</v>
      </c>
      <c r="C781" s="31" t="s">
        <v>11013</v>
      </c>
      <c r="D781" s="31" t="s">
        <v>9348</v>
      </c>
      <c r="E781" s="31"/>
      <c r="F781" s="31"/>
      <c r="G781" s="31"/>
      <c r="H781" s="32"/>
      <c r="I781" s="31" t="s">
        <v>9399</v>
      </c>
      <c r="J781" s="31" t="s">
        <v>3598</v>
      </c>
      <c r="K781" s="31" t="s">
        <v>9913</v>
      </c>
      <c r="L781" s="33" t="b">
        <v>0</v>
      </c>
      <c r="M781" s="34">
        <v>44704.582098761603</v>
      </c>
      <c r="N781" s="31" t="s">
        <v>9369</v>
      </c>
      <c r="O781" s="1" t="s">
        <v>4980</v>
      </c>
    </row>
    <row r="782" spans="1:15" x14ac:dyDescent="0.25">
      <c r="A782" s="31" t="s">
        <v>11014</v>
      </c>
      <c r="B782" s="31" t="s">
        <v>9385</v>
      </c>
      <c r="C782" s="31" t="s">
        <v>11015</v>
      </c>
      <c r="D782" s="31" t="s">
        <v>9344</v>
      </c>
      <c r="E782" s="31" t="s">
        <v>37</v>
      </c>
      <c r="F782" s="31"/>
      <c r="G782" s="31"/>
      <c r="H782" s="32">
        <v>60</v>
      </c>
      <c r="I782" s="31" t="s">
        <v>9361</v>
      </c>
      <c r="J782" s="31" t="s">
        <v>3801</v>
      </c>
      <c r="K782" s="31" t="s">
        <v>9387</v>
      </c>
      <c r="L782" s="33" t="b">
        <v>0</v>
      </c>
      <c r="M782" s="34">
        <v>44790.382266203698</v>
      </c>
      <c r="N782" s="31" t="s">
        <v>39</v>
      </c>
      <c r="O782" s="1" t="s">
        <v>13876</v>
      </c>
    </row>
    <row r="783" spans="1:15" x14ac:dyDescent="0.25">
      <c r="A783" s="31" t="s">
        <v>11016</v>
      </c>
      <c r="B783" s="31" t="s">
        <v>9385</v>
      </c>
      <c r="C783" s="31" t="s">
        <v>11017</v>
      </c>
      <c r="D783" s="31" t="s">
        <v>9344</v>
      </c>
      <c r="E783" s="31" t="s">
        <v>37</v>
      </c>
      <c r="F783" s="31"/>
      <c r="G783" s="31"/>
      <c r="H783" s="32">
        <v>60</v>
      </c>
      <c r="I783" s="31" t="s">
        <v>9382</v>
      </c>
      <c r="J783" s="31" t="s">
        <v>3801</v>
      </c>
      <c r="K783" s="31" t="s">
        <v>9841</v>
      </c>
      <c r="L783" s="33" t="b">
        <v>0</v>
      </c>
      <c r="M783" s="34">
        <v>44765.366148379602</v>
      </c>
      <c r="N783" s="31" t="s">
        <v>39</v>
      </c>
      <c r="O783" s="1" t="s">
        <v>13877</v>
      </c>
    </row>
    <row r="784" spans="1:15" x14ac:dyDescent="0.25">
      <c r="A784" s="31" t="s">
        <v>11018</v>
      </c>
      <c r="B784" s="31" t="s">
        <v>9385</v>
      </c>
      <c r="C784" s="31" t="s">
        <v>11019</v>
      </c>
      <c r="D784" s="31" t="s">
        <v>9344</v>
      </c>
      <c r="E784" s="31" t="s">
        <v>37</v>
      </c>
      <c r="F784" s="31"/>
      <c r="G784" s="31"/>
      <c r="H784" s="32">
        <v>60</v>
      </c>
      <c r="I784" s="31" t="s">
        <v>9382</v>
      </c>
      <c r="J784" s="31" t="s">
        <v>3801</v>
      </c>
      <c r="K784" s="31" t="s">
        <v>10252</v>
      </c>
      <c r="L784" s="33" t="b">
        <v>0</v>
      </c>
      <c r="M784" s="34">
        <v>44760.671755324103</v>
      </c>
      <c r="N784" s="31" t="s">
        <v>39</v>
      </c>
      <c r="O784" s="1" t="s">
        <v>6000</v>
      </c>
    </row>
    <row r="785" spans="1:15" x14ac:dyDescent="0.25">
      <c r="A785" s="31" t="s">
        <v>11020</v>
      </c>
      <c r="B785" s="31" t="s">
        <v>9385</v>
      </c>
      <c r="C785" s="31" t="s">
        <v>11021</v>
      </c>
      <c r="D785" s="31" t="s">
        <v>9344</v>
      </c>
      <c r="E785" s="31" t="s">
        <v>37</v>
      </c>
      <c r="F785" s="31"/>
      <c r="G785" s="31"/>
      <c r="H785" s="32">
        <v>60</v>
      </c>
      <c r="I785" s="31" t="s">
        <v>9382</v>
      </c>
      <c r="J785" s="31" t="s">
        <v>3801</v>
      </c>
      <c r="K785" s="31" t="s">
        <v>9841</v>
      </c>
      <c r="L785" s="33" t="b">
        <v>0</v>
      </c>
      <c r="M785" s="34">
        <v>44765.365121955998</v>
      </c>
      <c r="N785" s="31" t="s">
        <v>39</v>
      </c>
      <c r="O785" s="1" t="s">
        <v>13878</v>
      </c>
    </row>
    <row r="786" spans="1:15" x14ac:dyDescent="0.25">
      <c r="A786" s="31" t="s">
        <v>11022</v>
      </c>
      <c r="B786" s="31" t="s">
        <v>9385</v>
      </c>
      <c r="C786" s="31" t="s">
        <v>6250</v>
      </c>
      <c r="D786" s="31" t="s">
        <v>9344</v>
      </c>
      <c r="E786" s="31" t="s">
        <v>37</v>
      </c>
      <c r="F786" s="31"/>
      <c r="G786" s="31"/>
      <c r="H786" s="32">
        <v>60</v>
      </c>
      <c r="I786" s="31" t="s">
        <v>9446</v>
      </c>
      <c r="J786" s="31" t="s">
        <v>3801</v>
      </c>
      <c r="K786" s="31" t="s">
        <v>9373</v>
      </c>
      <c r="L786" s="33" t="b">
        <v>0</v>
      </c>
      <c r="M786" s="34">
        <v>44725.440350347199</v>
      </c>
      <c r="N786" s="31" t="s">
        <v>39</v>
      </c>
      <c r="O786" s="1" t="s">
        <v>6249</v>
      </c>
    </row>
    <row r="787" spans="1:15" x14ac:dyDescent="0.25">
      <c r="A787" s="31" t="s">
        <v>11023</v>
      </c>
      <c r="B787" s="31" t="s">
        <v>9394</v>
      </c>
      <c r="C787" s="31" t="s">
        <v>11024</v>
      </c>
      <c r="D787" s="31" t="s">
        <v>9348</v>
      </c>
      <c r="E787" s="31"/>
      <c r="F787" s="31"/>
      <c r="G787" s="31"/>
      <c r="H787" s="32"/>
      <c r="I787" s="31" t="s">
        <v>9405</v>
      </c>
      <c r="J787" s="31" t="s">
        <v>3598</v>
      </c>
      <c r="K787" s="31" t="s">
        <v>9529</v>
      </c>
      <c r="L787" s="33" t="b">
        <v>0</v>
      </c>
      <c r="M787" s="34">
        <v>44704.5977724884</v>
      </c>
      <c r="N787" s="31" t="s">
        <v>9369</v>
      </c>
      <c r="O787" s="1" t="s">
        <v>5052</v>
      </c>
    </row>
    <row r="788" spans="1:15" x14ac:dyDescent="0.25">
      <c r="A788" s="31" t="s">
        <v>11025</v>
      </c>
      <c r="B788" s="31" t="s">
        <v>9389</v>
      </c>
      <c r="C788" s="31" t="s">
        <v>11026</v>
      </c>
      <c r="D788" s="31" t="s">
        <v>9348</v>
      </c>
      <c r="E788" s="31"/>
      <c r="F788" s="31"/>
      <c r="G788" s="31"/>
      <c r="H788" s="32"/>
      <c r="I788" s="31" t="s">
        <v>9399</v>
      </c>
      <c r="J788" s="31" t="s">
        <v>3598</v>
      </c>
      <c r="K788" s="31" t="s">
        <v>9913</v>
      </c>
      <c r="L788" s="33" t="b">
        <v>0</v>
      </c>
      <c r="M788" s="34">
        <v>44704.581347372703</v>
      </c>
      <c r="N788" s="31" t="s">
        <v>9369</v>
      </c>
      <c r="O788" s="1" t="s">
        <v>5007</v>
      </c>
    </row>
    <row r="789" spans="1:15" x14ac:dyDescent="0.25">
      <c r="A789" s="31" t="s">
        <v>11027</v>
      </c>
      <c r="B789" s="31" t="s">
        <v>9371</v>
      </c>
      <c r="C789" s="31" t="s">
        <v>11028</v>
      </c>
      <c r="D789" s="31" t="s">
        <v>9344</v>
      </c>
      <c r="E789" s="31" t="s">
        <v>37</v>
      </c>
      <c r="F789" s="31"/>
      <c r="G789" s="31"/>
      <c r="H789" s="32">
        <v>60</v>
      </c>
      <c r="I789" s="31" t="s">
        <v>9446</v>
      </c>
      <c r="J789" s="31" t="s">
        <v>3801</v>
      </c>
      <c r="K789" s="31" t="s">
        <v>10119</v>
      </c>
      <c r="L789" s="33" t="b">
        <v>0</v>
      </c>
      <c r="M789" s="34">
        <v>44765.673052199098</v>
      </c>
      <c r="N789" s="31" t="s">
        <v>39</v>
      </c>
      <c r="O789" s="1" t="s">
        <v>205</v>
      </c>
    </row>
    <row r="790" spans="1:15" x14ac:dyDescent="0.25">
      <c r="A790" s="31" t="s">
        <v>11029</v>
      </c>
      <c r="B790" s="31" t="s">
        <v>9371</v>
      </c>
      <c r="C790" s="31" t="s">
        <v>11030</v>
      </c>
      <c r="D790" s="31" t="s">
        <v>9344</v>
      </c>
      <c r="E790" s="31" t="s">
        <v>37</v>
      </c>
      <c r="F790" s="31"/>
      <c r="G790" s="31"/>
      <c r="H790" s="32">
        <v>60</v>
      </c>
      <c r="I790" s="31" t="s">
        <v>9446</v>
      </c>
      <c r="J790" s="31" t="s">
        <v>3801</v>
      </c>
      <c r="K790" s="31" t="s">
        <v>9516</v>
      </c>
      <c r="L790" s="33" t="b">
        <v>0</v>
      </c>
      <c r="M790" s="34">
        <v>44749.658798958299</v>
      </c>
      <c r="N790" s="31" t="s">
        <v>39</v>
      </c>
      <c r="O790" s="1" t="s">
        <v>5346</v>
      </c>
    </row>
    <row r="791" spans="1:15" x14ac:dyDescent="0.25">
      <c r="A791" s="31" t="s">
        <v>11031</v>
      </c>
      <c r="B791" s="31" t="s">
        <v>9385</v>
      </c>
      <c r="C791" s="31" t="s">
        <v>11032</v>
      </c>
      <c r="D791" s="31" t="s">
        <v>9344</v>
      </c>
      <c r="E791" s="31" t="s">
        <v>37</v>
      </c>
      <c r="F791" s="31"/>
      <c r="G791" s="31"/>
      <c r="H791" s="32">
        <v>60</v>
      </c>
      <c r="I791" s="31" t="s">
        <v>9382</v>
      </c>
      <c r="J791" s="31" t="s">
        <v>3801</v>
      </c>
      <c r="K791" s="31" t="s">
        <v>9841</v>
      </c>
      <c r="L791" s="33" t="b">
        <v>0</v>
      </c>
      <c r="M791" s="34">
        <v>44765.381854942098</v>
      </c>
      <c r="N791" s="31" t="s">
        <v>39</v>
      </c>
      <c r="O791" s="1" t="s">
        <v>13879</v>
      </c>
    </row>
    <row r="792" spans="1:15" x14ac:dyDescent="0.25">
      <c r="A792" s="31" t="s">
        <v>11033</v>
      </c>
      <c r="B792" s="31" t="s">
        <v>9394</v>
      </c>
      <c r="C792" s="31" t="s">
        <v>11034</v>
      </c>
      <c r="D792" s="31" t="s">
        <v>9348</v>
      </c>
      <c r="E792" s="31"/>
      <c r="F792" s="31"/>
      <c r="G792" s="31"/>
      <c r="H792" s="32"/>
      <c r="I792" s="31" t="s">
        <v>9391</v>
      </c>
      <c r="J792" s="31" t="s">
        <v>3598</v>
      </c>
      <c r="K792" s="31" t="s">
        <v>9466</v>
      </c>
      <c r="L792" s="33" t="b">
        <v>0</v>
      </c>
      <c r="M792" s="34">
        <v>44706.705987696798</v>
      </c>
      <c r="N792" s="31" t="s">
        <v>9369</v>
      </c>
      <c r="O792" s="1" t="s">
        <v>13880</v>
      </c>
    </row>
    <row r="793" spans="1:15" x14ac:dyDescent="0.25">
      <c r="A793" s="31" t="s">
        <v>11035</v>
      </c>
      <c r="B793" s="31" t="s">
        <v>9394</v>
      </c>
      <c r="C793" s="31" t="s">
        <v>11036</v>
      </c>
      <c r="D793" s="31" t="s">
        <v>9348</v>
      </c>
      <c r="E793" s="31"/>
      <c r="F793" s="31"/>
      <c r="G793" s="31"/>
      <c r="H793" s="32"/>
      <c r="I793" s="31" t="s">
        <v>9391</v>
      </c>
      <c r="J793" s="31" t="s">
        <v>3598</v>
      </c>
      <c r="K793" s="31" t="s">
        <v>9466</v>
      </c>
      <c r="L793" s="33" t="b">
        <v>0</v>
      </c>
      <c r="M793" s="34">
        <v>44706.706326736101</v>
      </c>
      <c r="N793" s="31" t="s">
        <v>9369</v>
      </c>
      <c r="O793" s="1" t="s">
        <v>4490</v>
      </c>
    </row>
    <row r="794" spans="1:15" x14ac:dyDescent="0.25">
      <c r="A794" s="31" t="s">
        <v>11037</v>
      </c>
      <c r="B794" s="31" t="s">
        <v>9394</v>
      </c>
      <c r="C794" s="31" t="s">
        <v>11038</v>
      </c>
      <c r="D794" s="31" t="s">
        <v>9348</v>
      </c>
      <c r="E794" s="31"/>
      <c r="F794" s="31"/>
      <c r="G794" s="31"/>
      <c r="H794" s="32"/>
      <c r="I794" s="31" t="s">
        <v>9391</v>
      </c>
      <c r="J794" s="31" t="s">
        <v>3598</v>
      </c>
      <c r="K794" s="31" t="s">
        <v>9396</v>
      </c>
      <c r="L794" s="33" t="b">
        <v>0</v>
      </c>
      <c r="M794" s="34">
        <v>44707.483987963002</v>
      </c>
      <c r="N794" s="31" t="s">
        <v>9369</v>
      </c>
      <c r="O794" s="1" t="s">
        <v>13881</v>
      </c>
    </row>
    <row r="795" spans="1:15" x14ac:dyDescent="0.25">
      <c r="A795" s="31" t="s">
        <v>11039</v>
      </c>
      <c r="B795" s="31" t="s">
        <v>9385</v>
      </c>
      <c r="C795" s="31" t="s">
        <v>11040</v>
      </c>
      <c r="D795" s="31" t="s">
        <v>9344</v>
      </c>
      <c r="E795" s="31" t="s">
        <v>37</v>
      </c>
      <c r="F795" s="31"/>
      <c r="G795" s="31"/>
      <c r="H795" s="32">
        <v>60</v>
      </c>
      <c r="I795" s="31" t="s">
        <v>9446</v>
      </c>
      <c r="J795" s="31" t="s">
        <v>3801</v>
      </c>
      <c r="K795" s="31" t="s">
        <v>9447</v>
      </c>
      <c r="L795" s="33" t="b">
        <v>0</v>
      </c>
      <c r="M795" s="34">
        <v>44714.674368784697</v>
      </c>
      <c r="N795" s="31" t="s">
        <v>39</v>
      </c>
      <c r="O795" s="1" t="s">
        <v>5447</v>
      </c>
    </row>
    <row r="796" spans="1:15" x14ac:dyDescent="0.25">
      <c r="A796" s="31" t="s">
        <v>11041</v>
      </c>
      <c r="B796" s="31" t="s">
        <v>9385</v>
      </c>
      <c r="C796" s="31" t="s">
        <v>11042</v>
      </c>
      <c r="D796" s="31" t="s">
        <v>9344</v>
      </c>
      <c r="E796" s="31" t="s">
        <v>37</v>
      </c>
      <c r="F796" s="31"/>
      <c r="G796" s="31"/>
      <c r="H796" s="32">
        <v>60</v>
      </c>
      <c r="I796" s="31" t="s">
        <v>9382</v>
      </c>
      <c r="J796" s="31" t="s">
        <v>3801</v>
      </c>
      <c r="K796" s="31" t="s">
        <v>9462</v>
      </c>
      <c r="L796" s="33" t="b">
        <v>0</v>
      </c>
      <c r="M796" s="34">
        <v>44769.423018715301</v>
      </c>
      <c r="N796" s="31" t="s">
        <v>39</v>
      </c>
      <c r="O796" s="1" t="s">
        <v>13882</v>
      </c>
    </row>
    <row r="797" spans="1:15" x14ac:dyDescent="0.25">
      <c r="A797" s="31" t="s">
        <v>11043</v>
      </c>
      <c r="B797" s="31" t="s">
        <v>9389</v>
      </c>
      <c r="C797" s="31" t="s">
        <v>11044</v>
      </c>
      <c r="D797" s="31" t="s">
        <v>9348</v>
      </c>
      <c r="E797" s="31"/>
      <c r="F797" s="31"/>
      <c r="G797" s="31"/>
      <c r="H797" s="32"/>
      <c r="I797" s="31" t="s">
        <v>9399</v>
      </c>
      <c r="J797" s="31" t="s">
        <v>3598</v>
      </c>
      <c r="K797" s="31" t="s">
        <v>9913</v>
      </c>
      <c r="L797" s="33" t="b">
        <v>0</v>
      </c>
      <c r="M797" s="34">
        <v>44704.581708414298</v>
      </c>
      <c r="N797" s="31" t="s">
        <v>9369</v>
      </c>
      <c r="O797" s="1" t="s">
        <v>13883</v>
      </c>
    </row>
    <row r="798" spans="1:15" x14ac:dyDescent="0.25">
      <c r="A798" s="31" t="s">
        <v>11045</v>
      </c>
      <c r="B798" s="31" t="s">
        <v>9394</v>
      </c>
      <c r="C798" s="31" t="s">
        <v>11046</v>
      </c>
      <c r="D798" s="31" t="s">
        <v>9348</v>
      </c>
      <c r="E798" s="31"/>
      <c r="F798" s="31"/>
      <c r="G798" s="31"/>
      <c r="H798" s="32"/>
      <c r="I798" s="31" t="s">
        <v>9391</v>
      </c>
      <c r="J798" s="31" t="s">
        <v>3598</v>
      </c>
      <c r="K798" s="31" t="s">
        <v>9466</v>
      </c>
      <c r="L798" s="33" t="b">
        <v>0</v>
      </c>
      <c r="M798" s="34">
        <v>44706.707320335598</v>
      </c>
      <c r="N798" s="31" t="s">
        <v>9369</v>
      </c>
      <c r="O798" s="1" t="s">
        <v>6338</v>
      </c>
    </row>
    <row r="799" spans="1:15" x14ac:dyDescent="0.25">
      <c r="A799" s="31" t="s">
        <v>11047</v>
      </c>
      <c r="B799" s="31" t="s">
        <v>9971</v>
      </c>
      <c r="C799" s="31" t="s">
        <v>11048</v>
      </c>
      <c r="D799" s="31" t="s">
        <v>9344</v>
      </c>
      <c r="E799" s="31" t="s">
        <v>37</v>
      </c>
      <c r="F799" s="31"/>
      <c r="G799" s="31"/>
      <c r="H799" s="32">
        <v>60</v>
      </c>
      <c r="I799" s="31" t="s">
        <v>9382</v>
      </c>
      <c r="J799" s="31" t="s">
        <v>3801</v>
      </c>
      <c r="K799" s="31" t="s">
        <v>10252</v>
      </c>
      <c r="L799" s="33" t="b">
        <v>0</v>
      </c>
      <c r="M799" s="34">
        <v>44765.386872025498</v>
      </c>
      <c r="N799" s="31" t="s">
        <v>39</v>
      </c>
      <c r="O799" s="1" t="s">
        <v>5797</v>
      </c>
    </row>
    <row r="800" spans="1:15" x14ac:dyDescent="0.25">
      <c r="A800" s="31" t="s">
        <v>11049</v>
      </c>
      <c r="B800" s="31" t="s">
        <v>9371</v>
      </c>
      <c r="C800" s="31" t="s">
        <v>11050</v>
      </c>
      <c r="D800" s="31" t="s">
        <v>9344</v>
      </c>
      <c r="E800" s="31" t="s">
        <v>37</v>
      </c>
      <c r="F800" s="31"/>
      <c r="G800" s="31"/>
      <c r="H800" s="32">
        <v>60</v>
      </c>
      <c r="I800" s="31" t="s">
        <v>9446</v>
      </c>
      <c r="J800" s="31" t="s">
        <v>3801</v>
      </c>
      <c r="K800" s="31" t="s">
        <v>9516</v>
      </c>
      <c r="L800" s="33" t="b">
        <v>0</v>
      </c>
      <c r="M800" s="34">
        <v>44765.6772649306</v>
      </c>
      <c r="N800" s="31" t="s">
        <v>39</v>
      </c>
      <c r="O800" s="1" t="s">
        <v>4194</v>
      </c>
    </row>
    <row r="801" spans="1:15" ht="21" x14ac:dyDescent="0.25">
      <c r="A801" s="31" t="s">
        <v>11051</v>
      </c>
      <c r="B801" s="31" t="s">
        <v>9394</v>
      </c>
      <c r="C801" s="35" t="s">
        <v>11052</v>
      </c>
      <c r="D801" s="31" t="s">
        <v>9348</v>
      </c>
      <c r="E801" s="31"/>
      <c r="F801" s="31"/>
      <c r="G801" s="31"/>
      <c r="H801" s="32"/>
      <c r="I801" s="31" t="s">
        <v>9399</v>
      </c>
      <c r="J801" s="31" t="s">
        <v>3598</v>
      </c>
      <c r="K801" s="31" t="s">
        <v>9400</v>
      </c>
      <c r="L801" s="33" t="b">
        <v>0</v>
      </c>
      <c r="M801" s="34">
        <v>44707.630426967597</v>
      </c>
      <c r="N801" s="31" t="s">
        <v>9369</v>
      </c>
      <c r="O801" s="1" t="s">
        <v>6509</v>
      </c>
    </row>
    <row r="802" spans="1:15" x14ac:dyDescent="0.25">
      <c r="A802" s="31" t="s">
        <v>11053</v>
      </c>
      <c r="B802" s="31" t="s">
        <v>9389</v>
      </c>
      <c r="C802" s="31" t="s">
        <v>11054</v>
      </c>
      <c r="D802" s="31" t="s">
        <v>9348</v>
      </c>
      <c r="E802" s="31"/>
      <c r="F802" s="31"/>
      <c r="G802" s="31"/>
      <c r="H802" s="32"/>
      <c r="I802" s="31" t="s">
        <v>9391</v>
      </c>
      <c r="J802" s="31" t="s">
        <v>3598</v>
      </c>
      <c r="K802" s="31" t="s">
        <v>9443</v>
      </c>
      <c r="L802" s="33" t="b">
        <v>0</v>
      </c>
      <c r="M802" s="34">
        <v>44707.419035729203</v>
      </c>
      <c r="N802" s="31" t="s">
        <v>9369</v>
      </c>
      <c r="O802" s="1" t="s">
        <v>13884</v>
      </c>
    </row>
    <row r="803" spans="1:15" x14ac:dyDescent="0.25">
      <c r="A803" s="31" t="s">
        <v>11055</v>
      </c>
      <c r="B803" s="31" t="s">
        <v>9394</v>
      </c>
      <c r="C803" s="31" t="s">
        <v>11056</v>
      </c>
      <c r="D803" s="31" t="s">
        <v>9348</v>
      </c>
      <c r="E803" s="31"/>
      <c r="F803" s="31"/>
      <c r="G803" s="31"/>
      <c r="H803" s="32"/>
      <c r="I803" s="31" t="s">
        <v>9405</v>
      </c>
      <c r="J803" s="31" t="s">
        <v>3598</v>
      </c>
      <c r="K803" s="31" t="s">
        <v>9529</v>
      </c>
      <c r="L803" s="33" t="b">
        <v>0</v>
      </c>
      <c r="M803" s="34">
        <v>44704.598082789402</v>
      </c>
      <c r="N803" s="31" t="s">
        <v>9369</v>
      </c>
      <c r="O803" s="1" t="s">
        <v>4398</v>
      </c>
    </row>
    <row r="804" spans="1:15" x14ac:dyDescent="0.25">
      <c r="A804" s="31" t="s">
        <v>11057</v>
      </c>
      <c r="B804" s="31" t="s">
        <v>9385</v>
      </c>
      <c r="C804" s="31" t="s">
        <v>11058</v>
      </c>
      <c r="D804" s="31" t="s">
        <v>9344</v>
      </c>
      <c r="E804" s="31" t="s">
        <v>37</v>
      </c>
      <c r="F804" s="31"/>
      <c r="G804" s="31"/>
      <c r="H804" s="32">
        <v>60</v>
      </c>
      <c r="I804" s="31" t="s">
        <v>9446</v>
      </c>
      <c r="J804" s="31" t="s">
        <v>3801</v>
      </c>
      <c r="K804" s="31" t="s">
        <v>9373</v>
      </c>
      <c r="L804" s="33" t="b">
        <v>0</v>
      </c>
      <c r="M804" s="34">
        <v>44735.446568553198</v>
      </c>
      <c r="N804" s="31" t="s">
        <v>39</v>
      </c>
      <c r="O804" s="1" t="s">
        <v>6256</v>
      </c>
    </row>
    <row r="805" spans="1:15" x14ac:dyDescent="0.25">
      <c r="A805" s="31" t="s">
        <v>11059</v>
      </c>
      <c r="B805" s="31" t="s">
        <v>9385</v>
      </c>
      <c r="C805" s="31" t="s">
        <v>11060</v>
      </c>
      <c r="D805" s="31" t="s">
        <v>9344</v>
      </c>
      <c r="E805" s="31" t="s">
        <v>37</v>
      </c>
      <c r="F805" s="31"/>
      <c r="G805" s="31"/>
      <c r="H805" s="32">
        <v>60</v>
      </c>
      <c r="I805" s="31" t="s">
        <v>9361</v>
      </c>
      <c r="J805" s="31" t="s">
        <v>3801</v>
      </c>
      <c r="K805" s="31" t="s">
        <v>9387</v>
      </c>
      <c r="L805" s="33" t="b">
        <v>0</v>
      </c>
      <c r="M805" s="34">
        <v>44755.6489274306</v>
      </c>
      <c r="N805" s="31" t="s">
        <v>39</v>
      </c>
      <c r="O805" s="1" t="s">
        <v>13885</v>
      </c>
    </row>
    <row r="806" spans="1:15" x14ac:dyDescent="0.25">
      <c r="A806" s="31" t="s">
        <v>11061</v>
      </c>
      <c r="B806" s="31" t="s">
        <v>9394</v>
      </c>
      <c r="C806" s="31" t="s">
        <v>11062</v>
      </c>
      <c r="D806" s="31" t="s">
        <v>9348</v>
      </c>
      <c r="E806" s="31"/>
      <c r="F806" s="31"/>
      <c r="G806" s="31"/>
      <c r="H806" s="32"/>
      <c r="I806" s="31" t="s">
        <v>9399</v>
      </c>
      <c r="J806" s="31" t="s">
        <v>3598</v>
      </c>
      <c r="K806" s="31" t="s">
        <v>9913</v>
      </c>
      <c r="L806" s="33" t="b">
        <v>0</v>
      </c>
      <c r="M806" s="34">
        <v>44704.5825471875</v>
      </c>
      <c r="N806" s="31" t="s">
        <v>9369</v>
      </c>
      <c r="O806" s="1" t="s">
        <v>13886</v>
      </c>
    </row>
    <row r="807" spans="1:15" x14ac:dyDescent="0.25">
      <c r="A807" s="31" t="s">
        <v>11063</v>
      </c>
      <c r="B807" s="31" t="s">
        <v>9419</v>
      </c>
      <c r="C807" s="31" t="s">
        <v>11064</v>
      </c>
      <c r="D807" s="31" t="s">
        <v>9344</v>
      </c>
      <c r="E807" s="31" t="s">
        <v>37</v>
      </c>
      <c r="F807" s="31"/>
      <c r="G807" s="31"/>
      <c r="H807" s="32">
        <v>60</v>
      </c>
      <c r="I807" s="31" t="s">
        <v>9382</v>
      </c>
      <c r="J807" s="31" t="s">
        <v>3801</v>
      </c>
      <c r="K807" s="31" t="s">
        <v>9421</v>
      </c>
      <c r="L807" s="33" t="b">
        <v>0</v>
      </c>
      <c r="M807" s="34">
        <v>44765.326508761602</v>
      </c>
      <c r="N807" s="31" t="s">
        <v>39</v>
      </c>
      <c r="O807" s="1" t="s">
        <v>4534</v>
      </c>
    </row>
    <row r="808" spans="1:15" x14ac:dyDescent="0.25">
      <c r="A808" s="31" t="s">
        <v>11065</v>
      </c>
      <c r="B808" s="31" t="s">
        <v>9394</v>
      </c>
      <c r="C808" s="31" t="s">
        <v>11066</v>
      </c>
      <c r="D808" s="31" t="s">
        <v>9348</v>
      </c>
      <c r="E808" s="31"/>
      <c r="F808" s="31"/>
      <c r="G808" s="31"/>
      <c r="H808" s="32"/>
      <c r="I808" s="31" t="s">
        <v>9399</v>
      </c>
      <c r="J808" s="31" t="s">
        <v>3598</v>
      </c>
      <c r="K808" s="31" t="s">
        <v>9400</v>
      </c>
      <c r="L808" s="33" t="b">
        <v>0</v>
      </c>
      <c r="M808" s="34">
        <v>44707.630697569402</v>
      </c>
      <c r="N808" s="31" t="s">
        <v>9369</v>
      </c>
      <c r="O808" s="1" t="s">
        <v>13887</v>
      </c>
    </row>
    <row r="809" spans="1:15" x14ac:dyDescent="0.25">
      <c r="A809" s="31" t="s">
        <v>11067</v>
      </c>
      <c r="B809" s="31" t="s">
        <v>9389</v>
      </c>
      <c r="C809" s="31" t="s">
        <v>11068</v>
      </c>
      <c r="D809" s="31" t="s">
        <v>9348</v>
      </c>
      <c r="E809" s="31"/>
      <c r="F809" s="31"/>
      <c r="G809" s="31"/>
      <c r="H809" s="32"/>
      <c r="I809" s="31" t="s">
        <v>9391</v>
      </c>
      <c r="J809" s="31" t="s">
        <v>3598</v>
      </c>
      <c r="K809" s="31" t="s">
        <v>9392</v>
      </c>
      <c r="L809" s="33" t="b">
        <v>0</v>
      </c>
      <c r="M809" s="34">
        <v>44707.658765046297</v>
      </c>
      <c r="N809" s="31" t="s">
        <v>9369</v>
      </c>
      <c r="O809" s="1" t="s">
        <v>6303</v>
      </c>
    </row>
    <row r="810" spans="1:15" x14ac:dyDescent="0.25">
      <c r="A810" s="31" t="s">
        <v>11069</v>
      </c>
      <c r="B810" s="31" t="s">
        <v>9394</v>
      </c>
      <c r="C810" s="31" t="s">
        <v>11070</v>
      </c>
      <c r="D810" s="31" t="s">
        <v>9348</v>
      </c>
      <c r="E810" s="31"/>
      <c r="F810" s="31"/>
      <c r="G810" s="31"/>
      <c r="H810" s="32"/>
      <c r="I810" s="31" t="s">
        <v>9391</v>
      </c>
      <c r="J810" s="31" t="s">
        <v>3598</v>
      </c>
      <c r="K810" s="31" t="s">
        <v>9466</v>
      </c>
      <c r="L810" s="33" t="b">
        <v>0</v>
      </c>
      <c r="M810" s="34">
        <v>44705.617539351901</v>
      </c>
      <c r="N810" s="31" t="s">
        <v>9369</v>
      </c>
      <c r="O810" s="1" t="s">
        <v>5890</v>
      </c>
    </row>
    <row r="811" spans="1:15" x14ac:dyDescent="0.25">
      <c r="A811" s="31" t="s">
        <v>11071</v>
      </c>
      <c r="B811" s="31" t="s">
        <v>9394</v>
      </c>
      <c r="C811" s="31" t="s">
        <v>11072</v>
      </c>
      <c r="D811" s="31" t="s">
        <v>9348</v>
      </c>
      <c r="E811" s="31"/>
      <c r="F811" s="31"/>
      <c r="G811" s="31"/>
      <c r="H811" s="32"/>
      <c r="I811" s="31" t="s">
        <v>9405</v>
      </c>
      <c r="J811" s="31" t="s">
        <v>3598</v>
      </c>
      <c r="K811" s="31" t="s">
        <v>9406</v>
      </c>
      <c r="L811" s="33" t="b">
        <v>0</v>
      </c>
      <c r="M811" s="34">
        <v>44704.453282523202</v>
      </c>
      <c r="N811" s="31" t="s">
        <v>9369</v>
      </c>
      <c r="O811" s="1" t="s">
        <v>5913</v>
      </c>
    </row>
    <row r="812" spans="1:15" x14ac:dyDescent="0.25">
      <c r="A812" s="31" t="s">
        <v>11073</v>
      </c>
      <c r="B812" s="31" t="s">
        <v>9371</v>
      </c>
      <c r="C812" s="31" t="s">
        <v>11074</v>
      </c>
      <c r="D812" s="31" t="s">
        <v>9344</v>
      </c>
      <c r="E812" s="31" t="s">
        <v>37</v>
      </c>
      <c r="F812" s="31"/>
      <c r="G812" s="31"/>
      <c r="H812" s="32">
        <v>60</v>
      </c>
      <c r="I812" s="31" t="s">
        <v>9446</v>
      </c>
      <c r="J812" s="31" t="s">
        <v>3801</v>
      </c>
      <c r="K812" s="31" t="s">
        <v>10119</v>
      </c>
      <c r="L812" s="33" t="b">
        <v>0</v>
      </c>
      <c r="M812" s="34">
        <v>44750.393296643502</v>
      </c>
      <c r="N812" s="31" t="s">
        <v>39</v>
      </c>
      <c r="O812" s="1" t="s">
        <v>13888</v>
      </c>
    </row>
    <row r="813" spans="1:15" x14ac:dyDescent="0.25">
      <c r="A813" s="31" t="s">
        <v>11075</v>
      </c>
      <c r="B813" s="31" t="s">
        <v>9371</v>
      </c>
      <c r="C813" s="31" t="s">
        <v>11076</v>
      </c>
      <c r="D813" s="31" t="s">
        <v>9344</v>
      </c>
      <c r="E813" s="31" t="s">
        <v>37</v>
      </c>
      <c r="F813" s="31"/>
      <c r="G813" s="31"/>
      <c r="H813" s="32">
        <v>60</v>
      </c>
      <c r="I813" s="31" t="s">
        <v>9446</v>
      </c>
      <c r="J813" s="31" t="s">
        <v>3801</v>
      </c>
      <c r="K813" s="31" t="s">
        <v>9516</v>
      </c>
      <c r="L813" s="33" t="b">
        <v>0</v>
      </c>
      <c r="M813" s="34">
        <v>44723.428158645802</v>
      </c>
      <c r="N813" s="31" t="s">
        <v>39</v>
      </c>
      <c r="O813" s="1" t="s">
        <v>5672</v>
      </c>
    </row>
    <row r="814" spans="1:15" x14ac:dyDescent="0.25">
      <c r="A814" s="31" t="s">
        <v>11077</v>
      </c>
      <c r="B814" s="31" t="s">
        <v>9385</v>
      </c>
      <c r="C814" s="31" t="s">
        <v>7277</v>
      </c>
      <c r="D814" s="31" t="s">
        <v>9344</v>
      </c>
      <c r="E814" s="31" t="s">
        <v>37</v>
      </c>
      <c r="F814" s="31"/>
      <c r="G814" s="31"/>
      <c r="H814" s="32">
        <v>60</v>
      </c>
      <c r="I814" s="31" t="s">
        <v>9446</v>
      </c>
      <c r="J814" s="31" t="s">
        <v>3801</v>
      </c>
      <c r="K814" s="31" t="s">
        <v>9373</v>
      </c>
      <c r="L814" s="33" t="b">
        <v>0</v>
      </c>
      <c r="M814" s="34">
        <v>44715.792980983802</v>
      </c>
      <c r="N814" s="31" t="s">
        <v>39</v>
      </c>
      <c r="O814" s="1" t="s">
        <v>7275</v>
      </c>
    </row>
    <row r="815" spans="1:15" x14ac:dyDescent="0.25">
      <c r="A815" s="31" t="s">
        <v>11078</v>
      </c>
      <c r="B815" s="31" t="s">
        <v>9385</v>
      </c>
      <c r="C815" s="31" t="s">
        <v>11079</v>
      </c>
      <c r="D815" s="31" t="s">
        <v>9344</v>
      </c>
      <c r="E815" s="31" t="s">
        <v>37</v>
      </c>
      <c r="F815" s="31"/>
      <c r="G815" s="31"/>
      <c r="H815" s="32">
        <v>60</v>
      </c>
      <c r="I815" s="31" t="s">
        <v>9382</v>
      </c>
      <c r="J815" s="31" t="s">
        <v>3801</v>
      </c>
      <c r="K815" s="31" t="s">
        <v>10757</v>
      </c>
      <c r="L815" s="33" t="b">
        <v>0</v>
      </c>
      <c r="M815" s="34">
        <v>44767.493225428203</v>
      </c>
      <c r="N815" s="31" t="s">
        <v>39</v>
      </c>
      <c r="O815" s="1" t="s">
        <v>13889</v>
      </c>
    </row>
    <row r="816" spans="1:15" x14ac:dyDescent="0.25">
      <c r="A816" s="31" t="s">
        <v>11080</v>
      </c>
      <c r="B816" s="31" t="s">
        <v>11081</v>
      </c>
      <c r="C816" s="31" t="s">
        <v>6647</v>
      </c>
      <c r="D816" s="31" t="s">
        <v>9381</v>
      </c>
      <c r="E816" s="31"/>
      <c r="F816" s="31"/>
      <c r="G816" s="31"/>
      <c r="H816" s="32"/>
      <c r="I816" s="31"/>
      <c r="J816" s="31"/>
      <c r="K816" s="31"/>
      <c r="L816" s="33" t="b">
        <v>0</v>
      </c>
      <c r="M816" s="34">
        <v>45052.647458182902</v>
      </c>
      <c r="N816" s="31" t="s">
        <v>39</v>
      </c>
      <c r="O816" s="1" t="s">
        <v>6646</v>
      </c>
    </row>
    <row r="817" spans="1:15" ht="21" x14ac:dyDescent="0.25">
      <c r="A817" s="31" t="s">
        <v>11082</v>
      </c>
      <c r="B817" s="31" t="s">
        <v>9394</v>
      </c>
      <c r="C817" s="35" t="s">
        <v>11083</v>
      </c>
      <c r="D817" s="31" t="s">
        <v>9348</v>
      </c>
      <c r="E817" s="31"/>
      <c r="F817" s="31"/>
      <c r="G817" s="31"/>
      <c r="H817" s="32"/>
      <c r="I817" s="31" t="s">
        <v>9391</v>
      </c>
      <c r="J817" s="31" t="s">
        <v>3598</v>
      </c>
      <c r="K817" s="31" t="s">
        <v>9466</v>
      </c>
      <c r="L817" s="33" t="b">
        <v>0</v>
      </c>
      <c r="M817" s="34">
        <v>44706.708426423596</v>
      </c>
      <c r="N817" s="31" t="s">
        <v>9369</v>
      </c>
      <c r="O817" s="1" t="s">
        <v>13890</v>
      </c>
    </row>
    <row r="818" spans="1:15" x14ac:dyDescent="0.25">
      <c r="A818" s="31" t="s">
        <v>11084</v>
      </c>
      <c r="B818" s="31" t="s">
        <v>9389</v>
      </c>
      <c r="C818" s="31" t="s">
        <v>11085</v>
      </c>
      <c r="D818" s="31" t="s">
        <v>9348</v>
      </c>
      <c r="E818" s="31"/>
      <c r="F818" s="31"/>
      <c r="G818" s="31"/>
      <c r="H818" s="32"/>
      <c r="I818" s="31" t="s">
        <v>9391</v>
      </c>
      <c r="J818" s="31" t="s">
        <v>3598</v>
      </c>
      <c r="K818" s="31" t="s">
        <v>9443</v>
      </c>
      <c r="L818" s="33" t="b">
        <v>0</v>
      </c>
      <c r="M818" s="34">
        <v>44707.419625080998</v>
      </c>
      <c r="N818" s="31" t="s">
        <v>9369</v>
      </c>
      <c r="O818" s="1" t="s">
        <v>13891</v>
      </c>
    </row>
    <row r="819" spans="1:15" x14ac:dyDescent="0.25">
      <c r="A819" s="31" t="s">
        <v>11086</v>
      </c>
      <c r="B819" s="31" t="s">
        <v>9394</v>
      </c>
      <c r="C819" s="31" t="s">
        <v>11087</v>
      </c>
      <c r="D819" s="31" t="s">
        <v>9348</v>
      </c>
      <c r="E819" s="31"/>
      <c r="F819" s="31"/>
      <c r="G819" s="31"/>
      <c r="H819" s="32"/>
      <c r="I819" s="31" t="s">
        <v>9391</v>
      </c>
      <c r="J819" s="31" t="s">
        <v>3598</v>
      </c>
      <c r="K819" s="31" t="s">
        <v>9396</v>
      </c>
      <c r="L819" s="33" t="b">
        <v>0</v>
      </c>
      <c r="M819" s="34">
        <v>44707.4841479514</v>
      </c>
      <c r="N819" s="31" t="s">
        <v>9369</v>
      </c>
      <c r="O819" s="1" t="s">
        <v>5688</v>
      </c>
    </row>
    <row r="820" spans="1:15" x14ac:dyDescent="0.25">
      <c r="A820" s="31" t="s">
        <v>11088</v>
      </c>
      <c r="B820" s="31" t="s">
        <v>9394</v>
      </c>
      <c r="C820" s="31" t="s">
        <v>11089</v>
      </c>
      <c r="D820" s="31" t="s">
        <v>9348</v>
      </c>
      <c r="E820" s="31"/>
      <c r="F820" s="31"/>
      <c r="G820" s="31"/>
      <c r="H820" s="32"/>
      <c r="I820" s="31" t="s">
        <v>9391</v>
      </c>
      <c r="J820" s="31" t="s">
        <v>3598</v>
      </c>
      <c r="K820" s="31" t="s">
        <v>9396</v>
      </c>
      <c r="L820" s="33" t="b">
        <v>0</v>
      </c>
      <c r="M820" s="34">
        <v>44707.484355821798</v>
      </c>
      <c r="N820" s="31" t="s">
        <v>9369</v>
      </c>
      <c r="O820" s="1" t="s">
        <v>4781</v>
      </c>
    </row>
    <row r="821" spans="1:15" x14ac:dyDescent="0.25">
      <c r="A821" s="31" t="s">
        <v>11090</v>
      </c>
      <c r="B821" s="31" t="s">
        <v>9385</v>
      </c>
      <c r="C821" s="31" t="s">
        <v>11091</v>
      </c>
      <c r="D821" s="31" t="s">
        <v>9344</v>
      </c>
      <c r="E821" s="31" t="s">
        <v>37</v>
      </c>
      <c r="F821" s="31"/>
      <c r="G821" s="31"/>
      <c r="H821" s="32">
        <v>60</v>
      </c>
      <c r="I821" s="31" t="s">
        <v>9446</v>
      </c>
      <c r="J821" s="31" t="s">
        <v>3801</v>
      </c>
      <c r="K821" s="31" t="s">
        <v>9447</v>
      </c>
      <c r="L821" s="33" t="b">
        <v>0</v>
      </c>
      <c r="M821" s="34">
        <v>44714.663358761602</v>
      </c>
      <c r="N821" s="31" t="s">
        <v>39</v>
      </c>
      <c r="O821" s="1" t="s">
        <v>13892</v>
      </c>
    </row>
    <row r="822" spans="1:15" x14ac:dyDescent="0.25">
      <c r="A822" s="31" t="s">
        <v>11092</v>
      </c>
      <c r="B822" s="31" t="s">
        <v>9385</v>
      </c>
      <c r="C822" s="31" t="s">
        <v>11093</v>
      </c>
      <c r="D822" s="31" t="s">
        <v>9344</v>
      </c>
      <c r="E822" s="31" t="s">
        <v>37</v>
      </c>
      <c r="F822" s="31"/>
      <c r="G822" s="31"/>
      <c r="H822" s="32">
        <v>60</v>
      </c>
      <c r="I822" s="31" t="s">
        <v>9361</v>
      </c>
      <c r="J822" s="31" t="s">
        <v>3801</v>
      </c>
      <c r="K822" s="31" t="s">
        <v>9387</v>
      </c>
      <c r="L822" s="33" t="b">
        <v>0</v>
      </c>
      <c r="M822" s="34">
        <v>44719.787046331003</v>
      </c>
      <c r="N822" s="31" t="s">
        <v>39</v>
      </c>
      <c r="O822" s="1" t="s">
        <v>6081</v>
      </c>
    </row>
    <row r="823" spans="1:15" x14ac:dyDescent="0.25">
      <c r="A823" s="31" t="s">
        <v>11094</v>
      </c>
      <c r="B823" s="31" t="s">
        <v>9385</v>
      </c>
      <c r="C823" s="31" t="s">
        <v>11095</v>
      </c>
      <c r="D823" s="31" t="s">
        <v>9344</v>
      </c>
      <c r="E823" s="31" t="s">
        <v>37</v>
      </c>
      <c r="F823" s="31"/>
      <c r="G823" s="31"/>
      <c r="H823" s="32">
        <v>60</v>
      </c>
      <c r="I823" s="31" t="s">
        <v>9361</v>
      </c>
      <c r="J823" s="31" t="s">
        <v>3801</v>
      </c>
      <c r="K823" s="31" t="s">
        <v>9387</v>
      </c>
      <c r="L823" s="33" t="b">
        <v>0</v>
      </c>
      <c r="M823" s="34">
        <v>44767.379518205998</v>
      </c>
      <c r="N823" s="31" t="s">
        <v>39</v>
      </c>
      <c r="O823" s="1" t="s">
        <v>5136</v>
      </c>
    </row>
    <row r="824" spans="1:15" x14ac:dyDescent="0.25">
      <c r="A824" s="31" t="s">
        <v>11096</v>
      </c>
      <c r="B824" s="31" t="s">
        <v>9385</v>
      </c>
      <c r="C824" s="31" t="s">
        <v>11097</v>
      </c>
      <c r="D824" s="31" t="s">
        <v>9344</v>
      </c>
      <c r="E824" s="31" t="s">
        <v>37</v>
      </c>
      <c r="F824" s="31"/>
      <c r="G824" s="31"/>
      <c r="H824" s="32">
        <v>60</v>
      </c>
      <c r="I824" s="31" t="s">
        <v>9446</v>
      </c>
      <c r="J824" s="31" t="s">
        <v>3801</v>
      </c>
      <c r="K824" s="31" t="s">
        <v>9447</v>
      </c>
      <c r="L824" s="33" t="b">
        <v>0</v>
      </c>
      <c r="M824" s="34">
        <v>44767.449826273201</v>
      </c>
      <c r="N824" s="31" t="s">
        <v>39</v>
      </c>
      <c r="O824" s="1" t="s">
        <v>5553</v>
      </c>
    </row>
    <row r="825" spans="1:15" x14ac:dyDescent="0.25">
      <c r="A825" s="31" t="s">
        <v>11098</v>
      </c>
      <c r="B825" s="31" t="s">
        <v>9385</v>
      </c>
      <c r="C825" s="31" t="s">
        <v>11099</v>
      </c>
      <c r="D825" s="31" t="s">
        <v>9344</v>
      </c>
      <c r="E825" s="31" t="s">
        <v>37</v>
      </c>
      <c r="F825" s="31"/>
      <c r="G825" s="31"/>
      <c r="H825" s="32">
        <v>60</v>
      </c>
      <c r="I825" s="31" t="s">
        <v>9446</v>
      </c>
      <c r="J825" s="31" t="s">
        <v>3801</v>
      </c>
      <c r="K825" s="31" t="s">
        <v>9447</v>
      </c>
      <c r="L825" s="33" t="b">
        <v>0</v>
      </c>
      <c r="M825" s="34">
        <v>44735.4271507292</v>
      </c>
      <c r="N825" s="31" t="s">
        <v>39</v>
      </c>
      <c r="O825" s="1" t="s">
        <v>13893</v>
      </c>
    </row>
    <row r="826" spans="1:15" x14ac:dyDescent="0.25">
      <c r="A826" s="31" t="s">
        <v>11100</v>
      </c>
      <c r="B826" s="31" t="s">
        <v>9385</v>
      </c>
      <c r="C826" s="31" t="s">
        <v>11101</v>
      </c>
      <c r="D826" s="31" t="s">
        <v>9344</v>
      </c>
      <c r="E826" s="31" t="s">
        <v>37</v>
      </c>
      <c r="F826" s="31"/>
      <c r="G826" s="31"/>
      <c r="H826" s="32">
        <v>60</v>
      </c>
      <c r="I826" s="31" t="s">
        <v>9382</v>
      </c>
      <c r="J826" s="31" t="s">
        <v>3801</v>
      </c>
      <c r="K826" s="31" t="s">
        <v>10252</v>
      </c>
      <c r="L826" s="33" t="b">
        <v>0</v>
      </c>
      <c r="M826" s="34">
        <v>44749.665466898201</v>
      </c>
      <c r="N826" s="31" t="s">
        <v>39</v>
      </c>
      <c r="O826" s="1" t="s">
        <v>6071</v>
      </c>
    </row>
    <row r="827" spans="1:15" x14ac:dyDescent="0.25">
      <c r="A827" s="31" t="s">
        <v>11102</v>
      </c>
      <c r="B827" s="31" t="s">
        <v>9385</v>
      </c>
      <c r="C827" s="31" t="s">
        <v>11103</v>
      </c>
      <c r="D827" s="31" t="s">
        <v>9344</v>
      </c>
      <c r="E827" s="31" t="s">
        <v>37</v>
      </c>
      <c r="F827" s="31"/>
      <c r="G827" s="31"/>
      <c r="H827" s="32">
        <v>60</v>
      </c>
      <c r="I827" s="31" t="s">
        <v>9382</v>
      </c>
      <c r="J827" s="31" t="s">
        <v>3801</v>
      </c>
      <c r="K827" s="31" t="s">
        <v>9841</v>
      </c>
      <c r="L827" s="33" t="b">
        <v>0</v>
      </c>
      <c r="M827" s="34">
        <v>44757.387481168997</v>
      </c>
      <c r="N827" s="31" t="s">
        <v>39</v>
      </c>
      <c r="O827" s="1" t="s">
        <v>13894</v>
      </c>
    </row>
    <row r="828" spans="1:15" x14ac:dyDescent="0.25">
      <c r="A828" s="31" t="s">
        <v>11104</v>
      </c>
      <c r="B828" s="31" t="s">
        <v>9394</v>
      </c>
      <c r="C828" s="31" t="s">
        <v>11105</v>
      </c>
      <c r="D828" s="31" t="s">
        <v>9348</v>
      </c>
      <c r="E828" s="31"/>
      <c r="F828" s="31"/>
      <c r="G828" s="31"/>
      <c r="H828" s="32"/>
      <c r="I828" s="31" t="s">
        <v>9391</v>
      </c>
      <c r="J828" s="31" t="s">
        <v>3598</v>
      </c>
      <c r="K828" s="31" t="s">
        <v>9466</v>
      </c>
      <c r="L828" s="33" t="b">
        <v>0</v>
      </c>
      <c r="M828" s="34">
        <v>44706.708656597199</v>
      </c>
      <c r="N828" s="31" t="s">
        <v>9369</v>
      </c>
      <c r="O828" s="1" t="s">
        <v>5416</v>
      </c>
    </row>
    <row r="829" spans="1:15" x14ac:dyDescent="0.25">
      <c r="A829" s="31" t="s">
        <v>11106</v>
      </c>
      <c r="B829" s="31" t="s">
        <v>9419</v>
      </c>
      <c r="C829" s="31" t="s">
        <v>11107</v>
      </c>
      <c r="D829" s="31" t="s">
        <v>9344</v>
      </c>
      <c r="E829" s="31" t="s">
        <v>37</v>
      </c>
      <c r="F829" s="31"/>
      <c r="G829" s="31"/>
      <c r="H829" s="32">
        <v>60</v>
      </c>
      <c r="I829" s="31" t="s">
        <v>9382</v>
      </c>
      <c r="J829" s="31" t="s">
        <v>3801</v>
      </c>
      <c r="K829" s="31" t="s">
        <v>10122</v>
      </c>
      <c r="L829" s="33" t="b">
        <v>0</v>
      </c>
      <c r="M829" s="34">
        <v>44719.779847222198</v>
      </c>
      <c r="N829" s="31" t="s">
        <v>39</v>
      </c>
      <c r="O829" s="1" t="s">
        <v>6376</v>
      </c>
    </row>
    <row r="830" spans="1:15" x14ac:dyDescent="0.25">
      <c r="A830" s="31" t="s">
        <v>11108</v>
      </c>
      <c r="B830" s="31" t="s">
        <v>9385</v>
      </c>
      <c r="C830" s="31" t="s">
        <v>11109</v>
      </c>
      <c r="D830" s="31" t="s">
        <v>9344</v>
      </c>
      <c r="E830" s="31" t="s">
        <v>37</v>
      </c>
      <c r="F830" s="31"/>
      <c r="G830" s="31"/>
      <c r="H830" s="32">
        <v>60</v>
      </c>
      <c r="I830" s="31" t="s">
        <v>9361</v>
      </c>
      <c r="J830" s="31" t="s">
        <v>3801</v>
      </c>
      <c r="K830" s="31" t="s">
        <v>9387</v>
      </c>
      <c r="L830" s="33" t="b">
        <v>0</v>
      </c>
      <c r="M830" s="34">
        <v>44749.686634259298</v>
      </c>
      <c r="N830" s="31" t="s">
        <v>39</v>
      </c>
      <c r="O830" s="1" t="s">
        <v>6663</v>
      </c>
    </row>
    <row r="831" spans="1:15" x14ac:dyDescent="0.25">
      <c r="A831" s="31" t="s">
        <v>11110</v>
      </c>
      <c r="B831" s="31" t="s">
        <v>9371</v>
      </c>
      <c r="C831" s="31" t="s">
        <v>11111</v>
      </c>
      <c r="D831" s="31" t="s">
        <v>9344</v>
      </c>
      <c r="E831" s="31" t="s">
        <v>37</v>
      </c>
      <c r="F831" s="31"/>
      <c r="G831" s="31"/>
      <c r="H831" s="32">
        <v>60</v>
      </c>
      <c r="I831" s="31" t="s">
        <v>9446</v>
      </c>
      <c r="J831" s="31" t="s">
        <v>3801</v>
      </c>
      <c r="K831" s="31" t="s">
        <v>9516</v>
      </c>
      <c r="L831" s="33" t="b">
        <v>0</v>
      </c>
      <c r="M831" s="34">
        <v>44729.544263854201</v>
      </c>
      <c r="N831" s="31" t="s">
        <v>39</v>
      </c>
      <c r="O831" s="1" t="s">
        <v>5970</v>
      </c>
    </row>
    <row r="832" spans="1:15" x14ac:dyDescent="0.25">
      <c r="A832" s="31" t="s">
        <v>11112</v>
      </c>
      <c r="B832" s="31" t="s">
        <v>9385</v>
      </c>
      <c r="C832" s="31" t="s">
        <v>11113</v>
      </c>
      <c r="D832" s="31" t="s">
        <v>9344</v>
      </c>
      <c r="E832" s="31" t="s">
        <v>37</v>
      </c>
      <c r="F832" s="31"/>
      <c r="G832" s="31"/>
      <c r="H832" s="32">
        <v>60</v>
      </c>
      <c r="I832" s="31" t="s">
        <v>9361</v>
      </c>
      <c r="J832" s="31" t="s">
        <v>3801</v>
      </c>
      <c r="K832" s="31" t="s">
        <v>9387</v>
      </c>
      <c r="L832" s="33" t="b">
        <v>0</v>
      </c>
      <c r="M832" s="34">
        <v>44735.454584988402</v>
      </c>
      <c r="N832" s="31" t="s">
        <v>39</v>
      </c>
      <c r="O832" s="1" t="s">
        <v>4594</v>
      </c>
    </row>
    <row r="833" spans="1:15" x14ac:dyDescent="0.25">
      <c r="A833" s="31" t="s">
        <v>11114</v>
      </c>
      <c r="B833" s="31" t="s">
        <v>9385</v>
      </c>
      <c r="C833" s="31" t="s">
        <v>11115</v>
      </c>
      <c r="D833" s="31" t="s">
        <v>9344</v>
      </c>
      <c r="E833" s="31" t="s">
        <v>37</v>
      </c>
      <c r="F833" s="31"/>
      <c r="G833" s="31"/>
      <c r="H833" s="32">
        <v>60</v>
      </c>
      <c r="I833" s="31" t="s">
        <v>9382</v>
      </c>
      <c r="J833" s="31" t="s">
        <v>3801</v>
      </c>
      <c r="K833" s="31" t="s">
        <v>9841</v>
      </c>
      <c r="L833" s="33" t="b">
        <v>0</v>
      </c>
      <c r="M833" s="34">
        <v>44749.581189930599</v>
      </c>
      <c r="N833" s="31" t="s">
        <v>39</v>
      </c>
      <c r="O833" s="1" t="s">
        <v>6627</v>
      </c>
    </row>
    <row r="834" spans="1:15" x14ac:dyDescent="0.25">
      <c r="A834" s="31" t="s">
        <v>11116</v>
      </c>
      <c r="B834" s="31" t="s">
        <v>9371</v>
      </c>
      <c r="C834" s="31" t="s">
        <v>11117</v>
      </c>
      <c r="D834" s="31" t="s">
        <v>9344</v>
      </c>
      <c r="E834" s="31" t="s">
        <v>37</v>
      </c>
      <c r="F834" s="31"/>
      <c r="G834" s="31"/>
      <c r="H834" s="32">
        <v>60</v>
      </c>
      <c r="I834" s="31" t="s">
        <v>9446</v>
      </c>
      <c r="J834" s="31" t="s">
        <v>3801</v>
      </c>
      <c r="K834" s="31" t="s">
        <v>10119</v>
      </c>
      <c r="L834" s="33" t="b">
        <v>0</v>
      </c>
      <c r="M834" s="34">
        <v>44750.395405474497</v>
      </c>
      <c r="N834" s="31" t="s">
        <v>39</v>
      </c>
      <c r="O834" s="1" t="s">
        <v>7487</v>
      </c>
    </row>
    <row r="835" spans="1:15" x14ac:dyDescent="0.25">
      <c r="A835" s="31" t="s">
        <v>11118</v>
      </c>
      <c r="B835" s="31" t="s">
        <v>9971</v>
      </c>
      <c r="C835" s="31" t="s">
        <v>11119</v>
      </c>
      <c r="D835" s="31" t="s">
        <v>9344</v>
      </c>
      <c r="E835" s="31" t="s">
        <v>37</v>
      </c>
      <c r="F835" s="31"/>
      <c r="G835" s="31"/>
      <c r="H835" s="32">
        <v>60</v>
      </c>
      <c r="I835" s="31" t="s">
        <v>9382</v>
      </c>
      <c r="J835" s="31" t="s">
        <v>3801</v>
      </c>
      <c r="K835" s="31" t="s">
        <v>10252</v>
      </c>
      <c r="L835" s="33" t="b">
        <v>0</v>
      </c>
      <c r="M835" s="34">
        <v>44749.664909490697</v>
      </c>
      <c r="N835" s="31" t="s">
        <v>39</v>
      </c>
      <c r="O835" s="1" t="s">
        <v>13895</v>
      </c>
    </row>
    <row r="836" spans="1:15" x14ac:dyDescent="0.25">
      <c r="A836" s="31" t="s">
        <v>11120</v>
      </c>
      <c r="B836" s="31" t="s">
        <v>9371</v>
      </c>
      <c r="C836" s="31" t="s">
        <v>11121</v>
      </c>
      <c r="D836" s="31" t="s">
        <v>9344</v>
      </c>
      <c r="E836" s="31" t="s">
        <v>37</v>
      </c>
      <c r="F836" s="31"/>
      <c r="G836" s="31"/>
      <c r="H836" s="32">
        <v>60</v>
      </c>
      <c r="I836" s="31" t="s">
        <v>9446</v>
      </c>
      <c r="J836" s="31" t="s">
        <v>3801</v>
      </c>
      <c r="K836" s="31" t="s">
        <v>9516</v>
      </c>
      <c r="L836" s="33" t="b">
        <v>0</v>
      </c>
      <c r="M836" s="34">
        <v>44725.4413166667</v>
      </c>
      <c r="N836" s="31" t="s">
        <v>39</v>
      </c>
      <c r="O836" s="1" t="s">
        <v>4503</v>
      </c>
    </row>
    <row r="837" spans="1:15" x14ac:dyDescent="0.25">
      <c r="A837" s="31" t="s">
        <v>11122</v>
      </c>
      <c r="B837" s="31" t="s">
        <v>9394</v>
      </c>
      <c r="C837" s="31" t="s">
        <v>11123</v>
      </c>
      <c r="D837" s="31" t="s">
        <v>9348</v>
      </c>
      <c r="E837" s="31"/>
      <c r="F837" s="31"/>
      <c r="G837" s="31"/>
      <c r="H837" s="32"/>
      <c r="I837" s="31" t="s">
        <v>9405</v>
      </c>
      <c r="J837" s="31" t="s">
        <v>3598</v>
      </c>
      <c r="K837" s="31" t="s">
        <v>9412</v>
      </c>
      <c r="L837" s="33" t="b">
        <v>0</v>
      </c>
      <c r="M837" s="34">
        <v>44704.335328506902</v>
      </c>
      <c r="N837" s="31" t="s">
        <v>9369</v>
      </c>
      <c r="O837" s="1" t="s">
        <v>4775</v>
      </c>
    </row>
    <row r="838" spans="1:15" x14ac:dyDescent="0.25">
      <c r="A838" s="31" t="s">
        <v>11124</v>
      </c>
      <c r="B838" s="31" t="s">
        <v>9394</v>
      </c>
      <c r="C838" s="31" t="s">
        <v>11125</v>
      </c>
      <c r="D838" s="31" t="s">
        <v>9348</v>
      </c>
      <c r="E838" s="31"/>
      <c r="F838" s="31"/>
      <c r="G838" s="31"/>
      <c r="H838" s="32"/>
      <c r="I838" s="31" t="s">
        <v>9399</v>
      </c>
      <c r="J838" s="31" t="s">
        <v>3598</v>
      </c>
      <c r="K838" s="31" t="s">
        <v>9455</v>
      </c>
      <c r="L838" s="33" t="b">
        <v>0</v>
      </c>
      <c r="M838" s="34">
        <v>44702.649559641199</v>
      </c>
      <c r="N838" s="31" t="s">
        <v>9369</v>
      </c>
      <c r="O838" s="1" t="s">
        <v>5559</v>
      </c>
    </row>
    <row r="839" spans="1:15" x14ac:dyDescent="0.25">
      <c r="A839" s="31" t="s">
        <v>11126</v>
      </c>
      <c r="B839" s="31" t="s">
        <v>9371</v>
      </c>
      <c r="C839" s="31" t="s">
        <v>11127</v>
      </c>
      <c r="D839" s="31" t="s">
        <v>9344</v>
      </c>
      <c r="E839" s="31" t="s">
        <v>37</v>
      </c>
      <c r="F839" s="31"/>
      <c r="G839" s="31"/>
      <c r="H839" s="32">
        <v>60</v>
      </c>
      <c r="I839" s="31" t="s">
        <v>9446</v>
      </c>
      <c r="J839" s="31" t="s">
        <v>3801</v>
      </c>
      <c r="K839" s="31" t="s">
        <v>9516</v>
      </c>
      <c r="L839" s="33" t="b">
        <v>0</v>
      </c>
      <c r="M839" s="34">
        <v>44749.650977465302</v>
      </c>
      <c r="N839" s="31" t="s">
        <v>39</v>
      </c>
      <c r="O839" s="1" t="s">
        <v>13896</v>
      </c>
    </row>
    <row r="840" spans="1:15" x14ac:dyDescent="0.25">
      <c r="A840" s="31" t="s">
        <v>11128</v>
      </c>
      <c r="B840" s="31" t="s">
        <v>9419</v>
      </c>
      <c r="C840" s="31" t="s">
        <v>11129</v>
      </c>
      <c r="D840" s="31" t="s">
        <v>9344</v>
      </c>
      <c r="E840" s="31" t="s">
        <v>37</v>
      </c>
      <c r="F840" s="31"/>
      <c r="G840" s="31"/>
      <c r="H840" s="32">
        <v>60</v>
      </c>
      <c r="I840" s="31" t="s">
        <v>9382</v>
      </c>
      <c r="J840" s="31" t="s">
        <v>3801</v>
      </c>
      <c r="K840" s="31" t="s">
        <v>9421</v>
      </c>
      <c r="L840" s="33" t="b">
        <v>0</v>
      </c>
      <c r="M840" s="34">
        <v>44765.346110069397</v>
      </c>
      <c r="N840" s="31" t="s">
        <v>39</v>
      </c>
      <c r="O840" s="1" t="s">
        <v>4550</v>
      </c>
    </row>
    <row r="841" spans="1:15" x14ac:dyDescent="0.25">
      <c r="A841" s="31" t="s">
        <v>11130</v>
      </c>
      <c r="B841" s="31" t="s">
        <v>9419</v>
      </c>
      <c r="C841" s="31" t="s">
        <v>11131</v>
      </c>
      <c r="D841" s="31" t="s">
        <v>9344</v>
      </c>
      <c r="E841" s="31" t="s">
        <v>37</v>
      </c>
      <c r="F841" s="31"/>
      <c r="G841" s="31"/>
      <c r="H841" s="32">
        <v>60</v>
      </c>
      <c r="I841" s="31" t="s">
        <v>9382</v>
      </c>
      <c r="J841" s="31" t="s">
        <v>3801</v>
      </c>
      <c r="K841" s="31" t="s">
        <v>9421</v>
      </c>
      <c r="L841" s="33" t="b">
        <v>0</v>
      </c>
      <c r="M841" s="34">
        <v>44749.598489085598</v>
      </c>
      <c r="N841" s="31" t="s">
        <v>39</v>
      </c>
      <c r="O841" s="1" t="s">
        <v>5614</v>
      </c>
    </row>
    <row r="842" spans="1:15" x14ac:dyDescent="0.25">
      <c r="A842" s="31" t="s">
        <v>11132</v>
      </c>
      <c r="B842" s="31" t="s">
        <v>9394</v>
      </c>
      <c r="C842" s="31" t="s">
        <v>11133</v>
      </c>
      <c r="D842" s="31" t="s">
        <v>9348</v>
      </c>
      <c r="E842" s="31"/>
      <c r="F842" s="31"/>
      <c r="G842" s="31"/>
      <c r="H842" s="32"/>
      <c r="I842" s="31" t="s">
        <v>9391</v>
      </c>
      <c r="J842" s="31" t="s">
        <v>3598</v>
      </c>
      <c r="K842" s="31" t="s">
        <v>9466</v>
      </c>
      <c r="L842" s="33" t="b">
        <v>0</v>
      </c>
      <c r="M842" s="34">
        <v>44706.710117048598</v>
      </c>
      <c r="N842" s="31" t="s">
        <v>9369</v>
      </c>
      <c r="O842" s="1" t="s">
        <v>6301</v>
      </c>
    </row>
    <row r="843" spans="1:15" x14ac:dyDescent="0.25">
      <c r="A843" s="31" t="s">
        <v>11134</v>
      </c>
      <c r="B843" s="31" t="s">
        <v>9971</v>
      </c>
      <c r="C843" s="31" t="s">
        <v>11135</v>
      </c>
      <c r="D843" s="31" t="s">
        <v>9344</v>
      </c>
      <c r="E843" s="31" t="s">
        <v>37</v>
      </c>
      <c r="F843" s="31"/>
      <c r="G843" s="31"/>
      <c r="H843" s="32">
        <v>60</v>
      </c>
      <c r="I843" s="31" t="s">
        <v>9361</v>
      </c>
      <c r="J843" s="31" t="s">
        <v>3801</v>
      </c>
      <c r="K843" s="31" t="s">
        <v>9387</v>
      </c>
      <c r="L843" s="33" t="b">
        <v>0</v>
      </c>
      <c r="M843" s="34">
        <v>44767.378965393502</v>
      </c>
      <c r="N843" s="31" t="s">
        <v>39</v>
      </c>
      <c r="O843" s="1" t="s">
        <v>5164</v>
      </c>
    </row>
    <row r="844" spans="1:15" x14ac:dyDescent="0.25">
      <c r="A844" s="31" t="s">
        <v>11136</v>
      </c>
      <c r="B844" s="31" t="s">
        <v>9971</v>
      </c>
      <c r="C844" s="31" t="s">
        <v>11137</v>
      </c>
      <c r="D844" s="31" t="s">
        <v>9344</v>
      </c>
      <c r="E844" s="31" t="s">
        <v>37</v>
      </c>
      <c r="F844" s="31"/>
      <c r="G844" s="31"/>
      <c r="H844" s="32">
        <v>60</v>
      </c>
      <c r="I844" s="31" t="s">
        <v>9377</v>
      </c>
      <c r="J844" s="31" t="s">
        <v>3801</v>
      </c>
      <c r="K844" s="31" t="s">
        <v>9378</v>
      </c>
      <c r="L844" s="33" t="b">
        <v>0</v>
      </c>
      <c r="M844" s="34">
        <v>44729.467908946797</v>
      </c>
      <c r="N844" s="31" t="s">
        <v>39</v>
      </c>
      <c r="O844" s="1" t="s">
        <v>6275</v>
      </c>
    </row>
    <row r="845" spans="1:15" x14ac:dyDescent="0.25">
      <c r="A845" s="31" t="s">
        <v>11138</v>
      </c>
      <c r="B845" s="31" t="s">
        <v>9394</v>
      </c>
      <c r="C845" s="31" t="s">
        <v>11139</v>
      </c>
      <c r="D845" s="31" t="s">
        <v>9348</v>
      </c>
      <c r="E845" s="31"/>
      <c r="F845" s="31"/>
      <c r="G845" s="31"/>
      <c r="H845" s="32"/>
      <c r="I845" s="31" t="s">
        <v>9391</v>
      </c>
      <c r="J845" s="31" t="s">
        <v>3598</v>
      </c>
      <c r="K845" s="31" t="s">
        <v>9466</v>
      </c>
      <c r="L845" s="33" t="b">
        <v>0</v>
      </c>
      <c r="M845" s="34">
        <v>44706.711974074104</v>
      </c>
      <c r="N845" s="31" t="s">
        <v>9369</v>
      </c>
      <c r="O845" s="1" t="s">
        <v>4850</v>
      </c>
    </row>
    <row r="846" spans="1:15" ht="21" x14ac:dyDescent="0.25">
      <c r="A846" s="31" t="s">
        <v>11140</v>
      </c>
      <c r="B846" s="31" t="s">
        <v>9389</v>
      </c>
      <c r="C846" s="35" t="s">
        <v>11141</v>
      </c>
      <c r="D846" s="31" t="s">
        <v>9348</v>
      </c>
      <c r="E846" s="31"/>
      <c r="F846" s="31"/>
      <c r="G846" s="31"/>
      <c r="H846" s="32"/>
      <c r="I846" s="31" t="s">
        <v>9391</v>
      </c>
      <c r="J846" s="31" t="s">
        <v>3598</v>
      </c>
      <c r="K846" s="31" t="s">
        <v>9438</v>
      </c>
      <c r="L846" s="33" t="b">
        <v>0</v>
      </c>
      <c r="M846" s="34">
        <v>44709.445083298597</v>
      </c>
      <c r="N846" s="31" t="s">
        <v>9369</v>
      </c>
      <c r="O846" s="1" t="s">
        <v>13897</v>
      </c>
    </row>
    <row r="847" spans="1:15" x14ac:dyDescent="0.25">
      <c r="A847" s="31" t="s">
        <v>11142</v>
      </c>
      <c r="B847" s="31" t="s">
        <v>9971</v>
      </c>
      <c r="C847" s="31" t="s">
        <v>11143</v>
      </c>
      <c r="D847" s="31" t="s">
        <v>9344</v>
      </c>
      <c r="E847" s="31" t="s">
        <v>37</v>
      </c>
      <c r="F847" s="31"/>
      <c r="G847" s="31"/>
      <c r="H847" s="32">
        <v>60</v>
      </c>
      <c r="I847" s="31" t="s">
        <v>9361</v>
      </c>
      <c r="J847" s="31" t="s">
        <v>3801</v>
      </c>
      <c r="K847" s="31" t="s">
        <v>9387</v>
      </c>
      <c r="L847" s="33" t="b">
        <v>0</v>
      </c>
      <c r="M847" s="34">
        <v>44749.622551851899</v>
      </c>
      <c r="N847" s="31" t="s">
        <v>39</v>
      </c>
      <c r="O847" s="1" t="s">
        <v>6313</v>
      </c>
    </row>
    <row r="848" spans="1:15" x14ac:dyDescent="0.25">
      <c r="A848" s="31" t="s">
        <v>11144</v>
      </c>
      <c r="B848" s="31" t="s">
        <v>9394</v>
      </c>
      <c r="C848" s="31" t="s">
        <v>11145</v>
      </c>
      <c r="D848" s="31" t="s">
        <v>9348</v>
      </c>
      <c r="E848" s="31"/>
      <c r="F848" s="31"/>
      <c r="G848" s="31"/>
      <c r="H848" s="32"/>
      <c r="I848" s="31" t="s">
        <v>9399</v>
      </c>
      <c r="J848" s="31" t="s">
        <v>3598</v>
      </c>
      <c r="K848" s="31" t="s">
        <v>9455</v>
      </c>
      <c r="L848" s="33" t="b">
        <v>0</v>
      </c>
      <c r="M848" s="34">
        <v>44702.649129282399</v>
      </c>
      <c r="N848" s="31" t="s">
        <v>9369</v>
      </c>
      <c r="O848" s="1" t="s">
        <v>5996</v>
      </c>
    </row>
    <row r="849" spans="1:15" x14ac:dyDescent="0.25">
      <c r="A849" s="31" t="s">
        <v>11146</v>
      </c>
      <c r="B849" s="31" t="s">
        <v>9394</v>
      </c>
      <c r="C849" s="31" t="s">
        <v>11147</v>
      </c>
      <c r="D849" s="31" t="s">
        <v>9348</v>
      </c>
      <c r="E849" s="31"/>
      <c r="F849" s="31"/>
      <c r="G849" s="31"/>
      <c r="H849" s="32"/>
      <c r="I849" s="31" t="s">
        <v>9399</v>
      </c>
      <c r="J849" s="31" t="s">
        <v>3598</v>
      </c>
      <c r="K849" s="31" t="s">
        <v>9913</v>
      </c>
      <c r="L849" s="33" t="b">
        <v>0</v>
      </c>
      <c r="M849" s="34">
        <v>44704.582890081001</v>
      </c>
      <c r="N849" s="31" t="s">
        <v>9369</v>
      </c>
      <c r="O849" s="1" t="s">
        <v>13898</v>
      </c>
    </row>
    <row r="850" spans="1:15" x14ac:dyDescent="0.25">
      <c r="A850" s="31" t="s">
        <v>11148</v>
      </c>
      <c r="B850" s="31" t="s">
        <v>9385</v>
      </c>
      <c r="C850" s="31" t="s">
        <v>11149</v>
      </c>
      <c r="D850" s="31" t="s">
        <v>9344</v>
      </c>
      <c r="E850" s="31" t="s">
        <v>37</v>
      </c>
      <c r="F850" s="31"/>
      <c r="G850" s="31"/>
      <c r="H850" s="32">
        <v>60</v>
      </c>
      <c r="I850" s="31" t="s">
        <v>9377</v>
      </c>
      <c r="J850" s="31" t="s">
        <v>3801</v>
      </c>
      <c r="K850" s="31" t="s">
        <v>9387</v>
      </c>
      <c r="L850" s="33" t="b">
        <v>0</v>
      </c>
      <c r="M850" s="34">
        <v>44750.338484455999</v>
      </c>
      <c r="N850" s="31" t="s">
        <v>39</v>
      </c>
      <c r="O850" s="1" t="s">
        <v>5909</v>
      </c>
    </row>
    <row r="851" spans="1:15" x14ac:dyDescent="0.25">
      <c r="A851" s="31" t="s">
        <v>11150</v>
      </c>
      <c r="B851" s="31" t="s">
        <v>9385</v>
      </c>
      <c r="C851" s="31" t="s">
        <v>11151</v>
      </c>
      <c r="D851" s="31" t="s">
        <v>9344</v>
      </c>
      <c r="E851" s="31" t="s">
        <v>37</v>
      </c>
      <c r="F851" s="31"/>
      <c r="G851" s="31"/>
      <c r="H851" s="32">
        <v>60</v>
      </c>
      <c r="I851" s="31" t="s">
        <v>9361</v>
      </c>
      <c r="J851" s="31" t="s">
        <v>3801</v>
      </c>
      <c r="K851" s="31" t="s">
        <v>9387</v>
      </c>
      <c r="L851" s="33" t="b">
        <v>0</v>
      </c>
      <c r="M851" s="34">
        <v>44767.355460798601</v>
      </c>
      <c r="N851" s="31" t="s">
        <v>39</v>
      </c>
      <c r="O851" s="1" t="s">
        <v>13899</v>
      </c>
    </row>
    <row r="852" spans="1:15" x14ac:dyDescent="0.25">
      <c r="A852" s="31" t="s">
        <v>11152</v>
      </c>
      <c r="B852" s="31" t="s">
        <v>9389</v>
      </c>
      <c r="C852" s="31" t="s">
        <v>11153</v>
      </c>
      <c r="D852" s="31" t="s">
        <v>9348</v>
      </c>
      <c r="E852" s="31"/>
      <c r="F852" s="31"/>
      <c r="G852" s="31"/>
      <c r="H852" s="32"/>
      <c r="I852" s="31" t="s">
        <v>9391</v>
      </c>
      <c r="J852" s="31" t="s">
        <v>3598</v>
      </c>
      <c r="K852" s="31" t="s">
        <v>9392</v>
      </c>
      <c r="L852" s="33" t="b">
        <v>0</v>
      </c>
      <c r="M852" s="34">
        <v>44707.669985914297</v>
      </c>
      <c r="N852" s="31" t="s">
        <v>9369</v>
      </c>
      <c r="O852" s="1" t="s">
        <v>13900</v>
      </c>
    </row>
    <row r="853" spans="1:15" x14ac:dyDescent="0.25">
      <c r="A853" s="31" t="s">
        <v>11154</v>
      </c>
      <c r="B853" s="31" t="s">
        <v>9394</v>
      </c>
      <c r="C853" s="31" t="s">
        <v>11155</v>
      </c>
      <c r="D853" s="31" t="s">
        <v>9348</v>
      </c>
      <c r="E853" s="31"/>
      <c r="F853" s="31"/>
      <c r="G853" s="31"/>
      <c r="H853" s="32"/>
      <c r="I853" s="31" t="s">
        <v>9405</v>
      </c>
      <c r="J853" s="31" t="s">
        <v>3598</v>
      </c>
      <c r="K853" s="31" t="s">
        <v>9469</v>
      </c>
      <c r="L853" s="33" t="b">
        <v>0</v>
      </c>
      <c r="M853" s="34">
        <v>44704.554975428196</v>
      </c>
      <c r="N853" s="31" t="s">
        <v>9369</v>
      </c>
      <c r="O853" s="1" t="s">
        <v>4496</v>
      </c>
    </row>
    <row r="854" spans="1:15" x14ac:dyDescent="0.25">
      <c r="A854" s="31" t="s">
        <v>11156</v>
      </c>
      <c r="B854" s="31" t="s">
        <v>9389</v>
      </c>
      <c r="C854" s="31" t="s">
        <v>11157</v>
      </c>
      <c r="D854" s="31" t="s">
        <v>9348</v>
      </c>
      <c r="E854" s="31"/>
      <c r="F854" s="31"/>
      <c r="G854" s="31"/>
      <c r="H854" s="32"/>
      <c r="I854" s="31" t="s">
        <v>9391</v>
      </c>
      <c r="J854" s="31" t="s">
        <v>3598</v>
      </c>
      <c r="K854" s="31" t="s">
        <v>9443</v>
      </c>
      <c r="L854" s="33" t="b">
        <v>0</v>
      </c>
      <c r="M854" s="34">
        <v>44707.419244131903</v>
      </c>
      <c r="N854" s="31" t="s">
        <v>9369</v>
      </c>
      <c r="O854" s="1" t="s">
        <v>13901</v>
      </c>
    </row>
    <row r="855" spans="1:15" x14ac:dyDescent="0.25">
      <c r="A855" s="31" t="s">
        <v>11158</v>
      </c>
      <c r="B855" s="31" t="s">
        <v>9971</v>
      </c>
      <c r="C855" s="31" t="s">
        <v>11159</v>
      </c>
      <c r="D855" s="31" t="s">
        <v>9344</v>
      </c>
      <c r="E855" s="31" t="s">
        <v>37</v>
      </c>
      <c r="F855" s="31"/>
      <c r="G855" s="31"/>
      <c r="H855" s="32">
        <v>60</v>
      </c>
      <c r="I855" s="31" t="s">
        <v>9382</v>
      </c>
      <c r="J855" s="31" t="s">
        <v>3801</v>
      </c>
      <c r="K855" s="31" t="s">
        <v>10252</v>
      </c>
      <c r="L855" s="33" t="b">
        <v>0</v>
      </c>
      <c r="M855" s="34">
        <v>44749.662633414402</v>
      </c>
      <c r="N855" s="31" t="s">
        <v>39</v>
      </c>
      <c r="O855" s="1" t="s">
        <v>13902</v>
      </c>
    </row>
    <row r="856" spans="1:15" x14ac:dyDescent="0.25">
      <c r="A856" s="31" t="s">
        <v>11160</v>
      </c>
      <c r="B856" s="31" t="s">
        <v>9389</v>
      </c>
      <c r="C856" s="31" t="s">
        <v>11161</v>
      </c>
      <c r="D856" s="31" t="s">
        <v>9348</v>
      </c>
      <c r="E856" s="31"/>
      <c r="F856" s="31"/>
      <c r="G856" s="31"/>
      <c r="H856" s="32"/>
      <c r="I856" s="31" t="s">
        <v>9391</v>
      </c>
      <c r="J856" s="31" t="s">
        <v>3598</v>
      </c>
      <c r="K856" s="31" t="s">
        <v>9443</v>
      </c>
      <c r="L856" s="33" t="b">
        <v>0</v>
      </c>
      <c r="M856" s="34">
        <v>44707.419804317098</v>
      </c>
      <c r="N856" s="31" t="s">
        <v>9369</v>
      </c>
      <c r="O856" s="1" t="s">
        <v>13903</v>
      </c>
    </row>
    <row r="857" spans="1:15" x14ac:dyDescent="0.25">
      <c r="A857" s="31" t="s">
        <v>11162</v>
      </c>
      <c r="B857" s="31" t="s">
        <v>9394</v>
      </c>
      <c r="C857" s="31" t="s">
        <v>11163</v>
      </c>
      <c r="D857" s="31" t="s">
        <v>9348</v>
      </c>
      <c r="E857" s="31"/>
      <c r="F857" s="31"/>
      <c r="G857" s="31"/>
      <c r="H857" s="32"/>
      <c r="I857" s="31" t="s">
        <v>9405</v>
      </c>
      <c r="J857" s="31" t="s">
        <v>3598</v>
      </c>
      <c r="K857" s="31" t="s">
        <v>9469</v>
      </c>
      <c r="L857" s="33" t="b">
        <v>0</v>
      </c>
      <c r="M857" s="34">
        <v>44704.558867673601</v>
      </c>
      <c r="N857" s="31" t="s">
        <v>9369</v>
      </c>
      <c r="O857" s="1" t="s">
        <v>6620</v>
      </c>
    </row>
    <row r="858" spans="1:15" x14ac:dyDescent="0.25">
      <c r="A858" s="31" t="s">
        <v>11164</v>
      </c>
      <c r="B858" s="31" t="s">
        <v>9394</v>
      </c>
      <c r="C858" s="31" t="s">
        <v>11165</v>
      </c>
      <c r="D858" s="31" t="s">
        <v>9348</v>
      </c>
      <c r="E858" s="31"/>
      <c r="F858" s="31"/>
      <c r="G858" s="31"/>
      <c r="H858" s="32"/>
      <c r="I858" s="31" t="s">
        <v>9405</v>
      </c>
      <c r="J858" s="31" t="s">
        <v>3598</v>
      </c>
      <c r="K858" s="31" t="s">
        <v>9529</v>
      </c>
      <c r="L858" s="33" t="b">
        <v>0</v>
      </c>
      <c r="M858" s="34">
        <v>44704.598432025501</v>
      </c>
      <c r="N858" s="31" t="s">
        <v>9369</v>
      </c>
      <c r="O858" s="1" t="s">
        <v>8302</v>
      </c>
    </row>
    <row r="859" spans="1:15" x14ac:dyDescent="0.25">
      <c r="A859" s="31" t="s">
        <v>11166</v>
      </c>
      <c r="B859" s="31" t="s">
        <v>9394</v>
      </c>
      <c r="C859" s="31" t="s">
        <v>11167</v>
      </c>
      <c r="D859" s="31" t="s">
        <v>9348</v>
      </c>
      <c r="E859" s="31"/>
      <c r="F859" s="31"/>
      <c r="G859" s="31"/>
      <c r="H859" s="32"/>
      <c r="I859" s="31" t="s">
        <v>9399</v>
      </c>
      <c r="J859" s="31" t="s">
        <v>3598</v>
      </c>
      <c r="K859" s="31" t="s">
        <v>9484</v>
      </c>
      <c r="L859" s="33" t="b">
        <v>0</v>
      </c>
      <c r="M859" s="34">
        <v>44707.648688043999</v>
      </c>
      <c r="N859" s="31" t="s">
        <v>9369</v>
      </c>
      <c r="O859" s="1" t="s">
        <v>4623</v>
      </c>
    </row>
    <row r="860" spans="1:15" x14ac:dyDescent="0.25">
      <c r="A860" s="31" t="s">
        <v>11168</v>
      </c>
      <c r="B860" s="31" t="s">
        <v>9419</v>
      </c>
      <c r="C860" s="31" t="s">
        <v>11169</v>
      </c>
      <c r="D860" s="31" t="s">
        <v>9344</v>
      </c>
      <c r="E860" s="31" t="s">
        <v>37</v>
      </c>
      <c r="F860" s="31"/>
      <c r="G860" s="31"/>
      <c r="H860" s="32">
        <v>60</v>
      </c>
      <c r="I860" s="31" t="s">
        <v>9382</v>
      </c>
      <c r="J860" s="31" t="s">
        <v>3801</v>
      </c>
      <c r="K860" s="31" t="s">
        <v>10122</v>
      </c>
      <c r="L860" s="33" t="b">
        <v>0</v>
      </c>
      <c r="M860" s="34">
        <v>44715.745684143498</v>
      </c>
      <c r="N860" s="31" t="s">
        <v>39</v>
      </c>
      <c r="O860" s="1" t="s">
        <v>8271</v>
      </c>
    </row>
    <row r="861" spans="1:15" x14ac:dyDescent="0.25">
      <c r="A861" s="31" t="s">
        <v>11170</v>
      </c>
      <c r="B861" s="31" t="s">
        <v>9419</v>
      </c>
      <c r="C861" s="31" t="s">
        <v>11171</v>
      </c>
      <c r="D861" s="31" t="s">
        <v>9344</v>
      </c>
      <c r="E861" s="31" t="s">
        <v>37</v>
      </c>
      <c r="F861" s="31"/>
      <c r="G861" s="31"/>
      <c r="H861" s="32">
        <v>60</v>
      </c>
      <c r="I861" s="31" t="s">
        <v>9382</v>
      </c>
      <c r="J861" s="31" t="s">
        <v>3801</v>
      </c>
      <c r="K861" s="31" t="s">
        <v>9421</v>
      </c>
      <c r="L861" s="33" t="b">
        <v>0</v>
      </c>
      <c r="M861" s="34">
        <v>44750.609937187503</v>
      </c>
      <c r="N861" s="31" t="s">
        <v>39</v>
      </c>
      <c r="O861" s="1" t="s">
        <v>13904</v>
      </c>
    </row>
    <row r="862" spans="1:15" x14ac:dyDescent="0.25">
      <c r="A862" s="31" t="s">
        <v>11172</v>
      </c>
      <c r="B862" s="31" t="s">
        <v>9419</v>
      </c>
      <c r="C862" s="31" t="s">
        <v>11173</v>
      </c>
      <c r="D862" s="31" t="s">
        <v>9344</v>
      </c>
      <c r="E862" s="31" t="s">
        <v>37</v>
      </c>
      <c r="F862" s="31"/>
      <c r="G862" s="31"/>
      <c r="H862" s="32">
        <v>60</v>
      </c>
      <c r="I862" s="31" t="s">
        <v>9382</v>
      </c>
      <c r="J862" s="31" t="s">
        <v>3801</v>
      </c>
      <c r="K862" s="31" t="s">
        <v>10122</v>
      </c>
      <c r="L862" s="33" t="b">
        <v>0</v>
      </c>
      <c r="M862" s="34">
        <v>44749.658166087997</v>
      </c>
      <c r="N862" s="31" t="s">
        <v>39</v>
      </c>
      <c r="O862" s="1" t="s">
        <v>5850</v>
      </c>
    </row>
    <row r="863" spans="1:15" x14ac:dyDescent="0.25">
      <c r="A863" s="31" t="s">
        <v>11174</v>
      </c>
      <c r="B863" s="31" t="s">
        <v>9394</v>
      </c>
      <c r="C863" s="31" t="s">
        <v>11175</v>
      </c>
      <c r="D863" s="31" t="s">
        <v>9348</v>
      </c>
      <c r="E863" s="31"/>
      <c r="F863" s="31"/>
      <c r="G863" s="31"/>
      <c r="H863" s="32"/>
      <c r="I863" s="31" t="s">
        <v>9399</v>
      </c>
      <c r="J863" s="31" t="s">
        <v>3598</v>
      </c>
      <c r="K863" s="31" t="s">
        <v>9913</v>
      </c>
      <c r="L863" s="33" t="b">
        <v>0</v>
      </c>
      <c r="M863" s="34">
        <v>44704.583223958303</v>
      </c>
      <c r="N863" s="31" t="s">
        <v>9369</v>
      </c>
      <c r="O863" s="1" t="s">
        <v>6980</v>
      </c>
    </row>
    <row r="864" spans="1:15" x14ac:dyDescent="0.25">
      <c r="A864" s="31" t="s">
        <v>11176</v>
      </c>
      <c r="B864" s="31" t="s">
        <v>9385</v>
      </c>
      <c r="C864" s="31" t="s">
        <v>11177</v>
      </c>
      <c r="D864" s="31" t="s">
        <v>9344</v>
      </c>
      <c r="E864" s="31" t="s">
        <v>37</v>
      </c>
      <c r="F864" s="31"/>
      <c r="G864" s="31"/>
      <c r="H864" s="32">
        <v>60</v>
      </c>
      <c r="I864" s="31" t="s">
        <v>9382</v>
      </c>
      <c r="J864" s="31" t="s">
        <v>3801</v>
      </c>
      <c r="K864" s="31" t="s">
        <v>10252</v>
      </c>
      <c r="L864" s="33" t="b">
        <v>0</v>
      </c>
      <c r="M864" s="34">
        <v>44757.386438738402</v>
      </c>
      <c r="N864" s="31" t="s">
        <v>39</v>
      </c>
      <c r="O864" s="1" t="s">
        <v>4458</v>
      </c>
    </row>
    <row r="865" spans="1:15" x14ac:dyDescent="0.25">
      <c r="A865" s="31" t="s">
        <v>11178</v>
      </c>
      <c r="B865" s="31" t="s">
        <v>9394</v>
      </c>
      <c r="C865" s="31" t="s">
        <v>11179</v>
      </c>
      <c r="D865" s="31" t="s">
        <v>9348</v>
      </c>
      <c r="E865" s="31"/>
      <c r="F865" s="31"/>
      <c r="G865" s="31"/>
      <c r="H865" s="32"/>
      <c r="I865" s="31" t="s">
        <v>9391</v>
      </c>
      <c r="J865" s="31" t="s">
        <v>3598</v>
      </c>
      <c r="K865" s="31" t="s">
        <v>9412</v>
      </c>
      <c r="L865" s="33" t="b">
        <v>0</v>
      </c>
      <c r="M865" s="34">
        <v>44704.336039895803</v>
      </c>
      <c r="N865" s="31" t="s">
        <v>9369</v>
      </c>
      <c r="O865" s="1" t="s">
        <v>5149</v>
      </c>
    </row>
    <row r="866" spans="1:15" x14ac:dyDescent="0.25">
      <c r="A866" s="31" t="s">
        <v>11180</v>
      </c>
      <c r="B866" s="31" t="s">
        <v>9394</v>
      </c>
      <c r="C866" s="31" t="s">
        <v>11181</v>
      </c>
      <c r="D866" s="31" t="s">
        <v>9348</v>
      </c>
      <c r="E866" s="31"/>
      <c r="F866" s="31"/>
      <c r="G866" s="31"/>
      <c r="H866" s="32"/>
      <c r="I866" s="31" t="s">
        <v>9391</v>
      </c>
      <c r="J866" s="31" t="s">
        <v>3598</v>
      </c>
      <c r="K866" s="31" t="s">
        <v>9466</v>
      </c>
      <c r="L866" s="33" t="b">
        <v>0</v>
      </c>
      <c r="M866" s="34">
        <v>44706.728696678198</v>
      </c>
      <c r="N866" s="31" t="s">
        <v>9369</v>
      </c>
      <c r="O866" s="1" t="s">
        <v>13905</v>
      </c>
    </row>
    <row r="867" spans="1:15" x14ac:dyDescent="0.25">
      <c r="A867" s="31" t="s">
        <v>11182</v>
      </c>
      <c r="B867" s="31" t="s">
        <v>9394</v>
      </c>
      <c r="C867" s="31" t="s">
        <v>11183</v>
      </c>
      <c r="D867" s="31" t="s">
        <v>9348</v>
      </c>
      <c r="E867" s="31"/>
      <c r="F867" s="31"/>
      <c r="G867" s="31"/>
      <c r="H867" s="32"/>
      <c r="I867" s="31" t="s">
        <v>9399</v>
      </c>
      <c r="J867" s="31" t="s">
        <v>3598</v>
      </c>
      <c r="K867" s="31" t="s">
        <v>9400</v>
      </c>
      <c r="L867" s="33" t="b">
        <v>0</v>
      </c>
      <c r="M867" s="34">
        <v>44707.632285532403</v>
      </c>
      <c r="N867" s="31" t="s">
        <v>9369</v>
      </c>
      <c r="O867" s="1" t="s">
        <v>13906</v>
      </c>
    </row>
    <row r="868" spans="1:15" x14ac:dyDescent="0.25">
      <c r="A868" s="31" t="s">
        <v>11184</v>
      </c>
      <c r="B868" s="31" t="s">
        <v>9394</v>
      </c>
      <c r="C868" s="31" t="s">
        <v>11185</v>
      </c>
      <c r="D868" s="31" t="s">
        <v>9348</v>
      </c>
      <c r="E868" s="31"/>
      <c r="F868" s="31"/>
      <c r="G868" s="31"/>
      <c r="H868" s="32"/>
      <c r="I868" s="31" t="s">
        <v>9399</v>
      </c>
      <c r="J868" s="31" t="s">
        <v>3598</v>
      </c>
      <c r="K868" s="31" t="s">
        <v>9400</v>
      </c>
      <c r="L868" s="33" t="b">
        <v>0</v>
      </c>
      <c r="M868" s="34">
        <v>44707.632805868103</v>
      </c>
      <c r="N868" s="31" t="s">
        <v>9369</v>
      </c>
      <c r="O868" s="1" t="s">
        <v>5012</v>
      </c>
    </row>
    <row r="869" spans="1:15" x14ac:dyDescent="0.25">
      <c r="A869" s="31" t="s">
        <v>11186</v>
      </c>
      <c r="B869" s="31" t="s">
        <v>9385</v>
      </c>
      <c r="C869" s="31" t="s">
        <v>11187</v>
      </c>
      <c r="D869" s="31" t="s">
        <v>9344</v>
      </c>
      <c r="E869" s="31" t="s">
        <v>37</v>
      </c>
      <c r="F869" s="31"/>
      <c r="G869" s="31"/>
      <c r="H869" s="32">
        <v>60</v>
      </c>
      <c r="I869" s="31" t="s">
        <v>9377</v>
      </c>
      <c r="J869" s="31" t="s">
        <v>3801</v>
      </c>
      <c r="K869" s="31" t="s">
        <v>9563</v>
      </c>
      <c r="L869" s="33" t="b">
        <v>0</v>
      </c>
      <c r="M869" s="34">
        <v>44749.654229594897</v>
      </c>
      <c r="N869" s="31" t="s">
        <v>39</v>
      </c>
      <c r="O869" s="1" t="s">
        <v>13907</v>
      </c>
    </row>
    <row r="870" spans="1:15" x14ac:dyDescent="0.25">
      <c r="A870" s="31" t="s">
        <v>11188</v>
      </c>
      <c r="B870" s="31" t="s">
        <v>9385</v>
      </c>
      <c r="C870" s="31" t="s">
        <v>11189</v>
      </c>
      <c r="D870" s="31" t="s">
        <v>9344</v>
      </c>
      <c r="E870" s="31" t="s">
        <v>37</v>
      </c>
      <c r="F870" s="31"/>
      <c r="G870" s="31"/>
      <c r="H870" s="32">
        <v>60</v>
      </c>
      <c r="I870" s="31" t="s">
        <v>9446</v>
      </c>
      <c r="J870" s="31" t="s">
        <v>3801</v>
      </c>
      <c r="K870" s="31" t="s">
        <v>9447</v>
      </c>
      <c r="L870" s="33" t="b">
        <v>0</v>
      </c>
      <c r="M870" s="34">
        <v>44723.440038657398</v>
      </c>
      <c r="N870" s="31" t="s">
        <v>39</v>
      </c>
      <c r="O870" s="1" t="s">
        <v>6628</v>
      </c>
    </row>
    <row r="871" spans="1:15" x14ac:dyDescent="0.25">
      <c r="A871" s="31" t="s">
        <v>11190</v>
      </c>
      <c r="B871" s="31" t="s">
        <v>9385</v>
      </c>
      <c r="C871" s="31" t="s">
        <v>11191</v>
      </c>
      <c r="D871" s="31" t="s">
        <v>9344</v>
      </c>
      <c r="E871" s="31" t="s">
        <v>37</v>
      </c>
      <c r="F871" s="31"/>
      <c r="G871" s="31"/>
      <c r="H871" s="32">
        <v>60</v>
      </c>
      <c r="I871" s="31" t="s">
        <v>9361</v>
      </c>
      <c r="J871" s="31" t="s">
        <v>3801</v>
      </c>
      <c r="K871" s="31" t="s">
        <v>9345</v>
      </c>
      <c r="L871" s="33" t="b">
        <v>0</v>
      </c>
      <c r="M871" s="34">
        <v>44750.345948182898</v>
      </c>
      <c r="N871" s="31" t="s">
        <v>39</v>
      </c>
      <c r="O871" s="1" t="s">
        <v>13908</v>
      </c>
    </row>
    <row r="872" spans="1:15" x14ac:dyDescent="0.25">
      <c r="A872" s="31" t="s">
        <v>11192</v>
      </c>
      <c r="B872" s="31" t="s">
        <v>9389</v>
      </c>
      <c r="C872" s="31" t="s">
        <v>11193</v>
      </c>
      <c r="D872" s="31" t="s">
        <v>9348</v>
      </c>
      <c r="E872" s="31"/>
      <c r="F872" s="31"/>
      <c r="G872" s="31"/>
      <c r="H872" s="32"/>
      <c r="I872" s="31" t="s">
        <v>9391</v>
      </c>
      <c r="J872" s="31" t="s">
        <v>3598</v>
      </c>
      <c r="K872" s="31" t="s">
        <v>9443</v>
      </c>
      <c r="L872" s="33" t="b">
        <v>0</v>
      </c>
      <c r="M872" s="34">
        <v>44707.419994247699</v>
      </c>
      <c r="N872" s="31" t="s">
        <v>9369</v>
      </c>
      <c r="O872" s="1" t="s">
        <v>6345</v>
      </c>
    </row>
    <row r="873" spans="1:15" ht="21" x14ac:dyDescent="0.25">
      <c r="A873" s="31" t="s">
        <v>11194</v>
      </c>
      <c r="B873" s="31" t="s">
        <v>9394</v>
      </c>
      <c r="C873" s="35" t="s">
        <v>11195</v>
      </c>
      <c r="D873" s="31" t="s">
        <v>9348</v>
      </c>
      <c r="E873" s="31"/>
      <c r="F873" s="31"/>
      <c r="G873" s="31"/>
      <c r="H873" s="32"/>
      <c r="I873" s="31" t="s">
        <v>9405</v>
      </c>
      <c r="J873" s="31" t="s">
        <v>3598</v>
      </c>
      <c r="K873" s="31" t="s">
        <v>9469</v>
      </c>
      <c r="L873" s="33" t="b">
        <v>0</v>
      </c>
      <c r="M873" s="34">
        <v>44704.555428437503</v>
      </c>
      <c r="N873" s="31" t="s">
        <v>9369</v>
      </c>
      <c r="O873" s="1" t="s">
        <v>13909</v>
      </c>
    </row>
    <row r="874" spans="1:15" x14ac:dyDescent="0.25">
      <c r="A874" s="31" t="s">
        <v>11196</v>
      </c>
      <c r="B874" s="31" t="s">
        <v>9389</v>
      </c>
      <c r="C874" s="31" t="s">
        <v>11197</v>
      </c>
      <c r="D874" s="31" t="s">
        <v>9348</v>
      </c>
      <c r="E874" s="31"/>
      <c r="F874" s="31"/>
      <c r="G874" s="31"/>
      <c r="H874" s="32"/>
      <c r="I874" s="31" t="s">
        <v>9391</v>
      </c>
      <c r="J874" s="31" t="s">
        <v>3598</v>
      </c>
      <c r="K874" s="31" t="s">
        <v>9392</v>
      </c>
      <c r="L874" s="33" t="b">
        <v>0</v>
      </c>
      <c r="M874" s="34">
        <v>44707.668763854199</v>
      </c>
      <c r="N874" s="31" t="s">
        <v>9369</v>
      </c>
      <c r="O874" s="1" t="s">
        <v>5399</v>
      </c>
    </row>
    <row r="875" spans="1:15" x14ac:dyDescent="0.25">
      <c r="A875" s="31" t="s">
        <v>11198</v>
      </c>
      <c r="B875" s="31" t="s">
        <v>9394</v>
      </c>
      <c r="C875" s="31" t="s">
        <v>11199</v>
      </c>
      <c r="D875" s="31" t="s">
        <v>9348</v>
      </c>
      <c r="E875" s="31"/>
      <c r="F875" s="31"/>
      <c r="G875" s="31"/>
      <c r="H875" s="32"/>
      <c r="I875" s="31" t="s">
        <v>9405</v>
      </c>
      <c r="J875" s="31" t="s">
        <v>3598</v>
      </c>
      <c r="K875" s="31" t="s">
        <v>9412</v>
      </c>
      <c r="L875" s="33" t="b">
        <v>0</v>
      </c>
      <c r="M875" s="34">
        <v>44704.336837650502</v>
      </c>
      <c r="N875" s="31" t="s">
        <v>9369</v>
      </c>
      <c r="O875" s="1" t="s">
        <v>13910</v>
      </c>
    </row>
    <row r="876" spans="1:15" x14ac:dyDescent="0.25">
      <c r="A876" s="31" t="s">
        <v>11200</v>
      </c>
      <c r="B876" s="31" t="s">
        <v>9394</v>
      </c>
      <c r="C876" s="31" t="s">
        <v>11201</v>
      </c>
      <c r="D876" s="31" t="s">
        <v>9348</v>
      </c>
      <c r="E876" s="31"/>
      <c r="F876" s="31"/>
      <c r="G876" s="31"/>
      <c r="H876" s="32"/>
      <c r="I876" s="31" t="s">
        <v>9399</v>
      </c>
      <c r="J876" s="31" t="s">
        <v>3598</v>
      </c>
      <c r="K876" s="31" t="s">
        <v>9913</v>
      </c>
      <c r="L876" s="33" t="b">
        <v>0</v>
      </c>
      <c r="M876" s="34">
        <v>44704.583602858802</v>
      </c>
      <c r="N876" s="31" t="s">
        <v>9369</v>
      </c>
      <c r="O876" s="1" t="s">
        <v>13911</v>
      </c>
    </row>
    <row r="877" spans="1:15" x14ac:dyDescent="0.25">
      <c r="A877" s="31" t="s">
        <v>11202</v>
      </c>
      <c r="B877" s="31" t="s">
        <v>9394</v>
      </c>
      <c r="C877" s="31" t="s">
        <v>11203</v>
      </c>
      <c r="D877" s="31" t="s">
        <v>9348</v>
      </c>
      <c r="E877" s="31"/>
      <c r="F877" s="31"/>
      <c r="G877" s="31"/>
      <c r="H877" s="32"/>
      <c r="I877" s="31" t="s">
        <v>9391</v>
      </c>
      <c r="J877" s="31" t="s">
        <v>3598</v>
      </c>
      <c r="K877" s="31" t="s">
        <v>9466</v>
      </c>
      <c r="L877" s="33" t="b">
        <v>0</v>
      </c>
      <c r="M877" s="34">
        <v>44707.322535729203</v>
      </c>
      <c r="N877" s="31" t="s">
        <v>9369</v>
      </c>
      <c r="O877" s="1" t="s">
        <v>6364</v>
      </c>
    </row>
    <row r="878" spans="1:15" x14ac:dyDescent="0.25">
      <c r="A878" s="31" t="s">
        <v>11204</v>
      </c>
      <c r="B878" s="31" t="s">
        <v>9419</v>
      </c>
      <c r="C878" s="31" t="s">
        <v>11205</v>
      </c>
      <c r="D878" s="31" t="s">
        <v>9344</v>
      </c>
      <c r="E878" s="31" t="s">
        <v>37</v>
      </c>
      <c r="F878" s="31"/>
      <c r="G878" s="31"/>
      <c r="H878" s="32">
        <v>60</v>
      </c>
      <c r="I878" s="31" t="s">
        <v>9382</v>
      </c>
      <c r="J878" s="31" t="s">
        <v>3801</v>
      </c>
      <c r="K878" s="31" t="s">
        <v>10122</v>
      </c>
      <c r="L878" s="33" t="b">
        <v>0</v>
      </c>
      <c r="M878" s="34">
        <v>44769.488928819403</v>
      </c>
      <c r="N878" s="31" t="s">
        <v>39</v>
      </c>
      <c r="O878" s="1" t="s">
        <v>13912</v>
      </c>
    </row>
    <row r="879" spans="1:15" x14ac:dyDescent="0.25">
      <c r="A879" s="31" t="s">
        <v>11206</v>
      </c>
      <c r="B879" s="31" t="s">
        <v>9971</v>
      </c>
      <c r="C879" s="31" t="s">
        <v>11207</v>
      </c>
      <c r="D879" s="31" t="s">
        <v>9344</v>
      </c>
      <c r="E879" s="31" t="s">
        <v>37</v>
      </c>
      <c r="F879" s="31"/>
      <c r="G879" s="31"/>
      <c r="H879" s="32">
        <v>60</v>
      </c>
      <c r="I879" s="31" t="s">
        <v>9377</v>
      </c>
      <c r="J879" s="31" t="s">
        <v>3801</v>
      </c>
      <c r="K879" s="31" t="s">
        <v>9378</v>
      </c>
      <c r="L879" s="33" t="b">
        <v>0</v>
      </c>
      <c r="M879" s="34">
        <v>44749.759592557901</v>
      </c>
      <c r="N879" s="31" t="s">
        <v>39</v>
      </c>
      <c r="O879" s="1" t="s">
        <v>4535</v>
      </c>
    </row>
    <row r="880" spans="1:15" x14ac:dyDescent="0.25">
      <c r="A880" s="31" t="s">
        <v>11208</v>
      </c>
      <c r="B880" s="31" t="s">
        <v>9385</v>
      </c>
      <c r="C880" s="31" t="s">
        <v>11209</v>
      </c>
      <c r="D880" s="31" t="s">
        <v>9344</v>
      </c>
      <c r="E880" s="31" t="s">
        <v>37</v>
      </c>
      <c r="F880" s="31"/>
      <c r="G880" s="31"/>
      <c r="H880" s="32">
        <v>60</v>
      </c>
      <c r="I880" s="31" t="s">
        <v>9361</v>
      </c>
      <c r="J880" s="31" t="s">
        <v>3801</v>
      </c>
      <c r="K880" s="31" t="s">
        <v>9650</v>
      </c>
      <c r="L880" s="33" t="b">
        <v>0</v>
      </c>
      <c r="M880" s="34">
        <v>44750.391990081</v>
      </c>
      <c r="N880" s="31" t="s">
        <v>39</v>
      </c>
      <c r="O880" s="1" t="s">
        <v>5330</v>
      </c>
    </row>
    <row r="881" spans="1:15" x14ac:dyDescent="0.25">
      <c r="A881" s="31" t="s">
        <v>11210</v>
      </c>
      <c r="B881" s="31" t="s">
        <v>9385</v>
      </c>
      <c r="C881" s="31" t="s">
        <v>11211</v>
      </c>
      <c r="D881" s="31" t="s">
        <v>9344</v>
      </c>
      <c r="E881" s="31" t="s">
        <v>37</v>
      </c>
      <c r="F881" s="31"/>
      <c r="G881" s="31"/>
      <c r="H881" s="32">
        <v>60</v>
      </c>
      <c r="I881" s="31" t="s">
        <v>9382</v>
      </c>
      <c r="J881" s="31" t="s">
        <v>3801</v>
      </c>
      <c r="K881" s="31" t="s">
        <v>10252</v>
      </c>
      <c r="L881" s="33" t="b">
        <v>0</v>
      </c>
      <c r="M881" s="34">
        <v>44749.5924673958</v>
      </c>
      <c r="N881" s="31" t="s">
        <v>39</v>
      </c>
      <c r="O881" s="1" t="s">
        <v>4258</v>
      </c>
    </row>
    <row r="882" spans="1:15" x14ac:dyDescent="0.25">
      <c r="A882" s="31" t="s">
        <v>11212</v>
      </c>
      <c r="B882" s="31" t="s">
        <v>9394</v>
      </c>
      <c r="C882" s="31" t="s">
        <v>11213</v>
      </c>
      <c r="D882" s="31" t="s">
        <v>9348</v>
      </c>
      <c r="E882" s="31"/>
      <c r="F882" s="31"/>
      <c r="G882" s="31"/>
      <c r="H882" s="32"/>
      <c r="I882" s="31" t="s">
        <v>9405</v>
      </c>
      <c r="J882" s="31" t="s">
        <v>3598</v>
      </c>
      <c r="K882" s="31" t="s">
        <v>9469</v>
      </c>
      <c r="L882" s="33" t="b">
        <v>0</v>
      </c>
      <c r="M882" s="34">
        <v>44704.556157557898</v>
      </c>
      <c r="N882" s="31" t="s">
        <v>9369</v>
      </c>
      <c r="O882" s="1" t="s">
        <v>4313</v>
      </c>
    </row>
    <row r="883" spans="1:15" x14ac:dyDescent="0.25">
      <c r="A883" s="31" t="s">
        <v>11214</v>
      </c>
      <c r="B883" s="31" t="s">
        <v>9394</v>
      </c>
      <c r="C883" s="31" t="s">
        <v>11215</v>
      </c>
      <c r="D883" s="31" t="s">
        <v>9348</v>
      </c>
      <c r="E883" s="31"/>
      <c r="F883" s="31"/>
      <c r="G883" s="31"/>
      <c r="H883" s="32"/>
      <c r="I883" s="31" t="s">
        <v>9349</v>
      </c>
      <c r="J883" s="31" t="s">
        <v>3598</v>
      </c>
      <c r="K883" s="31" t="s">
        <v>9523</v>
      </c>
      <c r="L883" s="33" t="b">
        <v>0</v>
      </c>
      <c r="M883" s="34">
        <v>44705.585667592597</v>
      </c>
      <c r="N883" s="31" t="s">
        <v>9369</v>
      </c>
      <c r="O883" s="1" t="s">
        <v>13913</v>
      </c>
    </row>
    <row r="884" spans="1:15" x14ac:dyDescent="0.25">
      <c r="A884" s="31" t="s">
        <v>11216</v>
      </c>
      <c r="B884" s="31" t="s">
        <v>9394</v>
      </c>
      <c r="C884" s="31" t="s">
        <v>11217</v>
      </c>
      <c r="D884" s="31" t="s">
        <v>9348</v>
      </c>
      <c r="E884" s="31"/>
      <c r="F884" s="31"/>
      <c r="G884" s="31"/>
      <c r="H884" s="32"/>
      <c r="I884" s="31" t="s">
        <v>9349</v>
      </c>
      <c r="J884" s="31" t="s">
        <v>3598</v>
      </c>
      <c r="K884" s="31" t="s">
        <v>9523</v>
      </c>
      <c r="L884" s="33" t="b">
        <v>0</v>
      </c>
      <c r="M884" s="34">
        <v>44705.584096643499</v>
      </c>
      <c r="N884" s="31" t="s">
        <v>9369</v>
      </c>
      <c r="O884" s="1" t="s">
        <v>13914</v>
      </c>
    </row>
    <row r="885" spans="1:15" x14ac:dyDescent="0.25">
      <c r="A885" s="31" t="s">
        <v>11218</v>
      </c>
      <c r="B885" s="31" t="s">
        <v>9394</v>
      </c>
      <c r="C885" s="31" t="s">
        <v>11219</v>
      </c>
      <c r="D885" s="31" t="s">
        <v>9348</v>
      </c>
      <c r="E885" s="31"/>
      <c r="F885" s="31"/>
      <c r="G885" s="31"/>
      <c r="H885" s="32"/>
      <c r="I885" s="31" t="s">
        <v>9405</v>
      </c>
      <c r="J885" s="31" t="s">
        <v>3598</v>
      </c>
      <c r="K885" s="31" t="s">
        <v>9412</v>
      </c>
      <c r="L885" s="33" t="b">
        <v>0</v>
      </c>
      <c r="M885" s="34">
        <v>44704.337169213002</v>
      </c>
      <c r="N885" s="31" t="s">
        <v>9369</v>
      </c>
      <c r="O885" s="1" t="s">
        <v>4973</v>
      </c>
    </row>
    <row r="886" spans="1:15" x14ac:dyDescent="0.25">
      <c r="A886" s="31" t="s">
        <v>11220</v>
      </c>
      <c r="B886" s="31" t="s">
        <v>9394</v>
      </c>
      <c r="C886" s="31" t="s">
        <v>11221</v>
      </c>
      <c r="D886" s="31" t="s">
        <v>9348</v>
      </c>
      <c r="E886" s="31"/>
      <c r="F886" s="31"/>
      <c r="G886" s="31"/>
      <c r="H886" s="32"/>
      <c r="I886" s="31" t="s">
        <v>9405</v>
      </c>
      <c r="J886" s="31" t="s">
        <v>3598</v>
      </c>
      <c r="K886" s="31" t="s">
        <v>9469</v>
      </c>
      <c r="L886" s="33" t="b">
        <v>0</v>
      </c>
      <c r="M886" s="34">
        <v>44704.555807094897</v>
      </c>
      <c r="N886" s="31" t="s">
        <v>9369</v>
      </c>
      <c r="O886" s="1" t="s">
        <v>13915</v>
      </c>
    </row>
    <row r="887" spans="1:15" x14ac:dyDescent="0.25">
      <c r="A887" s="31" t="s">
        <v>11222</v>
      </c>
      <c r="B887" s="31" t="s">
        <v>9385</v>
      </c>
      <c r="C887" s="31" t="s">
        <v>11223</v>
      </c>
      <c r="D887" s="31" t="s">
        <v>9344</v>
      </c>
      <c r="E887" s="31" t="s">
        <v>37</v>
      </c>
      <c r="F887" s="31"/>
      <c r="G887" s="31"/>
      <c r="H887" s="32">
        <v>60</v>
      </c>
      <c r="I887" s="31" t="s">
        <v>9361</v>
      </c>
      <c r="J887" s="31" t="s">
        <v>3801</v>
      </c>
      <c r="K887" s="31" t="s">
        <v>9387</v>
      </c>
      <c r="L887" s="33" t="b">
        <v>0</v>
      </c>
      <c r="M887" s="34">
        <v>44799.412895983798</v>
      </c>
      <c r="N887" s="31" t="s">
        <v>39</v>
      </c>
      <c r="O887" s="1" t="s">
        <v>13916</v>
      </c>
    </row>
    <row r="888" spans="1:15" x14ac:dyDescent="0.25">
      <c r="A888" s="31" t="s">
        <v>11224</v>
      </c>
      <c r="B888" s="31" t="s">
        <v>9385</v>
      </c>
      <c r="C888" s="31" t="s">
        <v>11225</v>
      </c>
      <c r="D888" s="31" t="s">
        <v>9344</v>
      </c>
      <c r="E888" s="31" t="s">
        <v>37</v>
      </c>
      <c r="F888" s="31"/>
      <c r="G888" s="31"/>
      <c r="H888" s="32">
        <v>60</v>
      </c>
      <c r="I888" s="31" t="s">
        <v>9446</v>
      </c>
      <c r="J888" s="31" t="s">
        <v>3801</v>
      </c>
      <c r="K888" s="31" t="s">
        <v>9373</v>
      </c>
      <c r="L888" s="33" t="b">
        <v>0</v>
      </c>
      <c r="M888" s="34">
        <v>44715.748872569398</v>
      </c>
      <c r="N888" s="31" t="s">
        <v>39</v>
      </c>
      <c r="O888" s="1" t="s">
        <v>4851</v>
      </c>
    </row>
    <row r="889" spans="1:15" x14ac:dyDescent="0.25">
      <c r="A889" s="31" t="s">
        <v>11226</v>
      </c>
      <c r="B889" s="31" t="s">
        <v>9389</v>
      </c>
      <c r="C889" s="31" t="s">
        <v>11227</v>
      </c>
      <c r="D889" s="31" t="s">
        <v>9348</v>
      </c>
      <c r="E889" s="31"/>
      <c r="F889" s="31"/>
      <c r="G889" s="31"/>
      <c r="H889" s="32"/>
      <c r="I889" s="31" t="s">
        <v>9391</v>
      </c>
      <c r="J889" s="31" t="s">
        <v>3598</v>
      </c>
      <c r="K889" s="31" t="s">
        <v>9443</v>
      </c>
      <c r="L889" s="33" t="b">
        <v>0</v>
      </c>
      <c r="M889" s="34">
        <v>44707.420177314802</v>
      </c>
      <c r="N889" s="31" t="s">
        <v>9369</v>
      </c>
      <c r="O889" s="1" t="s">
        <v>13917</v>
      </c>
    </row>
    <row r="890" spans="1:15" x14ac:dyDescent="0.25">
      <c r="A890" s="31" t="s">
        <v>11228</v>
      </c>
      <c r="B890" s="31" t="s">
        <v>9389</v>
      </c>
      <c r="C890" s="31" t="s">
        <v>11229</v>
      </c>
      <c r="D890" s="31" t="s">
        <v>9348</v>
      </c>
      <c r="E890" s="31"/>
      <c r="F890" s="31"/>
      <c r="G890" s="31"/>
      <c r="H890" s="32"/>
      <c r="I890" s="31" t="s">
        <v>9391</v>
      </c>
      <c r="J890" s="31" t="s">
        <v>3598</v>
      </c>
      <c r="K890" s="31" t="s">
        <v>9392</v>
      </c>
      <c r="L890" s="33" t="b">
        <v>0</v>
      </c>
      <c r="M890" s="34">
        <v>44707.669520405099</v>
      </c>
      <c r="N890" s="31" t="s">
        <v>9369</v>
      </c>
      <c r="O890" s="1" t="s">
        <v>6186</v>
      </c>
    </row>
    <row r="891" spans="1:15" x14ac:dyDescent="0.25">
      <c r="A891" s="31" t="s">
        <v>11230</v>
      </c>
      <c r="B891" s="31" t="s">
        <v>9385</v>
      </c>
      <c r="C891" s="31" t="s">
        <v>11231</v>
      </c>
      <c r="D891" s="31" t="s">
        <v>9344</v>
      </c>
      <c r="E891" s="31" t="s">
        <v>37</v>
      </c>
      <c r="F891" s="31"/>
      <c r="G891" s="31"/>
      <c r="H891" s="32">
        <v>60</v>
      </c>
      <c r="I891" s="31" t="s">
        <v>9446</v>
      </c>
      <c r="J891" s="31" t="s">
        <v>3801</v>
      </c>
      <c r="K891" s="31" t="s">
        <v>9373</v>
      </c>
      <c r="L891" s="33" t="b">
        <v>0</v>
      </c>
      <c r="M891" s="34">
        <v>44719.778119062503</v>
      </c>
      <c r="N891" s="31" t="s">
        <v>39</v>
      </c>
      <c r="O891" s="1" t="s">
        <v>6266</v>
      </c>
    </row>
    <row r="892" spans="1:15" x14ac:dyDescent="0.25">
      <c r="A892" s="31" t="s">
        <v>11232</v>
      </c>
      <c r="B892" s="31" t="s">
        <v>9394</v>
      </c>
      <c r="C892" s="31" t="s">
        <v>11233</v>
      </c>
      <c r="D892" s="31" t="s">
        <v>9348</v>
      </c>
      <c r="E892" s="31"/>
      <c r="F892" s="31"/>
      <c r="G892" s="31"/>
      <c r="H892" s="32"/>
      <c r="I892" s="31" t="s">
        <v>9405</v>
      </c>
      <c r="J892" s="31" t="s">
        <v>3598</v>
      </c>
      <c r="K892" s="31" t="s">
        <v>9426</v>
      </c>
      <c r="L892" s="33" t="b">
        <v>0</v>
      </c>
      <c r="M892" s="34">
        <v>44704.390613344898</v>
      </c>
      <c r="N892" s="31" t="s">
        <v>9369</v>
      </c>
      <c r="O892" s="1" t="s">
        <v>6492</v>
      </c>
    </row>
    <row r="893" spans="1:15" x14ac:dyDescent="0.25">
      <c r="A893" s="31" t="s">
        <v>11234</v>
      </c>
      <c r="B893" s="31" t="s">
        <v>9389</v>
      </c>
      <c r="C893" s="31" t="s">
        <v>11235</v>
      </c>
      <c r="D893" s="31" t="s">
        <v>9348</v>
      </c>
      <c r="E893" s="31"/>
      <c r="F893" s="31"/>
      <c r="G893" s="31"/>
      <c r="H893" s="32"/>
      <c r="I893" s="31" t="s">
        <v>9391</v>
      </c>
      <c r="J893" s="31" t="s">
        <v>3598</v>
      </c>
      <c r="K893" s="31" t="s">
        <v>9392</v>
      </c>
      <c r="L893" s="33" t="b">
        <v>0</v>
      </c>
      <c r="M893" s="34">
        <v>44707.659136493101</v>
      </c>
      <c r="N893" s="31" t="s">
        <v>9369</v>
      </c>
      <c r="O893" s="1" t="s">
        <v>4571</v>
      </c>
    </row>
    <row r="894" spans="1:15" x14ac:dyDescent="0.25">
      <c r="A894" s="31" t="s">
        <v>11236</v>
      </c>
      <c r="B894" s="31" t="s">
        <v>9394</v>
      </c>
      <c r="C894" s="31" t="s">
        <v>11237</v>
      </c>
      <c r="D894" s="31" t="s">
        <v>9348</v>
      </c>
      <c r="E894" s="31"/>
      <c r="F894" s="31"/>
      <c r="G894" s="31"/>
      <c r="H894" s="32"/>
      <c r="I894" s="31" t="s">
        <v>9405</v>
      </c>
      <c r="J894" s="31" t="s">
        <v>3598</v>
      </c>
      <c r="K894" s="31" t="s">
        <v>9529</v>
      </c>
      <c r="L894" s="33" t="b">
        <v>0</v>
      </c>
      <c r="M894" s="34">
        <v>44704.599975266203</v>
      </c>
      <c r="N894" s="31" t="s">
        <v>9369</v>
      </c>
      <c r="O894" s="1" t="s">
        <v>7575</v>
      </c>
    </row>
    <row r="895" spans="1:15" x14ac:dyDescent="0.25">
      <c r="A895" s="31" t="s">
        <v>11238</v>
      </c>
      <c r="B895" s="31" t="s">
        <v>9394</v>
      </c>
      <c r="C895" s="31" t="s">
        <v>11239</v>
      </c>
      <c r="D895" s="31" t="s">
        <v>9348</v>
      </c>
      <c r="E895" s="31"/>
      <c r="F895" s="31"/>
      <c r="G895" s="31"/>
      <c r="H895" s="32"/>
      <c r="I895" s="31" t="s">
        <v>9391</v>
      </c>
      <c r="J895" s="31" t="s">
        <v>3598</v>
      </c>
      <c r="K895" s="31" t="s">
        <v>9396</v>
      </c>
      <c r="L895" s="33" t="b">
        <v>0</v>
      </c>
      <c r="M895" s="34">
        <v>44707.486307210602</v>
      </c>
      <c r="N895" s="31" t="s">
        <v>9369</v>
      </c>
      <c r="O895" s="1" t="s">
        <v>13918</v>
      </c>
    </row>
    <row r="896" spans="1:15" x14ac:dyDescent="0.25">
      <c r="A896" s="31" t="s">
        <v>11240</v>
      </c>
      <c r="B896" s="31" t="s">
        <v>9419</v>
      </c>
      <c r="C896" s="31" t="s">
        <v>11241</v>
      </c>
      <c r="D896" s="31" t="s">
        <v>9344</v>
      </c>
      <c r="E896" s="31" t="s">
        <v>37</v>
      </c>
      <c r="F896" s="31"/>
      <c r="G896" s="31"/>
      <c r="H896" s="32">
        <v>60</v>
      </c>
      <c r="I896" s="31" t="s">
        <v>9382</v>
      </c>
      <c r="J896" s="31" t="s">
        <v>3801</v>
      </c>
      <c r="K896" s="31" t="s">
        <v>10122</v>
      </c>
      <c r="L896" s="33" t="b">
        <v>0</v>
      </c>
      <c r="M896" s="34">
        <v>44715.747351655104</v>
      </c>
      <c r="N896" s="31" t="s">
        <v>39</v>
      </c>
      <c r="O896" s="1" t="s">
        <v>6238</v>
      </c>
    </row>
    <row r="897" spans="1:15" x14ac:dyDescent="0.25">
      <c r="A897" s="31" t="s">
        <v>11242</v>
      </c>
      <c r="B897" s="31" t="s">
        <v>9419</v>
      </c>
      <c r="C897" s="31" t="s">
        <v>11243</v>
      </c>
      <c r="D897" s="31" t="s">
        <v>9344</v>
      </c>
      <c r="E897" s="31" t="s">
        <v>37</v>
      </c>
      <c r="F897" s="31"/>
      <c r="G897" s="31"/>
      <c r="H897" s="32">
        <v>60</v>
      </c>
      <c r="I897" s="31" t="s">
        <v>9382</v>
      </c>
      <c r="J897" s="31" t="s">
        <v>3801</v>
      </c>
      <c r="K897" s="31" t="s">
        <v>9421</v>
      </c>
      <c r="L897" s="33" t="b">
        <v>0</v>
      </c>
      <c r="M897" s="34">
        <v>44765.337945914398</v>
      </c>
      <c r="N897" s="31" t="s">
        <v>39</v>
      </c>
      <c r="O897" s="1" t="s">
        <v>5758</v>
      </c>
    </row>
    <row r="898" spans="1:15" x14ac:dyDescent="0.25">
      <c r="A898" s="31" t="s">
        <v>11244</v>
      </c>
      <c r="B898" s="31" t="s">
        <v>9419</v>
      </c>
      <c r="C898" s="31" t="s">
        <v>11245</v>
      </c>
      <c r="D898" s="31" t="s">
        <v>9344</v>
      </c>
      <c r="E898" s="31" t="s">
        <v>37</v>
      </c>
      <c r="F898" s="31"/>
      <c r="G898" s="31"/>
      <c r="H898" s="32">
        <v>60</v>
      </c>
      <c r="I898" s="31" t="s">
        <v>9382</v>
      </c>
      <c r="J898" s="31" t="s">
        <v>3801</v>
      </c>
      <c r="K898" s="31" t="s">
        <v>9421</v>
      </c>
      <c r="L898" s="33" t="b">
        <v>0</v>
      </c>
      <c r="M898" s="34">
        <v>44755.660005324098</v>
      </c>
      <c r="N898" s="31" t="s">
        <v>39</v>
      </c>
      <c r="O898" s="1" t="s">
        <v>13919</v>
      </c>
    </row>
    <row r="899" spans="1:15" x14ac:dyDescent="0.25">
      <c r="A899" s="31" t="s">
        <v>11246</v>
      </c>
      <c r="B899" s="31" t="s">
        <v>9394</v>
      </c>
      <c r="C899" s="31" t="s">
        <v>11247</v>
      </c>
      <c r="D899" s="31" t="s">
        <v>9348</v>
      </c>
      <c r="E899" s="31"/>
      <c r="F899" s="31"/>
      <c r="G899" s="31"/>
      <c r="H899" s="32"/>
      <c r="I899" s="31" t="s">
        <v>9391</v>
      </c>
      <c r="J899" s="31" t="s">
        <v>3598</v>
      </c>
      <c r="K899" s="31" t="s">
        <v>9466</v>
      </c>
      <c r="L899" s="33" t="b">
        <v>0</v>
      </c>
      <c r="M899" s="34">
        <v>44707.323575196802</v>
      </c>
      <c r="N899" s="31" t="s">
        <v>9369</v>
      </c>
      <c r="O899" s="1" t="s">
        <v>5156</v>
      </c>
    </row>
    <row r="900" spans="1:15" x14ac:dyDescent="0.25">
      <c r="A900" s="31" t="s">
        <v>11248</v>
      </c>
      <c r="B900" s="31" t="s">
        <v>9389</v>
      </c>
      <c r="C900" s="31" t="s">
        <v>11249</v>
      </c>
      <c r="D900" s="31" t="s">
        <v>9348</v>
      </c>
      <c r="E900" s="31"/>
      <c r="F900" s="31"/>
      <c r="G900" s="31"/>
      <c r="H900" s="32"/>
      <c r="I900" s="31" t="s">
        <v>9391</v>
      </c>
      <c r="J900" s="31" t="s">
        <v>3598</v>
      </c>
      <c r="K900" s="31" t="s">
        <v>9392</v>
      </c>
      <c r="L900" s="33" t="b">
        <v>0</v>
      </c>
      <c r="M900" s="34">
        <v>44707.669690127303</v>
      </c>
      <c r="N900" s="31" t="s">
        <v>9369</v>
      </c>
      <c r="O900" s="1" t="s">
        <v>13920</v>
      </c>
    </row>
    <row r="901" spans="1:15" x14ac:dyDescent="0.25">
      <c r="A901" s="31" t="s">
        <v>11250</v>
      </c>
      <c r="B901" s="31" t="s">
        <v>9394</v>
      </c>
      <c r="C901" s="31" t="s">
        <v>11251</v>
      </c>
      <c r="D901" s="31" t="s">
        <v>9348</v>
      </c>
      <c r="E901" s="31"/>
      <c r="F901" s="31"/>
      <c r="G901" s="31"/>
      <c r="H901" s="32"/>
      <c r="I901" s="31" t="s">
        <v>9391</v>
      </c>
      <c r="J901" s="31" t="s">
        <v>3598</v>
      </c>
      <c r="K901" s="31" t="s">
        <v>9466</v>
      </c>
      <c r="L901" s="33" t="b">
        <v>0</v>
      </c>
      <c r="M901" s="34">
        <v>44706.728982604203</v>
      </c>
      <c r="N901" s="31" t="s">
        <v>9369</v>
      </c>
      <c r="O901" s="1" t="s">
        <v>13921</v>
      </c>
    </row>
    <row r="902" spans="1:15" x14ac:dyDescent="0.25">
      <c r="A902" s="31" t="s">
        <v>11252</v>
      </c>
      <c r="B902" s="31" t="s">
        <v>9385</v>
      </c>
      <c r="C902" s="31" t="s">
        <v>11253</v>
      </c>
      <c r="D902" s="31" t="s">
        <v>9344</v>
      </c>
      <c r="E902" s="31" t="s">
        <v>37</v>
      </c>
      <c r="F902" s="31"/>
      <c r="G902" s="31"/>
      <c r="H902" s="32">
        <v>60</v>
      </c>
      <c r="I902" s="31" t="s">
        <v>9382</v>
      </c>
      <c r="J902" s="31" t="s">
        <v>3801</v>
      </c>
      <c r="K902" s="31" t="s">
        <v>9841</v>
      </c>
      <c r="L902" s="33" t="b">
        <v>0</v>
      </c>
      <c r="M902" s="34">
        <v>44749.679747997703</v>
      </c>
      <c r="N902" s="31" t="s">
        <v>39</v>
      </c>
      <c r="O902" s="1" t="s">
        <v>13922</v>
      </c>
    </row>
    <row r="903" spans="1:15" x14ac:dyDescent="0.25">
      <c r="A903" s="31" t="s">
        <v>11254</v>
      </c>
      <c r="B903" s="31" t="s">
        <v>9385</v>
      </c>
      <c r="C903" s="31" t="s">
        <v>11255</v>
      </c>
      <c r="D903" s="31" t="s">
        <v>9344</v>
      </c>
      <c r="E903" s="31" t="s">
        <v>37</v>
      </c>
      <c r="F903" s="31"/>
      <c r="G903" s="31"/>
      <c r="H903" s="32">
        <v>60</v>
      </c>
      <c r="I903" s="31" t="s">
        <v>9446</v>
      </c>
      <c r="J903" s="31" t="s">
        <v>3801</v>
      </c>
      <c r="K903" s="31" t="s">
        <v>9373</v>
      </c>
      <c r="L903" s="33" t="b">
        <v>0</v>
      </c>
      <c r="M903" s="34">
        <v>44742.458804513903</v>
      </c>
      <c r="N903" s="31" t="s">
        <v>39</v>
      </c>
      <c r="O903" s="1" t="s">
        <v>13923</v>
      </c>
    </row>
    <row r="904" spans="1:15" x14ac:dyDescent="0.25">
      <c r="A904" s="31" t="s">
        <v>11256</v>
      </c>
      <c r="B904" s="31" t="s">
        <v>9419</v>
      </c>
      <c r="C904" s="31" t="s">
        <v>11257</v>
      </c>
      <c r="D904" s="31" t="s">
        <v>9344</v>
      </c>
      <c r="E904" s="31" t="s">
        <v>37</v>
      </c>
      <c r="F904" s="31"/>
      <c r="G904" s="31"/>
      <c r="H904" s="32">
        <v>60</v>
      </c>
      <c r="I904" s="31" t="s">
        <v>9382</v>
      </c>
      <c r="J904" s="31" t="s">
        <v>3801</v>
      </c>
      <c r="K904" s="31" t="s">
        <v>9421</v>
      </c>
      <c r="L904" s="33" t="b">
        <v>0</v>
      </c>
      <c r="M904" s="34">
        <v>44765.341889039402</v>
      </c>
      <c r="N904" s="31" t="s">
        <v>39</v>
      </c>
      <c r="O904" s="1" t="s">
        <v>4907</v>
      </c>
    </row>
    <row r="905" spans="1:15" x14ac:dyDescent="0.25">
      <c r="A905" s="31" t="s">
        <v>11258</v>
      </c>
      <c r="B905" s="31" t="s">
        <v>9389</v>
      </c>
      <c r="C905" s="31" t="s">
        <v>11259</v>
      </c>
      <c r="D905" s="31" t="s">
        <v>9348</v>
      </c>
      <c r="E905" s="31"/>
      <c r="F905" s="31"/>
      <c r="G905" s="31"/>
      <c r="H905" s="32"/>
      <c r="I905" s="31" t="s">
        <v>9391</v>
      </c>
      <c r="J905" s="31" t="s">
        <v>3598</v>
      </c>
      <c r="K905" s="31" t="s">
        <v>9438</v>
      </c>
      <c r="L905" s="33" t="b">
        <v>0</v>
      </c>
      <c r="M905" s="34">
        <v>44709.445243599497</v>
      </c>
      <c r="N905" s="31" t="s">
        <v>9369</v>
      </c>
      <c r="O905" s="1" t="s">
        <v>13924</v>
      </c>
    </row>
    <row r="906" spans="1:15" x14ac:dyDescent="0.25">
      <c r="A906" s="31" t="s">
        <v>11260</v>
      </c>
      <c r="B906" s="31" t="s">
        <v>9394</v>
      </c>
      <c r="C906" s="31" t="s">
        <v>11261</v>
      </c>
      <c r="D906" s="31" t="s">
        <v>9348</v>
      </c>
      <c r="E906" s="31"/>
      <c r="F906" s="31"/>
      <c r="G906" s="31"/>
      <c r="H906" s="32"/>
      <c r="I906" s="31" t="s">
        <v>9405</v>
      </c>
      <c r="J906" s="31" t="s">
        <v>3598</v>
      </c>
      <c r="K906" s="31" t="s">
        <v>9406</v>
      </c>
      <c r="L906" s="33" t="b">
        <v>0</v>
      </c>
      <c r="M906" s="34">
        <v>44704.453668483802</v>
      </c>
      <c r="N906" s="31" t="s">
        <v>9369</v>
      </c>
      <c r="O906" s="1" t="s">
        <v>5063</v>
      </c>
    </row>
    <row r="907" spans="1:15" x14ac:dyDescent="0.25">
      <c r="A907" s="31" t="s">
        <v>11262</v>
      </c>
      <c r="B907" s="31" t="s">
        <v>9385</v>
      </c>
      <c r="C907" s="31" t="s">
        <v>11263</v>
      </c>
      <c r="D907" s="31" t="s">
        <v>9344</v>
      </c>
      <c r="E907" s="31" t="s">
        <v>37</v>
      </c>
      <c r="F907" s="31"/>
      <c r="G907" s="31"/>
      <c r="H907" s="32">
        <v>60</v>
      </c>
      <c r="I907" s="31" t="s">
        <v>9382</v>
      </c>
      <c r="J907" s="31" t="s">
        <v>3801</v>
      </c>
      <c r="K907" s="31" t="s">
        <v>9462</v>
      </c>
      <c r="L907" s="33" t="b">
        <v>0</v>
      </c>
      <c r="M907" s="34">
        <v>44749.601465393498</v>
      </c>
      <c r="N907" s="31" t="s">
        <v>39</v>
      </c>
      <c r="O907" s="1" t="s">
        <v>4193</v>
      </c>
    </row>
    <row r="908" spans="1:15" x14ac:dyDescent="0.25">
      <c r="A908" s="31" t="s">
        <v>11264</v>
      </c>
      <c r="B908" s="31" t="s">
        <v>9385</v>
      </c>
      <c r="C908" s="31" t="s">
        <v>11265</v>
      </c>
      <c r="D908" s="31" t="s">
        <v>9344</v>
      </c>
      <c r="E908" s="31" t="s">
        <v>37</v>
      </c>
      <c r="F908" s="31"/>
      <c r="G908" s="31"/>
      <c r="H908" s="32">
        <v>60</v>
      </c>
      <c r="I908" s="31" t="s">
        <v>9446</v>
      </c>
      <c r="J908" s="31" t="s">
        <v>3801</v>
      </c>
      <c r="K908" s="31" t="s">
        <v>9447</v>
      </c>
      <c r="L908" s="33" t="b">
        <v>0</v>
      </c>
      <c r="M908" s="34">
        <v>44755.605564965299</v>
      </c>
      <c r="N908" s="31" t="s">
        <v>39</v>
      </c>
      <c r="O908" s="1" t="s">
        <v>13925</v>
      </c>
    </row>
    <row r="909" spans="1:15" x14ac:dyDescent="0.25">
      <c r="A909" s="31" t="s">
        <v>11266</v>
      </c>
      <c r="B909" s="31" t="s">
        <v>9385</v>
      </c>
      <c r="C909" s="31" t="s">
        <v>11267</v>
      </c>
      <c r="D909" s="31" t="s">
        <v>9344</v>
      </c>
      <c r="E909" s="31" t="s">
        <v>37</v>
      </c>
      <c r="F909" s="31"/>
      <c r="G909" s="31"/>
      <c r="H909" s="32">
        <v>60</v>
      </c>
      <c r="I909" s="31" t="s">
        <v>9361</v>
      </c>
      <c r="J909" s="31" t="s">
        <v>3801</v>
      </c>
      <c r="K909" s="31" t="s">
        <v>9387</v>
      </c>
      <c r="L909" s="33" t="b">
        <v>0</v>
      </c>
      <c r="M909" s="34">
        <v>44750.389128159703</v>
      </c>
      <c r="N909" s="31" t="s">
        <v>39</v>
      </c>
      <c r="O909" s="1" t="s">
        <v>4976</v>
      </c>
    </row>
    <row r="910" spans="1:15" x14ac:dyDescent="0.25">
      <c r="A910" s="31" t="s">
        <v>11268</v>
      </c>
      <c r="B910" s="31" t="s">
        <v>9385</v>
      </c>
      <c r="C910" s="31" t="s">
        <v>11269</v>
      </c>
      <c r="D910" s="31" t="s">
        <v>9344</v>
      </c>
      <c r="E910" s="31" t="s">
        <v>37</v>
      </c>
      <c r="F910" s="31"/>
      <c r="G910" s="31"/>
      <c r="H910" s="32">
        <v>60</v>
      </c>
      <c r="I910" s="31" t="s">
        <v>9446</v>
      </c>
      <c r="J910" s="31" t="s">
        <v>3801</v>
      </c>
      <c r="K910" s="31" t="s">
        <v>9373</v>
      </c>
      <c r="L910" s="33" t="b">
        <v>0</v>
      </c>
      <c r="M910" s="34">
        <v>44767.436714583302</v>
      </c>
      <c r="N910" s="31" t="s">
        <v>39</v>
      </c>
      <c r="O910" s="1" t="s">
        <v>420</v>
      </c>
    </row>
    <row r="911" spans="1:15" x14ac:dyDescent="0.25">
      <c r="A911" s="31" t="s">
        <v>11270</v>
      </c>
      <c r="B911" s="31" t="s">
        <v>9389</v>
      </c>
      <c r="C911" s="31" t="s">
        <v>11271</v>
      </c>
      <c r="D911" s="31" t="s">
        <v>9348</v>
      </c>
      <c r="E911" s="31"/>
      <c r="F911" s="31"/>
      <c r="G911" s="31"/>
      <c r="H911" s="32"/>
      <c r="I911" s="31" t="s">
        <v>9391</v>
      </c>
      <c r="J911" s="31" t="s">
        <v>3598</v>
      </c>
      <c r="K911" s="31" t="s">
        <v>9443</v>
      </c>
      <c r="L911" s="33" t="b">
        <v>0</v>
      </c>
      <c r="M911" s="34">
        <v>44707.420362303201</v>
      </c>
      <c r="N911" s="31" t="s">
        <v>9369</v>
      </c>
      <c r="O911" s="1" t="s">
        <v>6330</v>
      </c>
    </row>
    <row r="912" spans="1:15" x14ac:dyDescent="0.25">
      <c r="A912" s="31" t="s">
        <v>11272</v>
      </c>
      <c r="B912" s="31" t="s">
        <v>9394</v>
      </c>
      <c r="C912" s="31" t="s">
        <v>11273</v>
      </c>
      <c r="D912" s="31" t="s">
        <v>9348</v>
      </c>
      <c r="E912" s="31"/>
      <c r="F912" s="31"/>
      <c r="G912" s="31"/>
      <c r="H912" s="32"/>
      <c r="I912" s="31" t="s">
        <v>9405</v>
      </c>
      <c r="J912" s="31" t="s">
        <v>3598</v>
      </c>
      <c r="K912" s="31" t="s">
        <v>9412</v>
      </c>
      <c r="L912" s="33" t="b">
        <v>0</v>
      </c>
      <c r="M912" s="34">
        <v>44704.337705983802</v>
      </c>
      <c r="N912" s="31" t="s">
        <v>9369</v>
      </c>
      <c r="O912" s="1" t="s">
        <v>6591</v>
      </c>
    </row>
    <row r="913" spans="1:15" x14ac:dyDescent="0.25">
      <c r="A913" s="31" t="s">
        <v>11274</v>
      </c>
      <c r="B913" s="31" t="s">
        <v>9394</v>
      </c>
      <c r="C913" s="31" t="s">
        <v>11275</v>
      </c>
      <c r="D913" s="31" t="s">
        <v>9348</v>
      </c>
      <c r="E913" s="31"/>
      <c r="F913" s="31"/>
      <c r="G913" s="31"/>
      <c r="H913" s="32"/>
      <c r="I913" s="31" t="s">
        <v>9405</v>
      </c>
      <c r="J913" s="31" t="s">
        <v>3598</v>
      </c>
      <c r="K913" s="31" t="s">
        <v>9412</v>
      </c>
      <c r="L913" s="33" t="b">
        <v>0</v>
      </c>
      <c r="M913" s="34">
        <v>44704.336494097202</v>
      </c>
      <c r="N913" s="31" t="s">
        <v>9369</v>
      </c>
      <c r="O913" s="1" t="s">
        <v>13926</v>
      </c>
    </row>
    <row r="914" spans="1:15" x14ac:dyDescent="0.25">
      <c r="A914" s="31" t="s">
        <v>11276</v>
      </c>
      <c r="B914" s="31" t="s">
        <v>9394</v>
      </c>
      <c r="C914" s="31" t="s">
        <v>11277</v>
      </c>
      <c r="D914" s="31" t="s">
        <v>9348</v>
      </c>
      <c r="E914" s="31"/>
      <c r="F914" s="31"/>
      <c r="G914" s="31"/>
      <c r="H914" s="32"/>
      <c r="I914" s="31" t="s">
        <v>9391</v>
      </c>
      <c r="J914" s="31" t="s">
        <v>3598</v>
      </c>
      <c r="K914" s="31" t="s">
        <v>9466</v>
      </c>
      <c r="L914" s="33" t="b">
        <v>0</v>
      </c>
      <c r="M914" s="34">
        <v>44707.324002349502</v>
      </c>
      <c r="N914" s="31" t="s">
        <v>9369</v>
      </c>
      <c r="O914" s="1" t="s">
        <v>13927</v>
      </c>
    </row>
    <row r="915" spans="1:15" x14ac:dyDescent="0.25">
      <c r="A915" s="31" t="s">
        <v>11278</v>
      </c>
      <c r="B915" s="31" t="s">
        <v>9394</v>
      </c>
      <c r="C915" s="31" t="s">
        <v>11279</v>
      </c>
      <c r="D915" s="31" t="s">
        <v>9348</v>
      </c>
      <c r="E915" s="31"/>
      <c r="F915" s="31"/>
      <c r="G915" s="31"/>
      <c r="H915" s="32"/>
      <c r="I915" s="31" t="s">
        <v>9399</v>
      </c>
      <c r="J915" s="31" t="s">
        <v>3598</v>
      </c>
      <c r="K915" s="31" t="s">
        <v>9523</v>
      </c>
      <c r="L915" s="33" t="b">
        <v>0</v>
      </c>
      <c r="M915" s="34">
        <v>44704.6523439468</v>
      </c>
      <c r="N915" s="31" t="s">
        <v>9369</v>
      </c>
      <c r="O915" s="1" t="s">
        <v>5000</v>
      </c>
    </row>
    <row r="916" spans="1:15" x14ac:dyDescent="0.25">
      <c r="A916" s="31" t="s">
        <v>11280</v>
      </c>
      <c r="B916" s="31" t="s">
        <v>9385</v>
      </c>
      <c r="C916" s="31" t="s">
        <v>11281</v>
      </c>
      <c r="D916" s="31" t="s">
        <v>9344</v>
      </c>
      <c r="E916" s="31" t="s">
        <v>37</v>
      </c>
      <c r="F916" s="31"/>
      <c r="G916" s="31"/>
      <c r="H916" s="32">
        <v>60</v>
      </c>
      <c r="I916" s="31" t="s">
        <v>9446</v>
      </c>
      <c r="J916" s="31" t="s">
        <v>3801</v>
      </c>
      <c r="K916" s="31" t="s">
        <v>11282</v>
      </c>
      <c r="L916" s="33" t="b">
        <v>0</v>
      </c>
      <c r="M916" s="34">
        <v>44765.4323154745</v>
      </c>
      <c r="N916" s="31" t="s">
        <v>39</v>
      </c>
      <c r="O916" s="1" t="s">
        <v>13928</v>
      </c>
    </row>
    <row r="917" spans="1:15" x14ac:dyDescent="0.25">
      <c r="A917" s="31" t="s">
        <v>11283</v>
      </c>
      <c r="B917" s="31" t="s">
        <v>9971</v>
      </c>
      <c r="C917" s="31" t="s">
        <v>11284</v>
      </c>
      <c r="D917" s="31" t="s">
        <v>9344</v>
      </c>
      <c r="E917" s="31" t="s">
        <v>37</v>
      </c>
      <c r="F917" s="31"/>
      <c r="G917" s="31"/>
      <c r="H917" s="32">
        <v>60</v>
      </c>
      <c r="I917" s="31" t="s">
        <v>9377</v>
      </c>
      <c r="J917" s="31" t="s">
        <v>3801</v>
      </c>
      <c r="K917" s="31" t="s">
        <v>9378</v>
      </c>
      <c r="L917" s="33" t="b">
        <v>0</v>
      </c>
      <c r="M917" s="34">
        <v>44750.6085831366</v>
      </c>
      <c r="N917" s="31" t="s">
        <v>39</v>
      </c>
      <c r="O917" s="1" t="s">
        <v>6094</v>
      </c>
    </row>
    <row r="918" spans="1:15" x14ac:dyDescent="0.25">
      <c r="A918" s="31" t="s">
        <v>11285</v>
      </c>
      <c r="B918" s="31" t="s">
        <v>9419</v>
      </c>
      <c r="C918" s="31" t="s">
        <v>11286</v>
      </c>
      <c r="D918" s="31" t="s">
        <v>9344</v>
      </c>
      <c r="E918" s="31" t="s">
        <v>37</v>
      </c>
      <c r="F918" s="31"/>
      <c r="G918" s="31"/>
      <c r="H918" s="32">
        <v>60</v>
      </c>
      <c r="I918" s="31" t="s">
        <v>9382</v>
      </c>
      <c r="J918" s="31" t="s">
        <v>3801</v>
      </c>
      <c r="K918" s="31" t="s">
        <v>9421</v>
      </c>
      <c r="L918" s="33" t="b">
        <v>0</v>
      </c>
      <c r="M918" s="34">
        <v>44765.340534340299</v>
      </c>
      <c r="N918" s="31" t="s">
        <v>39</v>
      </c>
      <c r="O918" s="1" t="s">
        <v>13929</v>
      </c>
    </row>
    <row r="919" spans="1:15" x14ac:dyDescent="0.25">
      <c r="A919" s="31" t="s">
        <v>11287</v>
      </c>
      <c r="B919" s="31" t="s">
        <v>11288</v>
      </c>
      <c r="C919" s="31" t="s">
        <v>4728</v>
      </c>
      <c r="D919" s="31" t="s">
        <v>9381</v>
      </c>
      <c r="E919" s="31"/>
      <c r="F919" s="31"/>
      <c r="G919" s="31"/>
      <c r="H919" s="32"/>
      <c r="I919" s="31"/>
      <c r="J919" s="31"/>
      <c r="K919" s="31"/>
      <c r="L919" s="33" t="b">
        <v>0</v>
      </c>
      <c r="M919" s="34">
        <v>45052.648486840299</v>
      </c>
      <c r="N919" s="31" t="s">
        <v>39</v>
      </c>
      <c r="O919" s="1" t="s">
        <v>4727</v>
      </c>
    </row>
    <row r="920" spans="1:15" x14ac:dyDescent="0.25">
      <c r="A920" s="31" t="s">
        <v>11289</v>
      </c>
      <c r="B920" s="31" t="s">
        <v>9385</v>
      </c>
      <c r="C920" s="31" t="s">
        <v>11290</v>
      </c>
      <c r="D920" s="31" t="s">
        <v>9344</v>
      </c>
      <c r="E920" s="31" t="s">
        <v>37</v>
      </c>
      <c r="F920" s="31"/>
      <c r="G920" s="31"/>
      <c r="H920" s="32">
        <v>60</v>
      </c>
      <c r="I920" s="31" t="s">
        <v>9361</v>
      </c>
      <c r="J920" s="31" t="s">
        <v>3801</v>
      </c>
      <c r="K920" s="31" t="s">
        <v>9387</v>
      </c>
      <c r="L920" s="33" t="b">
        <v>0</v>
      </c>
      <c r="M920" s="34">
        <v>44749.642272766199</v>
      </c>
      <c r="N920" s="31" t="s">
        <v>39</v>
      </c>
      <c r="O920" s="1" t="s">
        <v>13930</v>
      </c>
    </row>
    <row r="921" spans="1:15" x14ac:dyDescent="0.25">
      <c r="A921" s="31" t="s">
        <v>11291</v>
      </c>
      <c r="B921" s="31" t="s">
        <v>9385</v>
      </c>
      <c r="C921" s="31" t="s">
        <v>11292</v>
      </c>
      <c r="D921" s="31" t="s">
        <v>9344</v>
      </c>
      <c r="E921" s="31" t="s">
        <v>37</v>
      </c>
      <c r="F921" s="31"/>
      <c r="G921" s="31"/>
      <c r="H921" s="32">
        <v>60</v>
      </c>
      <c r="I921" s="31" t="s">
        <v>9446</v>
      </c>
      <c r="J921" s="31" t="s">
        <v>3801</v>
      </c>
      <c r="K921" s="31" t="s">
        <v>11282</v>
      </c>
      <c r="L921" s="33" t="b">
        <v>0</v>
      </c>
      <c r="M921" s="34">
        <v>44725.611369756902</v>
      </c>
      <c r="N921" s="31" t="s">
        <v>39</v>
      </c>
      <c r="O921" s="1" t="s">
        <v>5660</v>
      </c>
    </row>
    <row r="922" spans="1:15" x14ac:dyDescent="0.25">
      <c r="A922" s="31" t="s">
        <v>11293</v>
      </c>
      <c r="B922" s="31" t="s">
        <v>9385</v>
      </c>
      <c r="C922" s="31" t="s">
        <v>11294</v>
      </c>
      <c r="D922" s="31" t="s">
        <v>9344</v>
      </c>
      <c r="E922" s="31" t="s">
        <v>37</v>
      </c>
      <c r="F922" s="31"/>
      <c r="G922" s="31"/>
      <c r="H922" s="32">
        <v>60</v>
      </c>
      <c r="I922" s="31" t="s">
        <v>9377</v>
      </c>
      <c r="J922" s="31" t="s">
        <v>3801</v>
      </c>
      <c r="K922" s="31" t="s">
        <v>9387</v>
      </c>
      <c r="L922" s="33" t="b">
        <v>0</v>
      </c>
      <c r="M922" s="34">
        <v>44729.594511192103</v>
      </c>
      <c r="N922" s="31" t="s">
        <v>39</v>
      </c>
      <c r="O922" s="1" t="s">
        <v>13931</v>
      </c>
    </row>
    <row r="923" spans="1:15" x14ac:dyDescent="0.25">
      <c r="A923" s="31" t="s">
        <v>11295</v>
      </c>
      <c r="B923" s="31" t="s">
        <v>9385</v>
      </c>
      <c r="C923" s="31" t="s">
        <v>11296</v>
      </c>
      <c r="D923" s="31" t="s">
        <v>9344</v>
      </c>
      <c r="E923" s="31" t="s">
        <v>37</v>
      </c>
      <c r="F923" s="31"/>
      <c r="G923" s="31"/>
      <c r="H923" s="32">
        <v>60</v>
      </c>
      <c r="I923" s="31" t="s">
        <v>9382</v>
      </c>
      <c r="J923" s="31" t="s">
        <v>3801</v>
      </c>
      <c r="K923" s="31" t="s">
        <v>9421</v>
      </c>
      <c r="L923" s="33" t="b">
        <v>0</v>
      </c>
      <c r="M923" s="34">
        <v>44765.3408801736</v>
      </c>
      <c r="N923" s="31" t="s">
        <v>39</v>
      </c>
      <c r="O923" s="1" t="s">
        <v>13932</v>
      </c>
    </row>
    <row r="924" spans="1:15" x14ac:dyDescent="0.25">
      <c r="A924" s="31" t="s">
        <v>11297</v>
      </c>
      <c r="B924" s="31" t="s">
        <v>9385</v>
      </c>
      <c r="C924" s="31" t="s">
        <v>11298</v>
      </c>
      <c r="D924" s="31" t="s">
        <v>9344</v>
      </c>
      <c r="E924" s="31" t="s">
        <v>37</v>
      </c>
      <c r="F924" s="31"/>
      <c r="G924" s="31"/>
      <c r="H924" s="32">
        <v>60</v>
      </c>
      <c r="I924" s="31" t="s">
        <v>9361</v>
      </c>
      <c r="J924" s="31" t="s">
        <v>3801</v>
      </c>
      <c r="K924" s="31" t="s">
        <v>9387</v>
      </c>
      <c r="L924" s="33" t="b">
        <v>0</v>
      </c>
      <c r="M924" s="34">
        <v>44767.351204826402</v>
      </c>
      <c r="N924" s="31" t="s">
        <v>39</v>
      </c>
      <c r="O924" s="1" t="s">
        <v>13933</v>
      </c>
    </row>
    <row r="925" spans="1:15" ht="21" x14ac:dyDescent="0.25">
      <c r="A925" s="31" t="s">
        <v>11299</v>
      </c>
      <c r="B925" s="31" t="s">
        <v>9389</v>
      </c>
      <c r="C925" s="35" t="s">
        <v>11300</v>
      </c>
      <c r="D925" s="31" t="s">
        <v>9348</v>
      </c>
      <c r="E925" s="31"/>
      <c r="F925" s="31"/>
      <c r="G925" s="31"/>
      <c r="H925" s="32"/>
      <c r="I925" s="31" t="s">
        <v>9399</v>
      </c>
      <c r="J925" s="31" t="s">
        <v>3598</v>
      </c>
      <c r="K925" s="31" t="s">
        <v>10342</v>
      </c>
      <c r="L925" s="33" t="b">
        <v>0</v>
      </c>
      <c r="M925" s="34">
        <v>44709.573545104198</v>
      </c>
      <c r="N925" s="31" t="s">
        <v>9369</v>
      </c>
      <c r="O925" s="1" t="s">
        <v>13934</v>
      </c>
    </row>
    <row r="926" spans="1:15" x14ac:dyDescent="0.25">
      <c r="A926" s="31" t="s">
        <v>11301</v>
      </c>
      <c r="B926" s="31" t="s">
        <v>9394</v>
      </c>
      <c r="C926" s="31" t="s">
        <v>11302</v>
      </c>
      <c r="D926" s="31" t="s">
        <v>9348</v>
      </c>
      <c r="E926" s="31"/>
      <c r="F926" s="31"/>
      <c r="G926" s="31"/>
      <c r="H926" s="32"/>
      <c r="I926" s="31" t="s">
        <v>9391</v>
      </c>
      <c r="J926" s="31" t="s">
        <v>3598</v>
      </c>
      <c r="K926" s="31" t="s">
        <v>9466</v>
      </c>
      <c r="L926" s="33" t="b">
        <v>0</v>
      </c>
      <c r="M926" s="34">
        <v>44707.3228830671</v>
      </c>
      <c r="N926" s="31" t="s">
        <v>9369</v>
      </c>
      <c r="O926" s="1" t="s">
        <v>13935</v>
      </c>
    </row>
    <row r="927" spans="1:15" x14ac:dyDescent="0.25">
      <c r="A927" s="31" t="s">
        <v>11303</v>
      </c>
      <c r="B927" s="31" t="s">
        <v>9394</v>
      </c>
      <c r="C927" s="31" t="s">
        <v>11304</v>
      </c>
      <c r="D927" s="31" t="s">
        <v>9348</v>
      </c>
      <c r="E927" s="31"/>
      <c r="F927" s="31"/>
      <c r="G927" s="31"/>
      <c r="H927" s="32"/>
      <c r="I927" s="31" t="s">
        <v>9405</v>
      </c>
      <c r="J927" s="31" t="s">
        <v>3598</v>
      </c>
      <c r="K927" s="31" t="s">
        <v>9412</v>
      </c>
      <c r="L927" s="33" t="b">
        <v>0</v>
      </c>
      <c r="M927" s="34">
        <v>44719.706252661999</v>
      </c>
      <c r="N927" s="31" t="s">
        <v>9369</v>
      </c>
      <c r="O927" s="1" t="s">
        <v>5295</v>
      </c>
    </row>
    <row r="928" spans="1:15" x14ac:dyDescent="0.25">
      <c r="A928" s="31" t="s">
        <v>11305</v>
      </c>
      <c r="B928" s="31" t="s">
        <v>9389</v>
      </c>
      <c r="C928" s="31" t="s">
        <v>11306</v>
      </c>
      <c r="D928" s="31" t="s">
        <v>9348</v>
      </c>
      <c r="E928" s="31"/>
      <c r="F928" s="31"/>
      <c r="G928" s="31"/>
      <c r="H928" s="32"/>
      <c r="I928" s="31" t="s">
        <v>9391</v>
      </c>
      <c r="J928" s="31" t="s">
        <v>3598</v>
      </c>
      <c r="K928" s="31" t="s">
        <v>9438</v>
      </c>
      <c r="L928" s="33" t="b">
        <v>0</v>
      </c>
      <c r="M928" s="34">
        <v>44709.445614386597</v>
      </c>
      <c r="N928" s="31" t="s">
        <v>9369</v>
      </c>
      <c r="O928" s="1" t="s">
        <v>4824</v>
      </c>
    </row>
    <row r="929" spans="1:15" x14ac:dyDescent="0.25">
      <c r="A929" s="31" t="s">
        <v>11307</v>
      </c>
      <c r="B929" s="31" t="s">
        <v>9394</v>
      </c>
      <c r="C929" s="31" t="s">
        <v>11308</v>
      </c>
      <c r="D929" s="31" t="s">
        <v>9348</v>
      </c>
      <c r="E929" s="31"/>
      <c r="F929" s="31"/>
      <c r="G929" s="31"/>
      <c r="H929" s="32"/>
      <c r="I929" s="31" t="s">
        <v>9405</v>
      </c>
      <c r="J929" s="31" t="s">
        <v>3598</v>
      </c>
      <c r="K929" s="31" t="s">
        <v>9469</v>
      </c>
      <c r="L929" s="33" t="b">
        <v>0</v>
      </c>
      <c r="M929" s="34">
        <v>44704.559646562499</v>
      </c>
      <c r="N929" s="31" t="s">
        <v>9369</v>
      </c>
      <c r="O929" s="1" t="s">
        <v>4349</v>
      </c>
    </row>
    <row r="930" spans="1:15" x14ac:dyDescent="0.25">
      <c r="A930" s="31" t="s">
        <v>11309</v>
      </c>
      <c r="B930" s="31" t="s">
        <v>9394</v>
      </c>
      <c r="C930" s="31" t="s">
        <v>11310</v>
      </c>
      <c r="D930" s="31" t="s">
        <v>9348</v>
      </c>
      <c r="E930" s="31"/>
      <c r="F930" s="31"/>
      <c r="G930" s="31"/>
      <c r="H930" s="32"/>
      <c r="I930" s="31" t="s">
        <v>9399</v>
      </c>
      <c r="J930" s="31" t="s">
        <v>3598</v>
      </c>
      <c r="K930" s="31" t="s">
        <v>9400</v>
      </c>
      <c r="L930" s="33" t="b">
        <v>0</v>
      </c>
      <c r="M930" s="34">
        <v>44707.633125462999</v>
      </c>
      <c r="N930" s="31" t="s">
        <v>9369</v>
      </c>
      <c r="O930" s="1" t="s">
        <v>13936</v>
      </c>
    </row>
    <row r="931" spans="1:15" x14ac:dyDescent="0.25">
      <c r="A931" s="31" t="s">
        <v>11311</v>
      </c>
      <c r="B931" s="31" t="s">
        <v>9389</v>
      </c>
      <c r="C931" s="31" t="s">
        <v>11312</v>
      </c>
      <c r="D931" s="31" t="s">
        <v>9348</v>
      </c>
      <c r="E931" s="31"/>
      <c r="F931" s="31"/>
      <c r="G931" s="31"/>
      <c r="H931" s="32"/>
      <c r="I931" s="31" t="s">
        <v>9391</v>
      </c>
      <c r="J931" s="31" t="s">
        <v>3598</v>
      </c>
      <c r="K931" s="31" t="s">
        <v>9443</v>
      </c>
      <c r="L931" s="33" t="b">
        <v>0</v>
      </c>
      <c r="M931" s="34">
        <v>44707.420535069403</v>
      </c>
      <c r="N931" s="31" t="s">
        <v>9369</v>
      </c>
      <c r="O931" s="1" t="s">
        <v>4769</v>
      </c>
    </row>
    <row r="932" spans="1:15" x14ac:dyDescent="0.25">
      <c r="A932" s="31" t="s">
        <v>11313</v>
      </c>
      <c r="B932" s="31" t="s">
        <v>9385</v>
      </c>
      <c r="C932" s="31" t="s">
        <v>11314</v>
      </c>
      <c r="D932" s="31" t="s">
        <v>9344</v>
      </c>
      <c r="E932" s="31" t="s">
        <v>37</v>
      </c>
      <c r="F932" s="31"/>
      <c r="G932" s="31"/>
      <c r="H932" s="32">
        <v>60</v>
      </c>
      <c r="I932" s="31" t="s">
        <v>9382</v>
      </c>
      <c r="J932" s="31" t="s">
        <v>3801</v>
      </c>
      <c r="K932" s="31" t="s">
        <v>9421</v>
      </c>
      <c r="L932" s="33" t="b">
        <v>0</v>
      </c>
      <c r="M932" s="34">
        <v>44715.462541863402</v>
      </c>
      <c r="N932" s="31" t="s">
        <v>39</v>
      </c>
      <c r="O932" s="1" t="s">
        <v>4288</v>
      </c>
    </row>
    <row r="933" spans="1:15" x14ac:dyDescent="0.25">
      <c r="A933" s="31" t="s">
        <v>11315</v>
      </c>
      <c r="B933" s="31" t="s">
        <v>9394</v>
      </c>
      <c r="C933" s="31" t="s">
        <v>11316</v>
      </c>
      <c r="D933" s="31" t="s">
        <v>9348</v>
      </c>
      <c r="E933" s="31"/>
      <c r="F933" s="31"/>
      <c r="G933" s="31"/>
      <c r="H933" s="32"/>
      <c r="I933" s="31" t="s">
        <v>9391</v>
      </c>
      <c r="J933" s="31" t="s">
        <v>3598</v>
      </c>
      <c r="K933" s="31" t="s">
        <v>9396</v>
      </c>
      <c r="L933" s="33" t="b">
        <v>0</v>
      </c>
      <c r="M933" s="34">
        <v>44707.485019328698</v>
      </c>
      <c r="N933" s="31" t="s">
        <v>9369</v>
      </c>
      <c r="O933" s="1" t="s">
        <v>13937</v>
      </c>
    </row>
    <row r="934" spans="1:15" x14ac:dyDescent="0.25">
      <c r="A934" s="31" t="s">
        <v>11317</v>
      </c>
      <c r="B934" s="31" t="s">
        <v>9394</v>
      </c>
      <c r="C934" s="31" t="s">
        <v>11318</v>
      </c>
      <c r="D934" s="31" t="s">
        <v>9348</v>
      </c>
      <c r="E934" s="31"/>
      <c r="F934" s="31"/>
      <c r="G934" s="31"/>
      <c r="H934" s="32"/>
      <c r="I934" s="31" t="s">
        <v>9399</v>
      </c>
      <c r="J934" s="31" t="s">
        <v>3598</v>
      </c>
      <c r="K934" s="31" t="s">
        <v>9400</v>
      </c>
      <c r="L934" s="33" t="b">
        <v>0</v>
      </c>
      <c r="M934" s="34">
        <v>44707.632575381896</v>
      </c>
      <c r="N934" s="31" t="s">
        <v>9369</v>
      </c>
      <c r="O934" s="1" t="s">
        <v>13938</v>
      </c>
    </row>
    <row r="935" spans="1:15" ht="21" x14ac:dyDescent="0.25">
      <c r="A935" s="31" t="s">
        <v>11319</v>
      </c>
      <c r="B935" s="31" t="s">
        <v>9389</v>
      </c>
      <c r="C935" s="35" t="s">
        <v>11320</v>
      </c>
      <c r="D935" s="31" t="s">
        <v>9348</v>
      </c>
      <c r="E935" s="31"/>
      <c r="F935" s="31"/>
      <c r="G935" s="31"/>
      <c r="H935" s="32"/>
      <c r="I935" s="31" t="s">
        <v>9391</v>
      </c>
      <c r="J935" s="31" t="s">
        <v>3598</v>
      </c>
      <c r="K935" s="31" t="s">
        <v>9438</v>
      </c>
      <c r="L935" s="33" t="b">
        <v>0</v>
      </c>
      <c r="M935" s="34">
        <v>44709.446099571796</v>
      </c>
      <c r="N935" s="31" t="s">
        <v>9369</v>
      </c>
      <c r="O935" s="1" t="s">
        <v>5636</v>
      </c>
    </row>
    <row r="936" spans="1:15" x14ac:dyDescent="0.25">
      <c r="A936" s="31" t="s">
        <v>11321</v>
      </c>
      <c r="B936" s="31" t="s">
        <v>9389</v>
      </c>
      <c r="C936" s="31" t="s">
        <v>11322</v>
      </c>
      <c r="D936" s="31" t="s">
        <v>9348</v>
      </c>
      <c r="E936" s="31"/>
      <c r="F936" s="31"/>
      <c r="G936" s="31"/>
      <c r="H936" s="32"/>
      <c r="I936" s="31" t="s">
        <v>9391</v>
      </c>
      <c r="J936" s="31" t="s">
        <v>3598</v>
      </c>
      <c r="K936" s="31" t="s">
        <v>9392</v>
      </c>
      <c r="L936" s="33" t="b">
        <v>0</v>
      </c>
      <c r="M936" s="34">
        <v>44709.436956331003</v>
      </c>
      <c r="N936" s="31" t="s">
        <v>9369</v>
      </c>
      <c r="O936" s="1" t="s">
        <v>5085</v>
      </c>
    </row>
    <row r="937" spans="1:15" x14ac:dyDescent="0.25">
      <c r="A937" s="31" t="s">
        <v>11323</v>
      </c>
      <c r="B937" s="31" t="s">
        <v>9389</v>
      </c>
      <c r="C937" s="31" t="s">
        <v>11324</v>
      </c>
      <c r="D937" s="31" t="s">
        <v>9348</v>
      </c>
      <c r="E937" s="31"/>
      <c r="F937" s="31"/>
      <c r="G937" s="31"/>
      <c r="H937" s="32"/>
      <c r="I937" s="31" t="s">
        <v>9391</v>
      </c>
      <c r="J937" s="31" t="s">
        <v>3598</v>
      </c>
      <c r="K937" s="31" t="s">
        <v>9438</v>
      </c>
      <c r="L937" s="33" t="b">
        <v>0</v>
      </c>
      <c r="M937" s="34">
        <v>44709.445903090302</v>
      </c>
      <c r="N937" s="31" t="s">
        <v>9369</v>
      </c>
      <c r="O937" s="1" t="s">
        <v>6271</v>
      </c>
    </row>
    <row r="938" spans="1:15" x14ac:dyDescent="0.25">
      <c r="A938" s="31" t="s">
        <v>11325</v>
      </c>
      <c r="B938" s="31" t="s">
        <v>9394</v>
      </c>
      <c r="C938" s="31" t="s">
        <v>11326</v>
      </c>
      <c r="D938" s="31" t="s">
        <v>9348</v>
      </c>
      <c r="E938" s="31"/>
      <c r="F938" s="31"/>
      <c r="G938" s="31"/>
      <c r="H938" s="32"/>
      <c r="I938" s="31" t="s">
        <v>9405</v>
      </c>
      <c r="J938" s="31" t="s">
        <v>3598</v>
      </c>
      <c r="K938" s="31" t="s">
        <v>9469</v>
      </c>
      <c r="L938" s="33" t="b">
        <v>0</v>
      </c>
      <c r="M938" s="34">
        <v>44704.5583646991</v>
      </c>
      <c r="N938" s="31" t="s">
        <v>9369</v>
      </c>
      <c r="O938" s="1" t="s">
        <v>4720</v>
      </c>
    </row>
    <row r="939" spans="1:15" x14ac:dyDescent="0.25">
      <c r="A939" s="31" t="s">
        <v>11327</v>
      </c>
      <c r="B939" s="31" t="s">
        <v>9385</v>
      </c>
      <c r="C939" s="31" t="s">
        <v>11328</v>
      </c>
      <c r="D939" s="31" t="s">
        <v>9344</v>
      </c>
      <c r="E939" s="31" t="s">
        <v>37</v>
      </c>
      <c r="F939" s="31"/>
      <c r="G939" s="31"/>
      <c r="H939" s="32">
        <v>60</v>
      </c>
      <c r="I939" s="31" t="s">
        <v>9361</v>
      </c>
      <c r="J939" s="31" t="s">
        <v>3801</v>
      </c>
      <c r="K939" s="31" t="s">
        <v>9387</v>
      </c>
      <c r="L939" s="33" t="b">
        <v>0</v>
      </c>
      <c r="M939" s="34">
        <v>44755.6677148495</v>
      </c>
      <c r="N939" s="31" t="s">
        <v>39</v>
      </c>
      <c r="O939" s="1" t="s">
        <v>13939</v>
      </c>
    </row>
    <row r="940" spans="1:15" x14ac:dyDescent="0.25">
      <c r="A940" s="31" t="s">
        <v>11329</v>
      </c>
      <c r="B940" s="31" t="s">
        <v>9385</v>
      </c>
      <c r="C940" s="31" t="s">
        <v>11330</v>
      </c>
      <c r="D940" s="31" t="s">
        <v>9344</v>
      </c>
      <c r="E940" s="31" t="s">
        <v>37</v>
      </c>
      <c r="F940" s="31"/>
      <c r="G940" s="31"/>
      <c r="H940" s="32">
        <v>60</v>
      </c>
      <c r="I940" s="31" t="s">
        <v>9382</v>
      </c>
      <c r="J940" s="31" t="s">
        <v>3801</v>
      </c>
      <c r="K940" s="31" t="s">
        <v>10252</v>
      </c>
      <c r="L940" s="33" t="b">
        <v>0</v>
      </c>
      <c r="M940" s="34">
        <v>44749.660461886597</v>
      </c>
      <c r="N940" s="31" t="s">
        <v>39</v>
      </c>
      <c r="O940" s="1" t="s">
        <v>13940</v>
      </c>
    </row>
    <row r="941" spans="1:15" x14ac:dyDescent="0.25">
      <c r="A941" s="31" t="s">
        <v>11331</v>
      </c>
      <c r="B941" s="31" t="s">
        <v>9394</v>
      </c>
      <c r="C941" s="31" t="s">
        <v>11332</v>
      </c>
      <c r="D941" s="31" t="s">
        <v>9348</v>
      </c>
      <c r="E941" s="31"/>
      <c r="F941" s="31"/>
      <c r="G941" s="31"/>
      <c r="H941" s="32"/>
      <c r="I941" s="31" t="s">
        <v>9391</v>
      </c>
      <c r="J941" s="31" t="s">
        <v>3598</v>
      </c>
      <c r="K941" s="31" t="s">
        <v>9466</v>
      </c>
      <c r="L941" s="33" t="b">
        <v>0</v>
      </c>
      <c r="M941" s="34">
        <v>44707.323323032397</v>
      </c>
      <c r="N941" s="31" t="s">
        <v>9369</v>
      </c>
      <c r="O941" s="1" t="s">
        <v>13941</v>
      </c>
    </row>
    <row r="942" spans="1:15" x14ac:dyDescent="0.25">
      <c r="A942" s="31" t="s">
        <v>11333</v>
      </c>
      <c r="B942" s="31" t="s">
        <v>9389</v>
      </c>
      <c r="C942" s="31" t="s">
        <v>11334</v>
      </c>
      <c r="D942" s="31" t="s">
        <v>9348</v>
      </c>
      <c r="E942" s="31"/>
      <c r="F942" s="31"/>
      <c r="G942" s="31"/>
      <c r="H942" s="32"/>
      <c r="I942" s="31" t="s">
        <v>9391</v>
      </c>
      <c r="J942" s="31" t="s">
        <v>3598</v>
      </c>
      <c r="K942" s="31" t="s">
        <v>9392</v>
      </c>
      <c r="L942" s="33" t="b">
        <v>0</v>
      </c>
      <c r="M942" s="34">
        <v>44709.435019710603</v>
      </c>
      <c r="N942" s="31" t="s">
        <v>9369</v>
      </c>
      <c r="O942" s="1" t="s">
        <v>13942</v>
      </c>
    </row>
    <row r="943" spans="1:15" x14ac:dyDescent="0.25">
      <c r="A943" s="31" t="s">
        <v>11335</v>
      </c>
      <c r="B943" s="31" t="s">
        <v>9389</v>
      </c>
      <c r="C943" s="31" t="s">
        <v>11336</v>
      </c>
      <c r="D943" s="31" t="s">
        <v>9348</v>
      </c>
      <c r="E943" s="31"/>
      <c r="F943" s="31"/>
      <c r="G943" s="31"/>
      <c r="H943" s="32"/>
      <c r="I943" s="31" t="s">
        <v>9391</v>
      </c>
      <c r="J943" s="31" t="s">
        <v>3598</v>
      </c>
      <c r="K943" s="31" t="s">
        <v>9438</v>
      </c>
      <c r="L943" s="33" t="b">
        <v>0</v>
      </c>
      <c r="M943" s="34">
        <v>44709.446301504599</v>
      </c>
      <c r="N943" s="31" t="s">
        <v>9369</v>
      </c>
      <c r="O943" s="1" t="s">
        <v>6100</v>
      </c>
    </row>
    <row r="944" spans="1:15" x14ac:dyDescent="0.25">
      <c r="A944" s="31" t="s">
        <v>11337</v>
      </c>
      <c r="B944" s="31" t="s">
        <v>9394</v>
      </c>
      <c r="C944" s="31" t="s">
        <v>11338</v>
      </c>
      <c r="D944" s="31" t="s">
        <v>9348</v>
      </c>
      <c r="E944" s="31"/>
      <c r="F944" s="31"/>
      <c r="G944" s="31"/>
      <c r="H944" s="32"/>
      <c r="I944" s="31" t="s">
        <v>9405</v>
      </c>
      <c r="J944" s="31" t="s">
        <v>3598</v>
      </c>
      <c r="K944" s="31" t="s">
        <v>9469</v>
      </c>
      <c r="L944" s="33" t="b">
        <v>0</v>
      </c>
      <c r="M944" s="34">
        <v>44704.556703125003</v>
      </c>
      <c r="N944" s="31" t="s">
        <v>9369</v>
      </c>
      <c r="O944" s="1" t="s">
        <v>4195</v>
      </c>
    </row>
    <row r="945" spans="1:15" x14ac:dyDescent="0.25">
      <c r="A945" s="31" t="s">
        <v>11339</v>
      </c>
      <c r="B945" s="31" t="s">
        <v>9385</v>
      </c>
      <c r="C945" s="31" t="s">
        <v>11340</v>
      </c>
      <c r="D945" s="31" t="s">
        <v>9344</v>
      </c>
      <c r="E945" s="31" t="s">
        <v>37</v>
      </c>
      <c r="F945" s="31"/>
      <c r="G945" s="31"/>
      <c r="H945" s="32">
        <v>60</v>
      </c>
      <c r="I945" s="31" t="s">
        <v>9382</v>
      </c>
      <c r="J945" s="31" t="s">
        <v>3801</v>
      </c>
      <c r="K945" s="31" t="s">
        <v>9462</v>
      </c>
      <c r="L945" s="33" t="b">
        <v>0</v>
      </c>
      <c r="M945" s="34">
        <v>44749.603660798603</v>
      </c>
      <c r="N945" s="31" t="s">
        <v>39</v>
      </c>
      <c r="O945" s="1" t="s">
        <v>4178</v>
      </c>
    </row>
    <row r="946" spans="1:15" x14ac:dyDescent="0.25">
      <c r="A946" s="31" t="s">
        <v>11341</v>
      </c>
      <c r="B946" s="31" t="s">
        <v>9385</v>
      </c>
      <c r="C946" s="31" t="s">
        <v>11342</v>
      </c>
      <c r="D946" s="31" t="s">
        <v>9344</v>
      </c>
      <c r="E946" s="31" t="s">
        <v>37</v>
      </c>
      <c r="F946" s="31"/>
      <c r="G946" s="31"/>
      <c r="H946" s="32">
        <v>60</v>
      </c>
      <c r="I946" s="31" t="s">
        <v>9361</v>
      </c>
      <c r="J946" s="31" t="s">
        <v>3801</v>
      </c>
      <c r="K946" s="31" t="s">
        <v>9387</v>
      </c>
      <c r="L946" s="33" t="b">
        <v>0</v>
      </c>
      <c r="M946" s="34">
        <v>44725.4961835301</v>
      </c>
      <c r="N946" s="31" t="s">
        <v>39</v>
      </c>
      <c r="O946" s="1" t="s">
        <v>13943</v>
      </c>
    </row>
    <row r="947" spans="1:15" x14ac:dyDescent="0.25">
      <c r="A947" s="31" t="s">
        <v>11343</v>
      </c>
      <c r="B947" s="31" t="s">
        <v>9971</v>
      </c>
      <c r="C947" s="31" t="s">
        <v>11344</v>
      </c>
      <c r="D947" s="31" t="s">
        <v>9344</v>
      </c>
      <c r="E947" s="31" t="s">
        <v>37</v>
      </c>
      <c r="F947" s="31"/>
      <c r="G947" s="31"/>
      <c r="H947" s="32">
        <v>60</v>
      </c>
      <c r="I947" s="31" t="s">
        <v>9361</v>
      </c>
      <c r="J947" s="31" t="s">
        <v>3801</v>
      </c>
      <c r="K947" s="31" t="s">
        <v>9387</v>
      </c>
      <c r="L947" s="33" t="b">
        <v>0</v>
      </c>
      <c r="M947" s="34">
        <v>44767.553369710702</v>
      </c>
      <c r="N947" s="31" t="s">
        <v>39</v>
      </c>
      <c r="O947" s="1" t="s">
        <v>6584</v>
      </c>
    </row>
    <row r="948" spans="1:15" x14ac:dyDescent="0.25">
      <c r="A948" s="31" t="s">
        <v>11345</v>
      </c>
      <c r="B948" s="31" t="s">
        <v>9385</v>
      </c>
      <c r="C948" s="31" t="s">
        <v>11346</v>
      </c>
      <c r="D948" s="31" t="s">
        <v>9344</v>
      </c>
      <c r="E948" s="31" t="s">
        <v>37</v>
      </c>
      <c r="F948" s="31"/>
      <c r="G948" s="31"/>
      <c r="H948" s="32">
        <v>60</v>
      </c>
      <c r="I948" s="31" t="s">
        <v>9446</v>
      </c>
      <c r="J948" s="31" t="s">
        <v>3801</v>
      </c>
      <c r="K948" s="31" t="s">
        <v>9576</v>
      </c>
      <c r="L948" s="33" t="b">
        <v>0</v>
      </c>
      <c r="M948" s="34">
        <v>44730.695905752298</v>
      </c>
      <c r="N948" s="31" t="s">
        <v>39</v>
      </c>
      <c r="O948" s="1" t="s">
        <v>13944</v>
      </c>
    </row>
    <row r="949" spans="1:15" x14ac:dyDescent="0.25">
      <c r="A949" s="31" t="s">
        <v>11347</v>
      </c>
      <c r="B949" s="31" t="s">
        <v>9389</v>
      </c>
      <c r="C949" s="31" t="s">
        <v>11348</v>
      </c>
      <c r="D949" s="31" t="s">
        <v>9348</v>
      </c>
      <c r="E949" s="31"/>
      <c r="F949" s="31"/>
      <c r="G949" s="31"/>
      <c r="H949" s="32"/>
      <c r="I949" s="31" t="s">
        <v>9391</v>
      </c>
      <c r="J949" s="31" t="s">
        <v>3598</v>
      </c>
      <c r="K949" s="31" t="s">
        <v>9392</v>
      </c>
      <c r="L949" s="33" t="b">
        <v>0</v>
      </c>
      <c r="M949" s="34">
        <v>44709.435314699098</v>
      </c>
      <c r="N949" s="31" t="s">
        <v>9369</v>
      </c>
      <c r="O949" s="1" t="s">
        <v>13945</v>
      </c>
    </row>
    <row r="950" spans="1:15" x14ac:dyDescent="0.25">
      <c r="A950" s="31" t="s">
        <v>11349</v>
      </c>
      <c r="B950" s="31" t="s">
        <v>9394</v>
      </c>
      <c r="C950" s="31" t="s">
        <v>11350</v>
      </c>
      <c r="D950" s="31" t="s">
        <v>9348</v>
      </c>
      <c r="E950" s="31"/>
      <c r="F950" s="31"/>
      <c r="G950" s="31"/>
      <c r="H950" s="32"/>
      <c r="I950" s="31" t="s">
        <v>9405</v>
      </c>
      <c r="J950" s="31" t="s">
        <v>3598</v>
      </c>
      <c r="K950" s="31" t="s">
        <v>9529</v>
      </c>
      <c r="L950" s="33" t="b">
        <v>0</v>
      </c>
      <c r="M950" s="34">
        <v>44704.600707372701</v>
      </c>
      <c r="N950" s="31" t="s">
        <v>9369</v>
      </c>
      <c r="O950" s="1" t="s">
        <v>7047</v>
      </c>
    </row>
    <row r="951" spans="1:15" x14ac:dyDescent="0.25">
      <c r="A951" s="31" t="s">
        <v>11351</v>
      </c>
      <c r="B951" s="31" t="s">
        <v>9394</v>
      </c>
      <c r="C951" s="31" t="s">
        <v>11352</v>
      </c>
      <c r="D951" s="31" t="s">
        <v>9348</v>
      </c>
      <c r="E951" s="31"/>
      <c r="F951" s="31"/>
      <c r="G951" s="31"/>
      <c r="H951" s="32"/>
      <c r="I951" s="31" t="s">
        <v>9399</v>
      </c>
      <c r="J951" s="31" t="s">
        <v>3598</v>
      </c>
      <c r="K951" s="31" t="s">
        <v>9913</v>
      </c>
      <c r="L951" s="33" t="b">
        <v>0</v>
      </c>
      <c r="M951" s="34">
        <v>44704.585996412003</v>
      </c>
      <c r="N951" s="31" t="s">
        <v>9369</v>
      </c>
      <c r="O951" s="1" t="s">
        <v>13946</v>
      </c>
    </row>
    <row r="952" spans="1:15" x14ac:dyDescent="0.25">
      <c r="A952" s="31" t="s">
        <v>11353</v>
      </c>
      <c r="B952" s="31" t="s">
        <v>9385</v>
      </c>
      <c r="C952" s="31" t="s">
        <v>11354</v>
      </c>
      <c r="D952" s="31" t="s">
        <v>9344</v>
      </c>
      <c r="E952" s="31" t="s">
        <v>37</v>
      </c>
      <c r="F952" s="31"/>
      <c r="G952" s="31"/>
      <c r="H952" s="32">
        <v>60</v>
      </c>
      <c r="I952" s="31" t="s">
        <v>9446</v>
      </c>
      <c r="J952" s="31" t="s">
        <v>3801</v>
      </c>
      <c r="K952" s="31" t="s">
        <v>9576</v>
      </c>
      <c r="L952" s="33" t="b">
        <v>0</v>
      </c>
      <c r="M952" s="34">
        <v>44720.747163310203</v>
      </c>
      <c r="N952" s="31" t="s">
        <v>39</v>
      </c>
      <c r="O952" s="1" t="s">
        <v>4912</v>
      </c>
    </row>
    <row r="953" spans="1:15" x14ac:dyDescent="0.25">
      <c r="A953" s="31" t="s">
        <v>11355</v>
      </c>
      <c r="B953" s="31" t="s">
        <v>9385</v>
      </c>
      <c r="C953" s="31" t="s">
        <v>11356</v>
      </c>
      <c r="D953" s="31" t="s">
        <v>9344</v>
      </c>
      <c r="E953" s="31" t="s">
        <v>37</v>
      </c>
      <c r="F953" s="31"/>
      <c r="G953" s="31"/>
      <c r="H953" s="32">
        <v>60</v>
      </c>
      <c r="I953" s="31" t="s">
        <v>9377</v>
      </c>
      <c r="J953" s="31" t="s">
        <v>3801</v>
      </c>
      <c r="K953" s="31" t="s">
        <v>9450</v>
      </c>
      <c r="L953" s="33" t="b">
        <v>0</v>
      </c>
      <c r="M953" s="34">
        <v>44750.3597914005</v>
      </c>
      <c r="N953" s="31" t="s">
        <v>39</v>
      </c>
      <c r="O953" s="1" t="s">
        <v>6123</v>
      </c>
    </row>
    <row r="954" spans="1:15" x14ac:dyDescent="0.25">
      <c r="A954" s="31" t="s">
        <v>11357</v>
      </c>
      <c r="B954" s="31" t="s">
        <v>9371</v>
      </c>
      <c r="C954" s="31" t="s">
        <v>11358</v>
      </c>
      <c r="D954" s="31" t="s">
        <v>9344</v>
      </c>
      <c r="E954" s="31" t="s">
        <v>37</v>
      </c>
      <c r="F954" s="31"/>
      <c r="G954" s="31"/>
      <c r="H954" s="32">
        <v>60</v>
      </c>
      <c r="I954" s="31" t="s">
        <v>9446</v>
      </c>
      <c r="J954" s="31" t="s">
        <v>3801</v>
      </c>
      <c r="K954" s="31" t="s">
        <v>10119</v>
      </c>
      <c r="L954" s="33" t="b">
        <v>0</v>
      </c>
      <c r="M954" s="34">
        <v>44765.676176967601</v>
      </c>
      <c r="N954" s="31" t="s">
        <v>39</v>
      </c>
      <c r="O954" s="1" t="s">
        <v>13947</v>
      </c>
    </row>
    <row r="955" spans="1:15" x14ac:dyDescent="0.25">
      <c r="A955" s="31" t="s">
        <v>11359</v>
      </c>
      <c r="B955" s="31" t="s">
        <v>9371</v>
      </c>
      <c r="C955" s="31" t="s">
        <v>11360</v>
      </c>
      <c r="D955" s="31" t="s">
        <v>9344</v>
      </c>
      <c r="E955" s="31" t="s">
        <v>37</v>
      </c>
      <c r="F955" s="31"/>
      <c r="G955" s="31"/>
      <c r="H955" s="32">
        <v>60</v>
      </c>
      <c r="I955" s="31" t="s">
        <v>9446</v>
      </c>
      <c r="J955" s="31" t="s">
        <v>3801</v>
      </c>
      <c r="K955" s="31" t="s">
        <v>10119</v>
      </c>
      <c r="L955" s="33" t="b">
        <v>0</v>
      </c>
      <c r="M955" s="34">
        <v>44749.681799999998</v>
      </c>
      <c r="N955" s="31" t="s">
        <v>39</v>
      </c>
      <c r="O955" s="1" t="s">
        <v>13948</v>
      </c>
    </row>
    <row r="956" spans="1:15" x14ac:dyDescent="0.25">
      <c r="A956" s="31" t="s">
        <v>11361</v>
      </c>
      <c r="B956" s="31" t="s">
        <v>9394</v>
      </c>
      <c r="C956" s="31" t="s">
        <v>11362</v>
      </c>
      <c r="D956" s="31" t="s">
        <v>9348</v>
      </c>
      <c r="E956" s="31"/>
      <c r="F956" s="31"/>
      <c r="G956" s="31"/>
      <c r="H956" s="32"/>
      <c r="I956" s="31" t="s">
        <v>9399</v>
      </c>
      <c r="J956" s="31" t="s">
        <v>3598</v>
      </c>
      <c r="K956" s="31" t="s">
        <v>9913</v>
      </c>
      <c r="L956" s="33" t="b">
        <v>0</v>
      </c>
      <c r="M956" s="34">
        <v>44704.584095335602</v>
      </c>
      <c r="N956" s="31" t="s">
        <v>9369</v>
      </c>
      <c r="O956" s="1" t="s">
        <v>13949</v>
      </c>
    </row>
    <row r="957" spans="1:15" x14ac:dyDescent="0.25">
      <c r="A957" s="31" t="s">
        <v>11363</v>
      </c>
      <c r="B957" s="31" t="s">
        <v>9394</v>
      </c>
      <c r="C957" s="31" t="s">
        <v>11364</v>
      </c>
      <c r="D957" s="31" t="s">
        <v>9348</v>
      </c>
      <c r="E957" s="31"/>
      <c r="F957" s="31"/>
      <c r="G957" s="31"/>
      <c r="H957" s="32"/>
      <c r="I957" s="31" t="s">
        <v>9399</v>
      </c>
      <c r="J957" s="31" t="s">
        <v>3598</v>
      </c>
      <c r="K957" s="31" t="s">
        <v>9484</v>
      </c>
      <c r="L957" s="33" t="b">
        <v>0</v>
      </c>
      <c r="M957" s="34">
        <v>44707.648840277798</v>
      </c>
      <c r="N957" s="31" t="s">
        <v>9369</v>
      </c>
      <c r="O957" s="1" t="s">
        <v>13950</v>
      </c>
    </row>
    <row r="958" spans="1:15" x14ac:dyDescent="0.25">
      <c r="A958" s="31" t="s">
        <v>11365</v>
      </c>
      <c r="B958" s="31" t="s">
        <v>9385</v>
      </c>
      <c r="C958" s="31" t="s">
        <v>11366</v>
      </c>
      <c r="D958" s="31" t="s">
        <v>9344</v>
      </c>
      <c r="E958" s="31" t="s">
        <v>37</v>
      </c>
      <c r="F958" s="31"/>
      <c r="G958" s="31"/>
      <c r="H958" s="32">
        <v>60</v>
      </c>
      <c r="I958" s="31" t="s">
        <v>9446</v>
      </c>
      <c r="J958" s="31" t="s">
        <v>3801</v>
      </c>
      <c r="K958" s="31" t="s">
        <v>9447</v>
      </c>
      <c r="L958" s="33" t="b">
        <v>0</v>
      </c>
      <c r="M958" s="34">
        <v>44765.470226585603</v>
      </c>
      <c r="N958" s="31" t="s">
        <v>39</v>
      </c>
      <c r="O958" s="1" t="s">
        <v>4881</v>
      </c>
    </row>
    <row r="959" spans="1:15" x14ac:dyDescent="0.25">
      <c r="A959" s="31" t="s">
        <v>11367</v>
      </c>
      <c r="B959" s="31" t="s">
        <v>9385</v>
      </c>
      <c r="C959" s="31" t="s">
        <v>11368</v>
      </c>
      <c r="D959" s="31" t="s">
        <v>9344</v>
      </c>
      <c r="E959" s="31" t="s">
        <v>37</v>
      </c>
      <c r="F959" s="31"/>
      <c r="G959" s="31"/>
      <c r="H959" s="32">
        <v>60</v>
      </c>
      <c r="I959" s="31" t="s">
        <v>9382</v>
      </c>
      <c r="J959" s="31" t="s">
        <v>3801</v>
      </c>
      <c r="K959" s="31" t="s">
        <v>9462</v>
      </c>
      <c r="L959" s="33" t="b">
        <v>0</v>
      </c>
      <c r="M959" s="34">
        <v>44760.686419178201</v>
      </c>
      <c r="N959" s="31" t="s">
        <v>39</v>
      </c>
      <c r="O959" s="1" t="s">
        <v>13951</v>
      </c>
    </row>
    <row r="960" spans="1:15" x14ac:dyDescent="0.25">
      <c r="A960" s="31" t="s">
        <v>11369</v>
      </c>
      <c r="B960" s="31" t="s">
        <v>9385</v>
      </c>
      <c r="C960" s="31" t="s">
        <v>11370</v>
      </c>
      <c r="D960" s="31" t="s">
        <v>9344</v>
      </c>
      <c r="E960" s="31" t="s">
        <v>37</v>
      </c>
      <c r="F960" s="31"/>
      <c r="G960" s="31"/>
      <c r="H960" s="32">
        <v>60</v>
      </c>
      <c r="I960" s="31" t="s">
        <v>9382</v>
      </c>
      <c r="J960" s="31" t="s">
        <v>3801</v>
      </c>
      <c r="K960" s="31" t="s">
        <v>9421</v>
      </c>
      <c r="L960" s="33" t="b">
        <v>0</v>
      </c>
      <c r="M960" s="34">
        <v>44719.744185034702</v>
      </c>
      <c r="N960" s="31" t="s">
        <v>39</v>
      </c>
      <c r="O960" s="1" t="s">
        <v>4577</v>
      </c>
    </row>
    <row r="961" spans="1:15" x14ac:dyDescent="0.25">
      <c r="A961" s="31" t="s">
        <v>11371</v>
      </c>
      <c r="B961" s="31" t="s">
        <v>9385</v>
      </c>
      <c r="C961" s="31" t="s">
        <v>11372</v>
      </c>
      <c r="D961" s="31" t="s">
        <v>9344</v>
      </c>
      <c r="E961" s="31" t="s">
        <v>37</v>
      </c>
      <c r="F961" s="31"/>
      <c r="G961" s="31"/>
      <c r="H961" s="32">
        <v>60</v>
      </c>
      <c r="I961" s="31" t="s">
        <v>9446</v>
      </c>
      <c r="J961" s="31" t="s">
        <v>3801</v>
      </c>
      <c r="K961" s="31" t="s">
        <v>11282</v>
      </c>
      <c r="L961" s="33" t="b">
        <v>0</v>
      </c>
      <c r="M961" s="34">
        <v>44715.362484872698</v>
      </c>
      <c r="N961" s="31" t="s">
        <v>39</v>
      </c>
      <c r="O961" s="1" t="s">
        <v>6001</v>
      </c>
    </row>
    <row r="962" spans="1:15" x14ac:dyDescent="0.25">
      <c r="A962" s="31" t="s">
        <v>11373</v>
      </c>
      <c r="B962" s="31" t="s">
        <v>9394</v>
      </c>
      <c r="C962" s="31" t="s">
        <v>11374</v>
      </c>
      <c r="D962" s="31" t="s">
        <v>9348</v>
      </c>
      <c r="E962" s="31"/>
      <c r="F962" s="31"/>
      <c r="G962" s="31"/>
      <c r="H962" s="32"/>
      <c r="I962" s="31" t="s">
        <v>9405</v>
      </c>
      <c r="J962" s="31" t="s">
        <v>3598</v>
      </c>
      <c r="K962" s="31" t="s">
        <v>9529</v>
      </c>
      <c r="L962" s="33" t="b">
        <v>0</v>
      </c>
      <c r="M962" s="34">
        <v>44704.602896099503</v>
      </c>
      <c r="N962" s="31" t="s">
        <v>9369</v>
      </c>
      <c r="O962" s="1" t="s">
        <v>7626</v>
      </c>
    </row>
    <row r="963" spans="1:15" x14ac:dyDescent="0.25">
      <c r="A963" s="31" t="s">
        <v>11375</v>
      </c>
      <c r="B963" s="31" t="s">
        <v>9389</v>
      </c>
      <c r="C963" s="31" t="s">
        <v>11376</v>
      </c>
      <c r="D963" s="31" t="s">
        <v>9348</v>
      </c>
      <c r="E963" s="31"/>
      <c r="F963" s="31"/>
      <c r="G963" s="31"/>
      <c r="H963" s="32"/>
      <c r="I963" s="31" t="s">
        <v>9391</v>
      </c>
      <c r="J963" s="31" t="s">
        <v>3598</v>
      </c>
      <c r="K963" s="31" t="s">
        <v>9392</v>
      </c>
      <c r="L963" s="33" t="b">
        <v>0</v>
      </c>
      <c r="M963" s="34">
        <v>44709.435552002302</v>
      </c>
      <c r="N963" s="31" t="s">
        <v>9369</v>
      </c>
      <c r="O963" s="1" t="s">
        <v>13952</v>
      </c>
    </row>
    <row r="964" spans="1:15" x14ac:dyDescent="0.25">
      <c r="A964" s="31" t="s">
        <v>11377</v>
      </c>
      <c r="B964" s="31" t="s">
        <v>9394</v>
      </c>
      <c r="C964" s="31" t="s">
        <v>11378</v>
      </c>
      <c r="D964" s="31" t="s">
        <v>9348</v>
      </c>
      <c r="E964" s="31"/>
      <c r="F964" s="31"/>
      <c r="G964" s="31"/>
      <c r="H964" s="32"/>
      <c r="I964" s="31" t="s">
        <v>9391</v>
      </c>
      <c r="J964" s="31" t="s">
        <v>3598</v>
      </c>
      <c r="K964" s="31" t="s">
        <v>9466</v>
      </c>
      <c r="L964" s="33" t="b">
        <v>0</v>
      </c>
      <c r="M964" s="34">
        <v>44707.337296608799</v>
      </c>
      <c r="N964" s="31" t="s">
        <v>9369</v>
      </c>
      <c r="O964" s="1" t="s">
        <v>13953</v>
      </c>
    </row>
    <row r="965" spans="1:15" x14ac:dyDescent="0.25">
      <c r="A965" s="31" t="s">
        <v>11379</v>
      </c>
      <c r="B965" s="31" t="s">
        <v>9971</v>
      </c>
      <c r="C965" s="31" t="s">
        <v>11380</v>
      </c>
      <c r="D965" s="31" t="s">
        <v>9344</v>
      </c>
      <c r="E965" s="31" t="s">
        <v>37</v>
      </c>
      <c r="F965" s="31"/>
      <c r="G965" s="31"/>
      <c r="H965" s="32">
        <v>60</v>
      </c>
      <c r="I965" s="31" t="s">
        <v>9377</v>
      </c>
      <c r="J965" s="31" t="s">
        <v>3801</v>
      </c>
      <c r="K965" s="31" t="s">
        <v>9378</v>
      </c>
      <c r="L965" s="33" t="b">
        <v>0</v>
      </c>
      <c r="M965" s="34">
        <v>44767.4224167477</v>
      </c>
      <c r="N965" s="31" t="s">
        <v>39</v>
      </c>
      <c r="O965" s="1" t="s">
        <v>6093</v>
      </c>
    </row>
    <row r="966" spans="1:15" x14ac:dyDescent="0.25">
      <c r="A966" s="31" t="s">
        <v>11381</v>
      </c>
      <c r="B966" s="31" t="s">
        <v>9971</v>
      </c>
      <c r="C966" s="31" t="s">
        <v>11382</v>
      </c>
      <c r="D966" s="31" t="s">
        <v>9344</v>
      </c>
      <c r="E966" s="31" t="s">
        <v>37</v>
      </c>
      <c r="F966" s="31"/>
      <c r="G966" s="31"/>
      <c r="H966" s="32">
        <v>60</v>
      </c>
      <c r="I966" s="31" t="s">
        <v>9361</v>
      </c>
      <c r="J966" s="31" t="s">
        <v>3801</v>
      </c>
      <c r="K966" s="31" t="s">
        <v>9387</v>
      </c>
      <c r="L966" s="33" t="b">
        <v>0</v>
      </c>
      <c r="M966" s="34">
        <v>44749.620779594901</v>
      </c>
      <c r="N966" s="31" t="s">
        <v>39</v>
      </c>
      <c r="O966" s="1" t="s">
        <v>6696</v>
      </c>
    </row>
    <row r="967" spans="1:15" x14ac:dyDescent="0.25">
      <c r="A967" s="31" t="s">
        <v>11383</v>
      </c>
      <c r="B967" s="31" t="s">
        <v>9385</v>
      </c>
      <c r="C967" s="31" t="s">
        <v>11384</v>
      </c>
      <c r="D967" s="31" t="s">
        <v>9344</v>
      </c>
      <c r="E967" s="31" t="s">
        <v>37</v>
      </c>
      <c r="F967" s="31"/>
      <c r="G967" s="31"/>
      <c r="H967" s="32">
        <v>60</v>
      </c>
      <c r="I967" s="31" t="s">
        <v>9446</v>
      </c>
      <c r="J967" s="31" t="s">
        <v>3801</v>
      </c>
      <c r="K967" s="31" t="s">
        <v>11282</v>
      </c>
      <c r="L967" s="33" t="b">
        <v>0</v>
      </c>
      <c r="M967" s="34">
        <v>44796.320921099497</v>
      </c>
      <c r="N967" s="31" t="s">
        <v>39</v>
      </c>
      <c r="O967" s="1" t="s">
        <v>5931</v>
      </c>
    </row>
    <row r="968" spans="1:15" x14ac:dyDescent="0.25">
      <c r="A968" s="31" t="s">
        <v>11385</v>
      </c>
      <c r="B968" s="31" t="s">
        <v>11386</v>
      </c>
      <c r="C968" s="31" t="s">
        <v>5323</v>
      </c>
      <c r="D968" s="31" t="s">
        <v>9381</v>
      </c>
      <c r="E968" s="31"/>
      <c r="F968" s="31"/>
      <c r="G968" s="31"/>
      <c r="H968" s="32"/>
      <c r="I968" s="31"/>
      <c r="J968" s="31"/>
      <c r="K968" s="31"/>
      <c r="L968" s="33" t="b">
        <v>0</v>
      </c>
      <c r="M968" s="34">
        <v>45052.655047534703</v>
      </c>
      <c r="N968" s="31" t="s">
        <v>39</v>
      </c>
      <c r="O968" s="1" t="s">
        <v>5322</v>
      </c>
    </row>
    <row r="969" spans="1:15" x14ac:dyDescent="0.25">
      <c r="A969" s="31" t="s">
        <v>11387</v>
      </c>
      <c r="B969" s="31" t="s">
        <v>9385</v>
      </c>
      <c r="C969" s="31" t="s">
        <v>11388</v>
      </c>
      <c r="D969" s="31" t="s">
        <v>9344</v>
      </c>
      <c r="E969" s="31" t="s">
        <v>37</v>
      </c>
      <c r="F969" s="31"/>
      <c r="G969" s="31"/>
      <c r="H969" s="32">
        <v>60</v>
      </c>
      <c r="I969" s="31" t="s">
        <v>9361</v>
      </c>
      <c r="J969" s="31" t="s">
        <v>3801</v>
      </c>
      <c r="K969" s="31" t="s">
        <v>9650</v>
      </c>
      <c r="L969" s="33" t="b">
        <v>0</v>
      </c>
      <c r="M969" s="34">
        <v>44749.682310682903</v>
      </c>
      <c r="N969" s="31" t="s">
        <v>39</v>
      </c>
      <c r="O969" s="1" t="s">
        <v>13954</v>
      </c>
    </row>
    <row r="970" spans="1:15" x14ac:dyDescent="0.25">
      <c r="A970" s="31" t="s">
        <v>11389</v>
      </c>
      <c r="B970" s="31" t="s">
        <v>11390</v>
      </c>
      <c r="C970" s="31" t="s">
        <v>4397</v>
      </c>
      <c r="D970" s="31" t="s">
        <v>9381</v>
      </c>
      <c r="E970" s="31"/>
      <c r="F970" s="31"/>
      <c r="G970" s="31"/>
      <c r="H970" s="32"/>
      <c r="I970" s="31"/>
      <c r="J970" s="31"/>
      <c r="K970" s="31"/>
      <c r="L970" s="33" t="b">
        <v>0</v>
      </c>
      <c r="M970" s="34">
        <v>45052.649628622697</v>
      </c>
      <c r="N970" s="31" t="s">
        <v>39</v>
      </c>
      <c r="O970" s="1" t="s">
        <v>4396</v>
      </c>
    </row>
    <row r="971" spans="1:15" x14ac:dyDescent="0.25">
      <c r="A971" s="31" t="s">
        <v>11391</v>
      </c>
      <c r="B971" s="31" t="s">
        <v>9419</v>
      </c>
      <c r="C971" s="31" t="s">
        <v>11392</v>
      </c>
      <c r="D971" s="31" t="s">
        <v>9344</v>
      </c>
      <c r="E971" s="31" t="s">
        <v>37</v>
      </c>
      <c r="F971" s="31"/>
      <c r="G971" s="31"/>
      <c r="H971" s="32">
        <v>60</v>
      </c>
      <c r="I971" s="31" t="s">
        <v>9382</v>
      </c>
      <c r="J971" s="31" t="s">
        <v>3801</v>
      </c>
      <c r="K971" s="31" t="s">
        <v>10122</v>
      </c>
      <c r="L971" s="33" t="b">
        <v>0</v>
      </c>
      <c r="M971" s="34">
        <v>44719.564754050902</v>
      </c>
      <c r="N971" s="31" t="s">
        <v>39</v>
      </c>
      <c r="O971" s="1" t="s">
        <v>6448</v>
      </c>
    </row>
    <row r="972" spans="1:15" x14ac:dyDescent="0.25">
      <c r="A972" s="31" t="s">
        <v>11393</v>
      </c>
      <c r="B972" s="31" t="s">
        <v>9419</v>
      </c>
      <c r="C972" s="31" t="s">
        <v>11394</v>
      </c>
      <c r="D972" s="31" t="s">
        <v>9344</v>
      </c>
      <c r="E972" s="31" t="s">
        <v>37</v>
      </c>
      <c r="F972" s="31"/>
      <c r="G972" s="31"/>
      <c r="H972" s="32">
        <v>60</v>
      </c>
      <c r="I972" s="31" t="s">
        <v>9382</v>
      </c>
      <c r="J972" s="31" t="s">
        <v>3801</v>
      </c>
      <c r="K972" s="31" t="s">
        <v>10122</v>
      </c>
      <c r="L972" s="33" t="b">
        <v>0</v>
      </c>
      <c r="M972" s="34">
        <v>44749.6598695949</v>
      </c>
      <c r="N972" s="31" t="s">
        <v>39</v>
      </c>
      <c r="O972" s="1" t="s">
        <v>13955</v>
      </c>
    </row>
    <row r="973" spans="1:15" x14ac:dyDescent="0.25">
      <c r="A973" s="31" t="s">
        <v>11395</v>
      </c>
      <c r="B973" s="31" t="s">
        <v>9385</v>
      </c>
      <c r="C973" s="31" t="s">
        <v>11396</v>
      </c>
      <c r="D973" s="31" t="s">
        <v>9344</v>
      </c>
      <c r="E973" s="31" t="s">
        <v>37</v>
      </c>
      <c r="F973" s="31"/>
      <c r="G973" s="31"/>
      <c r="H973" s="32">
        <v>60</v>
      </c>
      <c r="I973" s="31" t="s">
        <v>9361</v>
      </c>
      <c r="J973" s="31" t="s">
        <v>3801</v>
      </c>
      <c r="K973" s="31" t="s">
        <v>9387</v>
      </c>
      <c r="L973" s="33" t="b">
        <v>0</v>
      </c>
      <c r="M973" s="34">
        <v>44749.7774502662</v>
      </c>
      <c r="N973" s="31" t="s">
        <v>39</v>
      </c>
      <c r="O973" s="1" t="s">
        <v>6812</v>
      </c>
    </row>
    <row r="974" spans="1:15" x14ac:dyDescent="0.25">
      <c r="A974" s="31" t="s">
        <v>11397</v>
      </c>
      <c r="B974" s="31" t="s">
        <v>9385</v>
      </c>
      <c r="C974" s="31" t="s">
        <v>11398</v>
      </c>
      <c r="D974" s="31" t="s">
        <v>9344</v>
      </c>
      <c r="E974" s="31" t="s">
        <v>37</v>
      </c>
      <c r="F974" s="31"/>
      <c r="G974" s="31"/>
      <c r="H974" s="32">
        <v>60</v>
      </c>
      <c r="I974" s="31" t="s">
        <v>9361</v>
      </c>
      <c r="J974" s="31" t="s">
        <v>3801</v>
      </c>
      <c r="K974" s="31" t="s">
        <v>9741</v>
      </c>
      <c r="L974" s="33" t="b">
        <v>0</v>
      </c>
      <c r="M974" s="34">
        <v>44765.437182951398</v>
      </c>
      <c r="N974" s="31" t="s">
        <v>39</v>
      </c>
      <c r="O974" s="1" t="s">
        <v>13956</v>
      </c>
    </row>
    <row r="975" spans="1:15" x14ac:dyDescent="0.25">
      <c r="A975" s="31" t="s">
        <v>11399</v>
      </c>
      <c r="B975" s="31" t="s">
        <v>9385</v>
      </c>
      <c r="C975" s="31" t="s">
        <v>11400</v>
      </c>
      <c r="D975" s="31" t="s">
        <v>9344</v>
      </c>
      <c r="E975" s="31" t="s">
        <v>37</v>
      </c>
      <c r="F975" s="31"/>
      <c r="G975" s="31"/>
      <c r="H975" s="32">
        <v>60</v>
      </c>
      <c r="I975" s="31" t="s">
        <v>9446</v>
      </c>
      <c r="J975" s="31" t="s">
        <v>3801</v>
      </c>
      <c r="K975" s="31" t="s">
        <v>9373</v>
      </c>
      <c r="L975" s="33" t="b">
        <v>0</v>
      </c>
      <c r="M975" s="34">
        <v>44750.382694479202</v>
      </c>
      <c r="N975" s="31" t="s">
        <v>39</v>
      </c>
      <c r="O975" s="1" t="s">
        <v>13957</v>
      </c>
    </row>
    <row r="976" spans="1:15" x14ac:dyDescent="0.25">
      <c r="A976" s="31" t="s">
        <v>11401</v>
      </c>
      <c r="B976" s="31" t="s">
        <v>9971</v>
      </c>
      <c r="C976" s="31" t="s">
        <v>11402</v>
      </c>
      <c r="D976" s="31" t="s">
        <v>9344</v>
      </c>
      <c r="E976" s="31" t="s">
        <v>37</v>
      </c>
      <c r="F976" s="31"/>
      <c r="G976" s="31"/>
      <c r="H976" s="32">
        <v>60</v>
      </c>
      <c r="I976" s="31" t="s">
        <v>9361</v>
      </c>
      <c r="J976" s="31" t="s">
        <v>3801</v>
      </c>
      <c r="K976" s="31" t="s">
        <v>9387</v>
      </c>
      <c r="L976" s="33" t="b">
        <v>0</v>
      </c>
      <c r="M976" s="34">
        <v>44810.585270289397</v>
      </c>
      <c r="N976" s="31" t="s">
        <v>39</v>
      </c>
      <c r="O976" s="1" t="s">
        <v>4269</v>
      </c>
    </row>
    <row r="977" spans="1:15" x14ac:dyDescent="0.25">
      <c r="A977" s="31" t="s">
        <v>11403</v>
      </c>
      <c r="B977" s="31" t="s">
        <v>9385</v>
      </c>
      <c r="C977" s="31" t="s">
        <v>11404</v>
      </c>
      <c r="D977" s="31" t="s">
        <v>9344</v>
      </c>
      <c r="E977" s="31" t="s">
        <v>37</v>
      </c>
      <c r="F977" s="31"/>
      <c r="G977" s="31"/>
      <c r="H977" s="32">
        <v>60</v>
      </c>
      <c r="I977" s="31" t="s">
        <v>9382</v>
      </c>
      <c r="J977" s="31" t="s">
        <v>3801</v>
      </c>
      <c r="K977" s="31" t="s">
        <v>9462</v>
      </c>
      <c r="L977" s="33" t="b">
        <v>0</v>
      </c>
      <c r="M977" s="34">
        <v>44749.603169016198</v>
      </c>
      <c r="N977" s="31" t="s">
        <v>39</v>
      </c>
      <c r="O977" s="1" t="s">
        <v>4201</v>
      </c>
    </row>
    <row r="978" spans="1:15" x14ac:dyDescent="0.25">
      <c r="A978" s="31" t="s">
        <v>11405</v>
      </c>
      <c r="B978" s="31" t="s">
        <v>9394</v>
      </c>
      <c r="C978" s="31" t="s">
        <v>11406</v>
      </c>
      <c r="D978" s="31" t="s">
        <v>9348</v>
      </c>
      <c r="E978" s="31"/>
      <c r="F978" s="31"/>
      <c r="G978" s="31"/>
      <c r="H978" s="32"/>
      <c r="I978" s="31" t="s">
        <v>9399</v>
      </c>
      <c r="J978" s="31" t="s">
        <v>3598</v>
      </c>
      <c r="K978" s="31" t="s">
        <v>9523</v>
      </c>
      <c r="L978" s="33" t="b">
        <v>0</v>
      </c>
      <c r="M978" s="34">
        <v>44704.652751273097</v>
      </c>
      <c r="N978" s="31" t="s">
        <v>9369</v>
      </c>
      <c r="O978" s="1" t="s">
        <v>13958</v>
      </c>
    </row>
    <row r="979" spans="1:15" x14ac:dyDescent="0.25">
      <c r="A979" s="31" t="s">
        <v>11407</v>
      </c>
      <c r="B979" s="31" t="s">
        <v>9394</v>
      </c>
      <c r="C979" s="31" t="s">
        <v>11408</v>
      </c>
      <c r="D979" s="31" t="s">
        <v>9348</v>
      </c>
      <c r="E979" s="31"/>
      <c r="F979" s="31"/>
      <c r="G979" s="31"/>
      <c r="H979" s="32"/>
      <c r="I979" s="31" t="s">
        <v>9405</v>
      </c>
      <c r="J979" s="31" t="s">
        <v>3598</v>
      </c>
      <c r="K979" s="31" t="s">
        <v>9406</v>
      </c>
      <c r="L979" s="33" t="b">
        <v>0</v>
      </c>
      <c r="M979" s="34">
        <v>44704.4540289699</v>
      </c>
      <c r="N979" s="31" t="s">
        <v>9369</v>
      </c>
      <c r="O979" s="1" t="s">
        <v>7801</v>
      </c>
    </row>
    <row r="980" spans="1:15" x14ac:dyDescent="0.25">
      <c r="A980" s="31" t="s">
        <v>11409</v>
      </c>
      <c r="B980" s="31" t="s">
        <v>9394</v>
      </c>
      <c r="C980" s="31" t="s">
        <v>11410</v>
      </c>
      <c r="D980" s="31" t="s">
        <v>9348</v>
      </c>
      <c r="E980" s="31"/>
      <c r="F980" s="31"/>
      <c r="G980" s="31"/>
      <c r="H980" s="32"/>
      <c r="I980" s="31" t="s">
        <v>9405</v>
      </c>
      <c r="J980" s="31" t="s">
        <v>3598</v>
      </c>
      <c r="K980" s="31" t="s">
        <v>9426</v>
      </c>
      <c r="L980" s="33" t="b">
        <v>0</v>
      </c>
      <c r="M980" s="34">
        <v>44704.390959259297</v>
      </c>
      <c r="N980" s="31" t="s">
        <v>9369</v>
      </c>
      <c r="O980" s="1" t="s">
        <v>5705</v>
      </c>
    </row>
    <row r="981" spans="1:15" x14ac:dyDescent="0.25">
      <c r="A981" s="31" t="s">
        <v>11411</v>
      </c>
      <c r="B981" s="31" t="s">
        <v>9385</v>
      </c>
      <c r="C981" s="31" t="s">
        <v>11412</v>
      </c>
      <c r="D981" s="31" t="s">
        <v>9344</v>
      </c>
      <c r="E981" s="31" t="s">
        <v>37</v>
      </c>
      <c r="F981" s="31"/>
      <c r="G981" s="31"/>
      <c r="H981" s="32">
        <v>60</v>
      </c>
      <c r="I981" s="31" t="s">
        <v>9382</v>
      </c>
      <c r="J981" s="31" t="s">
        <v>3801</v>
      </c>
      <c r="K981" s="31" t="s">
        <v>9841</v>
      </c>
      <c r="L981" s="33" t="b">
        <v>0</v>
      </c>
      <c r="M981" s="34">
        <v>44755.666152580998</v>
      </c>
      <c r="N981" s="31" t="s">
        <v>39</v>
      </c>
      <c r="O981" s="1" t="s">
        <v>13959</v>
      </c>
    </row>
    <row r="982" spans="1:15" x14ac:dyDescent="0.25">
      <c r="A982" s="31" t="s">
        <v>11413</v>
      </c>
      <c r="B982" s="31" t="s">
        <v>9385</v>
      </c>
      <c r="C982" s="31" t="s">
        <v>11414</v>
      </c>
      <c r="D982" s="31" t="s">
        <v>9344</v>
      </c>
      <c r="E982" s="31" t="s">
        <v>37</v>
      </c>
      <c r="F982" s="31"/>
      <c r="G982" s="31"/>
      <c r="H982" s="32">
        <v>60</v>
      </c>
      <c r="I982" s="31" t="s">
        <v>9382</v>
      </c>
      <c r="J982" s="31" t="s">
        <v>3801</v>
      </c>
      <c r="K982" s="31" t="s">
        <v>9841</v>
      </c>
      <c r="L982" s="33" t="b">
        <v>0</v>
      </c>
      <c r="M982" s="34">
        <v>44765.362313275502</v>
      </c>
      <c r="N982" s="31" t="s">
        <v>39</v>
      </c>
      <c r="O982" s="1" t="s">
        <v>13960</v>
      </c>
    </row>
    <row r="983" spans="1:15" x14ac:dyDescent="0.25">
      <c r="A983" s="31" t="s">
        <v>11415</v>
      </c>
      <c r="B983" s="31" t="s">
        <v>9394</v>
      </c>
      <c r="C983" s="31" t="s">
        <v>11416</v>
      </c>
      <c r="D983" s="31" t="s">
        <v>9348</v>
      </c>
      <c r="E983" s="31"/>
      <c r="F983" s="31"/>
      <c r="G983" s="31"/>
      <c r="H983" s="32"/>
      <c r="I983" s="31" t="s">
        <v>9399</v>
      </c>
      <c r="J983" s="31" t="s">
        <v>3598</v>
      </c>
      <c r="K983" s="31" t="s">
        <v>9400</v>
      </c>
      <c r="L983" s="33" t="b">
        <v>0</v>
      </c>
      <c r="M983" s="34">
        <v>44707.634169097197</v>
      </c>
      <c r="N983" s="31" t="s">
        <v>9369</v>
      </c>
      <c r="O983" s="1" t="s">
        <v>13961</v>
      </c>
    </row>
    <row r="984" spans="1:15" x14ac:dyDescent="0.25">
      <c r="A984" s="31" t="s">
        <v>11417</v>
      </c>
      <c r="B984" s="31" t="s">
        <v>9394</v>
      </c>
      <c r="C984" s="31" t="s">
        <v>11418</v>
      </c>
      <c r="D984" s="31" t="s">
        <v>9348</v>
      </c>
      <c r="E984" s="31"/>
      <c r="F984" s="31"/>
      <c r="G984" s="31"/>
      <c r="H984" s="32"/>
      <c r="I984" s="31" t="s">
        <v>9391</v>
      </c>
      <c r="J984" s="31" t="s">
        <v>3598</v>
      </c>
      <c r="K984" s="31" t="s">
        <v>9466</v>
      </c>
      <c r="L984" s="33" t="b">
        <v>0</v>
      </c>
      <c r="M984" s="34">
        <v>44707.324191088002</v>
      </c>
      <c r="N984" s="31" t="s">
        <v>9369</v>
      </c>
      <c r="O984" s="1" t="s">
        <v>6548</v>
      </c>
    </row>
    <row r="985" spans="1:15" x14ac:dyDescent="0.25">
      <c r="A985" s="31" t="s">
        <v>11419</v>
      </c>
      <c r="B985" s="31" t="s">
        <v>9385</v>
      </c>
      <c r="C985" s="31" t="s">
        <v>11420</v>
      </c>
      <c r="D985" s="31" t="s">
        <v>9344</v>
      </c>
      <c r="E985" s="31" t="s">
        <v>37</v>
      </c>
      <c r="F985" s="31"/>
      <c r="G985" s="31"/>
      <c r="H985" s="32">
        <v>60</v>
      </c>
      <c r="I985" s="31" t="s">
        <v>9361</v>
      </c>
      <c r="J985" s="31" t="s">
        <v>3801</v>
      </c>
      <c r="K985" s="31" t="s">
        <v>9387</v>
      </c>
      <c r="L985" s="33" t="b">
        <v>0</v>
      </c>
      <c r="M985" s="34">
        <v>44725.691608796304</v>
      </c>
      <c r="N985" s="31" t="s">
        <v>39</v>
      </c>
      <c r="O985" s="1" t="s">
        <v>13962</v>
      </c>
    </row>
    <row r="986" spans="1:15" x14ac:dyDescent="0.25">
      <c r="A986" s="31" t="s">
        <v>11421</v>
      </c>
      <c r="B986" s="31" t="s">
        <v>9394</v>
      </c>
      <c r="C986" s="31" t="s">
        <v>11422</v>
      </c>
      <c r="D986" s="31" t="s">
        <v>9348</v>
      </c>
      <c r="E986" s="31"/>
      <c r="F986" s="31"/>
      <c r="G986" s="31"/>
      <c r="H986" s="32"/>
      <c r="I986" s="31" t="s">
        <v>9405</v>
      </c>
      <c r="J986" s="31" t="s">
        <v>3598</v>
      </c>
      <c r="K986" s="31" t="s">
        <v>9412</v>
      </c>
      <c r="L986" s="33" t="b">
        <v>0</v>
      </c>
      <c r="M986" s="34">
        <v>44704.342282488396</v>
      </c>
      <c r="N986" s="31" t="s">
        <v>9369</v>
      </c>
      <c r="O986" s="1" t="s">
        <v>13963</v>
      </c>
    </row>
    <row r="987" spans="1:15" x14ac:dyDescent="0.25">
      <c r="A987" s="31" t="s">
        <v>11423</v>
      </c>
      <c r="B987" s="31" t="s">
        <v>9394</v>
      </c>
      <c r="C987" s="31" t="s">
        <v>11424</v>
      </c>
      <c r="D987" s="31" t="s">
        <v>9348</v>
      </c>
      <c r="E987" s="31"/>
      <c r="F987" s="31"/>
      <c r="G987" s="31"/>
      <c r="H987" s="32"/>
      <c r="I987" s="31" t="s">
        <v>9405</v>
      </c>
      <c r="J987" s="31" t="s">
        <v>3598</v>
      </c>
      <c r="K987" s="31" t="s">
        <v>9469</v>
      </c>
      <c r="L987" s="33" t="b">
        <v>0</v>
      </c>
      <c r="M987" s="34">
        <v>44704.560019560202</v>
      </c>
      <c r="N987" s="31" t="s">
        <v>9369</v>
      </c>
      <c r="O987" s="1" t="s">
        <v>5133</v>
      </c>
    </row>
    <row r="988" spans="1:15" x14ac:dyDescent="0.25">
      <c r="A988" s="31" t="s">
        <v>11425</v>
      </c>
      <c r="B988" s="31" t="s">
        <v>9385</v>
      </c>
      <c r="C988" s="31" t="s">
        <v>11426</v>
      </c>
      <c r="D988" s="31" t="s">
        <v>9344</v>
      </c>
      <c r="E988" s="31" t="s">
        <v>37</v>
      </c>
      <c r="F988" s="31"/>
      <c r="G988" s="31"/>
      <c r="H988" s="32">
        <v>60</v>
      </c>
      <c r="I988" s="31" t="s">
        <v>9382</v>
      </c>
      <c r="J988" s="31" t="s">
        <v>3801</v>
      </c>
      <c r="K988" s="31" t="s">
        <v>9841</v>
      </c>
      <c r="L988" s="33" t="b">
        <v>0</v>
      </c>
      <c r="M988" s="34">
        <v>44735.450515162003</v>
      </c>
      <c r="N988" s="31" t="s">
        <v>39</v>
      </c>
      <c r="O988" s="1" t="s">
        <v>13964</v>
      </c>
    </row>
    <row r="989" spans="1:15" x14ac:dyDescent="0.25">
      <c r="A989" s="31" t="s">
        <v>11427</v>
      </c>
      <c r="B989" s="31" t="s">
        <v>9385</v>
      </c>
      <c r="C989" s="31" t="s">
        <v>11428</v>
      </c>
      <c r="D989" s="31" t="s">
        <v>9344</v>
      </c>
      <c r="E989" s="31" t="s">
        <v>37</v>
      </c>
      <c r="F989" s="31"/>
      <c r="G989" s="31"/>
      <c r="H989" s="32">
        <v>60</v>
      </c>
      <c r="I989" s="31" t="s">
        <v>9361</v>
      </c>
      <c r="J989" s="31" t="s">
        <v>3801</v>
      </c>
      <c r="K989" s="31" t="s">
        <v>9387</v>
      </c>
      <c r="L989" s="33" t="b">
        <v>0</v>
      </c>
      <c r="M989" s="34">
        <v>44765.331743946801</v>
      </c>
      <c r="N989" s="31" t="s">
        <v>39</v>
      </c>
      <c r="O989" s="1" t="s">
        <v>5637</v>
      </c>
    </row>
    <row r="990" spans="1:15" x14ac:dyDescent="0.25">
      <c r="A990" s="31" t="s">
        <v>11429</v>
      </c>
      <c r="B990" s="31" t="s">
        <v>9385</v>
      </c>
      <c r="C990" s="31" t="s">
        <v>11430</v>
      </c>
      <c r="D990" s="31" t="s">
        <v>9344</v>
      </c>
      <c r="E990" s="31" t="s">
        <v>37</v>
      </c>
      <c r="F990" s="31"/>
      <c r="G990" s="31"/>
      <c r="H990" s="32">
        <v>60</v>
      </c>
      <c r="I990" s="31" t="s">
        <v>9446</v>
      </c>
      <c r="J990" s="31" t="s">
        <v>3801</v>
      </c>
      <c r="K990" s="31" t="s">
        <v>9447</v>
      </c>
      <c r="L990" s="33" t="b">
        <v>0</v>
      </c>
      <c r="M990" s="34">
        <v>44750.391501423597</v>
      </c>
      <c r="N990" s="31" t="s">
        <v>39</v>
      </c>
      <c r="O990" s="1" t="s">
        <v>4849</v>
      </c>
    </row>
    <row r="991" spans="1:15" x14ac:dyDescent="0.25">
      <c r="A991" s="31" t="s">
        <v>11431</v>
      </c>
      <c r="B991" s="31" t="s">
        <v>9394</v>
      </c>
      <c r="C991" s="31" t="s">
        <v>11432</v>
      </c>
      <c r="D991" s="31" t="s">
        <v>9348</v>
      </c>
      <c r="E991" s="31"/>
      <c r="F991" s="31"/>
      <c r="G991" s="31"/>
      <c r="H991" s="32"/>
      <c r="I991" s="31" t="s">
        <v>9405</v>
      </c>
      <c r="J991" s="31" t="s">
        <v>3598</v>
      </c>
      <c r="K991" s="31" t="s">
        <v>9529</v>
      </c>
      <c r="L991" s="33" t="b">
        <v>0</v>
      </c>
      <c r="M991" s="34">
        <v>44704.603302465301</v>
      </c>
      <c r="N991" s="31" t="s">
        <v>9369</v>
      </c>
      <c r="O991" s="1" t="s">
        <v>6852</v>
      </c>
    </row>
    <row r="992" spans="1:15" x14ac:dyDescent="0.25">
      <c r="A992" s="31" t="s">
        <v>11433</v>
      </c>
      <c r="B992" s="31" t="s">
        <v>9394</v>
      </c>
      <c r="C992" s="31" t="s">
        <v>11434</v>
      </c>
      <c r="D992" s="31" t="s">
        <v>9348</v>
      </c>
      <c r="E992" s="31"/>
      <c r="F992" s="31"/>
      <c r="G992" s="31"/>
      <c r="H992" s="32"/>
      <c r="I992" s="31" t="s">
        <v>9405</v>
      </c>
      <c r="J992" s="31" t="s">
        <v>3598</v>
      </c>
      <c r="K992" s="31" t="s">
        <v>9469</v>
      </c>
      <c r="L992" s="33" t="b">
        <v>0</v>
      </c>
      <c r="M992" s="34">
        <v>44704.559257141198</v>
      </c>
      <c r="N992" s="31" t="s">
        <v>9369</v>
      </c>
      <c r="O992" s="1" t="s">
        <v>4726</v>
      </c>
    </row>
    <row r="993" spans="1:15" x14ac:dyDescent="0.25">
      <c r="A993" s="31" t="s">
        <v>11435</v>
      </c>
      <c r="B993" s="31" t="s">
        <v>9385</v>
      </c>
      <c r="C993" s="31" t="s">
        <v>11436</v>
      </c>
      <c r="D993" s="31" t="s">
        <v>9344</v>
      </c>
      <c r="E993" s="31" t="s">
        <v>37</v>
      </c>
      <c r="F993" s="31"/>
      <c r="G993" s="31"/>
      <c r="H993" s="32">
        <v>60</v>
      </c>
      <c r="I993" s="31" t="s">
        <v>9446</v>
      </c>
      <c r="J993" s="31" t="s">
        <v>3801</v>
      </c>
      <c r="K993" s="31" t="s">
        <v>9447</v>
      </c>
      <c r="L993" s="33" t="b">
        <v>0</v>
      </c>
      <c r="M993" s="34">
        <v>44755.604793206003</v>
      </c>
      <c r="N993" s="31" t="s">
        <v>39</v>
      </c>
      <c r="O993" s="1" t="s">
        <v>5526</v>
      </c>
    </row>
    <row r="994" spans="1:15" x14ac:dyDescent="0.25">
      <c r="A994" s="31" t="s">
        <v>11437</v>
      </c>
      <c r="B994" s="31" t="s">
        <v>9394</v>
      </c>
      <c r="C994" s="31" t="s">
        <v>11438</v>
      </c>
      <c r="D994" s="31" t="s">
        <v>9348</v>
      </c>
      <c r="E994" s="31"/>
      <c r="F994" s="31"/>
      <c r="G994" s="31"/>
      <c r="H994" s="32"/>
      <c r="I994" s="31" t="s">
        <v>9391</v>
      </c>
      <c r="J994" s="31" t="s">
        <v>3598</v>
      </c>
      <c r="K994" s="31" t="s">
        <v>9466</v>
      </c>
      <c r="L994" s="33" t="b">
        <v>0</v>
      </c>
      <c r="M994" s="34">
        <v>44707.324456331</v>
      </c>
      <c r="N994" s="31" t="s">
        <v>9369</v>
      </c>
      <c r="O994" s="1" t="s">
        <v>13965</v>
      </c>
    </row>
    <row r="995" spans="1:15" ht="21" x14ac:dyDescent="0.25">
      <c r="A995" s="31" t="s">
        <v>11439</v>
      </c>
      <c r="B995" s="31" t="s">
        <v>9389</v>
      </c>
      <c r="C995" s="35" t="s">
        <v>11440</v>
      </c>
      <c r="D995" s="31" t="s">
        <v>9348</v>
      </c>
      <c r="E995" s="31"/>
      <c r="F995" s="31"/>
      <c r="G995" s="31"/>
      <c r="H995" s="32"/>
      <c r="I995" s="31" t="s">
        <v>9391</v>
      </c>
      <c r="J995" s="31" t="s">
        <v>3598</v>
      </c>
      <c r="K995" s="31" t="s">
        <v>9438</v>
      </c>
      <c r="L995" s="33" t="b">
        <v>0</v>
      </c>
      <c r="M995" s="34">
        <v>44709.4465405093</v>
      </c>
      <c r="N995" s="31" t="s">
        <v>9369</v>
      </c>
      <c r="O995" s="1" t="s">
        <v>13966</v>
      </c>
    </row>
    <row r="996" spans="1:15" x14ac:dyDescent="0.25">
      <c r="A996" s="31" t="s">
        <v>11441</v>
      </c>
      <c r="B996" s="31" t="s">
        <v>9394</v>
      </c>
      <c r="C996" s="31" t="s">
        <v>11442</v>
      </c>
      <c r="D996" s="31" t="s">
        <v>9348</v>
      </c>
      <c r="E996" s="31"/>
      <c r="F996" s="31"/>
      <c r="G996" s="31"/>
      <c r="H996" s="32"/>
      <c r="I996" s="31" t="s">
        <v>9405</v>
      </c>
      <c r="J996" s="31" t="s">
        <v>3598</v>
      </c>
      <c r="K996" s="31" t="s">
        <v>9412</v>
      </c>
      <c r="L996" s="33" t="b">
        <v>0</v>
      </c>
      <c r="M996" s="34">
        <v>44704.339198113397</v>
      </c>
      <c r="N996" s="31" t="s">
        <v>9369</v>
      </c>
      <c r="O996" s="1" t="s">
        <v>6694</v>
      </c>
    </row>
    <row r="997" spans="1:15" x14ac:dyDescent="0.25">
      <c r="A997" s="31" t="s">
        <v>11443</v>
      </c>
      <c r="B997" s="31" t="s">
        <v>9389</v>
      </c>
      <c r="C997" s="31" t="s">
        <v>11444</v>
      </c>
      <c r="D997" s="31" t="s">
        <v>9348</v>
      </c>
      <c r="E997" s="31"/>
      <c r="F997" s="31"/>
      <c r="G997" s="31"/>
      <c r="H997" s="32"/>
      <c r="I997" s="31" t="s">
        <v>9391</v>
      </c>
      <c r="J997" s="31" t="s">
        <v>3598</v>
      </c>
      <c r="K997" s="31" t="s">
        <v>9392</v>
      </c>
      <c r="L997" s="33" t="b">
        <v>0</v>
      </c>
      <c r="M997" s="34">
        <v>44709.435718749999</v>
      </c>
      <c r="N997" s="31" t="s">
        <v>9369</v>
      </c>
      <c r="O997" s="1" t="s">
        <v>5137</v>
      </c>
    </row>
    <row r="998" spans="1:15" x14ac:dyDescent="0.25">
      <c r="A998" s="31" t="s">
        <v>11445</v>
      </c>
      <c r="B998" s="31" t="s">
        <v>9394</v>
      </c>
      <c r="C998" s="31" t="s">
        <v>11446</v>
      </c>
      <c r="D998" s="31" t="s">
        <v>9348</v>
      </c>
      <c r="E998" s="31"/>
      <c r="F998" s="31"/>
      <c r="G998" s="31"/>
      <c r="H998" s="32"/>
      <c r="I998" s="31" t="s">
        <v>9405</v>
      </c>
      <c r="J998" s="31" t="s">
        <v>3598</v>
      </c>
      <c r="K998" s="31" t="s">
        <v>9412</v>
      </c>
      <c r="L998" s="33" t="b">
        <v>0</v>
      </c>
      <c r="M998" s="34">
        <v>44704.338062118099</v>
      </c>
      <c r="N998" s="31" t="s">
        <v>9369</v>
      </c>
      <c r="O998" s="1" t="s">
        <v>13967</v>
      </c>
    </row>
    <row r="999" spans="1:15" x14ac:dyDescent="0.25">
      <c r="A999" s="31" t="s">
        <v>11447</v>
      </c>
      <c r="B999" s="31" t="s">
        <v>9385</v>
      </c>
      <c r="C999" s="31" t="s">
        <v>11448</v>
      </c>
      <c r="D999" s="31" t="s">
        <v>9344</v>
      </c>
      <c r="E999" s="31" t="s">
        <v>37</v>
      </c>
      <c r="F999" s="31"/>
      <c r="G999" s="31"/>
      <c r="H999" s="32">
        <v>60</v>
      </c>
      <c r="I999" s="31" t="s">
        <v>9377</v>
      </c>
      <c r="J999" s="31" t="s">
        <v>3801</v>
      </c>
      <c r="K999" s="31" t="s">
        <v>9450</v>
      </c>
      <c r="L999" s="33" t="b">
        <v>0</v>
      </c>
      <c r="M999" s="34">
        <v>44725.6086629282</v>
      </c>
      <c r="N999" s="31" t="s">
        <v>39</v>
      </c>
      <c r="O999" s="1" t="s">
        <v>6465</v>
      </c>
    </row>
    <row r="1000" spans="1:15" x14ac:dyDescent="0.25">
      <c r="A1000" s="31" t="s">
        <v>11449</v>
      </c>
      <c r="B1000" s="31" t="s">
        <v>9385</v>
      </c>
      <c r="C1000" s="31" t="s">
        <v>11450</v>
      </c>
      <c r="D1000" s="31" t="s">
        <v>9344</v>
      </c>
      <c r="E1000" s="31" t="s">
        <v>37</v>
      </c>
      <c r="F1000" s="31"/>
      <c r="G1000" s="31"/>
      <c r="H1000" s="32">
        <v>60</v>
      </c>
      <c r="I1000" s="31" t="s">
        <v>9361</v>
      </c>
      <c r="J1000" s="31" t="s">
        <v>3801</v>
      </c>
      <c r="K1000" s="31" t="s">
        <v>9387</v>
      </c>
      <c r="L1000" s="33" t="b">
        <v>0</v>
      </c>
      <c r="M1000" s="34">
        <v>44765.336697222199</v>
      </c>
      <c r="N1000" s="31" t="s">
        <v>39</v>
      </c>
      <c r="O1000" s="1" t="s">
        <v>13968</v>
      </c>
    </row>
    <row r="1001" spans="1:15" x14ac:dyDescent="0.25">
      <c r="A1001" s="31" t="s">
        <v>11451</v>
      </c>
      <c r="B1001" s="31" t="s">
        <v>9394</v>
      </c>
      <c r="C1001" s="31" t="s">
        <v>11452</v>
      </c>
      <c r="D1001" s="31" t="s">
        <v>9348</v>
      </c>
      <c r="E1001" s="31"/>
      <c r="F1001" s="31"/>
      <c r="G1001" s="31"/>
      <c r="H1001" s="32"/>
      <c r="I1001" s="31" t="s">
        <v>9405</v>
      </c>
      <c r="J1001" s="31" t="s">
        <v>3598</v>
      </c>
      <c r="K1001" s="31" t="s">
        <v>9412</v>
      </c>
      <c r="L1001" s="33" t="b">
        <v>0</v>
      </c>
      <c r="M1001" s="34">
        <v>44704.338459803199</v>
      </c>
      <c r="N1001" s="31" t="s">
        <v>9369</v>
      </c>
      <c r="O1001" s="1" t="s">
        <v>4920</v>
      </c>
    </row>
    <row r="1002" spans="1:15" x14ac:dyDescent="0.25">
      <c r="A1002" s="31" t="s">
        <v>11453</v>
      </c>
      <c r="B1002" s="31" t="s">
        <v>9385</v>
      </c>
      <c r="C1002" s="31" t="s">
        <v>11454</v>
      </c>
      <c r="D1002" s="31" t="s">
        <v>9344</v>
      </c>
      <c r="E1002" s="31" t="s">
        <v>37</v>
      </c>
      <c r="F1002" s="31"/>
      <c r="G1002" s="31"/>
      <c r="H1002" s="32">
        <v>60</v>
      </c>
      <c r="I1002" s="31" t="s">
        <v>9361</v>
      </c>
      <c r="J1002" s="31" t="s">
        <v>3801</v>
      </c>
      <c r="K1002" s="31" t="s">
        <v>9650</v>
      </c>
      <c r="L1002" s="33" t="b">
        <v>0</v>
      </c>
      <c r="M1002" s="34">
        <v>44749.682796030102</v>
      </c>
      <c r="N1002" s="31" t="s">
        <v>39</v>
      </c>
      <c r="O1002" s="1" t="s">
        <v>5400</v>
      </c>
    </row>
    <row r="1003" spans="1:15" x14ac:dyDescent="0.25">
      <c r="A1003" s="31" t="s">
        <v>11455</v>
      </c>
      <c r="B1003" s="31" t="s">
        <v>9385</v>
      </c>
      <c r="C1003" s="31" t="s">
        <v>11456</v>
      </c>
      <c r="D1003" s="31" t="s">
        <v>9344</v>
      </c>
      <c r="E1003" s="31" t="s">
        <v>37</v>
      </c>
      <c r="F1003" s="31"/>
      <c r="G1003" s="31"/>
      <c r="H1003" s="32">
        <v>60</v>
      </c>
      <c r="I1003" s="31" t="s">
        <v>9382</v>
      </c>
      <c r="J1003" s="31" t="s">
        <v>3801</v>
      </c>
      <c r="K1003" s="31" t="s">
        <v>9841</v>
      </c>
      <c r="L1003" s="33" t="b">
        <v>0</v>
      </c>
      <c r="M1003" s="34">
        <v>44765.362659340302</v>
      </c>
      <c r="N1003" s="31" t="s">
        <v>39</v>
      </c>
      <c r="O1003" s="1" t="s">
        <v>5759</v>
      </c>
    </row>
    <row r="1004" spans="1:15" x14ac:dyDescent="0.25">
      <c r="A1004" s="31" t="s">
        <v>11457</v>
      </c>
      <c r="B1004" s="31" t="s">
        <v>9385</v>
      </c>
      <c r="C1004" s="31" t="s">
        <v>11458</v>
      </c>
      <c r="D1004" s="31" t="s">
        <v>9344</v>
      </c>
      <c r="E1004" s="31" t="s">
        <v>37</v>
      </c>
      <c r="F1004" s="31"/>
      <c r="G1004" s="31"/>
      <c r="H1004" s="32">
        <v>60</v>
      </c>
      <c r="I1004" s="31" t="s">
        <v>9377</v>
      </c>
      <c r="J1004" s="31" t="s">
        <v>3801</v>
      </c>
      <c r="K1004" s="31" t="s">
        <v>9563</v>
      </c>
      <c r="L1004" s="33" t="b">
        <v>0</v>
      </c>
      <c r="M1004" s="34">
        <v>44719.771379664402</v>
      </c>
      <c r="N1004" s="31" t="s">
        <v>39</v>
      </c>
      <c r="O1004" s="1" t="s">
        <v>13969</v>
      </c>
    </row>
    <row r="1005" spans="1:15" x14ac:dyDescent="0.25">
      <c r="A1005" s="31" t="s">
        <v>11459</v>
      </c>
      <c r="B1005" s="31" t="s">
        <v>9394</v>
      </c>
      <c r="C1005" s="31" t="s">
        <v>11460</v>
      </c>
      <c r="D1005" s="31" t="s">
        <v>9348</v>
      </c>
      <c r="E1005" s="31"/>
      <c r="F1005" s="31"/>
      <c r="G1005" s="31"/>
      <c r="H1005" s="32"/>
      <c r="I1005" s="31" t="s">
        <v>9405</v>
      </c>
      <c r="J1005" s="31" t="s">
        <v>3598</v>
      </c>
      <c r="K1005" s="31" t="s">
        <v>9529</v>
      </c>
      <c r="L1005" s="33" t="b">
        <v>0</v>
      </c>
      <c r="M1005" s="34">
        <v>44704.6040613773</v>
      </c>
      <c r="N1005" s="31" t="s">
        <v>9369</v>
      </c>
      <c r="O1005" s="1" t="s">
        <v>13970</v>
      </c>
    </row>
    <row r="1006" spans="1:15" x14ac:dyDescent="0.25">
      <c r="A1006" s="31" t="s">
        <v>11461</v>
      </c>
      <c r="B1006" s="31" t="s">
        <v>9385</v>
      </c>
      <c r="C1006" s="31" t="s">
        <v>11462</v>
      </c>
      <c r="D1006" s="31" t="s">
        <v>9344</v>
      </c>
      <c r="E1006" s="31" t="s">
        <v>37</v>
      </c>
      <c r="F1006" s="31"/>
      <c r="G1006" s="31"/>
      <c r="H1006" s="32">
        <v>60</v>
      </c>
      <c r="I1006" s="31" t="s">
        <v>9377</v>
      </c>
      <c r="J1006" s="31" t="s">
        <v>3801</v>
      </c>
      <c r="K1006" s="31" t="s">
        <v>9567</v>
      </c>
      <c r="L1006" s="33" t="b">
        <v>0</v>
      </c>
      <c r="M1006" s="34">
        <v>44750.359331099498</v>
      </c>
      <c r="N1006" s="31" t="s">
        <v>39</v>
      </c>
      <c r="O1006" s="1" t="s">
        <v>13971</v>
      </c>
    </row>
    <row r="1007" spans="1:15" x14ac:dyDescent="0.25">
      <c r="A1007" s="31" t="s">
        <v>11463</v>
      </c>
      <c r="B1007" s="31" t="s">
        <v>9394</v>
      </c>
      <c r="C1007" s="31" t="s">
        <v>11464</v>
      </c>
      <c r="D1007" s="31" t="s">
        <v>9348</v>
      </c>
      <c r="E1007" s="31"/>
      <c r="F1007" s="31"/>
      <c r="G1007" s="31"/>
      <c r="H1007" s="32"/>
      <c r="I1007" s="31" t="s">
        <v>9391</v>
      </c>
      <c r="J1007" s="31" t="s">
        <v>3598</v>
      </c>
      <c r="K1007" s="31" t="s">
        <v>9396</v>
      </c>
      <c r="L1007" s="33" t="b">
        <v>0</v>
      </c>
      <c r="M1007" s="34">
        <v>44707.485255439802</v>
      </c>
      <c r="N1007" s="31" t="s">
        <v>9369</v>
      </c>
      <c r="O1007" s="1" t="s">
        <v>13972</v>
      </c>
    </row>
    <row r="1008" spans="1:15" x14ac:dyDescent="0.25">
      <c r="A1008" s="31" t="s">
        <v>11465</v>
      </c>
      <c r="B1008" s="31" t="s">
        <v>11466</v>
      </c>
      <c r="C1008" s="31" t="s">
        <v>11467</v>
      </c>
      <c r="D1008" s="31" t="s">
        <v>9381</v>
      </c>
      <c r="E1008" s="31"/>
      <c r="F1008" s="31"/>
      <c r="G1008" s="31"/>
      <c r="H1008" s="32"/>
      <c r="I1008" s="31"/>
      <c r="J1008" s="31"/>
      <c r="K1008" s="31"/>
      <c r="L1008" s="33" t="b">
        <v>0</v>
      </c>
      <c r="M1008" s="34">
        <v>45052.648977580997</v>
      </c>
      <c r="N1008" s="31" t="s">
        <v>39</v>
      </c>
      <c r="O1008" s="1" t="s">
        <v>13973</v>
      </c>
    </row>
    <row r="1009" spans="1:15" x14ac:dyDescent="0.25">
      <c r="A1009" s="31" t="s">
        <v>11468</v>
      </c>
      <c r="B1009" s="31" t="s">
        <v>9385</v>
      </c>
      <c r="C1009" s="31" t="s">
        <v>11469</v>
      </c>
      <c r="D1009" s="31" t="s">
        <v>9344</v>
      </c>
      <c r="E1009" s="31" t="s">
        <v>37</v>
      </c>
      <c r="F1009" s="31"/>
      <c r="G1009" s="31"/>
      <c r="H1009" s="32">
        <v>60</v>
      </c>
      <c r="I1009" s="31" t="s">
        <v>9361</v>
      </c>
      <c r="J1009" s="31" t="s">
        <v>3801</v>
      </c>
      <c r="K1009" s="31" t="s">
        <v>9387</v>
      </c>
      <c r="L1009" s="33" t="b">
        <v>0</v>
      </c>
      <c r="M1009" s="34">
        <v>44749.686264120399</v>
      </c>
      <c r="N1009" s="31" t="s">
        <v>39</v>
      </c>
      <c r="O1009" s="1" t="s">
        <v>13974</v>
      </c>
    </row>
    <row r="1010" spans="1:15" x14ac:dyDescent="0.25">
      <c r="A1010" s="31" t="s">
        <v>11470</v>
      </c>
      <c r="B1010" s="31" t="s">
        <v>9385</v>
      </c>
      <c r="C1010" s="31" t="s">
        <v>11471</v>
      </c>
      <c r="D1010" s="31" t="s">
        <v>9344</v>
      </c>
      <c r="E1010" s="31" t="s">
        <v>37</v>
      </c>
      <c r="F1010" s="31"/>
      <c r="G1010" s="31"/>
      <c r="H1010" s="32">
        <v>60</v>
      </c>
      <c r="I1010" s="31" t="s">
        <v>9446</v>
      </c>
      <c r="J1010" s="31" t="s">
        <v>3801</v>
      </c>
      <c r="K1010" s="31" t="s">
        <v>9373</v>
      </c>
      <c r="L1010" s="33" t="b">
        <v>0</v>
      </c>
      <c r="M1010" s="34">
        <v>44725.439946099497</v>
      </c>
      <c r="N1010" s="31" t="s">
        <v>39</v>
      </c>
      <c r="O1010" s="1" t="s">
        <v>6209</v>
      </c>
    </row>
    <row r="1011" spans="1:15" x14ac:dyDescent="0.25">
      <c r="A1011" s="31" t="s">
        <v>11472</v>
      </c>
      <c r="B1011" s="31" t="s">
        <v>9394</v>
      </c>
      <c r="C1011" s="31" t="s">
        <v>11473</v>
      </c>
      <c r="D1011" s="31" t="s">
        <v>9348</v>
      </c>
      <c r="E1011" s="31"/>
      <c r="F1011" s="31"/>
      <c r="G1011" s="31"/>
      <c r="H1011" s="32"/>
      <c r="I1011" s="31" t="s">
        <v>9399</v>
      </c>
      <c r="J1011" s="31" t="s">
        <v>3598</v>
      </c>
      <c r="K1011" s="31" t="s">
        <v>9400</v>
      </c>
      <c r="L1011" s="33" t="b">
        <v>0</v>
      </c>
      <c r="M1011" s="34">
        <v>44707.633729282403</v>
      </c>
      <c r="N1011" s="31" t="s">
        <v>9369</v>
      </c>
      <c r="O1011" s="1" t="s">
        <v>6706</v>
      </c>
    </row>
    <row r="1012" spans="1:15" x14ac:dyDescent="0.25">
      <c r="A1012" s="31" t="s">
        <v>11474</v>
      </c>
      <c r="B1012" s="31" t="s">
        <v>9385</v>
      </c>
      <c r="C1012" s="31" t="s">
        <v>11475</v>
      </c>
      <c r="D1012" s="31" t="s">
        <v>9344</v>
      </c>
      <c r="E1012" s="31" t="s">
        <v>37</v>
      </c>
      <c r="F1012" s="31"/>
      <c r="G1012" s="31"/>
      <c r="H1012" s="32">
        <v>60</v>
      </c>
      <c r="I1012" s="31" t="s">
        <v>9446</v>
      </c>
      <c r="J1012" s="31" t="s">
        <v>3801</v>
      </c>
      <c r="K1012" s="31" t="s">
        <v>9373</v>
      </c>
      <c r="L1012" s="33" t="b">
        <v>0</v>
      </c>
      <c r="M1012" s="34">
        <v>44714.640967858802</v>
      </c>
      <c r="N1012" s="31" t="s">
        <v>39</v>
      </c>
      <c r="O1012" s="1" t="s">
        <v>5600</v>
      </c>
    </row>
    <row r="1013" spans="1:15" x14ac:dyDescent="0.25">
      <c r="A1013" s="31" t="s">
        <v>11476</v>
      </c>
      <c r="B1013" s="31" t="s">
        <v>9419</v>
      </c>
      <c r="C1013" s="31" t="s">
        <v>11477</v>
      </c>
      <c r="D1013" s="31" t="s">
        <v>9344</v>
      </c>
      <c r="E1013" s="31" t="s">
        <v>37</v>
      </c>
      <c r="F1013" s="31"/>
      <c r="G1013" s="31"/>
      <c r="H1013" s="32">
        <v>60</v>
      </c>
      <c r="I1013" s="31" t="s">
        <v>9382</v>
      </c>
      <c r="J1013" s="31" t="s">
        <v>3801</v>
      </c>
      <c r="K1013" s="31" t="s">
        <v>9421</v>
      </c>
      <c r="L1013" s="33" t="b">
        <v>0</v>
      </c>
      <c r="M1013" s="34">
        <v>44714.701518402799</v>
      </c>
      <c r="N1013" s="31" t="s">
        <v>39</v>
      </c>
      <c r="O1013" s="1" t="s">
        <v>4444</v>
      </c>
    </row>
    <row r="1014" spans="1:15" x14ac:dyDescent="0.25">
      <c r="A1014" s="31" t="s">
        <v>11478</v>
      </c>
      <c r="B1014" s="31" t="s">
        <v>9385</v>
      </c>
      <c r="C1014" s="31" t="s">
        <v>11479</v>
      </c>
      <c r="D1014" s="31" t="s">
        <v>9344</v>
      </c>
      <c r="E1014" s="31" t="s">
        <v>37</v>
      </c>
      <c r="F1014" s="31"/>
      <c r="G1014" s="31"/>
      <c r="H1014" s="32">
        <v>60</v>
      </c>
      <c r="I1014" s="31" t="s">
        <v>9446</v>
      </c>
      <c r="J1014" s="31" t="s">
        <v>3801</v>
      </c>
      <c r="K1014" s="31" t="s">
        <v>9373</v>
      </c>
      <c r="L1014" s="33" t="b">
        <v>0</v>
      </c>
      <c r="M1014" s="34">
        <v>44715.750086956003</v>
      </c>
      <c r="N1014" s="31" t="s">
        <v>39</v>
      </c>
      <c r="O1014" s="1" t="s">
        <v>5583</v>
      </c>
    </row>
    <row r="1015" spans="1:15" x14ac:dyDescent="0.25">
      <c r="A1015" s="31" t="s">
        <v>11480</v>
      </c>
      <c r="B1015" s="31" t="s">
        <v>9385</v>
      </c>
      <c r="C1015" s="31" t="s">
        <v>11481</v>
      </c>
      <c r="D1015" s="31" t="s">
        <v>9344</v>
      </c>
      <c r="E1015" s="31" t="s">
        <v>37</v>
      </c>
      <c r="F1015" s="31"/>
      <c r="G1015" s="31"/>
      <c r="H1015" s="32">
        <v>60</v>
      </c>
      <c r="I1015" s="31" t="s">
        <v>9361</v>
      </c>
      <c r="J1015" s="31" t="s">
        <v>3801</v>
      </c>
      <c r="K1015" s="31" t="s">
        <v>9387</v>
      </c>
      <c r="L1015" s="33" t="b">
        <v>0</v>
      </c>
      <c r="M1015" s="34">
        <v>44765.335379895798</v>
      </c>
      <c r="N1015" s="31" t="s">
        <v>39</v>
      </c>
      <c r="O1015" s="1" t="s">
        <v>6551</v>
      </c>
    </row>
    <row r="1016" spans="1:15" x14ac:dyDescent="0.25">
      <c r="A1016" s="31" t="s">
        <v>11482</v>
      </c>
      <c r="B1016" s="31" t="s">
        <v>9385</v>
      </c>
      <c r="C1016" s="31" t="s">
        <v>11483</v>
      </c>
      <c r="D1016" s="31" t="s">
        <v>9344</v>
      </c>
      <c r="E1016" s="31" t="s">
        <v>37</v>
      </c>
      <c r="F1016" s="31"/>
      <c r="G1016" s="31"/>
      <c r="H1016" s="32">
        <v>60</v>
      </c>
      <c r="I1016" s="31" t="s">
        <v>9361</v>
      </c>
      <c r="J1016" s="31" t="s">
        <v>3801</v>
      </c>
      <c r="K1016" s="31" t="s">
        <v>9387</v>
      </c>
      <c r="L1016" s="33" t="b">
        <v>0</v>
      </c>
      <c r="M1016" s="34">
        <v>44750.6146848032</v>
      </c>
      <c r="N1016" s="31" t="s">
        <v>39</v>
      </c>
      <c r="O1016" s="1" t="s">
        <v>13975</v>
      </c>
    </row>
    <row r="1017" spans="1:15" x14ac:dyDescent="0.25">
      <c r="A1017" s="31" t="s">
        <v>11484</v>
      </c>
      <c r="B1017" s="31" t="s">
        <v>9394</v>
      </c>
      <c r="C1017" s="31" t="s">
        <v>11485</v>
      </c>
      <c r="D1017" s="31" t="s">
        <v>9348</v>
      </c>
      <c r="E1017" s="31"/>
      <c r="F1017" s="31"/>
      <c r="G1017" s="31"/>
      <c r="H1017" s="32"/>
      <c r="I1017" s="31" t="s">
        <v>9391</v>
      </c>
      <c r="J1017" s="31" t="s">
        <v>3598</v>
      </c>
      <c r="K1017" s="31" t="s">
        <v>9466</v>
      </c>
      <c r="L1017" s="33" t="b">
        <v>0</v>
      </c>
      <c r="M1017" s="34">
        <v>44707.3253829514</v>
      </c>
      <c r="N1017" s="31" t="s">
        <v>9369</v>
      </c>
      <c r="O1017" s="1" t="s">
        <v>13976</v>
      </c>
    </row>
    <row r="1018" spans="1:15" x14ac:dyDescent="0.25">
      <c r="A1018" s="31" t="s">
        <v>11486</v>
      </c>
      <c r="B1018" s="31" t="s">
        <v>9385</v>
      </c>
      <c r="C1018" s="31" t="s">
        <v>11487</v>
      </c>
      <c r="D1018" s="31" t="s">
        <v>9344</v>
      </c>
      <c r="E1018" s="31" t="s">
        <v>37</v>
      </c>
      <c r="F1018" s="31"/>
      <c r="G1018" s="31"/>
      <c r="H1018" s="32">
        <v>60</v>
      </c>
      <c r="I1018" s="31" t="s">
        <v>9361</v>
      </c>
      <c r="J1018" s="31" t="s">
        <v>3801</v>
      </c>
      <c r="K1018" s="31" t="s">
        <v>9387</v>
      </c>
      <c r="L1018" s="33" t="b">
        <v>0</v>
      </c>
      <c r="M1018" s="34">
        <v>44749.689141319403</v>
      </c>
      <c r="N1018" s="31" t="s">
        <v>39</v>
      </c>
      <c r="O1018" s="1" t="s">
        <v>13977</v>
      </c>
    </row>
    <row r="1019" spans="1:15" x14ac:dyDescent="0.25">
      <c r="A1019" s="31" t="s">
        <v>11488</v>
      </c>
      <c r="B1019" s="31" t="s">
        <v>9394</v>
      </c>
      <c r="C1019" s="31" t="s">
        <v>11489</v>
      </c>
      <c r="D1019" s="31" t="s">
        <v>9348</v>
      </c>
      <c r="E1019" s="31"/>
      <c r="F1019" s="31"/>
      <c r="G1019" s="31"/>
      <c r="H1019" s="32"/>
      <c r="I1019" s="31" t="s">
        <v>9391</v>
      </c>
      <c r="J1019" s="31" t="s">
        <v>3598</v>
      </c>
      <c r="K1019" s="31" t="s">
        <v>9466</v>
      </c>
      <c r="L1019" s="33" t="b">
        <v>0</v>
      </c>
      <c r="M1019" s="34">
        <v>44707.327595717601</v>
      </c>
      <c r="N1019" s="31" t="s">
        <v>9369</v>
      </c>
      <c r="O1019" s="1" t="s">
        <v>13978</v>
      </c>
    </row>
    <row r="1020" spans="1:15" x14ac:dyDescent="0.25">
      <c r="A1020" s="31" t="s">
        <v>11490</v>
      </c>
      <c r="B1020" s="31" t="s">
        <v>9394</v>
      </c>
      <c r="C1020" s="31" t="s">
        <v>11491</v>
      </c>
      <c r="D1020" s="31" t="s">
        <v>9348</v>
      </c>
      <c r="E1020" s="31"/>
      <c r="F1020" s="31"/>
      <c r="G1020" s="31"/>
      <c r="H1020" s="32"/>
      <c r="I1020" s="31" t="s">
        <v>9405</v>
      </c>
      <c r="J1020" s="31" t="s">
        <v>3598</v>
      </c>
      <c r="K1020" s="31" t="s">
        <v>9412</v>
      </c>
      <c r="L1020" s="33" t="b">
        <v>0</v>
      </c>
      <c r="M1020" s="34">
        <v>44704.338786574102</v>
      </c>
      <c r="N1020" s="31" t="s">
        <v>9369</v>
      </c>
      <c r="O1020" s="1" t="s">
        <v>13979</v>
      </c>
    </row>
    <row r="1021" spans="1:15" x14ac:dyDescent="0.25">
      <c r="A1021" s="31" t="s">
        <v>11492</v>
      </c>
      <c r="B1021" s="31" t="s">
        <v>9394</v>
      </c>
      <c r="C1021" s="31" t="s">
        <v>11493</v>
      </c>
      <c r="D1021" s="31" t="s">
        <v>9348</v>
      </c>
      <c r="E1021" s="31"/>
      <c r="F1021" s="31"/>
      <c r="G1021" s="31"/>
      <c r="H1021" s="32"/>
      <c r="I1021" s="31" t="s">
        <v>9405</v>
      </c>
      <c r="J1021" s="31" t="s">
        <v>3598</v>
      </c>
      <c r="K1021" s="31" t="s">
        <v>9426</v>
      </c>
      <c r="L1021" s="33" t="b">
        <v>0</v>
      </c>
      <c r="M1021" s="34">
        <v>44704.391300080999</v>
      </c>
      <c r="N1021" s="31" t="s">
        <v>9369</v>
      </c>
      <c r="O1021" s="1" t="s">
        <v>5452</v>
      </c>
    </row>
    <row r="1022" spans="1:15" x14ac:dyDescent="0.25">
      <c r="A1022" s="31" t="s">
        <v>11494</v>
      </c>
      <c r="B1022" s="31" t="s">
        <v>9385</v>
      </c>
      <c r="C1022" s="31" t="s">
        <v>11495</v>
      </c>
      <c r="D1022" s="31" t="s">
        <v>9344</v>
      </c>
      <c r="E1022" s="31" t="s">
        <v>37</v>
      </c>
      <c r="F1022" s="31"/>
      <c r="G1022" s="31"/>
      <c r="H1022" s="32">
        <v>60</v>
      </c>
      <c r="I1022" s="31" t="s">
        <v>9446</v>
      </c>
      <c r="J1022" s="31" t="s">
        <v>3801</v>
      </c>
      <c r="K1022" s="31" t="s">
        <v>9373</v>
      </c>
      <c r="L1022" s="33" t="b">
        <v>0</v>
      </c>
      <c r="M1022" s="34">
        <v>44750.386314502299</v>
      </c>
      <c r="N1022" s="31" t="s">
        <v>39</v>
      </c>
      <c r="O1022" s="1" t="s">
        <v>13980</v>
      </c>
    </row>
    <row r="1023" spans="1:15" x14ac:dyDescent="0.25">
      <c r="A1023" s="31" t="s">
        <v>11496</v>
      </c>
      <c r="B1023" s="31" t="s">
        <v>9394</v>
      </c>
      <c r="C1023" s="31" t="s">
        <v>11497</v>
      </c>
      <c r="D1023" s="31" t="s">
        <v>9348</v>
      </c>
      <c r="E1023" s="31"/>
      <c r="F1023" s="31"/>
      <c r="G1023" s="31"/>
      <c r="H1023" s="32"/>
      <c r="I1023" s="31" t="s">
        <v>9399</v>
      </c>
      <c r="J1023" s="31" t="s">
        <v>3598</v>
      </c>
      <c r="K1023" s="31" t="s">
        <v>9523</v>
      </c>
      <c r="L1023" s="33" t="b">
        <v>0</v>
      </c>
      <c r="M1023" s="34">
        <v>44704.653084756901</v>
      </c>
      <c r="N1023" s="31" t="s">
        <v>9369</v>
      </c>
      <c r="O1023" s="1" t="s">
        <v>399</v>
      </c>
    </row>
    <row r="1024" spans="1:15" x14ac:dyDescent="0.25">
      <c r="A1024" s="31" t="s">
        <v>11498</v>
      </c>
      <c r="B1024" s="31" t="s">
        <v>9394</v>
      </c>
      <c r="C1024" s="31" t="s">
        <v>11499</v>
      </c>
      <c r="D1024" s="31" t="s">
        <v>9348</v>
      </c>
      <c r="E1024" s="31"/>
      <c r="F1024" s="31"/>
      <c r="G1024" s="31"/>
      <c r="H1024" s="32"/>
      <c r="I1024" s="31" t="s">
        <v>9405</v>
      </c>
      <c r="J1024" s="31" t="s">
        <v>3598</v>
      </c>
      <c r="K1024" s="31" t="s">
        <v>9426</v>
      </c>
      <c r="L1024" s="33" t="b">
        <v>0</v>
      </c>
      <c r="M1024" s="34">
        <v>44704.391661770802</v>
      </c>
      <c r="N1024" s="31" t="s">
        <v>9369</v>
      </c>
      <c r="O1024" s="1" t="s">
        <v>4944</v>
      </c>
    </row>
    <row r="1025" spans="1:15" x14ac:dyDescent="0.25">
      <c r="A1025" s="31" t="s">
        <v>11500</v>
      </c>
      <c r="B1025" s="31" t="s">
        <v>9394</v>
      </c>
      <c r="C1025" s="31" t="s">
        <v>11501</v>
      </c>
      <c r="D1025" s="31" t="s">
        <v>9348</v>
      </c>
      <c r="E1025" s="31"/>
      <c r="F1025" s="31"/>
      <c r="G1025" s="31"/>
      <c r="H1025" s="32"/>
      <c r="I1025" s="31" t="s">
        <v>9391</v>
      </c>
      <c r="J1025" s="31" t="s">
        <v>3598</v>
      </c>
      <c r="K1025" s="31" t="s">
        <v>9466</v>
      </c>
      <c r="L1025" s="33" t="b">
        <v>0</v>
      </c>
      <c r="M1025" s="34">
        <v>44707.325717361098</v>
      </c>
      <c r="N1025" s="31" t="s">
        <v>9369</v>
      </c>
      <c r="O1025" s="1" t="s">
        <v>4936</v>
      </c>
    </row>
    <row r="1026" spans="1:15" x14ac:dyDescent="0.25">
      <c r="A1026" s="31" t="s">
        <v>11502</v>
      </c>
      <c r="B1026" s="31" t="s">
        <v>9385</v>
      </c>
      <c r="C1026" s="31" t="s">
        <v>11503</v>
      </c>
      <c r="D1026" s="31" t="s">
        <v>9344</v>
      </c>
      <c r="E1026" s="31" t="s">
        <v>37</v>
      </c>
      <c r="F1026" s="31"/>
      <c r="G1026" s="31"/>
      <c r="H1026" s="32">
        <v>60</v>
      </c>
      <c r="I1026" s="31" t="s">
        <v>9377</v>
      </c>
      <c r="J1026" s="31" t="s">
        <v>3801</v>
      </c>
      <c r="K1026" s="31" t="s">
        <v>9563</v>
      </c>
      <c r="L1026" s="33" t="b">
        <v>0</v>
      </c>
      <c r="M1026" s="34">
        <v>44716.494866284702</v>
      </c>
      <c r="N1026" s="31" t="s">
        <v>39</v>
      </c>
      <c r="O1026" s="1" t="s">
        <v>7731</v>
      </c>
    </row>
    <row r="1027" spans="1:15" x14ac:dyDescent="0.25">
      <c r="A1027" s="31" t="s">
        <v>11504</v>
      </c>
      <c r="B1027" s="31" t="s">
        <v>9371</v>
      </c>
      <c r="C1027" s="31" t="s">
        <v>11505</v>
      </c>
      <c r="D1027" s="31" t="s">
        <v>9344</v>
      </c>
      <c r="E1027" s="31" t="s">
        <v>37</v>
      </c>
      <c r="F1027" s="31"/>
      <c r="G1027" s="31"/>
      <c r="H1027" s="32">
        <v>60</v>
      </c>
      <c r="I1027" s="31" t="s">
        <v>9446</v>
      </c>
      <c r="J1027" s="31" t="s">
        <v>3801</v>
      </c>
      <c r="K1027" s="31" t="s">
        <v>9516</v>
      </c>
      <c r="L1027" s="33" t="b">
        <v>0</v>
      </c>
      <c r="M1027" s="34">
        <v>44749.628607326398</v>
      </c>
      <c r="N1027" s="31" t="s">
        <v>39</v>
      </c>
      <c r="O1027" s="1" t="s">
        <v>5615</v>
      </c>
    </row>
    <row r="1028" spans="1:15" x14ac:dyDescent="0.25">
      <c r="A1028" s="31" t="s">
        <v>11506</v>
      </c>
      <c r="B1028" s="31" t="s">
        <v>9385</v>
      </c>
      <c r="C1028" s="31" t="s">
        <v>11507</v>
      </c>
      <c r="D1028" s="31" t="s">
        <v>9344</v>
      </c>
      <c r="E1028" s="31" t="s">
        <v>37</v>
      </c>
      <c r="F1028" s="31"/>
      <c r="G1028" s="31"/>
      <c r="H1028" s="32">
        <v>60</v>
      </c>
      <c r="I1028" s="31" t="s">
        <v>9361</v>
      </c>
      <c r="J1028" s="31" t="s">
        <v>3801</v>
      </c>
      <c r="K1028" s="31" t="s">
        <v>9963</v>
      </c>
      <c r="L1028" s="33" t="b">
        <v>0</v>
      </c>
      <c r="M1028" s="34">
        <v>44750.350699768504</v>
      </c>
      <c r="N1028" s="31" t="s">
        <v>39</v>
      </c>
      <c r="O1028" s="1" t="s">
        <v>4170</v>
      </c>
    </row>
    <row r="1029" spans="1:15" x14ac:dyDescent="0.25">
      <c r="A1029" s="31" t="s">
        <v>11508</v>
      </c>
      <c r="B1029" s="31" t="s">
        <v>9385</v>
      </c>
      <c r="C1029" s="31" t="s">
        <v>5764</v>
      </c>
      <c r="D1029" s="31" t="s">
        <v>9344</v>
      </c>
      <c r="E1029" s="31" t="s">
        <v>37</v>
      </c>
      <c r="F1029" s="31"/>
      <c r="G1029" s="31"/>
      <c r="H1029" s="32">
        <v>60</v>
      </c>
      <c r="I1029" s="31" t="s">
        <v>9361</v>
      </c>
      <c r="J1029" s="31" t="s">
        <v>3801</v>
      </c>
      <c r="K1029" s="31" t="s">
        <v>9387</v>
      </c>
      <c r="L1029" s="33" t="b">
        <v>0</v>
      </c>
      <c r="M1029" s="34">
        <v>44749.637733020798</v>
      </c>
      <c r="N1029" s="31" t="s">
        <v>39</v>
      </c>
      <c r="O1029" s="1" t="s">
        <v>5763</v>
      </c>
    </row>
    <row r="1030" spans="1:15" x14ac:dyDescent="0.25">
      <c r="A1030" s="31" t="s">
        <v>11509</v>
      </c>
      <c r="B1030" s="31" t="s">
        <v>9394</v>
      </c>
      <c r="C1030" s="31" t="s">
        <v>11510</v>
      </c>
      <c r="D1030" s="31" t="s">
        <v>9348</v>
      </c>
      <c r="E1030" s="31"/>
      <c r="F1030" s="31"/>
      <c r="G1030" s="31"/>
      <c r="H1030" s="32"/>
      <c r="I1030" s="31" t="s">
        <v>9405</v>
      </c>
      <c r="J1030" s="31" t="s">
        <v>3598</v>
      </c>
      <c r="K1030" s="31" t="s">
        <v>9469</v>
      </c>
      <c r="L1030" s="33" t="b">
        <v>0</v>
      </c>
      <c r="M1030" s="34">
        <v>44704.560330821798</v>
      </c>
      <c r="N1030" s="31" t="s">
        <v>9369</v>
      </c>
      <c r="O1030" s="1" t="s">
        <v>7348</v>
      </c>
    </row>
    <row r="1031" spans="1:15" x14ac:dyDescent="0.25">
      <c r="A1031" s="31" t="s">
        <v>11511</v>
      </c>
      <c r="B1031" s="31" t="s">
        <v>9385</v>
      </c>
      <c r="C1031" s="31" t="s">
        <v>11512</v>
      </c>
      <c r="D1031" s="31" t="s">
        <v>9344</v>
      </c>
      <c r="E1031" s="31" t="s">
        <v>37</v>
      </c>
      <c r="F1031" s="31"/>
      <c r="G1031" s="31"/>
      <c r="H1031" s="32">
        <v>60</v>
      </c>
      <c r="I1031" s="31" t="s">
        <v>9361</v>
      </c>
      <c r="J1031" s="31" t="s">
        <v>3801</v>
      </c>
      <c r="K1031" s="31" t="s">
        <v>9387</v>
      </c>
      <c r="L1031" s="33" t="b">
        <v>0</v>
      </c>
      <c r="M1031" s="34">
        <v>44755.649324039397</v>
      </c>
      <c r="N1031" s="31" t="s">
        <v>39</v>
      </c>
      <c r="O1031" s="1" t="s">
        <v>13981</v>
      </c>
    </row>
    <row r="1032" spans="1:15" x14ac:dyDescent="0.25">
      <c r="A1032" s="31" t="s">
        <v>11513</v>
      </c>
      <c r="B1032" s="31" t="s">
        <v>9419</v>
      </c>
      <c r="C1032" s="31" t="s">
        <v>11514</v>
      </c>
      <c r="D1032" s="31" t="s">
        <v>9344</v>
      </c>
      <c r="E1032" s="31" t="s">
        <v>37</v>
      </c>
      <c r="F1032" s="31"/>
      <c r="G1032" s="31"/>
      <c r="H1032" s="32">
        <v>60</v>
      </c>
      <c r="I1032" s="31" t="s">
        <v>9382</v>
      </c>
      <c r="J1032" s="31" t="s">
        <v>3801</v>
      </c>
      <c r="K1032" s="31" t="s">
        <v>10122</v>
      </c>
      <c r="L1032" s="33" t="b">
        <v>0</v>
      </c>
      <c r="M1032" s="34">
        <v>44784.3976462153</v>
      </c>
      <c r="N1032" s="31" t="s">
        <v>39</v>
      </c>
      <c r="O1032" s="1" t="s">
        <v>4753</v>
      </c>
    </row>
    <row r="1033" spans="1:15" x14ac:dyDescent="0.25">
      <c r="A1033" s="31" t="s">
        <v>11515</v>
      </c>
      <c r="B1033" s="31" t="s">
        <v>9385</v>
      </c>
      <c r="C1033" s="31" t="s">
        <v>11516</v>
      </c>
      <c r="D1033" s="31" t="s">
        <v>9344</v>
      </c>
      <c r="E1033" s="31" t="s">
        <v>37</v>
      </c>
      <c r="F1033" s="31"/>
      <c r="G1033" s="31"/>
      <c r="H1033" s="32">
        <v>60</v>
      </c>
      <c r="I1033" s="31" t="s">
        <v>9446</v>
      </c>
      <c r="J1033" s="31" t="s">
        <v>3801</v>
      </c>
      <c r="K1033" s="31" t="s">
        <v>9373</v>
      </c>
      <c r="L1033" s="33" t="b">
        <v>0</v>
      </c>
      <c r="M1033" s="34">
        <v>44715.7949934028</v>
      </c>
      <c r="N1033" s="31" t="s">
        <v>39</v>
      </c>
      <c r="O1033" s="1" t="s">
        <v>6592</v>
      </c>
    </row>
    <row r="1034" spans="1:15" x14ac:dyDescent="0.25">
      <c r="A1034" s="31" t="s">
        <v>11517</v>
      </c>
      <c r="B1034" s="31" t="s">
        <v>9394</v>
      </c>
      <c r="C1034" s="31" t="s">
        <v>11518</v>
      </c>
      <c r="D1034" s="31" t="s">
        <v>9348</v>
      </c>
      <c r="E1034" s="31"/>
      <c r="F1034" s="31"/>
      <c r="G1034" s="31"/>
      <c r="H1034" s="32"/>
      <c r="I1034" s="31" t="s">
        <v>9399</v>
      </c>
      <c r="J1034" s="31" t="s">
        <v>3598</v>
      </c>
      <c r="K1034" s="31" t="s">
        <v>9913</v>
      </c>
      <c r="L1034" s="33" t="b">
        <v>0</v>
      </c>
      <c r="M1034" s="34">
        <v>44704.584484919003</v>
      </c>
      <c r="N1034" s="31" t="s">
        <v>9369</v>
      </c>
      <c r="O1034" s="1" t="s">
        <v>13982</v>
      </c>
    </row>
    <row r="1035" spans="1:15" x14ac:dyDescent="0.25">
      <c r="A1035" s="31" t="s">
        <v>11519</v>
      </c>
      <c r="B1035" s="31" t="s">
        <v>9394</v>
      </c>
      <c r="C1035" s="31" t="s">
        <v>11520</v>
      </c>
      <c r="D1035" s="31" t="s">
        <v>9348</v>
      </c>
      <c r="E1035" s="31"/>
      <c r="F1035" s="31"/>
      <c r="G1035" s="31"/>
      <c r="H1035" s="32"/>
      <c r="I1035" s="31" t="s">
        <v>9391</v>
      </c>
      <c r="J1035" s="31" t="s">
        <v>3598</v>
      </c>
      <c r="K1035" s="31" t="s">
        <v>9466</v>
      </c>
      <c r="L1035" s="33" t="b">
        <v>0</v>
      </c>
      <c r="M1035" s="34">
        <v>44707.325931631902</v>
      </c>
      <c r="N1035" s="31" t="s">
        <v>9369</v>
      </c>
      <c r="O1035" s="1" t="s">
        <v>13983</v>
      </c>
    </row>
    <row r="1036" spans="1:15" x14ac:dyDescent="0.25">
      <c r="A1036" s="31" t="s">
        <v>11521</v>
      </c>
      <c r="B1036" s="31" t="s">
        <v>9371</v>
      </c>
      <c r="C1036" s="31" t="s">
        <v>11522</v>
      </c>
      <c r="D1036" s="31" t="s">
        <v>9344</v>
      </c>
      <c r="E1036" s="31" t="s">
        <v>37</v>
      </c>
      <c r="F1036" s="31"/>
      <c r="G1036" s="31"/>
      <c r="H1036" s="32">
        <v>60</v>
      </c>
      <c r="I1036" s="31" t="s">
        <v>9446</v>
      </c>
      <c r="J1036" s="31" t="s">
        <v>3801</v>
      </c>
      <c r="K1036" s="31" t="s">
        <v>10119</v>
      </c>
      <c r="L1036" s="33" t="b">
        <v>0</v>
      </c>
      <c r="M1036" s="34">
        <v>44749.629534455999</v>
      </c>
      <c r="N1036" s="31" t="s">
        <v>39</v>
      </c>
      <c r="O1036" s="1" t="s">
        <v>7658</v>
      </c>
    </row>
    <row r="1037" spans="1:15" x14ac:dyDescent="0.25">
      <c r="A1037" s="31" t="s">
        <v>11523</v>
      </c>
      <c r="B1037" s="31" t="s">
        <v>9419</v>
      </c>
      <c r="C1037" s="31" t="s">
        <v>11524</v>
      </c>
      <c r="D1037" s="31" t="s">
        <v>9344</v>
      </c>
      <c r="E1037" s="31" t="s">
        <v>37</v>
      </c>
      <c r="F1037" s="31"/>
      <c r="G1037" s="31"/>
      <c r="H1037" s="32">
        <v>60</v>
      </c>
      <c r="I1037" s="31" t="s">
        <v>9382</v>
      </c>
      <c r="J1037" s="31" t="s">
        <v>3801</v>
      </c>
      <c r="K1037" s="31" t="s">
        <v>9421</v>
      </c>
      <c r="L1037" s="33" t="b">
        <v>0</v>
      </c>
      <c r="M1037" s="34">
        <v>44729.605445173598</v>
      </c>
      <c r="N1037" s="31" t="s">
        <v>39</v>
      </c>
      <c r="O1037" s="1" t="s">
        <v>6346</v>
      </c>
    </row>
    <row r="1038" spans="1:15" x14ac:dyDescent="0.25">
      <c r="A1038" s="31" t="s">
        <v>11525</v>
      </c>
      <c r="B1038" s="31" t="s">
        <v>9385</v>
      </c>
      <c r="C1038" s="31" t="s">
        <v>11526</v>
      </c>
      <c r="D1038" s="31" t="s">
        <v>9344</v>
      </c>
      <c r="E1038" s="31" t="s">
        <v>37</v>
      </c>
      <c r="F1038" s="31"/>
      <c r="G1038" s="31"/>
      <c r="H1038" s="32">
        <v>60</v>
      </c>
      <c r="I1038" s="31" t="s">
        <v>9377</v>
      </c>
      <c r="J1038" s="31" t="s">
        <v>3801</v>
      </c>
      <c r="K1038" s="31" t="s">
        <v>9450</v>
      </c>
      <c r="L1038" s="33" t="b">
        <v>0</v>
      </c>
      <c r="M1038" s="34">
        <v>44715.612572106496</v>
      </c>
      <c r="N1038" s="31" t="s">
        <v>39</v>
      </c>
      <c r="O1038" s="1" t="s">
        <v>13984</v>
      </c>
    </row>
    <row r="1039" spans="1:15" x14ac:dyDescent="0.25">
      <c r="A1039" s="31" t="s">
        <v>11527</v>
      </c>
      <c r="B1039" s="31" t="s">
        <v>9394</v>
      </c>
      <c r="C1039" s="31" t="s">
        <v>11528</v>
      </c>
      <c r="D1039" s="31" t="s">
        <v>9348</v>
      </c>
      <c r="E1039" s="31"/>
      <c r="F1039" s="31"/>
      <c r="G1039" s="31"/>
      <c r="H1039" s="32"/>
      <c r="I1039" s="31" t="s">
        <v>9405</v>
      </c>
      <c r="J1039" s="31" t="s">
        <v>3598</v>
      </c>
      <c r="K1039" s="31" t="s">
        <v>9529</v>
      </c>
      <c r="L1039" s="33" t="b">
        <v>0</v>
      </c>
      <c r="M1039" s="34">
        <v>44704.607488657399</v>
      </c>
      <c r="N1039" s="31" t="s">
        <v>9369</v>
      </c>
      <c r="O1039" s="1" t="s">
        <v>13985</v>
      </c>
    </row>
    <row r="1040" spans="1:15" x14ac:dyDescent="0.25">
      <c r="A1040" s="31" t="s">
        <v>11529</v>
      </c>
      <c r="B1040" s="31" t="s">
        <v>9394</v>
      </c>
      <c r="C1040" s="31" t="s">
        <v>11530</v>
      </c>
      <c r="D1040" s="31" t="s">
        <v>9348</v>
      </c>
      <c r="E1040" s="31"/>
      <c r="F1040" s="31"/>
      <c r="G1040" s="31"/>
      <c r="H1040" s="32"/>
      <c r="I1040" s="31" t="s">
        <v>9399</v>
      </c>
      <c r="J1040" s="31" t="s">
        <v>3598</v>
      </c>
      <c r="K1040" s="31" t="s">
        <v>9523</v>
      </c>
      <c r="L1040" s="33" t="b">
        <v>0</v>
      </c>
      <c r="M1040" s="34">
        <v>44704.653430324099</v>
      </c>
      <c r="N1040" s="31" t="s">
        <v>9369</v>
      </c>
      <c r="O1040" s="1" t="s">
        <v>4387</v>
      </c>
    </row>
    <row r="1041" spans="1:15" x14ac:dyDescent="0.25">
      <c r="A1041" s="31" t="s">
        <v>11531</v>
      </c>
      <c r="B1041" s="31" t="s">
        <v>9394</v>
      </c>
      <c r="C1041" s="31" t="s">
        <v>11532</v>
      </c>
      <c r="D1041" s="31" t="s">
        <v>9348</v>
      </c>
      <c r="E1041" s="31"/>
      <c r="F1041" s="31"/>
      <c r="G1041" s="31"/>
      <c r="H1041" s="32"/>
      <c r="I1041" s="31" t="s">
        <v>9405</v>
      </c>
      <c r="J1041" s="31" t="s">
        <v>3598</v>
      </c>
      <c r="K1041" s="31" t="s">
        <v>9529</v>
      </c>
      <c r="L1041" s="33" t="b">
        <v>0</v>
      </c>
      <c r="M1041" s="34">
        <v>44704.605771296301</v>
      </c>
      <c r="N1041" s="31" t="s">
        <v>9369</v>
      </c>
      <c r="O1041" s="1" t="s">
        <v>7672</v>
      </c>
    </row>
    <row r="1042" spans="1:15" x14ac:dyDescent="0.25">
      <c r="A1042" s="31" t="s">
        <v>11533</v>
      </c>
      <c r="B1042" s="31" t="s">
        <v>9385</v>
      </c>
      <c r="C1042" s="31" t="s">
        <v>11534</v>
      </c>
      <c r="D1042" s="31" t="s">
        <v>9344</v>
      </c>
      <c r="E1042" s="31" t="s">
        <v>37</v>
      </c>
      <c r="F1042" s="31"/>
      <c r="G1042" s="31"/>
      <c r="H1042" s="32">
        <v>60</v>
      </c>
      <c r="I1042" s="31" t="s">
        <v>9446</v>
      </c>
      <c r="J1042" s="31" t="s">
        <v>3801</v>
      </c>
      <c r="K1042" s="31" t="s">
        <v>9373</v>
      </c>
      <c r="L1042" s="33" t="b">
        <v>0</v>
      </c>
      <c r="M1042" s="34">
        <v>44725.605295335597</v>
      </c>
      <c r="N1042" s="31" t="s">
        <v>39</v>
      </c>
      <c r="O1042" s="1" t="s">
        <v>6185</v>
      </c>
    </row>
    <row r="1043" spans="1:15" x14ac:dyDescent="0.25">
      <c r="A1043" s="31" t="s">
        <v>11535</v>
      </c>
      <c r="B1043" s="31" t="s">
        <v>9394</v>
      </c>
      <c r="C1043" s="31" t="s">
        <v>11318</v>
      </c>
      <c r="D1043" s="31" t="s">
        <v>9348</v>
      </c>
      <c r="E1043" s="31"/>
      <c r="F1043" s="31"/>
      <c r="G1043" s="31"/>
      <c r="H1043" s="32"/>
      <c r="I1043" s="31" t="s">
        <v>9399</v>
      </c>
      <c r="J1043" s="31" t="s">
        <v>3598</v>
      </c>
      <c r="K1043" s="31" t="s">
        <v>9400</v>
      </c>
      <c r="L1043" s="33" t="b">
        <v>0</v>
      </c>
      <c r="M1043" s="34">
        <v>44707.6333059838</v>
      </c>
      <c r="N1043" s="31" t="s">
        <v>9369</v>
      </c>
      <c r="O1043" s="1" t="s">
        <v>13986</v>
      </c>
    </row>
    <row r="1044" spans="1:15" x14ac:dyDescent="0.25">
      <c r="A1044" s="31" t="s">
        <v>11536</v>
      </c>
      <c r="B1044" s="31" t="s">
        <v>9389</v>
      </c>
      <c r="C1044" s="31" t="s">
        <v>11537</v>
      </c>
      <c r="D1044" s="31" t="s">
        <v>9348</v>
      </c>
      <c r="E1044" s="31"/>
      <c r="F1044" s="31"/>
      <c r="G1044" s="31"/>
      <c r="H1044" s="32"/>
      <c r="I1044" s="31" t="s">
        <v>9391</v>
      </c>
      <c r="J1044" s="31" t="s">
        <v>3598</v>
      </c>
      <c r="K1044" s="31" t="s">
        <v>9438</v>
      </c>
      <c r="L1044" s="33" t="b">
        <v>0</v>
      </c>
      <c r="M1044" s="34">
        <v>44709.447146493098</v>
      </c>
      <c r="N1044" s="31" t="s">
        <v>9369</v>
      </c>
      <c r="O1044" s="1" t="s">
        <v>13987</v>
      </c>
    </row>
    <row r="1045" spans="1:15" x14ac:dyDescent="0.25">
      <c r="A1045" s="31" t="s">
        <v>11538</v>
      </c>
      <c r="B1045" s="31" t="s">
        <v>9389</v>
      </c>
      <c r="C1045" s="31" t="s">
        <v>11539</v>
      </c>
      <c r="D1045" s="31" t="s">
        <v>9348</v>
      </c>
      <c r="E1045" s="31"/>
      <c r="F1045" s="31"/>
      <c r="G1045" s="31"/>
      <c r="H1045" s="32"/>
      <c r="I1045" s="31" t="s">
        <v>9391</v>
      </c>
      <c r="J1045" s="31" t="s">
        <v>3598</v>
      </c>
      <c r="K1045" s="31" t="s">
        <v>9438</v>
      </c>
      <c r="L1045" s="33" t="b">
        <v>0</v>
      </c>
      <c r="M1045" s="34">
        <v>44709.4468128472</v>
      </c>
      <c r="N1045" s="31" t="s">
        <v>9369</v>
      </c>
      <c r="O1045" s="1" t="s">
        <v>13988</v>
      </c>
    </row>
    <row r="1046" spans="1:15" x14ac:dyDescent="0.25">
      <c r="A1046" s="31" t="s">
        <v>11540</v>
      </c>
      <c r="B1046" s="31" t="s">
        <v>9394</v>
      </c>
      <c r="C1046" s="31" t="s">
        <v>11541</v>
      </c>
      <c r="D1046" s="31" t="s">
        <v>9348</v>
      </c>
      <c r="E1046" s="31"/>
      <c r="F1046" s="31"/>
      <c r="G1046" s="31"/>
      <c r="H1046" s="32"/>
      <c r="I1046" s="31" t="s">
        <v>9399</v>
      </c>
      <c r="J1046" s="31" t="s">
        <v>3598</v>
      </c>
      <c r="K1046" s="31" t="s">
        <v>9597</v>
      </c>
      <c r="L1046" s="33" t="b">
        <v>0</v>
      </c>
      <c r="M1046" s="34">
        <v>44704.407215891202</v>
      </c>
      <c r="N1046" s="31" t="s">
        <v>9369</v>
      </c>
      <c r="O1046" s="1" t="s">
        <v>5273</v>
      </c>
    </row>
    <row r="1047" spans="1:15" x14ac:dyDescent="0.25">
      <c r="A1047" s="31" t="s">
        <v>11542</v>
      </c>
      <c r="B1047" s="31" t="s">
        <v>9394</v>
      </c>
      <c r="C1047" s="31" t="s">
        <v>11543</v>
      </c>
      <c r="D1047" s="31" t="s">
        <v>9348</v>
      </c>
      <c r="E1047" s="31"/>
      <c r="F1047" s="31"/>
      <c r="G1047" s="31"/>
      <c r="H1047" s="32"/>
      <c r="I1047" s="31" t="s">
        <v>9391</v>
      </c>
      <c r="J1047" s="31" t="s">
        <v>3598</v>
      </c>
      <c r="K1047" s="31" t="s">
        <v>9396</v>
      </c>
      <c r="L1047" s="33" t="b">
        <v>0</v>
      </c>
      <c r="M1047" s="34">
        <v>44707.487408599503</v>
      </c>
      <c r="N1047" s="31" t="s">
        <v>9369</v>
      </c>
      <c r="O1047" s="1" t="s">
        <v>13989</v>
      </c>
    </row>
    <row r="1048" spans="1:15" x14ac:dyDescent="0.25">
      <c r="A1048" s="31" t="s">
        <v>11544</v>
      </c>
      <c r="B1048" s="31" t="s">
        <v>9371</v>
      </c>
      <c r="C1048" s="31" t="s">
        <v>11545</v>
      </c>
      <c r="D1048" s="31" t="s">
        <v>9344</v>
      </c>
      <c r="E1048" s="31" t="s">
        <v>37</v>
      </c>
      <c r="F1048" s="31"/>
      <c r="G1048" s="31"/>
      <c r="H1048" s="32">
        <v>60</v>
      </c>
      <c r="I1048" s="31" t="s">
        <v>9446</v>
      </c>
      <c r="J1048" s="31" t="s">
        <v>3801</v>
      </c>
      <c r="K1048" s="31" t="s">
        <v>10119</v>
      </c>
      <c r="L1048" s="33" t="b">
        <v>0</v>
      </c>
      <c r="M1048" s="34">
        <v>44725.649060300901</v>
      </c>
      <c r="N1048" s="31" t="s">
        <v>39</v>
      </c>
      <c r="O1048" s="1" t="s">
        <v>13990</v>
      </c>
    </row>
    <row r="1049" spans="1:15" x14ac:dyDescent="0.25">
      <c r="A1049" s="31" t="s">
        <v>11546</v>
      </c>
      <c r="B1049" s="31" t="s">
        <v>9385</v>
      </c>
      <c r="C1049" s="31" t="s">
        <v>11547</v>
      </c>
      <c r="D1049" s="31" t="s">
        <v>9344</v>
      </c>
      <c r="E1049" s="31" t="s">
        <v>37</v>
      </c>
      <c r="F1049" s="31"/>
      <c r="G1049" s="31"/>
      <c r="H1049" s="32">
        <v>60</v>
      </c>
      <c r="I1049" s="31" t="s">
        <v>9382</v>
      </c>
      <c r="J1049" s="31" t="s">
        <v>3801</v>
      </c>
      <c r="K1049" s="31" t="s">
        <v>9841</v>
      </c>
      <c r="L1049" s="33" t="b">
        <v>0</v>
      </c>
      <c r="M1049" s="34">
        <v>44749.655651736102</v>
      </c>
      <c r="N1049" s="31" t="s">
        <v>39</v>
      </c>
      <c r="O1049" s="1" t="s">
        <v>5980</v>
      </c>
    </row>
    <row r="1050" spans="1:15" x14ac:dyDescent="0.25">
      <c r="A1050" s="31" t="s">
        <v>11548</v>
      </c>
      <c r="B1050" s="31" t="s">
        <v>9385</v>
      </c>
      <c r="C1050" s="31" t="s">
        <v>11549</v>
      </c>
      <c r="D1050" s="31" t="s">
        <v>9344</v>
      </c>
      <c r="E1050" s="31" t="s">
        <v>37</v>
      </c>
      <c r="F1050" s="31"/>
      <c r="G1050" s="31"/>
      <c r="H1050" s="32">
        <v>60</v>
      </c>
      <c r="I1050" s="31" t="s">
        <v>9446</v>
      </c>
      <c r="J1050" s="31" t="s">
        <v>3801</v>
      </c>
      <c r="K1050" s="31" t="s">
        <v>9373</v>
      </c>
      <c r="L1050" s="33" t="b">
        <v>0</v>
      </c>
      <c r="M1050" s="34">
        <v>44715.371940937497</v>
      </c>
      <c r="N1050" s="31" t="s">
        <v>39</v>
      </c>
      <c r="O1050" s="1" t="s">
        <v>6389</v>
      </c>
    </row>
    <row r="1051" spans="1:15" x14ac:dyDescent="0.25">
      <c r="A1051" s="31" t="s">
        <v>11550</v>
      </c>
      <c r="B1051" s="31" t="s">
        <v>9394</v>
      </c>
      <c r="C1051" s="31" t="s">
        <v>11551</v>
      </c>
      <c r="D1051" s="31" t="s">
        <v>9348</v>
      </c>
      <c r="E1051" s="31"/>
      <c r="F1051" s="31"/>
      <c r="G1051" s="31"/>
      <c r="H1051" s="32"/>
      <c r="I1051" s="31" t="s">
        <v>9391</v>
      </c>
      <c r="J1051" s="31" t="s">
        <v>3598</v>
      </c>
      <c r="K1051" s="31" t="s">
        <v>9466</v>
      </c>
      <c r="L1051" s="33" t="b">
        <v>0</v>
      </c>
      <c r="M1051" s="34">
        <v>44707.327083796299</v>
      </c>
      <c r="N1051" s="31" t="s">
        <v>9369</v>
      </c>
      <c r="O1051" s="1" t="s">
        <v>13991</v>
      </c>
    </row>
    <row r="1052" spans="1:15" x14ac:dyDescent="0.25">
      <c r="A1052" s="31" t="s">
        <v>11552</v>
      </c>
      <c r="B1052" s="31" t="s">
        <v>9394</v>
      </c>
      <c r="C1052" s="31" t="s">
        <v>11553</v>
      </c>
      <c r="D1052" s="31" t="s">
        <v>9348</v>
      </c>
      <c r="E1052" s="31"/>
      <c r="F1052" s="31"/>
      <c r="G1052" s="31"/>
      <c r="H1052" s="32"/>
      <c r="I1052" s="31" t="s">
        <v>9405</v>
      </c>
      <c r="J1052" s="31" t="s">
        <v>3598</v>
      </c>
      <c r="K1052" s="31" t="s">
        <v>9406</v>
      </c>
      <c r="L1052" s="33" t="b">
        <v>0</v>
      </c>
      <c r="M1052" s="34">
        <v>44704.454886574102</v>
      </c>
      <c r="N1052" s="31" t="s">
        <v>9369</v>
      </c>
      <c r="O1052" s="1" t="s">
        <v>5488</v>
      </c>
    </row>
    <row r="1053" spans="1:15" ht="21" x14ac:dyDescent="0.25">
      <c r="A1053" s="31" t="s">
        <v>11554</v>
      </c>
      <c r="B1053" s="31" t="s">
        <v>9389</v>
      </c>
      <c r="C1053" s="35" t="s">
        <v>11555</v>
      </c>
      <c r="D1053" s="31" t="s">
        <v>9348</v>
      </c>
      <c r="E1053" s="31"/>
      <c r="F1053" s="31"/>
      <c r="G1053" s="31"/>
      <c r="H1053" s="32"/>
      <c r="I1053" s="31" t="s">
        <v>9391</v>
      </c>
      <c r="J1053" s="31" t="s">
        <v>3598</v>
      </c>
      <c r="K1053" s="31" t="s">
        <v>9438</v>
      </c>
      <c r="L1053" s="33" t="b">
        <v>0</v>
      </c>
      <c r="M1053" s="34">
        <v>44709.4469810995</v>
      </c>
      <c r="N1053" s="31" t="s">
        <v>9369</v>
      </c>
      <c r="O1053" s="1" t="s">
        <v>13992</v>
      </c>
    </row>
    <row r="1054" spans="1:15" x14ac:dyDescent="0.25">
      <c r="A1054" s="31" t="s">
        <v>11556</v>
      </c>
      <c r="B1054" s="31" t="s">
        <v>9385</v>
      </c>
      <c r="C1054" s="31" t="s">
        <v>11557</v>
      </c>
      <c r="D1054" s="31" t="s">
        <v>9344</v>
      </c>
      <c r="E1054" s="31" t="s">
        <v>37</v>
      </c>
      <c r="F1054" s="31"/>
      <c r="G1054" s="31"/>
      <c r="H1054" s="32">
        <v>60</v>
      </c>
      <c r="I1054" s="31" t="s">
        <v>9382</v>
      </c>
      <c r="J1054" s="31" t="s">
        <v>3801</v>
      </c>
      <c r="K1054" s="31" t="s">
        <v>10252</v>
      </c>
      <c r="L1054" s="33" t="b">
        <v>0</v>
      </c>
      <c r="M1054" s="34">
        <v>44749.666016631898</v>
      </c>
      <c r="N1054" s="31" t="s">
        <v>39</v>
      </c>
      <c r="O1054" s="1" t="s">
        <v>7209</v>
      </c>
    </row>
    <row r="1055" spans="1:15" x14ac:dyDescent="0.25">
      <c r="A1055" s="31" t="s">
        <v>11558</v>
      </c>
      <c r="B1055" s="31" t="s">
        <v>9394</v>
      </c>
      <c r="C1055" s="31" t="s">
        <v>11559</v>
      </c>
      <c r="D1055" s="31" t="s">
        <v>9348</v>
      </c>
      <c r="E1055" s="31"/>
      <c r="F1055" s="31"/>
      <c r="G1055" s="31"/>
      <c r="H1055" s="32"/>
      <c r="I1055" s="31" t="s">
        <v>9399</v>
      </c>
      <c r="J1055" s="31" t="s">
        <v>3598</v>
      </c>
      <c r="K1055" s="31" t="s">
        <v>9913</v>
      </c>
      <c r="L1055" s="33" t="b">
        <v>0</v>
      </c>
      <c r="M1055" s="34">
        <v>44704.585105289298</v>
      </c>
      <c r="N1055" s="31" t="s">
        <v>9369</v>
      </c>
      <c r="O1055" s="1" t="s">
        <v>13993</v>
      </c>
    </row>
    <row r="1056" spans="1:15" x14ac:dyDescent="0.25">
      <c r="A1056" s="31" t="s">
        <v>11560</v>
      </c>
      <c r="B1056" s="31" t="s">
        <v>9394</v>
      </c>
      <c r="C1056" s="31" t="s">
        <v>11561</v>
      </c>
      <c r="D1056" s="31" t="s">
        <v>9348</v>
      </c>
      <c r="E1056" s="31"/>
      <c r="F1056" s="31"/>
      <c r="G1056" s="31"/>
      <c r="H1056" s="32"/>
      <c r="I1056" s="31" t="s">
        <v>9399</v>
      </c>
      <c r="J1056" s="31" t="s">
        <v>3598</v>
      </c>
      <c r="K1056" s="31" t="s">
        <v>9400</v>
      </c>
      <c r="L1056" s="33" t="b">
        <v>0</v>
      </c>
      <c r="M1056" s="34">
        <v>44707.634378437499</v>
      </c>
      <c r="N1056" s="31" t="s">
        <v>9369</v>
      </c>
      <c r="O1056" s="1" t="s">
        <v>3110</v>
      </c>
    </row>
    <row r="1057" spans="1:15" x14ac:dyDescent="0.25">
      <c r="A1057" s="31" t="s">
        <v>11562</v>
      </c>
      <c r="B1057" s="31" t="s">
        <v>9394</v>
      </c>
      <c r="C1057" s="31" t="s">
        <v>11563</v>
      </c>
      <c r="D1057" s="31" t="s">
        <v>9348</v>
      </c>
      <c r="E1057" s="31"/>
      <c r="F1057" s="31"/>
      <c r="G1057" s="31"/>
      <c r="H1057" s="32"/>
      <c r="I1057" s="31" t="s">
        <v>9405</v>
      </c>
      <c r="J1057" s="31" t="s">
        <v>3598</v>
      </c>
      <c r="K1057" s="31" t="s">
        <v>9469</v>
      </c>
      <c r="L1057" s="33" t="b">
        <v>0</v>
      </c>
      <c r="M1057" s="34">
        <v>44704.565214965303</v>
      </c>
      <c r="N1057" s="31" t="s">
        <v>9369</v>
      </c>
      <c r="O1057" s="1" t="s">
        <v>4699</v>
      </c>
    </row>
    <row r="1058" spans="1:15" x14ac:dyDescent="0.25">
      <c r="A1058" s="31" t="s">
        <v>11564</v>
      </c>
      <c r="B1058" s="31" t="s">
        <v>9394</v>
      </c>
      <c r="C1058" s="31" t="s">
        <v>11565</v>
      </c>
      <c r="D1058" s="31" t="s">
        <v>9348</v>
      </c>
      <c r="E1058" s="31"/>
      <c r="F1058" s="31"/>
      <c r="G1058" s="31"/>
      <c r="H1058" s="32"/>
      <c r="I1058" s="31" t="s">
        <v>9405</v>
      </c>
      <c r="J1058" s="31" t="s">
        <v>3598</v>
      </c>
      <c r="K1058" s="31" t="s">
        <v>9469</v>
      </c>
      <c r="L1058" s="33" t="b">
        <v>0</v>
      </c>
      <c r="M1058" s="34">
        <v>44704.560698229201</v>
      </c>
      <c r="N1058" s="31" t="s">
        <v>9369</v>
      </c>
      <c r="O1058" s="1" t="s">
        <v>6377</v>
      </c>
    </row>
    <row r="1059" spans="1:15" ht="21" x14ac:dyDescent="0.25">
      <c r="A1059" s="31" t="s">
        <v>11566</v>
      </c>
      <c r="B1059" s="31" t="s">
        <v>9394</v>
      </c>
      <c r="C1059" s="35" t="s">
        <v>11567</v>
      </c>
      <c r="D1059" s="31" t="s">
        <v>9348</v>
      </c>
      <c r="E1059" s="31"/>
      <c r="F1059" s="31"/>
      <c r="G1059" s="31"/>
      <c r="H1059" s="32"/>
      <c r="I1059" s="31" t="s">
        <v>9399</v>
      </c>
      <c r="J1059" s="31" t="s">
        <v>3598</v>
      </c>
      <c r="K1059" s="31" t="s">
        <v>9484</v>
      </c>
      <c r="L1059" s="33" t="b">
        <v>0</v>
      </c>
      <c r="M1059" s="34">
        <v>44707.649015937503</v>
      </c>
      <c r="N1059" s="31" t="s">
        <v>9369</v>
      </c>
      <c r="O1059" s="1" t="s">
        <v>4648</v>
      </c>
    </row>
    <row r="1060" spans="1:15" x14ac:dyDescent="0.25">
      <c r="A1060" s="31" t="s">
        <v>11568</v>
      </c>
      <c r="B1060" s="31" t="s">
        <v>9385</v>
      </c>
      <c r="C1060" s="31" t="s">
        <v>11569</v>
      </c>
      <c r="D1060" s="31" t="s">
        <v>9344</v>
      </c>
      <c r="E1060" s="31" t="s">
        <v>37</v>
      </c>
      <c r="F1060" s="31"/>
      <c r="G1060" s="31"/>
      <c r="H1060" s="32">
        <v>60</v>
      </c>
      <c r="I1060" s="31" t="s">
        <v>9382</v>
      </c>
      <c r="J1060" s="31" t="s">
        <v>3801</v>
      </c>
      <c r="K1060" s="31" t="s">
        <v>9462</v>
      </c>
      <c r="L1060" s="33" t="b">
        <v>0</v>
      </c>
      <c r="M1060" s="34">
        <v>44749.614559456</v>
      </c>
      <c r="N1060" s="31" t="s">
        <v>39</v>
      </c>
      <c r="O1060" s="1" t="s">
        <v>13994</v>
      </c>
    </row>
    <row r="1061" spans="1:15" x14ac:dyDescent="0.25">
      <c r="A1061" s="31" t="s">
        <v>11570</v>
      </c>
      <c r="B1061" s="31" t="s">
        <v>9419</v>
      </c>
      <c r="C1061" s="31" t="s">
        <v>11571</v>
      </c>
      <c r="D1061" s="31" t="s">
        <v>9344</v>
      </c>
      <c r="E1061" s="31" t="s">
        <v>37</v>
      </c>
      <c r="F1061" s="31"/>
      <c r="G1061" s="31"/>
      <c r="H1061" s="32">
        <v>60</v>
      </c>
      <c r="I1061" s="31" t="s">
        <v>9382</v>
      </c>
      <c r="J1061" s="31" t="s">
        <v>3801</v>
      </c>
      <c r="K1061" s="31" t="s">
        <v>9421</v>
      </c>
      <c r="L1061" s="33" t="b">
        <v>0</v>
      </c>
      <c r="M1061" s="34">
        <v>44749.597450312503</v>
      </c>
      <c r="N1061" s="31" t="s">
        <v>39</v>
      </c>
      <c r="O1061" s="1" t="s">
        <v>13995</v>
      </c>
    </row>
    <row r="1062" spans="1:15" x14ac:dyDescent="0.25">
      <c r="A1062" s="31" t="s">
        <v>11572</v>
      </c>
      <c r="B1062" s="31" t="s">
        <v>9419</v>
      </c>
      <c r="C1062" s="31" t="s">
        <v>11573</v>
      </c>
      <c r="D1062" s="31" t="s">
        <v>9344</v>
      </c>
      <c r="E1062" s="31" t="s">
        <v>37</v>
      </c>
      <c r="F1062" s="31"/>
      <c r="G1062" s="31"/>
      <c r="H1062" s="32">
        <v>60</v>
      </c>
      <c r="I1062" s="31" t="s">
        <v>9382</v>
      </c>
      <c r="J1062" s="31" t="s">
        <v>3801</v>
      </c>
      <c r="K1062" s="31" t="s">
        <v>10122</v>
      </c>
      <c r="L1062" s="33" t="b">
        <v>0</v>
      </c>
      <c r="M1062" s="34">
        <v>44723.429911076397</v>
      </c>
      <c r="N1062" s="31" t="s">
        <v>39</v>
      </c>
      <c r="O1062" s="1" t="s">
        <v>6180</v>
      </c>
    </row>
    <row r="1063" spans="1:15" ht="31.5" x14ac:dyDescent="0.25">
      <c r="A1063" s="31" t="s">
        <v>11574</v>
      </c>
      <c r="B1063" s="31" t="s">
        <v>9394</v>
      </c>
      <c r="C1063" s="35" t="s">
        <v>11575</v>
      </c>
      <c r="D1063" s="31" t="s">
        <v>9348</v>
      </c>
      <c r="E1063" s="31"/>
      <c r="F1063" s="31"/>
      <c r="G1063" s="31"/>
      <c r="H1063" s="32"/>
      <c r="I1063" s="31" t="s">
        <v>9391</v>
      </c>
      <c r="J1063" s="31" t="s">
        <v>3598</v>
      </c>
      <c r="K1063" s="31" t="s">
        <v>9466</v>
      </c>
      <c r="L1063" s="33" t="b">
        <v>0</v>
      </c>
      <c r="M1063" s="34">
        <v>44707.342552581002</v>
      </c>
      <c r="N1063" s="31" t="s">
        <v>9369</v>
      </c>
      <c r="O1063" s="1" t="s">
        <v>13996</v>
      </c>
    </row>
    <row r="1064" spans="1:15" x14ac:dyDescent="0.25">
      <c r="A1064" s="31" t="s">
        <v>11576</v>
      </c>
      <c r="B1064" s="31" t="s">
        <v>9394</v>
      </c>
      <c r="C1064" s="31" t="s">
        <v>11577</v>
      </c>
      <c r="D1064" s="31" t="s">
        <v>9348</v>
      </c>
      <c r="E1064" s="31"/>
      <c r="F1064" s="31"/>
      <c r="G1064" s="31"/>
      <c r="H1064" s="32"/>
      <c r="I1064" s="31" t="s">
        <v>9391</v>
      </c>
      <c r="J1064" s="31" t="s">
        <v>3598</v>
      </c>
      <c r="K1064" s="31" t="s">
        <v>9466</v>
      </c>
      <c r="L1064" s="33" t="b">
        <v>0</v>
      </c>
      <c r="M1064" s="34">
        <v>44707.326702430597</v>
      </c>
      <c r="N1064" s="31" t="s">
        <v>9369</v>
      </c>
      <c r="O1064" s="1" t="s">
        <v>13997</v>
      </c>
    </row>
    <row r="1065" spans="1:15" x14ac:dyDescent="0.25">
      <c r="A1065" s="31" t="s">
        <v>11578</v>
      </c>
      <c r="B1065" s="31" t="s">
        <v>9394</v>
      </c>
      <c r="C1065" s="31" t="s">
        <v>11579</v>
      </c>
      <c r="D1065" s="31" t="s">
        <v>9348</v>
      </c>
      <c r="E1065" s="31"/>
      <c r="F1065" s="31"/>
      <c r="G1065" s="31"/>
      <c r="H1065" s="32"/>
      <c r="I1065" s="31" t="s">
        <v>9391</v>
      </c>
      <c r="J1065" s="31" t="s">
        <v>3598</v>
      </c>
      <c r="K1065" s="31" t="s">
        <v>9466</v>
      </c>
      <c r="L1065" s="33" t="b">
        <v>0</v>
      </c>
      <c r="M1065" s="34">
        <v>44707.326897071798</v>
      </c>
      <c r="N1065" s="31" t="s">
        <v>9369</v>
      </c>
      <c r="O1065" s="1" t="s">
        <v>13998</v>
      </c>
    </row>
    <row r="1066" spans="1:15" x14ac:dyDescent="0.25">
      <c r="A1066" s="31" t="s">
        <v>11580</v>
      </c>
      <c r="B1066" s="31" t="s">
        <v>9385</v>
      </c>
      <c r="C1066" s="31" t="s">
        <v>11581</v>
      </c>
      <c r="D1066" s="31" t="s">
        <v>9344</v>
      </c>
      <c r="E1066" s="31" t="s">
        <v>37</v>
      </c>
      <c r="F1066" s="31"/>
      <c r="G1066" s="31"/>
      <c r="H1066" s="32">
        <v>60</v>
      </c>
      <c r="I1066" s="31" t="s">
        <v>9382</v>
      </c>
      <c r="J1066" s="31" t="s">
        <v>3801</v>
      </c>
      <c r="K1066" s="31" t="s">
        <v>9462</v>
      </c>
      <c r="L1066" s="33" t="b">
        <v>0</v>
      </c>
      <c r="M1066" s="34">
        <v>44749.6180376505</v>
      </c>
      <c r="N1066" s="31" t="s">
        <v>39</v>
      </c>
      <c r="O1066" s="1" t="s">
        <v>13999</v>
      </c>
    </row>
    <row r="1067" spans="1:15" x14ac:dyDescent="0.25">
      <c r="A1067" s="31" t="s">
        <v>11582</v>
      </c>
      <c r="B1067" s="31" t="s">
        <v>9419</v>
      </c>
      <c r="C1067" s="31" t="s">
        <v>11583</v>
      </c>
      <c r="D1067" s="31" t="s">
        <v>9344</v>
      </c>
      <c r="E1067" s="31" t="s">
        <v>37</v>
      </c>
      <c r="F1067" s="31"/>
      <c r="G1067" s="31"/>
      <c r="H1067" s="32">
        <v>60</v>
      </c>
      <c r="I1067" s="31" t="s">
        <v>9382</v>
      </c>
      <c r="J1067" s="31" t="s">
        <v>3801</v>
      </c>
      <c r="K1067" s="31" t="s">
        <v>9421</v>
      </c>
      <c r="L1067" s="33" t="b">
        <v>0</v>
      </c>
      <c r="M1067" s="34">
        <v>44749.596007673601</v>
      </c>
      <c r="N1067" s="31" t="s">
        <v>39</v>
      </c>
      <c r="O1067" s="1" t="s">
        <v>4602</v>
      </c>
    </row>
    <row r="1068" spans="1:15" x14ac:dyDescent="0.25">
      <c r="A1068" s="31" t="s">
        <v>11584</v>
      </c>
      <c r="B1068" s="31" t="s">
        <v>9971</v>
      </c>
      <c r="C1068" s="31" t="s">
        <v>11585</v>
      </c>
      <c r="D1068" s="31" t="s">
        <v>9344</v>
      </c>
      <c r="E1068" s="31" t="s">
        <v>37</v>
      </c>
      <c r="F1068" s="31"/>
      <c r="G1068" s="31"/>
      <c r="H1068" s="32">
        <v>60</v>
      </c>
      <c r="I1068" s="31" t="s">
        <v>9361</v>
      </c>
      <c r="J1068" s="31" t="s">
        <v>3801</v>
      </c>
      <c r="K1068" s="31" t="s">
        <v>9387</v>
      </c>
      <c r="L1068" s="33" t="b">
        <v>0</v>
      </c>
      <c r="M1068" s="34">
        <v>44749.640410798602</v>
      </c>
      <c r="N1068" s="31" t="s">
        <v>39</v>
      </c>
      <c r="O1068" s="1" t="s">
        <v>14000</v>
      </c>
    </row>
    <row r="1069" spans="1:15" x14ac:dyDescent="0.25">
      <c r="A1069" s="31" t="s">
        <v>11586</v>
      </c>
      <c r="B1069" s="31" t="s">
        <v>9394</v>
      </c>
      <c r="C1069" s="31" t="s">
        <v>11587</v>
      </c>
      <c r="D1069" s="31" t="s">
        <v>9348</v>
      </c>
      <c r="E1069" s="31"/>
      <c r="F1069" s="31"/>
      <c r="G1069" s="31"/>
      <c r="H1069" s="32"/>
      <c r="I1069" s="31" t="s">
        <v>9391</v>
      </c>
      <c r="J1069" s="31" t="s">
        <v>3598</v>
      </c>
      <c r="K1069" s="31" t="s">
        <v>9466</v>
      </c>
      <c r="L1069" s="33" t="b">
        <v>0</v>
      </c>
      <c r="M1069" s="34">
        <v>44707.334413969897</v>
      </c>
      <c r="N1069" s="31" t="s">
        <v>9369</v>
      </c>
      <c r="O1069" s="1" t="s">
        <v>14001</v>
      </c>
    </row>
    <row r="1070" spans="1:15" x14ac:dyDescent="0.25">
      <c r="A1070" s="31" t="s">
        <v>11588</v>
      </c>
      <c r="B1070" s="31" t="s">
        <v>9394</v>
      </c>
      <c r="C1070" s="31" t="s">
        <v>11589</v>
      </c>
      <c r="D1070" s="31" t="s">
        <v>9348</v>
      </c>
      <c r="E1070" s="31"/>
      <c r="F1070" s="31"/>
      <c r="G1070" s="31"/>
      <c r="H1070" s="32"/>
      <c r="I1070" s="31" t="s">
        <v>9391</v>
      </c>
      <c r="J1070" s="31" t="s">
        <v>3598</v>
      </c>
      <c r="K1070" s="31" t="s">
        <v>9466</v>
      </c>
      <c r="L1070" s="33" t="b">
        <v>0</v>
      </c>
      <c r="M1070" s="34">
        <v>44707.326203275501</v>
      </c>
      <c r="N1070" s="31" t="s">
        <v>9369</v>
      </c>
      <c r="O1070" s="1" t="s">
        <v>14002</v>
      </c>
    </row>
    <row r="1071" spans="1:15" x14ac:dyDescent="0.25">
      <c r="A1071" s="31" t="s">
        <v>11590</v>
      </c>
      <c r="B1071" s="31" t="s">
        <v>9394</v>
      </c>
      <c r="C1071" s="31" t="s">
        <v>11591</v>
      </c>
      <c r="D1071" s="31" t="s">
        <v>9348</v>
      </c>
      <c r="E1071" s="31"/>
      <c r="F1071" s="31"/>
      <c r="G1071" s="31"/>
      <c r="H1071" s="32"/>
      <c r="I1071" s="31" t="s">
        <v>9349</v>
      </c>
      <c r="J1071" s="31" t="s">
        <v>3598</v>
      </c>
      <c r="K1071" s="31" t="s">
        <v>9523</v>
      </c>
      <c r="L1071" s="33" t="b">
        <v>0</v>
      </c>
      <c r="M1071" s="34">
        <v>44705.587192627303</v>
      </c>
      <c r="N1071" s="31" t="s">
        <v>9369</v>
      </c>
      <c r="O1071" s="1" t="s">
        <v>6372</v>
      </c>
    </row>
    <row r="1072" spans="1:15" x14ac:dyDescent="0.25">
      <c r="A1072" s="31" t="s">
        <v>11592</v>
      </c>
      <c r="B1072" s="31" t="s">
        <v>9389</v>
      </c>
      <c r="C1072" s="31" t="s">
        <v>11593</v>
      </c>
      <c r="D1072" s="31" t="s">
        <v>9348</v>
      </c>
      <c r="E1072" s="31"/>
      <c r="F1072" s="31"/>
      <c r="G1072" s="31"/>
      <c r="H1072" s="32"/>
      <c r="I1072" s="31" t="s">
        <v>9391</v>
      </c>
      <c r="J1072" s="31" t="s">
        <v>3598</v>
      </c>
      <c r="K1072" s="31" t="s">
        <v>9443</v>
      </c>
      <c r="L1072" s="33" t="b">
        <v>0</v>
      </c>
      <c r="M1072" s="34">
        <v>44707.420773576399</v>
      </c>
      <c r="N1072" s="31" t="s">
        <v>9369</v>
      </c>
      <c r="O1072" s="1" t="s">
        <v>14003</v>
      </c>
    </row>
    <row r="1073" spans="1:15" x14ac:dyDescent="0.25">
      <c r="A1073" s="31" t="s">
        <v>11594</v>
      </c>
      <c r="B1073" s="31" t="s">
        <v>9394</v>
      </c>
      <c r="C1073" s="31" t="s">
        <v>11595</v>
      </c>
      <c r="D1073" s="31" t="s">
        <v>9348</v>
      </c>
      <c r="E1073" s="31"/>
      <c r="F1073" s="31"/>
      <c r="G1073" s="31"/>
      <c r="H1073" s="32"/>
      <c r="I1073" s="31" t="s">
        <v>9405</v>
      </c>
      <c r="J1073" s="31" t="s">
        <v>3598</v>
      </c>
      <c r="K1073" s="31" t="s">
        <v>9412</v>
      </c>
      <c r="L1073" s="33" t="b">
        <v>0</v>
      </c>
      <c r="M1073" s="34">
        <v>44704.3428844097</v>
      </c>
      <c r="N1073" s="31" t="s">
        <v>9369</v>
      </c>
      <c r="O1073" s="1" t="s">
        <v>7580</v>
      </c>
    </row>
    <row r="1074" spans="1:15" x14ac:dyDescent="0.25">
      <c r="A1074" s="31" t="s">
        <v>11596</v>
      </c>
      <c r="B1074" s="31" t="s">
        <v>9394</v>
      </c>
      <c r="C1074" s="31" t="s">
        <v>11597</v>
      </c>
      <c r="D1074" s="31" t="s">
        <v>9348</v>
      </c>
      <c r="E1074" s="31"/>
      <c r="F1074" s="31"/>
      <c r="G1074" s="31"/>
      <c r="H1074" s="32"/>
      <c r="I1074" s="31" t="s">
        <v>9405</v>
      </c>
      <c r="J1074" s="31" t="s">
        <v>3598</v>
      </c>
      <c r="K1074" s="31" t="s">
        <v>9406</v>
      </c>
      <c r="L1074" s="33" t="b">
        <v>0</v>
      </c>
      <c r="M1074" s="34">
        <v>44704.462118252297</v>
      </c>
      <c r="N1074" s="31" t="s">
        <v>9369</v>
      </c>
      <c r="O1074" s="1" t="s">
        <v>7258</v>
      </c>
    </row>
    <row r="1075" spans="1:15" x14ac:dyDescent="0.25">
      <c r="A1075" s="31" t="s">
        <v>11598</v>
      </c>
      <c r="B1075" s="31" t="s">
        <v>9394</v>
      </c>
      <c r="C1075" s="31" t="s">
        <v>11599</v>
      </c>
      <c r="D1075" s="31" t="s">
        <v>9348</v>
      </c>
      <c r="E1075" s="31"/>
      <c r="F1075" s="31"/>
      <c r="G1075" s="31"/>
      <c r="H1075" s="32"/>
      <c r="I1075" s="31" t="s">
        <v>9399</v>
      </c>
      <c r="J1075" s="31" t="s">
        <v>3598</v>
      </c>
      <c r="K1075" s="31" t="s">
        <v>9913</v>
      </c>
      <c r="L1075" s="33" t="b">
        <v>0</v>
      </c>
      <c r="M1075" s="34">
        <v>44704.585549305601</v>
      </c>
      <c r="N1075" s="31" t="s">
        <v>9369</v>
      </c>
      <c r="O1075" s="1" t="s">
        <v>14004</v>
      </c>
    </row>
    <row r="1076" spans="1:15" x14ac:dyDescent="0.25">
      <c r="A1076" s="31" t="s">
        <v>11600</v>
      </c>
      <c r="B1076" s="31" t="s">
        <v>9385</v>
      </c>
      <c r="C1076" s="31" t="s">
        <v>11601</v>
      </c>
      <c r="D1076" s="31" t="s">
        <v>9344</v>
      </c>
      <c r="E1076" s="31" t="s">
        <v>37</v>
      </c>
      <c r="F1076" s="31"/>
      <c r="G1076" s="31"/>
      <c r="H1076" s="32">
        <v>60</v>
      </c>
      <c r="I1076" s="31" t="s">
        <v>9377</v>
      </c>
      <c r="J1076" s="31" t="s">
        <v>3801</v>
      </c>
      <c r="K1076" s="31" t="s">
        <v>9450</v>
      </c>
      <c r="L1076" s="33" t="b">
        <v>0</v>
      </c>
      <c r="M1076" s="34">
        <v>44715.441717476897</v>
      </c>
      <c r="N1076" s="31" t="s">
        <v>39</v>
      </c>
      <c r="O1076" s="1" t="s">
        <v>6715</v>
      </c>
    </row>
    <row r="1077" spans="1:15" x14ac:dyDescent="0.25">
      <c r="A1077" s="31" t="s">
        <v>11602</v>
      </c>
      <c r="B1077" s="31" t="s">
        <v>9394</v>
      </c>
      <c r="C1077" s="31" t="s">
        <v>11603</v>
      </c>
      <c r="D1077" s="31" t="s">
        <v>9348</v>
      </c>
      <c r="E1077" s="31"/>
      <c r="F1077" s="31"/>
      <c r="G1077" s="31"/>
      <c r="H1077" s="32"/>
      <c r="I1077" s="31" t="s">
        <v>9399</v>
      </c>
      <c r="J1077" s="31" t="s">
        <v>3598</v>
      </c>
      <c r="K1077" s="31" t="s">
        <v>9484</v>
      </c>
      <c r="L1077" s="33" t="b">
        <v>0</v>
      </c>
      <c r="M1077" s="34">
        <v>44707.649199224499</v>
      </c>
      <c r="N1077" s="31" t="s">
        <v>9369</v>
      </c>
      <c r="O1077" s="1" t="s">
        <v>4797</v>
      </c>
    </row>
    <row r="1078" spans="1:15" x14ac:dyDescent="0.25">
      <c r="A1078" s="31" t="s">
        <v>11604</v>
      </c>
      <c r="B1078" s="31" t="s">
        <v>9389</v>
      </c>
      <c r="C1078" s="31" t="s">
        <v>11605</v>
      </c>
      <c r="D1078" s="31" t="s">
        <v>9348</v>
      </c>
      <c r="E1078" s="31"/>
      <c r="F1078" s="31"/>
      <c r="G1078" s="31"/>
      <c r="H1078" s="32"/>
      <c r="I1078" s="31" t="s">
        <v>9391</v>
      </c>
      <c r="J1078" s="31" t="s">
        <v>3598</v>
      </c>
      <c r="K1078" s="31" t="s">
        <v>9392</v>
      </c>
      <c r="L1078" s="33" t="b">
        <v>0</v>
      </c>
      <c r="M1078" s="34">
        <v>44709.435875844902</v>
      </c>
      <c r="N1078" s="31" t="s">
        <v>9369</v>
      </c>
      <c r="O1078" s="1" t="s">
        <v>14005</v>
      </c>
    </row>
    <row r="1079" spans="1:15" x14ac:dyDescent="0.25">
      <c r="A1079" s="31" t="s">
        <v>11606</v>
      </c>
      <c r="B1079" s="31" t="s">
        <v>9394</v>
      </c>
      <c r="C1079" s="31" t="s">
        <v>11607</v>
      </c>
      <c r="D1079" s="31" t="s">
        <v>9348</v>
      </c>
      <c r="E1079" s="31"/>
      <c r="F1079" s="31"/>
      <c r="G1079" s="31"/>
      <c r="H1079" s="32"/>
      <c r="I1079" s="31" t="s">
        <v>9399</v>
      </c>
      <c r="J1079" s="31" t="s">
        <v>3598</v>
      </c>
      <c r="K1079" s="31" t="s">
        <v>9913</v>
      </c>
      <c r="L1079" s="33" t="b">
        <v>0</v>
      </c>
      <c r="M1079" s="34">
        <v>44704.586392743098</v>
      </c>
      <c r="N1079" s="31" t="s">
        <v>9369</v>
      </c>
      <c r="O1079" s="1" t="s">
        <v>4555</v>
      </c>
    </row>
    <row r="1080" spans="1:15" x14ac:dyDescent="0.25">
      <c r="A1080" s="31" t="s">
        <v>11608</v>
      </c>
      <c r="B1080" s="31" t="s">
        <v>9971</v>
      </c>
      <c r="C1080" s="31" t="s">
        <v>11609</v>
      </c>
      <c r="D1080" s="31" t="s">
        <v>9344</v>
      </c>
      <c r="E1080" s="31" t="s">
        <v>37</v>
      </c>
      <c r="F1080" s="31"/>
      <c r="G1080" s="31"/>
      <c r="H1080" s="32">
        <v>60</v>
      </c>
      <c r="I1080" s="31" t="s">
        <v>9377</v>
      </c>
      <c r="J1080" s="31" t="s">
        <v>3801</v>
      </c>
      <c r="K1080" s="31" t="s">
        <v>9387</v>
      </c>
      <c r="L1080" s="33" t="b">
        <v>0</v>
      </c>
      <c r="M1080" s="34">
        <v>44720.727425578698</v>
      </c>
      <c r="N1080" s="31" t="s">
        <v>39</v>
      </c>
      <c r="O1080" s="1" t="s">
        <v>14006</v>
      </c>
    </row>
    <row r="1081" spans="1:15" x14ac:dyDescent="0.25">
      <c r="A1081" s="31" t="s">
        <v>11610</v>
      </c>
      <c r="B1081" s="31" t="s">
        <v>9394</v>
      </c>
      <c r="C1081" s="31" t="s">
        <v>11611</v>
      </c>
      <c r="D1081" s="31" t="s">
        <v>9348</v>
      </c>
      <c r="E1081" s="31"/>
      <c r="F1081" s="31"/>
      <c r="G1081" s="31"/>
      <c r="H1081" s="32"/>
      <c r="I1081" s="31" t="s">
        <v>9391</v>
      </c>
      <c r="J1081" s="31" t="s">
        <v>3598</v>
      </c>
      <c r="K1081" s="31" t="s">
        <v>9396</v>
      </c>
      <c r="L1081" s="33" t="b">
        <v>0</v>
      </c>
      <c r="M1081" s="34">
        <v>44707.485460335702</v>
      </c>
      <c r="N1081" s="31" t="s">
        <v>9369</v>
      </c>
      <c r="O1081" s="1" t="s">
        <v>6447</v>
      </c>
    </row>
    <row r="1082" spans="1:15" x14ac:dyDescent="0.25">
      <c r="A1082" s="31" t="s">
        <v>11612</v>
      </c>
      <c r="B1082" s="31" t="s">
        <v>9385</v>
      </c>
      <c r="C1082" s="31" t="s">
        <v>11613</v>
      </c>
      <c r="D1082" s="31" t="s">
        <v>9344</v>
      </c>
      <c r="E1082" s="31" t="s">
        <v>37</v>
      </c>
      <c r="F1082" s="31"/>
      <c r="G1082" s="31"/>
      <c r="H1082" s="32">
        <v>60</v>
      </c>
      <c r="I1082" s="31" t="s">
        <v>9361</v>
      </c>
      <c r="J1082" s="31" t="s">
        <v>3801</v>
      </c>
      <c r="K1082" s="31" t="s">
        <v>9387</v>
      </c>
      <c r="L1082" s="33" t="b">
        <v>0</v>
      </c>
      <c r="M1082" s="34">
        <v>44755.669269988401</v>
      </c>
      <c r="N1082" s="31" t="s">
        <v>39</v>
      </c>
      <c r="O1082" s="1" t="s">
        <v>6576</v>
      </c>
    </row>
    <row r="1083" spans="1:15" x14ac:dyDescent="0.25">
      <c r="A1083" s="31" t="s">
        <v>11614</v>
      </c>
      <c r="B1083" s="31" t="s">
        <v>9389</v>
      </c>
      <c r="C1083" s="31" t="s">
        <v>11615</v>
      </c>
      <c r="D1083" s="31" t="s">
        <v>9348</v>
      </c>
      <c r="E1083" s="31"/>
      <c r="F1083" s="31"/>
      <c r="G1083" s="31"/>
      <c r="H1083" s="32"/>
      <c r="I1083" s="31" t="s">
        <v>9391</v>
      </c>
      <c r="J1083" s="31" t="s">
        <v>3598</v>
      </c>
      <c r="K1083" s="31" t="s">
        <v>9443</v>
      </c>
      <c r="L1083" s="33" t="b">
        <v>0</v>
      </c>
      <c r="M1083" s="34">
        <v>44707.420970138897</v>
      </c>
      <c r="N1083" s="31" t="s">
        <v>9369</v>
      </c>
      <c r="O1083" s="1" t="s">
        <v>14007</v>
      </c>
    </row>
    <row r="1084" spans="1:15" x14ac:dyDescent="0.25">
      <c r="A1084" s="31" t="s">
        <v>11616</v>
      </c>
      <c r="B1084" s="31" t="s">
        <v>9419</v>
      </c>
      <c r="C1084" s="31" t="s">
        <v>11617</v>
      </c>
      <c r="D1084" s="31" t="s">
        <v>9344</v>
      </c>
      <c r="E1084" s="31" t="s">
        <v>37</v>
      </c>
      <c r="F1084" s="31"/>
      <c r="G1084" s="31"/>
      <c r="H1084" s="32">
        <v>60</v>
      </c>
      <c r="I1084" s="31" t="s">
        <v>9382</v>
      </c>
      <c r="J1084" s="31" t="s">
        <v>3801</v>
      </c>
      <c r="K1084" s="31" t="s">
        <v>10122</v>
      </c>
      <c r="L1084" s="33" t="b">
        <v>0</v>
      </c>
      <c r="M1084" s="34">
        <v>44750.463209027803</v>
      </c>
      <c r="N1084" s="31" t="s">
        <v>39</v>
      </c>
      <c r="O1084" s="1" t="s">
        <v>14008</v>
      </c>
    </row>
    <row r="1085" spans="1:15" x14ac:dyDescent="0.25">
      <c r="A1085" s="31" t="s">
        <v>11618</v>
      </c>
      <c r="B1085" s="31" t="s">
        <v>9385</v>
      </c>
      <c r="C1085" s="31" t="s">
        <v>11619</v>
      </c>
      <c r="D1085" s="31" t="s">
        <v>9344</v>
      </c>
      <c r="E1085" s="31" t="s">
        <v>37</v>
      </c>
      <c r="F1085" s="31"/>
      <c r="G1085" s="31"/>
      <c r="H1085" s="32">
        <v>60</v>
      </c>
      <c r="I1085" s="31" t="s">
        <v>9377</v>
      </c>
      <c r="J1085" s="31" t="s">
        <v>3801</v>
      </c>
      <c r="K1085" s="31" t="s">
        <v>9450</v>
      </c>
      <c r="L1085" s="33" t="b">
        <v>0</v>
      </c>
      <c r="M1085" s="34">
        <v>44755.641287303202</v>
      </c>
      <c r="N1085" s="31" t="s">
        <v>39</v>
      </c>
      <c r="O1085" s="1" t="s">
        <v>6443</v>
      </c>
    </row>
    <row r="1086" spans="1:15" x14ac:dyDescent="0.25">
      <c r="A1086" s="31" t="s">
        <v>11620</v>
      </c>
      <c r="B1086" s="31" t="s">
        <v>9394</v>
      </c>
      <c r="C1086" s="31" t="s">
        <v>11621</v>
      </c>
      <c r="D1086" s="31" t="s">
        <v>9348</v>
      </c>
      <c r="E1086" s="31"/>
      <c r="F1086" s="31"/>
      <c r="G1086" s="31"/>
      <c r="H1086" s="32"/>
      <c r="I1086" s="31" t="s">
        <v>9399</v>
      </c>
      <c r="J1086" s="31" t="s">
        <v>3598</v>
      </c>
      <c r="K1086" s="31" t="s">
        <v>9484</v>
      </c>
      <c r="L1086" s="33" t="b">
        <v>0</v>
      </c>
      <c r="M1086" s="34">
        <v>44707.649415243097</v>
      </c>
      <c r="N1086" s="31" t="s">
        <v>9369</v>
      </c>
      <c r="O1086" s="1" t="s">
        <v>4894</v>
      </c>
    </row>
    <row r="1087" spans="1:15" x14ac:dyDescent="0.25">
      <c r="A1087" s="31" t="s">
        <v>11622</v>
      </c>
      <c r="B1087" s="31" t="s">
        <v>9394</v>
      </c>
      <c r="C1087" s="31" t="s">
        <v>11623</v>
      </c>
      <c r="D1087" s="31" t="s">
        <v>9348</v>
      </c>
      <c r="E1087" s="31"/>
      <c r="F1087" s="31"/>
      <c r="G1087" s="31"/>
      <c r="H1087" s="32"/>
      <c r="I1087" s="31" t="s">
        <v>9349</v>
      </c>
      <c r="J1087" s="31" t="s">
        <v>3598</v>
      </c>
      <c r="K1087" s="31" t="s">
        <v>9523</v>
      </c>
      <c r="L1087" s="33" t="b">
        <v>0</v>
      </c>
      <c r="M1087" s="34">
        <v>44705.585490196798</v>
      </c>
      <c r="N1087" s="31" t="s">
        <v>9369</v>
      </c>
      <c r="O1087" s="1" t="s">
        <v>5003</v>
      </c>
    </row>
    <row r="1088" spans="1:15" x14ac:dyDescent="0.25">
      <c r="A1088" s="31" t="s">
        <v>11624</v>
      </c>
      <c r="B1088" s="31" t="s">
        <v>9394</v>
      </c>
      <c r="C1088" s="31" t="s">
        <v>11625</v>
      </c>
      <c r="D1088" s="31" t="s">
        <v>9348</v>
      </c>
      <c r="E1088" s="31"/>
      <c r="F1088" s="31"/>
      <c r="G1088" s="31"/>
      <c r="H1088" s="32"/>
      <c r="I1088" s="31" t="s">
        <v>9391</v>
      </c>
      <c r="J1088" s="31" t="s">
        <v>3598</v>
      </c>
      <c r="K1088" s="31" t="s">
        <v>9396</v>
      </c>
      <c r="L1088" s="33" t="b">
        <v>0</v>
      </c>
      <c r="M1088" s="34">
        <v>44707.485743750003</v>
      </c>
      <c r="N1088" s="31" t="s">
        <v>9369</v>
      </c>
      <c r="O1088" s="1" t="s">
        <v>14009</v>
      </c>
    </row>
    <row r="1089" spans="1:15" x14ac:dyDescent="0.25">
      <c r="A1089" s="31" t="s">
        <v>11626</v>
      </c>
      <c r="B1089" s="31" t="s">
        <v>9389</v>
      </c>
      <c r="C1089" s="31" t="s">
        <v>11627</v>
      </c>
      <c r="D1089" s="31" t="s">
        <v>9348</v>
      </c>
      <c r="E1089" s="31"/>
      <c r="F1089" s="31"/>
      <c r="G1089" s="31"/>
      <c r="H1089" s="32"/>
      <c r="I1089" s="31" t="s">
        <v>9391</v>
      </c>
      <c r="J1089" s="31" t="s">
        <v>3598</v>
      </c>
      <c r="K1089" s="31" t="s">
        <v>10424</v>
      </c>
      <c r="L1089" s="33" t="b">
        <v>0</v>
      </c>
      <c r="M1089" s="34">
        <v>44709.570215659704</v>
      </c>
      <c r="N1089" s="31" t="s">
        <v>9369</v>
      </c>
      <c r="O1089" s="1" t="s">
        <v>14010</v>
      </c>
    </row>
    <row r="1090" spans="1:15" x14ac:dyDescent="0.25">
      <c r="A1090" s="31" t="s">
        <v>11628</v>
      </c>
      <c r="B1090" s="31" t="s">
        <v>9394</v>
      </c>
      <c r="C1090" s="31" t="s">
        <v>11629</v>
      </c>
      <c r="D1090" s="31" t="s">
        <v>9348</v>
      </c>
      <c r="E1090" s="31"/>
      <c r="F1090" s="31"/>
      <c r="G1090" s="31"/>
      <c r="H1090" s="32"/>
      <c r="I1090" s="31" t="s">
        <v>9405</v>
      </c>
      <c r="J1090" s="31" t="s">
        <v>3598</v>
      </c>
      <c r="K1090" s="31" t="s">
        <v>9529</v>
      </c>
      <c r="L1090" s="33" t="b">
        <v>0</v>
      </c>
      <c r="M1090" s="34">
        <v>44704.608196955996</v>
      </c>
      <c r="N1090" s="31" t="s">
        <v>9369</v>
      </c>
      <c r="O1090" s="1" t="s">
        <v>14011</v>
      </c>
    </row>
    <row r="1091" spans="1:15" x14ac:dyDescent="0.25">
      <c r="A1091" s="31" t="s">
        <v>11630</v>
      </c>
      <c r="B1091" s="31" t="s">
        <v>9394</v>
      </c>
      <c r="C1091" s="31" t="s">
        <v>11631</v>
      </c>
      <c r="D1091" s="31" t="s">
        <v>9348</v>
      </c>
      <c r="E1091" s="31"/>
      <c r="F1091" s="31"/>
      <c r="G1091" s="31"/>
      <c r="H1091" s="32"/>
      <c r="I1091" s="31" t="s">
        <v>9391</v>
      </c>
      <c r="J1091" s="31" t="s">
        <v>3598</v>
      </c>
      <c r="K1091" s="31" t="s">
        <v>9466</v>
      </c>
      <c r="L1091" s="33" t="b">
        <v>0</v>
      </c>
      <c r="M1091" s="34">
        <v>44707.326440705998</v>
      </c>
      <c r="N1091" s="31" t="s">
        <v>9369</v>
      </c>
      <c r="O1091" s="1" t="s">
        <v>14012</v>
      </c>
    </row>
    <row r="1092" spans="1:15" x14ac:dyDescent="0.25">
      <c r="A1092" s="31" t="s">
        <v>11632</v>
      </c>
      <c r="B1092" s="31" t="s">
        <v>9394</v>
      </c>
      <c r="C1092" s="31" t="s">
        <v>11633</v>
      </c>
      <c r="D1092" s="31" t="s">
        <v>9348</v>
      </c>
      <c r="E1092" s="31"/>
      <c r="F1092" s="31"/>
      <c r="G1092" s="31"/>
      <c r="H1092" s="32"/>
      <c r="I1092" s="31" t="s">
        <v>9399</v>
      </c>
      <c r="J1092" s="31" t="s">
        <v>3598</v>
      </c>
      <c r="K1092" s="31" t="s">
        <v>9913</v>
      </c>
      <c r="L1092" s="33" t="b">
        <v>0</v>
      </c>
      <c r="M1092" s="34">
        <v>44704.5871134607</v>
      </c>
      <c r="N1092" s="31" t="s">
        <v>9369</v>
      </c>
      <c r="O1092" s="1" t="s">
        <v>5405</v>
      </c>
    </row>
    <row r="1093" spans="1:15" x14ac:dyDescent="0.25">
      <c r="A1093" s="31" t="s">
        <v>11634</v>
      </c>
      <c r="B1093" s="31" t="s">
        <v>9394</v>
      </c>
      <c r="C1093" s="31" t="s">
        <v>11635</v>
      </c>
      <c r="D1093" s="31" t="s">
        <v>9348</v>
      </c>
      <c r="E1093" s="31"/>
      <c r="F1093" s="31"/>
      <c r="G1093" s="31"/>
      <c r="H1093" s="32"/>
      <c r="I1093" s="31" t="s">
        <v>9405</v>
      </c>
      <c r="J1093" s="31" t="s">
        <v>3598</v>
      </c>
      <c r="K1093" s="31" t="s">
        <v>9469</v>
      </c>
      <c r="L1093" s="33" t="b">
        <v>0</v>
      </c>
      <c r="M1093" s="34">
        <v>44704.5639940162</v>
      </c>
      <c r="N1093" s="31" t="s">
        <v>9369</v>
      </c>
      <c r="O1093" s="1" t="s">
        <v>5417</v>
      </c>
    </row>
    <row r="1094" spans="1:15" x14ac:dyDescent="0.25">
      <c r="A1094" s="31" t="s">
        <v>11636</v>
      </c>
      <c r="B1094" s="31" t="s">
        <v>9394</v>
      </c>
      <c r="C1094" s="31" t="s">
        <v>11637</v>
      </c>
      <c r="D1094" s="31" t="s">
        <v>9348</v>
      </c>
      <c r="E1094" s="31"/>
      <c r="F1094" s="31"/>
      <c r="G1094" s="31"/>
      <c r="H1094" s="32"/>
      <c r="I1094" s="31" t="s">
        <v>9399</v>
      </c>
      <c r="J1094" s="31" t="s">
        <v>3598</v>
      </c>
      <c r="K1094" s="31" t="s">
        <v>9597</v>
      </c>
      <c r="L1094" s="33" t="b">
        <v>0</v>
      </c>
      <c r="M1094" s="34">
        <v>44704.407639201403</v>
      </c>
      <c r="N1094" s="31" t="s">
        <v>9369</v>
      </c>
      <c r="O1094" s="1" t="s">
        <v>14013</v>
      </c>
    </row>
    <row r="1095" spans="1:15" x14ac:dyDescent="0.25">
      <c r="A1095" s="31" t="s">
        <v>11638</v>
      </c>
      <c r="B1095" s="31" t="s">
        <v>9394</v>
      </c>
      <c r="C1095" s="31" t="s">
        <v>11639</v>
      </c>
      <c r="D1095" s="31" t="s">
        <v>9348</v>
      </c>
      <c r="E1095" s="31"/>
      <c r="F1095" s="31"/>
      <c r="G1095" s="31"/>
      <c r="H1095" s="32"/>
      <c r="I1095" s="31" t="s">
        <v>9391</v>
      </c>
      <c r="J1095" s="31" t="s">
        <v>3598</v>
      </c>
      <c r="K1095" s="31" t="s">
        <v>9466</v>
      </c>
      <c r="L1095" s="33" t="b">
        <v>0</v>
      </c>
      <c r="M1095" s="34">
        <v>44707.327345023201</v>
      </c>
      <c r="N1095" s="31" t="s">
        <v>9369</v>
      </c>
      <c r="O1095" s="1" t="s">
        <v>6615</v>
      </c>
    </row>
    <row r="1096" spans="1:15" x14ac:dyDescent="0.25">
      <c r="A1096" s="31" t="s">
        <v>11640</v>
      </c>
      <c r="B1096" s="31" t="s">
        <v>9394</v>
      </c>
      <c r="C1096" s="31" t="s">
        <v>11641</v>
      </c>
      <c r="D1096" s="31" t="s">
        <v>9348</v>
      </c>
      <c r="E1096" s="31"/>
      <c r="F1096" s="31"/>
      <c r="G1096" s="31"/>
      <c r="H1096" s="32"/>
      <c r="I1096" s="31" t="s">
        <v>9405</v>
      </c>
      <c r="J1096" s="31" t="s">
        <v>3598</v>
      </c>
      <c r="K1096" s="31" t="s">
        <v>9529</v>
      </c>
      <c r="L1096" s="33" t="b">
        <v>0</v>
      </c>
      <c r="M1096" s="34">
        <v>44704.6078439005</v>
      </c>
      <c r="N1096" s="31" t="s">
        <v>9369</v>
      </c>
      <c r="O1096" s="1" t="s">
        <v>4789</v>
      </c>
    </row>
    <row r="1097" spans="1:15" x14ac:dyDescent="0.25">
      <c r="A1097" s="31" t="s">
        <v>11642</v>
      </c>
      <c r="B1097" s="31" t="s">
        <v>9394</v>
      </c>
      <c r="C1097" s="31" t="s">
        <v>11643</v>
      </c>
      <c r="D1097" s="31" t="s">
        <v>9348</v>
      </c>
      <c r="E1097" s="31"/>
      <c r="F1097" s="31"/>
      <c r="G1097" s="31"/>
      <c r="H1097" s="32"/>
      <c r="I1097" s="31" t="s">
        <v>9399</v>
      </c>
      <c r="J1097" s="31" t="s">
        <v>3598</v>
      </c>
      <c r="K1097" s="31" t="s">
        <v>9523</v>
      </c>
      <c r="L1097" s="33" t="b">
        <v>0</v>
      </c>
      <c r="M1097" s="34">
        <v>44704.653783101901</v>
      </c>
      <c r="N1097" s="31" t="s">
        <v>9369</v>
      </c>
      <c r="O1097" s="1" t="s">
        <v>14014</v>
      </c>
    </row>
    <row r="1098" spans="1:15" x14ac:dyDescent="0.25">
      <c r="A1098" s="31" t="s">
        <v>11644</v>
      </c>
      <c r="B1098" s="31" t="s">
        <v>9394</v>
      </c>
      <c r="C1098" s="31" t="s">
        <v>11645</v>
      </c>
      <c r="D1098" s="31" t="s">
        <v>9348</v>
      </c>
      <c r="E1098" s="31"/>
      <c r="F1098" s="31"/>
      <c r="G1098" s="31"/>
      <c r="H1098" s="32"/>
      <c r="I1098" s="31" t="s">
        <v>9399</v>
      </c>
      <c r="J1098" s="31" t="s">
        <v>3598</v>
      </c>
      <c r="K1098" s="31" t="s">
        <v>9455</v>
      </c>
      <c r="L1098" s="33" t="b">
        <v>0</v>
      </c>
      <c r="M1098" s="34">
        <v>44702.650208993102</v>
      </c>
      <c r="N1098" s="31" t="s">
        <v>9369</v>
      </c>
      <c r="O1098" s="1" t="s">
        <v>4870</v>
      </c>
    </row>
    <row r="1099" spans="1:15" x14ac:dyDescent="0.25">
      <c r="A1099" s="31" t="s">
        <v>11646</v>
      </c>
      <c r="B1099" s="31" t="s">
        <v>9394</v>
      </c>
      <c r="C1099" s="31" t="s">
        <v>11647</v>
      </c>
      <c r="D1099" s="31" t="s">
        <v>9348</v>
      </c>
      <c r="E1099" s="31"/>
      <c r="F1099" s="31"/>
      <c r="G1099" s="31"/>
      <c r="H1099" s="32"/>
      <c r="I1099" s="31" t="s">
        <v>9399</v>
      </c>
      <c r="J1099" s="31" t="s">
        <v>3598</v>
      </c>
      <c r="K1099" s="31" t="s">
        <v>9484</v>
      </c>
      <c r="L1099" s="33" t="b">
        <v>0</v>
      </c>
      <c r="M1099" s="34">
        <v>44707.6495659375</v>
      </c>
      <c r="N1099" s="31" t="s">
        <v>9369</v>
      </c>
      <c r="O1099" s="1" t="s">
        <v>14015</v>
      </c>
    </row>
    <row r="1100" spans="1:15" x14ac:dyDescent="0.25">
      <c r="A1100" s="31" t="s">
        <v>11648</v>
      </c>
      <c r="B1100" s="31" t="s">
        <v>9389</v>
      </c>
      <c r="C1100" s="31" t="s">
        <v>11649</v>
      </c>
      <c r="D1100" s="31" t="s">
        <v>9348</v>
      </c>
      <c r="E1100" s="31"/>
      <c r="F1100" s="31"/>
      <c r="G1100" s="31"/>
      <c r="H1100" s="32"/>
      <c r="I1100" s="31" t="s">
        <v>9391</v>
      </c>
      <c r="J1100" s="31" t="s">
        <v>3598</v>
      </c>
      <c r="K1100" s="31" t="s">
        <v>10207</v>
      </c>
      <c r="L1100" s="33" t="b">
        <v>0</v>
      </c>
      <c r="M1100" s="34">
        <v>44719.589390046298</v>
      </c>
      <c r="N1100" s="31" t="s">
        <v>9369</v>
      </c>
      <c r="O1100" s="1" t="s">
        <v>4647</v>
      </c>
    </row>
    <row r="1101" spans="1:15" x14ac:dyDescent="0.25">
      <c r="A1101" s="31" t="s">
        <v>11650</v>
      </c>
      <c r="B1101" s="31" t="s">
        <v>9385</v>
      </c>
      <c r="C1101" s="31" t="s">
        <v>11651</v>
      </c>
      <c r="D1101" s="31" t="s">
        <v>9344</v>
      </c>
      <c r="E1101" s="31" t="s">
        <v>37</v>
      </c>
      <c r="F1101" s="31"/>
      <c r="G1101" s="31"/>
      <c r="H1101" s="32">
        <v>60</v>
      </c>
      <c r="I1101" s="31" t="s">
        <v>9446</v>
      </c>
      <c r="J1101" s="31" t="s">
        <v>3801</v>
      </c>
      <c r="K1101" s="31" t="s">
        <v>9576</v>
      </c>
      <c r="L1101" s="33" t="b">
        <v>0</v>
      </c>
      <c r="M1101" s="34">
        <v>44729.611727395801</v>
      </c>
      <c r="N1101" s="31" t="s">
        <v>39</v>
      </c>
      <c r="O1101" s="1" t="s">
        <v>5979</v>
      </c>
    </row>
    <row r="1102" spans="1:15" x14ac:dyDescent="0.25">
      <c r="A1102" s="31" t="s">
        <v>11652</v>
      </c>
      <c r="B1102" s="31" t="s">
        <v>9385</v>
      </c>
      <c r="C1102" s="31" t="s">
        <v>11653</v>
      </c>
      <c r="D1102" s="31" t="s">
        <v>9344</v>
      </c>
      <c r="E1102" s="31" t="s">
        <v>37</v>
      </c>
      <c r="F1102" s="31"/>
      <c r="G1102" s="31"/>
      <c r="H1102" s="32">
        <v>60</v>
      </c>
      <c r="I1102" s="31" t="s">
        <v>9377</v>
      </c>
      <c r="J1102" s="31" t="s">
        <v>3801</v>
      </c>
      <c r="K1102" s="31" t="s">
        <v>9450</v>
      </c>
      <c r="L1102" s="33" t="b">
        <v>0</v>
      </c>
      <c r="M1102" s="34">
        <v>44767.342743599504</v>
      </c>
      <c r="N1102" s="31" t="s">
        <v>39</v>
      </c>
      <c r="O1102" s="1" t="s">
        <v>6444</v>
      </c>
    </row>
    <row r="1103" spans="1:15" x14ac:dyDescent="0.25">
      <c r="A1103" s="31" t="s">
        <v>11654</v>
      </c>
      <c r="B1103" s="31" t="s">
        <v>9394</v>
      </c>
      <c r="C1103" s="31" t="s">
        <v>11655</v>
      </c>
      <c r="D1103" s="31" t="s">
        <v>9348</v>
      </c>
      <c r="E1103" s="31"/>
      <c r="F1103" s="31"/>
      <c r="G1103" s="31"/>
      <c r="H1103" s="32"/>
      <c r="I1103" s="31" t="s">
        <v>9405</v>
      </c>
      <c r="J1103" s="31" t="s">
        <v>3598</v>
      </c>
      <c r="K1103" s="31" t="s">
        <v>9406</v>
      </c>
      <c r="L1103" s="33" t="b">
        <v>0</v>
      </c>
      <c r="M1103" s="34">
        <v>44704.462726273101</v>
      </c>
      <c r="N1103" s="31" t="s">
        <v>9369</v>
      </c>
      <c r="O1103" s="1" t="s">
        <v>5027</v>
      </c>
    </row>
    <row r="1104" spans="1:15" x14ac:dyDescent="0.25">
      <c r="A1104" s="31" t="s">
        <v>11656</v>
      </c>
      <c r="B1104" s="31" t="s">
        <v>9394</v>
      </c>
      <c r="C1104" s="31" t="s">
        <v>11657</v>
      </c>
      <c r="D1104" s="31" t="s">
        <v>9348</v>
      </c>
      <c r="E1104" s="31"/>
      <c r="F1104" s="31"/>
      <c r="G1104" s="31"/>
      <c r="H1104" s="32"/>
      <c r="I1104" s="31" t="s">
        <v>9391</v>
      </c>
      <c r="J1104" s="31" t="s">
        <v>3598</v>
      </c>
      <c r="K1104" s="31" t="s">
        <v>9396</v>
      </c>
      <c r="L1104" s="33" t="b">
        <v>0</v>
      </c>
      <c r="M1104" s="34">
        <v>44707.485913506898</v>
      </c>
      <c r="N1104" s="31" t="s">
        <v>9369</v>
      </c>
      <c r="O1104" s="1" t="s">
        <v>5900</v>
      </c>
    </row>
    <row r="1105" spans="1:15" x14ac:dyDescent="0.25">
      <c r="A1105" s="31" t="s">
        <v>11658</v>
      </c>
      <c r="B1105" s="31" t="s">
        <v>9389</v>
      </c>
      <c r="C1105" s="31" t="s">
        <v>11659</v>
      </c>
      <c r="D1105" s="31" t="s">
        <v>9348</v>
      </c>
      <c r="E1105" s="31"/>
      <c r="F1105" s="31"/>
      <c r="G1105" s="31"/>
      <c r="H1105" s="32"/>
      <c r="I1105" s="31" t="s">
        <v>9391</v>
      </c>
      <c r="J1105" s="31" t="s">
        <v>3598</v>
      </c>
      <c r="K1105" s="31" t="s">
        <v>10424</v>
      </c>
      <c r="L1105" s="33" t="b">
        <v>0</v>
      </c>
      <c r="M1105" s="34">
        <v>44709.570442592601</v>
      </c>
      <c r="N1105" s="31" t="s">
        <v>9369</v>
      </c>
      <c r="O1105" s="1" t="s">
        <v>5653</v>
      </c>
    </row>
    <row r="1106" spans="1:15" x14ac:dyDescent="0.25">
      <c r="A1106" s="31" t="s">
        <v>11660</v>
      </c>
      <c r="B1106" s="31" t="s">
        <v>9394</v>
      </c>
      <c r="C1106" s="31" t="s">
        <v>11661</v>
      </c>
      <c r="D1106" s="31" t="s">
        <v>9348</v>
      </c>
      <c r="E1106" s="31"/>
      <c r="F1106" s="31"/>
      <c r="G1106" s="31"/>
      <c r="H1106" s="32"/>
      <c r="I1106" s="31" t="s">
        <v>9405</v>
      </c>
      <c r="J1106" s="31" t="s">
        <v>3598</v>
      </c>
      <c r="K1106" s="31" t="s">
        <v>9469</v>
      </c>
      <c r="L1106" s="33" t="b">
        <v>0</v>
      </c>
      <c r="M1106" s="34">
        <v>44704.566175150503</v>
      </c>
      <c r="N1106" s="31" t="s">
        <v>9369</v>
      </c>
      <c r="O1106" s="1" t="s">
        <v>5129</v>
      </c>
    </row>
    <row r="1107" spans="1:15" x14ac:dyDescent="0.25">
      <c r="A1107" s="31" t="s">
        <v>11662</v>
      </c>
      <c r="B1107" s="31" t="s">
        <v>9389</v>
      </c>
      <c r="C1107" s="31" t="s">
        <v>11663</v>
      </c>
      <c r="D1107" s="31" t="s">
        <v>9348</v>
      </c>
      <c r="E1107" s="31"/>
      <c r="F1107" s="31"/>
      <c r="G1107" s="31"/>
      <c r="H1107" s="32"/>
      <c r="I1107" s="31" t="s">
        <v>9391</v>
      </c>
      <c r="J1107" s="31" t="s">
        <v>3598</v>
      </c>
      <c r="K1107" s="31" t="s">
        <v>9392</v>
      </c>
      <c r="L1107" s="33" t="b">
        <v>0</v>
      </c>
      <c r="M1107" s="34">
        <v>44709.436063078698</v>
      </c>
      <c r="N1107" s="31" t="s">
        <v>9369</v>
      </c>
      <c r="O1107" s="1" t="s">
        <v>5074</v>
      </c>
    </row>
    <row r="1108" spans="1:15" x14ac:dyDescent="0.25">
      <c r="A1108" s="31" t="s">
        <v>11664</v>
      </c>
      <c r="B1108" s="31" t="s">
        <v>9385</v>
      </c>
      <c r="C1108" s="31" t="s">
        <v>11665</v>
      </c>
      <c r="D1108" s="31" t="s">
        <v>9344</v>
      </c>
      <c r="E1108" s="31" t="s">
        <v>37</v>
      </c>
      <c r="F1108" s="31"/>
      <c r="G1108" s="31"/>
      <c r="H1108" s="32">
        <v>60</v>
      </c>
      <c r="I1108" s="31" t="s">
        <v>9382</v>
      </c>
      <c r="J1108" s="31" t="s">
        <v>3801</v>
      </c>
      <c r="K1108" s="31" t="s">
        <v>9462</v>
      </c>
      <c r="L1108" s="33" t="b">
        <v>0</v>
      </c>
      <c r="M1108" s="34">
        <v>44795.692295567103</v>
      </c>
      <c r="N1108" s="31" t="s">
        <v>39</v>
      </c>
      <c r="O1108" s="1" t="s">
        <v>5872</v>
      </c>
    </row>
    <row r="1109" spans="1:15" x14ac:dyDescent="0.25">
      <c r="A1109" s="31" t="s">
        <v>11666</v>
      </c>
      <c r="B1109" s="31" t="s">
        <v>9371</v>
      </c>
      <c r="C1109" s="31" t="s">
        <v>11667</v>
      </c>
      <c r="D1109" s="31" t="s">
        <v>9344</v>
      </c>
      <c r="E1109" s="31" t="s">
        <v>37</v>
      </c>
      <c r="F1109" s="31"/>
      <c r="G1109" s="31"/>
      <c r="H1109" s="32">
        <v>60</v>
      </c>
      <c r="I1109" s="31" t="s">
        <v>9446</v>
      </c>
      <c r="J1109" s="31" t="s">
        <v>3801</v>
      </c>
      <c r="K1109" s="31" t="s">
        <v>10119</v>
      </c>
      <c r="L1109" s="33" t="b">
        <v>0</v>
      </c>
      <c r="M1109" s="34">
        <v>44749.643195023098</v>
      </c>
      <c r="N1109" s="31" t="s">
        <v>39</v>
      </c>
      <c r="O1109" s="1" t="s">
        <v>4214</v>
      </c>
    </row>
    <row r="1110" spans="1:15" x14ac:dyDescent="0.25">
      <c r="A1110" s="31" t="s">
        <v>11668</v>
      </c>
      <c r="B1110" s="31" t="s">
        <v>9385</v>
      </c>
      <c r="C1110" s="31" t="s">
        <v>11669</v>
      </c>
      <c r="D1110" s="31" t="s">
        <v>9344</v>
      </c>
      <c r="E1110" s="31" t="s">
        <v>37</v>
      </c>
      <c r="F1110" s="31"/>
      <c r="G1110" s="31"/>
      <c r="H1110" s="32">
        <v>60</v>
      </c>
      <c r="I1110" s="31" t="s">
        <v>9446</v>
      </c>
      <c r="J1110" s="31" t="s">
        <v>3801</v>
      </c>
      <c r="K1110" s="31" t="s">
        <v>9447</v>
      </c>
      <c r="L1110" s="33" t="b">
        <v>0</v>
      </c>
      <c r="M1110" s="34">
        <v>44755.636131053201</v>
      </c>
      <c r="N1110" s="31" t="s">
        <v>39</v>
      </c>
      <c r="O1110" s="1" t="s">
        <v>5550</v>
      </c>
    </row>
    <row r="1111" spans="1:15" x14ac:dyDescent="0.25">
      <c r="A1111" s="31" t="s">
        <v>11670</v>
      </c>
      <c r="B1111" s="31" t="s">
        <v>9385</v>
      </c>
      <c r="C1111" s="31" t="s">
        <v>11671</v>
      </c>
      <c r="D1111" s="31" t="s">
        <v>9344</v>
      </c>
      <c r="E1111" s="31" t="s">
        <v>37</v>
      </c>
      <c r="F1111" s="31"/>
      <c r="G1111" s="31"/>
      <c r="H1111" s="32">
        <v>60</v>
      </c>
      <c r="I1111" s="31" t="s">
        <v>9382</v>
      </c>
      <c r="J1111" s="31" t="s">
        <v>3801</v>
      </c>
      <c r="K1111" s="31" t="s">
        <v>10252</v>
      </c>
      <c r="L1111" s="33" t="b">
        <v>0</v>
      </c>
      <c r="M1111" s="34">
        <v>44765.447099803197</v>
      </c>
      <c r="N1111" s="31" t="s">
        <v>39</v>
      </c>
      <c r="O1111" s="1" t="s">
        <v>5772</v>
      </c>
    </row>
    <row r="1112" spans="1:15" x14ac:dyDescent="0.25">
      <c r="A1112" s="31" t="s">
        <v>11672</v>
      </c>
      <c r="B1112" s="31" t="s">
        <v>9419</v>
      </c>
      <c r="C1112" s="31" t="s">
        <v>11673</v>
      </c>
      <c r="D1112" s="31" t="s">
        <v>9344</v>
      </c>
      <c r="E1112" s="31" t="s">
        <v>37</v>
      </c>
      <c r="F1112" s="31"/>
      <c r="G1112" s="31"/>
      <c r="H1112" s="32">
        <v>60</v>
      </c>
      <c r="I1112" s="31" t="s">
        <v>9382</v>
      </c>
      <c r="J1112" s="31" t="s">
        <v>3801</v>
      </c>
      <c r="K1112" s="31" t="s">
        <v>10122</v>
      </c>
      <c r="L1112" s="33" t="b">
        <v>0</v>
      </c>
      <c r="M1112" s="34">
        <v>44750.384710960701</v>
      </c>
      <c r="N1112" s="31" t="s">
        <v>39</v>
      </c>
      <c r="O1112" s="1" t="s">
        <v>14016</v>
      </c>
    </row>
    <row r="1113" spans="1:15" x14ac:dyDescent="0.25">
      <c r="A1113" s="31" t="s">
        <v>11674</v>
      </c>
      <c r="B1113" s="31" t="s">
        <v>9385</v>
      </c>
      <c r="C1113" s="31" t="s">
        <v>11675</v>
      </c>
      <c r="D1113" s="31" t="s">
        <v>9344</v>
      </c>
      <c r="E1113" s="31" t="s">
        <v>37</v>
      </c>
      <c r="F1113" s="31"/>
      <c r="G1113" s="31"/>
      <c r="H1113" s="32">
        <v>60</v>
      </c>
      <c r="I1113" s="31" t="s">
        <v>9446</v>
      </c>
      <c r="J1113" s="31" t="s">
        <v>3801</v>
      </c>
      <c r="K1113" s="31" t="s">
        <v>9447</v>
      </c>
      <c r="L1113" s="33" t="b">
        <v>0</v>
      </c>
      <c r="M1113" s="34">
        <v>44765.465478854203</v>
      </c>
      <c r="N1113" s="31" t="s">
        <v>39</v>
      </c>
      <c r="O1113" s="1" t="s">
        <v>5100</v>
      </c>
    </row>
    <row r="1114" spans="1:15" x14ac:dyDescent="0.25">
      <c r="A1114" s="31" t="s">
        <v>11676</v>
      </c>
      <c r="B1114" s="31" t="s">
        <v>9419</v>
      </c>
      <c r="C1114" s="31" t="s">
        <v>11677</v>
      </c>
      <c r="D1114" s="31" t="s">
        <v>9344</v>
      </c>
      <c r="E1114" s="31" t="s">
        <v>37</v>
      </c>
      <c r="F1114" s="31"/>
      <c r="G1114" s="31"/>
      <c r="H1114" s="32">
        <v>60</v>
      </c>
      <c r="I1114" s="31" t="s">
        <v>9382</v>
      </c>
      <c r="J1114" s="31" t="s">
        <v>3801</v>
      </c>
      <c r="K1114" s="31" t="s">
        <v>9421</v>
      </c>
      <c r="L1114" s="33" t="b">
        <v>0</v>
      </c>
      <c r="M1114" s="34">
        <v>44715.460709571802</v>
      </c>
      <c r="N1114" s="31" t="s">
        <v>39</v>
      </c>
      <c r="O1114" s="1" t="s">
        <v>5742</v>
      </c>
    </row>
    <row r="1115" spans="1:15" x14ac:dyDescent="0.25">
      <c r="A1115" s="31" t="s">
        <v>11678</v>
      </c>
      <c r="B1115" s="31" t="s">
        <v>9385</v>
      </c>
      <c r="C1115" s="31" t="s">
        <v>11679</v>
      </c>
      <c r="D1115" s="31" t="s">
        <v>9344</v>
      </c>
      <c r="E1115" s="31" t="s">
        <v>37</v>
      </c>
      <c r="F1115" s="31"/>
      <c r="G1115" s="31"/>
      <c r="H1115" s="32">
        <v>60</v>
      </c>
      <c r="I1115" s="31" t="s">
        <v>9446</v>
      </c>
      <c r="J1115" s="31" t="s">
        <v>3801</v>
      </c>
      <c r="K1115" s="31" t="s">
        <v>9373</v>
      </c>
      <c r="L1115" s="33" t="b">
        <v>0</v>
      </c>
      <c r="M1115" s="34">
        <v>44767.545937650502</v>
      </c>
      <c r="N1115" s="31" t="s">
        <v>39</v>
      </c>
      <c r="O1115" s="1" t="s">
        <v>6206</v>
      </c>
    </row>
    <row r="1116" spans="1:15" x14ac:dyDescent="0.25">
      <c r="A1116" s="31" t="s">
        <v>11680</v>
      </c>
      <c r="B1116" s="31" t="s">
        <v>9385</v>
      </c>
      <c r="C1116" s="31" t="s">
        <v>11681</v>
      </c>
      <c r="D1116" s="31" t="s">
        <v>9344</v>
      </c>
      <c r="E1116" s="31" t="s">
        <v>37</v>
      </c>
      <c r="F1116" s="31"/>
      <c r="G1116" s="31"/>
      <c r="H1116" s="32">
        <v>60</v>
      </c>
      <c r="I1116" s="31" t="s">
        <v>9361</v>
      </c>
      <c r="J1116" s="31" t="s">
        <v>3801</v>
      </c>
      <c r="K1116" s="31" t="s">
        <v>9387</v>
      </c>
      <c r="L1116" s="33" t="b">
        <v>0</v>
      </c>
      <c r="M1116" s="34">
        <v>44760.673280324103</v>
      </c>
      <c r="N1116" s="31" t="s">
        <v>39</v>
      </c>
      <c r="O1116" s="1" t="s">
        <v>5124</v>
      </c>
    </row>
    <row r="1117" spans="1:15" x14ac:dyDescent="0.25">
      <c r="A1117" s="31" t="s">
        <v>11682</v>
      </c>
      <c r="B1117" s="31" t="s">
        <v>9385</v>
      </c>
      <c r="C1117" s="31" t="s">
        <v>11683</v>
      </c>
      <c r="D1117" s="31" t="s">
        <v>9344</v>
      </c>
      <c r="E1117" s="31" t="s">
        <v>37</v>
      </c>
      <c r="F1117" s="31"/>
      <c r="G1117" s="31"/>
      <c r="H1117" s="32">
        <v>60</v>
      </c>
      <c r="I1117" s="31" t="s">
        <v>9377</v>
      </c>
      <c r="J1117" s="31" t="s">
        <v>3801</v>
      </c>
      <c r="K1117" s="31" t="s">
        <v>9567</v>
      </c>
      <c r="L1117" s="33" t="b">
        <v>0</v>
      </c>
      <c r="M1117" s="34">
        <v>44765.3543710995</v>
      </c>
      <c r="N1117" s="31" t="s">
        <v>39</v>
      </c>
      <c r="O1117" s="1" t="s">
        <v>14017</v>
      </c>
    </row>
    <row r="1118" spans="1:15" x14ac:dyDescent="0.25">
      <c r="A1118" s="31" t="s">
        <v>11684</v>
      </c>
      <c r="B1118" s="31" t="s">
        <v>9394</v>
      </c>
      <c r="C1118" s="31" t="s">
        <v>11685</v>
      </c>
      <c r="D1118" s="31" t="s">
        <v>9348</v>
      </c>
      <c r="E1118" s="31"/>
      <c r="F1118" s="31"/>
      <c r="G1118" s="31"/>
      <c r="H1118" s="32"/>
      <c r="I1118" s="31" t="s">
        <v>9399</v>
      </c>
      <c r="J1118" s="31" t="s">
        <v>3598</v>
      </c>
      <c r="K1118" s="31" t="s">
        <v>9400</v>
      </c>
      <c r="L1118" s="33" t="b">
        <v>0</v>
      </c>
      <c r="M1118" s="34">
        <v>44707.633980555598</v>
      </c>
      <c r="N1118" s="31" t="s">
        <v>9369</v>
      </c>
      <c r="O1118" s="1" t="s">
        <v>14018</v>
      </c>
    </row>
    <row r="1119" spans="1:15" x14ac:dyDescent="0.25">
      <c r="A1119" s="31" t="s">
        <v>11686</v>
      </c>
      <c r="B1119" s="31" t="s">
        <v>9389</v>
      </c>
      <c r="C1119" s="31" t="s">
        <v>11687</v>
      </c>
      <c r="D1119" s="31" t="s">
        <v>9348</v>
      </c>
      <c r="E1119" s="31"/>
      <c r="F1119" s="31"/>
      <c r="G1119" s="31"/>
      <c r="H1119" s="32"/>
      <c r="I1119" s="31" t="s">
        <v>9391</v>
      </c>
      <c r="J1119" s="31" t="s">
        <v>3598</v>
      </c>
      <c r="K1119" s="31" t="s">
        <v>10424</v>
      </c>
      <c r="L1119" s="33" t="b">
        <v>0</v>
      </c>
      <c r="M1119" s="34">
        <v>44709.570859143503</v>
      </c>
      <c r="N1119" s="31" t="s">
        <v>9369</v>
      </c>
      <c r="O1119" s="1" t="s">
        <v>14019</v>
      </c>
    </row>
    <row r="1120" spans="1:15" x14ac:dyDescent="0.25">
      <c r="A1120" s="31" t="s">
        <v>11688</v>
      </c>
      <c r="B1120" s="31" t="s">
        <v>9394</v>
      </c>
      <c r="C1120" s="31" t="s">
        <v>11689</v>
      </c>
      <c r="D1120" s="31" t="s">
        <v>9348</v>
      </c>
      <c r="E1120" s="31"/>
      <c r="F1120" s="31"/>
      <c r="G1120" s="31"/>
      <c r="H1120" s="32"/>
      <c r="I1120" s="31" t="s">
        <v>9405</v>
      </c>
      <c r="J1120" s="31" t="s">
        <v>3598</v>
      </c>
      <c r="K1120" s="31" t="s">
        <v>9469</v>
      </c>
      <c r="L1120" s="33" t="b">
        <v>0</v>
      </c>
      <c r="M1120" s="34">
        <v>44704.568094872702</v>
      </c>
      <c r="N1120" s="31" t="s">
        <v>9369</v>
      </c>
      <c r="O1120" s="1" t="s">
        <v>4702</v>
      </c>
    </row>
    <row r="1121" spans="1:15" ht="21" x14ac:dyDescent="0.25">
      <c r="A1121" s="31" t="s">
        <v>11690</v>
      </c>
      <c r="B1121" s="31" t="s">
        <v>9394</v>
      </c>
      <c r="C1121" s="35" t="s">
        <v>11691</v>
      </c>
      <c r="D1121" s="31" t="s">
        <v>9348</v>
      </c>
      <c r="E1121" s="31"/>
      <c r="F1121" s="31"/>
      <c r="G1121" s="31"/>
      <c r="H1121" s="32"/>
      <c r="I1121" s="31" t="s">
        <v>9399</v>
      </c>
      <c r="J1121" s="31" t="s">
        <v>3598</v>
      </c>
      <c r="K1121" s="31" t="s">
        <v>9400</v>
      </c>
      <c r="L1121" s="33" t="b">
        <v>0</v>
      </c>
      <c r="M1121" s="34">
        <v>44707.6350109954</v>
      </c>
      <c r="N1121" s="31" t="s">
        <v>9369</v>
      </c>
      <c r="O1121" s="1" t="s">
        <v>6510</v>
      </c>
    </row>
    <row r="1122" spans="1:15" x14ac:dyDescent="0.25">
      <c r="A1122" s="31" t="s">
        <v>11692</v>
      </c>
      <c r="B1122" s="31" t="s">
        <v>9394</v>
      </c>
      <c r="C1122" s="31" t="s">
        <v>11693</v>
      </c>
      <c r="D1122" s="31" t="s">
        <v>9348</v>
      </c>
      <c r="E1122" s="31"/>
      <c r="F1122" s="31"/>
      <c r="G1122" s="31"/>
      <c r="H1122" s="32"/>
      <c r="I1122" s="31" t="s">
        <v>9399</v>
      </c>
      <c r="J1122" s="31" t="s">
        <v>3598</v>
      </c>
      <c r="K1122" s="31" t="s">
        <v>9400</v>
      </c>
      <c r="L1122" s="33" t="b">
        <v>0</v>
      </c>
      <c r="M1122" s="34">
        <v>44707.634609409703</v>
      </c>
      <c r="N1122" s="31" t="s">
        <v>9369</v>
      </c>
      <c r="O1122" s="1" t="s">
        <v>14020</v>
      </c>
    </row>
    <row r="1123" spans="1:15" x14ac:dyDescent="0.25">
      <c r="A1123" s="31" t="s">
        <v>11694</v>
      </c>
      <c r="B1123" s="31" t="s">
        <v>9394</v>
      </c>
      <c r="C1123" s="31" t="s">
        <v>11695</v>
      </c>
      <c r="D1123" s="31" t="s">
        <v>9348</v>
      </c>
      <c r="E1123" s="31"/>
      <c r="F1123" s="31"/>
      <c r="G1123" s="31"/>
      <c r="H1123" s="32"/>
      <c r="I1123" s="31" t="s">
        <v>9391</v>
      </c>
      <c r="J1123" s="31" t="s">
        <v>3598</v>
      </c>
      <c r="K1123" s="31" t="s">
        <v>9396</v>
      </c>
      <c r="L1123" s="33" t="b">
        <v>0</v>
      </c>
      <c r="M1123" s="34">
        <v>44707.486094479202</v>
      </c>
      <c r="N1123" s="31" t="s">
        <v>9369</v>
      </c>
      <c r="O1123" s="1" t="s">
        <v>14021</v>
      </c>
    </row>
    <row r="1124" spans="1:15" ht="21" x14ac:dyDescent="0.25">
      <c r="A1124" s="31" t="s">
        <v>11696</v>
      </c>
      <c r="B1124" s="31" t="s">
        <v>9389</v>
      </c>
      <c r="C1124" s="35" t="s">
        <v>11697</v>
      </c>
      <c r="D1124" s="31" t="s">
        <v>9348</v>
      </c>
      <c r="E1124" s="31"/>
      <c r="F1124" s="31"/>
      <c r="G1124" s="31"/>
      <c r="H1124" s="32"/>
      <c r="I1124" s="31" t="s">
        <v>9391</v>
      </c>
      <c r="J1124" s="31" t="s">
        <v>3598</v>
      </c>
      <c r="K1124" s="31" t="s">
        <v>9443</v>
      </c>
      <c r="L1124" s="33" t="b">
        <v>0</v>
      </c>
      <c r="M1124" s="34">
        <v>44707.421739502301</v>
      </c>
      <c r="N1124" s="31" t="s">
        <v>9369</v>
      </c>
      <c r="O1124" s="1" t="s">
        <v>6184</v>
      </c>
    </row>
    <row r="1125" spans="1:15" x14ac:dyDescent="0.25">
      <c r="A1125" s="31" t="s">
        <v>11698</v>
      </c>
      <c r="B1125" s="31" t="s">
        <v>9389</v>
      </c>
      <c r="C1125" s="31" t="s">
        <v>11699</v>
      </c>
      <c r="D1125" s="31" t="s">
        <v>9348</v>
      </c>
      <c r="E1125" s="31"/>
      <c r="F1125" s="31"/>
      <c r="G1125" s="31"/>
      <c r="H1125" s="32"/>
      <c r="I1125" s="31" t="s">
        <v>9391</v>
      </c>
      <c r="J1125" s="31" t="s">
        <v>3598</v>
      </c>
      <c r="K1125" s="31" t="s">
        <v>9392</v>
      </c>
      <c r="L1125" s="33" t="b">
        <v>0</v>
      </c>
      <c r="M1125" s="34">
        <v>44709.436221527802</v>
      </c>
      <c r="N1125" s="31" t="s">
        <v>9369</v>
      </c>
      <c r="O1125" s="1" t="s">
        <v>6894</v>
      </c>
    </row>
    <row r="1126" spans="1:15" x14ac:dyDescent="0.25">
      <c r="A1126" s="31" t="s">
        <v>11700</v>
      </c>
      <c r="B1126" s="31" t="s">
        <v>9394</v>
      </c>
      <c r="C1126" s="31" t="s">
        <v>11701</v>
      </c>
      <c r="D1126" s="31" t="s">
        <v>9348</v>
      </c>
      <c r="E1126" s="31"/>
      <c r="F1126" s="31"/>
      <c r="G1126" s="31"/>
      <c r="H1126" s="32"/>
      <c r="I1126" s="31" t="s">
        <v>9391</v>
      </c>
      <c r="J1126" s="31" t="s">
        <v>3598</v>
      </c>
      <c r="K1126" s="31" t="s">
        <v>9392</v>
      </c>
      <c r="L1126" s="33" t="b">
        <v>0</v>
      </c>
      <c r="M1126" s="34">
        <v>44709.436375613397</v>
      </c>
      <c r="N1126" s="31" t="s">
        <v>9369</v>
      </c>
      <c r="O1126" s="1" t="s">
        <v>5450</v>
      </c>
    </row>
    <row r="1127" spans="1:15" x14ac:dyDescent="0.25">
      <c r="A1127" s="31" t="s">
        <v>11702</v>
      </c>
      <c r="B1127" s="31" t="s">
        <v>9389</v>
      </c>
      <c r="C1127" s="31" t="s">
        <v>11703</v>
      </c>
      <c r="D1127" s="31" t="s">
        <v>9348</v>
      </c>
      <c r="E1127" s="31"/>
      <c r="F1127" s="31"/>
      <c r="G1127" s="31"/>
      <c r="H1127" s="32"/>
      <c r="I1127" s="31" t="s">
        <v>9399</v>
      </c>
      <c r="J1127" s="31" t="s">
        <v>3598</v>
      </c>
      <c r="K1127" s="31" t="s">
        <v>10342</v>
      </c>
      <c r="L1127" s="33" t="b">
        <v>0</v>
      </c>
      <c r="M1127" s="34">
        <v>44709.573814236101</v>
      </c>
      <c r="N1127" s="31" t="s">
        <v>9369</v>
      </c>
      <c r="O1127" s="1" t="s">
        <v>14022</v>
      </c>
    </row>
    <row r="1128" spans="1:15" x14ac:dyDescent="0.25">
      <c r="A1128" s="31" t="s">
        <v>11704</v>
      </c>
      <c r="B1128" s="31" t="s">
        <v>11705</v>
      </c>
      <c r="C1128" s="31" t="s">
        <v>6641</v>
      </c>
      <c r="D1128" s="31" t="s">
        <v>9381</v>
      </c>
      <c r="E1128" s="31"/>
      <c r="F1128" s="31"/>
      <c r="G1128" s="31"/>
      <c r="H1128" s="32"/>
      <c r="I1128" s="31"/>
      <c r="J1128" s="31"/>
      <c r="K1128" s="31"/>
      <c r="L1128" s="33" t="b">
        <v>0</v>
      </c>
      <c r="M1128" s="34">
        <v>45052.653983680597</v>
      </c>
      <c r="N1128" s="31" t="s">
        <v>39</v>
      </c>
      <c r="O1128" s="1" t="s">
        <v>6640</v>
      </c>
    </row>
    <row r="1129" spans="1:15" x14ac:dyDescent="0.25">
      <c r="A1129" s="31" t="s">
        <v>11706</v>
      </c>
      <c r="B1129" s="31" t="s">
        <v>11707</v>
      </c>
      <c r="C1129" s="31" t="s">
        <v>6597</v>
      </c>
      <c r="D1129" s="31" t="s">
        <v>9381</v>
      </c>
      <c r="E1129" s="31"/>
      <c r="F1129" s="31"/>
      <c r="G1129" s="31"/>
      <c r="H1129" s="32"/>
      <c r="I1129" s="31"/>
      <c r="J1129" s="31"/>
      <c r="K1129" s="31"/>
      <c r="L1129" s="33" t="b">
        <v>0</v>
      </c>
      <c r="M1129" s="34">
        <v>45052.656239351898</v>
      </c>
      <c r="N1129" s="31" t="s">
        <v>39</v>
      </c>
      <c r="O1129" s="1" t="s">
        <v>6596</v>
      </c>
    </row>
    <row r="1130" spans="1:15" x14ac:dyDescent="0.25">
      <c r="A1130" s="31" t="s">
        <v>11708</v>
      </c>
      <c r="B1130" s="31" t="s">
        <v>9394</v>
      </c>
      <c r="C1130" s="31" t="s">
        <v>11709</v>
      </c>
      <c r="D1130" s="31" t="s">
        <v>10182</v>
      </c>
      <c r="E1130" s="31"/>
      <c r="F1130" s="31"/>
      <c r="G1130" s="31"/>
      <c r="H1130" s="32"/>
      <c r="I1130" s="31" t="s">
        <v>9405</v>
      </c>
      <c r="J1130" s="31" t="s">
        <v>3598</v>
      </c>
      <c r="K1130" s="31" t="s">
        <v>10420</v>
      </c>
      <c r="L1130" s="33" t="b">
        <v>0</v>
      </c>
      <c r="M1130" s="34">
        <v>44705.595342511602</v>
      </c>
      <c r="N1130" s="31" t="s">
        <v>9369</v>
      </c>
      <c r="O1130" s="1" t="s">
        <v>6360</v>
      </c>
    </row>
    <row r="1131" spans="1:15" x14ac:dyDescent="0.25">
      <c r="A1131" s="31" t="s">
        <v>11710</v>
      </c>
      <c r="B1131" s="31" t="s">
        <v>9394</v>
      </c>
      <c r="C1131" s="31" t="s">
        <v>11711</v>
      </c>
      <c r="D1131" s="31" t="s">
        <v>10182</v>
      </c>
      <c r="E1131" s="31"/>
      <c r="F1131" s="31"/>
      <c r="G1131" s="31"/>
      <c r="H1131" s="32"/>
      <c r="I1131" s="31" t="s">
        <v>9405</v>
      </c>
      <c r="J1131" s="31" t="s">
        <v>3598</v>
      </c>
      <c r="K1131" s="31" t="s">
        <v>10420</v>
      </c>
      <c r="L1131" s="33" t="b">
        <v>0</v>
      </c>
      <c r="M1131" s="34">
        <v>44705.5947492708</v>
      </c>
      <c r="N1131" s="31" t="s">
        <v>9369</v>
      </c>
      <c r="O1131" s="1" t="s">
        <v>5088</v>
      </c>
    </row>
    <row r="1132" spans="1:15" x14ac:dyDescent="0.25">
      <c r="A1132" s="31" t="s">
        <v>11712</v>
      </c>
      <c r="B1132" s="31" t="s">
        <v>9394</v>
      </c>
      <c r="C1132" s="31" t="s">
        <v>11713</v>
      </c>
      <c r="D1132" s="31" t="s">
        <v>9348</v>
      </c>
      <c r="E1132" s="31"/>
      <c r="F1132" s="31"/>
      <c r="G1132" s="31"/>
      <c r="H1132" s="32"/>
      <c r="I1132" s="31" t="s">
        <v>9399</v>
      </c>
      <c r="J1132" s="31" t="s">
        <v>3598</v>
      </c>
      <c r="K1132" s="31" t="s">
        <v>9523</v>
      </c>
      <c r="L1132" s="33" t="b">
        <v>0</v>
      </c>
      <c r="M1132" s="34">
        <v>44704.654093206002</v>
      </c>
      <c r="N1132" s="31" t="s">
        <v>9369</v>
      </c>
      <c r="O1132" s="1" t="s">
        <v>8222</v>
      </c>
    </row>
    <row r="1133" spans="1:15" x14ac:dyDescent="0.25">
      <c r="A1133" s="31" t="s">
        <v>11714</v>
      </c>
      <c r="B1133" s="31" t="s">
        <v>9419</v>
      </c>
      <c r="C1133" s="31" t="s">
        <v>11715</v>
      </c>
      <c r="D1133" s="31" t="s">
        <v>9344</v>
      </c>
      <c r="E1133" s="31" t="s">
        <v>37</v>
      </c>
      <c r="F1133" s="31"/>
      <c r="G1133" s="31"/>
      <c r="H1133" s="32">
        <v>60</v>
      </c>
      <c r="I1133" s="31" t="s">
        <v>9382</v>
      </c>
      <c r="J1133" s="31" t="s">
        <v>3801</v>
      </c>
      <c r="K1133" s="31" t="s">
        <v>9421</v>
      </c>
      <c r="L1133" s="33" t="b">
        <v>0</v>
      </c>
      <c r="M1133" s="34">
        <v>44765.356326076399</v>
      </c>
      <c r="N1133" s="31" t="s">
        <v>39</v>
      </c>
      <c r="O1133" s="1" t="s">
        <v>14023</v>
      </c>
    </row>
    <row r="1134" spans="1:15" x14ac:dyDescent="0.25">
      <c r="A1134" s="31" t="s">
        <v>11716</v>
      </c>
      <c r="B1134" s="31" t="s">
        <v>9419</v>
      </c>
      <c r="C1134" s="31" t="s">
        <v>11717</v>
      </c>
      <c r="D1134" s="31" t="s">
        <v>9344</v>
      </c>
      <c r="E1134" s="31" t="s">
        <v>37</v>
      </c>
      <c r="F1134" s="31"/>
      <c r="G1134" s="31"/>
      <c r="H1134" s="32">
        <v>60</v>
      </c>
      <c r="I1134" s="31" t="s">
        <v>9382</v>
      </c>
      <c r="J1134" s="31" t="s">
        <v>3801</v>
      </c>
      <c r="K1134" s="31" t="s">
        <v>9421</v>
      </c>
      <c r="L1134" s="33" t="b">
        <v>0</v>
      </c>
      <c r="M1134" s="34">
        <v>44765.361673148102</v>
      </c>
      <c r="N1134" s="31" t="s">
        <v>39</v>
      </c>
      <c r="O1134" s="1" t="s">
        <v>5700</v>
      </c>
    </row>
    <row r="1135" spans="1:15" x14ac:dyDescent="0.25">
      <c r="A1135" s="31" t="s">
        <v>11718</v>
      </c>
      <c r="B1135" s="31" t="s">
        <v>9394</v>
      </c>
      <c r="C1135" s="31" t="s">
        <v>11719</v>
      </c>
      <c r="D1135" s="31" t="s">
        <v>9348</v>
      </c>
      <c r="E1135" s="31"/>
      <c r="F1135" s="31"/>
      <c r="G1135" s="31"/>
      <c r="H1135" s="32"/>
      <c r="I1135" s="31" t="s">
        <v>9405</v>
      </c>
      <c r="J1135" s="31" t="s">
        <v>3598</v>
      </c>
      <c r="K1135" s="31" t="s">
        <v>9529</v>
      </c>
      <c r="L1135" s="33" t="b">
        <v>0</v>
      </c>
      <c r="M1135" s="34">
        <v>44704.608962615697</v>
      </c>
      <c r="N1135" s="31" t="s">
        <v>9369</v>
      </c>
      <c r="O1135" s="1" t="s">
        <v>14024</v>
      </c>
    </row>
    <row r="1136" spans="1:15" x14ac:dyDescent="0.25">
      <c r="A1136" s="31" t="s">
        <v>11720</v>
      </c>
      <c r="B1136" s="31" t="s">
        <v>9394</v>
      </c>
      <c r="C1136" s="31" t="s">
        <v>11721</v>
      </c>
      <c r="D1136" s="31" t="s">
        <v>9348</v>
      </c>
      <c r="E1136" s="31"/>
      <c r="F1136" s="31"/>
      <c r="G1136" s="31"/>
      <c r="H1136" s="32"/>
      <c r="I1136" s="31" t="s">
        <v>9399</v>
      </c>
      <c r="J1136" s="31" t="s">
        <v>3598</v>
      </c>
      <c r="K1136" s="31" t="s">
        <v>9913</v>
      </c>
      <c r="L1136" s="33" t="b">
        <v>0</v>
      </c>
      <c r="M1136" s="34">
        <v>44704.586726157402</v>
      </c>
      <c r="N1136" s="31" t="s">
        <v>9369</v>
      </c>
      <c r="O1136" s="1" t="s">
        <v>6517</v>
      </c>
    </row>
    <row r="1137" spans="1:15" x14ac:dyDescent="0.25">
      <c r="A1137" s="31" t="s">
        <v>11722</v>
      </c>
      <c r="B1137" s="31" t="s">
        <v>9385</v>
      </c>
      <c r="C1137" s="31" t="s">
        <v>11723</v>
      </c>
      <c r="D1137" s="31" t="s">
        <v>9344</v>
      </c>
      <c r="E1137" s="31" t="s">
        <v>37</v>
      </c>
      <c r="F1137" s="31"/>
      <c r="G1137" s="31"/>
      <c r="H1137" s="32">
        <v>60</v>
      </c>
      <c r="I1137" s="31" t="s">
        <v>9361</v>
      </c>
      <c r="J1137" s="31" t="s">
        <v>3801</v>
      </c>
      <c r="K1137" s="31" t="s">
        <v>9345</v>
      </c>
      <c r="L1137" s="33" t="b">
        <v>0</v>
      </c>
      <c r="M1137" s="34">
        <v>44765.680824270799</v>
      </c>
      <c r="N1137" s="31" t="s">
        <v>39</v>
      </c>
      <c r="O1137" s="1" t="s">
        <v>14025</v>
      </c>
    </row>
    <row r="1138" spans="1:15" x14ac:dyDescent="0.25">
      <c r="A1138" s="31" t="s">
        <v>11724</v>
      </c>
      <c r="B1138" s="31" t="s">
        <v>9385</v>
      </c>
      <c r="C1138" s="31" t="s">
        <v>11725</v>
      </c>
      <c r="D1138" s="31" t="s">
        <v>9344</v>
      </c>
      <c r="E1138" s="31" t="s">
        <v>37</v>
      </c>
      <c r="F1138" s="31"/>
      <c r="G1138" s="31"/>
      <c r="H1138" s="32">
        <v>60</v>
      </c>
      <c r="I1138" s="31" t="s">
        <v>9382</v>
      </c>
      <c r="J1138" s="31" t="s">
        <v>3801</v>
      </c>
      <c r="K1138" s="31" t="s">
        <v>10757</v>
      </c>
      <c r="L1138" s="33" t="b">
        <v>0</v>
      </c>
      <c r="M1138" s="34">
        <v>44749.663502349496</v>
      </c>
      <c r="N1138" s="31" t="s">
        <v>39</v>
      </c>
      <c r="O1138" s="1" t="s">
        <v>14026</v>
      </c>
    </row>
    <row r="1139" spans="1:15" x14ac:dyDescent="0.25">
      <c r="A1139" s="31" t="s">
        <v>11726</v>
      </c>
      <c r="B1139" s="31" t="s">
        <v>9385</v>
      </c>
      <c r="C1139" s="31" t="s">
        <v>11727</v>
      </c>
      <c r="D1139" s="31" t="s">
        <v>9344</v>
      </c>
      <c r="E1139" s="31" t="s">
        <v>37</v>
      </c>
      <c r="F1139" s="31"/>
      <c r="G1139" s="31"/>
      <c r="H1139" s="32">
        <v>60</v>
      </c>
      <c r="I1139" s="31" t="s">
        <v>9377</v>
      </c>
      <c r="J1139" s="31" t="s">
        <v>3801</v>
      </c>
      <c r="K1139" s="31" t="s">
        <v>9567</v>
      </c>
      <c r="L1139" s="33" t="b">
        <v>0</v>
      </c>
      <c r="M1139" s="34">
        <v>44719.740781979199</v>
      </c>
      <c r="N1139" s="31" t="s">
        <v>39</v>
      </c>
      <c r="O1139" s="1" t="s">
        <v>14027</v>
      </c>
    </row>
    <row r="1140" spans="1:15" x14ac:dyDescent="0.25">
      <c r="A1140" s="31" t="s">
        <v>11728</v>
      </c>
      <c r="B1140" s="31" t="s">
        <v>9385</v>
      </c>
      <c r="C1140" s="31" t="s">
        <v>11729</v>
      </c>
      <c r="D1140" s="31" t="s">
        <v>9344</v>
      </c>
      <c r="E1140" s="31" t="s">
        <v>37</v>
      </c>
      <c r="F1140" s="31"/>
      <c r="G1140" s="31"/>
      <c r="H1140" s="32">
        <v>60</v>
      </c>
      <c r="I1140" s="31" t="s">
        <v>9446</v>
      </c>
      <c r="J1140" s="31" t="s">
        <v>3801</v>
      </c>
      <c r="K1140" s="31" t="s">
        <v>9373</v>
      </c>
      <c r="L1140" s="33" t="b">
        <v>0</v>
      </c>
      <c r="M1140" s="34">
        <v>44765.4724746875</v>
      </c>
      <c r="N1140" s="31" t="s">
        <v>39</v>
      </c>
      <c r="O1140" s="1" t="s">
        <v>4442</v>
      </c>
    </row>
    <row r="1141" spans="1:15" x14ac:dyDescent="0.25">
      <c r="A1141" s="31" t="s">
        <v>11730</v>
      </c>
      <c r="B1141" s="31" t="s">
        <v>9419</v>
      </c>
      <c r="C1141" s="31" t="s">
        <v>11731</v>
      </c>
      <c r="D1141" s="31" t="s">
        <v>9344</v>
      </c>
      <c r="E1141" s="31" t="s">
        <v>37</v>
      </c>
      <c r="F1141" s="31"/>
      <c r="G1141" s="31"/>
      <c r="H1141" s="32">
        <v>60</v>
      </c>
      <c r="I1141" s="31" t="s">
        <v>9382</v>
      </c>
      <c r="J1141" s="31" t="s">
        <v>3801</v>
      </c>
      <c r="K1141" s="31" t="s">
        <v>10122</v>
      </c>
      <c r="L1141" s="33" t="b">
        <v>0</v>
      </c>
      <c r="M1141" s="34">
        <v>44725.480000115698</v>
      </c>
      <c r="N1141" s="31" t="s">
        <v>39</v>
      </c>
      <c r="O1141" s="1" t="s">
        <v>4790</v>
      </c>
    </row>
    <row r="1142" spans="1:15" x14ac:dyDescent="0.25">
      <c r="A1142" s="31" t="s">
        <v>11732</v>
      </c>
      <c r="B1142" s="31" t="s">
        <v>9389</v>
      </c>
      <c r="C1142" s="31" t="s">
        <v>11733</v>
      </c>
      <c r="D1142" s="31" t="s">
        <v>9348</v>
      </c>
      <c r="E1142" s="31"/>
      <c r="F1142" s="31"/>
      <c r="G1142" s="31"/>
      <c r="H1142" s="32"/>
      <c r="I1142" s="31" t="s">
        <v>9405</v>
      </c>
      <c r="J1142" s="31" t="s">
        <v>3598</v>
      </c>
      <c r="K1142" s="31" t="s">
        <v>10185</v>
      </c>
      <c r="L1142" s="33" t="b">
        <v>0</v>
      </c>
      <c r="M1142" s="34">
        <v>44705.603642326401</v>
      </c>
      <c r="N1142" s="31" t="s">
        <v>9369</v>
      </c>
      <c r="O1142" s="1" t="s">
        <v>6339</v>
      </c>
    </row>
    <row r="1143" spans="1:15" ht="31.5" x14ac:dyDescent="0.25">
      <c r="A1143" s="31" t="s">
        <v>11734</v>
      </c>
      <c r="B1143" s="31" t="s">
        <v>9389</v>
      </c>
      <c r="C1143" s="35" t="s">
        <v>11735</v>
      </c>
      <c r="D1143" s="31" t="s">
        <v>9348</v>
      </c>
      <c r="E1143" s="31"/>
      <c r="F1143" s="31"/>
      <c r="G1143" s="31"/>
      <c r="H1143" s="32"/>
      <c r="I1143" s="31" t="s">
        <v>9391</v>
      </c>
      <c r="J1143" s="31" t="s">
        <v>3598</v>
      </c>
      <c r="K1143" s="31" t="s">
        <v>9443</v>
      </c>
      <c r="L1143" s="33" t="b">
        <v>0</v>
      </c>
      <c r="M1143" s="34">
        <v>44707.421550081002</v>
      </c>
      <c r="N1143" s="31" t="s">
        <v>9369</v>
      </c>
      <c r="O1143" s="1" t="s">
        <v>8024</v>
      </c>
    </row>
    <row r="1144" spans="1:15" x14ac:dyDescent="0.25">
      <c r="A1144" s="31" t="s">
        <v>11736</v>
      </c>
      <c r="B1144" s="31" t="s">
        <v>9394</v>
      </c>
      <c r="C1144" s="31" t="s">
        <v>11737</v>
      </c>
      <c r="D1144" s="31" t="s">
        <v>9348</v>
      </c>
      <c r="E1144" s="31"/>
      <c r="F1144" s="31"/>
      <c r="G1144" s="31"/>
      <c r="H1144" s="32"/>
      <c r="I1144" s="31" t="s">
        <v>9399</v>
      </c>
      <c r="J1144" s="31" t="s">
        <v>3598</v>
      </c>
      <c r="K1144" s="31" t="s">
        <v>9400</v>
      </c>
      <c r="L1144" s="33" t="b">
        <v>0</v>
      </c>
      <c r="M1144" s="34">
        <v>44707.634834490702</v>
      </c>
      <c r="N1144" s="31" t="s">
        <v>9369</v>
      </c>
      <c r="O1144" s="1" t="s">
        <v>14028</v>
      </c>
    </row>
    <row r="1145" spans="1:15" x14ac:dyDescent="0.25">
      <c r="A1145" s="31" t="s">
        <v>11738</v>
      </c>
      <c r="B1145" s="31" t="s">
        <v>9389</v>
      </c>
      <c r="C1145" s="31" t="s">
        <v>11739</v>
      </c>
      <c r="D1145" s="31" t="s">
        <v>9348</v>
      </c>
      <c r="E1145" s="31"/>
      <c r="F1145" s="31"/>
      <c r="G1145" s="31"/>
      <c r="H1145" s="32"/>
      <c r="I1145" s="31" t="s">
        <v>9399</v>
      </c>
      <c r="J1145" s="31" t="s">
        <v>3598</v>
      </c>
      <c r="K1145" s="31" t="s">
        <v>10342</v>
      </c>
      <c r="L1145" s="33" t="b">
        <v>0</v>
      </c>
      <c r="M1145" s="34">
        <v>44709.574020717599</v>
      </c>
      <c r="N1145" s="31" t="s">
        <v>9369</v>
      </c>
      <c r="O1145" s="1" t="s">
        <v>14029</v>
      </c>
    </row>
    <row r="1146" spans="1:15" x14ac:dyDescent="0.25">
      <c r="A1146" s="31" t="s">
        <v>11740</v>
      </c>
      <c r="B1146" s="31" t="s">
        <v>9389</v>
      </c>
      <c r="C1146" s="31" t="s">
        <v>11741</v>
      </c>
      <c r="D1146" s="31" t="s">
        <v>9348</v>
      </c>
      <c r="E1146" s="31"/>
      <c r="F1146" s="31"/>
      <c r="G1146" s="31"/>
      <c r="H1146" s="32"/>
      <c r="I1146" s="31" t="s">
        <v>9391</v>
      </c>
      <c r="J1146" s="31" t="s">
        <v>3598</v>
      </c>
      <c r="K1146" s="31" t="s">
        <v>10207</v>
      </c>
      <c r="L1146" s="33" t="b">
        <v>0</v>
      </c>
      <c r="M1146" s="34">
        <v>44719.482850034699</v>
      </c>
      <c r="N1146" s="31" t="s">
        <v>9369</v>
      </c>
      <c r="O1146" s="1" t="s">
        <v>5077</v>
      </c>
    </row>
    <row r="1147" spans="1:15" x14ac:dyDescent="0.25">
      <c r="A1147" s="31" t="s">
        <v>11742</v>
      </c>
      <c r="B1147" s="31" t="s">
        <v>9419</v>
      </c>
      <c r="C1147" s="31" t="s">
        <v>11743</v>
      </c>
      <c r="D1147" s="31" t="s">
        <v>9344</v>
      </c>
      <c r="E1147" s="31" t="s">
        <v>37</v>
      </c>
      <c r="F1147" s="31"/>
      <c r="G1147" s="31"/>
      <c r="H1147" s="32">
        <v>60</v>
      </c>
      <c r="I1147" s="31" t="s">
        <v>9382</v>
      </c>
      <c r="J1147" s="31" t="s">
        <v>3801</v>
      </c>
      <c r="K1147" s="31" t="s">
        <v>9421</v>
      </c>
      <c r="L1147" s="33" t="b">
        <v>0</v>
      </c>
      <c r="M1147" s="34">
        <v>44715.455950428201</v>
      </c>
      <c r="N1147" s="31" t="s">
        <v>39</v>
      </c>
      <c r="O1147" s="1" t="s">
        <v>6116</v>
      </c>
    </row>
    <row r="1148" spans="1:15" x14ac:dyDescent="0.25">
      <c r="A1148" s="31" t="s">
        <v>11744</v>
      </c>
      <c r="B1148" s="31" t="s">
        <v>9385</v>
      </c>
      <c r="C1148" s="31" t="s">
        <v>11745</v>
      </c>
      <c r="D1148" s="31" t="s">
        <v>9344</v>
      </c>
      <c r="E1148" s="31" t="s">
        <v>37</v>
      </c>
      <c r="F1148" s="31"/>
      <c r="G1148" s="31"/>
      <c r="H1148" s="32">
        <v>60</v>
      </c>
      <c r="I1148" s="31" t="s">
        <v>9377</v>
      </c>
      <c r="J1148" s="31" t="s">
        <v>3801</v>
      </c>
      <c r="K1148" s="31" t="s">
        <v>9450</v>
      </c>
      <c r="L1148" s="33" t="b">
        <v>0</v>
      </c>
      <c r="M1148" s="34">
        <v>44750.467621840296</v>
      </c>
      <c r="N1148" s="31" t="s">
        <v>39</v>
      </c>
      <c r="O1148" s="1" t="s">
        <v>5294</v>
      </c>
    </row>
    <row r="1149" spans="1:15" x14ac:dyDescent="0.25">
      <c r="A1149" s="31" t="s">
        <v>11746</v>
      </c>
      <c r="B1149" s="31" t="s">
        <v>9419</v>
      </c>
      <c r="C1149" s="31" t="s">
        <v>11747</v>
      </c>
      <c r="D1149" s="31" t="s">
        <v>9344</v>
      </c>
      <c r="E1149" s="31" t="s">
        <v>37</v>
      </c>
      <c r="F1149" s="31"/>
      <c r="G1149" s="31"/>
      <c r="H1149" s="32">
        <v>60</v>
      </c>
      <c r="I1149" s="31" t="s">
        <v>9382</v>
      </c>
      <c r="J1149" s="31" t="s">
        <v>3801</v>
      </c>
      <c r="K1149" s="31" t="s">
        <v>9421</v>
      </c>
      <c r="L1149" s="33" t="b">
        <v>0</v>
      </c>
      <c r="M1149" s="34">
        <v>44755.663070520801</v>
      </c>
      <c r="N1149" s="31" t="s">
        <v>39</v>
      </c>
      <c r="O1149" s="1" t="s">
        <v>5555</v>
      </c>
    </row>
    <row r="1150" spans="1:15" x14ac:dyDescent="0.25">
      <c r="A1150" s="31" t="s">
        <v>11748</v>
      </c>
      <c r="B1150" s="31" t="s">
        <v>9385</v>
      </c>
      <c r="C1150" s="31" t="s">
        <v>11749</v>
      </c>
      <c r="D1150" s="31" t="s">
        <v>9344</v>
      </c>
      <c r="E1150" s="31" t="s">
        <v>37</v>
      </c>
      <c r="F1150" s="31"/>
      <c r="G1150" s="31"/>
      <c r="H1150" s="32">
        <v>60</v>
      </c>
      <c r="I1150" s="31" t="s">
        <v>9377</v>
      </c>
      <c r="J1150" s="31" t="s">
        <v>3801</v>
      </c>
      <c r="K1150" s="31" t="s">
        <v>9387</v>
      </c>
      <c r="L1150" s="33" t="b">
        <v>0</v>
      </c>
      <c r="M1150" s="34">
        <v>44716.5539291319</v>
      </c>
      <c r="N1150" s="31" t="s">
        <v>39</v>
      </c>
      <c r="O1150" s="1" t="s">
        <v>5498</v>
      </c>
    </row>
    <row r="1151" spans="1:15" x14ac:dyDescent="0.25">
      <c r="A1151" s="31" t="s">
        <v>11750</v>
      </c>
      <c r="B1151" s="31" t="s">
        <v>9394</v>
      </c>
      <c r="C1151" s="31" t="s">
        <v>11751</v>
      </c>
      <c r="D1151" s="31" t="s">
        <v>10182</v>
      </c>
      <c r="E1151" s="31"/>
      <c r="F1151" s="31"/>
      <c r="G1151" s="31"/>
      <c r="H1151" s="32"/>
      <c r="I1151" s="31" t="s">
        <v>9405</v>
      </c>
      <c r="J1151" s="31" t="s">
        <v>3598</v>
      </c>
      <c r="K1151" s="31" t="s">
        <v>10420</v>
      </c>
      <c r="L1151" s="33" t="b">
        <v>0</v>
      </c>
      <c r="M1151" s="34">
        <v>44705.595102199099</v>
      </c>
      <c r="N1151" s="31" t="s">
        <v>9369</v>
      </c>
      <c r="O1151" s="1" t="s">
        <v>5179</v>
      </c>
    </row>
    <row r="1152" spans="1:15" x14ac:dyDescent="0.25">
      <c r="A1152" s="31" t="s">
        <v>11752</v>
      </c>
      <c r="B1152" s="31" t="s">
        <v>9385</v>
      </c>
      <c r="C1152" s="31" t="s">
        <v>11753</v>
      </c>
      <c r="D1152" s="31" t="s">
        <v>9344</v>
      </c>
      <c r="E1152" s="31" t="s">
        <v>37</v>
      </c>
      <c r="F1152" s="31"/>
      <c r="G1152" s="31"/>
      <c r="H1152" s="32">
        <v>60</v>
      </c>
      <c r="I1152" s="31" t="s">
        <v>9377</v>
      </c>
      <c r="J1152" s="31" t="s">
        <v>3801</v>
      </c>
      <c r="K1152" s="31" t="s">
        <v>9387</v>
      </c>
      <c r="L1152" s="33" t="b">
        <v>0</v>
      </c>
      <c r="M1152" s="34">
        <v>44719.409719756899</v>
      </c>
      <c r="N1152" s="31" t="s">
        <v>39</v>
      </c>
      <c r="O1152" s="1" t="s">
        <v>14030</v>
      </c>
    </row>
    <row r="1153" spans="1:15" ht="21" x14ac:dyDescent="0.25">
      <c r="A1153" s="31" t="s">
        <v>11754</v>
      </c>
      <c r="B1153" s="31" t="s">
        <v>9389</v>
      </c>
      <c r="C1153" s="35" t="s">
        <v>11755</v>
      </c>
      <c r="D1153" s="31" t="s">
        <v>9348</v>
      </c>
      <c r="E1153" s="31"/>
      <c r="F1153" s="31"/>
      <c r="G1153" s="31"/>
      <c r="H1153" s="32"/>
      <c r="I1153" s="31" t="s">
        <v>9391</v>
      </c>
      <c r="J1153" s="31" t="s">
        <v>3598</v>
      </c>
      <c r="K1153" s="31" t="s">
        <v>10424</v>
      </c>
      <c r="L1153" s="33" t="b">
        <v>0</v>
      </c>
      <c r="M1153" s="34">
        <v>44709.5706806366</v>
      </c>
      <c r="N1153" s="31" t="s">
        <v>9369</v>
      </c>
      <c r="O1153" s="1" t="s">
        <v>5874</v>
      </c>
    </row>
    <row r="1154" spans="1:15" x14ac:dyDescent="0.25">
      <c r="A1154" s="31" t="s">
        <v>11756</v>
      </c>
      <c r="B1154" s="31" t="s">
        <v>9385</v>
      </c>
      <c r="C1154" s="31" t="s">
        <v>11757</v>
      </c>
      <c r="D1154" s="31" t="s">
        <v>9344</v>
      </c>
      <c r="E1154" s="31" t="s">
        <v>37</v>
      </c>
      <c r="F1154" s="31"/>
      <c r="G1154" s="31"/>
      <c r="H1154" s="32">
        <v>60</v>
      </c>
      <c r="I1154" s="31" t="s">
        <v>9446</v>
      </c>
      <c r="J1154" s="31" t="s">
        <v>3801</v>
      </c>
      <c r="K1154" s="31" t="s">
        <v>9373</v>
      </c>
      <c r="L1154" s="33" t="b">
        <v>0</v>
      </c>
      <c r="M1154" s="34">
        <v>44719.495616747699</v>
      </c>
      <c r="N1154" s="31" t="s">
        <v>39</v>
      </c>
      <c r="O1154" s="1" t="s">
        <v>7429</v>
      </c>
    </row>
    <row r="1155" spans="1:15" x14ac:dyDescent="0.25">
      <c r="A1155" s="31" t="s">
        <v>11758</v>
      </c>
      <c r="B1155" s="31" t="s">
        <v>9389</v>
      </c>
      <c r="C1155" s="31" t="s">
        <v>11759</v>
      </c>
      <c r="D1155" s="31" t="s">
        <v>9348</v>
      </c>
      <c r="E1155" s="31"/>
      <c r="F1155" s="31"/>
      <c r="G1155" s="31"/>
      <c r="H1155" s="32"/>
      <c r="I1155" s="31" t="s">
        <v>9391</v>
      </c>
      <c r="J1155" s="31" t="s">
        <v>3598</v>
      </c>
      <c r="K1155" s="31" t="s">
        <v>9392</v>
      </c>
      <c r="L1155" s="33" t="b">
        <v>0</v>
      </c>
      <c r="M1155" s="34">
        <v>44709.436547569399</v>
      </c>
      <c r="N1155" s="31" t="s">
        <v>9369</v>
      </c>
      <c r="O1155" s="1" t="s">
        <v>5142</v>
      </c>
    </row>
    <row r="1156" spans="1:15" x14ac:dyDescent="0.25">
      <c r="A1156" s="31" t="s">
        <v>11760</v>
      </c>
      <c r="B1156" s="31" t="s">
        <v>9394</v>
      </c>
      <c r="C1156" s="31" t="s">
        <v>11761</v>
      </c>
      <c r="D1156" s="31" t="s">
        <v>9348</v>
      </c>
      <c r="E1156" s="31"/>
      <c r="F1156" s="31"/>
      <c r="G1156" s="31"/>
      <c r="H1156" s="32"/>
      <c r="I1156" s="31" t="s">
        <v>9405</v>
      </c>
      <c r="J1156" s="31" t="s">
        <v>3598</v>
      </c>
      <c r="K1156" s="31" t="s">
        <v>9469</v>
      </c>
      <c r="L1156" s="33" t="b">
        <v>0</v>
      </c>
      <c r="M1156" s="34">
        <v>44704.568487580997</v>
      </c>
      <c r="N1156" s="31" t="s">
        <v>9369</v>
      </c>
      <c r="O1156" s="1" t="s">
        <v>14031</v>
      </c>
    </row>
    <row r="1157" spans="1:15" x14ac:dyDescent="0.25">
      <c r="A1157" s="31" t="s">
        <v>11762</v>
      </c>
      <c r="B1157" s="31" t="s">
        <v>9394</v>
      </c>
      <c r="C1157" s="31" t="s">
        <v>11763</v>
      </c>
      <c r="D1157" s="31" t="s">
        <v>9348</v>
      </c>
      <c r="E1157" s="31"/>
      <c r="F1157" s="31"/>
      <c r="G1157" s="31"/>
      <c r="H1157" s="32"/>
      <c r="I1157" s="31" t="s">
        <v>9399</v>
      </c>
      <c r="J1157" s="31" t="s">
        <v>3598</v>
      </c>
      <c r="K1157" s="31" t="s">
        <v>9400</v>
      </c>
      <c r="L1157" s="33" t="b">
        <v>0</v>
      </c>
      <c r="M1157" s="34">
        <v>44707.636078854201</v>
      </c>
      <c r="N1157" s="31" t="s">
        <v>9369</v>
      </c>
      <c r="O1157" s="1" t="s">
        <v>6508</v>
      </c>
    </row>
    <row r="1158" spans="1:15" x14ac:dyDescent="0.25">
      <c r="A1158" s="31" t="s">
        <v>11764</v>
      </c>
      <c r="B1158" s="31" t="s">
        <v>9385</v>
      </c>
      <c r="C1158" s="31" t="s">
        <v>11765</v>
      </c>
      <c r="D1158" s="31" t="s">
        <v>9344</v>
      </c>
      <c r="E1158" s="31" t="s">
        <v>37</v>
      </c>
      <c r="F1158" s="31"/>
      <c r="G1158" s="31"/>
      <c r="H1158" s="32">
        <v>60</v>
      </c>
      <c r="I1158" s="31" t="s">
        <v>9377</v>
      </c>
      <c r="J1158" s="31" t="s">
        <v>3801</v>
      </c>
      <c r="K1158" s="31" t="s">
        <v>9450</v>
      </c>
      <c r="L1158" s="33" t="b">
        <v>0</v>
      </c>
      <c r="M1158" s="34">
        <v>44721.3547678588</v>
      </c>
      <c r="N1158" s="31" t="s">
        <v>39</v>
      </c>
      <c r="O1158" s="1" t="s">
        <v>6453</v>
      </c>
    </row>
    <row r="1159" spans="1:15" x14ac:dyDescent="0.25">
      <c r="A1159" s="31" t="s">
        <v>11766</v>
      </c>
      <c r="B1159" s="31" t="s">
        <v>9385</v>
      </c>
      <c r="C1159" s="31" t="s">
        <v>11767</v>
      </c>
      <c r="D1159" s="31" t="s">
        <v>9344</v>
      </c>
      <c r="E1159" s="31" t="s">
        <v>37</v>
      </c>
      <c r="F1159" s="31"/>
      <c r="G1159" s="31"/>
      <c r="H1159" s="32">
        <v>60</v>
      </c>
      <c r="I1159" s="31" t="s">
        <v>9361</v>
      </c>
      <c r="J1159" s="31" t="s">
        <v>3801</v>
      </c>
      <c r="K1159" s="31" t="s">
        <v>9387</v>
      </c>
      <c r="L1159" s="33" t="b">
        <v>0</v>
      </c>
      <c r="M1159" s="34">
        <v>44749.647398344903</v>
      </c>
      <c r="N1159" s="31" t="s">
        <v>39</v>
      </c>
      <c r="O1159" s="1" t="s">
        <v>14032</v>
      </c>
    </row>
    <row r="1160" spans="1:15" x14ac:dyDescent="0.25">
      <c r="A1160" s="31" t="s">
        <v>11768</v>
      </c>
      <c r="B1160" s="31" t="s">
        <v>9394</v>
      </c>
      <c r="C1160" s="31" t="s">
        <v>11769</v>
      </c>
      <c r="D1160" s="31" t="s">
        <v>9348</v>
      </c>
      <c r="E1160" s="31"/>
      <c r="F1160" s="31"/>
      <c r="G1160" s="31"/>
      <c r="H1160" s="32"/>
      <c r="I1160" s="31" t="s">
        <v>9405</v>
      </c>
      <c r="J1160" s="31" t="s">
        <v>3598</v>
      </c>
      <c r="K1160" s="31" t="s">
        <v>9426</v>
      </c>
      <c r="L1160" s="33" t="b">
        <v>0</v>
      </c>
      <c r="M1160" s="34">
        <v>44704.391977974497</v>
      </c>
      <c r="N1160" s="31" t="s">
        <v>9369</v>
      </c>
      <c r="O1160" s="1" t="s">
        <v>14033</v>
      </c>
    </row>
    <row r="1161" spans="1:15" ht="21" x14ac:dyDescent="0.25">
      <c r="A1161" s="31" t="s">
        <v>11770</v>
      </c>
      <c r="B1161" s="31" t="s">
        <v>9394</v>
      </c>
      <c r="C1161" s="35" t="s">
        <v>11771</v>
      </c>
      <c r="D1161" s="31" t="s">
        <v>9348</v>
      </c>
      <c r="E1161" s="31"/>
      <c r="F1161" s="31"/>
      <c r="G1161" s="31"/>
      <c r="H1161" s="32"/>
      <c r="I1161" s="31" t="s">
        <v>9391</v>
      </c>
      <c r="J1161" s="31" t="s">
        <v>3598</v>
      </c>
      <c r="K1161" s="31" t="s">
        <v>9443</v>
      </c>
      <c r="L1161" s="33" t="b">
        <v>0</v>
      </c>
      <c r="M1161" s="34">
        <v>44707.421929710603</v>
      </c>
      <c r="N1161" s="31" t="s">
        <v>9369</v>
      </c>
      <c r="O1161" s="1" t="s">
        <v>4732</v>
      </c>
    </row>
    <row r="1162" spans="1:15" x14ac:dyDescent="0.25">
      <c r="A1162" s="31" t="s">
        <v>11772</v>
      </c>
      <c r="B1162" s="31" t="s">
        <v>9389</v>
      </c>
      <c r="C1162" s="31" t="s">
        <v>11773</v>
      </c>
      <c r="D1162" s="31" t="s">
        <v>9348</v>
      </c>
      <c r="E1162" s="31"/>
      <c r="F1162" s="31"/>
      <c r="G1162" s="31"/>
      <c r="H1162" s="32"/>
      <c r="I1162" s="31" t="s">
        <v>9391</v>
      </c>
      <c r="J1162" s="31" t="s">
        <v>3598</v>
      </c>
      <c r="K1162" s="31" t="s">
        <v>10207</v>
      </c>
      <c r="L1162" s="33" t="b">
        <v>0</v>
      </c>
      <c r="M1162" s="34">
        <v>44720.365270104201</v>
      </c>
      <c r="N1162" s="31" t="s">
        <v>9369</v>
      </c>
      <c r="O1162" s="1" t="s">
        <v>14034</v>
      </c>
    </row>
    <row r="1163" spans="1:15" x14ac:dyDescent="0.25">
      <c r="A1163" s="31" t="s">
        <v>11774</v>
      </c>
      <c r="B1163" s="31" t="s">
        <v>9394</v>
      </c>
      <c r="C1163" s="31" t="s">
        <v>11775</v>
      </c>
      <c r="D1163" s="31" t="s">
        <v>9348</v>
      </c>
      <c r="E1163" s="31"/>
      <c r="F1163" s="31"/>
      <c r="G1163" s="31"/>
      <c r="H1163" s="32"/>
      <c r="I1163" s="31" t="s">
        <v>9399</v>
      </c>
      <c r="J1163" s="31" t="s">
        <v>3598</v>
      </c>
      <c r="K1163" s="31" t="s">
        <v>9400</v>
      </c>
      <c r="L1163" s="33" t="b">
        <v>0</v>
      </c>
      <c r="M1163" s="34">
        <v>44707.636289583301</v>
      </c>
      <c r="N1163" s="31" t="s">
        <v>9369</v>
      </c>
      <c r="O1163" s="1" t="s">
        <v>7229</v>
      </c>
    </row>
    <row r="1164" spans="1:15" x14ac:dyDescent="0.25">
      <c r="A1164" s="31" t="s">
        <v>11776</v>
      </c>
      <c r="B1164" s="31" t="s">
        <v>9394</v>
      </c>
      <c r="C1164" s="31" t="s">
        <v>11777</v>
      </c>
      <c r="D1164" s="31" t="s">
        <v>9348</v>
      </c>
      <c r="E1164" s="31"/>
      <c r="F1164" s="31"/>
      <c r="G1164" s="31"/>
      <c r="H1164" s="32"/>
      <c r="I1164" s="31" t="s">
        <v>9391</v>
      </c>
      <c r="J1164" s="31" t="s">
        <v>3598</v>
      </c>
      <c r="K1164" s="31" t="s">
        <v>9392</v>
      </c>
      <c r="L1164" s="33" t="b">
        <v>0</v>
      </c>
      <c r="M1164" s="34">
        <v>44709.436785879603</v>
      </c>
      <c r="N1164" s="31" t="s">
        <v>9369</v>
      </c>
      <c r="O1164" s="1" t="s">
        <v>5134</v>
      </c>
    </row>
    <row r="1165" spans="1:15" x14ac:dyDescent="0.25">
      <c r="A1165" s="31" t="s">
        <v>11778</v>
      </c>
      <c r="B1165" s="31" t="s">
        <v>9394</v>
      </c>
      <c r="C1165" s="31" t="s">
        <v>11779</v>
      </c>
      <c r="D1165" s="31" t="s">
        <v>9348</v>
      </c>
      <c r="E1165" s="31"/>
      <c r="F1165" s="31"/>
      <c r="G1165" s="31"/>
      <c r="H1165" s="32"/>
      <c r="I1165" s="31" t="s">
        <v>9399</v>
      </c>
      <c r="J1165" s="31" t="s">
        <v>3598</v>
      </c>
      <c r="K1165" s="31" t="s">
        <v>9523</v>
      </c>
      <c r="L1165" s="33" t="b">
        <v>0</v>
      </c>
      <c r="M1165" s="34">
        <v>44704.654425196801</v>
      </c>
      <c r="N1165" s="31" t="s">
        <v>9369</v>
      </c>
      <c r="O1165" s="1" t="s">
        <v>4691</v>
      </c>
    </row>
    <row r="1166" spans="1:15" x14ac:dyDescent="0.25">
      <c r="A1166" s="31" t="s">
        <v>11780</v>
      </c>
      <c r="B1166" s="31" t="s">
        <v>9394</v>
      </c>
      <c r="C1166" s="31" t="s">
        <v>11781</v>
      </c>
      <c r="D1166" s="31" t="s">
        <v>9348</v>
      </c>
      <c r="E1166" s="31"/>
      <c r="F1166" s="31"/>
      <c r="G1166" s="31"/>
      <c r="H1166" s="32"/>
      <c r="I1166" s="31" t="s">
        <v>9391</v>
      </c>
      <c r="J1166" s="31" t="s">
        <v>3598</v>
      </c>
      <c r="K1166" s="31" t="s">
        <v>9396</v>
      </c>
      <c r="L1166" s="33" t="b">
        <v>0</v>
      </c>
      <c r="M1166" s="34">
        <v>44707.486553472198</v>
      </c>
      <c r="N1166" s="31" t="s">
        <v>9369</v>
      </c>
      <c r="O1166" s="1" t="s">
        <v>4438</v>
      </c>
    </row>
    <row r="1167" spans="1:15" x14ac:dyDescent="0.25">
      <c r="A1167" s="31" t="s">
        <v>11782</v>
      </c>
      <c r="B1167" s="31" t="s">
        <v>9385</v>
      </c>
      <c r="C1167" s="31" t="s">
        <v>11783</v>
      </c>
      <c r="D1167" s="31" t="s">
        <v>9344</v>
      </c>
      <c r="E1167" s="31" t="s">
        <v>37</v>
      </c>
      <c r="F1167" s="31"/>
      <c r="G1167" s="31"/>
      <c r="H1167" s="32">
        <v>60</v>
      </c>
      <c r="I1167" s="31" t="s">
        <v>9361</v>
      </c>
      <c r="J1167" s="31" t="s">
        <v>3801</v>
      </c>
      <c r="K1167" s="31" t="s">
        <v>9963</v>
      </c>
      <c r="L1167" s="33" t="b">
        <v>0</v>
      </c>
      <c r="M1167" s="34">
        <v>44750.498177118097</v>
      </c>
      <c r="N1167" s="31" t="s">
        <v>39</v>
      </c>
      <c r="O1167" s="1" t="s">
        <v>14035</v>
      </c>
    </row>
    <row r="1168" spans="1:15" x14ac:dyDescent="0.25">
      <c r="A1168" s="31" t="s">
        <v>11784</v>
      </c>
      <c r="B1168" s="31" t="s">
        <v>9385</v>
      </c>
      <c r="C1168" s="31" t="s">
        <v>11785</v>
      </c>
      <c r="D1168" s="31" t="s">
        <v>9344</v>
      </c>
      <c r="E1168" s="31" t="s">
        <v>37</v>
      </c>
      <c r="F1168" s="31"/>
      <c r="G1168" s="31"/>
      <c r="H1168" s="32">
        <v>60</v>
      </c>
      <c r="I1168" s="31" t="s">
        <v>9361</v>
      </c>
      <c r="J1168" s="31" t="s">
        <v>3801</v>
      </c>
      <c r="K1168" s="31" t="s">
        <v>9387</v>
      </c>
      <c r="L1168" s="33" t="b">
        <v>0</v>
      </c>
      <c r="M1168" s="34">
        <v>44767.390302002299</v>
      </c>
      <c r="N1168" s="31" t="s">
        <v>39</v>
      </c>
      <c r="O1168" s="1" t="s">
        <v>4568</v>
      </c>
    </row>
    <row r="1169" spans="1:15" x14ac:dyDescent="0.25">
      <c r="A1169" s="31" t="s">
        <v>11786</v>
      </c>
      <c r="B1169" s="31" t="s">
        <v>9394</v>
      </c>
      <c r="C1169" s="31" t="s">
        <v>11787</v>
      </c>
      <c r="D1169" s="31" t="s">
        <v>9348</v>
      </c>
      <c r="E1169" s="31"/>
      <c r="F1169" s="31"/>
      <c r="G1169" s="31"/>
      <c r="H1169" s="32"/>
      <c r="I1169" s="31" t="s">
        <v>9399</v>
      </c>
      <c r="J1169" s="31" t="s">
        <v>3598</v>
      </c>
      <c r="K1169" s="31" t="s">
        <v>9400</v>
      </c>
      <c r="L1169" s="33" t="b">
        <v>0</v>
      </c>
      <c r="M1169" s="34">
        <v>44707.635235416703</v>
      </c>
      <c r="N1169" s="31" t="s">
        <v>9369</v>
      </c>
      <c r="O1169" s="1" t="s">
        <v>14036</v>
      </c>
    </row>
    <row r="1170" spans="1:15" ht="21" x14ac:dyDescent="0.25">
      <c r="A1170" s="31" t="s">
        <v>11788</v>
      </c>
      <c r="B1170" s="31" t="s">
        <v>9389</v>
      </c>
      <c r="C1170" s="35" t="s">
        <v>11789</v>
      </c>
      <c r="D1170" s="31" t="s">
        <v>9348</v>
      </c>
      <c r="E1170" s="31"/>
      <c r="F1170" s="31"/>
      <c r="G1170" s="31"/>
      <c r="H1170" s="32"/>
      <c r="I1170" s="31" t="s">
        <v>9399</v>
      </c>
      <c r="J1170" s="31" t="s">
        <v>3598</v>
      </c>
      <c r="K1170" s="31" t="s">
        <v>10342</v>
      </c>
      <c r="L1170" s="33" t="b">
        <v>0</v>
      </c>
      <c r="M1170" s="34">
        <v>44709.574210995401</v>
      </c>
      <c r="N1170" s="31" t="s">
        <v>9369</v>
      </c>
      <c r="O1170" s="1" t="s">
        <v>4969</v>
      </c>
    </row>
    <row r="1171" spans="1:15" x14ac:dyDescent="0.25">
      <c r="A1171" s="31" t="s">
        <v>11790</v>
      </c>
      <c r="B1171" s="31" t="s">
        <v>9394</v>
      </c>
      <c r="C1171" s="31" t="s">
        <v>11791</v>
      </c>
      <c r="D1171" s="31" t="s">
        <v>9348</v>
      </c>
      <c r="E1171" s="31"/>
      <c r="F1171" s="31"/>
      <c r="G1171" s="31"/>
      <c r="H1171" s="32"/>
      <c r="I1171" s="31" t="s">
        <v>9405</v>
      </c>
      <c r="J1171" s="31" t="s">
        <v>3598</v>
      </c>
      <c r="K1171" s="31" t="s">
        <v>9412</v>
      </c>
      <c r="L1171" s="33" t="b">
        <v>0</v>
      </c>
      <c r="M1171" s="34">
        <v>44704.344624803198</v>
      </c>
      <c r="N1171" s="31" t="s">
        <v>9369</v>
      </c>
      <c r="O1171" s="1" t="s">
        <v>4953</v>
      </c>
    </row>
    <row r="1172" spans="1:15" x14ac:dyDescent="0.25">
      <c r="A1172" s="31" t="s">
        <v>11792</v>
      </c>
      <c r="B1172" s="31" t="s">
        <v>9394</v>
      </c>
      <c r="C1172" s="31" t="s">
        <v>11793</v>
      </c>
      <c r="D1172" s="31" t="s">
        <v>10182</v>
      </c>
      <c r="E1172" s="31"/>
      <c r="F1172" s="31"/>
      <c r="G1172" s="31"/>
      <c r="H1172" s="32"/>
      <c r="I1172" s="31" t="s">
        <v>9405</v>
      </c>
      <c r="J1172" s="31" t="s">
        <v>3598</v>
      </c>
      <c r="K1172" s="31" t="s">
        <v>10420</v>
      </c>
      <c r="L1172" s="33" t="b">
        <v>0</v>
      </c>
      <c r="M1172" s="34">
        <v>44705.5955523148</v>
      </c>
      <c r="N1172" s="31" t="s">
        <v>9369</v>
      </c>
      <c r="O1172" s="1" t="s">
        <v>6972</v>
      </c>
    </row>
    <row r="1173" spans="1:15" x14ac:dyDescent="0.25">
      <c r="A1173" s="31" t="s">
        <v>11794</v>
      </c>
      <c r="B1173" s="31" t="s">
        <v>9394</v>
      </c>
      <c r="C1173" s="31" t="s">
        <v>11795</v>
      </c>
      <c r="D1173" s="31" t="s">
        <v>9348</v>
      </c>
      <c r="E1173" s="31"/>
      <c r="F1173" s="31"/>
      <c r="G1173" s="31"/>
      <c r="H1173" s="32"/>
      <c r="I1173" s="31" t="s">
        <v>9391</v>
      </c>
      <c r="J1173" s="31" t="s">
        <v>3598</v>
      </c>
      <c r="K1173" s="31" t="s">
        <v>9466</v>
      </c>
      <c r="L1173" s="33" t="b">
        <v>0</v>
      </c>
      <c r="M1173" s="34">
        <v>44707.333954432899</v>
      </c>
      <c r="N1173" s="31" t="s">
        <v>9369</v>
      </c>
      <c r="O1173" s="1" t="s">
        <v>14037</v>
      </c>
    </row>
    <row r="1174" spans="1:15" x14ac:dyDescent="0.25">
      <c r="A1174" s="31" t="s">
        <v>11796</v>
      </c>
      <c r="B1174" s="31" t="s">
        <v>9385</v>
      </c>
      <c r="C1174" s="31" t="s">
        <v>11797</v>
      </c>
      <c r="D1174" s="31" t="s">
        <v>9344</v>
      </c>
      <c r="E1174" s="31" t="s">
        <v>37</v>
      </c>
      <c r="F1174" s="31"/>
      <c r="G1174" s="31"/>
      <c r="H1174" s="32">
        <v>60</v>
      </c>
      <c r="I1174" s="31" t="s">
        <v>9377</v>
      </c>
      <c r="J1174" s="31" t="s">
        <v>3801</v>
      </c>
      <c r="K1174" s="31" t="s">
        <v>9450</v>
      </c>
      <c r="L1174" s="33" t="b">
        <v>0</v>
      </c>
      <c r="M1174" s="34">
        <v>44725.708901539401</v>
      </c>
      <c r="N1174" s="31" t="s">
        <v>39</v>
      </c>
      <c r="O1174" s="1" t="s">
        <v>14038</v>
      </c>
    </row>
    <row r="1175" spans="1:15" x14ac:dyDescent="0.25">
      <c r="A1175" s="31" t="s">
        <v>11798</v>
      </c>
      <c r="B1175" s="31" t="s">
        <v>9385</v>
      </c>
      <c r="C1175" s="31" t="s">
        <v>11799</v>
      </c>
      <c r="D1175" s="31" t="s">
        <v>9344</v>
      </c>
      <c r="E1175" s="31" t="s">
        <v>37</v>
      </c>
      <c r="F1175" s="31"/>
      <c r="G1175" s="31"/>
      <c r="H1175" s="32">
        <v>60</v>
      </c>
      <c r="I1175" s="31" t="s">
        <v>9382</v>
      </c>
      <c r="J1175" s="31" t="s">
        <v>3801</v>
      </c>
      <c r="K1175" s="31" t="s">
        <v>9841</v>
      </c>
      <c r="L1175" s="33" t="b">
        <v>0</v>
      </c>
      <c r="M1175" s="34">
        <v>44765.369609224501</v>
      </c>
      <c r="N1175" s="31" t="s">
        <v>39</v>
      </c>
      <c r="O1175" s="1" t="s">
        <v>14039</v>
      </c>
    </row>
    <row r="1176" spans="1:15" x14ac:dyDescent="0.25">
      <c r="A1176" s="31" t="s">
        <v>11800</v>
      </c>
      <c r="B1176" s="31" t="s">
        <v>9394</v>
      </c>
      <c r="C1176" s="31" t="s">
        <v>11801</v>
      </c>
      <c r="D1176" s="31" t="s">
        <v>9348</v>
      </c>
      <c r="E1176" s="31"/>
      <c r="F1176" s="31"/>
      <c r="G1176" s="31"/>
      <c r="H1176" s="32"/>
      <c r="I1176" s="31" t="s">
        <v>9405</v>
      </c>
      <c r="J1176" s="31" t="s">
        <v>3598</v>
      </c>
      <c r="K1176" s="31" t="s">
        <v>9529</v>
      </c>
      <c r="L1176" s="33" t="b">
        <v>0</v>
      </c>
      <c r="M1176" s="34">
        <v>44704.609469525501</v>
      </c>
      <c r="N1176" s="31" t="s">
        <v>9369</v>
      </c>
      <c r="O1176" s="1" t="s">
        <v>7831</v>
      </c>
    </row>
    <row r="1177" spans="1:15" x14ac:dyDescent="0.25">
      <c r="A1177" s="31" t="s">
        <v>11802</v>
      </c>
      <c r="B1177" s="31" t="s">
        <v>9385</v>
      </c>
      <c r="C1177" s="31" t="s">
        <v>11803</v>
      </c>
      <c r="D1177" s="31" t="s">
        <v>9344</v>
      </c>
      <c r="E1177" s="31" t="s">
        <v>37</v>
      </c>
      <c r="F1177" s="31"/>
      <c r="G1177" s="31"/>
      <c r="H1177" s="32">
        <v>60</v>
      </c>
      <c r="I1177" s="31" t="s">
        <v>9382</v>
      </c>
      <c r="J1177" s="31" t="s">
        <v>3801</v>
      </c>
      <c r="K1177" s="31" t="s">
        <v>9462</v>
      </c>
      <c r="L1177" s="33" t="b">
        <v>0</v>
      </c>
      <c r="M1177" s="34">
        <v>44769.418805405097</v>
      </c>
      <c r="N1177" s="31" t="s">
        <v>39</v>
      </c>
      <c r="O1177" s="1" t="s">
        <v>4856</v>
      </c>
    </row>
    <row r="1178" spans="1:15" x14ac:dyDescent="0.25">
      <c r="A1178" s="31" t="s">
        <v>11804</v>
      </c>
      <c r="B1178" s="31" t="s">
        <v>9385</v>
      </c>
      <c r="C1178" s="31" t="s">
        <v>11805</v>
      </c>
      <c r="D1178" s="31" t="s">
        <v>9344</v>
      </c>
      <c r="E1178" s="31" t="s">
        <v>37</v>
      </c>
      <c r="F1178" s="31"/>
      <c r="G1178" s="31"/>
      <c r="H1178" s="32">
        <v>60</v>
      </c>
      <c r="I1178" s="31" t="s">
        <v>9361</v>
      </c>
      <c r="J1178" s="31" t="s">
        <v>3801</v>
      </c>
      <c r="K1178" s="31" t="s">
        <v>9387</v>
      </c>
      <c r="L1178" s="33" t="b">
        <v>0</v>
      </c>
      <c r="M1178" s="34">
        <v>44729.486591817098</v>
      </c>
      <c r="N1178" s="31" t="s">
        <v>39</v>
      </c>
      <c r="O1178" s="1" t="s">
        <v>14040</v>
      </c>
    </row>
    <row r="1179" spans="1:15" x14ac:dyDescent="0.25">
      <c r="A1179" s="31" t="s">
        <v>11806</v>
      </c>
      <c r="B1179" s="31" t="s">
        <v>9394</v>
      </c>
      <c r="C1179" s="31" t="s">
        <v>11807</v>
      </c>
      <c r="D1179" s="31" t="s">
        <v>9348</v>
      </c>
      <c r="E1179" s="31"/>
      <c r="F1179" s="31"/>
      <c r="G1179" s="31"/>
      <c r="H1179" s="32"/>
      <c r="I1179" s="31" t="s">
        <v>9405</v>
      </c>
      <c r="J1179" s="31" t="s">
        <v>3598</v>
      </c>
      <c r="K1179" s="31" t="s">
        <v>9426</v>
      </c>
      <c r="L1179" s="33" t="b">
        <v>0</v>
      </c>
      <c r="M1179" s="34">
        <v>44704.392289733798</v>
      </c>
      <c r="N1179" s="31" t="s">
        <v>9369</v>
      </c>
      <c r="O1179" s="1" t="s">
        <v>14041</v>
      </c>
    </row>
    <row r="1180" spans="1:15" x14ac:dyDescent="0.25">
      <c r="A1180" s="31" t="s">
        <v>11808</v>
      </c>
      <c r="B1180" s="31" t="s">
        <v>9394</v>
      </c>
      <c r="C1180" s="31" t="s">
        <v>11809</v>
      </c>
      <c r="D1180" s="31" t="s">
        <v>9348</v>
      </c>
      <c r="E1180" s="31"/>
      <c r="F1180" s="31"/>
      <c r="G1180" s="31"/>
      <c r="H1180" s="32"/>
      <c r="I1180" s="31" t="s">
        <v>9391</v>
      </c>
      <c r="J1180" s="31" t="s">
        <v>3598</v>
      </c>
      <c r="K1180" s="31" t="s">
        <v>9466</v>
      </c>
      <c r="L1180" s="33" t="b">
        <v>0</v>
      </c>
      <c r="M1180" s="34">
        <v>44707.334220023098</v>
      </c>
      <c r="N1180" s="31" t="s">
        <v>9369</v>
      </c>
      <c r="O1180" s="1" t="s">
        <v>6340</v>
      </c>
    </row>
    <row r="1181" spans="1:15" ht="31.5" x14ac:dyDescent="0.25">
      <c r="A1181" s="31" t="s">
        <v>11810</v>
      </c>
      <c r="B1181" s="31" t="s">
        <v>9394</v>
      </c>
      <c r="C1181" s="35" t="s">
        <v>11811</v>
      </c>
      <c r="D1181" s="31" t="s">
        <v>9348</v>
      </c>
      <c r="E1181" s="31"/>
      <c r="F1181" s="31"/>
      <c r="G1181" s="31"/>
      <c r="H1181" s="32"/>
      <c r="I1181" s="31" t="s">
        <v>9391</v>
      </c>
      <c r="J1181" s="31" t="s">
        <v>3598</v>
      </c>
      <c r="K1181" s="31" t="s">
        <v>9443</v>
      </c>
      <c r="L1181" s="33" t="b">
        <v>0</v>
      </c>
      <c r="M1181" s="34">
        <v>44707.422331018497</v>
      </c>
      <c r="N1181" s="31" t="s">
        <v>9369</v>
      </c>
      <c r="O1181" s="1" t="s">
        <v>14042</v>
      </c>
    </row>
    <row r="1182" spans="1:15" x14ac:dyDescent="0.25">
      <c r="A1182" s="31" t="s">
        <v>11812</v>
      </c>
      <c r="B1182" s="31" t="s">
        <v>9419</v>
      </c>
      <c r="C1182" s="31" t="s">
        <v>11813</v>
      </c>
      <c r="D1182" s="31" t="s">
        <v>9344</v>
      </c>
      <c r="E1182" s="31" t="s">
        <v>37</v>
      </c>
      <c r="F1182" s="31"/>
      <c r="G1182" s="31"/>
      <c r="H1182" s="32">
        <v>60</v>
      </c>
      <c r="I1182" s="31" t="s">
        <v>9382</v>
      </c>
      <c r="J1182" s="31" t="s">
        <v>3801</v>
      </c>
      <c r="K1182" s="31" t="s">
        <v>10122</v>
      </c>
      <c r="L1182" s="33" t="b">
        <v>0</v>
      </c>
      <c r="M1182" s="34">
        <v>44799.410608564802</v>
      </c>
      <c r="N1182" s="31" t="s">
        <v>39</v>
      </c>
      <c r="O1182" s="1" t="s">
        <v>4474</v>
      </c>
    </row>
    <row r="1183" spans="1:15" ht="21" x14ac:dyDescent="0.25">
      <c r="A1183" s="31" t="s">
        <v>11814</v>
      </c>
      <c r="B1183" s="31" t="s">
        <v>9394</v>
      </c>
      <c r="C1183" s="35" t="s">
        <v>11815</v>
      </c>
      <c r="D1183" s="31" t="s">
        <v>9348</v>
      </c>
      <c r="E1183" s="31"/>
      <c r="F1183" s="31"/>
      <c r="G1183" s="31"/>
      <c r="H1183" s="32"/>
      <c r="I1183" s="31" t="s">
        <v>9405</v>
      </c>
      <c r="J1183" s="31" t="s">
        <v>3598</v>
      </c>
      <c r="K1183" s="31" t="s">
        <v>9412</v>
      </c>
      <c r="L1183" s="33" t="b">
        <v>0</v>
      </c>
      <c r="M1183" s="34">
        <v>44704.344072187501</v>
      </c>
      <c r="N1183" s="31" t="s">
        <v>9369</v>
      </c>
      <c r="O1183" s="1" t="s">
        <v>14043</v>
      </c>
    </row>
    <row r="1184" spans="1:15" x14ac:dyDescent="0.25">
      <c r="A1184" s="31" t="s">
        <v>11816</v>
      </c>
      <c r="B1184" s="31" t="s">
        <v>9394</v>
      </c>
      <c r="C1184" s="31" t="s">
        <v>11817</v>
      </c>
      <c r="D1184" s="31" t="s">
        <v>9348</v>
      </c>
      <c r="E1184" s="31"/>
      <c r="F1184" s="31"/>
      <c r="G1184" s="31"/>
      <c r="H1184" s="32"/>
      <c r="I1184" s="31" t="s">
        <v>9391</v>
      </c>
      <c r="J1184" s="31" t="s">
        <v>3598</v>
      </c>
      <c r="K1184" s="31" t="s">
        <v>9396</v>
      </c>
      <c r="L1184" s="33" t="b">
        <v>0</v>
      </c>
      <c r="M1184" s="34">
        <v>44707.48675625</v>
      </c>
      <c r="N1184" s="31" t="s">
        <v>9369</v>
      </c>
      <c r="O1184" s="1" t="s">
        <v>4544</v>
      </c>
    </row>
    <row r="1185" spans="1:15" ht="21" x14ac:dyDescent="0.25">
      <c r="A1185" s="31" t="s">
        <v>11818</v>
      </c>
      <c r="B1185" s="31" t="s">
        <v>9389</v>
      </c>
      <c r="C1185" s="35" t="s">
        <v>11819</v>
      </c>
      <c r="D1185" s="31" t="s">
        <v>9348</v>
      </c>
      <c r="E1185" s="31"/>
      <c r="F1185" s="31"/>
      <c r="G1185" s="31"/>
      <c r="H1185" s="32"/>
      <c r="I1185" s="31" t="s">
        <v>9399</v>
      </c>
      <c r="J1185" s="31" t="s">
        <v>3598</v>
      </c>
      <c r="K1185" s="31" t="s">
        <v>10342</v>
      </c>
      <c r="L1185" s="33" t="b">
        <v>0</v>
      </c>
      <c r="M1185" s="34">
        <v>44709.574367974499</v>
      </c>
      <c r="N1185" s="31" t="s">
        <v>9369</v>
      </c>
      <c r="O1185" s="1" t="s">
        <v>14044</v>
      </c>
    </row>
    <row r="1186" spans="1:15" x14ac:dyDescent="0.25">
      <c r="A1186" s="31" t="s">
        <v>11820</v>
      </c>
      <c r="B1186" s="31" t="s">
        <v>9419</v>
      </c>
      <c r="C1186" s="31" t="s">
        <v>11821</v>
      </c>
      <c r="D1186" s="31" t="s">
        <v>9344</v>
      </c>
      <c r="E1186" s="31" t="s">
        <v>37</v>
      </c>
      <c r="F1186" s="31"/>
      <c r="G1186" s="31"/>
      <c r="H1186" s="32">
        <v>60</v>
      </c>
      <c r="I1186" s="31" t="s">
        <v>9382</v>
      </c>
      <c r="J1186" s="31" t="s">
        <v>3801</v>
      </c>
      <c r="K1186" s="31" t="s">
        <v>10122</v>
      </c>
      <c r="L1186" s="33" t="b">
        <v>0</v>
      </c>
      <c r="M1186" s="34">
        <v>44749.653030092602</v>
      </c>
      <c r="N1186" s="31" t="s">
        <v>39</v>
      </c>
      <c r="O1186" s="1" t="s">
        <v>5855</v>
      </c>
    </row>
    <row r="1187" spans="1:15" x14ac:dyDescent="0.25">
      <c r="A1187" s="31" t="s">
        <v>11822</v>
      </c>
      <c r="B1187" s="31" t="s">
        <v>9385</v>
      </c>
      <c r="C1187" s="31" t="s">
        <v>11823</v>
      </c>
      <c r="D1187" s="31" t="s">
        <v>9344</v>
      </c>
      <c r="E1187" s="31" t="s">
        <v>37</v>
      </c>
      <c r="F1187" s="31"/>
      <c r="G1187" s="31"/>
      <c r="H1187" s="32">
        <v>60</v>
      </c>
      <c r="I1187" s="31" t="s">
        <v>9361</v>
      </c>
      <c r="J1187" s="31" t="s">
        <v>3801</v>
      </c>
      <c r="K1187" s="31" t="s">
        <v>9387</v>
      </c>
      <c r="L1187" s="33" t="b">
        <v>0</v>
      </c>
      <c r="M1187" s="34">
        <v>44749.684320138898</v>
      </c>
      <c r="N1187" s="31" t="s">
        <v>39</v>
      </c>
      <c r="O1187" s="1" t="s">
        <v>14045</v>
      </c>
    </row>
    <row r="1188" spans="1:15" x14ac:dyDescent="0.25">
      <c r="A1188" s="31" t="s">
        <v>11824</v>
      </c>
      <c r="B1188" s="31" t="s">
        <v>9385</v>
      </c>
      <c r="C1188" s="31" t="s">
        <v>11825</v>
      </c>
      <c r="D1188" s="31" t="s">
        <v>9344</v>
      </c>
      <c r="E1188" s="31" t="s">
        <v>37</v>
      </c>
      <c r="F1188" s="31"/>
      <c r="G1188" s="31"/>
      <c r="H1188" s="32">
        <v>60</v>
      </c>
      <c r="I1188" s="31" t="s">
        <v>9377</v>
      </c>
      <c r="J1188" s="31" t="s">
        <v>3801</v>
      </c>
      <c r="K1188" s="31" t="s">
        <v>9450</v>
      </c>
      <c r="L1188" s="33" t="b">
        <v>0</v>
      </c>
      <c r="M1188" s="34">
        <v>44749.488808067101</v>
      </c>
      <c r="N1188" s="31" t="s">
        <v>39</v>
      </c>
      <c r="O1188" s="1" t="s">
        <v>14046</v>
      </c>
    </row>
    <row r="1189" spans="1:15" ht="42" x14ac:dyDescent="0.25">
      <c r="A1189" s="31" t="s">
        <v>11826</v>
      </c>
      <c r="B1189" s="31" t="s">
        <v>9394</v>
      </c>
      <c r="C1189" s="35" t="s">
        <v>11827</v>
      </c>
      <c r="D1189" s="31" t="s">
        <v>9348</v>
      </c>
      <c r="E1189" s="31"/>
      <c r="F1189" s="31"/>
      <c r="G1189" s="31"/>
      <c r="H1189" s="32"/>
      <c r="I1189" s="31" t="s">
        <v>9391</v>
      </c>
      <c r="J1189" s="31" t="s">
        <v>3598</v>
      </c>
      <c r="K1189" s="31" t="s">
        <v>9396</v>
      </c>
      <c r="L1189" s="33" t="b">
        <v>0</v>
      </c>
      <c r="M1189" s="34">
        <v>44707.487596840299</v>
      </c>
      <c r="N1189" s="31" t="s">
        <v>9369</v>
      </c>
      <c r="O1189" s="1" t="s">
        <v>5805</v>
      </c>
    </row>
    <row r="1190" spans="1:15" x14ac:dyDescent="0.25">
      <c r="A1190" s="31" t="s">
        <v>11828</v>
      </c>
      <c r="B1190" s="31" t="s">
        <v>9385</v>
      </c>
      <c r="C1190" s="31" t="s">
        <v>11829</v>
      </c>
      <c r="D1190" s="31" t="s">
        <v>9344</v>
      </c>
      <c r="E1190" s="31" t="s">
        <v>37</v>
      </c>
      <c r="F1190" s="31"/>
      <c r="G1190" s="31"/>
      <c r="H1190" s="32">
        <v>60</v>
      </c>
      <c r="I1190" s="31" t="s">
        <v>9446</v>
      </c>
      <c r="J1190" s="31" t="s">
        <v>3801</v>
      </c>
      <c r="K1190" s="31" t="s">
        <v>9373</v>
      </c>
      <c r="L1190" s="33" t="b">
        <v>0</v>
      </c>
      <c r="M1190" s="34">
        <v>44720.627515856497</v>
      </c>
      <c r="N1190" s="31" t="s">
        <v>39</v>
      </c>
      <c r="O1190" s="1" t="s">
        <v>7371</v>
      </c>
    </row>
    <row r="1191" spans="1:15" x14ac:dyDescent="0.25">
      <c r="A1191" s="31" t="s">
        <v>11830</v>
      </c>
      <c r="B1191" s="31" t="s">
        <v>9385</v>
      </c>
      <c r="C1191" s="31" t="s">
        <v>11831</v>
      </c>
      <c r="D1191" s="31" t="s">
        <v>9344</v>
      </c>
      <c r="E1191" s="31" t="s">
        <v>37</v>
      </c>
      <c r="F1191" s="31"/>
      <c r="G1191" s="31"/>
      <c r="H1191" s="32">
        <v>60</v>
      </c>
      <c r="I1191" s="31" t="s">
        <v>9361</v>
      </c>
      <c r="J1191" s="31" t="s">
        <v>3801</v>
      </c>
      <c r="K1191" s="31" t="s">
        <v>9387</v>
      </c>
      <c r="L1191" s="33" t="b">
        <v>0</v>
      </c>
      <c r="M1191" s="34">
        <v>44767.556870520799</v>
      </c>
      <c r="N1191" s="31" t="s">
        <v>39</v>
      </c>
      <c r="O1191" s="1" t="s">
        <v>6276</v>
      </c>
    </row>
    <row r="1192" spans="1:15" x14ac:dyDescent="0.25">
      <c r="A1192" s="31" t="s">
        <v>11832</v>
      </c>
      <c r="B1192" s="31" t="s">
        <v>9385</v>
      </c>
      <c r="C1192" s="31" t="s">
        <v>11833</v>
      </c>
      <c r="D1192" s="31" t="s">
        <v>9344</v>
      </c>
      <c r="E1192" s="31" t="s">
        <v>37</v>
      </c>
      <c r="F1192" s="31"/>
      <c r="G1192" s="31"/>
      <c r="H1192" s="32">
        <v>60</v>
      </c>
      <c r="I1192" s="31" t="s">
        <v>9361</v>
      </c>
      <c r="J1192" s="31" t="s">
        <v>3801</v>
      </c>
      <c r="K1192" s="31" t="s">
        <v>9387</v>
      </c>
      <c r="L1192" s="33" t="b">
        <v>0</v>
      </c>
      <c r="M1192" s="34">
        <v>44767.391245405102</v>
      </c>
      <c r="N1192" s="31" t="s">
        <v>39</v>
      </c>
      <c r="O1192" s="1" t="s">
        <v>14047</v>
      </c>
    </row>
    <row r="1193" spans="1:15" x14ac:dyDescent="0.25">
      <c r="A1193" s="31" t="s">
        <v>11834</v>
      </c>
      <c r="B1193" s="31" t="s">
        <v>9385</v>
      </c>
      <c r="C1193" s="31" t="s">
        <v>11835</v>
      </c>
      <c r="D1193" s="31" t="s">
        <v>9344</v>
      </c>
      <c r="E1193" s="31" t="s">
        <v>37</v>
      </c>
      <c r="F1193" s="31"/>
      <c r="G1193" s="31"/>
      <c r="H1193" s="32">
        <v>60</v>
      </c>
      <c r="I1193" s="31" t="s">
        <v>9382</v>
      </c>
      <c r="J1193" s="31" t="s">
        <v>3801</v>
      </c>
      <c r="K1193" s="31" t="s">
        <v>9841</v>
      </c>
      <c r="L1193" s="33" t="b">
        <v>0</v>
      </c>
      <c r="M1193" s="34">
        <v>44749.661607094902</v>
      </c>
      <c r="N1193" s="31" t="s">
        <v>39</v>
      </c>
      <c r="O1193" s="1" t="s">
        <v>14048</v>
      </c>
    </row>
    <row r="1194" spans="1:15" x14ac:dyDescent="0.25">
      <c r="A1194" s="31" t="s">
        <v>11836</v>
      </c>
      <c r="B1194" s="31" t="s">
        <v>9389</v>
      </c>
      <c r="C1194" s="31" t="s">
        <v>11837</v>
      </c>
      <c r="D1194" s="31" t="s">
        <v>9348</v>
      </c>
      <c r="E1194" s="31"/>
      <c r="F1194" s="31"/>
      <c r="G1194" s="31"/>
      <c r="H1194" s="32"/>
      <c r="I1194" s="31" t="s">
        <v>9391</v>
      </c>
      <c r="J1194" s="31" t="s">
        <v>3598</v>
      </c>
      <c r="K1194" s="31" t="s">
        <v>10424</v>
      </c>
      <c r="L1194" s="33" t="b">
        <v>0</v>
      </c>
      <c r="M1194" s="34">
        <v>44709.571164618101</v>
      </c>
      <c r="N1194" s="31" t="s">
        <v>9369</v>
      </c>
      <c r="O1194" s="1" t="s">
        <v>6721</v>
      </c>
    </row>
    <row r="1195" spans="1:15" x14ac:dyDescent="0.25">
      <c r="A1195" s="31" t="s">
        <v>11838</v>
      </c>
      <c r="B1195" s="31" t="s">
        <v>9394</v>
      </c>
      <c r="C1195" s="31" t="s">
        <v>11839</v>
      </c>
      <c r="D1195" s="31" t="s">
        <v>9348</v>
      </c>
      <c r="E1195" s="31"/>
      <c r="F1195" s="31"/>
      <c r="G1195" s="31"/>
      <c r="H1195" s="32"/>
      <c r="I1195" s="31" t="s">
        <v>9391</v>
      </c>
      <c r="J1195" s="31" t="s">
        <v>3598</v>
      </c>
      <c r="K1195" s="31" t="s">
        <v>9396</v>
      </c>
      <c r="L1195" s="33" t="b">
        <v>0</v>
      </c>
      <c r="M1195" s="34">
        <v>44707.4877674421</v>
      </c>
      <c r="N1195" s="31" t="s">
        <v>9369</v>
      </c>
      <c r="O1195" s="1" t="s">
        <v>14049</v>
      </c>
    </row>
    <row r="1196" spans="1:15" x14ac:dyDescent="0.25">
      <c r="A1196" s="31" t="s">
        <v>11840</v>
      </c>
      <c r="B1196" s="31" t="s">
        <v>9394</v>
      </c>
      <c r="C1196" s="31" t="s">
        <v>11841</v>
      </c>
      <c r="D1196" s="31" t="s">
        <v>9348</v>
      </c>
      <c r="E1196" s="31"/>
      <c r="F1196" s="31"/>
      <c r="G1196" s="31"/>
      <c r="H1196" s="32"/>
      <c r="I1196" s="31" t="s">
        <v>9391</v>
      </c>
      <c r="J1196" s="31" t="s">
        <v>3598</v>
      </c>
      <c r="K1196" s="31" t="s">
        <v>9396</v>
      </c>
      <c r="L1196" s="33" t="b">
        <v>0</v>
      </c>
      <c r="M1196" s="34">
        <v>44707.487200463001</v>
      </c>
      <c r="N1196" s="31" t="s">
        <v>9369</v>
      </c>
      <c r="O1196" s="1" t="s">
        <v>14050</v>
      </c>
    </row>
    <row r="1197" spans="1:15" x14ac:dyDescent="0.25">
      <c r="A1197" s="31" t="s">
        <v>11842</v>
      </c>
      <c r="B1197" s="31" t="s">
        <v>9385</v>
      </c>
      <c r="C1197" s="31" t="s">
        <v>11843</v>
      </c>
      <c r="D1197" s="31" t="s">
        <v>9344</v>
      </c>
      <c r="E1197" s="31" t="s">
        <v>37</v>
      </c>
      <c r="F1197" s="31"/>
      <c r="G1197" s="31"/>
      <c r="H1197" s="32">
        <v>60</v>
      </c>
      <c r="I1197" s="31" t="s">
        <v>9377</v>
      </c>
      <c r="J1197" s="31" t="s">
        <v>3801</v>
      </c>
      <c r="K1197" s="31" t="s">
        <v>9450</v>
      </c>
      <c r="L1197" s="33" t="b">
        <v>0</v>
      </c>
      <c r="M1197" s="34">
        <v>44714.6322582176</v>
      </c>
      <c r="N1197" s="31" t="s">
        <v>39</v>
      </c>
      <c r="O1197" s="1" t="s">
        <v>14051</v>
      </c>
    </row>
    <row r="1198" spans="1:15" x14ac:dyDescent="0.25">
      <c r="A1198" s="31" t="s">
        <v>11844</v>
      </c>
      <c r="B1198" s="31" t="s">
        <v>9394</v>
      </c>
      <c r="C1198" s="31" t="s">
        <v>11845</v>
      </c>
      <c r="D1198" s="31" t="s">
        <v>9348</v>
      </c>
      <c r="E1198" s="31"/>
      <c r="F1198" s="31"/>
      <c r="G1198" s="31"/>
      <c r="H1198" s="32"/>
      <c r="I1198" s="31" t="s">
        <v>9405</v>
      </c>
      <c r="J1198" s="31" t="s">
        <v>3598</v>
      </c>
      <c r="K1198" s="31" t="s">
        <v>9412</v>
      </c>
      <c r="L1198" s="33" t="b">
        <v>0</v>
      </c>
      <c r="M1198" s="34">
        <v>44704.343277164298</v>
      </c>
      <c r="N1198" s="31" t="s">
        <v>9369</v>
      </c>
      <c r="O1198" s="1" t="s">
        <v>5064</v>
      </c>
    </row>
    <row r="1199" spans="1:15" x14ac:dyDescent="0.25">
      <c r="A1199" s="31" t="s">
        <v>11846</v>
      </c>
      <c r="B1199" s="31" t="s">
        <v>9385</v>
      </c>
      <c r="C1199" s="31" t="s">
        <v>11847</v>
      </c>
      <c r="D1199" s="31" t="s">
        <v>9344</v>
      </c>
      <c r="E1199" s="31" t="s">
        <v>37</v>
      </c>
      <c r="F1199" s="31"/>
      <c r="G1199" s="31"/>
      <c r="H1199" s="32">
        <v>60</v>
      </c>
      <c r="I1199" s="31" t="s">
        <v>9446</v>
      </c>
      <c r="J1199" s="31" t="s">
        <v>3801</v>
      </c>
      <c r="K1199" s="31" t="s">
        <v>9373</v>
      </c>
      <c r="L1199" s="33" t="b">
        <v>0</v>
      </c>
      <c r="M1199" s="34">
        <v>44719.554371261598</v>
      </c>
      <c r="N1199" s="31" t="s">
        <v>39</v>
      </c>
      <c r="O1199" s="1" t="s">
        <v>14052</v>
      </c>
    </row>
    <row r="1200" spans="1:15" x14ac:dyDescent="0.25">
      <c r="A1200" s="31" t="s">
        <v>11848</v>
      </c>
      <c r="B1200" s="31" t="s">
        <v>9385</v>
      </c>
      <c r="C1200" s="31" t="s">
        <v>11849</v>
      </c>
      <c r="D1200" s="31" t="s">
        <v>9344</v>
      </c>
      <c r="E1200" s="31" t="s">
        <v>37</v>
      </c>
      <c r="F1200" s="31"/>
      <c r="G1200" s="31"/>
      <c r="H1200" s="32">
        <v>60</v>
      </c>
      <c r="I1200" s="31" t="s">
        <v>9361</v>
      </c>
      <c r="J1200" s="31" t="s">
        <v>3801</v>
      </c>
      <c r="K1200" s="31" t="s">
        <v>9741</v>
      </c>
      <c r="L1200" s="33" t="b">
        <v>0</v>
      </c>
      <c r="M1200" s="34">
        <v>44767.412402118098</v>
      </c>
      <c r="N1200" s="31" t="s">
        <v>39</v>
      </c>
      <c r="O1200" s="1" t="s">
        <v>14053</v>
      </c>
    </row>
    <row r="1201" spans="1:15" x14ac:dyDescent="0.25">
      <c r="A1201" s="31" t="s">
        <v>11850</v>
      </c>
      <c r="B1201" s="31" t="s">
        <v>9394</v>
      </c>
      <c r="C1201" s="31" t="s">
        <v>11851</v>
      </c>
      <c r="D1201" s="31" t="s">
        <v>9348</v>
      </c>
      <c r="E1201" s="31"/>
      <c r="F1201" s="31"/>
      <c r="G1201" s="31"/>
      <c r="H1201" s="32"/>
      <c r="I1201" s="31" t="s">
        <v>9405</v>
      </c>
      <c r="J1201" s="31" t="s">
        <v>3598</v>
      </c>
      <c r="K1201" s="31" t="s">
        <v>9406</v>
      </c>
      <c r="L1201" s="33" t="b">
        <v>0</v>
      </c>
      <c r="M1201" s="34">
        <v>44704.463102893496</v>
      </c>
      <c r="N1201" s="31" t="s">
        <v>9369</v>
      </c>
      <c r="O1201" s="1" t="s">
        <v>14054</v>
      </c>
    </row>
    <row r="1202" spans="1:15" x14ac:dyDescent="0.25">
      <c r="A1202" s="31" t="s">
        <v>11852</v>
      </c>
      <c r="B1202" s="31" t="s">
        <v>9385</v>
      </c>
      <c r="C1202" s="31" t="s">
        <v>11853</v>
      </c>
      <c r="D1202" s="31" t="s">
        <v>9344</v>
      </c>
      <c r="E1202" s="31" t="s">
        <v>37</v>
      </c>
      <c r="F1202" s="31"/>
      <c r="G1202" s="31"/>
      <c r="H1202" s="32">
        <v>60</v>
      </c>
      <c r="I1202" s="31" t="s">
        <v>9382</v>
      </c>
      <c r="J1202" s="31" t="s">
        <v>3801</v>
      </c>
      <c r="K1202" s="31" t="s">
        <v>9841</v>
      </c>
      <c r="L1202" s="33" t="b">
        <v>0</v>
      </c>
      <c r="M1202" s="34">
        <v>44765.382242824096</v>
      </c>
      <c r="N1202" s="31" t="s">
        <v>39</v>
      </c>
      <c r="O1202" s="1" t="s">
        <v>6024</v>
      </c>
    </row>
    <row r="1203" spans="1:15" x14ac:dyDescent="0.25">
      <c r="A1203" s="31" t="s">
        <v>11854</v>
      </c>
      <c r="B1203" s="31" t="s">
        <v>9385</v>
      </c>
      <c r="C1203" s="31" t="s">
        <v>11855</v>
      </c>
      <c r="D1203" s="31" t="s">
        <v>9344</v>
      </c>
      <c r="E1203" s="31" t="s">
        <v>37</v>
      </c>
      <c r="F1203" s="31"/>
      <c r="G1203" s="31"/>
      <c r="H1203" s="32">
        <v>60</v>
      </c>
      <c r="I1203" s="31" t="s">
        <v>9382</v>
      </c>
      <c r="J1203" s="31" t="s">
        <v>3801</v>
      </c>
      <c r="K1203" s="31" t="s">
        <v>9421</v>
      </c>
      <c r="L1203" s="33" t="b">
        <v>0</v>
      </c>
      <c r="M1203" s="34">
        <v>44765.357907523103</v>
      </c>
      <c r="N1203" s="31" t="s">
        <v>39</v>
      </c>
      <c r="O1203" s="1" t="s">
        <v>14055</v>
      </c>
    </row>
    <row r="1204" spans="1:15" x14ac:dyDescent="0.25">
      <c r="A1204" s="31" t="s">
        <v>11856</v>
      </c>
      <c r="B1204" s="31" t="s">
        <v>9385</v>
      </c>
      <c r="C1204" s="31" t="s">
        <v>11857</v>
      </c>
      <c r="D1204" s="31" t="s">
        <v>9344</v>
      </c>
      <c r="E1204" s="31" t="s">
        <v>37</v>
      </c>
      <c r="F1204" s="31"/>
      <c r="G1204" s="31"/>
      <c r="H1204" s="32">
        <v>60</v>
      </c>
      <c r="I1204" s="31" t="s">
        <v>9382</v>
      </c>
      <c r="J1204" s="31" t="s">
        <v>3801</v>
      </c>
      <c r="K1204" s="31" t="s">
        <v>9462</v>
      </c>
      <c r="L1204" s="33" t="b">
        <v>0</v>
      </c>
      <c r="M1204" s="34">
        <v>44749.683752696801</v>
      </c>
      <c r="N1204" s="31" t="s">
        <v>39</v>
      </c>
      <c r="O1204" s="1" t="s">
        <v>14056</v>
      </c>
    </row>
    <row r="1205" spans="1:15" x14ac:dyDescent="0.25">
      <c r="A1205" s="31" t="s">
        <v>11858</v>
      </c>
      <c r="B1205" s="31" t="s">
        <v>9394</v>
      </c>
      <c r="C1205" s="31" t="s">
        <v>11859</v>
      </c>
      <c r="D1205" s="31" t="s">
        <v>10182</v>
      </c>
      <c r="E1205" s="31"/>
      <c r="F1205" s="31"/>
      <c r="G1205" s="31"/>
      <c r="H1205" s="32"/>
      <c r="I1205" s="31" t="s">
        <v>9405</v>
      </c>
      <c r="J1205" s="31" t="s">
        <v>3598</v>
      </c>
      <c r="K1205" s="31" t="s">
        <v>10420</v>
      </c>
      <c r="L1205" s="33" t="b">
        <v>0</v>
      </c>
      <c r="M1205" s="34">
        <v>44705.595806481499</v>
      </c>
      <c r="N1205" s="31" t="s">
        <v>9369</v>
      </c>
      <c r="O1205" s="1" t="s">
        <v>6659</v>
      </c>
    </row>
    <row r="1206" spans="1:15" x14ac:dyDescent="0.25">
      <c r="A1206" s="31" t="s">
        <v>11860</v>
      </c>
      <c r="B1206" s="31" t="s">
        <v>9394</v>
      </c>
      <c r="C1206" s="31" t="s">
        <v>11861</v>
      </c>
      <c r="D1206" s="31" t="s">
        <v>9348</v>
      </c>
      <c r="E1206" s="31"/>
      <c r="F1206" s="31"/>
      <c r="G1206" s="31"/>
      <c r="H1206" s="32"/>
      <c r="I1206" s="31" t="s">
        <v>9399</v>
      </c>
      <c r="J1206" s="31" t="s">
        <v>3598</v>
      </c>
      <c r="K1206" s="31" t="s">
        <v>9523</v>
      </c>
      <c r="L1206" s="33" t="b">
        <v>0</v>
      </c>
      <c r="M1206" s="34">
        <v>44704.654744409701</v>
      </c>
      <c r="N1206" s="31" t="s">
        <v>9369</v>
      </c>
      <c r="O1206" s="1" t="s">
        <v>14057</v>
      </c>
    </row>
    <row r="1207" spans="1:15" x14ac:dyDescent="0.25">
      <c r="A1207" s="31" t="s">
        <v>11862</v>
      </c>
      <c r="B1207" s="31" t="s">
        <v>9389</v>
      </c>
      <c r="C1207" s="31" t="s">
        <v>11863</v>
      </c>
      <c r="D1207" s="31" t="s">
        <v>9348</v>
      </c>
      <c r="E1207" s="31"/>
      <c r="F1207" s="31"/>
      <c r="G1207" s="31"/>
      <c r="H1207" s="32"/>
      <c r="I1207" s="31" t="s">
        <v>9405</v>
      </c>
      <c r="J1207" s="31" t="s">
        <v>3598</v>
      </c>
      <c r="K1207" s="31" t="s">
        <v>10185</v>
      </c>
      <c r="L1207" s="33" t="b">
        <v>0</v>
      </c>
      <c r="M1207" s="34">
        <v>44705.603923414397</v>
      </c>
      <c r="N1207" s="31" t="s">
        <v>9369</v>
      </c>
      <c r="O1207" s="1" t="s">
        <v>14058</v>
      </c>
    </row>
    <row r="1208" spans="1:15" x14ac:dyDescent="0.25">
      <c r="A1208" s="31" t="s">
        <v>11864</v>
      </c>
      <c r="B1208" s="31" t="s">
        <v>9394</v>
      </c>
      <c r="C1208" s="31" t="s">
        <v>11865</v>
      </c>
      <c r="D1208" s="31" t="s">
        <v>9348</v>
      </c>
      <c r="E1208" s="31"/>
      <c r="F1208" s="31"/>
      <c r="G1208" s="31"/>
      <c r="H1208" s="32"/>
      <c r="I1208" s="31" t="s">
        <v>9391</v>
      </c>
      <c r="J1208" s="31" t="s">
        <v>3598</v>
      </c>
      <c r="K1208" s="31" t="s">
        <v>9392</v>
      </c>
      <c r="L1208" s="33" t="b">
        <v>0</v>
      </c>
      <c r="M1208" s="34">
        <v>44709.437170219899</v>
      </c>
      <c r="N1208" s="31" t="s">
        <v>9369</v>
      </c>
      <c r="O1208" s="1" t="s">
        <v>14059</v>
      </c>
    </row>
    <row r="1209" spans="1:15" x14ac:dyDescent="0.25">
      <c r="A1209" s="31" t="s">
        <v>11866</v>
      </c>
      <c r="B1209" s="31" t="s">
        <v>9389</v>
      </c>
      <c r="C1209" s="31" t="s">
        <v>11867</v>
      </c>
      <c r="D1209" s="31" t="s">
        <v>9348</v>
      </c>
      <c r="E1209" s="31"/>
      <c r="F1209" s="31"/>
      <c r="G1209" s="31"/>
      <c r="H1209" s="32"/>
      <c r="I1209" s="31" t="s">
        <v>9391</v>
      </c>
      <c r="J1209" s="31" t="s">
        <v>3598</v>
      </c>
      <c r="K1209" s="31" t="s">
        <v>9438</v>
      </c>
      <c r="L1209" s="33" t="b">
        <v>0</v>
      </c>
      <c r="M1209" s="34">
        <v>44709.447332557902</v>
      </c>
      <c r="N1209" s="31" t="s">
        <v>9369</v>
      </c>
      <c r="O1209" s="1" t="s">
        <v>14060</v>
      </c>
    </row>
    <row r="1210" spans="1:15" x14ac:dyDescent="0.25">
      <c r="A1210" s="31" t="s">
        <v>11868</v>
      </c>
      <c r="B1210" s="31" t="s">
        <v>9385</v>
      </c>
      <c r="C1210" s="31" t="s">
        <v>11869</v>
      </c>
      <c r="D1210" s="31" t="s">
        <v>9344</v>
      </c>
      <c r="E1210" s="31" t="s">
        <v>37</v>
      </c>
      <c r="F1210" s="31"/>
      <c r="G1210" s="31"/>
      <c r="H1210" s="32">
        <v>60</v>
      </c>
      <c r="I1210" s="31" t="s">
        <v>9377</v>
      </c>
      <c r="J1210" s="31" t="s">
        <v>3801</v>
      </c>
      <c r="K1210" s="31" t="s">
        <v>9387</v>
      </c>
      <c r="L1210" s="33" t="b">
        <v>0</v>
      </c>
      <c r="M1210" s="34">
        <v>44755.638491006903</v>
      </c>
      <c r="N1210" s="31" t="s">
        <v>39</v>
      </c>
      <c r="O1210" s="1" t="s">
        <v>5505</v>
      </c>
    </row>
    <row r="1211" spans="1:15" x14ac:dyDescent="0.25">
      <c r="A1211" s="31" t="s">
        <v>11870</v>
      </c>
      <c r="B1211" s="31" t="s">
        <v>9971</v>
      </c>
      <c r="C1211" s="31" t="s">
        <v>11871</v>
      </c>
      <c r="D1211" s="31" t="s">
        <v>9344</v>
      </c>
      <c r="E1211" s="31" t="s">
        <v>37</v>
      </c>
      <c r="F1211" s="31"/>
      <c r="G1211" s="31"/>
      <c r="H1211" s="32">
        <v>60</v>
      </c>
      <c r="I1211" s="31" t="s">
        <v>9361</v>
      </c>
      <c r="J1211" s="31" t="s">
        <v>3801</v>
      </c>
      <c r="K1211" s="31" t="s">
        <v>9387</v>
      </c>
      <c r="L1211" s="33" t="b">
        <v>0</v>
      </c>
      <c r="M1211" s="34">
        <v>44767.3864026273</v>
      </c>
      <c r="N1211" s="31" t="s">
        <v>39</v>
      </c>
      <c r="O1211" s="1" t="s">
        <v>14061</v>
      </c>
    </row>
    <row r="1212" spans="1:15" x14ac:dyDescent="0.25">
      <c r="A1212" s="31" t="s">
        <v>11872</v>
      </c>
      <c r="B1212" s="31" t="s">
        <v>9385</v>
      </c>
      <c r="C1212" s="31" t="s">
        <v>11873</v>
      </c>
      <c r="D1212" s="31" t="s">
        <v>9344</v>
      </c>
      <c r="E1212" s="31" t="s">
        <v>37</v>
      </c>
      <c r="F1212" s="31"/>
      <c r="G1212" s="31"/>
      <c r="H1212" s="32">
        <v>60</v>
      </c>
      <c r="I1212" s="31" t="s">
        <v>9361</v>
      </c>
      <c r="J1212" s="31" t="s">
        <v>3801</v>
      </c>
      <c r="K1212" s="31" t="s">
        <v>9387</v>
      </c>
      <c r="L1212" s="33" t="b">
        <v>0</v>
      </c>
      <c r="M1212" s="34">
        <v>44760.674714664397</v>
      </c>
      <c r="N1212" s="31" t="s">
        <v>39</v>
      </c>
      <c r="O1212" s="1" t="s">
        <v>5037</v>
      </c>
    </row>
    <row r="1213" spans="1:15" x14ac:dyDescent="0.25">
      <c r="A1213" s="31" t="s">
        <v>11874</v>
      </c>
      <c r="B1213" s="31" t="s">
        <v>9385</v>
      </c>
      <c r="C1213" s="31" t="s">
        <v>11875</v>
      </c>
      <c r="D1213" s="31" t="s">
        <v>9344</v>
      </c>
      <c r="E1213" s="31" t="s">
        <v>37</v>
      </c>
      <c r="F1213" s="31"/>
      <c r="G1213" s="31"/>
      <c r="H1213" s="32">
        <v>60</v>
      </c>
      <c r="I1213" s="31" t="s">
        <v>9446</v>
      </c>
      <c r="J1213" s="31" t="s">
        <v>3801</v>
      </c>
      <c r="K1213" s="31" t="s">
        <v>9373</v>
      </c>
      <c r="L1213" s="33" t="b">
        <v>0</v>
      </c>
      <c r="M1213" s="34">
        <v>44750.334915972198</v>
      </c>
      <c r="N1213" s="31" t="s">
        <v>39</v>
      </c>
      <c r="O1213" s="1" t="s">
        <v>5856</v>
      </c>
    </row>
    <row r="1214" spans="1:15" x14ac:dyDescent="0.25">
      <c r="A1214" s="31" t="s">
        <v>11876</v>
      </c>
      <c r="B1214" s="31" t="s">
        <v>9419</v>
      </c>
      <c r="C1214" s="31" t="s">
        <v>11877</v>
      </c>
      <c r="D1214" s="31" t="s">
        <v>9344</v>
      </c>
      <c r="E1214" s="31" t="s">
        <v>37</v>
      </c>
      <c r="F1214" s="31"/>
      <c r="G1214" s="31"/>
      <c r="H1214" s="32">
        <v>60</v>
      </c>
      <c r="I1214" s="31" t="s">
        <v>9382</v>
      </c>
      <c r="J1214" s="31" t="s">
        <v>3801</v>
      </c>
      <c r="K1214" s="31" t="s">
        <v>10122</v>
      </c>
      <c r="L1214" s="33" t="b">
        <v>0</v>
      </c>
      <c r="M1214" s="34">
        <v>44769.468212696796</v>
      </c>
      <c r="N1214" s="31" t="s">
        <v>39</v>
      </c>
      <c r="O1214" s="1" t="s">
        <v>14062</v>
      </c>
    </row>
    <row r="1215" spans="1:15" x14ac:dyDescent="0.25">
      <c r="A1215" s="31" t="s">
        <v>11878</v>
      </c>
      <c r="B1215" s="31" t="s">
        <v>9385</v>
      </c>
      <c r="C1215" s="31" t="s">
        <v>11879</v>
      </c>
      <c r="D1215" s="31" t="s">
        <v>9344</v>
      </c>
      <c r="E1215" s="31" t="s">
        <v>37</v>
      </c>
      <c r="F1215" s="31"/>
      <c r="G1215" s="31"/>
      <c r="H1215" s="32">
        <v>60</v>
      </c>
      <c r="I1215" s="31" t="s">
        <v>9377</v>
      </c>
      <c r="J1215" s="31" t="s">
        <v>3801</v>
      </c>
      <c r="K1215" s="31" t="s">
        <v>9567</v>
      </c>
      <c r="L1215" s="33" t="b">
        <v>0</v>
      </c>
      <c r="M1215" s="34">
        <v>44730.695346296299</v>
      </c>
      <c r="N1215" s="31" t="s">
        <v>39</v>
      </c>
      <c r="O1215" s="1" t="s">
        <v>14063</v>
      </c>
    </row>
    <row r="1216" spans="1:15" x14ac:dyDescent="0.25">
      <c r="A1216" s="31" t="s">
        <v>11880</v>
      </c>
      <c r="B1216" s="31" t="s">
        <v>9385</v>
      </c>
      <c r="C1216" s="31" t="s">
        <v>11881</v>
      </c>
      <c r="D1216" s="31" t="s">
        <v>9344</v>
      </c>
      <c r="E1216" s="31" t="s">
        <v>37</v>
      </c>
      <c r="F1216" s="31"/>
      <c r="G1216" s="31"/>
      <c r="H1216" s="32">
        <v>60</v>
      </c>
      <c r="I1216" s="31" t="s">
        <v>9377</v>
      </c>
      <c r="J1216" s="31" t="s">
        <v>3801</v>
      </c>
      <c r="K1216" s="31" t="s">
        <v>9450</v>
      </c>
      <c r="L1216" s="33" t="b">
        <v>0</v>
      </c>
      <c r="M1216" s="34">
        <v>44767.3423944444</v>
      </c>
      <c r="N1216" s="31" t="s">
        <v>39</v>
      </c>
      <c r="O1216" s="1" t="s">
        <v>14064</v>
      </c>
    </row>
    <row r="1217" spans="1:15" x14ac:dyDescent="0.25">
      <c r="A1217" s="31" t="s">
        <v>11882</v>
      </c>
      <c r="B1217" s="31" t="s">
        <v>9385</v>
      </c>
      <c r="C1217" s="31" t="s">
        <v>11883</v>
      </c>
      <c r="D1217" s="31" t="s">
        <v>9344</v>
      </c>
      <c r="E1217" s="31" t="s">
        <v>37</v>
      </c>
      <c r="F1217" s="31"/>
      <c r="G1217" s="31"/>
      <c r="H1217" s="32">
        <v>60</v>
      </c>
      <c r="I1217" s="31" t="s">
        <v>9377</v>
      </c>
      <c r="J1217" s="31" t="s">
        <v>3801</v>
      </c>
      <c r="K1217" s="31" t="s">
        <v>9450</v>
      </c>
      <c r="L1217" s="33" t="b">
        <v>0</v>
      </c>
      <c r="M1217" s="34">
        <v>44767.337604432898</v>
      </c>
      <c r="N1217" s="31" t="s">
        <v>39</v>
      </c>
      <c r="O1217" s="1" t="s">
        <v>7222</v>
      </c>
    </row>
    <row r="1218" spans="1:15" x14ac:dyDescent="0.25">
      <c r="A1218" s="31" t="s">
        <v>11884</v>
      </c>
      <c r="B1218" s="31" t="s">
        <v>9385</v>
      </c>
      <c r="C1218" s="31" t="s">
        <v>11885</v>
      </c>
      <c r="D1218" s="31" t="s">
        <v>9344</v>
      </c>
      <c r="E1218" s="31" t="s">
        <v>37</v>
      </c>
      <c r="F1218" s="31"/>
      <c r="G1218" s="31"/>
      <c r="H1218" s="32">
        <v>60</v>
      </c>
      <c r="I1218" s="31" t="s">
        <v>9377</v>
      </c>
      <c r="J1218" s="31" t="s">
        <v>3801</v>
      </c>
      <c r="K1218" s="31" t="s">
        <v>9450</v>
      </c>
      <c r="L1218" s="33" t="b">
        <v>0</v>
      </c>
      <c r="M1218" s="34">
        <v>44725.610039120402</v>
      </c>
      <c r="N1218" s="31" t="s">
        <v>39</v>
      </c>
      <c r="O1218" s="1" t="s">
        <v>6242</v>
      </c>
    </row>
    <row r="1219" spans="1:15" x14ac:dyDescent="0.25">
      <c r="A1219" s="31" t="s">
        <v>11886</v>
      </c>
      <c r="B1219" s="31" t="s">
        <v>9385</v>
      </c>
      <c r="C1219" s="31" t="s">
        <v>11887</v>
      </c>
      <c r="D1219" s="31" t="s">
        <v>9344</v>
      </c>
      <c r="E1219" s="31" t="s">
        <v>37</v>
      </c>
      <c r="F1219" s="31"/>
      <c r="G1219" s="31"/>
      <c r="H1219" s="32">
        <v>60</v>
      </c>
      <c r="I1219" s="31" t="s">
        <v>9446</v>
      </c>
      <c r="J1219" s="31" t="s">
        <v>3801</v>
      </c>
      <c r="K1219" s="31" t="s">
        <v>11282</v>
      </c>
      <c r="L1219" s="33" t="b">
        <v>0</v>
      </c>
      <c r="M1219" s="34">
        <v>44765.435784259302</v>
      </c>
      <c r="N1219" s="31" t="s">
        <v>39</v>
      </c>
      <c r="O1219" s="1" t="s">
        <v>14065</v>
      </c>
    </row>
    <row r="1220" spans="1:15" x14ac:dyDescent="0.25">
      <c r="A1220" s="31" t="s">
        <v>11888</v>
      </c>
      <c r="B1220" s="31" t="s">
        <v>9371</v>
      </c>
      <c r="C1220" s="31" t="s">
        <v>11889</v>
      </c>
      <c r="D1220" s="31" t="s">
        <v>9344</v>
      </c>
      <c r="E1220" s="31" t="s">
        <v>37</v>
      </c>
      <c r="F1220" s="31"/>
      <c r="G1220" s="31"/>
      <c r="H1220" s="32">
        <v>60</v>
      </c>
      <c r="I1220" s="31" t="s">
        <v>9446</v>
      </c>
      <c r="J1220" s="31" t="s">
        <v>3801</v>
      </c>
      <c r="K1220" s="31" t="s">
        <v>10119</v>
      </c>
      <c r="L1220" s="33" t="b">
        <v>0</v>
      </c>
      <c r="M1220" s="34">
        <v>44750.393696562503</v>
      </c>
      <c r="N1220" s="31" t="s">
        <v>39</v>
      </c>
      <c r="O1220" s="1" t="s">
        <v>14066</v>
      </c>
    </row>
    <row r="1221" spans="1:15" x14ac:dyDescent="0.25">
      <c r="A1221" s="31" t="s">
        <v>11890</v>
      </c>
      <c r="B1221" s="31" t="s">
        <v>9371</v>
      </c>
      <c r="C1221" s="31" t="s">
        <v>11891</v>
      </c>
      <c r="D1221" s="31" t="s">
        <v>9344</v>
      </c>
      <c r="E1221" s="31" t="s">
        <v>37</v>
      </c>
      <c r="F1221" s="31"/>
      <c r="G1221" s="31"/>
      <c r="H1221" s="32">
        <v>60</v>
      </c>
      <c r="I1221" s="31" t="s">
        <v>9446</v>
      </c>
      <c r="J1221" s="31" t="s">
        <v>3801</v>
      </c>
      <c r="K1221" s="31" t="s">
        <v>10119</v>
      </c>
      <c r="L1221" s="33" t="b">
        <v>0</v>
      </c>
      <c r="M1221" s="34">
        <v>44750.396661145802</v>
      </c>
      <c r="N1221" s="31" t="s">
        <v>39</v>
      </c>
      <c r="O1221" s="1" t="s">
        <v>5001</v>
      </c>
    </row>
    <row r="1222" spans="1:15" x14ac:dyDescent="0.25">
      <c r="A1222" s="31" t="s">
        <v>11892</v>
      </c>
      <c r="B1222" s="31" t="s">
        <v>9371</v>
      </c>
      <c r="C1222" s="31" t="s">
        <v>11893</v>
      </c>
      <c r="D1222" s="31" t="s">
        <v>9344</v>
      </c>
      <c r="E1222" s="31" t="s">
        <v>37</v>
      </c>
      <c r="F1222" s="31"/>
      <c r="G1222" s="31"/>
      <c r="H1222" s="32">
        <v>60</v>
      </c>
      <c r="I1222" s="31" t="s">
        <v>9446</v>
      </c>
      <c r="J1222" s="31" t="s">
        <v>3801</v>
      </c>
      <c r="K1222" s="31" t="s">
        <v>9516</v>
      </c>
      <c r="L1222" s="33" t="b">
        <v>0</v>
      </c>
      <c r="M1222" s="34">
        <v>44767.421951886601</v>
      </c>
      <c r="N1222" s="31" t="s">
        <v>39</v>
      </c>
      <c r="O1222" s="1" t="s">
        <v>5620</v>
      </c>
    </row>
    <row r="1223" spans="1:15" x14ac:dyDescent="0.25">
      <c r="A1223" s="31" t="s">
        <v>11894</v>
      </c>
      <c r="B1223" s="31" t="s">
        <v>9385</v>
      </c>
      <c r="C1223" s="31" t="s">
        <v>11895</v>
      </c>
      <c r="D1223" s="31" t="s">
        <v>9344</v>
      </c>
      <c r="E1223" s="31" t="s">
        <v>37</v>
      </c>
      <c r="F1223" s="31"/>
      <c r="G1223" s="31"/>
      <c r="H1223" s="32">
        <v>60</v>
      </c>
      <c r="I1223" s="31" t="s">
        <v>9446</v>
      </c>
      <c r="J1223" s="31" t="s">
        <v>3801</v>
      </c>
      <c r="K1223" s="31" t="s">
        <v>9447</v>
      </c>
      <c r="L1223" s="33" t="b">
        <v>0</v>
      </c>
      <c r="M1223" s="34">
        <v>44765.458107835701</v>
      </c>
      <c r="N1223" s="31" t="s">
        <v>39</v>
      </c>
      <c r="O1223" s="1" t="s">
        <v>14067</v>
      </c>
    </row>
    <row r="1224" spans="1:15" x14ac:dyDescent="0.25">
      <c r="A1224" s="31" t="s">
        <v>11896</v>
      </c>
      <c r="B1224" s="31" t="s">
        <v>9385</v>
      </c>
      <c r="C1224" s="31" t="s">
        <v>11897</v>
      </c>
      <c r="D1224" s="31" t="s">
        <v>9344</v>
      </c>
      <c r="E1224" s="31" t="s">
        <v>37</v>
      </c>
      <c r="F1224" s="31"/>
      <c r="G1224" s="31"/>
      <c r="H1224" s="32">
        <v>60</v>
      </c>
      <c r="I1224" s="31" t="s">
        <v>9446</v>
      </c>
      <c r="J1224" s="31" t="s">
        <v>3801</v>
      </c>
      <c r="K1224" s="31" t="s">
        <v>9447</v>
      </c>
      <c r="L1224" s="33" t="b">
        <v>0</v>
      </c>
      <c r="M1224" s="34">
        <v>44760.682726076397</v>
      </c>
      <c r="N1224" s="31" t="s">
        <v>39</v>
      </c>
      <c r="O1224" s="1" t="s">
        <v>6382</v>
      </c>
    </row>
    <row r="1225" spans="1:15" x14ac:dyDescent="0.25">
      <c r="A1225" s="31" t="s">
        <v>11898</v>
      </c>
      <c r="B1225" s="31" t="s">
        <v>9385</v>
      </c>
      <c r="C1225" s="31" t="s">
        <v>11899</v>
      </c>
      <c r="D1225" s="31" t="s">
        <v>9344</v>
      </c>
      <c r="E1225" s="31" t="s">
        <v>37</v>
      </c>
      <c r="F1225" s="31"/>
      <c r="G1225" s="31"/>
      <c r="H1225" s="32">
        <v>60</v>
      </c>
      <c r="I1225" s="31" t="s">
        <v>9446</v>
      </c>
      <c r="J1225" s="31" t="s">
        <v>3801</v>
      </c>
      <c r="K1225" s="31" t="s">
        <v>9447</v>
      </c>
      <c r="L1225" s="33" t="b">
        <v>0</v>
      </c>
      <c r="M1225" s="34">
        <v>44755.649946261598</v>
      </c>
      <c r="N1225" s="31" t="s">
        <v>39</v>
      </c>
      <c r="O1225" s="1" t="s">
        <v>6353</v>
      </c>
    </row>
    <row r="1226" spans="1:15" x14ac:dyDescent="0.25">
      <c r="A1226" s="31" t="s">
        <v>11900</v>
      </c>
      <c r="B1226" s="31" t="s">
        <v>9385</v>
      </c>
      <c r="C1226" s="31" t="s">
        <v>11901</v>
      </c>
      <c r="D1226" s="31" t="s">
        <v>9344</v>
      </c>
      <c r="E1226" s="31" t="s">
        <v>37</v>
      </c>
      <c r="F1226" s="31"/>
      <c r="G1226" s="31"/>
      <c r="H1226" s="32">
        <v>60</v>
      </c>
      <c r="I1226" s="31" t="s">
        <v>9446</v>
      </c>
      <c r="J1226" s="31" t="s">
        <v>3801</v>
      </c>
      <c r="K1226" s="31" t="s">
        <v>9447</v>
      </c>
      <c r="L1226" s="33" t="b">
        <v>0</v>
      </c>
      <c r="M1226" s="34">
        <v>44765.699112615701</v>
      </c>
      <c r="N1226" s="31" t="s">
        <v>39</v>
      </c>
      <c r="O1226" s="1" t="s">
        <v>14068</v>
      </c>
    </row>
    <row r="1227" spans="1:15" x14ac:dyDescent="0.25">
      <c r="A1227" s="31" t="s">
        <v>11902</v>
      </c>
      <c r="B1227" s="31" t="s">
        <v>9385</v>
      </c>
      <c r="C1227" s="31" t="s">
        <v>11903</v>
      </c>
      <c r="D1227" s="31" t="s">
        <v>9344</v>
      </c>
      <c r="E1227" s="31" t="s">
        <v>37</v>
      </c>
      <c r="F1227" s="31"/>
      <c r="G1227" s="31"/>
      <c r="H1227" s="32">
        <v>60</v>
      </c>
      <c r="I1227" s="31" t="s">
        <v>9446</v>
      </c>
      <c r="J1227" s="31" t="s">
        <v>3801</v>
      </c>
      <c r="K1227" s="31" t="s">
        <v>9447</v>
      </c>
      <c r="L1227" s="33" t="b">
        <v>0</v>
      </c>
      <c r="M1227" s="34">
        <v>44755.652219294003</v>
      </c>
      <c r="N1227" s="31" t="s">
        <v>39</v>
      </c>
      <c r="O1227" s="1" t="s">
        <v>14069</v>
      </c>
    </row>
    <row r="1228" spans="1:15" x14ac:dyDescent="0.25">
      <c r="A1228" s="31" t="s">
        <v>11904</v>
      </c>
      <c r="B1228" s="31" t="s">
        <v>9394</v>
      </c>
      <c r="C1228" s="31" t="s">
        <v>11905</v>
      </c>
      <c r="D1228" s="31" t="s">
        <v>9348</v>
      </c>
      <c r="E1228" s="31"/>
      <c r="F1228" s="31"/>
      <c r="G1228" s="31"/>
      <c r="H1228" s="32"/>
      <c r="I1228" s="31" t="s">
        <v>9405</v>
      </c>
      <c r="J1228" s="31" t="s">
        <v>3598</v>
      </c>
      <c r="K1228" s="31" t="s">
        <v>9469</v>
      </c>
      <c r="L1228" s="33" t="b">
        <v>0</v>
      </c>
      <c r="M1228" s="34">
        <v>44704.569500381898</v>
      </c>
      <c r="N1228" s="31" t="s">
        <v>9369</v>
      </c>
      <c r="O1228" s="1" t="s">
        <v>7144</v>
      </c>
    </row>
    <row r="1229" spans="1:15" x14ac:dyDescent="0.25">
      <c r="A1229" s="31" t="s">
        <v>11906</v>
      </c>
      <c r="B1229" s="31" t="s">
        <v>9385</v>
      </c>
      <c r="C1229" s="31" t="s">
        <v>11907</v>
      </c>
      <c r="D1229" s="31" t="s">
        <v>9344</v>
      </c>
      <c r="E1229" s="31" t="s">
        <v>37</v>
      </c>
      <c r="F1229" s="31"/>
      <c r="G1229" s="31"/>
      <c r="H1229" s="32">
        <v>60</v>
      </c>
      <c r="I1229" s="31" t="s">
        <v>9361</v>
      </c>
      <c r="J1229" s="31" t="s">
        <v>3801</v>
      </c>
      <c r="K1229" s="31" t="s">
        <v>9387</v>
      </c>
      <c r="L1229" s="33" t="b">
        <v>0</v>
      </c>
      <c r="M1229" s="34">
        <v>44755.672471296297</v>
      </c>
      <c r="N1229" s="31" t="s">
        <v>39</v>
      </c>
      <c r="O1229" s="1" t="s">
        <v>14070</v>
      </c>
    </row>
    <row r="1230" spans="1:15" x14ac:dyDescent="0.25">
      <c r="A1230" s="31" t="s">
        <v>11908</v>
      </c>
      <c r="B1230" s="31" t="s">
        <v>9394</v>
      </c>
      <c r="C1230" s="31" t="s">
        <v>11909</v>
      </c>
      <c r="D1230" s="31" t="s">
        <v>9348</v>
      </c>
      <c r="E1230" s="31"/>
      <c r="F1230" s="31"/>
      <c r="G1230" s="31"/>
      <c r="H1230" s="32"/>
      <c r="I1230" s="31" t="s">
        <v>9391</v>
      </c>
      <c r="J1230" s="31" t="s">
        <v>3598</v>
      </c>
      <c r="K1230" s="31" t="s">
        <v>9466</v>
      </c>
      <c r="L1230" s="33" t="b">
        <v>0</v>
      </c>
      <c r="M1230" s="34">
        <v>44707.337566585702</v>
      </c>
      <c r="N1230" s="31" t="s">
        <v>9369</v>
      </c>
      <c r="O1230" s="1" t="s">
        <v>14071</v>
      </c>
    </row>
    <row r="1231" spans="1:15" ht="21" x14ac:dyDescent="0.25">
      <c r="A1231" s="31" t="s">
        <v>11910</v>
      </c>
      <c r="B1231" s="31" t="s">
        <v>9394</v>
      </c>
      <c r="C1231" s="35" t="s">
        <v>11911</v>
      </c>
      <c r="D1231" s="31" t="s">
        <v>9348</v>
      </c>
      <c r="E1231" s="31"/>
      <c r="F1231" s="31"/>
      <c r="G1231" s="31"/>
      <c r="H1231" s="32"/>
      <c r="I1231" s="31" t="s">
        <v>9405</v>
      </c>
      <c r="J1231" s="31" t="s">
        <v>3598</v>
      </c>
      <c r="K1231" s="31" t="s">
        <v>9412</v>
      </c>
      <c r="L1231" s="33" t="b">
        <v>0</v>
      </c>
      <c r="M1231" s="34">
        <v>44704.345352893499</v>
      </c>
      <c r="N1231" s="31" t="s">
        <v>9369</v>
      </c>
      <c r="O1231" s="1" t="s">
        <v>14072</v>
      </c>
    </row>
    <row r="1232" spans="1:15" x14ac:dyDescent="0.25">
      <c r="A1232" s="31" t="s">
        <v>11912</v>
      </c>
      <c r="B1232" s="31" t="s">
        <v>9385</v>
      </c>
      <c r="C1232" s="31" t="s">
        <v>11913</v>
      </c>
      <c r="D1232" s="31" t="s">
        <v>9344</v>
      </c>
      <c r="E1232" s="31" t="s">
        <v>37</v>
      </c>
      <c r="F1232" s="31"/>
      <c r="G1232" s="31"/>
      <c r="H1232" s="32">
        <v>60</v>
      </c>
      <c r="I1232" s="31" t="s">
        <v>9382</v>
      </c>
      <c r="J1232" s="31" t="s">
        <v>3801</v>
      </c>
      <c r="K1232" s="31" t="s">
        <v>9462</v>
      </c>
      <c r="L1232" s="33" t="b">
        <v>0</v>
      </c>
      <c r="M1232" s="34">
        <v>44769.429840972203</v>
      </c>
      <c r="N1232" s="31" t="s">
        <v>39</v>
      </c>
      <c r="O1232" s="1" t="s">
        <v>8048</v>
      </c>
    </row>
    <row r="1233" spans="1:15" x14ac:dyDescent="0.25">
      <c r="A1233" s="31" t="s">
        <v>11914</v>
      </c>
      <c r="B1233" s="31" t="s">
        <v>9389</v>
      </c>
      <c r="C1233" s="31" t="s">
        <v>11915</v>
      </c>
      <c r="D1233" s="31" t="s">
        <v>9348</v>
      </c>
      <c r="E1233" s="31"/>
      <c r="F1233" s="31"/>
      <c r="G1233" s="31"/>
      <c r="H1233" s="32"/>
      <c r="I1233" s="31" t="s">
        <v>9391</v>
      </c>
      <c r="J1233" s="31" t="s">
        <v>3598</v>
      </c>
      <c r="K1233" s="31" t="s">
        <v>9392</v>
      </c>
      <c r="L1233" s="33" t="b">
        <v>0</v>
      </c>
      <c r="M1233" s="34">
        <v>44709.437377777802</v>
      </c>
      <c r="N1233" s="31" t="s">
        <v>9369</v>
      </c>
      <c r="O1233" s="1" t="s">
        <v>14073</v>
      </c>
    </row>
    <row r="1234" spans="1:15" x14ac:dyDescent="0.25">
      <c r="A1234" s="31" t="s">
        <v>11916</v>
      </c>
      <c r="B1234" s="31" t="s">
        <v>9385</v>
      </c>
      <c r="C1234" s="31" t="s">
        <v>11917</v>
      </c>
      <c r="D1234" s="31" t="s">
        <v>9344</v>
      </c>
      <c r="E1234" s="31" t="s">
        <v>37</v>
      </c>
      <c r="F1234" s="31"/>
      <c r="G1234" s="31"/>
      <c r="H1234" s="32">
        <v>60</v>
      </c>
      <c r="I1234" s="31" t="s">
        <v>9361</v>
      </c>
      <c r="J1234" s="31" t="s">
        <v>3801</v>
      </c>
      <c r="K1234" s="31" t="s">
        <v>9387</v>
      </c>
      <c r="L1234" s="33" t="b">
        <v>0</v>
      </c>
      <c r="M1234" s="34">
        <v>44767.383425844899</v>
      </c>
      <c r="N1234" s="31" t="s">
        <v>39</v>
      </c>
      <c r="O1234" s="1" t="s">
        <v>6260</v>
      </c>
    </row>
    <row r="1235" spans="1:15" x14ac:dyDescent="0.25">
      <c r="A1235" s="31" t="s">
        <v>11918</v>
      </c>
      <c r="B1235" s="31" t="s">
        <v>9389</v>
      </c>
      <c r="C1235" s="31" t="s">
        <v>11919</v>
      </c>
      <c r="D1235" s="31" t="s">
        <v>9348</v>
      </c>
      <c r="E1235" s="31"/>
      <c r="F1235" s="31"/>
      <c r="G1235" s="31"/>
      <c r="H1235" s="32"/>
      <c r="I1235" s="31" t="s">
        <v>9405</v>
      </c>
      <c r="J1235" s="31" t="s">
        <v>3598</v>
      </c>
      <c r="K1235" s="31" t="s">
        <v>10185</v>
      </c>
      <c r="L1235" s="33" t="b">
        <v>0</v>
      </c>
      <c r="M1235" s="34">
        <v>44705.604145219899</v>
      </c>
      <c r="N1235" s="31" t="s">
        <v>9369</v>
      </c>
      <c r="O1235" s="1" t="s">
        <v>5638</v>
      </c>
    </row>
    <row r="1236" spans="1:15" x14ac:dyDescent="0.25">
      <c r="A1236" s="31" t="s">
        <v>11920</v>
      </c>
      <c r="B1236" s="31" t="s">
        <v>9394</v>
      </c>
      <c r="C1236" s="31" t="s">
        <v>11921</v>
      </c>
      <c r="D1236" s="31" t="s">
        <v>9348</v>
      </c>
      <c r="E1236" s="31"/>
      <c r="F1236" s="31"/>
      <c r="G1236" s="31"/>
      <c r="H1236" s="32"/>
      <c r="I1236" s="31" t="s">
        <v>9405</v>
      </c>
      <c r="J1236" s="31" t="s">
        <v>3598</v>
      </c>
      <c r="K1236" s="31" t="s">
        <v>9469</v>
      </c>
      <c r="L1236" s="33" t="b">
        <v>0</v>
      </c>
      <c r="M1236" s="34">
        <v>44704.569095104198</v>
      </c>
      <c r="N1236" s="31" t="s">
        <v>9369</v>
      </c>
      <c r="O1236" s="1" t="s">
        <v>6618</v>
      </c>
    </row>
    <row r="1237" spans="1:15" x14ac:dyDescent="0.25">
      <c r="A1237" s="31" t="s">
        <v>11922</v>
      </c>
      <c r="B1237" s="31" t="s">
        <v>9394</v>
      </c>
      <c r="C1237" s="31" t="s">
        <v>11923</v>
      </c>
      <c r="D1237" s="31" t="s">
        <v>9348</v>
      </c>
      <c r="E1237" s="31"/>
      <c r="F1237" s="31"/>
      <c r="G1237" s="31"/>
      <c r="H1237" s="32"/>
      <c r="I1237" s="31" t="s">
        <v>9391</v>
      </c>
      <c r="J1237" s="31" t="s">
        <v>3598</v>
      </c>
      <c r="K1237" s="31" t="s">
        <v>9466</v>
      </c>
      <c r="L1237" s="33" t="b">
        <v>0</v>
      </c>
      <c r="M1237" s="34">
        <v>44707.342107141201</v>
      </c>
      <c r="N1237" s="31" t="s">
        <v>9369</v>
      </c>
      <c r="O1237" s="1" t="s">
        <v>14074</v>
      </c>
    </row>
    <row r="1238" spans="1:15" x14ac:dyDescent="0.25">
      <c r="A1238" s="31" t="s">
        <v>11924</v>
      </c>
      <c r="B1238" s="31" t="s">
        <v>9385</v>
      </c>
      <c r="C1238" s="31" t="s">
        <v>11925</v>
      </c>
      <c r="D1238" s="31" t="s">
        <v>9344</v>
      </c>
      <c r="E1238" s="31" t="s">
        <v>37</v>
      </c>
      <c r="F1238" s="31"/>
      <c r="G1238" s="31"/>
      <c r="H1238" s="32">
        <v>60</v>
      </c>
      <c r="I1238" s="31" t="s">
        <v>9382</v>
      </c>
      <c r="J1238" s="31" t="s">
        <v>3801</v>
      </c>
      <c r="K1238" s="31" t="s">
        <v>9841</v>
      </c>
      <c r="L1238" s="33" t="b">
        <v>0</v>
      </c>
      <c r="M1238" s="34">
        <v>44765.421801585602</v>
      </c>
      <c r="N1238" s="31" t="s">
        <v>39</v>
      </c>
      <c r="O1238" s="1" t="s">
        <v>6630</v>
      </c>
    </row>
    <row r="1239" spans="1:15" x14ac:dyDescent="0.25">
      <c r="A1239" s="31" t="s">
        <v>11926</v>
      </c>
      <c r="B1239" s="31" t="s">
        <v>9385</v>
      </c>
      <c r="C1239" s="31" t="s">
        <v>11927</v>
      </c>
      <c r="D1239" s="31" t="s">
        <v>9344</v>
      </c>
      <c r="E1239" s="31" t="s">
        <v>37</v>
      </c>
      <c r="F1239" s="31"/>
      <c r="G1239" s="31"/>
      <c r="H1239" s="32">
        <v>60</v>
      </c>
      <c r="I1239" s="31" t="s">
        <v>9446</v>
      </c>
      <c r="J1239" s="31" t="s">
        <v>3801</v>
      </c>
      <c r="K1239" s="31" t="s">
        <v>9447</v>
      </c>
      <c r="L1239" s="33" t="b">
        <v>0</v>
      </c>
      <c r="M1239" s="34">
        <v>44765.462894247699</v>
      </c>
      <c r="N1239" s="31" t="s">
        <v>39</v>
      </c>
      <c r="O1239" s="1" t="s">
        <v>4855</v>
      </c>
    </row>
    <row r="1240" spans="1:15" x14ac:dyDescent="0.25">
      <c r="A1240" s="31" t="s">
        <v>11928</v>
      </c>
      <c r="B1240" s="31" t="s">
        <v>9394</v>
      </c>
      <c r="C1240" s="31" t="s">
        <v>11929</v>
      </c>
      <c r="D1240" s="31" t="s">
        <v>9348</v>
      </c>
      <c r="E1240" s="31"/>
      <c r="F1240" s="31"/>
      <c r="G1240" s="31"/>
      <c r="H1240" s="32"/>
      <c r="I1240" s="31" t="s">
        <v>9405</v>
      </c>
      <c r="J1240" s="31" t="s">
        <v>3598</v>
      </c>
      <c r="K1240" s="31" t="s">
        <v>9412</v>
      </c>
      <c r="L1240" s="33" t="b">
        <v>0</v>
      </c>
      <c r="M1240" s="34">
        <v>44704.344960682902</v>
      </c>
      <c r="N1240" s="31" t="s">
        <v>9369</v>
      </c>
      <c r="O1240" s="1" t="s">
        <v>4186</v>
      </c>
    </row>
    <row r="1241" spans="1:15" x14ac:dyDescent="0.25">
      <c r="A1241" s="31" t="s">
        <v>11930</v>
      </c>
      <c r="B1241" s="31" t="s">
        <v>9394</v>
      </c>
      <c r="C1241" s="31" t="s">
        <v>11931</v>
      </c>
      <c r="D1241" s="31" t="s">
        <v>9348</v>
      </c>
      <c r="E1241" s="31"/>
      <c r="F1241" s="31"/>
      <c r="G1241" s="31"/>
      <c r="H1241" s="32"/>
      <c r="I1241" s="31" t="s">
        <v>9391</v>
      </c>
      <c r="J1241" s="31" t="s">
        <v>3598</v>
      </c>
      <c r="K1241" s="31" t="s">
        <v>9396</v>
      </c>
      <c r="L1241" s="33" t="b">
        <v>0</v>
      </c>
      <c r="M1241" s="34">
        <v>44707.4869499653</v>
      </c>
      <c r="N1241" s="31" t="s">
        <v>9369</v>
      </c>
      <c r="O1241" s="1" t="s">
        <v>14075</v>
      </c>
    </row>
    <row r="1242" spans="1:15" x14ac:dyDescent="0.25">
      <c r="A1242" s="31" t="s">
        <v>11932</v>
      </c>
      <c r="B1242" s="31" t="s">
        <v>9419</v>
      </c>
      <c r="C1242" s="31" t="s">
        <v>11933</v>
      </c>
      <c r="D1242" s="31" t="s">
        <v>9344</v>
      </c>
      <c r="E1242" s="31" t="s">
        <v>37</v>
      </c>
      <c r="F1242" s="31"/>
      <c r="G1242" s="31"/>
      <c r="H1242" s="32">
        <v>60</v>
      </c>
      <c r="I1242" s="31" t="s">
        <v>9382</v>
      </c>
      <c r="J1242" s="31" t="s">
        <v>3801</v>
      </c>
      <c r="K1242" s="31" t="s">
        <v>10122</v>
      </c>
      <c r="L1242" s="33" t="b">
        <v>0</v>
      </c>
      <c r="M1242" s="34">
        <v>44749.656106169001</v>
      </c>
      <c r="N1242" s="31" t="s">
        <v>39</v>
      </c>
      <c r="O1242" s="1" t="s">
        <v>5845</v>
      </c>
    </row>
    <row r="1243" spans="1:15" x14ac:dyDescent="0.25">
      <c r="A1243" s="31" t="s">
        <v>11934</v>
      </c>
      <c r="B1243" s="31" t="s">
        <v>9389</v>
      </c>
      <c r="C1243" s="31" t="s">
        <v>11935</v>
      </c>
      <c r="D1243" s="31" t="s">
        <v>9348</v>
      </c>
      <c r="E1243" s="31"/>
      <c r="F1243" s="31"/>
      <c r="G1243" s="31"/>
      <c r="H1243" s="32"/>
      <c r="I1243" s="31" t="s">
        <v>9391</v>
      </c>
      <c r="J1243" s="31" t="s">
        <v>3598</v>
      </c>
      <c r="K1243" s="31" t="s">
        <v>10207</v>
      </c>
      <c r="L1243" s="33" t="b">
        <v>0</v>
      </c>
      <c r="M1243" s="34">
        <v>44720.364056516199</v>
      </c>
      <c r="N1243" s="31" t="s">
        <v>9369</v>
      </c>
      <c r="O1243" s="1" t="s">
        <v>4495</v>
      </c>
    </row>
    <row r="1244" spans="1:15" x14ac:dyDescent="0.25">
      <c r="A1244" s="31" t="s">
        <v>11936</v>
      </c>
      <c r="B1244" s="31" t="s">
        <v>9389</v>
      </c>
      <c r="C1244" s="31" t="s">
        <v>11937</v>
      </c>
      <c r="D1244" s="31" t="s">
        <v>9348</v>
      </c>
      <c r="E1244" s="31"/>
      <c r="F1244" s="31"/>
      <c r="G1244" s="31"/>
      <c r="H1244" s="32"/>
      <c r="I1244" s="31" t="s">
        <v>9391</v>
      </c>
      <c r="J1244" s="31" t="s">
        <v>3598</v>
      </c>
      <c r="K1244" s="31" t="s">
        <v>9443</v>
      </c>
      <c r="L1244" s="33" t="b">
        <v>0</v>
      </c>
      <c r="M1244" s="34">
        <v>44707.422127662001</v>
      </c>
      <c r="N1244" s="31" t="s">
        <v>9369</v>
      </c>
      <c r="O1244" s="1" t="s">
        <v>7992</v>
      </c>
    </row>
    <row r="1245" spans="1:15" x14ac:dyDescent="0.25">
      <c r="A1245" s="31" t="s">
        <v>11938</v>
      </c>
      <c r="B1245" s="31" t="s">
        <v>9385</v>
      </c>
      <c r="C1245" s="31" t="s">
        <v>11939</v>
      </c>
      <c r="D1245" s="31" t="s">
        <v>9344</v>
      </c>
      <c r="E1245" s="31" t="s">
        <v>37</v>
      </c>
      <c r="F1245" s="31"/>
      <c r="G1245" s="31"/>
      <c r="H1245" s="32">
        <v>60</v>
      </c>
      <c r="I1245" s="31" t="s">
        <v>9446</v>
      </c>
      <c r="J1245" s="31" t="s">
        <v>3801</v>
      </c>
      <c r="K1245" s="31" t="s">
        <v>11282</v>
      </c>
      <c r="L1245" s="33" t="b">
        <v>0</v>
      </c>
      <c r="M1245" s="34">
        <v>44725.610531828701</v>
      </c>
      <c r="N1245" s="31" t="s">
        <v>39</v>
      </c>
      <c r="O1245" s="1" t="s">
        <v>6396</v>
      </c>
    </row>
    <row r="1246" spans="1:15" x14ac:dyDescent="0.25">
      <c r="A1246" s="31" t="s">
        <v>11940</v>
      </c>
      <c r="B1246" s="31" t="s">
        <v>9394</v>
      </c>
      <c r="C1246" s="31" t="s">
        <v>11941</v>
      </c>
      <c r="D1246" s="31" t="s">
        <v>9348</v>
      </c>
      <c r="E1246" s="31"/>
      <c r="F1246" s="31"/>
      <c r="G1246" s="31"/>
      <c r="H1246" s="32"/>
      <c r="I1246" s="31" t="s">
        <v>9399</v>
      </c>
      <c r="J1246" s="31" t="s">
        <v>3598</v>
      </c>
      <c r="K1246" s="31" t="s">
        <v>9523</v>
      </c>
      <c r="L1246" s="33" t="b">
        <v>0</v>
      </c>
      <c r="M1246" s="34">
        <v>44704.655194907398</v>
      </c>
      <c r="N1246" s="31" t="s">
        <v>9369</v>
      </c>
      <c r="O1246" s="1" t="s">
        <v>14076</v>
      </c>
    </row>
    <row r="1247" spans="1:15" x14ac:dyDescent="0.25">
      <c r="A1247" s="31" t="s">
        <v>11942</v>
      </c>
      <c r="B1247" s="31" t="s">
        <v>9394</v>
      </c>
      <c r="C1247" s="31" t="s">
        <v>11943</v>
      </c>
      <c r="D1247" s="31" t="s">
        <v>10182</v>
      </c>
      <c r="E1247" s="31"/>
      <c r="F1247" s="31"/>
      <c r="G1247" s="31"/>
      <c r="H1247" s="32"/>
      <c r="I1247" s="31" t="s">
        <v>9405</v>
      </c>
      <c r="J1247" s="31" t="s">
        <v>3598</v>
      </c>
      <c r="K1247" s="31" t="s">
        <v>10420</v>
      </c>
      <c r="L1247" s="33" t="b">
        <v>0</v>
      </c>
      <c r="M1247" s="34">
        <v>44705.596009490699</v>
      </c>
      <c r="N1247" s="31" t="s">
        <v>9369</v>
      </c>
      <c r="O1247" s="1" t="s">
        <v>7318</v>
      </c>
    </row>
    <row r="1248" spans="1:15" x14ac:dyDescent="0.25">
      <c r="A1248" s="31" t="s">
        <v>11944</v>
      </c>
      <c r="B1248" s="31" t="s">
        <v>9394</v>
      </c>
      <c r="C1248" s="31" t="s">
        <v>11945</v>
      </c>
      <c r="D1248" s="31" t="s">
        <v>9348</v>
      </c>
      <c r="E1248" s="31"/>
      <c r="F1248" s="31"/>
      <c r="G1248" s="31"/>
      <c r="H1248" s="32"/>
      <c r="I1248" s="31" t="s">
        <v>9405</v>
      </c>
      <c r="J1248" s="31" t="s">
        <v>3598</v>
      </c>
      <c r="K1248" s="31" t="s">
        <v>9469</v>
      </c>
      <c r="L1248" s="33" t="b">
        <v>0</v>
      </c>
      <c r="M1248" s="34">
        <v>44704.569862580996</v>
      </c>
      <c r="N1248" s="31" t="s">
        <v>9369</v>
      </c>
      <c r="O1248" s="1" t="s">
        <v>14077</v>
      </c>
    </row>
    <row r="1249" spans="1:15" x14ac:dyDescent="0.25">
      <c r="A1249" s="31" t="s">
        <v>11946</v>
      </c>
      <c r="B1249" s="31" t="s">
        <v>9394</v>
      </c>
      <c r="C1249" s="31" t="s">
        <v>11947</v>
      </c>
      <c r="D1249" s="31" t="s">
        <v>9348</v>
      </c>
      <c r="E1249" s="31"/>
      <c r="F1249" s="31"/>
      <c r="G1249" s="31"/>
      <c r="H1249" s="32"/>
      <c r="I1249" s="31" t="s">
        <v>9391</v>
      </c>
      <c r="J1249" s="31" t="s">
        <v>3598</v>
      </c>
      <c r="K1249" s="31" t="s">
        <v>9466</v>
      </c>
      <c r="L1249" s="33" t="b">
        <v>0</v>
      </c>
      <c r="M1249" s="34">
        <v>44707.3428128819</v>
      </c>
      <c r="N1249" s="31" t="s">
        <v>9369</v>
      </c>
      <c r="O1249" s="1" t="s">
        <v>14078</v>
      </c>
    </row>
    <row r="1250" spans="1:15" x14ac:dyDescent="0.25">
      <c r="A1250" s="31" t="s">
        <v>11948</v>
      </c>
      <c r="B1250" s="31" t="s">
        <v>9394</v>
      </c>
      <c r="C1250" s="31" t="s">
        <v>11949</v>
      </c>
      <c r="D1250" s="31" t="s">
        <v>9348</v>
      </c>
      <c r="E1250" s="31"/>
      <c r="F1250" s="31"/>
      <c r="G1250" s="31"/>
      <c r="H1250" s="32"/>
      <c r="I1250" s="31" t="s">
        <v>9391</v>
      </c>
      <c r="J1250" s="31" t="s">
        <v>3598</v>
      </c>
      <c r="K1250" s="31" t="s">
        <v>9466</v>
      </c>
      <c r="L1250" s="33" t="b">
        <v>0</v>
      </c>
      <c r="M1250" s="34">
        <v>44707.335005671302</v>
      </c>
      <c r="N1250" s="31" t="s">
        <v>9369</v>
      </c>
      <c r="O1250" s="1" t="s">
        <v>14079</v>
      </c>
    </row>
    <row r="1251" spans="1:15" x14ac:dyDescent="0.25">
      <c r="A1251" s="31" t="s">
        <v>11950</v>
      </c>
      <c r="B1251" s="31" t="s">
        <v>9385</v>
      </c>
      <c r="C1251" s="31" t="s">
        <v>11951</v>
      </c>
      <c r="D1251" s="31" t="s">
        <v>9344</v>
      </c>
      <c r="E1251" s="31" t="s">
        <v>37</v>
      </c>
      <c r="F1251" s="31"/>
      <c r="G1251" s="31"/>
      <c r="H1251" s="32">
        <v>60</v>
      </c>
      <c r="I1251" s="31" t="s">
        <v>9361</v>
      </c>
      <c r="J1251" s="31" t="s">
        <v>3801</v>
      </c>
      <c r="K1251" s="31" t="s">
        <v>9387</v>
      </c>
      <c r="L1251" s="33" t="b">
        <v>0</v>
      </c>
      <c r="M1251" s="34">
        <v>44749.684982407402</v>
      </c>
      <c r="N1251" s="31" t="s">
        <v>39</v>
      </c>
      <c r="O1251" s="1" t="s">
        <v>14080</v>
      </c>
    </row>
    <row r="1252" spans="1:15" x14ac:dyDescent="0.25">
      <c r="A1252" s="31" t="s">
        <v>11952</v>
      </c>
      <c r="B1252" s="31" t="s">
        <v>9385</v>
      </c>
      <c r="C1252" s="31" t="s">
        <v>11953</v>
      </c>
      <c r="D1252" s="31" t="s">
        <v>9344</v>
      </c>
      <c r="E1252" s="31" t="s">
        <v>37</v>
      </c>
      <c r="F1252" s="31"/>
      <c r="G1252" s="31"/>
      <c r="H1252" s="32">
        <v>60</v>
      </c>
      <c r="I1252" s="31" t="s">
        <v>9361</v>
      </c>
      <c r="J1252" s="31" t="s">
        <v>3801</v>
      </c>
      <c r="K1252" s="31" t="s">
        <v>9387</v>
      </c>
      <c r="L1252" s="33" t="b">
        <v>0</v>
      </c>
      <c r="M1252" s="34">
        <v>44749.687680127303</v>
      </c>
      <c r="N1252" s="31" t="s">
        <v>39</v>
      </c>
      <c r="O1252" s="1" t="s">
        <v>14081</v>
      </c>
    </row>
    <row r="1253" spans="1:15" x14ac:dyDescent="0.25">
      <c r="A1253" s="31" t="s">
        <v>11954</v>
      </c>
      <c r="B1253" s="31" t="s">
        <v>9385</v>
      </c>
      <c r="C1253" s="31" t="s">
        <v>11955</v>
      </c>
      <c r="D1253" s="31" t="s">
        <v>9344</v>
      </c>
      <c r="E1253" s="31" t="s">
        <v>37</v>
      </c>
      <c r="F1253" s="31"/>
      <c r="G1253" s="31"/>
      <c r="H1253" s="32">
        <v>60</v>
      </c>
      <c r="I1253" s="31" t="s">
        <v>9361</v>
      </c>
      <c r="J1253" s="31" t="s">
        <v>3801</v>
      </c>
      <c r="K1253" s="31" t="s">
        <v>9387</v>
      </c>
      <c r="L1253" s="33" t="b">
        <v>0</v>
      </c>
      <c r="M1253" s="34">
        <v>44767.380997604203</v>
      </c>
      <c r="N1253" s="31" t="s">
        <v>39</v>
      </c>
      <c r="O1253" s="1" t="s">
        <v>5187</v>
      </c>
    </row>
    <row r="1254" spans="1:15" x14ac:dyDescent="0.25">
      <c r="A1254" s="31" t="s">
        <v>11956</v>
      </c>
      <c r="B1254" s="31" t="s">
        <v>9394</v>
      </c>
      <c r="C1254" s="31" t="s">
        <v>11957</v>
      </c>
      <c r="D1254" s="31" t="s">
        <v>9348</v>
      </c>
      <c r="E1254" s="31"/>
      <c r="F1254" s="31"/>
      <c r="G1254" s="31"/>
      <c r="H1254" s="32"/>
      <c r="I1254" s="31" t="s">
        <v>9391</v>
      </c>
      <c r="J1254" s="31" t="s">
        <v>3598</v>
      </c>
      <c r="K1254" s="31" t="s">
        <v>9466</v>
      </c>
      <c r="L1254" s="33" t="b">
        <v>0</v>
      </c>
      <c r="M1254" s="34">
        <v>44707.334745104199</v>
      </c>
      <c r="N1254" s="31" t="s">
        <v>9369</v>
      </c>
      <c r="O1254" s="1" t="s">
        <v>14082</v>
      </c>
    </row>
    <row r="1255" spans="1:15" x14ac:dyDescent="0.25">
      <c r="A1255" s="31" t="s">
        <v>11958</v>
      </c>
      <c r="B1255" s="31" t="s">
        <v>9394</v>
      </c>
      <c r="C1255" s="31" t="s">
        <v>11959</v>
      </c>
      <c r="D1255" s="31" t="s">
        <v>9348</v>
      </c>
      <c r="E1255" s="31"/>
      <c r="F1255" s="31"/>
      <c r="G1255" s="31"/>
      <c r="H1255" s="32"/>
      <c r="I1255" s="31" t="s">
        <v>9405</v>
      </c>
      <c r="J1255" s="31" t="s">
        <v>3598</v>
      </c>
      <c r="K1255" s="31" t="s">
        <v>9529</v>
      </c>
      <c r="L1255" s="33" t="b">
        <v>0</v>
      </c>
      <c r="M1255" s="34">
        <v>44704.609874108799</v>
      </c>
      <c r="N1255" s="31" t="s">
        <v>9369</v>
      </c>
      <c r="O1255" s="1" t="s">
        <v>4736</v>
      </c>
    </row>
    <row r="1256" spans="1:15" x14ac:dyDescent="0.25">
      <c r="A1256" s="31" t="s">
        <v>11960</v>
      </c>
      <c r="B1256" s="31" t="s">
        <v>9385</v>
      </c>
      <c r="C1256" s="31" t="s">
        <v>11961</v>
      </c>
      <c r="D1256" s="31" t="s">
        <v>9344</v>
      </c>
      <c r="E1256" s="31" t="s">
        <v>37</v>
      </c>
      <c r="F1256" s="31"/>
      <c r="G1256" s="31"/>
      <c r="H1256" s="32">
        <v>60</v>
      </c>
      <c r="I1256" s="31" t="s">
        <v>9382</v>
      </c>
      <c r="J1256" s="31" t="s">
        <v>3801</v>
      </c>
      <c r="K1256" s="31" t="s">
        <v>9841</v>
      </c>
      <c r="L1256" s="33" t="b">
        <v>0</v>
      </c>
      <c r="M1256" s="34">
        <v>44765.3774150463</v>
      </c>
      <c r="N1256" s="31" t="s">
        <v>39</v>
      </c>
      <c r="O1256" s="1" t="s">
        <v>14083</v>
      </c>
    </row>
    <row r="1257" spans="1:15" x14ac:dyDescent="0.25">
      <c r="A1257" s="31" t="s">
        <v>11962</v>
      </c>
      <c r="B1257" s="31" t="s">
        <v>9394</v>
      </c>
      <c r="C1257" s="31" t="s">
        <v>11963</v>
      </c>
      <c r="D1257" s="31" t="s">
        <v>9348</v>
      </c>
      <c r="E1257" s="31"/>
      <c r="F1257" s="31"/>
      <c r="G1257" s="31"/>
      <c r="H1257" s="32"/>
      <c r="I1257" s="31" t="s">
        <v>9405</v>
      </c>
      <c r="J1257" s="31" t="s">
        <v>3598</v>
      </c>
      <c r="K1257" s="31" t="s">
        <v>9412</v>
      </c>
      <c r="L1257" s="33" t="b">
        <v>0</v>
      </c>
      <c r="M1257" s="34">
        <v>44704.345695335702</v>
      </c>
      <c r="N1257" s="31" t="s">
        <v>9369</v>
      </c>
      <c r="O1257" s="1" t="s">
        <v>14084</v>
      </c>
    </row>
    <row r="1258" spans="1:15" x14ac:dyDescent="0.25">
      <c r="A1258" s="31" t="s">
        <v>11964</v>
      </c>
      <c r="B1258" s="31" t="s">
        <v>9394</v>
      </c>
      <c r="C1258" s="31" t="s">
        <v>11965</v>
      </c>
      <c r="D1258" s="31" t="s">
        <v>9348</v>
      </c>
      <c r="E1258" s="31"/>
      <c r="F1258" s="31"/>
      <c r="G1258" s="31"/>
      <c r="H1258" s="32"/>
      <c r="I1258" s="31" t="s">
        <v>9399</v>
      </c>
      <c r="J1258" s="31" t="s">
        <v>3598</v>
      </c>
      <c r="K1258" s="31" t="s">
        <v>9523</v>
      </c>
      <c r="L1258" s="33" t="b">
        <v>0</v>
      </c>
      <c r="M1258" s="34">
        <v>44704.655711377301</v>
      </c>
      <c r="N1258" s="31" t="s">
        <v>9369</v>
      </c>
      <c r="O1258" s="1" t="s">
        <v>7101</v>
      </c>
    </row>
    <row r="1259" spans="1:15" x14ac:dyDescent="0.25">
      <c r="A1259" s="31" t="s">
        <v>11966</v>
      </c>
      <c r="B1259" s="31" t="s">
        <v>11967</v>
      </c>
      <c r="C1259" s="31" t="s">
        <v>6609</v>
      </c>
      <c r="D1259" s="31" t="s">
        <v>9381</v>
      </c>
      <c r="E1259" s="31"/>
      <c r="F1259" s="31"/>
      <c r="G1259" s="31"/>
      <c r="H1259" s="32"/>
      <c r="I1259" s="31"/>
      <c r="J1259" s="31"/>
      <c r="K1259" s="31"/>
      <c r="L1259" s="33" t="b">
        <v>0</v>
      </c>
      <c r="M1259" s="34">
        <v>45052.6533424421</v>
      </c>
      <c r="N1259" s="31" t="s">
        <v>39</v>
      </c>
      <c r="O1259" s="1" t="s">
        <v>6608</v>
      </c>
    </row>
    <row r="1260" spans="1:15" x14ac:dyDescent="0.25">
      <c r="A1260" s="31" t="s">
        <v>11968</v>
      </c>
      <c r="B1260" s="31" t="s">
        <v>11969</v>
      </c>
      <c r="C1260" s="31" t="s">
        <v>4661</v>
      </c>
      <c r="D1260" s="31" t="s">
        <v>9381</v>
      </c>
      <c r="E1260" s="31"/>
      <c r="F1260" s="31"/>
      <c r="G1260" s="31"/>
      <c r="H1260" s="32"/>
      <c r="I1260" s="31"/>
      <c r="J1260" s="31"/>
      <c r="K1260" s="31"/>
      <c r="L1260" s="33" t="b">
        <v>0</v>
      </c>
      <c r="M1260" s="34">
        <v>45052.6508064468</v>
      </c>
      <c r="N1260" s="31" t="s">
        <v>39</v>
      </c>
      <c r="O1260" s="1" t="s">
        <v>4660</v>
      </c>
    </row>
    <row r="1261" spans="1:15" x14ac:dyDescent="0.25">
      <c r="A1261" s="31" t="s">
        <v>11970</v>
      </c>
      <c r="B1261" s="31" t="s">
        <v>9394</v>
      </c>
      <c r="C1261" s="31" t="s">
        <v>11971</v>
      </c>
      <c r="D1261" s="31" t="s">
        <v>9348</v>
      </c>
      <c r="E1261" s="31"/>
      <c r="F1261" s="31"/>
      <c r="G1261" s="31"/>
      <c r="H1261" s="32"/>
      <c r="I1261" s="31" t="s">
        <v>9405</v>
      </c>
      <c r="J1261" s="31" t="s">
        <v>3598</v>
      </c>
      <c r="K1261" s="31" t="s">
        <v>9426</v>
      </c>
      <c r="L1261" s="33" t="b">
        <v>0</v>
      </c>
      <c r="M1261" s="34">
        <v>44704.392629363399</v>
      </c>
      <c r="N1261" s="31" t="s">
        <v>9369</v>
      </c>
      <c r="O1261" s="1" t="s">
        <v>14085</v>
      </c>
    </row>
    <row r="1262" spans="1:15" x14ac:dyDescent="0.25">
      <c r="A1262" s="31" t="s">
        <v>11972</v>
      </c>
      <c r="B1262" s="31" t="s">
        <v>9394</v>
      </c>
      <c r="C1262" s="31" t="s">
        <v>11973</v>
      </c>
      <c r="D1262" s="31" t="s">
        <v>9348</v>
      </c>
      <c r="E1262" s="31"/>
      <c r="F1262" s="31"/>
      <c r="G1262" s="31"/>
      <c r="H1262" s="32"/>
      <c r="I1262" s="31" t="s">
        <v>9391</v>
      </c>
      <c r="J1262" s="31" t="s">
        <v>3598</v>
      </c>
      <c r="K1262" s="31" t="s">
        <v>9466</v>
      </c>
      <c r="L1262" s="33" t="b">
        <v>0</v>
      </c>
      <c r="M1262" s="34">
        <v>44707.3368392708</v>
      </c>
      <c r="N1262" s="31" t="s">
        <v>9369</v>
      </c>
      <c r="O1262" s="1" t="s">
        <v>14086</v>
      </c>
    </row>
    <row r="1263" spans="1:15" x14ac:dyDescent="0.25">
      <c r="A1263" s="31" t="s">
        <v>11974</v>
      </c>
      <c r="B1263" s="31" t="s">
        <v>9394</v>
      </c>
      <c r="C1263" s="31" t="s">
        <v>11975</v>
      </c>
      <c r="D1263" s="31" t="s">
        <v>9348</v>
      </c>
      <c r="E1263" s="31"/>
      <c r="F1263" s="31"/>
      <c r="G1263" s="31"/>
      <c r="H1263" s="32"/>
      <c r="I1263" s="31" t="s">
        <v>9391</v>
      </c>
      <c r="J1263" s="31" t="s">
        <v>3598</v>
      </c>
      <c r="K1263" s="31" t="s">
        <v>9392</v>
      </c>
      <c r="L1263" s="33" t="b">
        <v>0</v>
      </c>
      <c r="M1263" s="34">
        <v>44709.437606400497</v>
      </c>
      <c r="N1263" s="31" t="s">
        <v>9369</v>
      </c>
      <c r="O1263" s="1" t="s">
        <v>14087</v>
      </c>
    </row>
    <row r="1264" spans="1:15" ht="31.5" x14ac:dyDescent="0.25">
      <c r="A1264" s="31" t="s">
        <v>11976</v>
      </c>
      <c r="B1264" s="31" t="s">
        <v>9394</v>
      </c>
      <c r="C1264" s="35" t="s">
        <v>11977</v>
      </c>
      <c r="D1264" s="31" t="s">
        <v>9348</v>
      </c>
      <c r="E1264" s="31"/>
      <c r="F1264" s="31"/>
      <c r="G1264" s="31"/>
      <c r="H1264" s="32"/>
      <c r="I1264" s="31" t="s">
        <v>9399</v>
      </c>
      <c r="J1264" s="31" t="s">
        <v>3598</v>
      </c>
      <c r="K1264" s="31" t="s">
        <v>9400</v>
      </c>
      <c r="L1264" s="33" t="b">
        <v>0</v>
      </c>
      <c r="M1264" s="34">
        <v>44707.636635335701</v>
      </c>
      <c r="N1264" s="31" t="s">
        <v>9369</v>
      </c>
      <c r="O1264" s="1" t="s">
        <v>14088</v>
      </c>
    </row>
    <row r="1265" spans="1:15" x14ac:dyDescent="0.25">
      <c r="A1265" s="31" t="s">
        <v>11978</v>
      </c>
      <c r="B1265" s="31" t="s">
        <v>9394</v>
      </c>
      <c r="C1265" s="31" t="s">
        <v>11979</v>
      </c>
      <c r="D1265" s="31" t="s">
        <v>9348</v>
      </c>
      <c r="E1265" s="31"/>
      <c r="F1265" s="31"/>
      <c r="G1265" s="31"/>
      <c r="H1265" s="32"/>
      <c r="I1265" s="31" t="s">
        <v>9405</v>
      </c>
      <c r="J1265" s="31" t="s">
        <v>3598</v>
      </c>
      <c r="K1265" s="31" t="s">
        <v>9412</v>
      </c>
      <c r="L1265" s="33" t="b">
        <v>0</v>
      </c>
      <c r="M1265" s="34">
        <v>44704.346772800898</v>
      </c>
      <c r="N1265" s="31" t="s">
        <v>9369</v>
      </c>
      <c r="O1265" s="1" t="s">
        <v>5851</v>
      </c>
    </row>
    <row r="1266" spans="1:15" x14ac:dyDescent="0.25">
      <c r="A1266" s="31" t="s">
        <v>11980</v>
      </c>
      <c r="B1266" s="31" t="s">
        <v>9389</v>
      </c>
      <c r="C1266" s="31" t="s">
        <v>11981</v>
      </c>
      <c r="D1266" s="31" t="s">
        <v>9348</v>
      </c>
      <c r="E1266" s="31"/>
      <c r="F1266" s="31"/>
      <c r="G1266" s="31"/>
      <c r="H1266" s="32"/>
      <c r="I1266" s="31" t="s">
        <v>9391</v>
      </c>
      <c r="J1266" s="31" t="s">
        <v>3598</v>
      </c>
      <c r="K1266" s="31" t="s">
        <v>9438</v>
      </c>
      <c r="L1266" s="33" t="b">
        <v>0</v>
      </c>
      <c r="M1266" s="34">
        <v>44709.447909143499</v>
      </c>
      <c r="N1266" s="31" t="s">
        <v>9369</v>
      </c>
      <c r="O1266" s="1" t="s">
        <v>14089</v>
      </c>
    </row>
    <row r="1267" spans="1:15" x14ac:dyDescent="0.25">
      <c r="A1267" s="31" t="s">
        <v>11982</v>
      </c>
      <c r="B1267" s="31" t="s">
        <v>9389</v>
      </c>
      <c r="C1267" s="31" t="s">
        <v>11983</v>
      </c>
      <c r="D1267" s="31" t="s">
        <v>9348</v>
      </c>
      <c r="E1267" s="31"/>
      <c r="F1267" s="31"/>
      <c r="G1267" s="31"/>
      <c r="H1267" s="32"/>
      <c r="I1267" s="31" t="s">
        <v>9391</v>
      </c>
      <c r="J1267" s="31" t="s">
        <v>3598</v>
      </c>
      <c r="K1267" s="31" t="s">
        <v>9438</v>
      </c>
      <c r="L1267" s="33" t="b">
        <v>0</v>
      </c>
      <c r="M1267" s="34">
        <v>44709.447506446799</v>
      </c>
      <c r="N1267" s="31" t="s">
        <v>9369</v>
      </c>
      <c r="O1267" s="1" t="s">
        <v>5044</v>
      </c>
    </row>
    <row r="1268" spans="1:15" x14ac:dyDescent="0.25">
      <c r="A1268" s="31" t="s">
        <v>11984</v>
      </c>
      <c r="B1268" s="31" t="s">
        <v>9394</v>
      </c>
      <c r="C1268" s="31" t="s">
        <v>11985</v>
      </c>
      <c r="D1268" s="31" t="s">
        <v>9348</v>
      </c>
      <c r="E1268" s="31"/>
      <c r="F1268" s="31"/>
      <c r="G1268" s="31"/>
      <c r="H1268" s="32"/>
      <c r="I1268" s="31" t="s">
        <v>9405</v>
      </c>
      <c r="J1268" s="31" t="s">
        <v>3598</v>
      </c>
      <c r="K1268" s="31" t="s">
        <v>9469</v>
      </c>
      <c r="L1268" s="33" t="b">
        <v>0</v>
      </c>
      <c r="M1268" s="34">
        <v>44704.570635613403</v>
      </c>
      <c r="N1268" s="31" t="s">
        <v>9369</v>
      </c>
      <c r="O1268" s="1" t="s">
        <v>6283</v>
      </c>
    </row>
    <row r="1269" spans="1:15" x14ac:dyDescent="0.25">
      <c r="A1269" s="31" t="s">
        <v>11986</v>
      </c>
      <c r="B1269" s="31" t="s">
        <v>9394</v>
      </c>
      <c r="C1269" s="31" t="s">
        <v>11987</v>
      </c>
      <c r="D1269" s="31" t="s">
        <v>9348</v>
      </c>
      <c r="E1269" s="31"/>
      <c r="F1269" s="31"/>
      <c r="G1269" s="31"/>
      <c r="H1269" s="32"/>
      <c r="I1269" s="31" t="s">
        <v>9405</v>
      </c>
      <c r="J1269" s="31" t="s">
        <v>3598</v>
      </c>
      <c r="K1269" s="31" t="s">
        <v>9406</v>
      </c>
      <c r="L1269" s="33" t="b">
        <v>0</v>
      </c>
      <c r="M1269" s="34">
        <v>44704.4635766551</v>
      </c>
      <c r="N1269" s="31" t="s">
        <v>9369</v>
      </c>
      <c r="O1269" s="1" t="s">
        <v>5801</v>
      </c>
    </row>
    <row r="1270" spans="1:15" x14ac:dyDescent="0.25">
      <c r="A1270" s="31" t="s">
        <v>11988</v>
      </c>
      <c r="B1270" s="31" t="s">
        <v>9394</v>
      </c>
      <c r="C1270" s="31" t="s">
        <v>11989</v>
      </c>
      <c r="D1270" s="31" t="s">
        <v>9348</v>
      </c>
      <c r="E1270" s="31"/>
      <c r="F1270" s="31"/>
      <c r="G1270" s="31"/>
      <c r="H1270" s="32"/>
      <c r="I1270" s="31" t="s">
        <v>9391</v>
      </c>
      <c r="J1270" s="31" t="s">
        <v>3598</v>
      </c>
      <c r="K1270" s="31" t="s">
        <v>9466</v>
      </c>
      <c r="L1270" s="33" t="b">
        <v>0</v>
      </c>
      <c r="M1270" s="34">
        <v>44707.339568634299</v>
      </c>
      <c r="N1270" s="31" t="s">
        <v>9369</v>
      </c>
      <c r="O1270" s="1" t="s">
        <v>14090</v>
      </c>
    </row>
    <row r="1271" spans="1:15" x14ac:dyDescent="0.25">
      <c r="A1271" s="31" t="s">
        <v>11990</v>
      </c>
      <c r="B1271" s="31" t="s">
        <v>9394</v>
      </c>
      <c r="C1271" s="31" t="s">
        <v>11991</v>
      </c>
      <c r="D1271" s="31" t="s">
        <v>9348</v>
      </c>
      <c r="E1271" s="31"/>
      <c r="F1271" s="31"/>
      <c r="G1271" s="31"/>
      <c r="H1271" s="32"/>
      <c r="I1271" s="31" t="s">
        <v>9405</v>
      </c>
      <c r="J1271" s="31" t="s">
        <v>3598</v>
      </c>
      <c r="K1271" s="31" t="s">
        <v>9412</v>
      </c>
      <c r="L1271" s="33" t="b">
        <v>0</v>
      </c>
      <c r="M1271" s="34">
        <v>44704.3471308218</v>
      </c>
      <c r="N1271" s="31" t="s">
        <v>9369</v>
      </c>
      <c r="O1271" s="1" t="s">
        <v>6378</v>
      </c>
    </row>
    <row r="1272" spans="1:15" x14ac:dyDescent="0.25">
      <c r="A1272" s="31" t="s">
        <v>11992</v>
      </c>
      <c r="B1272" s="31" t="s">
        <v>9394</v>
      </c>
      <c r="C1272" s="31" t="s">
        <v>11993</v>
      </c>
      <c r="D1272" s="31" t="s">
        <v>10182</v>
      </c>
      <c r="E1272" s="31"/>
      <c r="F1272" s="31"/>
      <c r="G1272" s="31"/>
      <c r="H1272" s="32"/>
      <c r="I1272" s="31" t="s">
        <v>9405</v>
      </c>
      <c r="J1272" s="31" t="s">
        <v>3598</v>
      </c>
      <c r="K1272" s="31" t="s">
        <v>10420</v>
      </c>
      <c r="L1272" s="33" t="b">
        <v>0</v>
      </c>
      <c r="M1272" s="34">
        <v>44705.596225544003</v>
      </c>
      <c r="N1272" s="31" t="s">
        <v>9369</v>
      </c>
      <c r="O1272" s="1" t="s">
        <v>8380</v>
      </c>
    </row>
    <row r="1273" spans="1:15" x14ac:dyDescent="0.25">
      <c r="A1273" s="31" t="s">
        <v>11994</v>
      </c>
      <c r="B1273" s="31" t="s">
        <v>9394</v>
      </c>
      <c r="C1273" s="31" t="s">
        <v>11995</v>
      </c>
      <c r="D1273" s="31" t="s">
        <v>9348</v>
      </c>
      <c r="E1273" s="31"/>
      <c r="F1273" s="31"/>
      <c r="G1273" s="31"/>
      <c r="H1273" s="32"/>
      <c r="I1273" s="31" t="s">
        <v>9405</v>
      </c>
      <c r="J1273" s="31" t="s">
        <v>3598</v>
      </c>
      <c r="K1273" s="31" t="s">
        <v>9412</v>
      </c>
      <c r="L1273" s="33" t="b">
        <v>0</v>
      </c>
      <c r="M1273" s="34">
        <v>44704.346475381899</v>
      </c>
      <c r="N1273" s="31" t="s">
        <v>9369</v>
      </c>
      <c r="O1273" s="1" t="s">
        <v>5592</v>
      </c>
    </row>
    <row r="1274" spans="1:15" x14ac:dyDescent="0.25">
      <c r="A1274" s="31" t="s">
        <v>11996</v>
      </c>
      <c r="B1274" s="31" t="s">
        <v>9394</v>
      </c>
      <c r="C1274" s="31" t="s">
        <v>11997</v>
      </c>
      <c r="D1274" s="31" t="s">
        <v>9348</v>
      </c>
      <c r="E1274" s="31"/>
      <c r="F1274" s="31"/>
      <c r="G1274" s="31"/>
      <c r="H1274" s="32"/>
      <c r="I1274" s="31" t="s">
        <v>9399</v>
      </c>
      <c r="J1274" s="31" t="s">
        <v>3598</v>
      </c>
      <c r="K1274" s="31" t="s">
        <v>9597</v>
      </c>
      <c r="L1274" s="33" t="b">
        <v>0</v>
      </c>
      <c r="M1274" s="34">
        <v>44704.4080410069</v>
      </c>
      <c r="N1274" s="31" t="s">
        <v>9369</v>
      </c>
      <c r="O1274" s="1" t="s">
        <v>4714</v>
      </c>
    </row>
    <row r="1275" spans="1:15" ht="21" x14ac:dyDescent="0.25">
      <c r="A1275" s="31" t="s">
        <v>11998</v>
      </c>
      <c r="B1275" s="31" t="s">
        <v>9389</v>
      </c>
      <c r="C1275" s="35" t="s">
        <v>11999</v>
      </c>
      <c r="D1275" s="31" t="s">
        <v>9348</v>
      </c>
      <c r="E1275" s="31"/>
      <c r="F1275" s="31"/>
      <c r="G1275" s="31"/>
      <c r="H1275" s="32"/>
      <c r="I1275" s="31" t="s">
        <v>9399</v>
      </c>
      <c r="J1275" s="31" t="s">
        <v>3598</v>
      </c>
      <c r="K1275" s="31" t="s">
        <v>10342</v>
      </c>
      <c r="L1275" s="33" t="b">
        <v>0</v>
      </c>
      <c r="M1275" s="34">
        <v>44709.574562303198</v>
      </c>
      <c r="N1275" s="31" t="s">
        <v>9369</v>
      </c>
      <c r="O1275" s="1" t="s">
        <v>14091</v>
      </c>
    </row>
    <row r="1276" spans="1:15" x14ac:dyDescent="0.25">
      <c r="A1276" s="31" t="s">
        <v>12000</v>
      </c>
      <c r="B1276" s="31" t="s">
        <v>9394</v>
      </c>
      <c r="C1276" s="31" t="s">
        <v>12001</v>
      </c>
      <c r="D1276" s="31" t="s">
        <v>9348</v>
      </c>
      <c r="E1276" s="31"/>
      <c r="F1276" s="31"/>
      <c r="G1276" s="31"/>
      <c r="H1276" s="32"/>
      <c r="I1276" s="31" t="s">
        <v>9399</v>
      </c>
      <c r="J1276" s="31" t="s">
        <v>3598</v>
      </c>
      <c r="K1276" s="31" t="s">
        <v>9913</v>
      </c>
      <c r="L1276" s="33" t="b">
        <v>0</v>
      </c>
      <c r="M1276" s="34">
        <v>44704.587840659697</v>
      </c>
      <c r="N1276" s="31" t="s">
        <v>9369</v>
      </c>
      <c r="O1276" s="1" t="s">
        <v>14092</v>
      </c>
    </row>
    <row r="1277" spans="1:15" x14ac:dyDescent="0.25">
      <c r="A1277" s="31" t="s">
        <v>12002</v>
      </c>
      <c r="B1277" s="31" t="s">
        <v>9394</v>
      </c>
      <c r="C1277" s="31" t="s">
        <v>12003</v>
      </c>
      <c r="D1277" s="31" t="s">
        <v>9348</v>
      </c>
      <c r="E1277" s="31"/>
      <c r="F1277" s="31"/>
      <c r="G1277" s="31"/>
      <c r="H1277" s="32"/>
      <c r="I1277" s="31" t="s">
        <v>9405</v>
      </c>
      <c r="J1277" s="31" t="s">
        <v>3598</v>
      </c>
      <c r="K1277" s="31" t="s">
        <v>9469</v>
      </c>
      <c r="L1277" s="33" t="b">
        <v>0</v>
      </c>
      <c r="M1277" s="34">
        <v>44704.572223726798</v>
      </c>
      <c r="N1277" s="31" t="s">
        <v>9369</v>
      </c>
      <c r="O1277" s="1" t="s">
        <v>5314</v>
      </c>
    </row>
    <row r="1278" spans="1:15" x14ac:dyDescent="0.25">
      <c r="A1278" s="31" t="s">
        <v>12004</v>
      </c>
      <c r="B1278" s="31" t="s">
        <v>9394</v>
      </c>
      <c r="C1278" s="31" t="s">
        <v>12005</v>
      </c>
      <c r="D1278" s="31" t="s">
        <v>9348</v>
      </c>
      <c r="E1278" s="31"/>
      <c r="F1278" s="31"/>
      <c r="G1278" s="31"/>
      <c r="H1278" s="32"/>
      <c r="I1278" s="31" t="s">
        <v>9399</v>
      </c>
      <c r="J1278" s="31" t="s">
        <v>3598</v>
      </c>
      <c r="K1278" s="31" t="s">
        <v>9523</v>
      </c>
      <c r="L1278" s="33" t="b">
        <v>0</v>
      </c>
      <c r="M1278" s="34">
        <v>44704.656114467602</v>
      </c>
      <c r="N1278" s="31" t="s">
        <v>9369</v>
      </c>
      <c r="O1278" s="1" t="s">
        <v>7298</v>
      </c>
    </row>
    <row r="1279" spans="1:15" x14ac:dyDescent="0.25">
      <c r="A1279" s="31" t="s">
        <v>12006</v>
      </c>
      <c r="B1279" s="31" t="s">
        <v>9385</v>
      </c>
      <c r="C1279" s="31" t="s">
        <v>12007</v>
      </c>
      <c r="D1279" s="31" t="s">
        <v>9344</v>
      </c>
      <c r="E1279" s="31" t="s">
        <v>37</v>
      </c>
      <c r="F1279" s="31"/>
      <c r="G1279" s="31"/>
      <c r="H1279" s="32">
        <v>60</v>
      </c>
      <c r="I1279" s="31" t="s">
        <v>9377</v>
      </c>
      <c r="J1279" s="31" t="s">
        <v>3801</v>
      </c>
      <c r="K1279" s="31" t="s">
        <v>9567</v>
      </c>
      <c r="L1279" s="33" t="b">
        <v>0</v>
      </c>
      <c r="M1279" s="34">
        <v>44749.483723877303</v>
      </c>
      <c r="N1279" s="31" t="s">
        <v>39</v>
      </c>
      <c r="O1279" s="1" t="s">
        <v>4984</v>
      </c>
    </row>
    <row r="1280" spans="1:15" x14ac:dyDescent="0.25">
      <c r="A1280" s="31" t="s">
        <v>12008</v>
      </c>
      <c r="B1280" s="31" t="s">
        <v>9385</v>
      </c>
      <c r="C1280" s="31" t="s">
        <v>12009</v>
      </c>
      <c r="D1280" s="31" t="s">
        <v>9344</v>
      </c>
      <c r="E1280" s="31" t="s">
        <v>37</v>
      </c>
      <c r="F1280" s="31"/>
      <c r="G1280" s="31"/>
      <c r="H1280" s="32">
        <v>60</v>
      </c>
      <c r="I1280" s="31" t="s">
        <v>9446</v>
      </c>
      <c r="J1280" s="31" t="s">
        <v>3801</v>
      </c>
      <c r="K1280" s="31" t="s">
        <v>9373</v>
      </c>
      <c r="L1280" s="33" t="b">
        <v>0</v>
      </c>
      <c r="M1280" s="34">
        <v>44725.604916585602</v>
      </c>
      <c r="N1280" s="31" t="s">
        <v>39</v>
      </c>
      <c r="O1280" s="1" t="s">
        <v>14093</v>
      </c>
    </row>
    <row r="1281" spans="1:15" x14ac:dyDescent="0.25">
      <c r="A1281" s="31" t="s">
        <v>12010</v>
      </c>
      <c r="B1281" s="31" t="s">
        <v>9389</v>
      </c>
      <c r="C1281" s="31" t="s">
        <v>12011</v>
      </c>
      <c r="D1281" s="31" t="s">
        <v>9348</v>
      </c>
      <c r="E1281" s="31"/>
      <c r="F1281" s="31"/>
      <c r="G1281" s="31"/>
      <c r="H1281" s="32"/>
      <c r="I1281" s="31" t="s">
        <v>9391</v>
      </c>
      <c r="J1281" s="31" t="s">
        <v>3598</v>
      </c>
      <c r="K1281" s="31" t="s">
        <v>10207</v>
      </c>
      <c r="L1281" s="33" t="b">
        <v>0</v>
      </c>
      <c r="M1281" s="34">
        <v>44727.3304704861</v>
      </c>
      <c r="N1281" s="31" t="s">
        <v>9369</v>
      </c>
      <c r="O1281" s="1" t="s">
        <v>5994</v>
      </c>
    </row>
    <row r="1282" spans="1:15" x14ac:dyDescent="0.25">
      <c r="A1282" s="31" t="s">
        <v>12012</v>
      </c>
      <c r="B1282" s="31" t="s">
        <v>9394</v>
      </c>
      <c r="C1282" s="31" t="s">
        <v>12013</v>
      </c>
      <c r="D1282" s="31" t="s">
        <v>9348</v>
      </c>
      <c r="E1282" s="31"/>
      <c r="F1282" s="31"/>
      <c r="G1282" s="31"/>
      <c r="H1282" s="32"/>
      <c r="I1282" s="31" t="s">
        <v>9399</v>
      </c>
      <c r="J1282" s="31" t="s">
        <v>3598</v>
      </c>
      <c r="K1282" s="31" t="s">
        <v>9400</v>
      </c>
      <c r="L1282" s="33" t="b">
        <v>0</v>
      </c>
      <c r="M1282" s="34">
        <v>44707.637226238403</v>
      </c>
      <c r="N1282" s="31" t="s">
        <v>9369</v>
      </c>
      <c r="O1282" s="1" t="s">
        <v>14094</v>
      </c>
    </row>
    <row r="1283" spans="1:15" x14ac:dyDescent="0.25">
      <c r="A1283" s="31" t="s">
        <v>12014</v>
      </c>
      <c r="B1283" s="31" t="s">
        <v>9394</v>
      </c>
      <c r="C1283" s="31" t="s">
        <v>12015</v>
      </c>
      <c r="D1283" s="31" t="s">
        <v>9348</v>
      </c>
      <c r="E1283" s="31"/>
      <c r="F1283" s="31"/>
      <c r="G1283" s="31"/>
      <c r="H1283" s="32"/>
      <c r="I1283" s="31" t="s">
        <v>9399</v>
      </c>
      <c r="J1283" s="31" t="s">
        <v>3598</v>
      </c>
      <c r="K1283" s="31" t="s">
        <v>10176</v>
      </c>
      <c r="L1283" s="33" t="b">
        <v>0</v>
      </c>
      <c r="M1283" s="34">
        <v>44720.3620330208</v>
      </c>
      <c r="N1283" s="31" t="s">
        <v>9369</v>
      </c>
      <c r="O1283" s="1" t="s">
        <v>14095</v>
      </c>
    </row>
    <row r="1284" spans="1:15" x14ac:dyDescent="0.25">
      <c r="A1284" s="31" t="s">
        <v>12016</v>
      </c>
      <c r="B1284" s="31" t="s">
        <v>9394</v>
      </c>
      <c r="C1284" s="31" t="s">
        <v>12017</v>
      </c>
      <c r="D1284" s="31" t="s">
        <v>9348</v>
      </c>
      <c r="E1284" s="31"/>
      <c r="F1284" s="31"/>
      <c r="G1284" s="31"/>
      <c r="H1284" s="32"/>
      <c r="I1284" s="31" t="s">
        <v>9399</v>
      </c>
      <c r="J1284" s="31" t="s">
        <v>3598</v>
      </c>
      <c r="K1284" s="31" t="s">
        <v>10176</v>
      </c>
      <c r="L1284" s="33" t="b">
        <v>0</v>
      </c>
      <c r="M1284" s="34">
        <v>44720.3623954051</v>
      </c>
      <c r="N1284" s="31" t="s">
        <v>9369</v>
      </c>
      <c r="O1284" s="1" t="s">
        <v>14096</v>
      </c>
    </row>
    <row r="1285" spans="1:15" x14ac:dyDescent="0.25">
      <c r="A1285" s="31" t="s">
        <v>12018</v>
      </c>
      <c r="B1285" s="31" t="s">
        <v>9385</v>
      </c>
      <c r="C1285" s="31" t="s">
        <v>12019</v>
      </c>
      <c r="D1285" s="31" t="s">
        <v>9344</v>
      </c>
      <c r="E1285" s="31" t="s">
        <v>37</v>
      </c>
      <c r="F1285" s="31"/>
      <c r="G1285" s="31"/>
      <c r="H1285" s="32">
        <v>60</v>
      </c>
      <c r="I1285" s="31" t="s">
        <v>9377</v>
      </c>
      <c r="J1285" s="31" t="s">
        <v>3801</v>
      </c>
      <c r="K1285" s="31" t="s">
        <v>9450</v>
      </c>
      <c r="L1285" s="33" t="b">
        <v>0</v>
      </c>
      <c r="M1285" s="34">
        <v>44719.739063738401</v>
      </c>
      <c r="N1285" s="31" t="s">
        <v>39</v>
      </c>
      <c r="O1285" s="1" t="s">
        <v>5710</v>
      </c>
    </row>
    <row r="1286" spans="1:15" x14ac:dyDescent="0.25">
      <c r="A1286" s="31" t="s">
        <v>12020</v>
      </c>
      <c r="B1286" s="31" t="s">
        <v>9394</v>
      </c>
      <c r="C1286" s="31" t="s">
        <v>12021</v>
      </c>
      <c r="D1286" s="31" t="s">
        <v>9348</v>
      </c>
      <c r="E1286" s="31"/>
      <c r="F1286" s="31"/>
      <c r="G1286" s="31"/>
      <c r="H1286" s="32"/>
      <c r="I1286" s="31" t="s">
        <v>9391</v>
      </c>
      <c r="J1286" s="31" t="s">
        <v>3598</v>
      </c>
      <c r="K1286" s="31" t="s">
        <v>9392</v>
      </c>
      <c r="L1286" s="33" t="b">
        <v>0</v>
      </c>
      <c r="M1286" s="34">
        <v>44709.438007094897</v>
      </c>
      <c r="N1286" s="31" t="s">
        <v>9369</v>
      </c>
      <c r="O1286" s="1" t="s">
        <v>6299</v>
      </c>
    </row>
    <row r="1287" spans="1:15" x14ac:dyDescent="0.25">
      <c r="A1287" s="31" t="s">
        <v>12022</v>
      </c>
      <c r="B1287" s="31" t="s">
        <v>9394</v>
      </c>
      <c r="C1287" s="31" t="s">
        <v>12023</v>
      </c>
      <c r="D1287" s="31" t="s">
        <v>9348</v>
      </c>
      <c r="E1287" s="31"/>
      <c r="F1287" s="31"/>
      <c r="G1287" s="31"/>
      <c r="H1287" s="32"/>
      <c r="I1287" s="31" t="s">
        <v>9399</v>
      </c>
      <c r="J1287" s="31" t="s">
        <v>3598</v>
      </c>
      <c r="K1287" s="31" t="s">
        <v>9913</v>
      </c>
      <c r="L1287" s="33" t="b">
        <v>0</v>
      </c>
      <c r="M1287" s="34">
        <v>44704.588223344901</v>
      </c>
      <c r="N1287" s="31" t="s">
        <v>9369</v>
      </c>
      <c r="O1287" s="1" t="s">
        <v>14097</v>
      </c>
    </row>
    <row r="1288" spans="1:15" x14ac:dyDescent="0.25">
      <c r="A1288" s="31" t="s">
        <v>12024</v>
      </c>
      <c r="B1288" s="31" t="s">
        <v>9389</v>
      </c>
      <c r="C1288" s="31" t="s">
        <v>12025</v>
      </c>
      <c r="D1288" s="31" t="s">
        <v>9348</v>
      </c>
      <c r="E1288" s="31"/>
      <c r="F1288" s="31"/>
      <c r="G1288" s="31"/>
      <c r="H1288" s="32"/>
      <c r="I1288" s="31" t="s">
        <v>9391</v>
      </c>
      <c r="J1288" s="31" t="s">
        <v>3598</v>
      </c>
      <c r="K1288" s="31" t="s">
        <v>10207</v>
      </c>
      <c r="L1288" s="33" t="b">
        <v>0</v>
      </c>
      <c r="M1288" s="34">
        <v>44726.749061724498</v>
      </c>
      <c r="N1288" s="31" t="s">
        <v>9369</v>
      </c>
      <c r="O1288" s="1" t="s">
        <v>14098</v>
      </c>
    </row>
    <row r="1289" spans="1:15" x14ac:dyDescent="0.25">
      <c r="A1289" s="31" t="s">
        <v>12026</v>
      </c>
      <c r="B1289" s="31" t="s">
        <v>9385</v>
      </c>
      <c r="C1289" s="31" t="s">
        <v>12027</v>
      </c>
      <c r="D1289" s="31" t="s">
        <v>9344</v>
      </c>
      <c r="E1289" s="31" t="s">
        <v>37</v>
      </c>
      <c r="F1289" s="31"/>
      <c r="G1289" s="31"/>
      <c r="H1289" s="32">
        <v>60</v>
      </c>
      <c r="I1289" s="31" t="s">
        <v>9361</v>
      </c>
      <c r="J1289" s="31" t="s">
        <v>3801</v>
      </c>
      <c r="K1289" s="31" t="s">
        <v>9963</v>
      </c>
      <c r="L1289" s="33" t="b">
        <v>0</v>
      </c>
      <c r="M1289" s="34">
        <v>44765.354903205996</v>
      </c>
      <c r="N1289" s="31" t="s">
        <v>39</v>
      </c>
      <c r="O1289" s="1" t="s">
        <v>8363</v>
      </c>
    </row>
    <row r="1290" spans="1:15" x14ac:dyDescent="0.25">
      <c r="A1290" s="31" t="s">
        <v>12028</v>
      </c>
      <c r="B1290" s="31" t="s">
        <v>9394</v>
      </c>
      <c r="C1290" s="31" t="s">
        <v>12029</v>
      </c>
      <c r="D1290" s="31" t="s">
        <v>9348</v>
      </c>
      <c r="E1290" s="31"/>
      <c r="F1290" s="31"/>
      <c r="G1290" s="31"/>
      <c r="H1290" s="32"/>
      <c r="I1290" s="31" t="s">
        <v>9391</v>
      </c>
      <c r="J1290" s="31" t="s">
        <v>3598</v>
      </c>
      <c r="K1290" s="31" t="s">
        <v>9392</v>
      </c>
      <c r="L1290" s="33" t="b">
        <v>0</v>
      </c>
      <c r="M1290" s="34">
        <v>44709.438616701402</v>
      </c>
      <c r="N1290" s="31" t="s">
        <v>9369</v>
      </c>
      <c r="O1290" s="1" t="s">
        <v>14099</v>
      </c>
    </row>
    <row r="1291" spans="1:15" x14ac:dyDescent="0.25">
      <c r="A1291" s="31" t="s">
        <v>12030</v>
      </c>
      <c r="B1291" s="31" t="s">
        <v>9394</v>
      </c>
      <c r="C1291" s="31" t="s">
        <v>12031</v>
      </c>
      <c r="D1291" s="31" t="s">
        <v>9348</v>
      </c>
      <c r="E1291" s="31"/>
      <c r="F1291" s="31"/>
      <c r="G1291" s="31"/>
      <c r="H1291" s="32"/>
      <c r="I1291" s="31" t="s">
        <v>9405</v>
      </c>
      <c r="J1291" s="31" t="s">
        <v>3598</v>
      </c>
      <c r="K1291" s="31" t="s">
        <v>9412</v>
      </c>
      <c r="L1291" s="33" t="b">
        <v>0</v>
      </c>
      <c r="M1291" s="34">
        <v>44704.346092974498</v>
      </c>
      <c r="N1291" s="31" t="s">
        <v>9369</v>
      </c>
      <c r="O1291" s="1" t="s">
        <v>4735</v>
      </c>
    </row>
    <row r="1292" spans="1:15" x14ac:dyDescent="0.25">
      <c r="A1292" s="31" t="s">
        <v>12032</v>
      </c>
      <c r="B1292" s="31" t="s">
        <v>9371</v>
      </c>
      <c r="C1292" s="31" t="s">
        <v>12033</v>
      </c>
      <c r="D1292" s="31" t="s">
        <v>9344</v>
      </c>
      <c r="E1292" s="31" t="s">
        <v>37</v>
      </c>
      <c r="F1292" s="31"/>
      <c r="G1292" s="31"/>
      <c r="H1292" s="32">
        <v>60</v>
      </c>
      <c r="I1292" s="31" t="s">
        <v>9446</v>
      </c>
      <c r="J1292" s="31" t="s">
        <v>3801</v>
      </c>
      <c r="K1292" s="31" t="s">
        <v>10119</v>
      </c>
      <c r="L1292" s="33" t="b">
        <v>0</v>
      </c>
      <c r="M1292" s="34">
        <v>44715.733852118101</v>
      </c>
      <c r="N1292" s="31" t="s">
        <v>39</v>
      </c>
      <c r="O1292" s="1" t="s">
        <v>6274</v>
      </c>
    </row>
    <row r="1293" spans="1:15" x14ac:dyDescent="0.25">
      <c r="A1293" s="31" t="s">
        <v>12034</v>
      </c>
      <c r="B1293" s="31" t="s">
        <v>9394</v>
      </c>
      <c r="C1293" s="31" t="s">
        <v>12035</v>
      </c>
      <c r="D1293" s="31" t="s">
        <v>10182</v>
      </c>
      <c r="E1293" s="31"/>
      <c r="F1293" s="31"/>
      <c r="G1293" s="31"/>
      <c r="H1293" s="32"/>
      <c r="I1293" s="31" t="s">
        <v>9405</v>
      </c>
      <c r="J1293" s="31" t="s">
        <v>3598</v>
      </c>
      <c r="K1293" s="31" t="s">
        <v>10420</v>
      </c>
      <c r="L1293" s="33" t="b">
        <v>0</v>
      </c>
      <c r="M1293" s="34">
        <v>44705.596491932898</v>
      </c>
      <c r="N1293" s="31" t="s">
        <v>9369</v>
      </c>
      <c r="O1293" s="1" t="s">
        <v>6319</v>
      </c>
    </row>
    <row r="1294" spans="1:15" x14ac:dyDescent="0.25">
      <c r="A1294" s="31" t="s">
        <v>12036</v>
      </c>
      <c r="B1294" s="31" t="s">
        <v>9389</v>
      </c>
      <c r="C1294" s="31" t="s">
        <v>12037</v>
      </c>
      <c r="D1294" s="31" t="s">
        <v>9348</v>
      </c>
      <c r="E1294" s="31"/>
      <c r="F1294" s="31"/>
      <c r="G1294" s="31"/>
      <c r="H1294" s="32"/>
      <c r="I1294" s="31" t="s">
        <v>9391</v>
      </c>
      <c r="J1294" s="31" t="s">
        <v>3598</v>
      </c>
      <c r="K1294" s="31" t="s">
        <v>10207</v>
      </c>
      <c r="L1294" s="33" t="b">
        <v>0</v>
      </c>
      <c r="M1294" s="34">
        <v>44720.360438541698</v>
      </c>
      <c r="N1294" s="31" t="s">
        <v>9369</v>
      </c>
      <c r="O1294" s="1" t="s">
        <v>14100</v>
      </c>
    </row>
    <row r="1295" spans="1:15" x14ac:dyDescent="0.25">
      <c r="A1295" s="31" t="s">
        <v>12038</v>
      </c>
      <c r="B1295" s="31" t="s">
        <v>9394</v>
      </c>
      <c r="C1295" s="31" t="s">
        <v>12039</v>
      </c>
      <c r="D1295" s="31" t="s">
        <v>9348</v>
      </c>
      <c r="E1295" s="31"/>
      <c r="F1295" s="31"/>
      <c r="G1295" s="31"/>
      <c r="H1295" s="32"/>
      <c r="I1295" s="31" t="s">
        <v>9399</v>
      </c>
      <c r="J1295" s="31" t="s">
        <v>3598</v>
      </c>
      <c r="K1295" s="31" t="s">
        <v>9383</v>
      </c>
      <c r="L1295" s="33" t="b">
        <v>0</v>
      </c>
      <c r="M1295" s="34">
        <v>44705.591301817098</v>
      </c>
      <c r="N1295" s="31" t="s">
        <v>9369</v>
      </c>
      <c r="O1295" s="1" t="s">
        <v>6446</v>
      </c>
    </row>
    <row r="1296" spans="1:15" x14ac:dyDescent="0.25">
      <c r="A1296" s="31" t="s">
        <v>12040</v>
      </c>
      <c r="B1296" s="31" t="s">
        <v>9394</v>
      </c>
      <c r="C1296" s="31" t="s">
        <v>12041</v>
      </c>
      <c r="D1296" s="31" t="s">
        <v>9348</v>
      </c>
      <c r="E1296" s="31"/>
      <c r="F1296" s="31"/>
      <c r="G1296" s="31"/>
      <c r="H1296" s="32"/>
      <c r="I1296" s="31" t="s">
        <v>9391</v>
      </c>
      <c r="J1296" s="31" t="s">
        <v>3598</v>
      </c>
      <c r="K1296" s="31" t="s">
        <v>9392</v>
      </c>
      <c r="L1296" s="33" t="b">
        <v>0</v>
      </c>
      <c r="M1296" s="34">
        <v>44709.438248761602</v>
      </c>
      <c r="N1296" s="31" t="s">
        <v>9369</v>
      </c>
      <c r="O1296" s="1" t="s">
        <v>4554</v>
      </c>
    </row>
    <row r="1297" spans="1:15" x14ac:dyDescent="0.25">
      <c r="A1297" s="31" t="s">
        <v>12042</v>
      </c>
      <c r="B1297" s="31" t="s">
        <v>9394</v>
      </c>
      <c r="C1297" s="31" t="s">
        <v>12043</v>
      </c>
      <c r="D1297" s="31" t="s">
        <v>9348</v>
      </c>
      <c r="E1297" s="31"/>
      <c r="F1297" s="31"/>
      <c r="G1297" s="31"/>
      <c r="H1297" s="32"/>
      <c r="I1297" s="31" t="s">
        <v>9399</v>
      </c>
      <c r="J1297" s="31" t="s">
        <v>3598</v>
      </c>
      <c r="K1297" s="31" t="s">
        <v>9913</v>
      </c>
      <c r="L1297" s="33" t="b">
        <v>0</v>
      </c>
      <c r="M1297" s="34">
        <v>44704.589064432897</v>
      </c>
      <c r="N1297" s="31" t="s">
        <v>9369</v>
      </c>
      <c r="O1297" s="1" t="s">
        <v>14101</v>
      </c>
    </row>
    <row r="1298" spans="1:15" x14ac:dyDescent="0.25">
      <c r="A1298" s="31" t="s">
        <v>12044</v>
      </c>
      <c r="B1298" s="31" t="s">
        <v>9389</v>
      </c>
      <c r="C1298" s="31" t="s">
        <v>12045</v>
      </c>
      <c r="D1298" s="31" t="s">
        <v>9348</v>
      </c>
      <c r="E1298" s="31"/>
      <c r="F1298" s="31"/>
      <c r="G1298" s="31"/>
      <c r="H1298" s="32"/>
      <c r="I1298" s="31" t="s">
        <v>9391</v>
      </c>
      <c r="J1298" s="31" t="s">
        <v>3598</v>
      </c>
      <c r="K1298" s="31" t="s">
        <v>10207</v>
      </c>
      <c r="L1298" s="33" t="b">
        <v>0</v>
      </c>
      <c r="M1298" s="34">
        <v>44720.360124999999</v>
      </c>
      <c r="N1298" s="31" t="s">
        <v>9369</v>
      </c>
      <c r="O1298" s="1" t="s">
        <v>14102</v>
      </c>
    </row>
    <row r="1299" spans="1:15" x14ac:dyDescent="0.25">
      <c r="A1299" s="31" t="s">
        <v>12046</v>
      </c>
      <c r="B1299" s="31" t="s">
        <v>9385</v>
      </c>
      <c r="C1299" s="31" t="s">
        <v>6698</v>
      </c>
      <c r="D1299" s="31" t="s">
        <v>9344</v>
      </c>
      <c r="E1299" s="31" t="s">
        <v>37</v>
      </c>
      <c r="F1299" s="31"/>
      <c r="G1299" s="31"/>
      <c r="H1299" s="32">
        <v>60</v>
      </c>
      <c r="I1299" s="31" t="s">
        <v>9377</v>
      </c>
      <c r="J1299" s="31" t="s">
        <v>3801</v>
      </c>
      <c r="K1299" s="31" t="s">
        <v>9387</v>
      </c>
      <c r="L1299" s="33" t="b">
        <v>0</v>
      </c>
      <c r="M1299" s="34">
        <v>44725.612386377303</v>
      </c>
      <c r="N1299" s="31" t="s">
        <v>39</v>
      </c>
      <c r="O1299" s="1" t="s">
        <v>6697</v>
      </c>
    </row>
    <row r="1300" spans="1:15" ht="21" x14ac:dyDescent="0.25">
      <c r="A1300" s="31" t="s">
        <v>12047</v>
      </c>
      <c r="B1300" s="31" t="s">
        <v>9394</v>
      </c>
      <c r="C1300" s="35" t="s">
        <v>12048</v>
      </c>
      <c r="D1300" s="31" t="s">
        <v>9348</v>
      </c>
      <c r="E1300" s="31"/>
      <c r="F1300" s="31"/>
      <c r="G1300" s="31"/>
      <c r="H1300" s="32"/>
      <c r="I1300" s="31" t="s">
        <v>9405</v>
      </c>
      <c r="J1300" s="31" t="s">
        <v>3598</v>
      </c>
      <c r="K1300" s="31" t="s">
        <v>9469</v>
      </c>
      <c r="L1300" s="33" t="b">
        <v>0</v>
      </c>
      <c r="M1300" s="34">
        <v>44704.573565428203</v>
      </c>
      <c r="N1300" s="31" t="s">
        <v>9369</v>
      </c>
      <c r="O1300" s="1" t="s">
        <v>14103</v>
      </c>
    </row>
    <row r="1301" spans="1:15" x14ac:dyDescent="0.25">
      <c r="A1301" s="31" t="s">
        <v>12049</v>
      </c>
      <c r="B1301" s="31" t="s">
        <v>9394</v>
      </c>
      <c r="C1301" s="31" t="s">
        <v>12050</v>
      </c>
      <c r="D1301" s="31" t="s">
        <v>9348</v>
      </c>
      <c r="E1301" s="31"/>
      <c r="F1301" s="31"/>
      <c r="G1301" s="31"/>
      <c r="H1301" s="32"/>
      <c r="I1301" s="31" t="s">
        <v>9399</v>
      </c>
      <c r="J1301" s="31" t="s">
        <v>3598</v>
      </c>
      <c r="K1301" s="31" t="s">
        <v>9913</v>
      </c>
      <c r="L1301" s="33" t="b">
        <v>0</v>
      </c>
      <c r="M1301" s="34">
        <v>44704.587479629598</v>
      </c>
      <c r="N1301" s="31" t="s">
        <v>9369</v>
      </c>
      <c r="O1301" s="1" t="s">
        <v>7140</v>
      </c>
    </row>
    <row r="1302" spans="1:15" x14ac:dyDescent="0.25">
      <c r="A1302" s="31" t="s">
        <v>12051</v>
      </c>
      <c r="B1302" s="31" t="s">
        <v>9394</v>
      </c>
      <c r="C1302" s="31" t="s">
        <v>12052</v>
      </c>
      <c r="D1302" s="31" t="s">
        <v>9348</v>
      </c>
      <c r="E1302" s="31"/>
      <c r="F1302" s="31"/>
      <c r="G1302" s="31"/>
      <c r="H1302" s="32"/>
      <c r="I1302" s="31" t="s">
        <v>9399</v>
      </c>
      <c r="J1302" s="31" t="s">
        <v>3598</v>
      </c>
      <c r="K1302" s="31" t="s">
        <v>9383</v>
      </c>
      <c r="L1302" s="33" t="b">
        <v>0</v>
      </c>
      <c r="M1302" s="34">
        <v>44705.591516053202</v>
      </c>
      <c r="N1302" s="31" t="s">
        <v>9369</v>
      </c>
      <c r="O1302" s="1" t="s">
        <v>6215</v>
      </c>
    </row>
    <row r="1303" spans="1:15" x14ac:dyDescent="0.25">
      <c r="A1303" s="31" t="s">
        <v>12053</v>
      </c>
      <c r="B1303" s="31" t="s">
        <v>9394</v>
      </c>
      <c r="C1303" s="31" t="s">
        <v>12054</v>
      </c>
      <c r="D1303" s="31" t="s">
        <v>9348</v>
      </c>
      <c r="E1303" s="31"/>
      <c r="F1303" s="31"/>
      <c r="G1303" s="31"/>
      <c r="H1303" s="32"/>
      <c r="I1303" s="31" t="s">
        <v>9399</v>
      </c>
      <c r="J1303" s="31" t="s">
        <v>3598</v>
      </c>
      <c r="K1303" s="31" t="s">
        <v>9383</v>
      </c>
      <c r="L1303" s="33" t="b">
        <v>0</v>
      </c>
      <c r="M1303" s="34">
        <v>44705.589784178199</v>
      </c>
      <c r="N1303" s="31" t="s">
        <v>9369</v>
      </c>
      <c r="O1303" s="1" t="s">
        <v>8475</v>
      </c>
    </row>
    <row r="1304" spans="1:15" x14ac:dyDescent="0.25">
      <c r="A1304" s="31" t="s">
        <v>12055</v>
      </c>
      <c r="B1304" s="31" t="s">
        <v>9385</v>
      </c>
      <c r="C1304" s="31" t="s">
        <v>12056</v>
      </c>
      <c r="D1304" s="31" t="s">
        <v>9344</v>
      </c>
      <c r="E1304" s="31" t="s">
        <v>37</v>
      </c>
      <c r="F1304" s="31"/>
      <c r="G1304" s="31"/>
      <c r="H1304" s="32">
        <v>60</v>
      </c>
      <c r="I1304" s="31" t="s">
        <v>9361</v>
      </c>
      <c r="J1304" s="31" t="s">
        <v>3801</v>
      </c>
      <c r="K1304" s="31" t="s">
        <v>9387</v>
      </c>
      <c r="L1304" s="33" t="b">
        <v>0</v>
      </c>
      <c r="M1304" s="34">
        <v>44749.636638344899</v>
      </c>
      <c r="N1304" s="31" t="s">
        <v>39</v>
      </c>
      <c r="O1304" s="1" t="s">
        <v>14104</v>
      </c>
    </row>
    <row r="1305" spans="1:15" x14ac:dyDescent="0.25">
      <c r="A1305" s="31" t="s">
        <v>12057</v>
      </c>
      <c r="B1305" s="31" t="s">
        <v>9394</v>
      </c>
      <c r="C1305" s="31" t="s">
        <v>12058</v>
      </c>
      <c r="D1305" s="31" t="s">
        <v>9348</v>
      </c>
      <c r="E1305" s="31"/>
      <c r="F1305" s="31"/>
      <c r="G1305" s="31"/>
      <c r="H1305" s="32"/>
      <c r="I1305" s="31" t="s">
        <v>9399</v>
      </c>
      <c r="J1305" s="31" t="s">
        <v>3598</v>
      </c>
      <c r="K1305" s="31" t="s">
        <v>9383</v>
      </c>
      <c r="L1305" s="33" t="b">
        <v>0</v>
      </c>
      <c r="M1305" s="34">
        <v>44705.5902710995</v>
      </c>
      <c r="N1305" s="31" t="s">
        <v>9369</v>
      </c>
      <c r="O1305" s="1" t="s">
        <v>14105</v>
      </c>
    </row>
    <row r="1306" spans="1:15" x14ac:dyDescent="0.25">
      <c r="A1306" s="31" t="s">
        <v>12059</v>
      </c>
      <c r="B1306" s="31" t="s">
        <v>9971</v>
      </c>
      <c r="C1306" s="31" t="s">
        <v>12060</v>
      </c>
      <c r="D1306" s="31" t="s">
        <v>9344</v>
      </c>
      <c r="E1306" s="31" t="s">
        <v>37</v>
      </c>
      <c r="F1306" s="31"/>
      <c r="G1306" s="31"/>
      <c r="H1306" s="32">
        <v>60</v>
      </c>
      <c r="I1306" s="31" t="s">
        <v>9377</v>
      </c>
      <c r="J1306" s="31" t="s">
        <v>3801</v>
      </c>
      <c r="K1306" s="31" t="s">
        <v>9378</v>
      </c>
      <c r="L1306" s="33" t="b">
        <v>0</v>
      </c>
      <c r="M1306" s="34">
        <v>44765.4275136574</v>
      </c>
      <c r="N1306" s="31" t="s">
        <v>39</v>
      </c>
      <c r="O1306" s="1" t="s">
        <v>14106</v>
      </c>
    </row>
    <row r="1307" spans="1:15" x14ac:dyDescent="0.25">
      <c r="A1307" s="31" t="s">
        <v>12061</v>
      </c>
      <c r="B1307" s="31" t="s">
        <v>9394</v>
      </c>
      <c r="C1307" s="31" t="s">
        <v>12062</v>
      </c>
      <c r="D1307" s="31" t="s">
        <v>9348</v>
      </c>
      <c r="E1307" s="31"/>
      <c r="F1307" s="31"/>
      <c r="G1307" s="31"/>
      <c r="H1307" s="32"/>
      <c r="I1307" s="31" t="s">
        <v>9399</v>
      </c>
      <c r="J1307" s="31" t="s">
        <v>3598</v>
      </c>
      <c r="K1307" s="31" t="s">
        <v>9383</v>
      </c>
      <c r="L1307" s="33" t="b">
        <v>0</v>
      </c>
      <c r="M1307" s="34">
        <v>44705.590069594902</v>
      </c>
      <c r="N1307" s="31" t="s">
        <v>9369</v>
      </c>
      <c r="O1307" s="1" t="s">
        <v>14107</v>
      </c>
    </row>
    <row r="1308" spans="1:15" x14ac:dyDescent="0.25">
      <c r="A1308" s="31" t="s">
        <v>12063</v>
      </c>
      <c r="B1308" s="31" t="s">
        <v>9389</v>
      </c>
      <c r="C1308" s="31" t="s">
        <v>12064</v>
      </c>
      <c r="D1308" s="31" t="s">
        <v>9348</v>
      </c>
      <c r="E1308" s="31"/>
      <c r="F1308" s="31"/>
      <c r="G1308" s="31"/>
      <c r="H1308" s="32"/>
      <c r="I1308" s="31" t="s">
        <v>9391</v>
      </c>
      <c r="J1308" s="31" t="s">
        <v>3598</v>
      </c>
      <c r="K1308" s="31" t="s">
        <v>10207</v>
      </c>
      <c r="L1308" s="33" t="b">
        <v>0</v>
      </c>
      <c r="M1308" s="34">
        <v>44720.676210844897</v>
      </c>
      <c r="N1308" s="31" t="s">
        <v>9369</v>
      </c>
      <c r="O1308" s="1" t="s">
        <v>5853</v>
      </c>
    </row>
    <row r="1309" spans="1:15" x14ac:dyDescent="0.25">
      <c r="A1309" s="31" t="s">
        <v>12065</v>
      </c>
      <c r="B1309" s="31" t="s">
        <v>9389</v>
      </c>
      <c r="C1309" s="31" t="s">
        <v>12066</v>
      </c>
      <c r="D1309" s="31" t="s">
        <v>9348</v>
      </c>
      <c r="E1309" s="31"/>
      <c r="F1309" s="31"/>
      <c r="G1309" s="31"/>
      <c r="H1309" s="32"/>
      <c r="I1309" s="31" t="s">
        <v>9391</v>
      </c>
      <c r="J1309" s="31" t="s">
        <v>3598</v>
      </c>
      <c r="K1309" s="31" t="s">
        <v>9438</v>
      </c>
      <c r="L1309" s="33" t="b">
        <v>0</v>
      </c>
      <c r="M1309" s="34">
        <v>44709.447701006902</v>
      </c>
      <c r="N1309" s="31" t="s">
        <v>9369</v>
      </c>
      <c r="O1309" s="1" t="s">
        <v>6213</v>
      </c>
    </row>
    <row r="1310" spans="1:15" x14ac:dyDescent="0.25">
      <c r="A1310" s="31" t="s">
        <v>12067</v>
      </c>
      <c r="B1310" s="31" t="s">
        <v>9385</v>
      </c>
      <c r="C1310" s="31" t="s">
        <v>5419</v>
      </c>
      <c r="D1310" s="31" t="s">
        <v>9344</v>
      </c>
      <c r="E1310" s="31" t="s">
        <v>37</v>
      </c>
      <c r="F1310" s="31"/>
      <c r="G1310" s="31"/>
      <c r="H1310" s="32">
        <v>60</v>
      </c>
      <c r="I1310" s="31" t="s">
        <v>9377</v>
      </c>
      <c r="J1310" s="31" t="s">
        <v>3801</v>
      </c>
      <c r="K1310" s="31" t="s">
        <v>9387</v>
      </c>
      <c r="L1310" s="33" t="b">
        <v>0</v>
      </c>
      <c r="M1310" s="34">
        <v>44767.325078090304</v>
      </c>
      <c r="N1310" s="31" t="s">
        <v>39</v>
      </c>
      <c r="O1310" s="1" t="s">
        <v>5418</v>
      </c>
    </row>
    <row r="1311" spans="1:15" x14ac:dyDescent="0.25">
      <c r="A1311" s="31" t="s">
        <v>12068</v>
      </c>
      <c r="B1311" s="31" t="s">
        <v>9385</v>
      </c>
      <c r="C1311" s="31" t="s">
        <v>12069</v>
      </c>
      <c r="D1311" s="31" t="s">
        <v>9344</v>
      </c>
      <c r="E1311" s="31" t="s">
        <v>37</v>
      </c>
      <c r="F1311" s="31"/>
      <c r="G1311" s="31"/>
      <c r="H1311" s="32">
        <v>60</v>
      </c>
      <c r="I1311" s="31" t="s">
        <v>9382</v>
      </c>
      <c r="J1311" s="31" t="s">
        <v>3801</v>
      </c>
      <c r="K1311" s="31" t="s">
        <v>9841</v>
      </c>
      <c r="L1311" s="33" t="b">
        <v>0</v>
      </c>
      <c r="M1311" s="34">
        <v>44735.436824189797</v>
      </c>
      <c r="N1311" s="31" t="s">
        <v>39</v>
      </c>
      <c r="O1311" s="1" t="s">
        <v>14108</v>
      </c>
    </row>
    <row r="1312" spans="1:15" x14ac:dyDescent="0.25">
      <c r="A1312" s="31" t="s">
        <v>12070</v>
      </c>
      <c r="B1312" s="31" t="s">
        <v>9394</v>
      </c>
      <c r="C1312" s="31" t="s">
        <v>12071</v>
      </c>
      <c r="D1312" s="31" t="s">
        <v>9348</v>
      </c>
      <c r="E1312" s="31"/>
      <c r="F1312" s="31"/>
      <c r="G1312" s="31"/>
      <c r="H1312" s="32"/>
      <c r="I1312" s="31" t="s">
        <v>9391</v>
      </c>
      <c r="J1312" s="31" t="s">
        <v>3598</v>
      </c>
      <c r="K1312" s="31" t="s">
        <v>9466</v>
      </c>
      <c r="L1312" s="33" t="b">
        <v>0</v>
      </c>
      <c r="M1312" s="34">
        <v>44707.340467395799</v>
      </c>
      <c r="N1312" s="31" t="s">
        <v>9369</v>
      </c>
      <c r="O1312" s="1" t="s">
        <v>6606</v>
      </c>
    </row>
    <row r="1313" spans="1:15" x14ac:dyDescent="0.25">
      <c r="A1313" s="31" t="s">
        <v>12072</v>
      </c>
      <c r="B1313" s="31" t="s">
        <v>9394</v>
      </c>
      <c r="C1313" s="31" t="s">
        <v>12073</v>
      </c>
      <c r="D1313" s="31" t="s">
        <v>9348</v>
      </c>
      <c r="E1313" s="31"/>
      <c r="F1313" s="31"/>
      <c r="G1313" s="31"/>
      <c r="H1313" s="32"/>
      <c r="I1313" s="31" t="s">
        <v>9391</v>
      </c>
      <c r="J1313" s="31" t="s">
        <v>3598</v>
      </c>
      <c r="K1313" s="31" t="s">
        <v>9466</v>
      </c>
      <c r="L1313" s="33" t="b">
        <v>0</v>
      </c>
      <c r="M1313" s="34">
        <v>44707.339951238398</v>
      </c>
      <c r="N1313" s="31" t="s">
        <v>9369</v>
      </c>
      <c r="O1313" s="1" t="s">
        <v>6056</v>
      </c>
    </row>
    <row r="1314" spans="1:15" x14ac:dyDescent="0.25">
      <c r="A1314" s="31" t="s">
        <v>12074</v>
      </c>
      <c r="B1314" s="31" t="s">
        <v>9385</v>
      </c>
      <c r="C1314" s="31" t="s">
        <v>12075</v>
      </c>
      <c r="D1314" s="31" t="s">
        <v>9344</v>
      </c>
      <c r="E1314" s="31" t="s">
        <v>37</v>
      </c>
      <c r="F1314" s="31"/>
      <c r="G1314" s="31"/>
      <c r="H1314" s="32">
        <v>60</v>
      </c>
      <c r="I1314" s="31" t="s">
        <v>9382</v>
      </c>
      <c r="J1314" s="31" t="s">
        <v>3801</v>
      </c>
      <c r="K1314" s="31" t="s">
        <v>9841</v>
      </c>
      <c r="L1314" s="33" t="b">
        <v>0</v>
      </c>
      <c r="M1314" s="34">
        <v>44725.606314664401</v>
      </c>
      <c r="N1314" s="31" t="s">
        <v>39</v>
      </c>
      <c r="O1314" s="1" t="s">
        <v>5756</v>
      </c>
    </row>
    <row r="1315" spans="1:15" x14ac:dyDescent="0.25">
      <c r="A1315" s="31" t="s">
        <v>12076</v>
      </c>
      <c r="B1315" s="31" t="s">
        <v>9394</v>
      </c>
      <c r="C1315" s="31" t="s">
        <v>12077</v>
      </c>
      <c r="D1315" s="31" t="s">
        <v>9348</v>
      </c>
      <c r="E1315" s="31"/>
      <c r="F1315" s="31"/>
      <c r="G1315" s="31"/>
      <c r="H1315" s="32"/>
      <c r="I1315" s="31" t="s">
        <v>9391</v>
      </c>
      <c r="J1315" s="31" t="s">
        <v>3598</v>
      </c>
      <c r="K1315" s="31" t="s">
        <v>9443</v>
      </c>
      <c r="L1315" s="33" t="b">
        <v>0</v>
      </c>
      <c r="M1315" s="34">
        <v>44707.422491747697</v>
      </c>
      <c r="N1315" s="31" t="s">
        <v>9369</v>
      </c>
      <c r="O1315" s="1" t="s">
        <v>4703</v>
      </c>
    </row>
    <row r="1316" spans="1:15" x14ac:dyDescent="0.25">
      <c r="A1316" s="31" t="s">
        <v>12078</v>
      </c>
      <c r="B1316" s="31" t="s">
        <v>9385</v>
      </c>
      <c r="C1316" s="31" t="s">
        <v>12079</v>
      </c>
      <c r="D1316" s="31" t="s">
        <v>9344</v>
      </c>
      <c r="E1316" s="31" t="s">
        <v>37</v>
      </c>
      <c r="F1316" s="31"/>
      <c r="G1316" s="31"/>
      <c r="H1316" s="32">
        <v>60</v>
      </c>
      <c r="I1316" s="31" t="s">
        <v>9382</v>
      </c>
      <c r="J1316" s="31" t="s">
        <v>3801</v>
      </c>
      <c r="K1316" s="31" t="s">
        <v>9421</v>
      </c>
      <c r="L1316" s="33" t="b">
        <v>0</v>
      </c>
      <c r="M1316" s="34">
        <v>44749.615390624997</v>
      </c>
      <c r="N1316" s="31" t="s">
        <v>39</v>
      </c>
      <c r="O1316" s="1" t="s">
        <v>5353</v>
      </c>
    </row>
    <row r="1317" spans="1:15" x14ac:dyDescent="0.25">
      <c r="A1317" s="31" t="s">
        <v>12080</v>
      </c>
      <c r="B1317" s="31" t="s">
        <v>9371</v>
      </c>
      <c r="C1317" s="31" t="s">
        <v>12081</v>
      </c>
      <c r="D1317" s="31" t="s">
        <v>9344</v>
      </c>
      <c r="E1317" s="31" t="s">
        <v>37</v>
      </c>
      <c r="F1317" s="31"/>
      <c r="G1317" s="31"/>
      <c r="H1317" s="32">
        <v>60</v>
      </c>
      <c r="I1317" s="31" t="s">
        <v>9446</v>
      </c>
      <c r="J1317" s="31" t="s">
        <v>3801</v>
      </c>
      <c r="K1317" s="31" t="s">
        <v>10119</v>
      </c>
      <c r="L1317" s="33" t="b">
        <v>0</v>
      </c>
      <c r="M1317" s="34">
        <v>44750.399004432897</v>
      </c>
      <c r="N1317" s="31" t="s">
        <v>39</v>
      </c>
      <c r="O1317" s="1" t="s">
        <v>14109</v>
      </c>
    </row>
    <row r="1318" spans="1:15" x14ac:dyDescent="0.25">
      <c r="A1318" s="31" t="s">
        <v>12082</v>
      </c>
      <c r="B1318" s="31" t="s">
        <v>9394</v>
      </c>
      <c r="C1318" s="31" t="s">
        <v>12083</v>
      </c>
      <c r="D1318" s="31" t="s">
        <v>9348</v>
      </c>
      <c r="E1318" s="31"/>
      <c r="F1318" s="31"/>
      <c r="G1318" s="31"/>
      <c r="H1318" s="32"/>
      <c r="I1318" s="31" t="s">
        <v>9405</v>
      </c>
      <c r="J1318" s="31" t="s">
        <v>3598</v>
      </c>
      <c r="K1318" s="31" t="s">
        <v>9406</v>
      </c>
      <c r="L1318" s="33" t="b">
        <v>0</v>
      </c>
      <c r="M1318" s="34">
        <v>44704.463996215301</v>
      </c>
      <c r="N1318" s="31" t="s">
        <v>9369</v>
      </c>
      <c r="O1318" s="1" t="s">
        <v>6467</v>
      </c>
    </row>
    <row r="1319" spans="1:15" x14ac:dyDescent="0.25">
      <c r="A1319" s="31" t="s">
        <v>12084</v>
      </c>
      <c r="B1319" s="31" t="s">
        <v>9394</v>
      </c>
      <c r="C1319" s="31" t="s">
        <v>12085</v>
      </c>
      <c r="D1319" s="31" t="s">
        <v>9348</v>
      </c>
      <c r="E1319" s="31"/>
      <c r="F1319" s="31"/>
      <c r="G1319" s="31"/>
      <c r="H1319" s="32"/>
      <c r="I1319" s="31" t="s">
        <v>9405</v>
      </c>
      <c r="J1319" s="31" t="s">
        <v>3598</v>
      </c>
      <c r="K1319" s="31" t="s">
        <v>9412</v>
      </c>
      <c r="L1319" s="33" t="b">
        <v>0</v>
      </c>
      <c r="M1319" s="34">
        <v>44704.348051354202</v>
      </c>
      <c r="N1319" s="31" t="s">
        <v>9369</v>
      </c>
      <c r="O1319" s="1" t="s">
        <v>4484</v>
      </c>
    </row>
    <row r="1320" spans="1:15" x14ac:dyDescent="0.25">
      <c r="A1320" s="31" t="s">
        <v>12086</v>
      </c>
      <c r="B1320" s="31" t="s">
        <v>9394</v>
      </c>
      <c r="C1320" s="31" t="s">
        <v>12087</v>
      </c>
      <c r="D1320" s="31" t="s">
        <v>9348</v>
      </c>
      <c r="E1320" s="31"/>
      <c r="F1320" s="31"/>
      <c r="G1320" s="31"/>
      <c r="H1320" s="32"/>
      <c r="I1320" s="31" t="s">
        <v>9399</v>
      </c>
      <c r="J1320" s="31" t="s">
        <v>3598</v>
      </c>
      <c r="K1320" s="31" t="s">
        <v>9523</v>
      </c>
      <c r="L1320" s="33" t="b">
        <v>0</v>
      </c>
      <c r="M1320" s="34">
        <v>44704.656619560199</v>
      </c>
      <c r="N1320" s="31" t="s">
        <v>9369</v>
      </c>
      <c r="O1320" s="1" t="s">
        <v>14110</v>
      </c>
    </row>
    <row r="1321" spans="1:15" x14ac:dyDescent="0.25">
      <c r="A1321" s="31" t="s">
        <v>12088</v>
      </c>
      <c r="B1321" s="31" t="s">
        <v>9419</v>
      </c>
      <c r="C1321" s="31" t="s">
        <v>12089</v>
      </c>
      <c r="D1321" s="31" t="s">
        <v>9344</v>
      </c>
      <c r="E1321" s="31" t="s">
        <v>37</v>
      </c>
      <c r="F1321" s="31"/>
      <c r="G1321" s="31"/>
      <c r="H1321" s="32">
        <v>60</v>
      </c>
      <c r="I1321" s="31" t="s">
        <v>9382</v>
      </c>
      <c r="J1321" s="31" t="s">
        <v>3801</v>
      </c>
      <c r="K1321" s="31" t="s">
        <v>10122</v>
      </c>
      <c r="L1321" s="33" t="b">
        <v>0</v>
      </c>
      <c r="M1321" s="34">
        <v>44809.717391319398</v>
      </c>
      <c r="N1321" s="31" t="s">
        <v>39</v>
      </c>
      <c r="O1321" s="1" t="s">
        <v>14111</v>
      </c>
    </row>
    <row r="1322" spans="1:15" x14ac:dyDescent="0.25">
      <c r="A1322" s="31" t="s">
        <v>12090</v>
      </c>
      <c r="B1322" s="31" t="s">
        <v>9394</v>
      </c>
      <c r="C1322" s="31" t="s">
        <v>12091</v>
      </c>
      <c r="D1322" s="31" t="s">
        <v>9348</v>
      </c>
      <c r="E1322" s="31"/>
      <c r="F1322" s="31"/>
      <c r="G1322" s="31"/>
      <c r="H1322" s="32"/>
      <c r="I1322" s="31" t="s">
        <v>9405</v>
      </c>
      <c r="J1322" s="31" t="s">
        <v>3598</v>
      </c>
      <c r="K1322" s="31" t="s">
        <v>9406</v>
      </c>
      <c r="L1322" s="33" t="b">
        <v>0</v>
      </c>
      <c r="M1322" s="34">
        <v>44704.464630324102</v>
      </c>
      <c r="N1322" s="31" t="s">
        <v>9369</v>
      </c>
      <c r="O1322" s="1" t="s">
        <v>4545</v>
      </c>
    </row>
    <row r="1323" spans="1:15" ht="21" x14ac:dyDescent="0.25">
      <c r="A1323" s="31" t="s">
        <v>12092</v>
      </c>
      <c r="B1323" s="31" t="s">
        <v>9394</v>
      </c>
      <c r="C1323" s="35" t="s">
        <v>12093</v>
      </c>
      <c r="D1323" s="31" t="s">
        <v>9348</v>
      </c>
      <c r="E1323" s="31"/>
      <c r="F1323" s="31"/>
      <c r="G1323" s="31"/>
      <c r="H1323" s="32"/>
      <c r="I1323" s="31" t="s">
        <v>9391</v>
      </c>
      <c r="J1323" s="31" t="s">
        <v>3598</v>
      </c>
      <c r="K1323" s="31" t="s">
        <v>9443</v>
      </c>
      <c r="L1323" s="33" t="b">
        <v>0</v>
      </c>
      <c r="M1323" s="34">
        <v>44707.4226774653</v>
      </c>
      <c r="N1323" s="31" t="s">
        <v>9369</v>
      </c>
      <c r="O1323" s="1" t="s">
        <v>6318</v>
      </c>
    </row>
    <row r="1324" spans="1:15" x14ac:dyDescent="0.25">
      <c r="A1324" s="31" t="s">
        <v>12094</v>
      </c>
      <c r="B1324" s="31" t="s">
        <v>9385</v>
      </c>
      <c r="C1324" s="31" t="s">
        <v>12095</v>
      </c>
      <c r="D1324" s="31" t="s">
        <v>9344</v>
      </c>
      <c r="E1324" s="31" t="s">
        <v>37</v>
      </c>
      <c r="F1324" s="31"/>
      <c r="G1324" s="31"/>
      <c r="H1324" s="32">
        <v>60</v>
      </c>
      <c r="I1324" s="31" t="s">
        <v>9361</v>
      </c>
      <c r="J1324" s="31" t="s">
        <v>3801</v>
      </c>
      <c r="K1324" s="31" t="s">
        <v>9387</v>
      </c>
      <c r="L1324" s="33" t="b">
        <v>0</v>
      </c>
      <c r="M1324" s="34">
        <v>44765.333659872696</v>
      </c>
      <c r="N1324" s="31" t="s">
        <v>39</v>
      </c>
      <c r="O1324" s="1" t="s">
        <v>14112</v>
      </c>
    </row>
    <row r="1325" spans="1:15" x14ac:dyDescent="0.25">
      <c r="A1325" s="31" t="s">
        <v>12096</v>
      </c>
      <c r="B1325" s="31" t="s">
        <v>9419</v>
      </c>
      <c r="C1325" s="31" t="s">
        <v>12097</v>
      </c>
      <c r="D1325" s="31" t="s">
        <v>9344</v>
      </c>
      <c r="E1325" s="31" t="s">
        <v>37</v>
      </c>
      <c r="F1325" s="31"/>
      <c r="G1325" s="31"/>
      <c r="H1325" s="32">
        <v>60</v>
      </c>
      <c r="I1325" s="31" t="s">
        <v>9382</v>
      </c>
      <c r="J1325" s="31" t="s">
        <v>3801</v>
      </c>
      <c r="K1325" s="31" t="s">
        <v>10122</v>
      </c>
      <c r="L1325" s="33" t="b">
        <v>0</v>
      </c>
      <c r="M1325" s="34">
        <v>44719.752797419002</v>
      </c>
      <c r="N1325" s="31" t="s">
        <v>39</v>
      </c>
      <c r="O1325" s="1" t="s">
        <v>14113</v>
      </c>
    </row>
    <row r="1326" spans="1:15" x14ac:dyDescent="0.25">
      <c r="A1326" s="31" t="s">
        <v>12098</v>
      </c>
      <c r="B1326" s="31" t="s">
        <v>9394</v>
      </c>
      <c r="C1326" s="31" t="s">
        <v>12099</v>
      </c>
      <c r="D1326" s="31" t="s">
        <v>10182</v>
      </c>
      <c r="E1326" s="31"/>
      <c r="F1326" s="31"/>
      <c r="G1326" s="31"/>
      <c r="H1326" s="32"/>
      <c r="I1326" s="31" t="s">
        <v>9405</v>
      </c>
      <c r="J1326" s="31" t="s">
        <v>3598</v>
      </c>
      <c r="K1326" s="31" t="s">
        <v>10420</v>
      </c>
      <c r="L1326" s="33" t="b">
        <v>0</v>
      </c>
      <c r="M1326" s="34">
        <v>44705.597028472199</v>
      </c>
      <c r="N1326" s="31" t="s">
        <v>9369</v>
      </c>
      <c r="O1326" s="1" t="s">
        <v>4871</v>
      </c>
    </row>
    <row r="1327" spans="1:15" x14ac:dyDescent="0.25">
      <c r="A1327" s="31" t="s">
        <v>12100</v>
      </c>
      <c r="B1327" s="31" t="s">
        <v>9394</v>
      </c>
      <c r="C1327" s="31" t="s">
        <v>12101</v>
      </c>
      <c r="D1327" s="31" t="s">
        <v>10182</v>
      </c>
      <c r="E1327" s="31"/>
      <c r="F1327" s="31"/>
      <c r="G1327" s="31"/>
      <c r="H1327" s="32"/>
      <c r="I1327" s="31" t="s">
        <v>9405</v>
      </c>
      <c r="J1327" s="31" t="s">
        <v>3598</v>
      </c>
      <c r="K1327" s="31" t="s">
        <v>10420</v>
      </c>
      <c r="L1327" s="33" t="b">
        <v>0</v>
      </c>
      <c r="M1327" s="34">
        <v>44705.597254247703</v>
      </c>
      <c r="N1327" s="31" t="s">
        <v>9369</v>
      </c>
      <c r="O1327" s="1" t="s">
        <v>5160</v>
      </c>
    </row>
    <row r="1328" spans="1:15" x14ac:dyDescent="0.25">
      <c r="A1328" s="31" t="s">
        <v>12102</v>
      </c>
      <c r="B1328" s="31" t="s">
        <v>9389</v>
      </c>
      <c r="C1328" s="31" t="s">
        <v>12103</v>
      </c>
      <c r="D1328" s="31" t="s">
        <v>9348</v>
      </c>
      <c r="E1328" s="31"/>
      <c r="F1328" s="31"/>
      <c r="G1328" s="31"/>
      <c r="H1328" s="32"/>
      <c r="I1328" s="31" t="s">
        <v>9405</v>
      </c>
      <c r="J1328" s="31" t="s">
        <v>3598</v>
      </c>
      <c r="K1328" s="31" t="s">
        <v>10185</v>
      </c>
      <c r="L1328" s="33" t="b">
        <v>0</v>
      </c>
      <c r="M1328" s="34">
        <v>44705.604364814797</v>
      </c>
      <c r="N1328" s="31" t="s">
        <v>9369</v>
      </c>
      <c r="O1328" s="1" t="s">
        <v>5367</v>
      </c>
    </row>
    <row r="1329" spans="1:15" x14ac:dyDescent="0.25">
      <c r="A1329" s="31" t="s">
        <v>12104</v>
      </c>
      <c r="B1329" s="31" t="s">
        <v>9371</v>
      </c>
      <c r="C1329" s="31" t="s">
        <v>12105</v>
      </c>
      <c r="D1329" s="31" t="s">
        <v>9344</v>
      </c>
      <c r="E1329" s="31" t="s">
        <v>37</v>
      </c>
      <c r="F1329" s="31"/>
      <c r="G1329" s="31"/>
      <c r="H1329" s="32">
        <v>60</v>
      </c>
      <c r="I1329" s="31" t="s">
        <v>9446</v>
      </c>
      <c r="J1329" s="31" t="s">
        <v>3801</v>
      </c>
      <c r="K1329" s="31" t="s">
        <v>9516</v>
      </c>
      <c r="L1329" s="33" t="b">
        <v>0</v>
      </c>
      <c r="M1329" s="34">
        <v>44749.640837615698</v>
      </c>
      <c r="N1329" s="31" t="s">
        <v>39</v>
      </c>
      <c r="O1329" s="1" t="s">
        <v>5537</v>
      </c>
    </row>
    <row r="1330" spans="1:15" x14ac:dyDescent="0.25">
      <c r="A1330" s="31" t="s">
        <v>12106</v>
      </c>
      <c r="B1330" s="31" t="s">
        <v>9385</v>
      </c>
      <c r="C1330" s="31" t="s">
        <v>6524</v>
      </c>
      <c r="D1330" s="31" t="s">
        <v>9344</v>
      </c>
      <c r="E1330" s="31" t="s">
        <v>37</v>
      </c>
      <c r="F1330" s="31"/>
      <c r="G1330" s="31"/>
      <c r="H1330" s="32">
        <v>60</v>
      </c>
      <c r="I1330" s="31" t="s">
        <v>9446</v>
      </c>
      <c r="J1330" s="31" t="s">
        <v>3801</v>
      </c>
      <c r="K1330" s="31" t="s">
        <v>9576</v>
      </c>
      <c r="L1330" s="33" t="b">
        <v>0</v>
      </c>
      <c r="M1330" s="34">
        <v>44735.595532488398</v>
      </c>
      <c r="N1330" s="31" t="s">
        <v>39</v>
      </c>
      <c r="O1330" s="1" t="s">
        <v>6523</v>
      </c>
    </row>
    <row r="1331" spans="1:15" x14ac:dyDescent="0.25">
      <c r="A1331" s="31" t="s">
        <v>12107</v>
      </c>
      <c r="B1331" s="31" t="s">
        <v>9389</v>
      </c>
      <c r="C1331" s="31" t="s">
        <v>12108</v>
      </c>
      <c r="D1331" s="31" t="s">
        <v>9348</v>
      </c>
      <c r="E1331" s="31"/>
      <c r="F1331" s="31"/>
      <c r="G1331" s="31"/>
      <c r="H1331" s="32"/>
      <c r="I1331" s="31" t="s">
        <v>9391</v>
      </c>
      <c r="J1331" s="31" t="s">
        <v>3598</v>
      </c>
      <c r="K1331" s="31" t="s">
        <v>9392</v>
      </c>
      <c r="L1331" s="33" t="b">
        <v>0</v>
      </c>
      <c r="M1331" s="34">
        <v>44709.438829247702</v>
      </c>
      <c r="N1331" s="31" t="s">
        <v>9369</v>
      </c>
      <c r="O1331" s="1" t="s">
        <v>14114</v>
      </c>
    </row>
    <row r="1332" spans="1:15" x14ac:dyDescent="0.25">
      <c r="A1332" s="31" t="s">
        <v>12109</v>
      </c>
      <c r="B1332" s="31" t="s">
        <v>9394</v>
      </c>
      <c r="C1332" s="31" t="s">
        <v>12110</v>
      </c>
      <c r="D1332" s="31" t="s">
        <v>9348</v>
      </c>
      <c r="E1332" s="31"/>
      <c r="F1332" s="31"/>
      <c r="G1332" s="31"/>
      <c r="H1332" s="32"/>
      <c r="I1332" s="31" t="s">
        <v>9349</v>
      </c>
      <c r="J1332" s="31" t="s">
        <v>3598</v>
      </c>
      <c r="K1332" s="31" t="s">
        <v>9523</v>
      </c>
      <c r="L1332" s="33" t="b">
        <v>0</v>
      </c>
      <c r="M1332" s="34">
        <v>44705.587456053203</v>
      </c>
      <c r="N1332" s="31" t="s">
        <v>9369</v>
      </c>
      <c r="O1332" s="1" t="s">
        <v>14115</v>
      </c>
    </row>
    <row r="1333" spans="1:15" x14ac:dyDescent="0.25">
      <c r="A1333" s="31" t="s">
        <v>12111</v>
      </c>
      <c r="B1333" s="31" t="s">
        <v>9394</v>
      </c>
      <c r="C1333" s="31" t="s">
        <v>12112</v>
      </c>
      <c r="D1333" s="31" t="s">
        <v>9348</v>
      </c>
      <c r="E1333" s="31"/>
      <c r="F1333" s="31"/>
      <c r="G1333" s="31"/>
      <c r="H1333" s="32"/>
      <c r="I1333" s="31" t="s">
        <v>9405</v>
      </c>
      <c r="J1333" s="31" t="s">
        <v>3598</v>
      </c>
      <c r="K1333" s="31" t="s">
        <v>9426</v>
      </c>
      <c r="L1333" s="33" t="b">
        <v>0</v>
      </c>
      <c r="M1333" s="34">
        <v>44704.392957326403</v>
      </c>
      <c r="N1333" s="31" t="s">
        <v>9369</v>
      </c>
      <c r="O1333" s="1" t="s">
        <v>14116</v>
      </c>
    </row>
    <row r="1334" spans="1:15" x14ac:dyDescent="0.25">
      <c r="A1334" s="31" t="s">
        <v>12113</v>
      </c>
      <c r="B1334" s="31" t="s">
        <v>9394</v>
      </c>
      <c r="C1334" s="31" t="s">
        <v>12114</v>
      </c>
      <c r="D1334" s="31" t="s">
        <v>9348</v>
      </c>
      <c r="E1334" s="31"/>
      <c r="F1334" s="31"/>
      <c r="G1334" s="31"/>
      <c r="H1334" s="32"/>
      <c r="I1334" s="31" t="s">
        <v>9399</v>
      </c>
      <c r="J1334" s="31" t="s">
        <v>3598</v>
      </c>
      <c r="K1334" s="31" t="s">
        <v>9913</v>
      </c>
      <c r="L1334" s="33" t="b">
        <v>0</v>
      </c>
      <c r="M1334" s="34">
        <v>44704.588679629604</v>
      </c>
      <c r="N1334" s="31" t="s">
        <v>9369</v>
      </c>
      <c r="O1334" s="1" t="s">
        <v>14117</v>
      </c>
    </row>
    <row r="1335" spans="1:15" x14ac:dyDescent="0.25">
      <c r="A1335" s="31" t="s">
        <v>12115</v>
      </c>
      <c r="B1335" s="31" t="s">
        <v>9394</v>
      </c>
      <c r="C1335" s="31" t="s">
        <v>12116</v>
      </c>
      <c r="D1335" s="31" t="s">
        <v>9348</v>
      </c>
      <c r="E1335" s="31"/>
      <c r="F1335" s="31"/>
      <c r="G1335" s="31"/>
      <c r="H1335" s="32"/>
      <c r="I1335" s="31" t="s">
        <v>9349</v>
      </c>
      <c r="J1335" s="31" t="s">
        <v>3598</v>
      </c>
      <c r="K1335" s="31" t="s">
        <v>9523</v>
      </c>
      <c r="L1335" s="33" t="b">
        <v>0</v>
      </c>
      <c r="M1335" s="34">
        <v>44705.587678044001</v>
      </c>
      <c r="N1335" s="31" t="s">
        <v>9369</v>
      </c>
      <c r="O1335" s="1" t="s">
        <v>14118</v>
      </c>
    </row>
    <row r="1336" spans="1:15" x14ac:dyDescent="0.25">
      <c r="A1336" s="31" t="s">
        <v>12117</v>
      </c>
      <c r="B1336" s="31" t="s">
        <v>9385</v>
      </c>
      <c r="C1336" s="31" t="s">
        <v>12118</v>
      </c>
      <c r="D1336" s="31" t="s">
        <v>9344</v>
      </c>
      <c r="E1336" s="31" t="s">
        <v>37</v>
      </c>
      <c r="F1336" s="31"/>
      <c r="G1336" s="31"/>
      <c r="H1336" s="32">
        <v>60</v>
      </c>
      <c r="I1336" s="31" t="s">
        <v>9377</v>
      </c>
      <c r="J1336" s="31" t="s">
        <v>3801</v>
      </c>
      <c r="K1336" s="31" t="s">
        <v>9387</v>
      </c>
      <c r="L1336" s="33" t="b">
        <v>0</v>
      </c>
      <c r="M1336" s="34">
        <v>44715.645409988399</v>
      </c>
      <c r="N1336" s="31" t="s">
        <v>39</v>
      </c>
      <c r="O1336" s="1" t="s">
        <v>14119</v>
      </c>
    </row>
    <row r="1337" spans="1:15" x14ac:dyDescent="0.25">
      <c r="A1337" s="31" t="s">
        <v>12119</v>
      </c>
      <c r="B1337" s="31" t="s">
        <v>9385</v>
      </c>
      <c r="C1337" s="31" t="s">
        <v>12120</v>
      </c>
      <c r="D1337" s="31" t="s">
        <v>9344</v>
      </c>
      <c r="E1337" s="31" t="s">
        <v>37</v>
      </c>
      <c r="F1337" s="31"/>
      <c r="G1337" s="31"/>
      <c r="H1337" s="32">
        <v>60</v>
      </c>
      <c r="I1337" s="31" t="s">
        <v>9361</v>
      </c>
      <c r="J1337" s="31" t="s">
        <v>3801</v>
      </c>
      <c r="K1337" s="31" t="s">
        <v>9387</v>
      </c>
      <c r="L1337" s="33" t="b">
        <v>0</v>
      </c>
      <c r="M1337" s="34">
        <v>44765.337213159699</v>
      </c>
      <c r="N1337" s="31" t="s">
        <v>39</v>
      </c>
      <c r="O1337" s="1" t="s">
        <v>14120</v>
      </c>
    </row>
    <row r="1338" spans="1:15" x14ac:dyDescent="0.25">
      <c r="A1338" s="31" t="s">
        <v>12121</v>
      </c>
      <c r="B1338" s="31" t="s">
        <v>9394</v>
      </c>
      <c r="C1338" s="31" t="s">
        <v>12122</v>
      </c>
      <c r="D1338" s="31" t="s">
        <v>9348</v>
      </c>
      <c r="E1338" s="31"/>
      <c r="F1338" s="31"/>
      <c r="G1338" s="31"/>
      <c r="H1338" s="32"/>
      <c r="I1338" s="31" t="s">
        <v>9399</v>
      </c>
      <c r="J1338" s="31" t="s">
        <v>3598</v>
      </c>
      <c r="K1338" s="31" t="s">
        <v>10336</v>
      </c>
      <c r="L1338" s="33" t="b">
        <v>0</v>
      </c>
      <c r="M1338" s="34">
        <v>44720.371716585702</v>
      </c>
      <c r="N1338" s="31" t="s">
        <v>9369</v>
      </c>
      <c r="O1338" s="1" t="s">
        <v>5770</v>
      </c>
    </row>
    <row r="1339" spans="1:15" x14ac:dyDescent="0.25">
      <c r="A1339" s="31" t="s">
        <v>12123</v>
      </c>
      <c r="B1339" s="31" t="s">
        <v>9385</v>
      </c>
      <c r="C1339" s="31" t="s">
        <v>12124</v>
      </c>
      <c r="D1339" s="31" t="s">
        <v>9344</v>
      </c>
      <c r="E1339" s="31" t="s">
        <v>37</v>
      </c>
      <c r="F1339" s="31"/>
      <c r="G1339" s="31"/>
      <c r="H1339" s="32">
        <v>60</v>
      </c>
      <c r="I1339" s="31" t="s">
        <v>9382</v>
      </c>
      <c r="J1339" s="31" t="s">
        <v>3801</v>
      </c>
      <c r="K1339" s="31" t="s">
        <v>9462</v>
      </c>
      <c r="L1339" s="33" t="b">
        <v>0</v>
      </c>
      <c r="M1339" s="34">
        <v>44760.683802430598</v>
      </c>
      <c r="N1339" s="31" t="s">
        <v>39</v>
      </c>
      <c r="O1339" s="1" t="s">
        <v>14121</v>
      </c>
    </row>
    <row r="1340" spans="1:15" x14ac:dyDescent="0.25">
      <c r="A1340" s="31" t="s">
        <v>12125</v>
      </c>
      <c r="B1340" s="31" t="s">
        <v>9394</v>
      </c>
      <c r="C1340" s="31" t="s">
        <v>12126</v>
      </c>
      <c r="D1340" s="31" t="s">
        <v>9348</v>
      </c>
      <c r="E1340" s="31"/>
      <c r="F1340" s="31"/>
      <c r="G1340" s="31"/>
      <c r="H1340" s="32"/>
      <c r="I1340" s="31" t="s">
        <v>9405</v>
      </c>
      <c r="J1340" s="31" t="s">
        <v>3598</v>
      </c>
      <c r="K1340" s="31" t="s">
        <v>9412</v>
      </c>
      <c r="L1340" s="33" t="b">
        <v>0</v>
      </c>
      <c r="M1340" s="34">
        <v>44704.348784340298</v>
      </c>
      <c r="N1340" s="31" t="s">
        <v>9369</v>
      </c>
      <c r="O1340" s="1" t="s">
        <v>5309</v>
      </c>
    </row>
    <row r="1341" spans="1:15" x14ac:dyDescent="0.25">
      <c r="A1341" s="31" t="s">
        <v>12127</v>
      </c>
      <c r="B1341" s="31" t="s">
        <v>9385</v>
      </c>
      <c r="C1341" s="31" t="s">
        <v>12128</v>
      </c>
      <c r="D1341" s="31" t="s">
        <v>9344</v>
      </c>
      <c r="E1341" s="31" t="s">
        <v>37</v>
      </c>
      <c r="F1341" s="31"/>
      <c r="G1341" s="31"/>
      <c r="H1341" s="32">
        <v>60</v>
      </c>
      <c r="I1341" s="31" t="s">
        <v>9377</v>
      </c>
      <c r="J1341" s="31" t="s">
        <v>3801</v>
      </c>
      <c r="K1341" s="31" t="s">
        <v>9387</v>
      </c>
      <c r="L1341" s="33" t="b">
        <v>0</v>
      </c>
      <c r="M1341" s="34">
        <v>44715.454058796298</v>
      </c>
      <c r="N1341" s="31" t="s">
        <v>39</v>
      </c>
      <c r="O1341" s="1" t="s">
        <v>14122</v>
      </c>
    </row>
    <row r="1342" spans="1:15" x14ac:dyDescent="0.25">
      <c r="A1342" s="31" t="s">
        <v>12129</v>
      </c>
      <c r="B1342" s="31" t="s">
        <v>9394</v>
      </c>
      <c r="C1342" s="31" t="s">
        <v>12130</v>
      </c>
      <c r="D1342" s="31" t="s">
        <v>9348</v>
      </c>
      <c r="E1342" s="31"/>
      <c r="F1342" s="31"/>
      <c r="G1342" s="31"/>
      <c r="H1342" s="32"/>
      <c r="I1342" s="31" t="s">
        <v>9405</v>
      </c>
      <c r="J1342" s="31" t="s">
        <v>3598</v>
      </c>
      <c r="K1342" s="31" t="s">
        <v>9469</v>
      </c>
      <c r="L1342" s="33" t="b">
        <v>0</v>
      </c>
      <c r="M1342" s="34">
        <v>44704.574000497698</v>
      </c>
      <c r="N1342" s="31" t="s">
        <v>9369</v>
      </c>
      <c r="O1342" s="1" t="s">
        <v>6136</v>
      </c>
    </row>
    <row r="1343" spans="1:15" x14ac:dyDescent="0.25">
      <c r="A1343" s="31" t="s">
        <v>12131</v>
      </c>
      <c r="B1343" s="31" t="s">
        <v>9385</v>
      </c>
      <c r="C1343" s="31" t="s">
        <v>6006</v>
      </c>
      <c r="D1343" s="31" t="s">
        <v>9344</v>
      </c>
      <c r="E1343" s="31" t="s">
        <v>37</v>
      </c>
      <c r="F1343" s="31"/>
      <c r="G1343" s="31"/>
      <c r="H1343" s="32">
        <v>60</v>
      </c>
      <c r="I1343" s="31" t="s">
        <v>9446</v>
      </c>
      <c r="J1343" s="31" t="s">
        <v>3801</v>
      </c>
      <c r="K1343" s="31" t="s">
        <v>11282</v>
      </c>
      <c r="L1343" s="33" t="b">
        <v>0</v>
      </c>
      <c r="M1343" s="34">
        <v>44715.386692476903</v>
      </c>
      <c r="N1343" s="31" t="s">
        <v>39</v>
      </c>
      <c r="O1343" s="1" t="s">
        <v>6005</v>
      </c>
    </row>
    <row r="1344" spans="1:15" x14ac:dyDescent="0.25">
      <c r="A1344" s="31" t="s">
        <v>12132</v>
      </c>
      <c r="B1344" s="31" t="s">
        <v>9389</v>
      </c>
      <c r="C1344" s="31" t="s">
        <v>12133</v>
      </c>
      <c r="D1344" s="31" t="s">
        <v>9348</v>
      </c>
      <c r="E1344" s="31"/>
      <c r="F1344" s="31"/>
      <c r="G1344" s="31"/>
      <c r="H1344" s="32"/>
      <c r="I1344" s="31" t="s">
        <v>9391</v>
      </c>
      <c r="J1344" s="31" t="s">
        <v>3598</v>
      </c>
      <c r="K1344" s="31" t="s">
        <v>9438</v>
      </c>
      <c r="L1344" s="33" t="b">
        <v>0</v>
      </c>
      <c r="M1344" s="34">
        <v>44709.448115428197</v>
      </c>
      <c r="N1344" s="31" t="s">
        <v>9369</v>
      </c>
      <c r="O1344" s="1" t="s">
        <v>14123</v>
      </c>
    </row>
    <row r="1345" spans="1:15" x14ac:dyDescent="0.25">
      <c r="A1345" s="31" t="s">
        <v>12134</v>
      </c>
      <c r="B1345" s="31" t="s">
        <v>9389</v>
      </c>
      <c r="C1345" s="31" t="s">
        <v>12135</v>
      </c>
      <c r="D1345" s="31" t="s">
        <v>9348</v>
      </c>
      <c r="E1345" s="31"/>
      <c r="F1345" s="31"/>
      <c r="G1345" s="31"/>
      <c r="H1345" s="32"/>
      <c r="I1345" s="31" t="s">
        <v>9405</v>
      </c>
      <c r="J1345" s="31" t="s">
        <v>3598</v>
      </c>
      <c r="K1345" s="31" t="s">
        <v>10185</v>
      </c>
      <c r="L1345" s="33" t="b">
        <v>0</v>
      </c>
      <c r="M1345" s="34">
        <v>44705.604743252297</v>
      </c>
      <c r="N1345" s="31" t="s">
        <v>9369</v>
      </c>
      <c r="O1345" s="1" t="s">
        <v>6695</v>
      </c>
    </row>
    <row r="1346" spans="1:15" x14ac:dyDescent="0.25">
      <c r="A1346" s="31" t="s">
        <v>12136</v>
      </c>
      <c r="B1346" s="31" t="s">
        <v>9385</v>
      </c>
      <c r="C1346" s="31" t="s">
        <v>12137</v>
      </c>
      <c r="D1346" s="31" t="s">
        <v>9344</v>
      </c>
      <c r="E1346" s="31" t="s">
        <v>37</v>
      </c>
      <c r="F1346" s="31"/>
      <c r="G1346" s="31"/>
      <c r="H1346" s="32">
        <v>60</v>
      </c>
      <c r="I1346" s="31" t="s">
        <v>9361</v>
      </c>
      <c r="J1346" s="31" t="s">
        <v>3801</v>
      </c>
      <c r="K1346" s="31" t="s">
        <v>9345</v>
      </c>
      <c r="L1346" s="33" t="b">
        <v>0</v>
      </c>
      <c r="M1346" s="34">
        <v>44715.610725729202</v>
      </c>
      <c r="N1346" s="31" t="s">
        <v>39</v>
      </c>
      <c r="O1346" s="1" t="s">
        <v>14124</v>
      </c>
    </row>
    <row r="1347" spans="1:15" x14ac:dyDescent="0.25">
      <c r="A1347" s="31" t="s">
        <v>12138</v>
      </c>
      <c r="B1347" s="31" t="s">
        <v>9385</v>
      </c>
      <c r="C1347" s="31" t="s">
        <v>12139</v>
      </c>
      <c r="D1347" s="31" t="s">
        <v>9344</v>
      </c>
      <c r="E1347" s="31" t="s">
        <v>37</v>
      </c>
      <c r="F1347" s="31"/>
      <c r="G1347" s="31"/>
      <c r="H1347" s="32">
        <v>60</v>
      </c>
      <c r="I1347" s="31" t="s">
        <v>9361</v>
      </c>
      <c r="J1347" s="31" t="s">
        <v>3801</v>
      </c>
      <c r="K1347" s="31" t="s">
        <v>9387</v>
      </c>
      <c r="L1347" s="33" t="b">
        <v>0</v>
      </c>
      <c r="M1347" s="34">
        <v>44804.390711076398</v>
      </c>
      <c r="N1347" s="31" t="s">
        <v>39</v>
      </c>
      <c r="O1347" s="1" t="s">
        <v>14125</v>
      </c>
    </row>
    <row r="1348" spans="1:15" x14ac:dyDescent="0.25">
      <c r="A1348" s="31" t="s">
        <v>12140</v>
      </c>
      <c r="B1348" s="31" t="s">
        <v>9385</v>
      </c>
      <c r="C1348" s="31" t="s">
        <v>5863</v>
      </c>
      <c r="D1348" s="31" t="s">
        <v>9344</v>
      </c>
      <c r="E1348" s="31" t="s">
        <v>37</v>
      </c>
      <c r="F1348" s="31"/>
      <c r="G1348" s="31"/>
      <c r="H1348" s="32">
        <v>60</v>
      </c>
      <c r="I1348" s="31" t="s">
        <v>9377</v>
      </c>
      <c r="J1348" s="31" t="s">
        <v>3801</v>
      </c>
      <c r="K1348" s="31" t="s">
        <v>9387</v>
      </c>
      <c r="L1348" s="33" t="b">
        <v>0</v>
      </c>
      <c r="M1348" s="34">
        <v>44715.644035995399</v>
      </c>
      <c r="N1348" s="31" t="s">
        <v>39</v>
      </c>
      <c r="O1348" s="1" t="s">
        <v>5862</v>
      </c>
    </row>
    <row r="1349" spans="1:15" x14ac:dyDescent="0.25">
      <c r="A1349" s="31" t="s">
        <v>12141</v>
      </c>
      <c r="B1349" s="31" t="s">
        <v>9385</v>
      </c>
      <c r="C1349" s="31" t="s">
        <v>12142</v>
      </c>
      <c r="D1349" s="31" t="s">
        <v>9344</v>
      </c>
      <c r="E1349" s="31" t="s">
        <v>37</v>
      </c>
      <c r="F1349" s="31"/>
      <c r="G1349" s="31"/>
      <c r="H1349" s="32">
        <v>60</v>
      </c>
      <c r="I1349" s="31" t="s">
        <v>9382</v>
      </c>
      <c r="J1349" s="31" t="s">
        <v>3801</v>
      </c>
      <c r="K1349" s="31" t="s">
        <v>9421</v>
      </c>
      <c r="L1349" s="33" t="b">
        <v>0</v>
      </c>
      <c r="M1349" s="34">
        <v>44715.628654942098</v>
      </c>
      <c r="N1349" s="31" t="s">
        <v>39</v>
      </c>
      <c r="O1349" s="1" t="s">
        <v>5852</v>
      </c>
    </row>
    <row r="1350" spans="1:15" x14ac:dyDescent="0.25">
      <c r="A1350" s="31" t="s">
        <v>12143</v>
      </c>
      <c r="B1350" s="31" t="s">
        <v>12144</v>
      </c>
      <c r="C1350" s="31" t="s">
        <v>6623</v>
      </c>
      <c r="D1350" s="31" t="s">
        <v>9381</v>
      </c>
      <c r="E1350" s="31"/>
      <c r="F1350" s="31"/>
      <c r="G1350" s="31"/>
      <c r="H1350" s="32"/>
      <c r="I1350" s="31"/>
      <c r="J1350" s="31"/>
      <c r="K1350" s="31"/>
      <c r="L1350" s="33" t="b">
        <v>0</v>
      </c>
      <c r="M1350" s="34">
        <v>45052.6513515857</v>
      </c>
      <c r="N1350" s="31" t="s">
        <v>39</v>
      </c>
      <c r="O1350" s="1" t="s">
        <v>6622</v>
      </c>
    </row>
    <row r="1351" spans="1:15" x14ac:dyDescent="0.25">
      <c r="A1351" s="31" t="s">
        <v>12145</v>
      </c>
      <c r="B1351" s="31" t="s">
        <v>9385</v>
      </c>
      <c r="C1351" s="31" t="s">
        <v>12146</v>
      </c>
      <c r="D1351" s="31" t="s">
        <v>9344</v>
      </c>
      <c r="E1351" s="31" t="s">
        <v>37</v>
      </c>
      <c r="F1351" s="31"/>
      <c r="G1351" s="31"/>
      <c r="H1351" s="32">
        <v>60</v>
      </c>
      <c r="I1351" s="31" t="s">
        <v>9382</v>
      </c>
      <c r="J1351" s="31" t="s">
        <v>3801</v>
      </c>
      <c r="K1351" s="31" t="s">
        <v>9421</v>
      </c>
      <c r="L1351" s="33" t="b">
        <v>0</v>
      </c>
      <c r="M1351" s="34">
        <v>44765.339196446803</v>
      </c>
      <c r="N1351" s="31" t="s">
        <v>39</v>
      </c>
      <c r="O1351" s="1" t="s">
        <v>6691</v>
      </c>
    </row>
    <row r="1352" spans="1:15" x14ac:dyDescent="0.25">
      <c r="A1352" s="31" t="s">
        <v>12147</v>
      </c>
      <c r="B1352" s="31" t="s">
        <v>9394</v>
      </c>
      <c r="C1352" s="31" t="s">
        <v>12148</v>
      </c>
      <c r="D1352" s="31" t="s">
        <v>9348</v>
      </c>
      <c r="E1352" s="31"/>
      <c r="F1352" s="31"/>
      <c r="G1352" s="31"/>
      <c r="H1352" s="32"/>
      <c r="I1352" s="31" t="s">
        <v>9405</v>
      </c>
      <c r="J1352" s="31" t="s">
        <v>3598</v>
      </c>
      <c r="K1352" s="31" t="s">
        <v>9412</v>
      </c>
      <c r="L1352" s="33" t="b">
        <v>0</v>
      </c>
      <c r="M1352" s="34">
        <v>44704.348427893499</v>
      </c>
      <c r="N1352" s="31" t="s">
        <v>9369</v>
      </c>
      <c r="O1352" s="1" t="s">
        <v>14126</v>
      </c>
    </row>
    <row r="1353" spans="1:15" x14ac:dyDescent="0.25">
      <c r="A1353" s="31" t="s">
        <v>12149</v>
      </c>
      <c r="B1353" s="31" t="s">
        <v>9394</v>
      </c>
      <c r="C1353" s="31" t="s">
        <v>12150</v>
      </c>
      <c r="D1353" s="31" t="s">
        <v>9348</v>
      </c>
      <c r="E1353" s="31"/>
      <c r="F1353" s="31"/>
      <c r="G1353" s="31"/>
      <c r="H1353" s="32"/>
      <c r="I1353" s="31" t="s">
        <v>9399</v>
      </c>
      <c r="J1353" s="31" t="s">
        <v>3598</v>
      </c>
      <c r="K1353" s="31" t="s">
        <v>9400</v>
      </c>
      <c r="L1353" s="33" t="b">
        <v>0</v>
      </c>
      <c r="M1353" s="34">
        <v>44707.637653009297</v>
      </c>
      <c r="N1353" s="31" t="s">
        <v>9369</v>
      </c>
      <c r="O1353" s="1" t="s">
        <v>14127</v>
      </c>
    </row>
    <row r="1354" spans="1:15" x14ac:dyDescent="0.25">
      <c r="A1354" s="31" t="s">
        <v>12151</v>
      </c>
      <c r="B1354" s="31" t="s">
        <v>9394</v>
      </c>
      <c r="C1354" s="31" t="s">
        <v>12152</v>
      </c>
      <c r="D1354" s="31" t="s">
        <v>9348</v>
      </c>
      <c r="E1354" s="31"/>
      <c r="F1354" s="31"/>
      <c r="G1354" s="31"/>
      <c r="H1354" s="32"/>
      <c r="I1354" s="31" t="s">
        <v>9405</v>
      </c>
      <c r="J1354" s="31" t="s">
        <v>3598</v>
      </c>
      <c r="K1354" s="31" t="s">
        <v>9529</v>
      </c>
      <c r="L1354" s="33" t="b">
        <v>0</v>
      </c>
      <c r="M1354" s="34">
        <v>44704.622851238397</v>
      </c>
      <c r="N1354" s="31" t="s">
        <v>9369</v>
      </c>
      <c r="O1354" s="1" t="s">
        <v>6575</v>
      </c>
    </row>
    <row r="1355" spans="1:15" x14ac:dyDescent="0.25">
      <c r="A1355" s="31" t="s">
        <v>12153</v>
      </c>
      <c r="B1355" s="31" t="s">
        <v>9394</v>
      </c>
      <c r="C1355" s="31" t="s">
        <v>12154</v>
      </c>
      <c r="D1355" s="31" t="s">
        <v>10182</v>
      </c>
      <c r="E1355" s="31"/>
      <c r="F1355" s="31"/>
      <c r="G1355" s="31"/>
      <c r="H1355" s="32"/>
      <c r="I1355" s="31" t="s">
        <v>9405</v>
      </c>
      <c r="J1355" s="31" t="s">
        <v>3598</v>
      </c>
      <c r="K1355" s="31" t="s">
        <v>10420</v>
      </c>
      <c r="L1355" s="33" t="b">
        <v>0</v>
      </c>
      <c r="M1355" s="34">
        <v>44705.597692511597</v>
      </c>
      <c r="N1355" s="31" t="s">
        <v>9369</v>
      </c>
      <c r="O1355" s="1" t="s">
        <v>6713</v>
      </c>
    </row>
    <row r="1356" spans="1:15" x14ac:dyDescent="0.25">
      <c r="A1356" s="31" t="s">
        <v>12155</v>
      </c>
      <c r="B1356" s="31" t="s">
        <v>9394</v>
      </c>
      <c r="C1356" s="31" t="s">
        <v>12156</v>
      </c>
      <c r="D1356" s="31" t="s">
        <v>9348</v>
      </c>
      <c r="E1356" s="31"/>
      <c r="F1356" s="31"/>
      <c r="G1356" s="31"/>
      <c r="H1356" s="32"/>
      <c r="I1356" s="31" t="s">
        <v>9391</v>
      </c>
      <c r="J1356" s="31" t="s">
        <v>3598</v>
      </c>
      <c r="K1356" s="31" t="s">
        <v>9466</v>
      </c>
      <c r="L1356" s="33" t="b">
        <v>0</v>
      </c>
      <c r="M1356" s="34">
        <v>44707.341441122699</v>
      </c>
      <c r="N1356" s="31" t="s">
        <v>9369</v>
      </c>
      <c r="O1356" s="1" t="s">
        <v>14128</v>
      </c>
    </row>
    <row r="1357" spans="1:15" x14ac:dyDescent="0.25">
      <c r="A1357" s="31" t="s">
        <v>12157</v>
      </c>
      <c r="B1357" s="31" t="s">
        <v>9394</v>
      </c>
      <c r="C1357" s="31" t="s">
        <v>12158</v>
      </c>
      <c r="D1357" s="31" t="s">
        <v>9348</v>
      </c>
      <c r="E1357" s="31"/>
      <c r="F1357" s="31"/>
      <c r="G1357" s="31"/>
      <c r="H1357" s="32"/>
      <c r="I1357" s="31" t="s">
        <v>9405</v>
      </c>
      <c r="J1357" s="31" t="s">
        <v>3598</v>
      </c>
      <c r="K1357" s="31" t="s">
        <v>9529</v>
      </c>
      <c r="L1357" s="33" t="b">
        <v>0</v>
      </c>
      <c r="M1357" s="34">
        <v>44704.610367245397</v>
      </c>
      <c r="N1357" s="31" t="s">
        <v>9369</v>
      </c>
      <c r="O1357" s="1" t="s">
        <v>14129</v>
      </c>
    </row>
    <row r="1358" spans="1:15" x14ac:dyDescent="0.25">
      <c r="A1358" s="31" t="s">
        <v>12159</v>
      </c>
      <c r="B1358" s="31" t="s">
        <v>9419</v>
      </c>
      <c r="C1358" s="31" t="s">
        <v>12160</v>
      </c>
      <c r="D1358" s="31" t="s">
        <v>9344</v>
      </c>
      <c r="E1358" s="31" t="s">
        <v>37</v>
      </c>
      <c r="F1358" s="31"/>
      <c r="G1358" s="31"/>
      <c r="H1358" s="32">
        <v>60</v>
      </c>
      <c r="I1358" s="31" t="s">
        <v>9382</v>
      </c>
      <c r="J1358" s="31" t="s">
        <v>3801</v>
      </c>
      <c r="K1358" s="31" t="s">
        <v>10122</v>
      </c>
      <c r="L1358" s="33" t="b">
        <v>0</v>
      </c>
      <c r="M1358" s="34">
        <v>44735.420656481503</v>
      </c>
      <c r="N1358" s="31" t="s">
        <v>39</v>
      </c>
      <c r="O1358" s="1" t="s">
        <v>14130</v>
      </c>
    </row>
    <row r="1359" spans="1:15" x14ac:dyDescent="0.25">
      <c r="A1359" s="31" t="s">
        <v>12161</v>
      </c>
      <c r="B1359" s="31" t="s">
        <v>9385</v>
      </c>
      <c r="C1359" s="31" t="s">
        <v>12162</v>
      </c>
      <c r="D1359" s="31" t="s">
        <v>9344</v>
      </c>
      <c r="E1359" s="31" t="s">
        <v>37</v>
      </c>
      <c r="F1359" s="31"/>
      <c r="G1359" s="31"/>
      <c r="H1359" s="32">
        <v>60</v>
      </c>
      <c r="I1359" s="31" t="s">
        <v>9377</v>
      </c>
      <c r="J1359" s="31" t="s">
        <v>3801</v>
      </c>
      <c r="K1359" s="31" t="s">
        <v>9387</v>
      </c>
      <c r="L1359" s="33" t="b">
        <v>0</v>
      </c>
      <c r="M1359" s="34">
        <v>44720.740708449099</v>
      </c>
      <c r="N1359" s="31" t="s">
        <v>39</v>
      </c>
      <c r="O1359" s="1" t="s">
        <v>14131</v>
      </c>
    </row>
    <row r="1360" spans="1:15" x14ac:dyDescent="0.25">
      <c r="A1360" s="31" t="s">
        <v>12163</v>
      </c>
      <c r="B1360" s="31" t="s">
        <v>9385</v>
      </c>
      <c r="C1360" s="31" t="s">
        <v>12164</v>
      </c>
      <c r="D1360" s="31" t="s">
        <v>9344</v>
      </c>
      <c r="E1360" s="31" t="s">
        <v>37</v>
      </c>
      <c r="F1360" s="31"/>
      <c r="G1360" s="31"/>
      <c r="H1360" s="32">
        <v>60</v>
      </c>
      <c r="I1360" s="31" t="s">
        <v>9361</v>
      </c>
      <c r="J1360" s="31" t="s">
        <v>3801</v>
      </c>
      <c r="K1360" s="31" t="s">
        <v>9963</v>
      </c>
      <c r="L1360" s="33" t="b">
        <v>0</v>
      </c>
      <c r="M1360" s="34">
        <v>44750.360964618099</v>
      </c>
      <c r="N1360" s="31" t="s">
        <v>39</v>
      </c>
      <c r="O1360" s="1" t="s">
        <v>4209</v>
      </c>
    </row>
    <row r="1361" spans="1:15" x14ac:dyDescent="0.25">
      <c r="A1361" s="31" t="s">
        <v>12165</v>
      </c>
      <c r="B1361" s="31" t="s">
        <v>9394</v>
      </c>
      <c r="C1361" s="31" t="s">
        <v>12166</v>
      </c>
      <c r="D1361" s="31" t="s">
        <v>9348</v>
      </c>
      <c r="E1361" s="31"/>
      <c r="F1361" s="31"/>
      <c r="G1361" s="31"/>
      <c r="H1361" s="32"/>
      <c r="I1361" s="31" t="s">
        <v>9399</v>
      </c>
      <c r="J1361" s="31" t="s">
        <v>3598</v>
      </c>
      <c r="K1361" s="31" t="s">
        <v>9383</v>
      </c>
      <c r="L1361" s="33" t="b">
        <v>0</v>
      </c>
      <c r="M1361" s="34">
        <v>44705.590647488403</v>
      </c>
      <c r="N1361" s="31" t="s">
        <v>9369</v>
      </c>
      <c r="O1361" s="1" t="s">
        <v>6533</v>
      </c>
    </row>
    <row r="1362" spans="1:15" x14ac:dyDescent="0.25">
      <c r="A1362" s="31" t="s">
        <v>12167</v>
      </c>
      <c r="B1362" s="31" t="s">
        <v>9971</v>
      </c>
      <c r="C1362" s="31" t="s">
        <v>12168</v>
      </c>
      <c r="D1362" s="31" t="s">
        <v>9344</v>
      </c>
      <c r="E1362" s="31" t="s">
        <v>37</v>
      </c>
      <c r="F1362" s="31"/>
      <c r="G1362" s="31"/>
      <c r="H1362" s="32">
        <v>60</v>
      </c>
      <c r="I1362" s="31" t="s">
        <v>9377</v>
      </c>
      <c r="J1362" s="31" t="s">
        <v>3801</v>
      </c>
      <c r="K1362" s="31" t="s">
        <v>9378</v>
      </c>
      <c r="L1362" s="33" t="b">
        <v>0</v>
      </c>
      <c r="M1362" s="34">
        <v>44750.3940355671</v>
      </c>
      <c r="N1362" s="31" t="s">
        <v>39</v>
      </c>
      <c r="O1362" s="1" t="s">
        <v>4758</v>
      </c>
    </row>
    <row r="1363" spans="1:15" x14ac:dyDescent="0.25">
      <c r="A1363" s="31" t="s">
        <v>12169</v>
      </c>
      <c r="B1363" s="31" t="s">
        <v>9394</v>
      </c>
      <c r="C1363" s="31" t="s">
        <v>12170</v>
      </c>
      <c r="D1363" s="31" t="s">
        <v>9348</v>
      </c>
      <c r="E1363" s="31"/>
      <c r="F1363" s="31"/>
      <c r="G1363" s="31"/>
      <c r="H1363" s="32"/>
      <c r="I1363" s="31" t="s">
        <v>9391</v>
      </c>
      <c r="J1363" s="31" t="s">
        <v>3598</v>
      </c>
      <c r="K1363" s="31" t="s">
        <v>9392</v>
      </c>
      <c r="L1363" s="33" t="b">
        <v>0</v>
      </c>
      <c r="M1363" s="34">
        <v>44709.438999502301</v>
      </c>
      <c r="N1363" s="31" t="s">
        <v>9369</v>
      </c>
      <c r="O1363" s="1" t="s">
        <v>14132</v>
      </c>
    </row>
    <row r="1364" spans="1:15" x14ac:dyDescent="0.25">
      <c r="A1364" s="31" t="s">
        <v>12171</v>
      </c>
      <c r="B1364" s="31" t="s">
        <v>9385</v>
      </c>
      <c r="C1364" s="31" t="s">
        <v>12172</v>
      </c>
      <c r="D1364" s="31" t="s">
        <v>9344</v>
      </c>
      <c r="E1364" s="31" t="s">
        <v>37</v>
      </c>
      <c r="F1364" s="31"/>
      <c r="G1364" s="31"/>
      <c r="H1364" s="32">
        <v>60</v>
      </c>
      <c r="I1364" s="31" t="s">
        <v>9382</v>
      </c>
      <c r="J1364" s="31" t="s">
        <v>3801</v>
      </c>
      <c r="K1364" s="31" t="s">
        <v>10252</v>
      </c>
      <c r="L1364" s="33" t="b">
        <v>0</v>
      </c>
      <c r="M1364" s="34">
        <v>44765.445990624998</v>
      </c>
      <c r="N1364" s="31" t="s">
        <v>39</v>
      </c>
      <c r="O1364" s="1" t="s">
        <v>14133</v>
      </c>
    </row>
    <row r="1365" spans="1:15" x14ac:dyDescent="0.25">
      <c r="A1365" s="31" t="s">
        <v>12173</v>
      </c>
      <c r="B1365" s="31" t="s">
        <v>9385</v>
      </c>
      <c r="C1365" s="31" t="s">
        <v>12174</v>
      </c>
      <c r="D1365" s="31" t="s">
        <v>9344</v>
      </c>
      <c r="E1365" s="31" t="s">
        <v>37</v>
      </c>
      <c r="F1365" s="31"/>
      <c r="G1365" s="31"/>
      <c r="H1365" s="32">
        <v>60</v>
      </c>
      <c r="I1365" s="31" t="s">
        <v>9382</v>
      </c>
      <c r="J1365" s="31" t="s">
        <v>3801</v>
      </c>
      <c r="K1365" s="31" t="s">
        <v>9462</v>
      </c>
      <c r="L1365" s="33" t="b">
        <v>0</v>
      </c>
      <c r="M1365" s="34">
        <v>44715.364540474497</v>
      </c>
      <c r="N1365" s="31" t="s">
        <v>39</v>
      </c>
      <c r="O1365" s="1" t="s">
        <v>8388</v>
      </c>
    </row>
    <row r="1366" spans="1:15" x14ac:dyDescent="0.25">
      <c r="A1366" s="31" t="s">
        <v>12175</v>
      </c>
      <c r="B1366" s="31" t="s">
        <v>9971</v>
      </c>
      <c r="C1366" s="31" t="s">
        <v>12176</v>
      </c>
      <c r="D1366" s="31" t="s">
        <v>9344</v>
      </c>
      <c r="E1366" s="31" t="s">
        <v>37</v>
      </c>
      <c r="F1366" s="31"/>
      <c r="G1366" s="31"/>
      <c r="H1366" s="32">
        <v>60</v>
      </c>
      <c r="I1366" s="31" t="s">
        <v>9377</v>
      </c>
      <c r="J1366" s="31" t="s">
        <v>3801</v>
      </c>
      <c r="K1366" s="31" t="s">
        <v>9378</v>
      </c>
      <c r="L1366" s="33" t="b">
        <v>0</v>
      </c>
      <c r="M1366" s="34">
        <v>44749.759206365699</v>
      </c>
      <c r="N1366" s="31" t="s">
        <v>39</v>
      </c>
      <c r="O1366" s="1" t="s">
        <v>4948</v>
      </c>
    </row>
    <row r="1367" spans="1:15" x14ac:dyDescent="0.25">
      <c r="A1367" s="31" t="s">
        <v>12177</v>
      </c>
      <c r="B1367" s="31" t="s">
        <v>9385</v>
      </c>
      <c r="C1367" s="31" t="s">
        <v>12178</v>
      </c>
      <c r="D1367" s="31" t="s">
        <v>9344</v>
      </c>
      <c r="E1367" s="31" t="s">
        <v>37</v>
      </c>
      <c r="F1367" s="31"/>
      <c r="G1367" s="31"/>
      <c r="H1367" s="32">
        <v>60</v>
      </c>
      <c r="I1367" s="31" t="s">
        <v>9382</v>
      </c>
      <c r="J1367" s="31" t="s">
        <v>3801</v>
      </c>
      <c r="K1367" s="31" t="s">
        <v>9462</v>
      </c>
      <c r="L1367" s="33" t="b">
        <v>0</v>
      </c>
      <c r="M1367" s="34">
        <v>44715.4454034722</v>
      </c>
      <c r="N1367" s="31" t="s">
        <v>39</v>
      </c>
      <c r="O1367" s="1" t="s">
        <v>5659</v>
      </c>
    </row>
    <row r="1368" spans="1:15" x14ac:dyDescent="0.25">
      <c r="A1368" s="31" t="s">
        <v>12179</v>
      </c>
      <c r="B1368" s="31" t="s">
        <v>9385</v>
      </c>
      <c r="C1368" s="31" t="s">
        <v>12180</v>
      </c>
      <c r="D1368" s="31" t="s">
        <v>9344</v>
      </c>
      <c r="E1368" s="31" t="s">
        <v>37</v>
      </c>
      <c r="F1368" s="31"/>
      <c r="G1368" s="31"/>
      <c r="H1368" s="32">
        <v>60</v>
      </c>
      <c r="I1368" s="31" t="s">
        <v>9361</v>
      </c>
      <c r="J1368" s="31" t="s">
        <v>3801</v>
      </c>
      <c r="K1368" s="31" t="s">
        <v>9387</v>
      </c>
      <c r="L1368" s="33" t="b">
        <v>0</v>
      </c>
      <c r="M1368" s="34">
        <v>44767.395302199096</v>
      </c>
      <c r="N1368" s="31" t="s">
        <v>39</v>
      </c>
      <c r="O1368" s="1" t="s">
        <v>14134</v>
      </c>
    </row>
    <row r="1369" spans="1:15" x14ac:dyDescent="0.25">
      <c r="A1369" s="31" t="s">
        <v>12181</v>
      </c>
      <c r="B1369" s="31" t="s">
        <v>9394</v>
      </c>
      <c r="C1369" s="31" t="s">
        <v>12182</v>
      </c>
      <c r="D1369" s="31" t="s">
        <v>9348</v>
      </c>
      <c r="E1369" s="31"/>
      <c r="F1369" s="31"/>
      <c r="G1369" s="31"/>
      <c r="H1369" s="32"/>
      <c r="I1369" s="31" t="s">
        <v>9399</v>
      </c>
      <c r="J1369" s="31" t="s">
        <v>3598</v>
      </c>
      <c r="K1369" s="31" t="s">
        <v>10176</v>
      </c>
      <c r="L1369" s="33" t="b">
        <v>0</v>
      </c>
      <c r="M1369" s="34">
        <v>44720.668203784699</v>
      </c>
      <c r="N1369" s="31" t="s">
        <v>9369</v>
      </c>
      <c r="O1369" s="1" t="s">
        <v>14135</v>
      </c>
    </row>
    <row r="1370" spans="1:15" x14ac:dyDescent="0.25">
      <c r="A1370" s="31" t="s">
        <v>12183</v>
      </c>
      <c r="B1370" s="31" t="s">
        <v>9394</v>
      </c>
      <c r="C1370" s="31" t="s">
        <v>12184</v>
      </c>
      <c r="D1370" s="31" t="s">
        <v>9348</v>
      </c>
      <c r="E1370" s="31"/>
      <c r="F1370" s="31"/>
      <c r="G1370" s="31"/>
      <c r="H1370" s="32"/>
      <c r="I1370" s="31" t="s">
        <v>9391</v>
      </c>
      <c r="J1370" s="31" t="s">
        <v>3598</v>
      </c>
      <c r="K1370" s="31" t="s">
        <v>9466</v>
      </c>
      <c r="L1370" s="33" t="b">
        <v>0</v>
      </c>
      <c r="M1370" s="34">
        <v>44707.340693669001</v>
      </c>
      <c r="N1370" s="31" t="s">
        <v>9369</v>
      </c>
      <c r="O1370" s="1" t="s">
        <v>14136</v>
      </c>
    </row>
    <row r="1371" spans="1:15" x14ac:dyDescent="0.25">
      <c r="A1371" s="31" t="s">
        <v>12185</v>
      </c>
      <c r="B1371" s="31" t="s">
        <v>9394</v>
      </c>
      <c r="C1371" s="31" t="s">
        <v>12186</v>
      </c>
      <c r="D1371" s="31" t="s">
        <v>9348</v>
      </c>
      <c r="E1371" s="31"/>
      <c r="F1371" s="31"/>
      <c r="G1371" s="31"/>
      <c r="H1371" s="32"/>
      <c r="I1371" s="31" t="s">
        <v>9391</v>
      </c>
      <c r="J1371" s="31" t="s">
        <v>3598</v>
      </c>
      <c r="K1371" s="31" t="s">
        <v>9392</v>
      </c>
      <c r="L1371" s="33" t="b">
        <v>0</v>
      </c>
      <c r="M1371" s="34">
        <v>44709.439341354198</v>
      </c>
      <c r="N1371" s="31" t="s">
        <v>9369</v>
      </c>
      <c r="O1371" s="1" t="s">
        <v>14137</v>
      </c>
    </row>
    <row r="1372" spans="1:15" x14ac:dyDescent="0.25">
      <c r="A1372" s="31" t="s">
        <v>12187</v>
      </c>
      <c r="B1372" s="31" t="s">
        <v>9394</v>
      </c>
      <c r="C1372" s="31" t="s">
        <v>12188</v>
      </c>
      <c r="D1372" s="31" t="s">
        <v>9348</v>
      </c>
      <c r="E1372" s="31"/>
      <c r="F1372" s="31"/>
      <c r="G1372" s="31"/>
      <c r="H1372" s="32"/>
      <c r="I1372" s="31" t="s">
        <v>9399</v>
      </c>
      <c r="J1372" s="31" t="s">
        <v>3598</v>
      </c>
      <c r="K1372" s="31" t="s">
        <v>9383</v>
      </c>
      <c r="L1372" s="33" t="b">
        <v>0</v>
      </c>
      <c r="M1372" s="34">
        <v>44705.5904800926</v>
      </c>
      <c r="N1372" s="31" t="s">
        <v>9369</v>
      </c>
      <c r="O1372" s="1" t="s">
        <v>14138</v>
      </c>
    </row>
    <row r="1373" spans="1:15" x14ac:dyDescent="0.25">
      <c r="A1373" s="31" t="s">
        <v>12189</v>
      </c>
      <c r="B1373" s="31" t="s">
        <v>9394</v>
      </c>
      <c r="C1373" s="31" t="s">
        <v>12190</v>
      </c>
      <c r="D1373" s="31" t="s">
        <v>9348</v>
      </c>
      <c r="E1373" s="31"/>
      <c r="F1373" s="31"/>
      <c r="G1373" s="31"/>
      <c r="H1373" s="32"/>
      <c r="I1373" s="31" t="s">
        <v>9399</v>
      </c>
      <c r="J1373" s="31" t="s">
        <v>3598</v>
      </c>
      <c r="K1373" s="31" t="s">
        <v>10198</v>
      </c>
      <c r="L1373" s="33" t="b">
        <v>0</v>
      </c>
      <c r="M1373" s="34">
        <v>44728.461201817103</v>
      </c>
      <c r="N1373" s="31" t="s">
        <v>9369</v>
      </c>
      <c r="O1373" s="1" t="s">
        <v>4695</v>
      </c>
    </row>
    <row r="1374" spans="1:15" x14ac:dyDescent="0.25">
      <c r="A1374" s="31" t="s">
        <v>12191</v>
      </c>
      <c r="B1374" s="31" t="s">
        <v>9410</v>
      </c>
      <c r="C1374" s="31" t="s">
        <v>12192</v>
      </c>
      <c r="D1374" s="31" t="s">
        <v>9348</v>
      </c>
      <c r="E1374" s="31"/>
      <c r="F1374" s="31"/>
      <c r="G1374" s="31"/>
      <c r="H1374" s="32"/>
      <c r="I1374" s="31" t="s">
        <v>9399</v>
      </c>
      <c r="J1374" s="31" t="s">
        <v>3598</v>
      </c>
      <c r="K1374" s="31" t="s">
        <v>10176</v>
      </c>
      <c r="L1374" s="33" t="b">
        <v>0</v>
      </c>
      <c r="M1374" s="34">
        <v>44720.362747337997</v>
      </c>
      <c r="N1374" s="31" t="s">
        <v>9369</v>
      </c>
      <c r="O1374" s="1" t="s">
        <v>14139</v>
      </c>
    </row>
    <row r="1375" spans="1:15" x14ac:dyDescent="0.25">
      <c r="A1375" s="31" t="s">
        <v>12193</v>
      </c>
      <c r="B1375" s="31" t="s">
        <v>9385</v>
      </c>
      <c r="C1375" s="31" t="s">
        <v>12194</v>
      </c>
      <c r="D1375" s="31" t="s">
        <v>9344</v>
      </c>
      <c r="E1375" s="31" t="s">
        <v>37</v>
      </c>
      <c r="F1375" s="31"/>
      <c r="G1375" s="31"/>
      <c r="H1375" s="32">
        <v>60</v>
      </c>
      <c r="I1375" s="31" t="s">
        <v>9382</v>
      </c>
      <c r="J1375" s="31" t="s">
        <v>3801</v>
      </c>
      <c r="K1375" s="31" t="s">
        <v>9462</v>
      </c>
      <c r="L1375" s="33" t="b">
        <v>0</v>
      </c>
      <c r="M1375" s="34">
        <v>44769.431350844898</v>
      </c>
      <c r="N1375" s="31" t="s">
        <v>39</v>
      </c>
      <c r="O1375" s="1" t="s">
        <v>7386</v>
      </c>
    </row>
    <row r="1376" spans="1:15" x14ac:dyDescent="0.25">
      <c r="A1376" s="31" t="s">
        <v>12195</v>
      </c>
      <c r="B1376" s="31" t="s">
        <v>9971</v>
      </c>
      <c r="C1376" s="31" t="s">
        <v>12196</v>
      </c>
      <c r="D1376" s="31" t="s">
        <v>9344</v>
      </c>
      <c r="E1376" s="31" t="s">
        <v>37</v>
      </c>
      <c r="F1376" s="31"/>
      <c r="G1376" s="31"/>
      <c r="H1376" s="32">
        <v>60</v>
      </c>
      <c r="I1376" s="31" t="s">
        <v>9382</v>
      </c>
      <c r="J1376" s="31" t="s">
        <v>3801</v>
      </c>
      <c r="K1376" s="31" t="s">
        <v>10757</v>
      </c>
      <c r="L1376" s="33" t="b">
        <v>0</v>
      </c>
      <c r="M1376" s="34">
        <v>44767.489378206003</v>
      </c>
      <c r="N1376" s="31" t="s">
        <v>39</v>
      </c>
      <c r="O1376" s="1" t="s">
        <v>14140</v>
      </c>
    </row>
    <row r="1377" spans="1:15" x14ac:dyDescent="0.25">
      <c r="A1377" s="31" t="s">
        <v>12197</v>
      </c>
      <c r="B1377" s="31" t="s">
        <v>9385</v>
      </c>
      <c r="C1377" s="31" t="s">
        <v>12198</v>
      </c>
      <c r="D1377" s="31" t="s">
        <v>9344</v>
      </c>
      <c r="E1377" s="31" t="s">
        <v>37</v>
      </c>
      <c r="F1377" s="31"/>
      <c r="G1377" s="31"/>
      <c r="H1377" s="32">
        <v>60</v>
      </c>
      <c r="I1377" s="31" t="s">
        <v>9361</v>
      </c>
      <c r="J1377" s="31" t="s">
        <v>3801</v>
      </c>
      <c r="K1377" s="31" t="s">
        <v>9387</v>
      </c>
      <c r="L1377" s="33" t="b">
        <v>0</v>
      </c>
      <c r="M1377" s="34">
        <v>44715.599805937498</v>
      </c>
      <c r="N1377" s="31" t="s">
        <v>39</v>
      </c>
      <c r="O1377" s="1" t="s">
        <v>5475</v>
      </c>
    </row>
    <row r="1378" spans="1:15" x14ac:dyDescent="0.25">
      <c r="A1378" s="31" t="s">
        <v>12199</v>
      </c>
      <c r="B1378" s="31" t="s">
        <v>9394</v>
      </c>
      <c r="C1378" s="31" t="s">
        <v>12200</v>
      </c>
      <c r="D1378" s="31" t="s">
        <v>9348</v>
      </c>
      <c r="E1378" s="31"/>
      <c r="F1378" s="31"/>
      <c r="G1378" s="31"/>
      <c r="H1378" s="32"/>
      <c r="I1378" s="31" t="s">
        <v>9391</v>
      </c>
      <c r="J1378" s="31" t="s">
        <v>3598</v>
      </c>
      <c r="K1378" s="31" t="s">
        <v>9466</v>
      </c>
      <c r="L1378" s="33" t="b">
        <v>0</v>
      </c>
      <c r="M1378" s="34">
        <v>44707.341123530103</v>
      </c>
      <c r="N1378" s="31" t="s">
        <v>9369</v>
      </c>
      <c r="O1378" s="1" t="s">
        <v>14141</v>
      </c>
    </row>
    <row r="1379" spans="1:15" x14ac:dyDescent="0.25">
      <c r="A1379" s="31" t="s">
        <v>12201</v>
      </c>
      <c r="B1379" s="31" t="s">
        <v>9394</v>
      </c>
      <c r="C1379" s="31" t="s">
        <v>12202</v>
      </c>
      <c r="D1379" s="31" t="s">
        <v>9348</v>
      </c>
      <c r="E1379" s="31"/>
      <c r="F1379" s="31"/>
      <c r="G1379" s="31"/>
      <c r="H1379" s="32"/>
      <c r="I1379" s="31" t="s">
        <v>9391</v>
      </c>
      <c r="J1379" s="31" t="s">
        <v>3598</v>
      </c>
      <c r="K1379" s="31" t="s">
        <v>9392</v>
      </c>
      <c r="L1379" s="33" t="b">
        <v>0</v>
      </c>
      <c r="M1379" s="34">
        <v>44709.439552928197</v>
      </c>
      <c r="N1379" s="31" t="s">
        <v>9369</v>
      </c>
      <c r="O1379" s="1" t="s">
        <v>14142</v>
      </c>
    </row>
    <row r="1380" spans="1:15" x14ac:dyDescent="0.25">
      <c r="A1380" s="31" t="s">
        <v>12203</v>
      </c>
      <c r="B1380" s="31" t="s">
        <v>9394</v>
      </c>
      <c r="C1380" s="31" t="s">
        <v>12204</v>
      </c>
      <c r="D1380" s="31" t="s">
        <v>9348</v>
      </c>
      <c r="E1380" s="31"/>
      <c r="F1380" s="31"/>
      <c r="G1380" s="31"/>
      <c r="H1380" s="32"/>
      <c r="I1380" s="31" t="s">
        <v>9405</v>
      </c>
      <c r="J1380" s="31" t="s">
        <v>3598</v>
      </c>
      <c r="K1380" s="31" t="s">
        <v>9529</v>
      </c>
      <c r="L1380" s="33" t="b">
        <v>0</v>
      </c>
      <c r="M1380" s="34">
        <v>44704.611113425897</v>
      </c>
      <c r="N1380" s="31" t="s">
        <v>9369</v>
      </c>
      <c r="O1380" s="1" t="s">
        <v>14143</v>
      </c>
    </row>
    <row r="1381" spans="1:15" x14ac:dyDescent="0.25">
      <c r="A1381" s="31" t="s">
        <v>12205</v>
      </c>
      <c r="B1381" s="31" t="s">
        <v>9394</v>
      </c>
      <c r="C1381" s="31" t="s">
        <v>12206</v>
      </c>
      <c r="D1381" s="31" t="s">
        <v>9348</v>
      </c>
      <c r="E1381" s="31"/>
      <c r="F1381" s="31"/>
      <c r="G1381" s="31"/>
      <c r="H1381" s="32"/>
      <c r="I1381" s="31" t="s">
        <v>9391</v>
      </c>
      <c r="J1381" s="31" t="s">
        <v>3598</v>
      </c>
      <c r="K1381" s="31" t="s">
        <v>9466</v>
      </c>
      <c r="L1381" s="33" t="b">
        <v>0</v>
      </c>
      <c r="M1381" s="34">
        <v>44707.340910648098</v>
      </c>
      <c r="N1381" s="31" t="s">
        <v>9369</v>
      </c>
      <c r="O1381" s="1" t="s">
        <v>14144</v>
      </c>
    </row>
    <row r="1382" spans="1:15" x14ac:dyDescent="0.25">
      <c r="A1382" s="31" t="s">
        <v>12207</v>
      </c>
      <c r="B1382" s="31" t="s">
        <v>9389</v>
      </c>
      <c r="C1382" s="31" t="s">
        <v>12208</v>
      </c>
      <c r="D1382" s="31" t="s">
        <v>9348</v>
      </c>
      <c r="E1382" s="31"/>
      <c r="F1382" s="31"/>
      <c r="G1382" s="31"/>
      <c r="H1382" s="32"/>
      <c r="I1382" s="31" t="s">
        <v>9399</v>
      </c>
      <c r="J1382" s="31" t="s">
        <v>3598</v>
      </c>
      <c r="K1382" s="31" t="s">
        <v>10342</v>
      </c>
      <c r="L1382" s="33" t="b">
        <v>0</v>
      </c>
      <c r="M1382" s="34">
        <v>44709.574703275503</v>
      </c>
      <c r="N1382" s="31" t="s">
        <v>9369</v>
      </c>
      <c r="O1382" s="1" t="s">
        <v>5773</v>
      </c>
    </row>
    <row r="1383" spans="1:15" x14ac:dyDescent="0.25">
      <c r="A1383" s="31" t="s">
        <v>12209</v>
      </c>
      <c r="B1383" s="31" t="s">
        <v>9385</v>
      </c>
      <c r="C1383" s="31" t="s">
        <v>12210</v>
      </c>
      <c r="D1383" s="31" t="s">
        <v>9344</v>
      </c>
      <c r="E1383" s="31" t="s">
        <v>37</v>
      </c>
      <c r="F1383" s="31"/>
      <c r="G1383" s="31"/>
      <c r="H1383" s="32">
        <v>60</v>
      </c>
      <c r="I1383" s="31" t="s">
        <v>9382</v>
      </c>
      <c r="J1383" s="31" t="s">
        <v>3801</v>
      </c>
      <c r="K1383" s="31" t="s">
        <v>9841</v>
      </c>
      <c r="L1383" s="33" t="b">
        <v>0</v>
      </c>
      <c r="M1383" s="34">
        <v>44765.379019756903</v>
      </c>
      <c r="N1383" s="31" t="s">
        <v>39</v>
      </c>
      <c r="O1383" s="1" t="s">
        <v>6650</v>
      </c>
    </row>
    <row r="1384" spans="1:15" x14ac:dyDescent="0.25">
      <c r="A1384" s="31" t="s">
        <v>12211</v>
      </c>
      <c r="B1384" s="31" t="s">
        <v>9385</v>
      </c>
      <c r="C1384" s="31" t="s">
        <v>12212</v>
      </c>
      <c r="D1384" s="31" t="s">
        <v>9344</v>
      </c>
      <c r="E1384" s="31" t="s">
        <v>37</v>
      </c>
      <c r="F1384" s="31"/>
      <c r="G1384" s="31"/>
      <c r="H1384" s="32">
        <v>60</v>
      </c>
      <c r="I1384" s="31" t="s">
        <v>9361</v>
      </c>
      <c r="J1384" s="31" t="s">
        <v>3801</v>
      </c>
      <c r="K1384" s="31" t="s">
        <v>9387</v>
      </c>
      <c r="L1384" s="33" t="b">
        <v>0</v>
      </c>
      <c r="M1384" s="34">
        <v>44749.630034409704</v>
      </c>
      <c r="N1384" s="31" t="s">
        <v>39</v>
      </c>
      <c r="O1384" s="1" t="s">
        <v>6350</v>
      </c>
    </row>
    <row r="1385" spans="1:15" x14ac:dyDescent="0.25">
      <c r="A1385" s="31" t="s">
        <v>12213</v>
      </c>
      <c r="B1385" s="31" t="s">
        <v>9385</v>
      </c>
      <c r="C1385" s="31" t="s">
        <v>12214</v>
      </c>
      <c r="D1385" s="31" t="s">
        <v>9344</v>
      </c>
      <c r="E1385" s="31" t="s">
        <v>37</v>
      </c>
      <c r="F1385" s="31"/>
      <c r="G1385" s="31"/>
      <c r="H1385" s="32">
        <v>60</v>
      </c>
      <c r="I1385" s="31" t="s">
        <v>9382</v>
      </c>
      <c r="J1385" s="31" t="s">
        <v>3801</v>
      </c>
      <c r="K1385" s="31" t="s">
        <v>9841</v>
      </c>
      <c r="L1385" s="33" t="b">
        <v>0</v>
      </c>
      <c r="M1385" s="34">
        <v>44765.379451469897</v>
      </c>
      <c r="N1385" s="31" t="s">
        <v>39</v>
      </c>
      <c r="O1385" s="1" t="s">
        <v>14145</v>
      </c>
    </row>
    <row r="1386" spans="1:15" x14ac:dyDescent="0.25">
      <c r="A1386" s="31" t="s">
        <v>12215</v>
      </c>
      <c r="B1386" s="31" t="s">
        <v>9394</v>
      </c>
      <c r="C1386" s="31" t="s">
        <v>12216</v>
      </c>
      <c r="D1386" s="31" t="s">
        <v>9348</v>
      </c>
      <c r="E1386" s="31"/>
      <c r="F1386" s="31"/>
      <c r="G1386" s="31"/>
      <c r="H1386" s="32"/>
      <c r="I1386" s="31" t="s">
        <v>9399</v>
      </c>
      <c r="J1386" s="31" t="s">
        <v>3598</v>
      </c>
      <c r="K1386" s="31" t="s">
        <v>9913</v>
      </c>
      <c r="L1386" s="33" t="b">
        <v>0</v>
      </c>
      <c r="M1386" s="34">
        <v>44704.589432835703</v>
      </c>
      <c r="N1386" s="31" t="s">
        <v>9369</v>
      </c>
      <c r="O1386" s="1" t="s">
        <v>14146</v>
      </c>
    </row>
    <row r="1387" spans="1:15" x14ac:dyDescent="0.25">
      <c r="A1387" s="31" t="s">
        <v>12217</v>
      </c>
      <c r="B1387" s="31" t="s">
        <v>9389</v>
      </c>
      <c r="C1387" s="31" t="s">
        <v>12218</v>
      </c>
      <c r="D1387" s="31" t="s">
        <v>9348</v>
      </c>
      <c r="E1387" s="31"/>
      <c r="F1387" s="31"/>
      <c r="G1387" s="31"/>
      <c r="H1387" s="32"/>
      <c r="I1387" s="31" t="s">
        <v>9399</v>
      </c>
      <c r="J1387" s="31" t="s">
        <v>3598</v>
      </c>
      <c r="K1387" s="31" t="s">
        <v>10342</v>
      </c>
      <c r="L1387" s="33" t="b">
        <v>0</v>
      </c>
      <c r="M1387" s="34">
        <v>44709.575129942103</v>
      </c>
      <c r="N1387" s="31" t="s">
        <v>9369</v>
      </c>
      <c r="O1387" s="1" t="s">
        <v>6670</v>
      </c>
    </row>
    <row r="1388" spans="1:15" x14ac:dyDescent="0.25">
      <c r="A1388" s="31" t="s">
        <v>12219</v>
      </c>
      <c r="B1388" s="31" t="s">
        <v>9389</v>
      </c>
      <c r="C1388" s="31" t="s">
        <v>12220</v>
      </c>
      <c r="D1388" s="31" t="s">
        <v>9348</v>
      </c>
      <c r="E1388" s="31"/>
      <c r="F1388" s="31"/>
      <c r="G1388" s="31"/>
      <c r="H1388" s="32"/>
      <c r="I1388" s="31" t="s">
        <v>9399</v>
      </c>
      <c r="J1388" s="31" t="s">
        <v>3598</v>
      </c>
      <c r="K1388" s="31" t="s">
        <v>10342</v>
      </c>
      <c r="L1388" s="33" t="b">
        <v>0</v>
      </c>
      <c r="M1388" s="34">
        <v>44709.575288506901</v>
      </c>
      <c r="N1388" s="31" t="s">
        <v>9369</v>
      </c>
      <c r="O1388" s="1" t="s">
        <v>7745</v>
      </c>
    </row>
    <row r="1389" spans="1:15" x14ac:dyDescent="0.25">
      <c r="A1389" s="31" t="s">
        <v>12221</v>
      </c>
      <c r="B1389" s="31" t="s">
        <v>9389</v>
      </c>
      <c r="C1389" s="31" t="s">
        <v>12222</v>
      </c>
      <c r="D1389" s="31" t="s">
        <v>9348</v>
      </c>
      <c r="E1389" s="31"/>
      <c r="F1389" s="31"/>
      <c r="G1389" s="31"/>
      <c r="H1389" s="32"/>
      <c r="I1389" s="31" t="s">
        <v>9399</v>
      </c>
      <c r="J1389" s="31" t="s">
        <v>3598</v>
      </c>
      <c r="K1389" s="31" t="s">
        <v>10342</v>
      </c>
      <c r="L1389" s="33" t="b">
        <v>0</v>
      </c>
      <c r="M1389" s="34">
        <v>44709.5749013889</v>
      </c>
      <c r="N1389" s="31" t="s">
        <v>9369</v>
      </c>
      <c r="O1389" s="1" t="s">
        <v>14147</v>
      </c>
    </row>
    <row r="1390" spans="1:15" x14ac:dyDescent="0.25">
      <c r="A1390" s="31" t="s">
        <v>12223</v>
      </c>
      <c r="B1390" s="31" t="s">
        <v>9394</v>
      </c>
      <c r="C1390" s="31" t="s">
        <v>12224</v>
      </c>
      <c r="D1390" s="31" t="s">
        <v>9348</v>
      </c>
      <c r="E1390" s="31"/>
      <c r="F1390" s="31"/>
      <c r="G1390" s="31"/>
      <c r="H1390" s="32"/>
      <c r="I1390" s="31" t="s">
        <v>9405</v>
      </c>
      <c r="J1390" s="31" t="s">
        <v>3598</v>
      </c>
      <c r="K1390" s="31" t="s">
        <v>9529</v>
      </c>
      <c r="L1390" s="33" t="b">
        <v>0</v>
      </c>
      <c r="M1390" s="34">
        <v>44704.642416747702</v>
      </c>
      <c r="N1390" s="31" t="s">
        <v>9369</v>
      </c>
      <c r="O1390" s="1" t="s">
        <v>7875</v>
      </c>
    </row>
    <row r="1391" spans="1:15" x14ac:dyDescent="0.25">
      <c r="A1391" s="31" t="s">
        <v>12225</v>
      </c>
      <c r="B1391" s="31" t="s">
        <v>9385</v>
      </c>
      <c r="C1391" s="31" t="s">
        <v>12226</v>
      </c>
      <c r="D1391" s="31" t="s">
        <v>9344</v>
      </c>
      <c r="E1391" s="31" t="s">
        <v>37</v>
      </c>
      <c r="F1391" s="31"/>
      <c r="G1391" s="31"/>
      <c r="H1391" s="32">
        <v>60</v>
      </c>
      <c r="I1391" s="31" t="s">
        <v>9382</v>
      </c>
      <c r="J1391" s="31" t="s">
        <v>3801</v>
      </c>
      <c r="K1391" s="31" t="s">
        <v>10252</v>
      </c>
      <c r="L1391" s="33" t="b">
        <v>0</v>
      </c>
      <c r="M1391" s="34">
        <v>44765.387263541699</v>
      </c>
      <c r="N1391" s="31" t="s">
        <v>39</v>
      </c>
      <c r="O1391" s="1" t="s">
        <v>5345</v>
      </c>
    </row>
    <row r="1392" spans="1:15" x14ac:dyDescent="0.25">
      <c r="A1392" s="31" t="s">
        <v>12227</v>
      </c>
      <c r="B1392" s="31" t="s">
        <v>9385</v>
      </c>
      <c r="C1392" s="31" t="s">
        <v>12228</v>
      </c>
      <c r="D1392" s="31" t="s">
        <v>9344</v>
      </c>
      <c r="E1392" s="31" t="s">
        <v>37</v>
      </c>
      <c r="F1392" s="31"/>
      <c r="G1392" s="31"/>
      <c r="H1392" s="32">
        <v>60</v>
      </c>
      <c r="I1392" s="31" t="s">
        <v>9446</v>
      </c>
      <c r="J1392" s="31" t="s">
        <v>3801</v>
      </c>
      <c r="K1392" s="31" t="s">
        <v>9373</v>
      </c>
      <c r="L1392" s="33" t="b">
        <v>0</v>
      </c>
      <c r="M1392" s="34">
        <v>44715.697895833298</v>
      </c>
      <c r="N1392" s="31" t="s">
        <v>39</v>
      </c>
      <c r="O1392" s="1" t="s">
        <v>6491</v>
      </c>
    </row>
    <row r="1393" spans="1:15" x14ac:dyDescent="0.25">
      <c r="A1393" s="31" t="s">
        <v>12229</v>
      </c>
      <c r="B1393" s="31" t="s">
        <v>9394</v>
      </c>
      <c r="C1393" s="31" t="s">
        <v>12230</v>
      </c>
      <c r="D1393" s="31" t="s">
        <v>9348</v>
      </c>
      <c r="E1393" s="31"/>
      <c r="F1393" s="31"/>
      <c r="G1393" s="31"/>
      <c r="H1393" s="32"/>
      <c r="I1393" s="31" t="s">
        <v>9405</v>
      </c>
      <c r="J1393" s="31" t="s">
        <v>3598</v>
      </c>
      <c r="K1393" s="31" t="s">
        <v>9529</v>
      </c>
      <c r="L1393" s="33" t="b">
        <v>0</v>
      </c>
      <c r="M1393" s="34">
        <v>44704.642890775503</v>
      </c>
      <c r="N1393" s="31" t="s">
        <v>9369</v>
      </c>
      <c r="O1393" s="1" t="s">
        <v>4882</v>
      </c>
    </row>
    <row r="1394" spans="1:15" x14ac:dyDescent="0.25">
      <c r="A1394" s="31" t="s">
        <v>12231</v>
      </c>
      <c r="B1394" s="31" t="s">
        <v>9394</v>
      </c>
      <c r="C1394" s="31" t="s">
        <v>12232</v>
      </c>
      <c r="D1394" s="31" t="s">
        <v>9348</v>
      </c>
      <c r="E1394" s="31"/>
      <c r="F1394" s="31"/>
      <c r="G1394" s="31"/>
      <c r="H1394" s="32"/>
      <c r="I1394" s="31" t="s">
        <v>9405</v>
      </c>
      <c r="J1394" s="31" t="s">
        <v>3598</v>
      </c>
      <c r="K1394" s="31" t="s">
        <v>9469</v>
      </c>
      <c r="L1394" s="33" t="b">
        <v>0</v>
      </c>
      <c r="M1394" s="34">
        <v>44704.5764080671</v>
      </c>
      <c r="N1394" s="31" t="s">
        <v>9369</v>
      </c>
      <c r="O1394" s="1" t="s">
        <v>4764</v>
      </c>
    </row>
    <row r="1395" spans="1:15" x14ac:dyDescent="0.25">
      <c r="A1395" s="31" t="s">
        <v>12233</v>
      </c>
      <c r="B1395" s="31" t="s">
        <v>12234</v>
      </c>
      <c r="C1395" s="31" t="s">
        <v>5540</v>
      </c>
      <c r="D1395" s="31" t="s">
        <v>9381</v>
      </c>
      <c r="E1395" s="31"/>
      <c r="F1395" s="31"/>
      <c r="G1395" s="31"/>
      <c r="H1395" s="32"/>
      <c r="I1395" s="31"/>
      <c r="J1395" s="31"/>
      <c r="K1395" s="31"/>
      <c r="L1395" s="33" t="b">
        <v>0</v>
      </c>
      <c r="M1395" s="34">
        <v>45052.656779016201</v>
      </c>
      <c r="N1395" s="31" t="s">
        <v>39</v>
      </c>
      <c r="O1395" s="1" t="s">
        <v>5539</v>
      </c>
    </row>
    <row r="1396" spans="1:15" x14ac:dyDescent="0.25">
      <c r="A1396" s="31" t="s">
        <v>12235</v>
      </c>
      <c r="B1396" s="31" t="s">
        <v>9394</v>
      </c>
      <c r="C1396" s="31" t="s">
        <v>12236</v>
      </c>
      <c r="D1396" s="31" t="s">
        <v>9348</v>
      </c>
      <c r="E1396" s="31"/>
      <c r="F1396" s="31"/>
      <c r="G1396" s="31"/>
      <c r="H1396" s="32"/>
      <c r="I1396" s="31" t="s">
        <v>9405</v>
      </c>
      <c r="J1396" s="31" t="s">
        <v>3598</v>
      </c>
      <c r="K1396" s="31" t="s">
        <v>9529</v>
      </c>
      <c r="L1396" s="33" t="b">
        <v>0</v>
      </c>
      <c r="M1396" s="34">
        <v>44704.6239381134</v>
      </c>
      <c r="N1396" s="31" t="s">
        <v>9369</v>
      </c>
      <c r="O1396" s="1" t="s">
        <v>14148</v>
      </c>
    </row>
    <row r="1397" spans="1:15" x14ac:dyDescent="0.25">
      <c r="A1397" s="31" t="s">
        <v>12237</v>
      </c>
      <c r="B1397" s="31" t="s">
        <v>9394</v>
      </c>
      <c r="C1397" s="31" t="s">
        <v>12238</v>
      </c>
      <c r="D1397" s="31" t="s">
        <v>10182</v>
      </c>
      <c r="E1397" s="31"/>
      <c r="F1397" s="31"/>
      <c r="G1397" s="31"/>
      <c r="H1397" s="32"/>
      <c r="I1397" s="31" t="s">
        <v>9405</v>
      </c>
      <c r="J1397" s="31" t="s">
        <v>3598</v>
      </c>
      <c r="K1397" s="31" t="s">
        <v>10420</v>
      </c>
      <c r="L1397" s="33" t="b">
        <v>0</v>
      </c>
      <c r="M1397" s="34">
        <v>44705.597484143502</v>
      </c>
      <c r="N1397" s="31" t="s">
        <v>9369</v>
      </c>
      <c r="O1397" s="1" t="s">
        <v>4476</v>
      </c>
    </row>
    <row r="1398" spans="1:15" x14ac:dyDescent="0.25">
      <c r="A1398" s="31" t="s">
        <v>12239</v>
      </c>
      <c r="B1398" s="31" t="s">
        <v>9394</v>
      </c>
      <c r="C1398" s="31" t="s">
        <v>12240</v>
      </c>
      <c r="D1398" s="31" t="s">
        <v>9348</v>
      </c>
      <c r="E1398" s="31"/>
      <c r="F1398" s="31"/>
      <c r="G1398" s="31"/>
      <c r="H1398" s="32"/>
      <c r="I1398" s="31" t="s">
        <v>9391</v>
      </c>
      <c r="J1398" s="31" t="s">
        <v>3598</v>
      </c>
      <c r="K1398" s="31" t="s">
        <v>9396</v>
      </c>
      <c r="L1398" s="33" t="b">
        <v>0</v>
      </c>
      <c r="M1398" s="34">
        <v>44707.488209988398</v>
      </c>
      <c r="N1398" s="31" t="s">
        <v>9369</v>
      </c>
      <c r="O1398" s="1" t="s">
        <v>5693</v>
      </c>
    </row>
    <row r="1399" spans="1:15" ht="21" x14ac:dyDescent="0.25">
      <c r="A1399" s="31" t="s">
        <v>12241</v>
      </c>
      <c r="B1399" s="31" t="s">
        <v>9394</v>
      </c>
      <c r="C1399" s="35" t="s">
        <v>12242</v>
      </c>
      <c r="D1399" s="31" t="s">
        <v>9348</v>
      </c>
      <c r="E1399" s="31"/>
      <c r="F1399" s="31"/>
      <c r="G1399" s="31"/>
      <c r="H1399" s="32"/>
      <c r="I1399" s="31" t="s">
        <v>9405</v>
      </c>
      <c r="J1399" s="31" t="s">
        <v>3598</v>
      </c>
      <c r="K1399" s="31" t="s">
        <v>9469</v>
      </c>
      <c r="L1399" s="33" t="b">
        <v>0</v>
      </c>
      <c r="M1399" s="34">
        <v>44704.574391701397</v>
      </c>
      <c r="N1399" s="31" t="s">
        <v>9369</v>
      </c>
      <c r="O1399" s="1" t="s">
        <v>5743</v>
      </c>
    </row>
    <row r="1400" spans="1:15" ht="21" x14ac:dyDescent="0.25">
      <c r="A1400" s="31" t="s">
        <v>12243</v>
      </c>
      <c r="B1400" s="31" t="s">
        <v>9394</v>
      </c>
      <c r="C1400" s="35" t="s">
        <v>12244</v>
      </c>
      <c r="D1400" s="31" t="s">
        <v>9348</v>
      </c>
      <c r="E1400" s="31"/>
      <c r="F1400" s="31"/>
      <c r="G1400" s="31"/>
      <c r="H1400" s="32"/>
      <c r="I1400" s="31" t="s">
        <v>9405</v>
      </c>
      <c r="J1400" s="31" t="s">
        <v>3598</v>
      </c>
      <c r="K1400" s="31" t="s">
        <v>9469</v>
      </c>
      <c r="L1400" s="33" t="b">
        <v>0</v>
      </c>
      <c r="M1400" s="34">
        <v>44704.574779050898</v>
      </c>
      <c r="N1400" s="31" t="s">
        <v>9369</v>
      </c>
      <c r="O1400" s="1" t="s">
        <v>14149</v>
      </c>
    </row>
    <row r="1401" spans="1:15" x14ac:dyDescent="0.25">
      <c r="A1401" s="31" t="s">
        <v>12245</v>
      </c>
      <c r="B1401" s="31" t="s">
        <v>9385</v>
      </c>
      <c r="C1401" s="31" t="s">
        <v>12246</v>
      </c>
      <c r="D1401" s="31" t="s">
        <v>9344</v>
      </c>
      <c r="E1401" s="31" t="s">
        <v>37</v>
      </c>
      <c r="F1401" s="31"/>
      <c r="G1401" s="31"/>
      <c r="H1401" s="32">
        <v>60</v>
      </c>
      <c r="I1401" s="31" t="s">
        <v>9382</v>
      </c>
      <c r="J1401" s="31" t="s">
        <v>3801</v>
      </c>
      <c r="K1401" s="31" t="s">
        <v>9462</v>
      </c>
      <c r="L1401" s="33" t="b">
        <v>0</v>
      </c>
      <c r="M1401" s="34">
        <v>44769.478171215298</v>
      </c>
      <c r="N1401" s="31" t="s">
        <v>39</v>
      </c>
      <c r="O1401" s="1" t="s">
        <v>5671</v>
      </c>
    </row>
    <row r="1402" spans="1:15" x14ac:dyDescent="0.25">
      <c r="A1402" s="31" t="s">
        <v>12247</v>
      </c>
      <c r="B1402" s="31" t="s">
        <v>9385</v>
      </c>
      <c r="C1402" s="31" t="s">
        <v>12248</v>
      </c>
      <c r="D1402" s="31" t="s">
        <v>9344</v>
      </c>
      <c r="E1402" s="31" t="s">
        <v>37</v>
      </c>
      <c r="F1402" s="31"/>
      <c r="G1402" s="31"/>
      <c r="H1402" s="32">
        <v>60</v>
      </c>
      <c r="I1402" s="31" t="s">
        <v>9377</v>
      </c>
      <c r="J1402" s="31" t="s">
        <v>3801</v>
      </c>
      <c r="K1402" s="31" t="s">
        <v>9387</v>
      </c>
      <c r="L1402" s="33" t="b">
        <v>0</v>
      </c>
      <c r="M1402" s="34">
        <v>44719.788454282403</v>
      </c>
      <c r="N1402" s="31" t="s">
        <v>39</v>
      </c>
      <c r="O1402" s="1" t="s">
        <v>14150</v>
      </c>
    </row>
    <row r="1403" spans="1:15" x14ac:dyDescent="0.25">
      <c r="A1403" s="31" t="s">
        <v>12249</v>
      </c>
      <c r="B1403" s="31" t="s">
        <v>9385</v>
      </c>
      <c r="C1403" s="31" t="s">
        <v>12250</v>
      </c>
      <c r="D1403" s="31" t="s">
        <v>9344</v>
      </c>
      <c r="E1403" s="31" t="s">
        <v>37</v>
      </c>
      <c r="F1403" s="31"/>
      <c r="G1403" s="31"/>
      <c r="H1403" s="32">
        <v>60</v>
      </c>
      <c r="I1403" s="31" t="s">
        <v>9361</v>
      </c>
      <c r="J1403" s="31" t="s">
        <v>3801</v>
      </c>
      <c r="K1403" s="31" t="s">
        <v>9387</v>
      </c>
      <c r="L1403" s="33" t="b">
        <v>0</v>
      </c>
      <c r="M1403" s="34">
        <v>44719.783452546297</v>
      </c>
      <c r="N1403" s="31" t="s">
        <v>39</v>
      </c>
      <c r="O1403" s="1" t="s">
        <v>4441</v>
      </c>
    </row>
    <row r="1404" spans="1:15" x14ac:dyDescent="0.25">
      <c r="A1404" s="31" t="s">
        <v>12251</v>
      </c>
      <c r="B1404" s="31" t="s">
        <v>9371</v>
      </c>
      <c r="C1404" s="31" t="s">
        <v>12252</v>
      </c>
      <c r="D1404" s="31" t="s">
        <v>9344</v>
      </c>
      <c r="E1404" s="31" t="s">
        <v>37</v>
      </c>
      <c r="F1404" s="31"/>
      <c r="G1404" s="31"/>
      <c r="H1404" s="32">
        <v>60</v>
      </c>
      <c r="I1404" s="31" t="s">
        <v>9361</v>
      </c>
      <c r="J1404" s="31" t="s">
        <v>3801</v>
      </c>
      <c r="K1404" s="31" t="s">
        <v>9387</v>
      </c>
      <c r="L1404" s="33" t="b">
        <v>0</v>
      </c>
      <c r="M1404" s="34">
        <v>44749.631634687503</v>
      </c>
      <c r="N1404" s="31" t="s">
        <v>39</v>
      </c>
      <c r="O1404" s="1" t="s">
        <v>14151</v>
      </c>
    </row>
    <row r="1405" spans="1:15" x14ac:dyDescent="0.25">
      <c r="A1405" s="31" t="s">
        <v>12253</v>
      </c>
      <c r="B1405" s="31" t="s">
        <v>9385</v>
      </c>
      <c r="C1405" s="31" t="s">
        <v>12254</v>
      </c>
      <c r="D1405" s="31" t="s">
        <v>9344</v>
      </c>
      <c r="E1405" s="31" t="s">
        <v>37</v>
      </c>
      <c r="F1405" s="31"/>
      <c r="G1405" s="31"/>
      <c r="H1405" s="32">
        <v>60</v>
      </c>
      <c r="I1405" s="31" t="s">
        <v>9382</v>
      </c>
      <c r="J1405" s="31" t="s">
        <v>3801</v>
      </c>
      <c r="K1405" s="31" t="s">
        <v>9841</v>
      </c>
      <c r="L1405" s="33" t="b">
        <v>0</v>
      </c>
      <c r="M1405" s="34">
        <v>44749.654956562503</v>
      </c>
      <c r="N1405" s="31" t="s">
        <v>39</v>
      </c>
      <c r="O1405" s="1" t="s">
        <v>5978</v>
      </c>
    </row>
    <row r="1406" spans="1:15" x14ac:dyDescent="0.25">
      <c r="A1406" s="31" t="s">
        <v>12255</v>
      </c>
      <c r="B1406" s="31" t="s">
        <v>9394</v>
      </c>
      <c r="C1406" s="31" t="s">
        <v>12256</v>
      </c>
      <c r="D1406" s="31" t="s">
        <v>9348</v>
      </c>
      <c r="E1406" s="31"/>
      <c r="F1406" s="31"/>
      <c r="G1406" s="31"/>
      <c r="H1406" s="32"/>
      <c r="I1406" s="31" t="s">
        <v>9399</v>
      </c>
      <c r="J1406" s="31" t="s">
        <v>3598</v>
      </c>
      <c r="K1406" s="31" t="s">
        <v>9400</v>
      </c>
      <c r="L1406" s="33" t="b">
        <v>0</v>
      </c>
      <c r="M1406" s="34">
        <v>44707.636824386602</v>
      </c>
      <c r="N1406" s="31" t="s">
        <v>9369</v>
      </c>
      <c r="O1406" s="1" t="s">
        <v>4641</v>
      </c>
    </row>
    <row r="1407" spans="1:15" x14ac:dyDescent="0.25">
      <c r="A1407" s="31" t="s">
        <v>12257</v>
      </c>
      <c r="B1407" s="31" t="s">
        <v>9389</v>
      </c>
      <c r="C1407" s="31" t="s">
        <v>12258</v>
      </c>
      <c r="D1407" s="31" t="s">
        <v>9348</v>
      </c>
      <c r="E1407" s="31"/>
      <c r="F1407" s="31"/>
      <c r="G1407" s="31"/>
      <c r="H1407" s="32"/>
      <c r="I1407" s="31" t="s">
        <v>9405</v>
      </c>
      <c r="J1407" s="31" t="s">
        <v>3598</v>
      </c>
      <c r="K1407" s="31" t="s">
        <v>10185</v>
      </c>
      <c r="L1407" s="33" t="b">
        <v>0</v>
      </c>
      <c r="M1407" s="34">
        <v>44705.604966666702</v>
      </c>
      <c r="N1407" s="31" t="s">
        <v>9369</v>
      </c>
      <c r="O1407" s="1" t="s">
        <v>14152</v>
      </c>
    </row>
    <row r="1408" spans="1:15" x14ac:dyDescent="0.25">
      <c r="A1408" s="31" t="s">
        <v>12259</v>
      </c>
      <c r="B1408" s="31" t="s">
        <v>9389</v>
      </c>
      <c r="C1408" s="31" t="s">
        <v>12260</v>
      </c>
      <c r="D1408" s="31" t="s">
        <v>9348</v>
      </c>
      <c r="E1408" s="31"/>
      <c r="F1408" s="31"/>
      <c r="G1408" s="31"/>
      <c r="H1408" s="32"/>
      <c r="I1408" s="31" t="s">
        <v>9405</v>
      </c>
      <c r="J1408" s="31" t="s">
        <v>3598</v>
      </c>
      <c r="K1408" s="31" t="s">
        <v>10185</v>
      </c>
      <c r="L1408" s="33" t="b">
        <v>0</v>
      </c>
      <c r="M1408" s="34">
        <v>44705.605157210703</v>
      </c>
      <c r="N1408" s="31" t="s">
        <v>9369</v>
      </c>
      <c r="O1408" s="1" t="s">
        <v>7976</v>
      </c>
    </row>
    <row r="1409" spans="1:15" x14ac:dyDescent="0.25">
      <c r="A1409" s="31" t="s">
        <v>12261</v>
      </c>
      <c r="B1409" s="31" t="s">
        <v>9389</v>
      </c>
      <c r="C1409" s="31" t="s">
        <v>12262</v>
      </c>
      <c r="D1409" s="31" t="s">
        <v>9348</v>
      </c>
      <c r="E1409" s="31"/>
      <c r="F1409" s="31"/>
      <c r="G1409" s="31"/>
      <c r="H1409" s="32"/>
      <c r="I1409" s="31" t="s">
        <v>9405</v>
      </c>
      <c r="J1409" s="31" t="s">
        <v>3598</v>
      </c>
      <c r="K1409" s="31" t="s">
        <v>10185</v>
      </c>
      <c r="L1409" s="33" t="b">
        <v>0</v>
      </c>
      <c r="M1409" s="34">
        <v>44705.605358252302</v>
      </c>
      <c r="N1409" s="31" t="s">
        <v>9369</v>
      </c>
      <c r="O1409" s="1" t="s">
        <v>14153</v>
      </c>
    </row>
    <row r="1410" spans="1:15" x14ac:dyDescent="0.25">
      <c r="A1410" s="31" t="s">
        <v>12263</v>
      </c>
      <c r="B1410" s="31" t="s">
        <v>9389</v>
      </c>
      <c r="C1410" s="31" t="s">
        <v>12264</v>
      </c>
      <c r="D1410" s="31" t="s">
        <v>9348</v>
      </c>
      <c r="E1410" s="31"/>
      <c r="F1410" s="31"/>
      <c r="G1410" s="31"/>
      <c r="H1410" s="32"/>
      <c r="I1410" s="31" t="s">
        <v>9391</v>
      </c>
      <c r="J1410" s="31" t="s">
        <v>3598</v>
      </c>
      <c r="K1410" s="31" t="s">
        <v>9443</v>
      </c>
      <c r="L1410" s="33" t="b">
        <v>0</v>
      </c>
      <c r="M1410" s="34">
        <v>44707.422903043996</v>
      </c>
      <c r="N1410" s="31" t="s">
        <v>9369</v>
      </c>
      <c r="O1410" s="1" t="s">
        <v>14154</v>
      </c>
    </row>
    <row r="1411" spans="1:15" x14ac:dyDescent="0.25">
      <c r="A1411" s="31" t="s">
        <v>12265</v>
      </c>
      <c r="B1411" s="31" t="s">
        <v>9385</v>
      </c>
      <c r="C1411" s="31" t="s">
        <v>12266</v>
      </c>
      <c r="D1411" s="31" t="s">
        <v>9344</v>
      </c>
      <c r="E1411" s="31" t="s">
        <v>37</v>
      </c>
      <c r="F1411" s="31"/>
      <c r="G1411" s="31"/>
      <c r="H1411" s="32">
        <v>60</v>
      </c>
      <c r="I1411" s="31" t="s">
        <v>9382</v>
      </c>
      <c r="J1411" s="31" t="s">
        <v>3801</v>
      </c>
      <c r="K1411" s="31" t="s">
        <v>9462</v>
      </c>
      <c r="L1411" s="33" t="b">
        <v>0</v>
      </c>
      <c r="M1411" s="34">
        <v>44749.6110885417</v>
      </c>
      <c r="N1411" s="31" t="s">
        <v>39</v>
      </c>
      <c r="O1411" s="1" t="s">
        <v>8076</v>
      </c>
    </row>
    <row r="1412" spans="1:15" x14ac:dyDescent="0.25">
      <c r="A1412" s="31" t="s">
        <v>12267</v>
      </c>
      <c r="B1412" s="31" t="s">
        <v>9385</v>
      </c>
      <c r="C1412" s="31" t="s">
        <v>12268</v>
      </c>
      <c r="D1412" s="31" t="s">
        <v>9344</v>
      </c>
      <c r="E1412" s="31" t="s">
        <v>37</v>
      </c>
      <c r="F1412" s="31"/>
      <c r="G1412" s="31"/>
      <c r="H1412" s="32">
        <v>60</v>
      </c>
      <c r="I1412" s="31" t="s">
        <v>9361</v>
      </c>
      <c r="J1412" s="31" t="s">
        <v>3801</v>
      </c>
      <c r="K1412" s="31" t="s">
        <v>9387</v>
      </c>
      <c r="L1412" s="33" t="b">
        <v>0</v>
      </c>
      <c r="M1412" s="34">
        <v>44719.784914432901</v>
      </c>
      <c r="N1412" s="31" t="s">
        <v>39</v>
      </c>
      <c r="O1412" s="1" t="s">
        <v>4457</v>
      </c>
    </row>
    <row r="1413" spans="1:15" x14ac:dyDescent="0.25">
      <c r="A1413" s="31" t="s">
        <v>12269</v>
      </c>
      <c r="B1413" s="31" t="s">
        <v>9394</v>
      </c>
      <c r="C1413" s="31" t="s">
        <v>12270</v>
      </c>
      <c r="D1413" s="31" t="s">
        <v>10182</v>
      </c>
      <c r="E1413" s="31"/>
      <c r="F1413" s="31"/>
      <c r="G1413" s="31"/>
      <c r="H1413" s="32"/>
      <c r="I1413" s="31" t="s">
        <v>9405</v>
      </c>
      <c r="J1413" s="31" t="s">
        <v>3598</v>
      </c>
      <c r="K1413" s="31" t="s">
        <v>10420</v>
      </c>
      <c r="L1413" s="33" t="b">
        <v>0</v>
      </c>
      <c r="M1413" s="34">
        <v>44705.597872916704</v>
      </c>
      <c r="N1413" s="31" t="s">
        <v>9369</v>
      </c>
      <c r="O1413" s="1" t="s">
        <v>7789</v>
      </c>
    </row>
    <row r="1414" spans="1:15" x14ac:dyDescent="0.25">
      <c r="A1414" s="31" t="s">
        <v>12271</v>
      </c>
      <c r="B1414" s="31" t="s">
        <v>9419</v>
      </c>
      <c r="C1414" s="31" t="s">
        <v>12272</v>
      </c>
      <c r="D1414" s="31" t="s">
        <v>9344</v>
      </c>
      <c r="E1414" s="31" t="s">
        <v>37</v>
      </c>
      <c r="F1414" s="31"/>
      <c r="G1414" s="31"/>
      <c r="H1414" s="32">
        <v>60</v>
      </c>
      <c r="I1414" s="31" t="s">
        <v>9382</v>
      </c>
      <c r="J1414" s="31" t="s">
        <v>3801</v>
      </c>
      <c r="K1414" s="31" t="s">
        <v>10122</v>
      </c>
      <c r="L1414" s="33" t="b">
        <v>0</v>
      </c>
      <c r="M1414" s="34">
        <v>44719.561930173601</v>
      </c>
      <c r="N1414" s="31" t="s">
        <v>39</v>
      </c>
      <c r="O1414" s="1" t="s">
        <v>6807</v>
      </c>
    </row>
    <row r="1415" spans="1:15" x14ac:dyDescent="0.25">
      <c r="A1415" s="31" t="s">
        <v>12273</v>
      </c>
      <c r="B1415" s="31" t="s">
        <v>9385</v>
      </c>
      <c r="C1415" s="31" t="s">
        <v>12274</v>
      </c>
      <c r="D1415" s="31" t="s">
        <v>9344</v>
      </c>
      <c r="E1415" s="31" t="s">
        <v>37</v>
      </c>
      <c r="F1415" s="31"/>
      <c r="G1415" s="31"/>
      <c r="H1415" s="32">
        <v>60</v>
      </c>
      <c r="I1415" s="31" t="s">
        <v>9361</v>
      </c>
      <c r="J1415" s="31" t="s">
        <v>3801</v>
      </c>
      <c r="K1415" s="31" t="s">
        <v>9387</v>
      </c>
      <c r="L1415" s="33" t="b">
        <v>0</v>
      </c>
      <c r="M1415" s="34">
        <v>44749.6847019329</v>
      </c>
      <c r="N1415" s="31" t="s">
        <v>39</v>
      </c>
      <c r="O1415" s="1" t="s">
        <v>14155</v>
      </c>
    </row>
    <row r="1416" spans="1:15" x14ac:dyDescent="0.25">
      <c r="A1416" s="31" t="s">
        <v>12275</v>
      </c>
      <c r="B1416" s="31" t="s">
        <v>9385</v>
      </c>
      <c r="C1416" s="31" t="s">
        <v>12276</v>
      </c>
      <c r="D1416" s="31" t="s">
        <v>9344</v>
      </c>
      <c r="E1416" s="31" t="s">
        <v>37</v>
      </c>
      <c r="F1416" s="31"/>
      <c r="G1416" s="31"/>
      <c r="H1416" s="32">
        <v>60</v>
      </c>
      <c r="I1416" s="31" t="s">
        <v>9382</v>
      </c>
      <c r="J1416" s="31" t="s">
        <v>3801</v>
      </c>
      <c r="K1416" s="31" t="s">
        <v>9841</v>
      </c>
      <c r="L1416" s="33" t="b">
        <v>0</v>
      </c>
      <c r="M1416" s="34">
        <v>44750.493695023099</v>
      </c>
      <c r="N1416" s="31" t="s">
        <v>39</v>
      </c>
      <c r="O1416" s="1" t="s">
        <v>14156</v>
      </c>
    </row>
    <row r="1417" spans="1:15" x14ac:dyDescent="0.25">
      <c r="A1417" s="31" t="s">
        <v>12277</v>
      </c>
      <c r="B1417" s="31" t="s">
        <v>9394</v>
      </c>
      <c r="C1417" s="31" t="s">
        <v>12278</v>
      </c>
      <c r="D1417" s="31" t="s">
        <v>9348</v>
      </c>
      <c r="E1417" s="31"/>
      <c r="F1417" s="31"/>
      <c r="G1417" s="31"/>
      <c r="H1417" s="32"/>
      <c r="I1417" s="31" t="s">
        <v>9405</v>
      </c>
      <c r="J1417" s="31" t="s">
        <v>3598</v>
      </c>
      <c r="K1417" s="31" t="s">
        <v>9529</v>
      </c>
      <c r="L1417" s="33" t="b">
        <v>0</v>
      </c>
      <c r="M1417" s="34">
        <v>44704.612442048601</v>
      </c>
      <c r="N1417" s="31" t="s">
        <v>9369</v>
      </c>
      <c r="O1417" s="1" t="s">
        <v>14157</v>
      </c>
    </row>
    <row r="1418" spans="1:15" x14ac:dyDescent="0.25">
      <c r="A1418" s="31" t="s">
        <v>12279</v>
      </c>
      <c r="B1418" s="31" t="s">
        <v>9394</v>
      </c>
      <c r="C1418" s="31" t="s">
        <v>12280</v>
      </c>
      <c r="D1418" s="31" t="s">
        <v>9348</v>
      </c>
      <c r="E1418" s="31"/>
      <c r="F1418" s="31"/>
      <c r="G1418" s="31"/>
      <c r="H1418" s="32"/>
      <c r="I1418" s="31" t="s">
        <v>9399</v>
      </c>
      <c r="J1418" s="31" t="s">
        <v>3598</v>
      </c>
      <c r="K1418" s="31" t="s">
        <v>9523</v>
      </c>
      <c r="L1418" s="33" t="b">
        <v>0</v>
      </c>
      <c r="M1418" s="34">
        <v>44704.657034062497</v>
      </c>
      <c r="N1418" s="31" t="s">
        <v>9369</v>
      </c>
      <c r="O1418" s="1" t="s">
        <v>4690</v>
      </c>
    </row>
    <row r="1419" spans="1:15" x14ac:dyDescent="0.25">
      <c r="A1419" s="31" t="s">
        <v>12281</v>
      </c>
      <c r="B1419" s="31" t="s">
        <v>9394</v>
      </c>
      <c r="C1419" s="31" t="s">
        <v>12282</v>
      </c>
      <c r="D1419" s="31" t="s">
        <v>9348</v>
      </c>
      <c r="E1419" s="31"/>
      <c r="F1419" s="31"/>
      <c r="G1419" s="31"/>
      <c r="H1419" s="32"/>
      <c r="I1419" s="31" t="s">
        <v>9399</v>
      </c>
      <c r="J1419" s="31" t="s">
        <v>3598</v>
      </c>
      <c r="K1419" s="31" t="s">
        <v>12283</v>
      </c>
      <c r="L1419" s="33" t="b">
        <v>0</v>
      </c>
      <c r="M1419" s="34">
        <v>44733.578905358801</v>
      </c>
      <c r="N1419" s="31" t="s">
        <v>9369</v>
      </c>
      <c r="O1419" s="1" t="s">
        <v>4536</v>
      </c>
    </row>
    <row r="1420" spans="1:15" x14ac:dyDescent="0.25">
      <c r="A1420" s="31" t="s">
        <v>12284</v>
      </c>
      <c r="B1420" s="31" t="s">
        <v>9394</v>
      </c>
      <c r="C1420" s="31" t="s">
        <v>12285</v>
      </c>
      <c r="D1420" s="31" t="s">
        <v>9348</v>
      </c>
      <c r="E1420" s="31"/>
      <c r="F1420" s="31"/>
      <c r="G1420" s="31"/>
      <c r="H1420" s="32"/>
      <c r="I1420" s="31" t="s">
        <v>9399</v>
      </c>
      <c r="J1420" s="31" t="s">
        <v>3598</v>
      </c>
      <c r="K1420" s="31" t="s">
        <v>12283</v>
      </c>
      <c r="L1420" s="33" t="b">
        <v>0</v>
      </c>
      <c r="M1420" s="34">
        <v>44728.460762997704</v>
      </c>
      <c r="N1420" s="31" t="s">
        <v>9369</v>
      </c>
      <c r="O1420" s="1" t="s">
        <v>6354</v>
      </c>
    </row>
    <row r="1421" spans="1:15" x14ac:dyDescent="0.25">
      <c r="A1421" s="31" t="s">
        <v>12286</v>
      </c>
      <c r="B1421" s="31" t="s">
        <v>9394</v>
      </c>
      <c r="C1421" s="31" t="s">
        <v>12287</v>
      </c>
      <c r="D1421" s="31" t="s">
        <v>9348</v>
      </c>
      <c r="E1421" s="31"/>
      <c r="F1421" s="31"/>
      <c r="G1421" s="31"/>
      <c r="H1421" s="32"/>
      <c r="I1421" s="31" t="s">
        <v>9405</v>
      </c>
      <c r="J1421" s="31" t="s">
        <v>3598</v>
      </c>
      <c r="K1421" s="31" t="s">
        <v>9469</v>
      </c>
      <c r="L1421" s="33" t="b">
        <v>0</v>
      </c>
      <c r="M1421" s="34">
        <v>44704.576002777801</v>
      </c>
      <c r="N1421" s="31" t="s">
        <v>9369</v>
      </c>
      <c r="O1421" s="1" t="s">
        <v>4752</v>
      </c>
    </row>
    <row r="1422" spans="1:15" x14ac:dyDescent="0.25">
      <c r="A1422" s="31" t="s">
        <v>12288</v>
      </c>
      <c r="B1422" s="31" t="s">
        <v>9394</v>
      </c>
      <c r="C1422" s="31" t="s">
        <v>12289</v>
      </c>
      <c r="D1422" s="31" t="s">
        <v>9348</v>
      </c>
      <c r="E1422" s="31"/>
      <c r="F1422" s="31"/>
      <c r="G1422" s="31"/>
      <c r="H1422" s="32"/>
      <c r="I1422" s="31" t="s">
        <v>9391</v>
      </c>
      <c r="J1422" s="31" t="s">
        <v>3598</v>
      </c>
      <c r="K1422" s="31" t="s">
        <v>9466</v>
      </c>
      <c r="L1422" s="33" t="b">
        <v>0</v>
      </c>
      <c r="M1422" s="34">
        <v>44707.341625775502</v>
      </c>
      <c r="N1422" s="31" t="s">
        <v>9369</v>
      </c>
      <c r="O1422" s="1" t="s">
        <v>14158</v>
      </c>
    </row>
    <row r="1423" spans="1:15" x14ac:dyDescent="0.25">
      <c r="A1423" s="31" t="s">
        <v>12290</v>
      </c>
      <c r="B1423" s="31" t="s">
        <v>9385</v>
      </c>
      <c r="C1423" s="31" t="s">
        <v>12291</v>
      </c>
      <c r="D1423" s="31" t="s">
        <v>9344</v>
      </c>
      <c r="E1423" s="31" t="s">
        <v>37</v>
      </c>
      <c r="F1423" s="31"/>
      <c r="G1423" s="31"/>
      <c r="H1423" s="32">
        <v>60</v>
      </c>
      <c r="I1423" s="31" t="s">
        <v>9446</v>
      </c>
      <c r="J1423" s="31" t="s">
        <v>3801</v>
      </c>
      <c r="K1423" s="31" t="s">
        <v>9373</v>
      </c>
      <c r="L1423" s="33" t="b">
        <v>0</v>
      </c>
      <c r="M1423" s="34">
        <v>44735.447738275499</v>
      </c>
      <c r="N1423" s="31" t="s">
        <v>39</v>
      </c>
      <c r="O1423" s="1" t="s">
        <v>14159</v>
      </c>
    </row>
    <row r="1424" spans="1:15" x14ac:dyDescent="0.25">
      <c r="A1424" s="31" t="s">
        <v>12292</v>
      </c>
      <c r="B1424" s="31" t="s">
        <v>9385</v>
      </c>
      <c r="C1424" s="31" t="s">
        <v>12293</v>
      </c>
      <c r="D1424" s="31" t="s">
        <v>9344</v>
      </c>
      <c r="E1424" s="31" t="s">
        <v>37</v>
      </c>
      <c r="F1424" s="31"/>
      <c r="G1424" s="31"/>
      <c r="H1424" s="32">
        <v>60</v>
      </c>
      <c r="I1424" s="31" t="s">
        <v>9361</v>
      </c>
      <c r="J1424" s="31" t="s">
        <v>3801</v>
      </c>
      <c r="K1424" s="31" t="s">
        <v>9963</v>
      </c>
      <c r="L1424" s="33" t="b">
        <v>0</v>
      </c>
      <c r="M1424" s="34">
        <v>44767.450145567098</v>
      </c>
      <c r="N1424" s="31" t="s">
        <v>39</v>
      </c>
      <c r="O1424" s="1" t="s">
        <v>14160</v>
      </c>
    </row>
    <row r="1425" spans="1:15" x14ac:dyDescent="0.25">
      <c r="A1425" s="31" t="s">
        <v>12294</v>
      </c>
      <c r="B1425" s="31" t="s">
        <v>9410</v>
      </c>
      <c r="C1425" s="31" t="s">
        <v>12295</v>
      </c>
      <c r="D1425" s="31" t="s">
        <v>9348</v>
      </c>
      <c r="E1425" s="31"/>
      <c r="F1425" s="31"/>
      <c r="G1425" s="31"/>
      <c r="H1425" s="32"/>
      <c r="I1425" s="31" t="s">
        <v>9399</v>
      </c>
      <c r="J1425" s="31" t="s">
        <v>3598</v>
      </c>
      <c r="K1425" s="31" t="s">
        <v>10465</v>
      </c>
      <c r="L1425" s="33" t="b">
        <v>0</v>
      </c>
      <c r="M1425" s="34">
        <v>44705.592179363397</v>
      </c>
      <c r="N1425" s="31" t="s">
        <v>9369</v>
      </c>
      <c r="O1425" s="1" t="s">
        <v>6320</v>
      </c>
    </row>
    <row r="1426" spans="1:15" x14ac:dyDescent="0.25">
      <c r="A1426" s="31" t="s">
        <v>12296</v>
      </c>
      <c r="B1426" s="31" t="s">
        <v>9385</v>
      </c>
      <c r="C1426" s="31" t="s">
        <v>12297</v>
      </c>
      <c r="D1426" s="31" t="s">
        <v>9344</v>
      </c>
      <c r="E1426" s="31" t="s">
        <v>37</v>
      </c>
      <c r="F1426" s="31"/>
      <c r="G1426" s="31"/>
      <c r="H1426" s="32">
        <v>60</v>
      </c>
      <c r="I1426" s="31" t="s">
        <v>9361</v>
      </c>
      <c r="J1426" s="31" t="s">
        <v>3801</v>
      </c>
      <c r="K1426" s="31" t="s">
        <v>9387</v>
      </c>
      <c r="L1426" s="33" t="b">
        <v>0</v>
      </c>
      <c r="M1426" s="34">
        <v>44750.345030057899</v>
      </c>
      <c r="N1426" s="31" t="s">
        <v>39</v>
      </c>
      <c r="O1426" s="1" t="s">
        <v>5500</v>
      </c>
    </row>
    <row r="1427" spans="1:15" x14ac:dyDescent="0.25">
      <c r="A1427" s="31" t="s">
        <v>12298</v>
      </c>
      <c r="B1427" s="31" t="s">
        <v>9385</v>
      </c>
      <c r="C1427" s="31" t="s">
        <v>12299</v>
      </c>
      <c r="D1427" s="31" t="s">
        <v>9344</v>
      </c>
      <c r="E1427" s="31" t="s">
        <v>37</v>
      </c>
      <c r="F1427" s="31"/>
      <c r="G1427" s="31"/>
      <c r="H1427" s="32">
        <v>60</v>
      </c>
      <c r="I1427" s="31" t="s">
        <v>9382</v>
      </c>
      <c r="J1427" s="31" t="s">
        <v>3801</v>
      </c>
      <c r="K1427" s="31" t="s">
        <v>9462</v>
      </c>
      <c r="L1427" s="33" t="b">
        <v>0</v>
      </c>
      <c r="M1427" s="34">
        <v>44765.456739548601</v>
      </c>
      <c r="N1427" s="31" t="s">
        <v>39</v>
      </c>
      <c r="O1427" s="1" t="s">
        <v>14161</v>
      </c>
    </row>
    <row r="1428" spans="1:15" x14ac:dyDescent="0.25">
      <c r="A1428" s="31" t="s">
        <v>12300</v>
      </c>
      <c r="B1428" s="31" t="s">
        <v>9394</v>
      </c>
      <c r="C1428" s="31" t="s">
        <v>12301</v>
      </c>
      <c r="D1428" s="31" t="s">
        <v>9348</v>
      </c>
      <c r="E1428" s="31"/>
      <c r="F1428" s="31"/>
      <c r="G1428" s="31"/>
      <c r="H1428" s="32"/>
      <c r="I1428" s="31" t="s">
        <v>9405</v>
      </c>
      <c r="J1428" s="31" t="s">
        <v>3598</v>
      </c>
      <c r="K1428" s="31" t="s">
        <v>9426</v>
      </c>
      <c r="L1428" s="33" t="b">
        <v>0</v>
      </c>
      <c r="M1428" s="34">
        <v>44704.394359178201</v>
      </c>
      <c r="N1428" s="31" t="s">
        <v>9369</v>
      </c>
      <c r="O1428" s="1" t="s">
        <v>14162</v>
      </c>
    </row>
    <row r="1429" spans="1:15" x14ac:dyDescent="0.25">
      <c r="A1429" s="31" t="s">
        <v>12302</v>
      </c>
      <c r="B1429" s="31" t="s">
        <v>9394</v>
      </c>
      <c r="C1429" s="31" t="s">
        <v>12303</v>
      </c>
      <c r="D1429" s="31" t="s">
        <v>9348</v>
      </c>
      <c r="E1429" s="31"/>
      <c r="F1429" s="31"/>
      <c r="G1429" s="31"/>
      <c r="H1429" s="32"/>
      <c r="I1429" s="31" t="s">
        <v>9405</v>
      </c>
      <c r="J1429" s="31" t="s">
        <v>3598</v>
      </c>
      <c r="K1429" s="31" t="s">
        <v>9406</v>
      </c>
      <c r="L1429" s="33" t="b">
        <v>0</v>
      </c>
      <c r="M1429" s="34">
        <v>44704.465040358802</v>
      </c>
      <c r="N1429" s="31" t="s">
        <v>9369</v>
      </c>
      <c r="O1429" s="1" t="s">
        <v>14163</v>
      </c>
    </row>
    <row r="1430" spans="1:15" x14ac:dyDescent="0.25">
      <c r="A1430" s="31" t="s">
        <v>12304</v>
      </c>
      <c r="B1430" s="31" t="s">
        <v>9394</v>
      </c>
      <c r="C1430" s="31" t="s">
        <v>12305</v>
      </c>
      <c r="D1430" s="31" t="s">
        <v>9348</v>
      </c>
      <c r="E1430" s="31"/>
      <c r="F1430" s="31"/>
      <c r="G1430" s="31"/>
      <c r="H1430" s="32"/>
      <c r="I1430" s="31" t="s">
        <v>9405</v>
      </c>
      <c r="J1430" s="31" t="s">
        <v>3598</v>
      </c>
      <c r="K1430" s="31" t="s">
        <v>9469</v>
      </c>
      <c r="L1430" s="33" t="b">
        <v>0</v>
      </c>
      <c r="M1430" s="34">
        <v>44704.575640775503</v>
      </c>
      <c r="N1430" s="31" t="s">
        <v>9369</v>
      </c>
      <c r="O1430" s="1" t="s">
        <v>5995</v>
      </c>
    </row>
    <row r="1431" spans="1:15" x14ac:dyDescent="0.25">
      <c r="A1431" s="31" t="s">
        <v>12306</v>
      </c>
      <c r="B1431" s="31" t="s">
        <v>9389</v>
      </c>
      <c r="C1431" s="31" t="s">
        <v>12307</v>
      </c>
      <c r="D1431" s="31" t="s">
        <v>9348</v>
      </c>
      <c r="E1431" s="31"/>
      <c r="F1431" s="31"/>
      <c r="G1431" s="31"/>
      <c r="H1431" s="32"/>
      <c r="I1431" s="31" t="s">
        <v>9405</v>
      </c>
      <c r="J1431" s="31" t="s">
        <v>3598</v>
      </c>
      <c r="K1431" s="31" t="s">
        <v>10185</v>
      </c>
      <c r="L1431" s="33" t="b">
        <v>0</v>
      </c>
      <c r="M1431" s="34">
        <v>44705.605541782403</v>
      </c>
      <c r="N1431" s="31" t="s">
        <v>9369</v>
      </c>
      <c r="O1431" s="1" t="s">
        <v>14164</v>
      </c>
    </row>
    <row r="1432" spans="1:15" x14ac:dyDescent="0.25">
      <c r="A1432" s="31" t="s">
        <v>12308</v>
      </c>
      <c r="B1432" s="31" t="s">
        <v>9394</v>
      </c>
      <c r="C1432" s="31" t="s">
        <v>12309</v>
      </c>
      <c r="D1432" s="31" t="s">
        <v>9348</v>
      </c>
      <c r="E1432" s="31"/>
      <c r="F1432" s="31"/>
      <c r="G1432" s="31"/>
      <c r="H1432" s="32"/>
      <c r="I1432" s="31" t="s">
        <v>9405</v>
      </c>
      <c r="J1432" s="31" t="s">
        <v>3598</v>
      </c>
      <c r="K1432" s="31" t="s">
        <v>9529</v>
      </c>
      <c r="L1432" s="33" t="b">
        <v>0</v>
      </c>
      <c r="M1432" s="34">
        <v>44704.614003391202</v>
      </c>
      <c r="N1432" s="31" t="s">
        <v>9369</v>
      </c>
      <c r="O1432" s="1" t="s">
        <v>14165</v>
      </c>
    </row>
    <row r="1433" spans="1:15" x14ac:dyDescent="0.25">
      <c r="A1433" s="31" t="s">
        <v>12310</v>
      </c>
      <c r="B1433" s="31" t="s">
        <v>9389</v>
      </c>
      <c r="C1433" s="31" t="s">
        <v>12311</v>
      </c>
      <c r="D1433" s="31" t="s">
        <v>9348</v>
      </c>
      <c r="E1433" s="31"/>
      <c r="F1433" s="31"/>
      <c r="G1433" s="31"/>
      <c r="H1433" s="32"/>
      <c r="I1433" s="31" t="s">
        <v>9391</v>
      </c>
      <c r="J1433" s="31" t="s">
        <v>3598</v>
      </c>
      <c r="K1433" s="31" t="s">
        <v>10424</v>
      </c>
      <c r="L1433" s="33" t="b">
        <v>0</v>
      </c>
      <c r="M1433" s="34">
        <v>44709.571393055601</v>
      </c>
      <c r="N1433" s="31" t="s">
        <v>9369</v>
      </c>
      <c r="O1433" s="1" t="s">
        <v>5446</v>
      </c>
    </row>
    <row r="1434" spans="1:15" x14ac:dyDescent="0.25">
      <c r="A1434" s="31" t="s">
        <v>12312</v>
      </c>
      <c r="B1434" s="31" t="s">
        <v>9389</v>
      </c>
      <c r="C1434" s="31" t="s">
        <v>12313</v>
      </c>
      <c r="D1434" s="31" t="s">
        <v>9348</v>
      </c>
      <c r="E1434" s="31"/>
      <c r="F1434" s="31"/>
      <c r="G1434" s="31"/>
      <c r="H1434" s="32"/>
      <c r="I1434" s="31" t="s">
        <v>9391</v>
      </c>
      <c r="J1434" s="31" t="s">
        <v>3598</v>
      </c>
      <c r="K1434" s="31" t="s">
        <v>10424</v>
      </c>
      <c r="L1434" s="33" t="b">
        <v>0</v>
      </c>
      <c r="M1434" s="34">
        <v>44709.572131828703</v>
      </c>
      <c r="N1434" s="31" t="s">
        <v>9369</v>
      </c>
      <c r="O1434" s="1" t="s">
        <v>14166</v>
      </c>
    </row>
    <row r="1435" spans="1:15" ht="21" x14ac:dyDescent="0.25">
      <c r="A1435" s="31" t="s">
        <v>12314</v>
      </c>
      <c r="B1435" s="31" t="s">
        <v>9394</v>
      </c>
      <c r="C1435" s="35" t="s">
        <v>12315</v>
      </c>
      <c r="D1435" s="31" t="s">
        <v>9348</v>
      </c>
      <c r="E1435" s="31"/>
      <c r="F1435" s="31"/>
      <c r="G1435" s="31"/>
      <c r="H1435" s="32"/>
      <c r="I1435" s="31" t="s">
        <v>9399</v>
      </c>
      <c r="J1435" s="31" t="s">
        <v>3598</v>
      </c>
      <c r="K1435" s="31" t="s">
        <v>9484</v>
      </c>
      <c r="L1435" s="33" t="b">
        <v>0</v>
      </c>
      <c r="M1435" s="34">
        <v>44707.6497650116</v>
      </c>
      <c r="N1435" s="31" t="s">
        <v>9369</v>
      </c>
      <c r="O1435" s="1" t="s">
        <v>4460</v>
      </c>
    </row>
    <row r="1436" spans="1:15" x14ac:dyDescent="0.25">
      <c r="A1436" s="31" t="s">
        <v>12316</v>
      </c>
      <c r="B1436" s="31" t="s">
        <v>9385</v>
      </c>
      <c r="C1436" s="31" t="s">
        <v>12317</v>
      </c>
      <c r="D1436" s="31" t="s">
        <v>9344</v>
      </c>
      <c r="E1436" s="31" t="s">
        <v>37</v>
      </c>
      <c r="F1436" s="31"/>
      <c r="G1436" s="31"/>
      <c r="H1436" s="32">
        <v>60</v>
      </c>
      <c r="I1436" s="31" t="s">
        <v>9361</v>
      </c>
      <c r="J1436" s="31" t="s">
        <v>3801</v>
      </c>
      <c r="K1436" s="31" t="s">
        <v>9387</v>
      </c>
      <c r="L1436" s="33" t="b">
        <v>0</v>
      </c>
      <c r="M1436" s="34">
        <v>44767.413563923597</v>
      </c>
      <c r="N1436" s="31" t="s">
        <v>39</v>
      </c>
      <c r="O1436" s="1" t="s">
        <v>14167</v>
      </c>
    </row>
    <row r="1437" spans="1:15" x14ac:dyDescent="0.25">
      <c r="A1437" s="31" t="s">
        <v>12318</v>
      </c>
      <c r="B1437" s="31" t="s">
        <v>9385</v>
      </c>
      <c r="C1437" s="31" t="s">
        <v>12319</v>
      </c>
      <c r="D1437" s="31" t="s">
        <v>9344</v>
      </c>
      <c r="E1437" s="31" t="s">
        <v>37</v>
      </c>
      <c r="F1437" s="31"/>
      <c r="G1437" s="31"/>
      <c r="H1437" s="32">
        <v>60</v>
      </c>
      <c r="I1437" s="31" t="s">
        <v>9361</v>
      </c>
      <c r="J1437" s="31" t="s">
        <v>3801</v>
      </c>
      <c r="K1437" s="31" t="s">
        <v>9387</v>
      </c>
      <c r="L1437" s="33" t="b">
        <v>0</v>
      </c>
      <c r="M1437" s="34">
        <v>44720.648887233801</v>
      </c>
      <c r="N1437" s="31" t="s">
        <v>39</v>
      </c>
      <c r="O1437" s="1" t="s">
        <v>5757</v>
      </c>
    </row>
    <row r="1438" spans="1:15" x14ac:dyDescent="0.25">
      <c r="A1438" s="31" t="s">
        <v>12320</v>
      </c>
      <c r="B1438" s="31" t="s">
        <v>9385</v>
      </c>
      <c r="C1438" s="31" t="s">
        <v>12321</v>
      </c>
      <c r="D1438" s="31" t="s">
        <v>9344</v>
      </c>
      <c r="E1438" s="31" t="s">
        <v>37</v>
      </c>
      <c r="F1438" s="31"/>
      <c r="G1438" s="31"/>
      <c r="H1438" s="32">
        <v>60</v>
      </c>
      <c r="I1438" s="31" t="s">
        <v>9446</v>
      </c>
      <c r="J1438" s="31" t="s">
        <v>3801</v>
      </c>
      <c r="K1438" s="31" t="s">
        <v>9373</v>
      </c>
      <c r="L1438" s="33" t="b">
        <v>0</v>
      </c>
      <c r="M1438" s="34">
        <v>44765.647099340298</v>
      </c>
      <c r="N1438" s="31" t="s">
        <v>39</v>
      </c>
      <c r="O1438" s="1" t="s">
        <v>5572</v>
      </c>
    </row>
    <row r="1439" spans="1:15" x14ac:dyDescent="0.25">
      <c r="A1439" s="31" t="s">
        <v>12322</v>
      </c>
      <c r="B1439" s="31" t="s">
        <v>9394</v>
      </c>
      <c r="C1439" s="31" t="s">
        <v>12323</v>
      </c>
      <c r="D1439" s="31" t="s">
        <v>9348</v>
      </c>
      <c r="E1439" s="31"/>
      <c r="F1439" s="31"/>
      <c r="G1439" s="31"/>
      <c r="H1439" s="32"/>
      <c r="I1439" s="31" t="s">
        <v>9391</v>
      </c>
      <c r="J1439" s="31" t="s">
        <v>3598</v>
      </c>
      <c r="K1439" s="31" t="s">
        <v>9396</v>
      </c>
      <c r="L1439" s="33" t="b">
        <v>0</v>
      </c>
      <c r="M1439" s="34">
        <v>44707.487992245398</v>
      </c>
      <c r="N1439" s="31" t="s">
        <v>9369</v>
      </c>
      <c r="O1439" s="1" t="s">
        <v>4672</v>
      </c>
    </row>
    <row r="1440" spans="1:15" x14ac:dyDescent="0.25">
      <c r="A1440" s="31" t="s">
        <v>12324</v>
      </c>
      <c r="B1440" s="31" t="s">
        <v>9389</v>
      </c>
      <c r="C1440" s="31" t="s">
        <v>12325</v>
      </c>
      <c r="D1440" s="31" t="s">
        <v>9348</v>
      </c>
      <c r="E1440" s="31"/>
      <c r="F1440" s="31"/>
      <c r="G1440" s="31"/>
      <c r="H1440" s="32"/>
      <c r="I1440" s="31" t="s">
        <v>9391</v>
      </c>
      <c r="J1440" s="31" t="s">
        <v>3598</v>
      </c>
      <c r="K1440" s="31" t="s">
        <v>10424</v>
      </c>
      <c r="L1440" s="33" t="b">
        <v>0</v>
      </c>
      <c r="M1440" s="34">
        <v>44709.572470914398</v>
      </c>
      <c r="N1440" s="31" t="s">
        <v>9369</v>
      </c>
      <c r="O1440" s="1" t="s">
        <v>14168</v>
      </c>
    </row>
    <row r="1441" spans="1:15" x14ac:dyDescent="0.25">
      <c r="A1441" s="31" t="s">
        <v>12326</v>
      </c>
      <c r="B1441" s="31" t="s">
        <v>9394</v>
      </c>
      <c r="C1441" s="31" t="s">
        <v>12327</v>
      </c>
      <c r="D1441" s="31" t="s">
        <v>9348</v>
      </c>
      <c r="E1441" s="31"/>
      <c r="F1441" s="31"/>
      <c r="G1441" s="31"/>
      <c r="H1441" s="32"/>
      <c r="I1441" s="31" t="s">
        <v>9391</v>
      </c>
      <c r="J1441" s="31" t="s">
        <v>3598</v>
      </c>
      <c r="K1441" s="31" t="s">
        <v>9396</v>
      </c>
      <c r="L1441" s="33" t="b">
        <v>0</v>
      </c>
      <c r="M1441" s="34">
        <v>44707.4884564815</v>
      </c>
      <c r="N1441" s="31" t="s">
        <v>9369</v>
      </c>
      <c r="O1441" s="1" t="s">
        <v>4601</v>
      </c>
    </row>
    <row r="1442" spans="1:15" x14ac:dyDescent="0.25">
      <c r="A1442" s="31" t="s">
        <v>12328</v>
      </c>
      <c r="B1442" s="31" t="s">
        <v>9394</v>
      </c>
      <c r="C1442" s="31" t="s">
        <v>12329</v>
      </c>
      <c r="D1442" s="31" t="s">
        <v>9348</v>
      </c>
      <c r="E1442" s="31"/>
      <c r="F1442" s="31"/>
      <c r="G1442" s="31"/>
      <c r="H1442" s="32"/>
      <c r="I1442" s="31" t="s">
        <v>9391</v>
      </c>
      <c r="J1442" s="31" t="s">
        <v>3598</v>
      </c>
      <c r="K1442" s="31" t="s">
        <v>9443</v>
      </c>
      <c r="L1442" s="33" t="b">
        <v>0</v>
      </c>
      <c r="M1442" s="34">
        <v>44707.424350462999</v>
      </c>
      <c r="N1442" s="31" t="s">
        <v>9369</v>
      </c>
      <c r="O1442" s="1" t="s">
        <v>14169</v>
      </c>
    </row>
    <row r="1443" spans="1:15" x14ac:dyDescent="0.25">
      <c r="A1443" s="31" t="s">
        <v>12330</v>
      </c>
      <c r="B1443" s="31" t="s">
        <v>9410</v>
      </c>
      <c r="C1443" s="31" t="s">
        <v>12331</v>
      </c>
      <c r="D1443" s="31" t="s">
        <v>9348</v>
      </c>
      <c r="E1443" s="31"/>
      <c r="F1443" s="31"/>
      <c r="G1443" s="31"/>
      <c r="H1443" s="32"/>
      <c r="I1443" s="31" t="s">
        <v>9399</v>
      </c>
      <c r="J1443" s="31" t="s">
        <v>3598</v>
      </c>
      <c r="K1443" s="31" t="s">
        <v>10465</v>
      </c>
      <c r="L1443" s="33" t="b">
        <v>0</v>
      </c>
      <c r="M1443" s="34">
        <v>44705.591852858801</v>
      </c>
      <c r="N1443" s="31" t="s">
        <v>9369</v>
      </c>
      <c r="O1443" s="1" t="s">
        <v>14170</v>
      </c>
    </row>
    <row r="1444" spans="1:15" x14ac:dyDescent="0.25">
      <c r="A1444" s="31" t="s">
        <v>12332</v>
      </c>
      <c r="B1444" s="31" t="s">
        <v>9394</v>
      </c>
      <c r="C1444" s="31" t="s">
        <v>12333</v>
      </c>
      <c r="D1444" s="31" t="s">
        <v>9348</v>
      </c>
      <c r="E1444" s="31"/>
      <c r="F1444" s="31"/>
      <c r="G1444" s="31"/>
      <c r="H1444" s="32"/>
      <c r="I1444" s="31" t="s">
        <v>9399</v>
      </c>
      <c r="J1444" s="31" t="s">
        <v>3598</v>
      </c>
      <c r="K1444" s="31" t="s">
        <v>9523</v>
      </c>
      <c r="L1444" s="33" t="b">
        <v>0</v>
      </c>
      <c r="M1444" s="34">
        <v>44704.657741238399</v>
      </c>
      <c r="N1444" s="31" t="s">
        <v>9369</v>
      </c>
      <c r="O1444" s="1" t="s">
        <v>14171</v>
      </c>
    </row>
    <row r="1445" spans="1:15" x14ac:dyDescent="0.25">
      <c r="A1445" s="31" t="s">
        <v>12334</v>
      </c>
      <c r="B1445" s="31" t="s">
        <v>9389</v>
      </c>
      <c r="C1445" s="31" t="s">
        <v>12335</v>
      </c>
      <c r="D1445" s="31" t="s">
        <v>9348</v>
      </c>
      <c r="E1445" s="31"/>
      <c r="F1445" s="31"/>
      <c r="G1445" s="31"/>
      <c r="H1445" s="32"/>
      <c r="I1445" s="31" t="s">
        <v>9391</v>
      </c>
      <c r="J1445" s="31" t="s">
        <v>3598</v>
      </c>
      <c r="K1445" s="31" t="s">
        <v>9392</v>
      </c>
      <c r="L1445" s="33" t="b">
        <v>0</v>
      </c>
      <c r="M1445" s="34">
        <v>44709.439871261602</v>
      </c>
      <c r="N1445" s="31" t="s">
        <v>9369</v>
      </c>
      <c r="O1445" s="1" t="s">
        <v>14172</v>
      </c>
    </row>
    <row r="1446" spans="1:15" x14ac:dyDescent="0.25">
      <c r="A1446" s="31" t="s">
        <v>12336</v>
      </c>
      <c r="B1446" s="31" t="s">
        <v>9385</v>
      </c>
      <c r="C1446" s="31" t="s">
        <v>12337</v>
      </c>
      <c r="D1446" s="31" t="s">
        <v>9344</v>
      </c>
      <c r="E1446" s="31" t="s">
        <v>37</v>
      </c>
      <c r="F1446" s="31"/>
      <c r="G1446" s="31"/>
      <c r="H1446" s="32">
        <v>60</v>
      </c>
      <c r="I1446" s="31" t="s">
        <v>9361</v>
      </c>
      <c r="J1446" s="31" t="s">
        <v>3801</v>
      </c>
      <c r="K1446" s="31" t="s">
        <v>9387</v>
      </c>
      <c r="L1446" s="33" t="b">
        <v>0</v>
      </c>
      <c r="M1446" s="34">
        <v>44749.623881168998</v>
      </c>
      <c r="N1446" s="31" t="s">
        <v>39</v>
      </c>
      <c r="O1446" s="1" t="s">
        <v>6343</v>
      </c>
    </row>
    <row r="1447" spans="1:15" x14ac:dyDescent="0.25">
      <c r="A1447" s="31" t="s">
        <v>12338</v>
      </c>
      <c r="B1447" s="31" t="s">
        <v>9385</v>
      </c>
      <c r="C1447" s="31" t="s">
        <v>12339</v>
      </c>
      <c r="D1447" s="31" t="s">
        <v>9344</v>
      </c>
      <c r="E1447" s="31" t="s">
        <v>37</v>
      </c>
      <c r="F1447" s="31"/>
      <c r="G1447" s="31"/>
      <c r="H1447" s="32">
        <v>60</v>
      </c>
      <c r="I1447" s="31" t="s">
        <v>9382</v>
      </c>
      <c r="J1447" s="31" t="s">
        <v>3801</v>
      </c>
      <c r="K1447" s="31" t="s">
        <v>9462</v>
      </c>
      <c r="L1447" s="33" t="b">
        <v>0</v>
      </c>
      <c r="M1447" s="34">
        <v>44769.422612037</v>
      </c>
      <c r="N1447" s="31" t="s">
        <v>39</v>
      </c>
      <c r="O1447" s="1" t="s">
        <v>14173</v>
      </c>
    </row>
    <row r="1448" spans="1:15" x14ac:dyDescent="0.25">
      <c r="A1448" s="31" t="s">
        <v>12340</v>
      </c>
      <c r="B1448" s="31" t="s">
        <v>9371</v>
      </c>
      <c r="C1448" s="31" t="s">
        <v>12341</v>
      </c>
      <c r="D1448" s="31" t="s">
        <v>9344</v>
      </c>
      <c r="E1448" s="31" t="s">
        <v>37</v>
      </c>
      <c r="F1448" s="31"/>
      <c r="G1448" s="31"/>
      <c r="H1448" s="32">
        <v>60</v>
      </c>
      <c r="I1448" s="31" t="s">
        <v>9446</v>
      </c>
      <c r="J1448" s="31" t="s">
        <v>3801</v>
      </c>
      <c r="K1448" s="31" t="s">
        <v>10119</v>
      </c>
      <c r="L1448" s="33" t="b">
        <v>0</v>
      </c>
      <c r="M1448" s="34">
        <v>44765.431414085702</v>
      </c>
      <c r="N1448" s="31" t="s">
        <v>39</v>
      </c>
      <c r="O1448" s="1" t="s">
        <v>4986</v>
      </c>
    </row>
    <row r="1449" spans="1:15" x14ac:dyDescent="0.25">
      <c r="A1449" s="31" t="s">
        <v>12342</v>
      </c>
      <c r="B1449" s="31" t="s">
        <v>9394</v>
      </c>
      <c r="C1449" s="31" t="s">
        <v>12343</v>
      </c>
      <c r="D1449" s="31" t="s">
        <v>9348</v>
      </c>
      <c r="E1449" s="31"/>
      <c r="F1449" s="31"/>
      <c r="G1449" s="31"/>
      <c r="H1449" s="32"/>
      <c r="I1449" s="31" t="s">
        <v>9391</v>
      </c>
      <c r="J1449" s="31" t="s">
        <v>3598</v>
      </c>
      <c r="K1449" s="31" t="s">
        <v>9396</v>
      </c>
      <c r="L1449" s="33" t="b">
        <v>0</v>
      </c>
      <c r="M1449" s="34">
        <v>44707.488856631899</v>
      </c>
      <c r="N1449" s="31" t="s">
        <v>9369</v>
      </c>
      <c r="O1449" s="1" t="s">
        <v>4475</v>
      </c>
    </row>
    <row r="1450" spans="1:15" x14ac:dyDescent="0.25">
      <c r="A1450" s="31" t="s">
        <v>12344</v>
      </c>
      <c r="B1450" s="31" t="s">
        <v>9394</v>
      </c>
      <c r="C1450" s="31" t="s">
        <v>12345</v>
      </c>
      <c r="D1450" s="31" t="s">
        <v>10182</v>
      </c>
      <c r="E1450" s="31"/>
      <c r="F1450" s="31"/>
      <c r="G1450" s="31"/>
      <c r="H1450" s="32"/>
      <c r="I1450" s="31" t="s">
        <v>9405</v>
      </c>
      <c r="J1450" s="31" t="s">
        <v>3598</v>
      </c>
      <c r="K1450" s="31" t="s">
        <v>10420</v>
      </c>
      <c r="L1450" s="33" t="b">
        <v>0</v>
      </c>
      <c r="M1450" s="34">
        <v>44705.598940011601</v>
      </c>
      <c r="N1450" s="31" t="s">
        <v>9369</v>
      </c>
      <c r="O1450" s="1" t="s">
        <v>4628</v>
      </c>
    </row>
    <row r="1451" spans="1:15" x14ac:dyDescent="0.25">
      <c r="A1451" s="31" t="s">
        <v>12346</v>
      </c>
      <c r="B1451" s="31" t="s">
        <v>9394</v>
      </c>
      <c r="C1451" s="31" t="s">
        <v>12347</v>
      </c>
      <c r="D1451" s="31" t="s">
        <v>9348</v>
      </c>
      <c r="E1451" s="31"/>
      <c r="F1451" s="31"/>
      <c r="G1451" s="31"/>
      <c r="H1451" s="32"/>
      <c r="I1451" s="31" t="s">
        <v>9399</v>
      </c>
      <c r="J1451" s="31" t="s">
        <v>3598</v>
      </c>
      <c r="K1451" s="31" t="s">
        <v>10176</v>
      </c>
      <c r="L1451" s="33" t="b">
        <v>0</v>
      </c>
      <c r="M1451" s="34">
        <v>44720.361659108799</v>
      </c>
      <c r="N1451" s="31" t="s">
        <v>9369</v>
      </c>
      <c r="O1451" s="1" t="s">
        <v>7252</v>
      </c>
    </row>
    <row r="1452" spans="1:15" x14ac:dyDescent="0.25">
      <c r="A1452" s="31" t="s">
        <v>12348</v>
      </c>
      <c r="B1452" s="31" t="s">
        <v>9394</v>
      </c>
      <c r="C1452" s="31" t="s">
        <v>12349</v>
      </c>
      <c r="D1452" s="31" t="s">
        <v>9348</v>
      </c>
      <c r="E1452" s="31"/>
      <c r="F1452" s="31"/>
      <c r="G1452" s="31"/>
      <c r="H1452" s="32"/>
      <c r="I1452" s="31" t="s">
        <v>9391</v>
      </c>
      <c r="J1452" s="31" t="s">
        <v>3598</v>
      </c>
      <c r="K1452" s="31" t="s">
        <v>9392</v>
      </c>
      <c r="L1452" s="33" t="b">
        <v>0</v>
      </c>
      <c r="M1452" s="34">
        <v>44709.439711921303</v>
      </c>
      <c r="N1452" s="31" t="s">
        <v>9369</v>
      </c>
      <c r="O1452" s="1" t="s">
        <v>14174</v>
      </c>
    </row>
    <row r="1453" spans="1:15" x14ac:dyDescent="0.25">
      <c r="A1453" s="31" t="s">
        <v>12350</v>
      </c>
      <c r="B1453" s="31" t="s">
        <v>9394</v>
      </c>
      <c r="C1453" s="31" t="s">
        <v>12351</v>
      </c>
      <c r="D1453" s="31" t="s">
        <v>9348</v>
      </c>
      <c r="E1453" s="31"/>
      <c r="F1453" s="31"/>
      <c r="G1453" s="31"/>
      <c r="H1453" s="32"/>
      <c r="I1453" s="31" t="s">
        <v>9399</v>
      </c>
      <c r="J1453" s="31" t="s">
        <v>3598</v>
      </c>
      <c r="K1453" s="31" t="s">
        <v>9913</v>
      </c>
      <c r="L1453" s="33" t="b">
        <v>0</v>
      </c>
      <c r="M1453" s="34">
        <v>44704.590131944402</v>
      </c>
      <c r="N1453" s="31" t="s">
        <v>9369</v>
      </c>
      <c r="O1453" s="1" t="s">
        <v>14175</v>
      </c>
    </row>
    <row r="1454" spans="1:15" x14ac:dyDescent="0.25">
      <c r="A1454" s="31" t="s">
        <v>12352</v>
      </c>
      <c r="B1454" s="31" t="s">
        <v>9394</v>
      </c>
      <c r="C1454" s="31" t="s">
        <v>12353</v>
      </c>
      <c r="D1454" s="31" t="s">
        <v>9348</v>
      </c>
      <c r="E1454" s="31"/>
      <c r="F1454" s="31"/>
      <c r="G1454" s="31"/>
      <c r="H1454" s="32"/>
      <c r="I1454" s="31" t="s">
        <v>9405</v>
      </c>
      <c r="J1454" s="31" t="s">
        <v>3598</v>
      </c>
      <c r="K1454" s="31" t="s">
        <v>9529</v>
      </c>
      <c r="L1454" s="33" t="b">
        <v>0</v>
      </c>
      <c r="M1454" s="34">
        <v>44704.634042592603</v>
      </c>
      <c r="N1454" s="31" t="s">
        <v>9369</v>
      </c>
      <c r="O1454" s="1" t="s">
        <v>14176</v>
      </c>
    </row>
    <row r="1455" spans="1:15" x14ac:dyDescent="0.25">
      <c r="A1455" s="31" t="s">
        <v>12354</v>
      </c>
      <c r="B1455" s="31" t="s">
        <v>9385</v>
      </c>
      <c r="C1455" s="31" t="s">
        <v>12355</v>
      </c>
      <c r="D1455" s="31" t="s">
        <v>9344</v>
      </c>
      <c r="E1455" s="31" t="s">
        <v>37</v>
      </c>
      <c r="F1455" s="31"/>
      <c r="G1455" s="31"/>
      <c r="H1455" s="32">
        <v>60</v>
      </c>
      <c r="I1455" s="31" t="s">
        <v>9446</v>
      </c>
      <c r="J1455" s="31" t="s">
        <v>3801</v>
      </c>
      <c r="K1455" s="31" t="s">
        <v>9576</v>
      </c>
      <c r="L1455" s="33" t="b">
        <v>0</v>
      </c>
      <c r="M1455" s="34">
        <v>44749.629056215301</v>
      </c>
      <c r="N1455" s="31" t="s">
        <v>39</v>
      </c>
      <c r="O1455" s="1" t="s">
        <v>14177</v>
      </c>
    </row>
    <row r="1456" spans="1:15" x14ac:dyDescent="0.25">
      <c r="A1456" s="31" t="s">
        <v>12356</v>
      </c>
      <c r="B1456" s="31" t="s">
        <v>9394</v>
      </c>
      <c r="C1456" s="31" t="s">
        <v>12357</v>
      </c>
      <c r="D1456" s="31" t="s">
        <v>9348</v>
      </c>
      <c r="E1456" s="31"/>
      <c r="F1456" s="31"/>
      <c r="G1456" s="31"/>
      <c r="H1456" s="32"/>
      <c r="I1456" s="31" t="s">
        <v>9391</v>
      </c>
      <c r="J1456" s="31" t="s">
        <v>3598</v>
      </c>
      <c r="K1456" s="31" t="s">
        <v>9443</v>
      </c>
      <c r="L1456" s="33" t="b">
        <v>0</v>
      </c>
      <c r="M1456" s="34">
        <v>44707.423325000003</v>
      </c>
      <c r="N1456" s="31" t="s">
        <v>9369</v>
      </c>
      <c r="O1456" s="1" t="s">
        <v>6468</v>
      </c>
    </row>
    <row r="1457" spans="1:15" x14ac:dyDescent="0.25">
      <c r="A1457" s="31" t="s">
        <v>12358</v>
      </c>
      <c r="B1457" s="31" t="s">
        <v>9385</v>
      </c>
      <c r="C1457" s="31" t="s">
        <v>12359</v>
      </c>
      <c r="D1457" s="31" t="s">
        <v>9344</v>
      </c>
      <c r="E1457" s="31" t="s">
        <v>37</v>
      </c>
      <c r="F1457" s="31"/>
      <c r="G1457" s="31"/>
      <c r="H1457" s="32">
        <v>60</v>
      </c>
      <c r="I1457" s="31" t="s">
        <v>9382</v>
      </c>
      <c r="J1457" s="31" t="s">
        <v>3801</v>
      </c>
      <c r="K1457" s="31" t="s">
        <v>10757</v>
      </c>
      <c r="L1457" s="33" t="b">
        <v>0</v>
      </c>
      <c r="M1457" s="34">
        <v>44757.388894363401</v>
      </c>
      <c r="N1457" s="31" t="s">
        <v>39</v>
      </c>
      <c r="O1457" s="1" t="s">
        <v>5482</v>
      </c>
    </row>
    <row r="1458" spans="1:15" x14ac:dyDescent="0.25">
      <c r="A1458" s="31" t="s">
        <v>12360</v>
      </c>
      <c r="B1458" s="31" t="s">
        <v>9385</v>
      </c>
      <c r="C1458" s="31" t="s">
        <v>12361</v>
      </c>
      <c r="D1458" s="31" t="s">
        <v>9344</v>
      </c>
      <c r="E1458" s="31" t="s">
        <v>37</v>
      </c>
      <c r="F1458" s="31"/>
      <c r="G1458" s="31"/>
      <c r="H1458" s="32">
        <v>60</v>
      </c>
      <c r="I1458" s="31" t="s">
        <v>9377</v>
      </c>
      <c r="J1458" s="31" t="s">
        <v>3801</v>
      </c>
      <c r="K1458" s="31" t="s">
        <v>9387</v>
      </c>
      <c r="L1458" s="33" t="b">
        <v>0</v>
      </c>
      <c r="M1458" s="34">
        <v>44735.414867789397</v>
      </c>
      <c r="N1458" s="31" t="s">
        <v>39</v>
      </c>
      <c r="O1458" s="1" t="s">
        <v>14178</v>
      </c>
    </row>
    <row r="1459" spans="1:15" x14ac:dyDescent="0.25">
      <c r="A1459" s="31" t="s">
        <v>12362</v>
      </c>
      <c r="B1459" s="31" t="s">
        <v>9371</v>
      </c>
      <c r="C1459" s="31" t="s">
        <v>12363</v>
      </c>
      <c r="D1459" s="31" t="s">
        <v>9344</v>
      </c>
      <c r="E1459" s="31" t="s">
        <v>37</v>
      </c>
      <c r="F1459" s="31"/>
      <c r="G1459" s="31"/>
      <c r="H1459" s="32">
        <v>60</v>
      </c>
      <c r="I1459" s="31" t="s">
        <v>9446</v>
      </c>
      <c r="J1459" s="31" t="s">
        <v>3801</v>
      </c>
      <c r="K1459" s="31" t="s">
        <v>9516</v>
      </c>
      <c r="L1459" s="33" t="b">
        <v>0</v>
      </c>
      <c r="M1459" s="34">
        <v>44749.645205474502</v>
      </c>
      <c r="N1459" s="31" t="s">
        <v>39</v>
      </c>
      <c r="O1459" s="1" t="s">
        <v>14179</v>
      </c>
    </row>
    <row r="1460" spans="1:15" x14ac:dyDescent="0.25">
      <c r="A1460" s="31" t="s">
        <v>12364</v>
      </c>
      <c r="B1460" s="31" t="s">
        <v>9394</v>
      </c>
      <c r="C1460" s="31" t="s">
        <v>12365</v>
      </c>
      <c r="D1460" s="31" t="s">
        <v>9348</v>
      </c>
      <c r="E1460" s="31"/>
      <c r="F1460" s="31"/>
      <c r="G1460" s="31"/>
      <c r="H1460" s="32"/>
      <c r="I1460" s="31" t="s">
        <v>9405</v>
      </c>
      <c r="J1460" s="31" t="s">
        <v>3598</v>
      </c>
      <c r="K1460" s="31" t="s">
        <v>9529</v>
      </c>
      <c r="L1460" s="33" t="b">
        <v>0</v>
      </c>
      <c r="M1460" s="34">
        <v>44704.623470520797</v>
      </c>
      <c r="N1460" s="31" t="s">
        <v>9369</v>
      </c>
      <c r="O1460" s="1" t="s">
        <v>5041</v>
      </c>
    </row>
    <row r="1461" spans="1:15" x14ac:dyDescent="0.25">
      <c r="A1461" s="31" t="s">
        <v>12366</v>
      </c>
      <c r="B1461" s="31" t="s">
        <v>9394</v>
      </c>
      <c r="C1461" s="31" t="s">
        <v>12367</v>
      </c>
      <c r="D1461" s="31" t="s">
        <v>9348</v>
      </c>
      <c r="E1461" s="31"/>
      <c r="F1461" s="31"/>
      <c r="G1461" s="31"/>
      <c r="H1461" s="32"/>
      <c r="I1461" s="31" t="s">
        <v>9405</v>
      </c>
      <c r="J1461" s="31" t="s">
        <v>3598</v>
      </c>
      <c r="K1461" s="31" t="s">
        <v>9412</v>
      </c>
      <c r="L1461" s="33" t="b">
        <v>0</v>
      </c>
      <c r="M1461" s="34">
        <v>44704.3493089931</v>
      </c>
      <c r="N1461" s="31" t="s">
        <v>9369</v>
      </c>
      <c r="O1461" s="1" t="s">
        <v>4893</v>
      </c>
    </row>
    <row r="1462" spans="1:15" x14ac:dyDescent="0.25">
      <c r="A1462" s="31" t="s">
        <v>12368</v>
      </c>
      <c r="B1462" s="31" t="s">
        <v>9385</v>
      </c>
      <c r="C1462" s="31" t="s">
        <v>12369</v>
      </c>
      <c r="D1462" s="31" t="s">
        <v>9344</v>
      </c>
      <c r="E1462" s="31" t="s">
        <v>37</v>
      </c>
      <c r="F1462" s="31"/>
      <c r="G1462" s="31"/>
      <c r="H1462" s="32">
        <v>60</v>
      </c>
      <c r="I1462" s="31" t="s">
        <v>9382</v>
      </c>
      <c r="J1462" s="31" t="s">
        <v>3801</v>
      </c>
      <c r="K1462" s="31" t="s">
        <v>10252</v>
      </c>
      <c r="L1462" s="33" t="b">
        <v>0</v>
      </c>
      <c r="M1462" s="34">
        <v>44765.449512615698</v>
      </c>
      <c r="N1462" s="31" t="s">
        <v>39</v>
      </c>
      <c r="O1462" s="1" t="s">
        <v>4453</v>
      </c>
    </row>
    <row r="1463" spans="1:15" ht="31.5" x14ac:dyDescent="0.25">
      <c r="A1463" s="31" t="s">
        <v>12370</v>
      </c>
      <c r="B1463" s="31" t="s">
        <v>9394</v>
      </c>
      <c r="C1463" s="35" t="s">
        <v>12371</v>
      </c>
      <c r="D1463" s="31" t="s">
        <v>9348</v>
      </c>
      <c r="E1463" s="31"/>
      <c r="F1463" s="31"/>
      <c r="G1463" s="31"/>
      <c r="H1463" s="32"/>
      <c r="I1463" s="31" t="s">
        <v>9391</v>
      </c>
      <c r="J1463" s="31" t="s">
        <v>3598</v>
      </c>
      <c r="K1463" s="31" t="s">
        <v>9396</v>
      </c>
      <c r="L1463" s="33" t="b">
        <v>0</v>
      </c>
      <c r="M1463" s="34">
        <v>44707.488656481502</v>
      </c>
      <c r="N1463" s="31" t="s">
        <v>9369</v>
      </c>
      <c r="O1463" s="1" t="s">
        <v>5829</v>
      </c>
    </row>
    <row r="1464" spans="1:15" x14ac:dyDescent="0.25">
      <c r="A1464" s="31" t="s">
        <v>12372</v>
      </c>
      <c r="B1464" s="31" t="s">
        <v>9385</v>
      </c>
      <c r="C1464" s="31" t="s">
        <v>6514</v>
      </c>
      <c r="D1464" s="31" t="s">
        <v>9344</v>
      </c>
      <c r="E1464" s="31" t="s">
        <v>37</v>
      </c>
      <c r="F1464" s="31"/>
      <c r="G1464" s="31"/>
      <c r="H1464" s="32">
        <v>60</v>
      </c>
      <c r="I1464" s="31" t="s">
        <v>9446</v>
      </c>
      <c r="J1464" s="31" t="s">
        <v>3801</v>
      </c>
      <c r="K1464" s="31" t="s">
        <v>9576</v>
      </c>
      <c r="L1464" s="33" t="b">
        <v>0</v>
      </c>
      <c r="M1464" s="34">
        <v>44729.611345405101</v>
      </c>
      <c r="N1464" s="31" t="s">
        <v>39</v>
      </c>
      <c r="O1464" s="1" t="s">
        <v>6513</v>
      </c>
    </row>
    <row r="1465" spans="1:15" x14ac:dyDescent="0.25">
      <c r="A1465" s="31" t="s">
        <v>12373</v>
      </c>
      <c r="B1465" s="31" t="s">
        <v>9389</v>
      </c>
      <c r="C1465" s="31" t="s">
        <v>12374</v>
      </c>
      <c r="D1465" s="31" t="s">
        <v>9348</v>
      </c>
      <c r="E1465" s="31"/>
      <c r="F1465" s="31"/>
      <c r="G1465" s="31"/>
      <c r="H1465" s="32"/>
      <c r="I1465" s="31" t="s">
        <v>9391</v>
      </c>
      <c r="J1465" s="31" t="s">
        <v>3598</v>
      </c>
      <c r="K1465" s="31" t="s">
        <v>10424</v>
      </c>
      <c r="L1465" s="33" t="b">
        <v>0</v>
      </c>
      <c r="M1465" s="34">
        <v>44709.571687233802</v>
      </c>
      <c r="N1465" s="31" t="s">
        <v>9369</v>
      </c>
      <c r="O1465" s="1" t="s">
        <v>14180</v>
      </c>
    </row>
    <row r="1466" spans="1:15" x14ac:dyDescent="0.25">
      <c r="A1466" s="31" t="s">
        <v>12375</v>
      </c>
      <c r="B1466" s="31" t="s">
        <v>9394</v>
      </c>
      <c r="C1466" s="31" t="s">
        <v>12376</v>
      </c>
      <c r="D1466" s="31" t="s">
        <v>9348</v>
      </c>
      <c r="E1466" s="31"/>
      <c r="F1466" s="31"/>
      <c r="G1466" s="31"/>
      <c r="H1466" s="32"/>
      <c r="I1466" s="31" t="s">
        <v>9399</v>
      </c>
      <c r="J1466" s="31" t="s">
        <v>3598</v>
      </c>
      <c r="K1466" s="31" t="s">
        <v>10336</v>
      </c>
      <c r="L1466" s="33" t="b">
        <v>0</v>
      </c>
      <c r="M1466" s="34">
        <v>44720.675353553197</v>
      </c>
      <c r="N1466" s="31" t="s">
        <v>9369</v>
      </c>
      <c r="O1466" s="1" t="s">
        <v>4239</v>
      </c>
    </row>
    <row r="1467" spans="1:15" x14ac:dyDescent="0.25">
      <c r="A1467" s="31" t="s">
        <v>12377</v>
      </c>
      <c r="B1467" s="31" t="s">
        <v>9385</v>
      </c>
      <c r="C1467" s="31" t="s">
        <v>12378</v>
      </c>
      <c r="D1467" s="31" t="s">
        <v>9344</v>
      </c>
      <c r="E1467" s="31" t="s">
        <v>37</v>
      </c>
      <c r="F1467" s="31"/>
      <c r="G1467" s="31"/>
      <c r="H1467" s="32">
        <v>60</v>
      </c>
      <c r="I1467" s="31" t="s">
        <v>9361</v>
      </c>
      <c r="J1467" s="31" t="s">
        <v>3801</v>
      </c>
      <c r="K1467" s="31" t="s">
        <v>9650</v>
      </c>
      <c r="L1467" s="33" t="b">
        <v>0</v>
      </c>
      <c r="M1467" s="34">
        <v>44755.648268981502</v>
      </c>
      <c r="N1467" s="31" t="s">
        <v>39</v>
      </c>
      <c r="O1467" s="1" t="s">
        <v>5652</v>
      </c>
    </row>
    <row r="1468" spans="1:15" x14ac:dyDescent="0.25">
      <c r="A1468" s="31" t="s">
        <v>12379</v>
      </c>
      <c r="B1468" s="31" t="s">
        <v>9410</v>
      </c>
      <c r="C1468" s="31" t="s">
        <v>12380</v>
      </c>
      <c r="D1468" s="31" t="s">
        <v>9348</v>
      </c>
      <c r="E1468" s="31"/>
      <c r="F1468" s="31"/>
      <c r="G1468" s="31"/>
      <c r="H1468" s="32"/>
      <c r="I1468" s="31" t="s">
        <v>9399</v>
      </c>
      <c r="J1468" s="31" t="s">
        <v>3598</v>
      </c>
      <c r="K1468" s="31" t="s">
        <v>10465</v>
      </c>
      <c r="L1468" s="33" t="b">
        <v>0</v>
      </c>
      <c r="M1468" s="34">
        <v>44705.591981979203</v>
      </c>
      <c r="N1468" s="31" t="s">
        <v>9369</v>
      </c>
      <c r="O1468" s="1" t="s">
        <v>5966</v>
      </c>
    </row>
    <row r="1469" spans="1:15" x14ac:dyDescent="0.25">
      <c r="A1469" s="31" t="s">
        <v>12381</v>
      </c>
      <c r="B1469" s="31" t="s">
        <v>9394</v>
      </c>
      <c r="C1469" s="31" t="s">
        <v>12382</v>
      </c>
      <c r="D1469" s="31" t="s">
        <v>9348</v>
      </c>
      <c r="E1469" s="31"/>
      <c r="F1469" s="31"/>
      <c r="G1469" s="31"/>
      <c r="H1469" s="32"/>
      <c r="I1469" s="31" t="s">
        <v>9405</v>
      </c>
      <c r="J1469" s="31" t="s">
        <v>3598</v>
      </c>
      <c r="K1469" s="31" t="s">
        <v>9412</v>
      </c>
      <c r="L1469" s="33" t="b">
        <v>0</v>
      </c>
      <c r="M1469" s="34">
        <v>44704.349615127299</v>
      </c>
      <c r="N1469" s="31" t="s">
        <v>9369</v>
      </c>
      <c r="O1469" s="1" t="s">
        <v>4552</v>
      </c>
    </row>
    <row r="1470" spans="1:15" x14ac:dyDescent="0.25">
      <c r="A1470" s="31" t="s">
        <v>12383</v>
      </c>
      <c r="B1470" s="31" t="s">
        <v>9394</v>
      </c>
      <c r="C1470" s="31" t="s">
        <v>12384</v>
      </c>
      <c r="D1470" s="31" t="s">
        <v>9348</v>
      </c>
      <c r="E1470" s="31"/>
      <c r="F1470" s="31"/>
      <c r="G1470" s="31"/>
      <c r="H1470" s="32"/>
      <c r="I1470" s="31" t="s">
        <v>9399</v>
      </c>
      <c r="J1470" s="31" t="s">
        <v>3598</v>
      </c>
      <c r="K1470" s="31" t="s">
        <v>9523</v>
      </c>
      <c r="L1470" s="33" t="b">
        <v>0</v>
      </c>
      <c r="M1470" s="34">
        <v>44704.657399733798</v>
      </c>
      <c r="N1470" s="31" t="s">
        <v>9369</v>
      </c>
      <c r="O1470" s="1" t="s">
        <v>14181</v>
      </c>
    </row>
    <row r="1471" spans="1:15" x14ac:dyDescent="0.25">
      <c r="A1471" s="31" t="s">
        <v>12385</v>
      </c>
      <c r="B1471" s="31" t="s">
        <v>9394</v>
      </c>
      <c r="C1471" s="31" t="s">
        <v>12386</v>
      </c>
      <c r="D1471" s="31" t="s">
        <v>9348</v>
      </c>
      <c r="E1471" s="31"/>
      <c r="F1471" s="31"/>
      <c r="G1471" s="31"/>
      <c r="H1471" s="32"/>
      <c r="I1471" s="31" t="s">
        <v>9405</v>
      </c>
      <c r="J1471" s="31" t="s">
        <v>3598</v>
      </c>
      <c r="K1471" s="31" t="s">
        <v>9426</v>
      </c>
      <c r="L1471" s="33" t="b">
        <v>0</v>
      </c>
      <c r="M1471" s="34">
        <v>44704.394958530102</v>
      </c>
      <c r="N1471" s="31" t="s">
        <v>9369</v>
      </c>
      <c r="O1471" s="1" t="s">
        <v>7329</v>
      </c>
    </row>
    <row r="1472" spans="1:15" x14ac:dyDescent="0.25">
      <c r="A1472" s="31" t="s">
        <v>12387</v>
      </c>
      <c r="B1472" s="31" t="s">
        <v>9385</v>
      </c>
      <c r="C1472" s="31" t="s">
        <v>7668</v>
      </c>
      <c r="D1472" s="31" t="s">
        <v>9344</v>
      </c>
      <c r="E1472" s="31" t="s">
        <v>37</v>
      </c>
      <c r="F1472" s="31"/>
      <c r="G1472" s="31"/>
      <c r="H1472" s="32">
        <v>60</v>
      </c>
      <c r="I1472" s="31" t="s">
        <v>9377</v>
      </c>
      <c r="J1472" s="31" t="s">
        <v>3801</v>
      </c>
      <c r="K1472" s="31" t="s">
        <v>9387</v>
      </c>
      <c r="L1472" s="33" t="b">
        <v>0</v>
      </c>
      <c r="M1472" s="34">
        <v>44719.765275659702</v>
      </c>
      <c r="N1472" s="31" t="s">
        <v>39</v>
      </c>
      <c r="O1472" s="1" t="s">
        <v>7666</v>
      </c>
    </row>
    <row r="1473" spans="1:15" x14ac:dyDescent="0.25">
      <c r="A1473" s="31" t="s">
        <v>12388</v>
      </c>
      <c r="B1473" s="31" t="s">
        <v>9394</v>
      </c>
      <c r="C1473" s="31" t="s">
        <v>12389</v>
      </c>
      <c r="D1473" s="31" t="s">
        <v>9348</v>
      </c>
      <c r="E1473" s="31"/>
      <c r="F1473" s="31"/>
      <c r="G1473" s="31"/>
      <c r="H1473" s="32"/>
      <c r="I1473" s="31" t="s">
        <v>9399</v>
      </c>
      <c r="J1473" s="31" t="s">
        <v>3598</v>
      </c>
      <c r="K1473" s="31" t="s">
        <v>9455</v>
      </c>
      <c r="L1473" s="33" t="b">
        <v>0</v>
      </c>
      <c r="M1473" s="34">
        <v>44702.654506631901</v>
      </c>
      <c r="N1473" s="31" t="s">
        <v>9369</v>
      </c>
      <c r="O1473" s="1" t="s">
        <v>14182</v>
      </c>
    </row>
    <row r="1474" spans="1:15" x14ac:dyDescent="0.25">
      <c r="A1474" s="31" t="s">
        <v>12390</v>
      </c>
      <c r="B1474" s="31" t="s">
        <v>9385</v>
      </c>
      <c r="C1474" s="31" t="s">
        <v>12391</v>
      </c>
      <c r="D1474" s="31" t="s">
        <v>9344</v>
      </c>
      <c r="E1474" s="31" t="s">
        <v>37</v>
      </c>
      <c r="F1474" s="31"/>
      <c r="G1474" s="31"/>
      <c r="H1474" s="32">
        <v>60</v>
      </c>
      <c r="I1474" s="31" t="s">
        <v>9382</v>
      </c>
      <c r="J1474" s="31" t="s">
        <v>3801</v>
      </c>
      <c r="K1474" s="31" t="s">
        <v>9841</v>
      </c>
      <c r="L1474" s="33" t="b">
        <v>0</v>
      </c>
      <c r="M1474" s="34">
        <v>44749.7710745718</v>
      </c>
      <c r="N1474" s="31" t="s">
        <v>39</v>
      </c>
      <c r="O1474" s="1" t="s">
        <v>14183</v>
      </c>
    </row>
    <row r="1475" spans="1:15" x14ac:dyDescent="0.25">
      <c r="A1475" s="31" t="s">
        <v>12392</v>
      </c>
      <c r="B1475" s="31" t="s">
        <v>9385</v>
      </c>
      <c r="C1475" s="31" t="s">
        <v>12393</v>
      </c>
      <c r="D1475" s="31" t="s">
        <v>9344</v>
      </c>
      <c r="E1475" s="31" t="s">
        <v>37</v>
      </c>
      <c r="F1475" s="31"/>
      <c r="G1475" s="31"/>
      <c r="H1475" s="32">
        <v>60</v>
      </c>
      <c r="I1475" s="31" t="s">
        <v>9382</v>
      </c>
      <c r="J1475" s="31" t="s">
        <v>3801</v>
      </c>
      <c r="K1475" s="31" t="s">
        <v>9421</v>
      </c>
      <c r="L1475" s="33" t="b">
        <v>0</v>
      </c>
      <c r="M1475" s="34">
        <v>44749.602417048598</v>
      </c>
      <c r="N1475" s="31" t="s">
        <v>39</v>
      </c>
      <c r="O1475" s="1" t="s">
        <v>6141</v>
      </c>
    </row>
    <row r="1476" spans="1:15" x14ac:dyDescent="0.25">
      <c r="A1476" s="31" t="s">
        <v>12394</v>
      </c>
      <c r="B1476" s="31" t="s">
        <v>9385</v>
      </c>
      <c r="C1476" s="31" t="s">
        <v>12395</v>
      </c>
      <c r="D1476" s="31" t="s">
        <v>9344</v>
      </c>
      <c r="E1476" s="31" t="s">
        <v>37</v>
      </c>
      <c r="F1476" s="31"/>
      <c r="G1476" s="31"/>
      <c r="H1476" s="32">
        <v>60</v>
      </c>
      <c r="I1476" s="31" t="s">
        <v>9382</v>
      </c>
      <c r="J1476" s="31" t="s">
        <v>3801</v>
      </c>
      <c r="K1476" s="31" t="s">
        <v>9462</v>
      </c>
      <c r="L1476" s="33" t="b">
        <v>0</v>
      </c>
      <c r="M1476" s="34">
        <v>44725.611893090303</v>
      </c>
      <c r="N1476" s="31" t="s">
        <v>39</v>
      </c>
      <c r="O1476" s="1" t="s">
        <v>4211</v>
      </c>
    </row>
    <row r="1477" spans="1:15" x14ac:dyDescent="0.25">
      <c r="A1477" s="31" t="s">
        <v>12396</v>
      </c>
      <c r="B1477" s="31" t="s">
        <v>9394</v>
      </c>
      <c r="C1477" s="31" t="s">
        <v>12397</v>
      </c>
      <c r="D1477" s="31" t="s">
        <v>9348</v>
      </c>
      <c r="E1477" s="31"/>
      <c r="F1477" s="31"/>
      <c r="G1477" s="31"/>
      <c r="H1477" s="32"/>
      <c r="I1477" s="31" t="s">
        <v>9405</v>
      </c>
      <c r="J1477" s="31" t="s">
        <v>3598</v>
      </c>
      <c r="K1477" s="31" t="s">
        <v>9426</v>
      </c>
      <c r="L1477" s="33" t="b">
        <v>0</v>
      </c>
      <c r="M1477" s="34">
        <v>44704.393310532403</v>
      </c>
      <c r="N1477" s="31" t="s">
        <v>9369</v>
      </c>
      <c r="O1477" s="1" t="s">
        <v>14184</v>
      </c>
    </row>
    <row r="1478" spans="1:15" x14ac:dyDescent="0.25">
      <c r="A1478" s="31" t="s">
        <v>12398</v>
      </c>
      <c r="B1478" s="31" t="s">
        <v>9389</v>
      </c>
      <c r="C1478" s="31" t="s">
        <v>12399</v>
      </c>
      <c r="D1478" s="31" t="s">
        <v>9348</v>
      </c>
      <c r="E1478" s="31"/>
      <c r="F1478" s="31"/>
      <c r="G1478" s="31"/>
      <c r="H1478" s="32"/>
      <c r="I1478" s="31" t="s">
        <v>9391</v>
      </c>
      <c r="J1478" s="31" t="s">
        <v>3598</v>
      </c>
      <c r="K1478" s="31" t="s">
        <v>10207</v>
      </c>
      <c r="L1478" s="33" t="b">
        <v>0</v>
      </c>
      <c r="M1478" s="34">
        <v>44720.359711574099</v>
      </c>
      <c r="N1478" s="31" t="s">
        <v>9369</v>
      </c>
      <c r="O1478" s="1" t="s">
        <v>5834</v>
      </c>
    </row>
    <row r="1479" spans="1:15" x14ac:dyDescent="0.25">
      <c r="A1479" s="31" t="s">
        <v>12400</v>
      </c>
      <c r="B1479" s="31" t="s">
        <v>12401</v>
      </c>
      <c r="C1479" s="31" t="s">
        <v>5474</v>
      </c>
      <c r="D1479" s="31" t="s">
        <v>9381</v>
      </c>
      <c r="E1479" s="31"/>
      <c r="F1479" s="31"/>
      <c r="G1479" s="31"/>
      <c r="H1479" s="32"/>
      <c r="I1479" s="31"/>
      <c r="J1479" s="31"/>
      <c r="K1479" s="31"/>
      <c r="L1479" s="33" t="b">
        <v>0</v>
      </c>
      <c r="M1479" s="34">
        <v>45052.652660185202</v>
      </c>
      <c r="N1479" s="31" t="s">
        <v>39</v>
      </c>
      <c r="O1479" s="1" t="s">
        <v>5473</v>
      </c>
    </row>
    <row r="1480" spans="1:15" x14ac:dyDescent="0.25">
      <c r="A1480" s="31" t="s">
        <v>12402</v>
      </c>
      <c r="B1480" s="31" t="s">
        <v>9394</v>
      </c>
      <c r="C1480" s="31" t="s">
        <v>12403</v>
      </c>
      <c r="D1480" s="31" t="s">
        <v>10182</v>
      </c>
      <c r="E1480" s="31"/>
      <c r="F1480" s="31"/>
      <c r="G1480" s="31"/>
      <c r="H1480" s="32"/>
      <c r="I1480" s="31" t="s">
        <v>9405</v>
      </c>
      <c r="J1480" s="31" t="s">
        <v>3598</v>
      </c>
      <c r="K1480" s="31" t="s">
        <v>10420</v>
      </c>
      <c r="L1480" s="33" t="b">
        <v>0</v>
      </c>
      <c r="M1480" s="34">
        <v>44705.599349456003</v>
      </c>
      <c r="N1480" s="31" t="s">
        <v>9369</v>
      </c>
      <c r="O1480" s="1" t="s">
        <v>14185</v>
      </c>
    </row>
    <row r="1481" spans="1:15" x14ac:dyDescent="0.25">
      <c r="A1481" s="31" t="s">
        <v>12404</v>
      </c>
      <c r="B1481" s="31" t="s">
        <v>9385</v>
      </c>
      <c r="C1481" s="31" t="s">
        <v>12405</v>
      </c>
      <c r="D1481" s="31" t="s">
        <v>9344</v>
      </c>
      <c r="E1481" s="31" t="s">
        <v>37</v>
      </c>
      <c r="F1481" s="31"/>
      <c r="G1481" s="31"/>
      <c r="H1481" s="32">
        <v>60</v>
      </c>
      <c r="I1481" s="31" t="s">
        <v>9446</v>
      </c>
      <c r="J1481" s="31" t="s">
        <v>3801</v>
      </c>
      <c r="K1481" s="31" t="s">
        <v>9447</v>
      </c>
      <c r="L1481" s="33" t="b">
        <v>0</v>
      </c>
      <c r="M1481" s="34">
        <v>44769.600821724503</v>
      </c>
      <c r="N1481" s="31" t="s">
        <v>39</v>
      </c>
      <c r="O1481" s="1" t="s">
        <v>14186</v>
      </c>
    </row>
    <row r="1482" spans="1:15" ht="31.5" x14ac:dyDescent="0.25">
      <c r="A1482" s="31" t="s">
        <v>12406</v>
      </c>
      <c r="B1482" s="31" t="s">
        <v>9394</v>
      </c>
      <c r="C1482" s="35" t="s">
        <v>12407</v>
      </c>
      <c r="D1482" s="31" t="s">
        <v>9348</v>
      </c>
      <c r="E1482" s="31"/>
      <c r="F1482" s="31"/>
      <c r="G1482" s="31"/>
      <c r="H1482" s="32"/>
      <c r="I1482" s="31" t="s">
        <v>9399</v>
      </c>
      <c r="J1482" s="31" t="s">
        <v>3598</v>
      </c>
      <c r="K1482" s="31" t="s">
        <v>9400</v>
      </c>
      <c r="L1482" s="33" t="b">
        <v>0</v>
      </c>
      <c r="M1482" s="34">
        <v>44707.637852280102</v>
      </c>
      <c r="N1482" s="31" t="s">
        <v>9369</v>
      </c>
      <c r="O1482" s="1" t="s">
        <v>14187</v>
      </c>
    </row>
    <row r="1483" spans="1:15" x14ac:dyDescent="0.25">
      <c r="A1483" s="31" t="s">
        <v>12408</v>
      </c>
      <c r="B1483" s="31" t="s">
        <v>9394</v>
      </c>
      <c r="C1483" s="31" t="s">
        <v>12409</v>
      </c>
      <c r="D1483" s="31" t="s">
        <v>9348</v>
      </c>
      <c r="E1483" s="31"/>
      <c r="F1483" s="31"/>
      <c r="G1483" s="31"/>
      <c r="H1483" s="32"/>
      <c r="I1483" s="31" t="s">
        <v>9405</v>
      </c>
      <c r="J1483" s="31" t="s">
        <v>3598</v>
      </c>
      <c r="K1483" s="31" t="s">
        <v>9426</v>
      </c>
      <c r="L1483" s="33" t="b">
        <v>0</v>
      </c>
      <c r="M1483" s="34">
        <v>44704.393625925899</v>
      </c>
      <c r="N1483" s="31" t="s">
        <v>9369</v>
      </c>
      <c r="O1483" s="1" t="s">
        <v>5494</v>
      </c>
    </row>
    <row r="1484" spans="1:15" x14ac:dyDescent="0.25">
      <c r="A1484" s="31" t="s">
        <v>12410</v>
      </c>
      <c r="B1484" s="31" t="s">
        <v>9394</v>
      </c>
      <c r="C1484" s="31" t="s">
        <v>12411</v>
      </c>
      <c r="D1484" s="31" t="s">
        <v>9348</v>
      </c>
      <c r="E1484" s="31"/>
      <c r="F1484" s="31"/>
      <c r="G1484" s="31"/>
      <c r="H1484" s="32"/>
      <c r="I1484" s="31" t="s">
        <v>9405</v>
      </c>
      <c r="J1484" s="31" t="s">
        <v>3598</v>
      </c>
      <c r="K1484" s="31" t="s">
        <v>9426</v>
      </c>
      <c r="L1484" s="33" t="b">
        <v>0</v>
      </c>
      <c r="M1484" s="34">
        <v>44704.393987534699</v>
      </c>
      <c r="N1484" s="31" t="s">
        <v>9369</v>
      </c>
      <c r="O1484" s="1" t="s">
        <v>14188</v>
      </c>
    </row>
    <row r="1485" spans="1:15" x14ac:dyDescent="0.25">
      <c r="A1485" s="31" t="s">
        <v>12412</v>
      </c>
      <c r="B1485" s="31" t="s">
        <v>9389</v>
      </c>
      <c r="C1485" s="31" t="s">
        <v>12413</v>
      </c>
      <c r="D1485" s="31" t="s">
        <v>9348</v>
      </c>
      <c r="E1485" s="31"/>
      <c r="F1485" s="31"/>
      <c r="G1485" s="31"/>
      <c r="H1485" s="32"/>
      <c r="I1485" s="31" t="s">
        <v>9399</v>
      </c>
      <c r="J1485" s="31" t="s">
        <v>3598</v>
      </c>
      <c r="K1485" s="31" t="s">
        <v>10366</v>
      </c>
      <c r="L1485" s="33" t="b">
        <v>0</v>
      </c>
      <c r="M1485" s="34">
        <v>44726.7302164352</v>
      </c>
      <c r="N1485" s="31" t="s">
        <v>9369</v>
      </c>
      <c r="O1485" s="1" t="s">
        <v>14189</v>
      </c>
    </row>
    <row r="1486" spans="1:15" x14ac:dyDescent="0.25">
      <c r="A1486" s="31" t="s">
        <v>12414</v>
      </c>
      <c r="B1486" s="31" t="s">
        <v>9394</v>
      </c>
      <c r="C1486" s="31" t="s">
        <v>12415</v>
      </c>
      <c r="D1486" s="31" t="s">
        <v>9348</v>
      </c>
      <c r="E1486" s="31"/>
      <c r="F1486" s="31"/>
      <c r="G1486" s="31"/>
      <c r="H1486" s="32"/>
      <c r="I1486" s="31" t="s">
        <v>9391</v>
      </c>
      <c r="J1486" s="31" t="s">
        <v>3598</v>
      </c>
      <c r="K1486" s="31" t="s">
        <v>9466</v>
      </c>
      <c r="L1486" s="33" t="b">
        <v>0</v>
      </c>
      <c r="M1486" s="34">
        <v>44707.342340740703</v>
      </c>
      <c r="N1486" s="31" t="s">
        <v>9369</v>
      </c>
      <c r="O1486" s="1" t="s">
        <v>14190</v>
      </c>
    </row>
    <row r="1487" spans="1:15" x14ac:dyDescent="0.25">
      <c r="A1487" s="31" t="s">
        <v>12416</v>
      </c>
      <c r="B1487" s="31" t="s">
        <v>9394</v>
      </c>
      <c r="C1487" s="31" t="s">
        <v>12417</v>
      </c>
      <c r="D1487" s="31" t="s">
        <v>9348</v>
      </c>
      <c r="E1487" s="31"/>
      <c r="F1487" s="31"/>
      <c r="G1487" s="31"/>
      <c r="H1487" s="32"/>
      <c r="I1487" s="31" t="s">
        <v>9399</v>
      </c>
      <c r="J1487" s="31" t="s">
        <v>3598</v>
      </c>
      <c r="K1487" s="31" t="s">
        <v>9484</v>
      </c>
      <c r="L1487" s="33" t="b">
        <v>0</v>
      </c>
      <c r="M1487" s="34">
        <v>44707.6499539699</v>
      </c>
      <c r="N1487" s="31" t="s">
        <v>9369</v>
      </c>
      <c r="O1487" s="1" t="s">
        <v>14191</v>
      </c>
    </row>
    <row r="1488" spans="1:15" x14ac:dyDescent="0.25">
      <c r="A1488" s="31" t="s">
        <v>12418</v>
      </c>
      <c r="B1488" s="31" t="s">
        <v>9394</v>
      </c>
      <c r="C1488" s="31" t="s">
        <v>12419</v>
      </c>
      <c r="D1488" s="31" t="s">
        <v>9348</v>
      </c>
      <c r="E1488" s="31"/>
      <c r="F1488" s="31"/>
      <c r="G1488" s="31"/>
      <c r="H1488" s="32"/>
      <c r="I1488" s="31" t="s">
        <v>9391</v>
      </c>
      <c r="J1488" s="31" t="s">
        <v>3598</v>
      </c>
      <c r="K1488" s="31" t="s">
        <v>9466</v>
      </c>
      <c r="L1488" s="33" t="b">
        <v>0</v>
      </c>
      <c r="M1488" s="34">
        <v>44707.3419019676</v>
      </c>
      <c r="N1488" s="31" t="s">
        <v>9369</v>
      </c>
      <c r="O1488" s="1" t="s">
        <v>6436</v>
      </c>
    </row>
    <row r="1489" spans="1:15" x14ac:dyDescent="0.25">
      <c r="A1489" s="31" t="s">
        <v>12420</v>
      </c>
      <c r="B1489" s="31" t="s">
        <v>9394</v>
      </c>
      <c r="C1489" s="31" t="s">
        <v>12421</v>
      </c>
      <c r="D1489" s="31" t="s">
        <v>9348</v>
      </c>
      <c r="E1489" s="31"/>
      <c r="F1489" s="31"/>
      <c r="G1489" s="31"/>
      <c r="H1489" s="32"/>
      <c r="I1489" s="31" t="s">
        <v>9399</v>
      </c>
      <c r="J1489" s="31" t="s">
        <v>3598</v>
      </c>
      <c r="K1489" s="31" t="s">
        <v>9400</v>
      </c>
      <c r="L1489" s="33" t="b">
        <v>0</v>
      </c>
      <c r="M1489" s="34">
        <v>44707.637035416701</v>
      </c>
      <c r="N1489" s="31" t="s">
        <v>9369</v>
      </c>
      <c r="O1489" s="1" t="s">
        <v>14192</v>
      </c>
    </row>
    <row r="1490" spans="1:15" x14ac:dyDescent="0.25">
      <c r="A1490" s="31" t="s">
        <v>12422</v>
      </c>
      <c r="B1490" s="31" t="s">
        <v>9385</v>
      </c>
      <c r="C1490" s="31" t="s">
        <v>12423</v>
      </c>
      <c r="D1490" s="31" t="s">
        <v>9344</v>
      </c>
      <c r="E1490" s="31" t="s">
        <v>37</v>
      </c>
      <c r="F1490" s="31"/>
      <c r="G1490" s="31"/>
      <c r="H1490" s="32">
        <v>60</v>
      </c>
      <c r="I1490" s="31" t="s">
        <v>9361</v>
      </c>
      <c r="J1490" s="31" t="s">
        <v>3801</v>
      </c>
      <c r="K1490" s="31" t="s">
        <v>9741</v>
      </c>
      <c r="L1490" s="33" t="b">
        <v>0</v>
      </c>
      <c r="M1490" s="34">
        <v>44755.646603854198</v>
      </c>
      <c r="N1490" s="31" t="s">
        <v>39</v>
      </c>
      <c r="O1490" s="1" t="s">
        <v>14193</v>
      </c>
    </row>
    <row r="1491" spans="1:15" x14ac:dyDescent="0.25">
      <c r="A1491" s="31" t="s">
        <v>12424</v>
      </c>
      <c r="B1491" s="31" t="s">
        <v>9419</v>
      </c>
      <c r="C1491" s="31" t="s">
        <v>12425</v>
      </c>
      <c r="D1491" s="31" t="s">
        <v>9344</v>
      </c>
      <c r="E1491" s="31" t="s">
        <v>37</v>
      </c>
      <c r="F1491" s="31"/>
      <c r="G1491" s="31"/>
      <c r="H1491" s="32">
        <v>60</v>
      </c>
      <c r="I1491" s="31" t="s">
        <v>9382</v>
      </c>
      <c r="J1491" s="31" t="s">
        <v>3801</v>
      </c>
      <c r="K1491" s="31" t="s">
        <v>10122</v>
      </c>
      <c r="L1491" s="33" t="b">
        <v>0</v>
      </c>
      <c r="M1491" s="34">
        <v>44750.383285798598</v>
      </c>
      <c r="N1491" s="31" t="s">
        <v>39</v>
      </c>
      <c r="O1491" s="1" t="s">
        <v>14194</v>
      </c>
    </row>
    <row r="1492" spans="1:15" x14ac:dyDescent="0.25">
      <c r="A1492" s="31" t="s">
        <v>12426</v>
      </c>
      <c r="B1492" s="31" t="s">
        <v>9385</v>
      </c>
      <c r="C1492" s="31" t="s">
        <v>12427</v>
      </c>
      <c r="D1492" s="31" t="s">
        <v>9344</v>
      </c>
      <c r="E1492" s="31" t="s">
        <v>37</v>
      </c>
      <c r="F1492" s="31"/>
      <c r="G1492" s="31"/>
      <c r="H1492" s="32">
        <v>60</v>
      </c>
      <c r="I1492" s="31" t="s">
        <v>9377</v>
      </c>
      <c r="J1492" s="31" t="s">
        <v>3801</v>
      </c>
      <c r="K1492" s="31" t="s">
        <v>9387</v>
      </c>
      <c r="L1492" s="33" t="b">
        <v>0</v>
      </c>
      <c r="M1492" s="34">
        <v>44715.449715972201</v>
      </c>
      <c r="N1492" s="31" t="s">
        <v>39</v>
      </c>
      <c r="O1492" s="1" t="s">
        <v>14195</v>
      </c>
    </row>
    <row r="1493" spans="1:15" x14ac:dyDescent="0.25">
      <c r="A1493" s="31" t="s">
        <v>12428</v>
      </c>
      <c r="B1493" s="31" t="s">
        <v>9394</v>
      </c>
      <c r="C1493" s="31" t="s">
        <v>12429</v>
      </c>
      <c r="D1493" s="31" t="s">
        <v>9348</v>
      </c>
      <c r="E1493" s="31"/>
      <c r="F1493" s="31"/>
      <c r="G1493" s="31"/>
      <c r="H1493" s="32"/>
      <c r="I1493" s="31" t="s">
        <v>9399</v>
      </c>
      <c r="J1493" s="31" t="s">
        <v>3598</v>
      </c>
      <c r="K1493" s="31" t="s">
        <v>9383</v>
      </c>
      <c r="L1493" s="33" t="b">
        <v>0</v>
      </c>
      <c r="M1493" s="34">
        <v>44705.590843483798</v>
      </c>
      <c r="N1493" s="31" t="s">
        <v>9369</v>
      </c>
      <c r="O1493" s="1" t="s">
        <v>5059</v>
      </c>
    </row>
    <row r="1494" spans="1:15" x14ac:dyDescent="0.25">
      <c r="A1494" s="31" t="s">
        <v>12430</v>
      </c>
      <c r="B1494" s="31" t="s">
        <v>9389</v>
      </c>
      <c r="C1494" s="31" t="s">
        <v>12431</v>
      </c>
      <c r="D1494" s="31" t="s">
        <v>9348</v>
      </c>
      <c r="E1494" s="31"/>
      <c r="F1494" s="31"/>
      <c r="G1494" s="31"/>
      <c r="H1494" s="32"/>
      <c r="I1494" s="31" t="s">
        <v>9399</v>
      </c>
      <c r="J1494" s="31" t="s">
        <v>3598</v>
      </c>
      <c r="K1494" s="31" t="s">
        <v>10342</v>
      </c>
      <c r="L1494" s="33" t="b">
        <v>0</v>
      </c>
      <c r="M1494" s="34">
        <v>44709.575479398103</v>
      </c>
      <c r="N1494" s="31" t="s">
        <v>9369</v>
      </c>
      <c r="O1494" s="1" t="s">
        <v>14196</v>
      </c>
    </row>
    <row r="1495" spans="1:15" x14ac:dyDescent="0.25">
      <c r="A1495" s="31" t="s">
        <v>12432</v>
      </c>
      <c r="B1495" s="31" t="s">
        <v>9394</v>
      </c>
      <c r="C1495" s="31" t="s">
        <v>12433</v>
      </c>
      <c r="D1495" s="31" t="s">
        <v>9348</v>
      </c>
      <c r="E1495" s="31"/>
      <c r="F1495" s="31"/>
      <c r="G1495" s="31"/>
      <c r="H1495" s="32"/>
      <c r="I1495" s="31" t="s">
        <v>9399</v>
      </c>
      <c r="J1495" s="31" t="s">
        <v>3598</v>
      </c>
      <c r="K1495" s="31" t="s">
        <v>9523</v>
      </c>
      <c r="L1495" s="33" t="b">
        <v>0</v>
      </c>
      <c r="M1495" s="34">
        <v>44704.6581141551</v>
      </c>
      <c r="N1495" s="31" t="s">
        <v>9369</v>
      </c>
      <c r="O1495" s="1" t="s">
        <v>14197</v>
      </c>
    </row>
    <row r="1496" spans="1:15" x14ac:dyDescent="0.25">
      <c r="A1496" s="31" t="s">
        <v>12434</v>
      </c>
      <c r="B1496" s="31" t="s">
        <v>9394</v>
      </c>
      <c r="C1496" s="31" t="s">
        <v>12435</v>
      </c>
      <c r="D1496" s="31" t="s">
        <v>9348</v>
      </c>
      <c r="E1496" s="31"/>
      <c r="F1496" s="31"/>
      <c r="G1496" s="31"/>
      <c r="H1496" s="32"/>
      <c r="I1496" s="31" t="s">
        <v>9405</v>
      </c>
      <c r="J1496" s="31" t="s">
        <v>3598</v>
      </c>
      <c r="K1496" s="31" t="s">
        <v>9406</v>
      </c>
      <c r="L1496" s="33" t="b">
        <v>0</v>
      </c>
      <c r="M1496" s="34">
        <v>44704.4653972222</v>
      </c>
      <c r="N1496" s="31" t="s">
        <v>9369</v>
      </c>
      <c r="O1496" s="1" t="s">
        <v>14198</v>
      </c>
    </row>
    <row r="1497" spans="1:15" x14ac:dyDescent="0.25">
      <c r="A1497" s="31" t="s">
        <v>12436</v>
      </c>
      <c r="B1497" s="31" t="s">
        <v>9389</v>
      </c>
      <c r="C1497" s="31" t="s">
        <v>12437</v>
      </c>
      <c r="D1497" s="31" t="s">
        <v>9348</v>
      </c>
      <c r="E1497" s="31"/>
      <c r="F1497" s="31"/>
      <c r="G1497" s="31"/>
      <c r="H1497" s="32"/>
      <c r="I1497" s="31" t="s">
        <v>9399</v>
      </c>
      <c r="J1497" s="31" t="s">
        <v>3598</v>
      </c>
      <c r="K1497" s="31" t="s">
        <v>10342</v>
      </c>
      <c r="L1497" s="33" t="b">
        <v>0</v>
      </c>
      <c r="M1497" s="34">
        <v>44709.575644444398</v>
      </c>
      <c r="N1497" s="31" t="s">
        <v>9369</v>
      </c>
      <c r="O1497" s="1" t="s">
        <v>14199</v>
      </c>
    </row>
    <row r="1498" spans="1:15" x14ac:dyDescent="0.25">
      <c r="A1498" s="31" t="s">
        <v>12438</v>
      </c>
      <c r="B1498" s="31" t="s">
        <v>9385</v>
      </c>
      <c r="C1498" s="31" t="s">
        <v>12439</v>
      </c>
      <c r="D1498" s="31" t="s">
        <v>9344</v>
      </c>
      <c r="E1498" s="31" t="s">
        <v>37</v>
      </c>
      <c r="F1498" s="31"/>
      <c r="G1498" s="31"/>
      <c r="H1498" s="32">
        <v>60</v>
      </c>
      <c r="I1498" s="31" t="s">
        <v>9382</v>
      </c>
      <c r="J1498" s="31" t="s">
        <v>3801</v>
      </c>
      <c r="K1498" s="31" t="s">
        <v>9421</v>
      </c>
      <c r="L1498" s="33" t="b">
        <v>0</v>
      </c>
      <c r="M1498" s="34">
        <v>44765.3400231134</v>
      </c>
      <c r="N1498" s="31" t="s">
        <v>39</v>
      </c>
      <c r="O1498" s="1" t="s">
        <v>5552</v>
      </c>
    </row>
    <row r="1499" spans="1:15" x14ac:dyDescent="0.25">
      <c r="A1499" s="31" t="s">
        <v>12440</v>
      </c>
      <c r="B1499" s="31" t="s">
        <v>9394</v>
      </c>
      <c r="C1499" s="31" t="s">
        <v>12441</v>
      </c>
      <c r="D1499" s="31" t="s">
        <v>9348</v>
      </c>
      <c r="E1499" s="31"/>
      <c r="F1499" s="31"/>
      <c r="G1499" s="31"/>
      <c r="H1499" s="32"/>
      <c r="I1499" s="31" t="s">
        <v>9399</v>
      </c>
      <c r="J1499" s="31" t="s">
        <v>3598</v>
      </c>
      <c r="K1499" s="31" t="s">
        <v>9913</v>
      </c>
      <c r="L1499" s="33" t="b">
        <v>0</v>
      </c>
      <c r="M1499" s="34">
        <v>44704.589745520803</v>
      </c>
      <c r="N1499" s="31" t="s">
        <v>9369</v>
      </c>
      <c r="O1499" s="1" t="s">
        <v>14200</v>
      </c>
    </row>
    <row r="1500" spans="1:15" x14ac:dyDescent="0.25">
      <c r="A1500" s="31" t="s">
        <v>12442</v>
      </c>
      <c r="B1500" s="31" t="s">
        <v>9419</v>
      </c>
      <c r="C1500" s="31" t="s">
        <v>12443</v>
      </c>
      <c r="D1500" s="31" t="s">
        <v>9344</v>
      </c>
      <c r="E1500" s="31" t="s">
        <v>37</v>
      </c>
      <c r="F1500" s="31"/>
      <c r="G1500" s="31"/>
      <c r="H1500" s="32">
        <v>60</v>
      </c>
      <c r="I1500" s="31" t="s">
        <v>9382</v>
      </c>
      <c r="J1500" s="31" t="s">
        <v>3801</v>
      </c>
      <c r="K1500" s="31" t="s">
        <v>10122</v>
      </c>
      <c r="L1500" s="33" t="b">
        <v>0</v>
      </c>
      <c r="M1500" s="34">
        <v>44715.383519872703</v>
      </c>
      <c r="N1500" s="31" t="s">
        <v>39</v>
      </c>
      <c r="O1500" s="1" t="s">
        <v>6445</v>
      </c>
    </row>
    <row r="1501" spans="1:15" x14ac:dyDescent="0.25">
      <c r="A1501" s="31" t="s">
        <v>12444</v>
      </c>
      <c r="B1501" s="31" t="s">
        <v>9394</v>
      </c>
      <c r="C1501" s="31" t="s">
        <v>12445</v>
      </c>
      <c r="D1501" s="31" t="s">
        <v>9348</v>
      </c>
      <c r="E1501" s="31"/>
      <c r="F1501" s="31"/>
      <c r="G1501" s="31"/>
      <c r="H1501" s="32"/>
      <c r="I1501" s="31" t="s">
        <v>9405</v>
      </c>
      <c r="J1501" s="31" t="s">
        <v>3598</v>
      </c>
      <c r="K1501" s="31" t="s">
        <v>9529</v>
      </c>
      <c r="L1501" s="33" t="b">
        <v>0</v>
      </c>
      <c r="M1501" s="34">
        <v>44704.643261493104</v>
      </c>
      <c r="N1501" s="31" t="s">
        <v>9369</v>
      </c>
      <c r="O1501" s="1" t="s">
        <v>14201</v>
      </c>
    </row>
    <row r="1502" spans="1:15" x14ac:dyDescent="0.25">
      <c r="A1502" s="31" t="s">
        <v>12446</v>
      </c>
      <c r="B1502" s="31" t="s">
        <v>9394</v>
      </c>
      <c r="C1502" s="31" t="s">
        <v>12447</v>
      </c>
      <c r="D1502" s="31" t="s">
        <v>9348</v>
      </c>
      <c r="E1502" s="31"/>
      <c r="F1502" s="31"/>
      <c r="G1502" s="31"/>
      <c r="H1502" s="32"/>
      <c r="I1502" s="31" t="s">
        <v>9399</v>
      </c>
      <c r="J1502" s="31" t="s">
        <v>3598</v>
      </c>
      <c r="K1502" s="31" t="s">
        <v>9455</v>
      </c>
      <c r="L1502" s="33" t="b">
        <v>0</v>
      </c>
      <c r="M1502" s="34">
        <v>44702.652114548597</v>
      </c>
      <c r="N1502" s="31" t="s">
        <v>9369</v>
      </c>
      <c r="O1502" s="1" t="s">
        <v>5551</v>
      </c>
    </row>
    <row r="1503" spans="1:15" x14ac:dyDescent="0.25">
      <c r="A1503" s="31" t="s">
        <v>12448</v>
      </c>
      <c r="B1503" s="31" t="s">
        <v>9394</v>
      </c>
      <c r="C1503" s="31" t="s">
        <v>12449</v>
      </c>
      <c r="D1503" s="31" t="s">
        <v>9348</v>
      </c>
      <c r="E1503" s="31"/>
      <c r="F1503" s="31"/>
      <c r="G1503" s="31"/>
      <c r="H1503" s="32"/>
      <c r="I1503" s="31" t="s">
        <v>9399</v>
      </c>
      <c r="J1503" s="31" t="s">
        <v>3598</v>
      </c>
      <c r="K1503" s="31" t="s">
        <v>9455</v>
      </c>
      <c r="L1503" s="33" t="b">
        <v>0</v>
      </c>
      <c r="M1503" s="34">
        <v>44702.652721145801</v>
      </c>
      <c r="N1503" s="31" t="s">
        <v>9369</v>
      </c>
      <c r="O1503" s="1" t="s">
        <v>5527</v>
      </c>
    </row>
    <row r="1504" spans="1:15" x14ac:dyDescent="0.25">
      <c r="A1504" s="31" t="s">
        <v>12450</v>
      </c>
      <c r="B1504" s="31" t="s">
        <v>9389</v>
      </c>
      <c r="C1504" s="31" t="s">
        <v>12451</v>
      </c>
      <c r="D1504" s="31" t="s">
        <v>9348</v>
      </c>
      <c r="E1504" s="31"/>
      <c r="F1504" s="31"/>
      <c r="G1504" s="31"/>
      <c r="H1504" s="32"/>
      <c r="I1504" s="31" t="s">
        <v>9391</v>
      </c>
      <c r="J1504" s="31" t="s">
        <v>3598</v>
      </c>
      <c r="K1504" s="31" t="s">
        <v>9438</v>
      </c>
      <c r="L1504" s="33" t="b">
        <v>0</v>
      </c>
      <c r="M1504" s="34">
        <v>44709.448318518502</v>
      </c>
      <c r="N1504" s="31" t="s">
        <v>9369</v>
      </c>
      <c r="O1504" s="1" t="s">
        <v>14202</v>
      </c>
    </row>
    <row r="1505" spans="1:15" x14ac:dyDescent="0.25">
      <c r="A1505" s="31" t="s">
        <v>12452</v>
      </c>
      <c r="B1505" s="31" t="s">
        <v>9389</v>
      </c>
      <c r="C1505" s="31" t="s">
        <v>12453</v>
      </c>
      <c r="D1505" s="31" t="s">
        <v>9348</v>
      </c>
      <c r="E1505" s="31"/>
      <c r="F1505" s="31"/>
      <c r="G1505" s="31"/>
      <c r="H1505" s="32"/>
      <c r="I1505" s="31" t="s">
        <v>9391</v>
      </c>
      <c r="J1505" s="31" t="s">
        <v>3598</v>
      </c>
      <c r="K1505" s="31" t="s">
        <v>9443</v>
      </c>
      <c r="L1505" s="33" t="b">
        <v>0</v>
      </c>
      <c r="M1505" s="34">
        <v>44707.423137580998</v>
      </c>
      <c r="N1505" s="31" t="s">
        <v>9369</v>
      </c>
      <c r="O1505" s="1" t="s">
        <v>4757</v>
      </c>
    </row>
    <row r="1506" spans="1:15" x14ac:dyDescent="0.25">
      <c r="A1506" s="31" t="s">
        <v>12454</v>
      </c>
      <c r="B1506" s="31" t="s">
        <v>9394</v>
      </c>
      <c r="C1506" s="31" t="s">
        <v>12455</v>
      </c>
      <c r="D1506" s="31" t="s">
        <v>9348</v>
      </c>
      <c r="E1506" s="31"/>
      <c r="F1506" s="31"/>
      <c r="G1506" s="31"/>
      <c r="H1506" s="32"/>
      <c r="I1506" s="31" t="s">
        <v>9399</v>
      </c>
      <c r="J1506" s="31" t="s">
        <v>3598</v>
      </c>
      <c r="K1506" s="31" t="s">
        <v>9383</v>
      </c>
      <c r="L1506" s="33" t="b">
        <v>0</v>
      </c>
      <c r="M1506" s="34">
        <v>44705.591060682898</v>
      </c>
      <c r="N1506" s="31" t="s">
        <v>9369</v>
      </c>
      <c r="O1506" s="1" t="s">
        <v>14203</v>
      </c>
    </row>
    <row r="1507" spans="1:15" x14ac:dyDescent="0.25">
      <c r="A1507" s="31" t="s">
        <v>12456</v>
      </c>
      <c r="B1507" s="31" t="s">
        <v>9971</v>
      </c>
      <c r="C1507" s="31" t="s">
        <v>12457</v>
      </c>
      <c r="D1507" s="31" t="s">
        <v>9344</v>
      </c>
      <c r="E1507" s="31" t="s">
        <v>37</v>
      </c>
      <c r="F1507" s="31"/>
      <c r="G1507" s="31"/>
      <c r="H1507" s="32">
        <v>60</v>
      </c>
      <c r="I1507" s="31" t="s">
        <v>9361</v>
      </c>
      <c r="J1507" s="31" t="s">
        <v>3801</v>
      </c>
      <c r="K1507" s="31" t="s">
        <v>9387</v>
      </c>
      <c r="L1507" s="33" t="b">
        <v>0</v>
      </c>
      <c r="M1507" s="34">
        <v>44765.332413391203</v>
      </c>
      <c r="N1507" s="31" t="s">
        <v>39</v>
      </c>
      <c r="O1507" s="1" t="s">
        <v>14204</v>
      </c>
    </row>
    <row r="1508" spans="1:15" x14ac:dyDescent="0.25">
      <c r="A1508" s="31" t="s">
        <v>12458</v>
      </c>
      <c r="B1508" s="31" t="s">
        <v>9385</v>
      </c>
      <c r="C1508" s="31" t="s">
        <v>12459</v>
      </c>
      <c r="D1508" s="31" t="s">
        <v>9344</v>
      </c>
      <c r="E1508" s="31" t="s">
        <v>37</v>
      </c>
      <c r="F1508" s="31"/>
      <c r="G1508" s="31"/>
      <c r="H1508" s="32">
        <v>60</v>
      </c>
      <c r="I1508" s="31" t="s">
        <v>9382</v>
      </c>
      <c r="J1508" s="31" t="s">
        <v>3801</v>
      </c>
      <c r="K1508" s="31" t="s">
        <v>9841</v>
      </c>
      <c r="L1508" s="33" t="b">
        <v>0</v>
      </c>
      <c r="M1508" s="34">
        <v>44755.6655145486</v>
      </c>
      <c r="N1508" s="31" t="s">
        <v>39</v>
      </c>
      <c r="O1508" s="1" t="s">
        <v>14205</v>
      </c>
    </row>
    <row r="1509" spans="1:15" x14ac:dyDescent="0.25">
      <c r="A1509" s="31" t="s">
        <v>12460</v>
      </c>
      <c r="B1509" s="31" t="s">
        <v>9394</v>
      </c>
      <c r="C1509" s="31" t="s">
        <v>12461</v>
      </c>
      <c r="D1509" s="31" t="s">
        <v>9348</v>
      </c>
      <c r="E1509" s="31"/>
      <c r="F1509" s="31"/>
      <c r="G1509" s="31"/>
      <c r="H1509" s="32"/>
      <c r="I1509" s="31" t="s">
        <v>9405</v>
      </c>
      <c r="J1509" s="31" t="s">
        <v>3598</v>
      </c>
      <c r="K1509" s="31" t="s">
        <v>9412</v>
      </c>
      <c r="L1509" s="33" t="b">
        <v>0</v>
      </c>
      <c r="M1509" s="34">
        <v>44704.349942974499</v>
      </c>
      <c r="N1509" s="31" t="s">
        <v>9369</v>
      </c>
      <c r="O1509" s="1" t="s">
        <v>14206</v>
      </c>
    </row>
    <row r="1510" spans="1:15" x14ac:dyDescent="0.25">
      <c r="A1510" s="31" t="s">
        <v>12462</v>
      </c>
      <c r="B1510" s="31" t="s">
        <v>9385</v>
      </c>
      <c r="C1510" s="31" t="s">
        <v>12463</v>
      </c>
      <c r="D1510" s="31" t="s">
        <v>9344</v>
      </c>
      <c r="E1510" s="31" t="s">
        <v>37</v>
      </c>
      <c r="F1510" s="31"/>
      <c r="G1510" s="31"/>
      <c r="H1510" s="32">
        <v>60</v>
      </c>
      <c r="I1510" s="31" t="s">
        <v>9446</v>
      </c>
      <c r="J1510" s="31" t="s">
        <v>3801</v>
      </c>
      <c r="K1510" s="31" t="s">
        <v>9373</v>
      </c>
      <c r="L1510" s="33" t="b">
        <v>0</v>
      </c>
      <c r="M1510" s="34">
        <v>44715.695820138899</v>
      </c>
      <c r="N1510" s="31" t="s">
        <v>39</v>
      </c>
      <c r="O1510" s="1" t="s">
        <v>7244</v>
      </c>
    </row>
    <row r="1511" spans="1:15" x14ac:dyDescent="0.25">
      <c r="A1511" s="31" t="s">
        <v>12464</v>
      </c>
      <c r="B1511" s="31" t="s">
        <v>9389</v>
      </c>
      <c r="C1511" s="31" t="s">
        <v>12465</v>
      </c>
      <c r="D1511" s="31" t="s">
        <v>9348</v>
      </c>
      <c r="E1511" s="31"/>
      <c r="F1511" s="31"/>
      <c r="G1511" s="31"/>
      <c r="H1511" s="32"/>
      <c r="I1511" s="31" t="s">
        <v>9391</v>
      </c>
      <c r="J1511" s="31" t="s">
        <v>3598</v>
      </c>
      <c r="K1511" s="31" t="s">
        <v>9435</v>
      </c>
      <c r="L1511" s="33" t="b">
        <v>0</v>
      </c>
      <c r="M1511" s="34">
        <v>44726.737399502301</v>
      </c>
      <c r="N1511" s="31" t="s">
        <v>9369</v>
      </c>
      <c r="O1511" s="1" t="s">
        <v>14207</v>
      </c>
    </row>
    <row r="1512" spans="1:15" x14ac:dyDescent="0.25">
      <c r="A1512" s="31" t="s">
        <v>12466</v>
      </c>
      <c r="B1512" s="31" t="s">
        <v>9394</v>
      </c>
      <c r="C1512" s="31" t="s">
        <v>12467</v>
      </c>
      <c r="D1512" s="31" t="s">
        <v>9348</v>
      </c>
      <c r="E1512" s="31"/>
      <c r="F1512" s="31"/>
      <c r="G1512" s="31"/>
      <c r="H1512" s="32"/>
      <c r="I1512" s="31" t="s">
        <v>9391</v>
      </c>
      <c r="J1512" s="31" t="s">
        <v>3598</v>
      </c>
      <c r="K1512" s="31" t="s">
        <v>12283</v>
      </c>
      <c r="L1512" s="33" t="b">
        <v>0</v>
      </c>
      <c r="M1512" s="34">
        <v>44719.654740509301</v>
      </c>
      <c r="N1512" s="31" t="s">
        <v>9369</v>
      </c>
      <c r="O1512" s="1" t="s">
        <v>14208</v>
      </c>
    </row>
    <row r="1513" spans="1:15" x14ac:dyDescent="0.25">
      <c r="A1513" s="31" t="s">
        <v>12468</v>
      </c>
      <c r="B1513" s="31" t="s">
        <v>9394</v>
      </c>
      <c r="C1513" s="31" t="s">
        <v>12469</v>
      </c>
      <c r="D1513" s="31" t="s">
        <v>9348</v>
      </c>
      <c r="E1513" s="31"/>
      <c r="F1513" s="31"/>
      <c r="G1513" s="31"/>
      <c r="H1513" s="32"/>
      <c r="I1513" s="31" t="s">
        <v>9405</v>
      </c>
      <c r="J1513" s="31" t="s">
        <v>3598</v>
      </c>
      <c r="K1513" s="31" t="s">
        <v>9412</v>
      </c>
      <c r="L1513" s="33" t="b">
        <v>0</v>
      </c>
      <c r="M1513" s="34">
        <v>44704.3502626505</v>
      </c>
      <c r="N1513" s="31" t="s">
        <v>9369</v>
      </c>
      <c r="O1513" s="1" t="s">
        <v>14209</v>
      </c>
    </row>
    <row r="1514" spans="1:15" x14ac:dyDescent="0.25">
      <c r="A1514" s="31" t="s">
        <v>12470</v>
      </c>
      <c r="B1514" s="31" t="s">
        <v>9385</v>
      </c>
      <c r="C1514" s="31" t="s">
        <v>12471</v>
      </c>
      <c r="D1514" s="31" t="s">
        <v>9344</v>
      </c>
      <c r="E1514" s="31" t="s">
        <v>37</v>
      </c>
      <c r="F1514" s="31"/>
      <c r="G1514" s="31"/>
      <c r="H1514" s="32">
        <v>60</v>
      </c>
      <c r="I1514" s="31" t="s">
        <v>9382</v>
      </c>
      <c r="J1514" s="31" t="s">
        <v>3801</v>
      </c>
      <c r="K1514" s="31" t="s">
        <v>9841</v>
      </c>
      <c r="L1514" s="33" t="b">
        <v>0</v>
      </c>
      <c r="M1514" s="34">
        <v>44765.451187881903</v>
      </c>
      <c r="N1514" s="31" t="s">
        <v>39</v>
      </c>
      <c r="O1514" s="1" t="s">
        <v>4443</v>
      </c>
    </row>
    <row r="1515" spans="1:15" x14ac:dyDescent="0.25">
      <c r="A1515" s="31" t="s">
        <v>12472</v>
      </c>
      <c r="B1515" s="31" t="s">
        <v>9371</v>
      </c>
      <c r="C1515" s="31" t="s">
        <v>12473</v>
      </c>
      <c r="D1515" s="31" t="s">
        <v>9344</v>
      </c>
      <c r="E1515" s="31" t="s">
        <v>37</v>
      </c>
      <c r="F1515" s="31"/>
      <c r="G1515" s="31"/>
      <c r="H1515" s="32">
        <v>60</v>
      </c>
      <c r="I1515" s="31" t="s">
        <v>9446</v>
      </c>
      <c r="J1515" s="31" t="s">
        <v>3801</v>
      </c>
      <c r="K1515" s="31" t="s">
        <v>9516</v>
      </c>
      <c r="L1515" s="33" t="b">
        <v>0</v>
      </c>
      <c r="M1515" s="34">
        <v>44765.383587615703</v>
      </c>
      <c r="N1515" s="31" t="s">
        <v>39</v>
      </c>
      <c r="O1515" s="1" t="s">
        <v>5022</v>
      </c>
    </row>
    <row r="1516" spans="1:15" x14ac:dyDescent="0.25">
      <c r="A1516" s="31" t="s">
        <v>12474</v>
      </c>
      <c r="B1516" s="31" t="s">
        <v>9389</v>
      </c>
      <c r="C1516" s="31" t="s">
        <v>12475</v>
      </c>
      <c r="D1516" s="31" t="s">
        <v>9348</v>
      </c>
      <c r="E1516" s="31"/>
      <c r="F1516" s="31"/>
      <c r="G1516" s="31"/>
      <c r="H1516" s="32"/>
      <c r="I1516" s="31" t="s">
        <v>9391</v>
      </c>
      <c r="J1516" s="31" t="s">
        <v>3598</v>
      </c>
      <c r="K1516" s="31" t="s">
        <v>10424</v>
      </c>
      <c r="L1516" s="33" t="b">
        <v>0</v>
      </c>
      <c r="M1516" s="34">
        <v>44709.571904050899</v>
      </c>
      <c r="N1516" s="31" t="s">
        <v>9369</v>
      </c>
      <c r="O1516" s="1" t="s">
        <v>14210</v>
      </c>
    </row>
    <row r="1517" spans="1:15" x14ac:dyDescent="0.25">
      <c r="A1517" s="31" t="s">
        <v>12476</v>
      </c>
      <c r="B1517" s="31" t="s">
        <v>9385</v>
      </c>
      <c r="C1517" s="31" t="s">
        <v>12477</v>
      </c>
      <c r="D1517" s="31" t="s">
        <v>9344</v>
      </c>
      <c r="E1517" s="31" t="s">
        <v>37</v>
      </c>
      <c r="F1517" s="31"/>
      <c r="G1517" s="31"/>
      <c r="H1517" s="32">
        <v>60</v>
      </c>
      <c r="I1517" s="31" t="s">
        <v>9377</v>
      </c>
      <c r="J1517" s="31" t="s">
        <v>3801</v>
      </c>
      <c r="K1517" s="31" t="s">
        <v>9563</v>
      </c>
      <c r="L1517" s="33" t="b">
        <v>0</v>
      </c>
      <c r="M1517" s="34">
        <v>44750.358399074103</v>
      </c>
      <c r="N1517" s="31" t="s">
        <v>39</v>
      </c>
      <c r="O1517" s="1" t="s">
        <v>5352</v>
      </c>
    </row>
    <row r="1518" spans="1:15" x14ac:dyDescent="0.25">
      <c r="A1518" s="31" t="s">
        <v>12478</v>
      </c>
      <c r="B1518" s="31" t="s">
        <v>9971</v>
      </c>
      <c r="C1518" s="31" t="s">
        <v>12479</v>
      </c>
      <c r="D1518" s="31" t="s">
        <v>9344</v>
      </c>
      <c r="E1518" s="31" t="s">
        <v>37</v>
      </c>
      <c r="F1518" s="31"/>
      <c r="G1518" s="31"/>
      <c r="H1518" s="32">
        <v>60</v>
      </c>
      <c r="I1518" s="31" t="s">
        <v>9361</v>
      </c>
      <c r="J1518" s="31" t="s">
        <v>3801</v>
      </c>
      <c r="K1518" s="31" t="s">
        <v>9650</v>
      </c>
      <c r="L1518" s="33" t="b">
        <v>0</v>
      </c>
      <c r="M1518" s="34">
        <v>44788.632069988402</v>
      </c>
      <c r="N1518" s="31" t="s">
        <v>39</v>
      </c>
      <c r="O1518" s="1" t="s">
        <v>14211</v>
      </c>
    </row>
    <row r="1519" spans="1:15" x14ac:dyDescent="0.25">
      <c r="A1519" s="31" t="s">
        <v>12480</v>
      </c>
      <c r="B1519" s="31" t="s">
        <v>9385</v>
      </c>
      <c r="C1519" s="31" t="s">
        <v>12481</v>
      </c>
      <c r="D1519" s="31" t="s">
        <v>9344</v>
      </c>
      <c r="E1519" s="31" t="s">
        <v>37</v>
      </c>
      <c r="F1519" s="31"/>
      <c r="G1519" s="31"/>
      <c r="H1519" s="32">
        <v>60</v>
      </c>
      <c r="I1519" s="31" t="s">
        <v>9382</v>
      </c>
      <c r="J1519" s="31" t="s">
        <v>3801</v>
      </c>
      <c r="K1519" s="31" t="s">
        <v>9841</v>
      </c>
      <c r="L1519" s="33" t="b">
        <v>0</v>
      </c>
      <c r="M1519" s="34">
        <v>44765.442745254601</v>
      </c>
      <c r="N1519" s="31" t="s">
        <v>39</v>
      </c>
      <c r="O1519" s="1" t="s">
        <v>14212</v>
      </c>
    </row>
    <row r="1520" spans="1:15" x14ac:dyDescent="0.25">
      <c r="A1520" s="31" t="s">
        <v>12482</v>
      </c>
      <c r="B1520" s="31" t="s">
        <v>9394</v>
      </c>
      <c r="C1520" s="31" t="s">
        <v>12483</v>
      </c>
      <c r="D1520" s="31" t="s">
        <v>9348</v>
      </c>
      <c r="E1520" s="31"/>
      <c r="F1520" s="31"/>
      <c r="G1520" s="31"/>
      <c r="H1520" s="32"/>
      <c r="I1520" s="31" t="s">
        <v>9399</v>
      </c>
      <c r="J1520" s="31" t="s">
        <v>3598</v>
      </c>
      <c r="K1520" s="31" t="s">
        <v>9400</v>
      </c>
      <c r="L1520" s="33" t="b">
        <v>0</v>
      </c>
      <c r="M1520" s="34">
        <v>44707.638006631903</v>
      </c>
      <c r="N1520" s="31" t="s">
        <v>9369</v>
      </c>
      <c r="O1520" s="1" t="s">
        <v>5324</v>
      </c>
    </row>
    <row r="1521" spans="1:15" x14ac:dyDescent="0.25">
      <c r="A1521" s="31" t="s">
        <v>12484</v>
      </c>
      <c r="B1521" s="31" t="s">
        <v>9394</v>
      </c>
      <c r="C1521" s="31" t="s">
        <v>12485</v>
      </c>
      <c r="D1521" s="31" t="s">
        <v>9348</v>
      </c>
      <c r="E1521" s="31"/>
      <c r="F1521" s="31"/>
      <c r="G1521" s="31"/>
      <c r="H1521" s="32"/>
      <c r="I1521" s="31" t="s">
        <v>9405</v>
      </c>
      <c r="J1521" s="31" t="s">
        <v>3598</v>
      </c>
      <c r="K1521" s="31" t="s">
        <v>9406</v>
      </c>
      <c r="L1521" s="33" t="b">
        <v>0</v>
      </c>
      <c r="M1521" s="34">
        <v>44704.465826736101</v>
      </c>
      <c r="N1521" s="31" t="s">
        <v>9369</v>
      </c>
      <c r="O1521" s="1" t="s">
        <v>14213</v>
      </c>
    </row>
    <row r="1522" spans="1:15" x14ac:dyDescent="0.25">
      <c r="A1522" s="31" t="s">
        <v>12486</v>
      </c>
      <c r="B1522" s="31" t="s">
        <v>9394</v>
      </c>
      <c r="C1522" s="31" t="s">
        <v>12487</v>
      </c>
      <c r="D1522" s="31" t="s">
        <v>9348</v>
      </c>
      <c r="E1522" s="31"/>
      <c r="F1522" s="31"/>
      <c r="G1522" s="31"/>
      <c r="H1522" s="32"/>
      <c r="I1522" s="31" t="s">
        <v>9391</v>
      </c>
      <c r="J1522" s="31" t="s">
        <v>3598</v>
      </c>
      <c r="K1522" s="31" t="s">
        <v>9443</v>
      </c>
      <c r="L1522" s="33" t="b">
        <v>0</v>
      </c>
      <c r="M1522" s="34">
        <v>44707.423515162001</v>
      </c>
      <c r="N1522" s="31" t="s">
        <v>9369</v>
      </c>
      <c r="O1522" s="1" t="s">
        <v>14214</v>
      </c>
    </row>
    <row r="1523" spans="1:15" x14ac:dyDescent="0.25">
      <c r="A1523" s="31" t="s">
        <v>12488</v>
      </c>
      <c r="B1523" s="31" t="s">
        <v>9385</v>
      </c>
      <c r="C1523" s="31" t="s">
        <v>12489</v>
      </c>
      <c r="D1523" s="31" t="s">
        <v>9344</v>
      </c>
      <c r="E1523" s="31" t="s">
        <v>37</v>
      </c>
      <c r="F1523" s="31"/>
      <c r="G1523" s="31"/>
      <c r="H1523" s="32">
        <v>60</v>
      </c>
      <c r="I1523" s="31" t="s">
        <v>9382</v>
      </c>
      <c r="J1523" s="31" t="s">
        <v>3801</v>
      </c>
      <c r="K1523" s="31" t="s">
        <v>9421</v>
      </c>
      <c r="L1523" s="33" t="b">
        <v>0</v>
      </c>
      <c r="M1523" s="34">
        <v>44715.583956979201</v>
      </c>
      <c r="N1523" s="31" t="s">
        <v>39</v>
      </c>
      <c r="O1523" s="1" t="s">
        <v>5785</v>
      </c>
    </row>
    <row r="1524" spans="1:15" x14ac:dyDescent="0.25">
      <c r="A1524" s="31" t="s">
        <v>12490</v>
      </c>
      <c r="B1524" s="31" t="s">
        <v>9385</v>
      </c>
      <c r="C1524" s="31" t="s">
        <v>12491</v>
      </c>
      <c r="D1524" s="31" t="s">
        <v>9344</v>
      </c>
      <c r="E1524" s="31" t="s">
        <v>37</v>
      </c>
      <c r="F1524" s="31"/>
      <c r="G1524" s="31"/>
      <c r="H1524" s="32">
        <v>60</v>
      </c>
      <c r="I1524" s="31" t="s">
        <v>9361</v>
      </c>
      <c r="J1524" s="31" t="s">
        <v>3801</v>
      </c>
      <c r="K1524" s="31" t="s">
        <v>9387</v>
      </c>
      <c r="L1524" s="33" t="b">
        <v>0</v>
      </c>
      <c r="M1524" s="34">
        <v>44755.671942280103</v>
      </c>
      <c r="N1524" s="31" t="s">
        <v>39</v>
      </c>
      <c r="O1524" s="1" t="s">
        <v>4809</v>
      </c>
    </row>
    <row r="1525" spans="1:15" x14ac:dyDescent="0.25">
      <c r="A1525" s="31" t="s">
        <v>12492</v>
      </c>
      <c r="B1525" s="31" t="s">
        <v>9385</v>
      </c>
      <c r="C1525" s="31" t="s">
        <v>12493</v>
      </c>
      <c r="D1525" s="31" t="s">
        <v>9344</v>
      </c>
      <c r="E1525" s="31" t="s">
        <v>37</v>
      </c>
      <c r="F1525" s="31"/>
      <c r="G1525" s="31"/>
      <c r="H1525" s="32">
        <v>60</v>
      </c>
      <c r="I1525" s="31" t="s">
        <v>9361</v>
      </c>
      <c r="J1525" s="31" t="s">
        <v>3801</v>
      </c>
      <c r="K1525" s="31" t="s">
        <v>9387</v>
      </c>
      <c r="L1525" s="33" t="b">
        <v>0</v>
      </c>
      <c r="M1525" s="34">
        <v>44715.700008911997</v>
      </c>
      <c r="N1525" s="31" t="s">
        <v>39</v>
      </c>
      <c r="O1525" s="1" t="s">
        <v>14215</v>
      </c>
    </row>
    <row r="1526" spans="1:15" x14ac:dyDescent="0.25">
      <c r="A1526" s="31" t="s">
        <v>12494</v>
      </c>
      <c r="B1526" s="31" t="s">
        <v>9371</v>
      </c>
      <c r="C1526" s="31" t="s">
        <v>12495</v>
      </c>
      <c r="D1526" s="31" t="s">
        <v>9344</v>
      </c>
      <c r="E1526" s="31" t="s">
        <v>37</v>
      </c>
      <c r="F1526" s="31"/>
      <c r="G1526" s="31"/>
      <c r="H1526" s="32">
        <v>60</v>
      </c>
      <c r="I1526" s="31" t="s">
        <v>9446</v>
      </c>
      <c r="J1526" s="31" t="s">
        <v>3801</v>
      </c>
      <c r="K1526" s="31" t="s">
        <v>9516</v>
      </c>
      <c r="L1526" s="33" t="b">
        <v>0</v>
      </c>
      <c r="M1526" s="34">
        <v>44765.674582326399</v>
      </c>
      <c r="N1526" s="31" t="s">
        <v>39</v>
      </c>
      <c r="O1526" s="1" t="s">
        <v>14216</v>
      </c>
    </row>
    <row r="1527" spans="1:15" x14ac:dyDescent="0.25">
      <c r="A1527" s="31" t="s">
        <v>12496</v>
      </c>
      <c r="B1527" s="31" t="s">
        <v>9394</v>
      </c>
      <c r="C1527" s="31" t="s">
        <v>12497</v>
      </c>
      <c r="D1527" s="31" t="s">
        <v>9348</v>
      </c>
      <c r="E1527" s="31"/>
      <c r="F1527" s="31"/>
      <c r="G1527" s="31"/>
      <c r="H1527" s="32"/>
      <c r="I1527" s="31" t="s">
        <v>9399</v>
      </c>
      <c r="J1527" s="31" t="s">
        <v>3598</v>
      </c>
      <c r="K1527" s="31" t="s">
        <v>9597</v>
      </c>
      <c r="L1527" s="33" t="b">
        <v>0</v>
      </c>
      <c r="M1527" s="34">
        <v>44704.408433368102</v>
      </c>
      <c r="N1527" s="31" t="s">
        <v>9369</v>
      </c>
      <c r="O1527" s="1" t="s">
        <v>4698</v>
      </c>
    </row>
    <row r="1528" spans="1:15" x14ac:dyDescent="0.25">
      <c r="A1528" s="31" t="s">
        <v>12498</v>
      </c>
      <c r="B1528" s="31" t="s">
        <v>9394</v>
      </c>
      <c r="C1528" s="31" t="s">
        <v>12499</v>
      </c>
      <c r="D1528" s="31" t="s">
        <v>10182</v>
      </c>
      <c r="E1528" s="31"/>
      <c r="F1528" s="31"/>
      <c r="G1528" s="31"/>
      <c r="H1528" s="32"/>
      <c r="I1528" s="31" t="s">
        <v>9405</v>
      </c>
      <c r="J1528" s="31" t="s">
        <v>3598</v>
      </c>
      <c r="K1528" s="31" t="s">
        <v>10420</v>
      </c>
      <c r="L1528" s="33" t="b">
        <v>0</v>
      </c>
      <c r="M1528" s="34">
        <v>44705.599557719899</v>
      </c>
      <c r="N1528" s="31" t="s">
        <v>9369</v>
      </c>
      <c r="O1528" s="1" t="s">
        <v>14217</v>
      </c>
    </row>
    <row r="1529" spans="1:15" x14ac:dyDescent="0.25">
      <c r="A1529" s="31" t="s">
        <v>12500</v>
      </c>
      <c r="B1529" s="31" t="s">
        <v>9394</v>
      </c>
      <c r="C1529" s="31" t="s">
        <v>12501</v>
      </c>
      <c r="D1529" s="31" t="s">
        <v>9348</v>
      </c>
      <c r="E1529" s="31"/>
      <c r="F1529" s="31"/>
      <c r="G1529" s="31"/>
      <c r="H1529" s="32"/>
      <c r="I1529" s="31" t="s">
        <v>9399</v>
      </c>
      <c r="J1529" s="31" t="s">
        <v>3598</v>
      </c>
      <c r="K1529" s="31" t="s">
        <v>9913</v>
      </c>
      <c r="L1529" s="33" t="b">
        <v>0</v>
      </c>
      <c r="M1529" s="34">
        <v>44704.590599618103</v>
      </c>
      <c r="N1529" s="31" t="s">
        <v>9369</v>
      </c>
      <c r="O1529" s="1" t="s">
        <v>14218</v>
      </c>
    </row>
    <row r="1530" spans="1:15" x14ac:dyDescent="0.25">
      <c r="A1530" s="31" t="s">
        <v>12502</v>
      </c>
      <c r="B1530" s="31" t="s">
        <v>9394</v>
      </c>
      <c r="C1530" s="31" t="s">
        <v>12503</v>
      </c>
      <c r="D1530" s="31" t="s">
        <v>10182</v>
      </c>
      <c r="E1530" s="31"/>
      <c r="F1530" s="31"/>
      <c r="G1530" s="31"/>
      <c r="H1530" s="32"/>
      <c r="I1530" s="31" t="s">
        <v>9405</v>
      </c>
      <c r="J1530" s="31" t="s">
        <v>3598</v>
      </c>
      <c r="K1530" s="31" t="s">
        <v>10420</v>
      </c>
      <c r="L1530" s="33" t="b">
        <v>0</v>
      </c>
      <c r="M1530" s="34">
        <v>44705.599759988399</v>
      </c>
      <c r="N1530" s="31" t="s">
        <v>9369</v>
      </c>
      <c r="O1530" s="1" t="s">
        <v>14219</v>
      </c>
    </row>
    <row r="1531" spans="1:15" x14ac:dyDescent="0.25">
      <c r="A1531" s="31" t="s">
        <v>12504</v>
      </c>
      <c r="B1531" s="31" t="s">
        <v>9394</v>
      </c>
      <c r="C1531" s="31" t="s">
        <v>12505</v>
      </c>
      <c r="D1531" s="31" t="s">
        <v>9348</v>
      </c>
      <c r="E1531" s="31"/>
      <c r="F1531" s="31"/>
      <c r="G1531" s="31"/>
      <c r="H1531" s="32"/>
      <c r="I1531" s="31" t="s">
        <v>9391</v>
      </c>
      <c r="J1531" s="31" t="s">
        <v>3598</v>
      </c>
      <c r="K1531" s="31" t="s">
        <v>9466</v>
      </c>
      <c r="L1531" s="33" t="b">
        <v>0</v>
      </c>
      <c r="M1531" s="34">
        <v>44707.344123726798</v>
      </c>
      <c r="N1531" s="31" t="s">
        <v>9369</v>
      </c>
      <c r="O1531" s="1" t="s">
        <v>14220</v>
      </c>
    </row>
    <row r="1532" spans="1:15" x14ac:dyDescent="0.25">
      <c r="A1532" s="31" t="s">
        <v>12506</v>
      </c>
      <c r="B1532" s="31" t="s">
        <v>9394</v>
      </c>
      <c r="C1532" s="31" t="s">
        <v>12507</v>
      </c>
      <c r="D1532" s="31" t="s">
        <v>9348</v>
      </c>
      <c r="E1532" s="31"/>
      <c r="F1532" s="31"/>
      <c r="G1532" s="31"/>
      <c r="H1532" s="32"/>
      <c r="I1532" s="31" t="s">
        <v>9391</v>
      </c>
      <c r="J1532" s="31" t="s">
        <v>3598</v>
      </c>
      <c r="K1532" s="31" t="s">
        <v>9443</v>
      </c>
      <c r="L1532" s="33" t="b">
        <v>0</v>
      </c>
      <c r="M1532" s="34">
        <v>44707.423686145798</v>
      </c>
      <c r="N1532" s="31" t="s">
        <v>9369</v>
      </c>
      <c r="O1532" s="1" t="s">
        <v>5780</v>
      </c>
    </row>
    <row r="1533" spans="1:15" x14ac:dyDescent="0.25">
      <c r="A1533" s="31" t="s">
        <v>12508</v>
      </c>
      <c r="B1533" s="31" t="s">
        <v>9394</v>
      </c>
      <c r="C1533" s="31" t="s">
        <v>12509</v>
      </c>
      <c r="D1533" s="31" t="s">
        <v>9348</v>
      </c>
      <c r="E1533" s="31"/>
      <c r="F1533" s="31"/>
      <c r="G1533" s="31"/>
      <c r="H1533" s="32"/>
      <c r="I1533" s="31" t="s">
        <v>9391</v>
      </c>
      <c r="J1533" s="31" t="s">
        <v>3598</v>
      </c>
      <c r="K1533" s="31" t="s">
        <v>9396</v>
      </c>
      <c r="L1533" s="33" t="b">
        <v>0</v>
      </c>
      <c r="M1533" s="34">
        <v>44707.489128240697</v>
      </c>
      <c r="N1533" s="31" t="s">
        <v>9369</v>
      </c>
      <c r="O1533" s="1" t="s">
        <v>6300</v>
      </c>
    </row>
    <row r="1534" spans="1:15" x14ac:dyDescent="0.25">
      <c r="A1534" s="31" t="s">
        <v>12510</v>
      </c>
      <c r="B1534" s="31" t="s">
        <v>9394</v>
      </c>
      <c r="C1534" s="31" t="s">
        <v>12511</v>
      </c>
      <c r="D1534" s="31" t="s">
        <v>9348</v>
      </c>
      <c r="E1534" s="31"/>
      <c r="F1534" s="31"/>
      <c r="G1534" s="31"/>
      <c r="H1534" s="32"/>
      <c r="I1534" s="31" t="s">
        <v>9391</v>
      </c>
      <c r="J1534" s="31" t="s">
        <v>3598</v>
      </c>
      <c r="K1534" s="31" t="s">
        <v>9466</v>
      </c>
      <c r="L1534" s="33" t="b">
        <v>0</v>
      </c>
      <c r="M1534" s="34">
        <v>44707.343942326399</v>
      </c>
      <c r="N1534" s="31" t="s">
        <v>9369</v>
      </c>
      <c r="O1534" s="1" t="s">
        <v>14221</v>
      </c>
    </row>
    <row r="1535" spans="1:15" x14ac:dyDescent="0.25">
      <c r="A1535" s="31" t="s">
        <v>12512</v>
      </c>
      <c r="B1535" s="31" t="s">
        <v>9394</v>
      </c>
      <c r="C1535" s="31" t="s">
        <v>12513</v>
      </c>
      <c r="D1535" s="31" t="s">
        <v>9348</v>
      </c>
      <c r="E1535" s="31"/>
      <c r="F1535" s="31"/>
      <c r="G1535" s="31"/>
      <c r="H1535" s="32"/>
      <c r="I1535" s="31" t="s">
        <v>9391</v>
      </c>
      <c r="J1535" s="31" t="s">
        <v>3598</v>
      </c>
      <c r="K1535" s="31" t="s">
        <v>9466</v>
      </c>
      <c r="L1535" s="33" t="b">
        <v>0</v>
      </c>
      <c r="M1535" s="34">
        <v>44707.344322881901</v>
      </c>
      <c r="N1535" s="31" t="s">
        <v>9369</v>
      </c>
      <c r="O1535" s="1" t="s">
        <v>6586</v>
      </c>
    </row>
    <row r="1536" spans="1:15" x14ac:dyDescent="0.25">
      <c r="A1536" s="31" t="s">
        <v>12514</v>
      </c>
      <c r="B1536" s="31" t="s">
        <v>9389</v>
      </c>
      <c r="C1536" s="31" t="s">
        <v>12515</v>
      </c>
      <c r="D1536" s="31" t="s">
        <v>9348</v>
      </c>
      <c r="E1536" s="31"/>
      <c r="F1536" s="31"/>
      <c r="G1536" s="31"/>
      <c r="H1536" s="32"/>
      <c r="I1536" s="31" t="s">
        <v>9391</v>
      </c>
      <c r="J1536" s="31" t="s">
        <v>3598</v>
      </c>
      <c r="K1536" s="31" t="s">
        <v>9435</v>
      </c>
      <c r="L1536" s="33" t="b">
        <v>0</v>
      </c>
      <c r="M1536" s="34">
        <v>44736.3841833681</v>
      </c>
      <c r="N1536" s="31" t="s">
        <v>9369</v>
      </c>
      <c r="O1536" s="1" t="s">
        <v>14222</v>
      </c>
    </row>
    <row r="1537" spans="1:15" x14ac:dyDescent="0.25">
      <c r="A1537" s="31" t="s">
        <v>12516</v>
      </c>
      <c r="B1537" s="31" t="s">
        <v>9394</v>
      </c>
      <c r="C1537" s="31" t="s">
        <v>12517</v>
      </c>
      <c r="D1537" s="31" t="s">
        <v>9348</v>
      </c>
      <c r="E1537" s="31"/>
      <c r="F1537" s="31"/>
      <c r="G1537" s="31"/>
      <c r="H1537" s="32"/>
      <c r="I1537" s="31" t="s">
        <v>9399</v>
      </c>
      <c r="J1537" s="31" t="s">
        <v>3598</v>
      </c>
      <c r="K1537" s="31" t="s">
        <v>9523</v>
      </c>
      <c r="L1537" s="33" t="b">
        <v>0</v>
      </c>
      <c r="M1537" s="34">
        <v>44705.5797852662</v>
      </c>
      <c r="N1537" s="31" t="s">
        <v>9369</v>
      </c>
      <c r="O1537" s="1" t="s">
        <v>14223</v>
      </c>
    </row>
    <row r="1538" spans="1:15" x14ac:dyDescent="0.25">
      <c r="A1538" s="31" t="s">
        <v>12518</v>
      </c>
      <c r="B1538" s="31" t="s">
        <v>9394</v>
      </c>
      <c r="C1538" s="31" t="s">
        <v>12519</v>
      </c>
      <c r="D1538" s="31" t="s">
        <v>10182</v>
      </c>
      <c r="E1538" s="31"/>
      <c r="F1538" s="31"/>
      <c r="G1538" s="31"/>
      <c r="H1538" s="32"/>
      <c r="I1538" s="31" t="s">
        <v>9405</v>
      </c>
      <c r="J1538" s="31" t="s">
        <v>3598</v>
      </c>
      <c r="K1538" s="31" t="s">
        <v>10420</v>
      </c>
      <c r="L1538" s="33" t="b">
        <v>0</v>
      </c>
      <c r="M1538" s="34">
        <v>44705.599945983799</v>
      </c>
      <c r="N1538" s="31" t="s">
        <v>9369</v>
      </c>
      <c r="O1538" s="1" t="s">
        <v>6438</v>
      </c>
    </row>
    <row r="1539" spans="1:15" x14ac:dyDescent="0.25">
      <c r="A1539" s="31" t="s">
        <v>12520</v>
      </c>
      <c r="B1539" s="31" t="s">
        <v>9394</v>
      </c>
      <c r="C1539" s="31" t="s">
        <v>12521</v>
      </c>
      <c r="D1539" s="31" t="s">
        <v>9348</v>
      </c>
      <c r="E1539" s="31"/>
      <c r="F1539" s="31"/>
      <c r="G1539" s="31"/>
      <c r="H1539" s="32"/>
      <c r="I1539" s="31" t="s">
        <v>9399</v>
      </c>
      <c r="J1539" s="31" t="s">
        <v>3598</v>
      </c>
      <c r="K1539" s="31" t="s">
        <v>9523</v>
      </c>
      <c r="L1539" s="33" t="b">
        <v>0</v>
      </c>
      <c r="M1539" s="34">
        <v>44705.582129826398</v>
      </c>
      <c r="N1539" s="31" t="s">
        <v>9369</v>
      </c>
      <c r="O1539" s="1" t="s">
        <v>14224</v>
      </c>
    </row>
    <row r="1540" spans="1:15" x14ac:dyDescent="0.25">
      <c r="A1540" s="31" t="s">
        <v>12522</v>
      </c>
      <c r="B1540" s="31" t="s">
        <v>9394</v>
      </c>
      <c r="C1540" s="31" t="s">
        <v>12523</v>
      </c>
      <c r="D1540" s="31" t="s">
        <v>9348</v>
      </c>
      <c r="E1540" s="31"/>
      <c r="F1540" s="31"/>
      <c r="G1540" s="31"/>
      <c r="H1540" s="32"/>
      <c r="I1540" s="31" t="s">
        <v>9405</v>
      </c>
      <c r="J1540" s="31" t="s">
        <v>3598</v>
      </c>
      <c r="K1540" s="31" t="s">
        <v>9469</v>
      </c>
      <c r="L1540" s="33" t="b">
        <v>0</v>
      </c>
      <c r="M1540" s="34">
        <v>44704.576737037001</v>
      </c>
      <c r="N1540" s="31" t="s">
        <v>9369</v>
      </c>
      <c r="O1540" s="1" t="s">
        <v>5109</v>
      </c>
    </row>
    <row r="1541" spans="1:15" x14ac:dyDescent="0.25">
      <c r="A1541" s="31" t="s">
        <v>12524</v>
      </c>
      <c r="B1541" s="31" t="s">
        <v>9394</v>
      </c>
      <c r="C1541" s="31" t="s">
        <v>12525</v>
      </c>
      <c r="D1541" s="31" t="s">
        <v>9348</v>
      </c>
      <c r="E1541" s="31"/>
      <c r="F1541" s="31"/>
      <c r="G1541" s="31"/>
      <c r="H1541" s="32"/>
      <c r="I1541" s="31" t="s">
        <v>9399</v>
      </c>
      <c r="J1541" s="31" t="s">
        <v>3598</v>
      </c>
      <c r="K1541" s="31" t="s">
        <v>9400</v>
      </c>
      <c r="L1541" s="33" t="b">
        <v>0</v>
      </c>
      <c r="M1541" s="34">
        <v>44720.604458680602</v>
      </c>
      <c r="N1541" s="31" t="s">
        <v>9369</v>
      </c>
      <c r="O1541" s="1" t="s">
        <v>14225</v>
      </c>
    </row>
    <row r="1542" spans="1:15" x14ac:dyDescent="0.25">
      <c r="A1542" s="31" t="s">
        <v>12526</v>
      </c>
      <c r="B1542" s="31" t="s">
        <v>9389</v>
      </c>
      <c r="C1542" s="31" t="s">
        <v>12527</v>
      </c>
      <c r="D1542" s="31" t="s">
        <v>9348</v>
      </c>
      <c r="E1542" s="31"/>
      <c r="F1542" s="31"/>
      <c r="G1542" s="31"/>
      <c r="H1542" s="32"/>
      <c r="I1542" s="31" t="s">
        <v>9391</v>
      </c>
      <c r="J1542" s="31" t="s">
        <v>3598</v>
      </c>
      <c r="K1542" s="31" t="s">
        <v>9438</v>
      </c>
      <c r="L1542" s="33" t="b">
        <v>0</v>
      </c>
      <c r="M1542" s="34">
        <v>44719.591548379598</v>
      </c>
      <c r="N1542" s="31" t="s">
        <v>9369</v>
      </c>
      <c r="O1542" s="1" t="s">
        <v>8102</v>
      </c>
    </row>
    <row r="1543" spans="1:15" x14ac:dyDescent="0.25">
      <c r="A1543" s="31" t="s">
        <v>12528</v>
      </c>
      <c r="B1543" s="31" t="s">
        <v>9385</v>
      </c>
      <c r="C1543" s="31" t="s">
        <v>12529</v>
      </c>
      <c r="D1543" s="31" t="s">
        <v>9344</v>
      </c>
      <c r="E1543" s="31" t="s">
        <v>37</v>
      </c>
      <c r="F1543" s="31"/>
      <c r="G1543" s="31"/>
      <c r="H1543" s="32">
        <v>60</v>
      </c>
      <c r="I1543" s="31" t="s">
        <v>9382</v>
      </c>
      <c r="J1543" s="31" t="s">
        <v>3801</v>
      </c>
      <c r="K1543" s="31" t="s">
        <v>9462</v>
      </c>
      <c r="L1543" s="33" t="b">
        <v>0</v>
      </c>
      <c r="M1543" s="34">
        <v>44767.362571030098</v>
      </c>
      <c r="N1543" s="31" t="s">
        <v>39</v>
      </c>
      <c r="O1543" s="1" t="s">
        <v>14226</v>
      </c>
    </row>
    <row r="1544" spans="1:15" x14ac:dyDescent="0.25">
      <c r="A1544" s="31" t="s">
        <v>12530</v>
      </c>
      <c r="B1544" s="31" t="s">
        <v>9394</v>
      </c>
      <c r="C1544" s="31" t="s">
        <v>12531</v>
      </c>
      <c r="D1544" s="31" t="s">
        <v>9348</v>
      </c>
      <c r="E1544" s="31"/>
      <c r="F1544" s="31"/>
      <c r="G1544" s="31"/>
      <c r="H1544" s="32"/>
      <c r="I1544" s="31" t="s">
        <v>9399</v>
      </c>
      <c r="J1544" s="31" t="s">
        <v>3598</v>
      </c>
      <c r="K1544" s="31" t="s">
        <v>9400</v>
      </c>
      <c r="L1544" s="33" t="b">
        <v>0</v>
      </c>
      <c r="M1544" s="34">
        <v>44707.640404780097</v>
      </c>
      <c r="N1544" s="31" t="s">
        <v>9369</v>
      </c>
      <c r="O1544" s="1" t="s">
        <v>4303</v>
      </c>
    </row>
    <row r="1545" spans="1:15" x14ac:dyDescent="0.25">
      <c r="A1545" s="31" t="s">
        <v>12532</v>
      </c>
      <c r="B1545" s="31" t="s">
        <v>9385</v>
      </c>
      <c r="C1545" s="31" t="s">
        <v>12533</v>
      </c>
      <c r="D1545" s="31" t="s">
        <v>9344</v>
      </c>
      <c r="E1545" s="31" t="s">
        <v>37</v>
      </c>
      <c r="F1545" s="31"/>
      <c r="G1545" s="31"/>
      <c r="H1545" s="32">
        <v>60</v>
      </c>
      <c r="I1545" s="31" t="s">
        <v>9377</v>
      </c>
      <c r="J1545" s="31" t="s">
        <v>3801</v>
      </c>
      <c r="K1545" s="31" t="s">
        <v>9450</v>
      </c>
      <c r="L1545" s="33" t="b">
        <v>0</v>
      </c>
      <c r="M1545" s="34">
        <v>44714.623195104199</v>
      </c>
      <c r="N1545" s="31" t="s">
        <v>39</v>
      </c>
      <c r="O1545" s="1" t="s">
        <v>6244</v>
      </c>
    </row>
    <row r="1546" spans="1:15" x14ac:dyDescent="0.25">
      <c r="A1546" s="31" t="s">
        <v>12534</v>
      </c>
      <c r="B1546" s="31" t="s">
        <v>9394</v>
      </c>
      <c r="C1546" s="31" t="s">
        <v>12535</v>
      </c>
      <c r="D1546" s="31" t="s">
        <v>9348</v>
      </c>
      <c r="E1546" s="31"/>
      <c r="F1546" s="31"/>
      <c r="G1546" s="31"/>
      <c r="H1546" s="32"/>
      <c r="I1546" s="31" t="s">
        <v>9399</v>
      </c>
      <c r="J1546" s="31" t="s">
        <v>3598</v>
      </c>
      <c r="K1546" s="31" t="s">
        <v>9484</v>
      </c>
      <c r="L1546" s="33" t="b">
        <v>0</v>
      </c>
      <c r="M1546" s="34">
        <v>44720.452524189801</v>
      </c>
      <c r="N1546" s="31" t="s">
        <v>9369</v>
      </c>
      <c r="O1546" s="1" t="s">
        <v>4891</v>
      </c>
    </row>
    <row r="1547" spans="1:15" x14ac:dyDescent="0.25">
      <c r="A1547" s="31" t="s">
        <v>12536</v>
      </c>
      <c r="B1547" s="31" t="s">
        <v>9394</v>
      </c>
      <c r="C1547" s="31" t="s">
        <v>12537</v>
      </c>
      <c r="D1547" s="31" t="s">
        <v>9348</v>
      </c>
      <c r="E1547" s="31"/>
      <c r="F1547" s="31"/>
      <c r="G1547" s="31"/>
      <c r="H1547" s="32"/>
      <c r="I1547" s="31" t="s">
        <v>9405</v>
      </c>
      <c r="J1547" s="31" t="s">
        <v>3598</v>
      </c>
      <c r="K1547" s="31" t="s">
        <v>9469</v>
      </c>
      <c r="L1547" s="33" t="b">
        <v>0</v>
      </c>
      <c r="M1547" s="34">
        <v>44704.473527280097</v>
      </c>
      <c r="N1547" s="31" t="s">
        <v>9369</v>
      </c>
      <c r="O1547" s="1" t="s">
        <v>7093</v>
      </c>
    </row>
    <row r="1548" spans="1:15" x14ac:dyDescent="0.25">
      <c r="A1548" s="31" t="s">
        <v>12538</v>
      </c>
      <c r="B1548" s="31" t="s">
        <v>9394</v>
      </c>
      <c r="C1548" s="31" t="s">
        <v>12539</v>
      </c>
      <c r="D1548" s="31" t="s">
        <v>9348</v>
      </c>
      <c r="E1548" s="31"/>
      <c r="F1548" s="31"/>
      <c r="G1548" s="31"/>
      <c r="H1548" s="32"/>
      <c r="I1548" s="31" t="s">
        <v>9399</v>
      </c>
      <c r="J1548" s="31" t="s">
        <v>3598</v>
      </c>
      <c r="K1548" s="31" t="s">
        <v>9400</v>
      </c>
      <c r="L1548" s="33" t="b">
        <v>0</v>
      </c>
      <c r="M1548" s="34">
        <v>44720.599060416702</v>
      </c>
      <c r="N1548" s="31" t="s">
        <v>9369</v>
      </c>
      <c r="O1548" s="1" t="s">
        <v>14227</v>
      </c>
    </row>
    <row r="1549" spans="1:15" x14ac:dyDescent="0.25">
      <c r="A1549" s="31" t="s">
        <v>12540</v>
      </c>
      <c r="B1549" s="31" t="s">
        <v>9394</v>
      </c>
      <c r="C1549" s="31" t="s">
        <v>12541</v>
      </c>
      <c r="D1549" s="31" t="s">
        <v>9348</v>
      </c>
      <c r="E1549" s="31"/>
      <c r="F1549" s="31"/>
      <c r="G1549" s="31"/>
      <c r="H1549" s="32"/>
      <c r="I1549" s="31" t="s">
        <v>9399</v>
      </c>
      <c r="J1549" s="31" t="s">
        <v>3598</v>
      </c>
      <c r="K1549" s="31" t="s">
        <v>9523</v>
      </c>
      <c r="L1549" s="33" t="b">
        <v>0</v>
      </c>
      <c r="M1549" s="34">
        <v>44705.582552858803</v>
      </c>
      <c r="N1549" s="31" t="s">
        <v>9369</v>
      </c>
      <c r="O1549" s="1" t="s">
        <v>6218</v>
      </c>
    </row>
    <row r="1550" spans="1:15" x14ac:dyDescent="0.25">
      <c r="A1550" s="31" t="s">
        <v>12542</v>
      </c>
      <c r="B1550" s="31" t="s">
        <v>9385</v>
      </c>
      <c r="C1550" s="31" t="s">
        <v>12543</v>
      </c>
      <c r="D1550" s="31" t="s">
        <v>9344</v>
      </c>
      <c r="E1550" s="31" t="s">
        <v>37</v>
      </c>
      <c r="F1550" s="31"/>
      <c r="G1550" s="31"/>
      <c r="H1550" s="32">
        <v>60</v>
      </c>
      <c r="I1550" s="31" t="s">
        <v>9446</v>
      </c>
      <c r="J1550" s="31" t="s">
        <v>3801</v>
      </c>
      <c r="K1550" s="31" t="s">
        <v>9447</v>
      </c>
      <c r="L1550" s="33" t="b">
        <v>0</v>
      </c>
      <c r="M1550" s="34">
        <v>44750.389994131903</v>
      </c>
      <c r="N1550" s="31" t="s">
        <v>39</v>
      </c>
      <c r="O1550" s="1" t="s">
        <v>5937</v>
      </c>
    </row>
    <row r="1551" spans="1:15" x14ac:dyDescent="0.25">
      <c r="A1551" s="31" t="s">
        <v>12544</v>
      </c>
      <c r="B1551" s="31" t="s">
        <v>9394</v>
      </c>
      <c r="C1551" s="31" t="s">
        <v>12545</v>
      </c>
      <c r="D1551" s="31" t="s">
        <v>9348</v>
      </c>
      <c r="E1551" s="31"/>
      <c r="F1551" s="31"/>
      <c r="G1551" s="31"/>
      <c r="H1551" s="32"/>
      <c r="I1551" s="31" t="s">
        <v>9399</v>
      </c>
      <c r="J1551" s="31" t="s">
        <v>3598</v>
      </c>
      <c r="K1551" s="31" t="s">
        <v>9523</v>
      </c>
      <c r="L1551" s="33" t="b">
        <v>0</v>
      </c>
      <c r="M1551" s="34">
        <v>44705.584770138899</v>
      </c>
      <c r="N1551" s="31" t="s">
        <v>9369</v>
      </c>
      <c r="O1551" s="1" t="s">
        <v>7184</v>
      </c>
    </row>
    <row r="1552" spans="1:15" x14ac:dyDescent="0.25">
      <c r="A1552" s="31" t="s">
        <v>12546</v>
      </c>
      <c r="B1552" s="31" t="s">
        <v>9394</v>
      </c>
      <c r="C1552" s="31" t="s">
        <v>12547</v>
      </c>
      <c r="D1552" s="31" t="s">
        <v>9348</v>
      </c>
      <c r="E1552" s="31"/>
      <c r="F1552" s="31"/>
      <c r="G1552" s="31"/>
      <c r="H1552" s="32"/>
      <c r="I1552" s="31" t="s">
        <v>9405</v>
      </c>
      <c r="J1552" s="31" t="s">
        <v>3598</v>
      </c>
      <c r="K1552" s="31" t="s">
        <v>9406</v>
      </c>
      <c r="L1552" s="33" t="b">
        <v>0</v>
      </c>
      <c r="M1552" s="34">
        <v>44720.409249803197</v>
      </c>
      <c r="N1552" s="31" t="s">
        <v>9369</v>
      </c>
      <c r="O1552" s="1" t="s">
        <v>14228</v>
      </c>
    </row>
    <row r="1553" spans="1:15" x14ac:dyDescent="0.25">
      <c r="A1553" s="31" t="s">
        <v>12548</v>
      </c>
      <c r="B1553" s="31" t="s">
        <v>9394</v>
      </c>
      <c r="C1553" s="31" t="s">
        <v>12549</v>
      </c>
      <c r="D1553" s="31" t="s">
        <v>9348</v>
      </c>
      <c r="E1553" s="31"/>
      <c r="F1553" s="31"/>
      <c r="G1553" s="31"/>
      <c r="H1553" s="32"/>
      <c r="I1553" s="31" t="s">
        <v>9391</v>
      </c>
      <c r="J1553" s="31" t="s">
        <v>3598</v>
      </c>
      <c r="K1553" s="31" t="s">
        <v>9466</v>
      </c>
      <c r="L1553" s="33" t="b">
        <v>0</v>
      </c>
      <c r="M1553" s="34">
        <v>44707.345800578703</v>
      </c>
      <c r="N1553" s="31" t="s">
        <v>9369</v>
      </c>
      <c r="O1553" s="1" t="s">
        <v>6075</v>
      </c>
    </row>
    <row r="1554" spans="1:15" x14ac:dyDescent="0.25">
      <c r="A1554" s="31" t="s">
        <v>12550</v>
      </c>
      <c r="B1554" s="31" t="s">
        <v>9394</v>
      </c>
      <c r="C1554" s="31" t="s">
        <v>12551</v>
      </c>
      <c r="D1554" s="31" t="s">
        <v>9348</v>
      </c>
      <c r="E1554" s="31"/>
      <c r="F1554" s="31"/>
      <c r="G1554" s="31"/>
      <c r="H1554" s="32"/>
      <c r="I1554" s="31" t="s">
        <v>9399</v>
      </c>
      <c r="J1554" s="31" t="s">
        <v>3598</v>
      </c>
      <c r="K1554" s="31" t="s">
        <v>9455</v>
      </c>
      <c r="L1554" s="33" t="b">
        <v>0</v>
      </c>
      <c r="M1554" s="34">
        <v>44702.653493599501</v>
      </c>
      <c r="N1554" s="31" t="s">
        <v>9369</v>
      </c>
      <c r="O1554" s="1" t="s">
        <v>5499</v>
      </c>
    </row>
    <row r="1555" spans="1:15" x14ac:dyDescent="0.25">
      <c r="A1555" s="31" t="s">
        <v>12552</v>
      </c>
      <c r="B1555" s="31" t="s">
        <v>9394</v>
      </c>
      <c r="C1555" s="31" t="s">
        <v>12553</v>
      </c>
      <c r="D1555" s="31" t="s">
        <v>9348</v>
      </c>
      <c r="E1555" s="31"/>
      <c r="F1555" s="31"/>
      <c r="G1555" s="31"/>
      <c r="H1555" s="32"/>
      <c r="I1555" s="31" t="s">
        <v>9391</v>
      </c>
      <c r="J1555" s="31" t="s">
        <v>3598</v>
      </c>
      <c r="K1555" s="31" t="s">
        <v>9396</v>
      </c>
      <c r="L1555" s="33" t="b">
        <v>0</v>
      </c>
      <c r="M1555" s="34">
        <v>44707.4920110764</v>
      </c>
      <c r="N1555" s="31" t="s">
        <v>9369</v>
      </c>
      <c r="O1555" s="1" t="s">
        <v>14229</v>
      </c>
    </row>
    <row r="1556" spans="1:15" x14ac:dyDescent="0.25">
      <c r="A1556" s="31" t="s">
        <v>12554</v>
      </c>
      <c r="B1556" s="31" t="s">
        <v>9394</v>
      </c>
      <c r="C1556" s="31" t="s">
        <v>12555</v>
      </c>
      <c r="D1556" s="31" t="s">
        <v>9348</v>
      </c>
      <c r="E1556" s="31"/>
      <c r="F1556" s="31"/>
      <c r="G1556" s="31"/>
      <c r="H1556" s="32"/>
      <c r="I1556" s="31" t="s">
        <v>9399</v>
      </c>
      <c r="J1556" s="31" t="s">
        <v>3598</v>
      </c>
      <c r="K1556" s="31" t="s">
        <v>9523</v>
      </c>
      <c r="L1556" s="33" t="b">
        <v>0</v>
      </c>
      <c r="M1556" s="34">
        <v>44705.581903124999</v>
      </c>
      <c r="N1556" s="31" t="s">
        <v>9369</v>
      </c>
      <c r="O1556" s="1" t="s">
        <v>14230</v>
      </c>
    </row>
    <row r="1557" spans="1:15" x14ac:dyDescent="0.25">
      <c r="A1557" s="31" t="s">
        <v>12556</v>
      </c>
      <c r="B1557" s="31" t="s">
        <v>9394</v>
      </c>
      <c r="C1557" s="31" t="s">
        <v>12557</v>
      </c>
      <c r="D1557" s="31" t="s">
        <v>9348</v>
      </c>
      <c r="E1557" s="31"/>
      <c r="F1557" s="31"/>
      <c r="G1557" s="31"/>
      <c r="H1557" s="32"/>
      <c r="I1557" s="31" t="s">
        <v>9399</v>
      </c>
      <c r="J1557" s="31" t="s">
        <v>3598</v>
      </c>
      <c r="K1557" s="31" t="s">
        <v>9523</v>
      </c>
      <c r="L1557" s="33" t="b">
        <v>0</v>
      </c>
      <c r="M1557" s="34">
        <v>44705.583686840298</v>
      </c>
      <c r="N1557" s="31" t="s">
        <v>9369</v>
      </c>
      <c r="O1557" s="1" t="s">
        <v>5818</v>
      </c>
    </row>
    <row r="1558" spans="1:15" x14ac:dyDescent="0.25">
      <c r="A1558" s="31" t="s">
        <v>12558</v>
      </c>
      <c r="B1558" s="31" t="s">
        <v>9394</v>
      </c>
      <c r="C1558" s="31" t="s">
        <v>12559</v>
      </c>
      <c r="D1558" s="31" t="s">
        <v>9348</v>
      </c>
      <c r="E1558" s="31"/>
      <c r="F1558" s="31"/>
      <c r="G1558" s="31"/>
      <c r="H1558" s="32"/>
      <c r="I1558" s="31" t="s">
        <v>9391</v>
      </c>
      <c r="J1558" s="31" t="s">
        <v>3598</v>
      </c>
      <c r="K1558" s="31" t="s">
        <v>9443</v>
      </c>
      <c r="L1558" s="33" t="b">
        <v>0</v>
      </c>
      <c r="M1558" s="34">
        <v>44707.423865243101</v>
      </c>
      <c r="N1558" s="31" t="s">
        <v>9369</v>
      </c>
      <c r="O1558" s="1" t="s">
        <v>14231</v>
      </c>
    </row>
    <row r="1559" spans="1:15" x14ac:dyDescent="0.25">
      <c r="A1559" s="31" t="s">
        <v>12560</v>
      </c>
      <c r="B1559" s="31" t="s">
        <v>9394</v>
      </c>
      <c r="C1559" s="31" t="s">
        <v>12561</v>
      </c>
      <c r="D1559" s="31" t="s">
        <v>9348</v>
      </c>
      <c r="E1559" s="31"/>
      <c r="F1559" s="31"/>
      <c r="G1559" s="31"/>
      <c r="H1559" s="32"/>
      <c r="I1559" s="31" t="s">
        <v>9405</v>
      </c>
      <c r="J1559" s="31" t="s">
        <v>3598</v>
      </c>
      <c r="K1559" s="31" t="s">
        <v>9529</v>
      </c>
      <c r="L1559" s="33" t="b">
        <v>0</v>
      </c>
      <c r="M1559" s="34">
        <v>44728.374672106504</v>
      </c>
      <c r="N1559" s="31" t="s">
        <v>9369</v>
      </c>
      <c r="O1559" s="1" t="s">
        <v>5846</v>
      </c>
    </row>
    <row r="1560" spans="1:15" x14ac:dyDescent="0.25">
      <c r="A1560" s="31" t="s">
        <v>12562</v>
      </c>
      <c r="B1560" s="31" t="s">
        <v>9394</v>
      </c>
      <c r="C1560" s="31" t="s">
        <v>12563</v>
      </c>
      <c r="D1560" s="31" t="s">
        <v>9348</v>
      </c>
      <c r="E1560" s="31"/>
      <c r="F1560" s="31"/>
      <c r="G1560" s="31"/>
      <c r="H1560" s="32"/>
      <c r="I1560" s="31" t="s">
        <v>9399</v>
      </c>
      <c r="J1560" s="31" t="s">
        <v>3598</v>
      </c>
      <c r="K1560" s="31" t="s">
        <v>9523</v>
      </c>
      <c r="L1560" s="33" t="b">
        <v>0</v>
      </c>
      <c r="M1560" s="34">
        <v>44705.581669826403</v>
      </c>
      <c r="N1560" s="31" t="s">
        <v>9369</v>
      </c>
      <c r="O1560" s="1" t="s">
        <v>14232</v>
      </c>
    </row>
    <row r="1561" spans="1:15" x14ac:dyDescent="0.25">
      <c r="A1561" s="31" t="s">
        <v>12564</v>
      </c>
      <c r="B1561" s="31" t="s">
        <v>9394</v>
      </c>
      <c r="C1561" s="31" t="s">
        <v>12565</v>
      </c>
      <c r="D1561" s="31" t="s">
        <v>9348</v>
      </c>
      <c r="E1561" s="31"/>
      <c r="F1561" s="31"/>
      <c r="G1561" s="31"/>
      <c r="H1561" s="32"/>
      <c r="I1561" s="31" t="s">
        <v>9399</v>
      </c>
      <c r="J1561" s="31" t="s">
        <v>3598</v>
      </c>
      <c r="K1561" s="31" t="s">
        <v>9523</v>
      </c>
      <c r="L1561" s="33" t="b">
        <v>0</v>
      </c>
      <c r="M1561" s="34">
        <v>44705.5823354514</v>
      </c>
      <c r="N1561" s="31" t="s">
        <v>9369</v>
      </c>
      <c r="O1561" s="1" t="s">
        <v>14233</v>
      </c>
    </row>
    <row r="1562" spans="1:15" x14ac:dyDescent="0.25">
      <c r="A1562" s="31" t="s">
        <v>12566</v>
      </c>
      <c r="B1562" s="31" t="s">
        <v>9394</v>
      </c>
      <c r="C1562" s="31" t="s">
        <v>12567</v>
      </c>
      <c r="D1562" s="31" t="s">
        <v>9348</v>
      </c>
      <c r="E1562" s="31"/>
      <c r="F1562" s="31"/>
      <c r="G1562" s="31"/>
      <c r="H1562" s="32"/>
      <c r="I1562" s="31" t="s">
        <v>9405</v>
      </c>
      <c r="J1562" s="31" t="s">
        <v>3598</v>
      </c>
      <c r="K1562" s="31" t="s">
        <v>9412</v>
      </c>
      <c r="L1562" s="33" t="b">
        <v>0</v>
      </c>
      <c r="M1562" s="34">
        <v>44719.706620520803</v>
      </c>
      <c r="N1562" s="31" t="s">
        <v>9369</v>
      </c>
      <c r="O1562" s="1" t="s">
        <v>6494</v>
      </c>
    </row>
    <row r="1563" spans="1:15" x14ac:dyDescent="0.25">
      <c r="A1563" s="31" t="s">
        <v>12568</v>
      </c>
      <c r="B1563" s="31" t="s">
        <v>9389</v>
      </c>
      <c r="C1563" s="31" t="s">
        <v>12569</v>
      </c>
      <c r="D1563" s="31" t="s">
        <v>9348</v>
      </c>
      <c r="E1563" s="31"/>
      <c r="F1563" s="31"/>
      <c r="G1563" s="31"/>
      <c r="H1563" s="32"/>
      <c r="I1563" s="31" t="s">
        <v>9391</v>
      </c>
      <c r="J1563" s="31" t="s">
        <v>3598</v>
      </c>
      <c r="K1563" s="31" t="s">
        <v>9443</v>
      </c>
      <c r="L1563" s="33" t="b">
        <v>0</v>
      </c>
      <c r="M1563" s="34">
        <v>44727.4496355671</v>
      </c>
      <c r="N1563" s="31" t="s">
        <v>9369</v>
      </c>
      <c r="O1563" s="1" t="s">
        <v>6693</v>
      </c>
    </row>
    <row r="1564" spans="1:15" x14ac:dyDescent="0.25">
      <c r="A1564" s="31" t="s">
        <v>12570</v>
      </c>
      <c r="B1564" s="31" t="s">
        <v>9394</v>
      </c>
      <c r="C1564" s="31" t="s">
        <v>12571</v>
      </c>
      <c r="D1564" s="31" t="s">
        <v>9348</v>
      </c>
      <c r="E1564" s="31"/>
      <c r="F1564" s="31"/>
      <c r="G1564" s="31"/>
      <c r="H1564" s="32"/>
      <c r="I1564" s="31" t="s">
        <v>9399</v>
      </c>
      <c r="J1564" s="31" t="s">
        <v>3598</v>
      </c>
      <c r="K1564" s="31" t="s">
        <v>9523</v>
      </c>
      <c r="L1564" s="33" t="b">
        <v>0</v>
      </c>
      <c r="M1564" s="34">
        <v>44705.5845758102</v>
      </c>
      <c r="N1564" s="31" t="s">
        <v>9369</v>
      </c>
      <c r="O1564" s="1" t="s">
        <v>14234</v>
      </c>
    </row>
    <row r="1565" spans="1:15" x14ac:dyDescent="0.25">
      <c r="A1565" s="31" t="s">
        <v>12572</v>
      </c>
      <c r="B1565" s="31" t="s">
        <v>9394</v>
      </c>
      <c r="C1565" s="31" t="s">
        <v>12573</v>
      </c>
      <c r="D1565" s="31" t="s">
        <v>9348</v>
      </c>
      <c r="E1565" s="31"/>
      <c r="F1565" s="31"/>
      <c r="G1565" s="31"/>
      <c r="H1565" s="32"/>
      <c r="I1565" s="31" t="s">
        <v>9399</v>
      </c>
      <c r="J1565" s="31" t="s">
        <v>3598</v>
      </c>
      <c r="K1565" s="31" t="s">
        <v>9523</v>
      </c>
      <c r="L1565" s="33" t="b">
        <v>0</v>
      </c>
      <c r="M1565" s="34">
        <v>44705.584375844897</v>
      </c>
      <c r="N1565" s="31" t="s">
        <v>9369</v>
      </c>
      <c r="O1565" s="1" t="s">
        <v>14235</v>
      </c>
    </row>
    <row r="1566" spans="1:15" x14ac:dyDescent="0.25">
      <c r="A1566" s="31" t="s">
        <v>12574</v>
      </c>
      <c r="B1566" s="31" t="s">
        <v>9385</v>
      </c>
      <c r="C1566" s="31" t="s">
        <v>12575</v>
      </c>
      <c r="D1566" s="31" t="s">
        <v>9344</v>
      </c>
      <c r="E1566" s="31" t="s">
        <v>37</v>
      </c>
      <c r="F1566" s="31"/>
      <c r="G1566" s="31"/>
      <c r="H1566" s="32">
        <v>60</v>
      </c>
      <c r="I1566" s="31" t="s">
        <v>9361</v>
      </c>
      <c r="J1566" s="31" t="s">
        <v>3801</v>
      </c>
      <c r="K1566" s="31" t="s">
        <v>9387</v>
      </c>
      <c r="L1566" s="33" t="b">
        <v>0</v>
      </c>
      <c r="M1566" s="34">
        <v>44749.628162118097</v>
      </c>
      <c r="N1566" s="31" t="s">
        <v>39</v>
      </c>
      <c r="O1566" s="1" t="s">
        <v>6579</v>
      </c>
    </row>
    <row r="1567" spans="1:15" x14ac:dyDescent="0.25">
      <c r="A1567" s="31" t="s">
        <v>12576</v>
      </c>
      <c r="B1567" s="31" t="s">
        <v>9394</v>
      </c>
      <c r="C1567" s="31" t="s">
        <v>12577</v>
      </c>
      <c r="D1567" s="31" t="s">
        <v>9348</v>
      </c>
      <c r="E1567" s="31"/>
      <c r="F1567" s="31"/>
      <c r="G1567" s="31"/>
      <c r="H1567" s="32"/>
      <c r="I1567" s="31" t="s">
        <v>9391</v>
      </c>
      <c r="J1567" s="31" t="s">
        <v>3598</v>
      </c>
      <c r="K1567" s="31" t="s">
        <v>9443</v>
      </c>
      <c r="L1567" s="33" t="b">
        <v>0</v>
      </c>
      <c r="M1567" s="34">
        <v>44707.424095636597</v>
      </c>
      <c r="N1567" s="31" t="s">
        <v>9369</v>
      </c>
      <c r="O1567" s="1" t="s">
        <v>4715</v>
      </c>
    </row>
    <row r="1568" spans="1:15" x14ac:dyDescent="0.25">
      <c r="A1568" s="31" t="s">
        <v>12578</v>
      </c>
      <c r="B1568" s="31" t="s">
        <v>9394</v>
      </c>
      <c r="C1568" s="31" t="s">
        <v>12579</v>
      </c>
      <c r="D1568" s="31" t="s">
        <v>9348</v>
      </c>
      <c r="E1568" s="31"/>
      <c r="F1568" s="31"/>
      <c r="G1568" s="31"/>
      <c r="H1568" s="32"/>
      <c r="I1568" s="31" t="s">
        <v>9391</v>
      </c>
      <c r="J1568" s="31" t="s">
        <v>3598</v>
      </c>
      <c r="K1568" s="31" t="s">
        <v>9396</v>
      </c>
      <c r="L1568" s="33" t="b">
        <v>0</v>
      </c>
      <c r="M1568" s="34">
        <v>44707.489350463002</v>
      </c>
      <c r="N1568" s="31" t="s">
        <v>9369</v>
      </c>
      <c r="O1568" s="1" t="s">
        <v>14236</v>
      </c>
    </row>
    <row r="1569" spans="1:15" x14ac:dyDescent="0.25">
      <c r="A1569" s="31" t="s">
        <v>12580</v>
      </c>
      <c r="B1569" s="31" t="s">
        <v>9394</v>
      </c>
      <c r="C1569" s="31" t="s">
        <v>12581</v>
      </c>
      <c r="D1569" s="31" t="s">
        <v>9348</v>
      </c>
      <c r="E1569" s="31"/>
      <c r="F1569" s="31"/>
      <c r="G1569" s="31"/>
      <c r="H1569" s="32"/>
      <c r="I1569" s="31" t="s">
        <v>9399</v>
      </c>
      <c r="J1569" s="31" t="s">
        <v>3598</v>
      </c>
      <c r="K1569" s="31" t="s">
        <v>9455</v>
      </c>
      <c r="L1569" s="33" t="b">
        <v>0</v>
      </c>
      <c r="M1569" s="34">
        <v>44702.654011145802</v>
      </c>
      <c r="N1569" s="31" t="s">
        <v>9369</v>
      </c>
      <c r="O1569" s="1" t="s">
        <v>4643</v>
      </c>
    </row>
    <row r="1570" spans="1:15" x14ac:dyDescent="0.25">
      <c r="A1570" s="31" t="s">
        <v>12582</v>
      </c>
      <c r="B1570" s="31" t="s">
        <v>9385</v>
      </c>
      <c r="C1570" s="31" t="s">
        <v>12583</v>
      </c>
      <c r="D1570" s="31" t="s">
        <v>9344</v>
      </c>
      <c r="E1570" s="31" t="s">
        <v>37</v>
      </c>
      <c r="F1570" s="31"/>
      <c r="G1570" s="31"/>
      <c r="H1570" s="32">
        <v>60</v>
      </c>
      <c r="I1570" s="31" t="s">
        <v>9382</v>
      </c>
      <c r="J1570" s="31" t="s">
        <v>3801</v>
      </c>
      <c r="K1570" s="31" t="s">
        <v>9462</v>
      </c>
      <c r="L1570" s="33" t="b">
        <v>0</v>
      </c>
      <c r="M1570" s="34">
        <v>44721.367416666697</v>
      </c>
      <c r="N1570" s="31" t="s">
        <v>39</v>
      </c>
      <c r="O1570" s="1" t="s">
        <v>6351</v>
      </c>
    </row>
    <row r="1571" spans="1:15" x14ac:dyDescent="0.25">
      <c r="A1571" s="31" t="s">
        <v>12584</v>
      </c>
      <c r="B1571" s="31" t="s">
        <v>12585</v>
      </c>
      <c r="C1571" s="31" t="s">
        <v>12586</v>
      </c>
      <c r="D1571" s="31" t="s">
        <v>9381</v>
      </c>
      <c r="E1571" s="31"/>
      <c r="F1571" s="31"/>
      <c r="G1571" s="31"/>
      <c r="H1571" s="32"/>
      <c r="I1571" s="31"/>
      <c r="J1571" s="31"/>
      <c r="K1571" s="31"/>
      <c r="L1571" s="33" t="b">
        <v>0</v>
      </c>
      <c r="M1571" s="34">
        <v>45052.6521552431</v>
      </c>
      <c r="N1571" s="31" t="s">
        <v>39</v>
      </c>
      <c r="O1571" s="1" t="s">
        <v>14237</v>
      </c>
    </row>
    <row r="1572" spans="1:15" x14ac:dyDescent="0.25">
      <c r="A1572" s="31" t="s">
        <v>12587</v>
      </c>
      <c r="B1572" s="31" t="s">
        <v>9385</v>
      </c>
      <c r="C1572" s="31" t="s">
        <v>12588</v>
      </c>
      <c r="D1572" s="31" t="s">
        <v>9344</v>
      </c>
      <c r="E1572" s="31" t="s">
        <v>37</v>
      </c>
      <c r="F1572" s="31"/>
      <c r="G1572" s="31"/>
      <c r="H1572" s="32">
        <v>60</v>
      </c>
      <c r="I1572" s="31" t="s">
        <v>9361</v>
      </c>
      <c r="J1572" s="31" t="s">
        <v>3801</v>
      </c>
      <c r="K1572" s="31" t="s">
        <v>9387</v>
      </c>
      <c r="L1572" s="33" t="b">
        <v>0</v>
      </c>
      <c r="M1572" s="34">
        <v>44760.703295601903</v>
      </c>
      <c r="N1572" s="31" t="s">
        <v>39</v>
      </c>
      <c r="O1572" s="1" t="s">
        <v>14238</v>
      </c>
    </row>
    <row r="1573" spans="1:15" x14ac:dyDescent="0.25">
      <c r="A1573" s="31" t="s">
        <v>12589</v>
      </c>
      <c r="B1573" s="31" t="s">
        <v>9394</v>
      </c>
      <c r="C1573" s="31" t="s">
        <v>12590</v>
      </c>
      <c r="D1573" s="31" t="s">
        <v>9348</v>
      </c>
      <c r="E1573" s="31"/>
      <c r="F1573" s="31"/>
      <c r="G1573" s="31"/>
      <c r="H1573" s="32"/>
      <c r="I1573" s="31" t="s">
        <v>9399</v>
      </c>
      <c r="J1573" s="31" t="s">
        <v>3598</v>
      </c>
      <c r="K1573" s="31" t="s">
        <v>9383</v>
      </c>
      <c r="L1573" s="33" t="b">
        <v>0</v>
      </c>
      <c r="M1573" s="34">
        <v>44719.652503784702</v>
      </c>
      <c r="N1573" s="31" t="s">
        <v>9369</v>
      </c>
      <c r="O1573" s="1" t="s">
        <v>4459</v>
      </c>
    </row>
    <row r="1574" spans="1:15" x14ac:dyDescent="0.25">
      <c r="A1574" s="31" t="s">
        <v>12591</v>
      </c>
      <c r="B1574" s="31" t="s">
        <v>9385</v>
      </c>
      <c r="C1574" s="31" t="s">
        <v>12592</v>
      </c>
      <c r="D1574" s="31" t="s">
        <v>9344</v>
      </c>
      <c r="E1574" s="31" t="s">
        <v>37</v>
      </c>
      <c r="F1574" s="31"/>
      <c r="G1574" s="31"/>
      <c r="H1574" s="32">
        <v>60</v>
      </c>
      <c r="I1574" s="31" t="s">
        <v>9361</v>
      </c>
      <c r="J1574" s="31" t="s">
        <v>3801</v>
      </c>
      <c r="K1574" s="31" t="s">
        <v>9387</v>
      </c>
      <c r="L1574" s="33" t="b">
        <v>0</v>
      </c>
      <c r="M1574" s="34">
        <v>44767.565534027803</v>
      </c>
      <c r="N1574" s="31" t="s">
        <v>39</v>
      </c>
      <c r="O1574" s="1" t="s">
        <v>14239</v>
      </c>
    </row>
    <row r="1575" spans="1:15" x14ac:dyDescent="0.25">
      <c r="A1575" s="31" t="s">
        <v>12593</v>
      </c>
      <c r="B1575" s="31" t="s">
        <v>9394</v>
      </c>
      <c r="C1575" s="31" t="s">
        <v>12594</v>
      </c>
      <c r="D1575" s="31" t="s">
        <v>9348</v>
      </c>
      <c r="E1575" s="31"/>
      <c r="F1575" s="31"/>
      <c r="G1575" s="31"/>
      <c r="H1575" s="32"/>
      <c r="I1575" s="31" t="s">
        <v>9399</v>
      </c>
      <c r="J1575" s="31" t="s">
        <v>3598</v>
      </c>
      <c r="K1575" s="31" t="s">
        <v>9400</v>
      </c>
      <c r="L1575" s="33" t="b">
        <v>0</v>
      </c>
      <c r="M1575" s="34">
        <v>44707.637421956002</v>
      </c>
      <c r="N1575" s="31" t="s">
        <v>9369</v>
      </c>
      <c r="O1575" s="1" t="s">
        <v>14240</v>
      </c>
    </row>
    <row r="1576" spans="1:15" x14ac:dyDescent="0.25">
      <c r="A1576" s="31" t="s">
        <v>12595</v>
      </c>
      <c r="B1576" s="31" t="s">
        <v>9394</v>
      </c>
      <c r="C1576" s="31" t="s">
        <v>12596</v>
      </c>
      <c r="D1576" s="31" t="s">
        <v>9348</v>
      </c>
      <c r="E1576" s="31"/>
      <c r="F1576" s="31"/>
      <c r="G1576" s="31"/>
      <c r="H1576" s="32"/>
      <c r="I1576" s="31" t="s">
        <v>9349</v>
      </c>
      <c r="J1576" s="31" t="s">
        <v>3598</v>
      </c>
      <c r="K1576" s="31" t="s">
        <v>9523</v>
      </c>
      <c r="L1576" s="33" t="b">
        <v>0</v>
      </c>
      <c r="M1576" s="34">
        <v>44705.587866817099</v>
      </c>
      <c r="N1576" s="31" t="s">
        <v>9369</v>
      </c>
      <c r="O1576" s="1" t="s">
        <v>14241</v>
      </c>
    </row>
    <row r="1577" spans="1:15" x14ac:dyDescent="0.25">
      <c r="A1577" s="31" t="s">
        <v>12597</v>
      </c>
      <c r="B1577" s="31" t="s">
        <v>9389</v>
      </c>
      <c r="C1577" s="31" t="s">
        <v>12598</v>
      </c>
      <c r="D1577" s="31" t="s">
        <v>9348</v>
      </c>
      <c r="E1577" s="31"/>
      <c r="F1577" s="31"/>
      <c r="G1577" s="31"/>
      <c r="H1577" s="32"/>
      <c r="I1577" s="31" t="s">
        <v>9391</v>
      </c>
      <c r="J1577" s="31" t="s">
        <v>3598</v>
      </c>
      <c r="K1577" s="31" t="s">
        <v>10457</v>
      </c>
      <c r="L1577" s="33" t="b">
        <v>0</v>
      </c>
      <c r="M1577" s="34">
        <v>44720.360934872697</v>
      </c>
      <c r="N1577" s="31" t="s">
        <v>9369</v>
      </c>
      <c r="O1577" s="1" t="s">
        <v>14242</v>
      </c>
    </row>
    <row r="1578" spans="1:15" x14ac:dyDescent="0.25">
      <c r="A1578" s="31" t="s">
        <v>12599</v>
      </c>
      <c r="B1578" s="31" t="s">
        <v>9394</v>
      </c>
      <c r="C1578" s="31" t="s">
        <v>12600</v>
      </c>
      <c r="D1578" s="31" t="s">
        <v>9348</v>
      </c>
      <c r="E1578" s="31"/>
      <c r="F1578" s="31"/>
      <c r="G1578" s="31"/>
      <c r="H1578" s="32"/>
      <c r="I1578" s="31" t="s">
        <v>9399</v>
      </c>
      <c r="J1578" s="31" t="s">
        <v>3598</v>
      </c>
      <c r="K1578" s="31" t="s">
        <v>9484</v>
      </c>
      <c r="L1578" s="33" t="b">
        <v>0</v>
      </c>
      <c r="M1578" s="34">
        <v>44720.440927280099</v>
      </c>
      <c r="N1578" s="31" t="s">
        <v>9369</v>
      </c>
      <c r="O1578" s="1" t="s">
        <v>7004</v>
      </c>
    </row>
    <row r="1579" spans="1:15" x14ac:dyDescent="0.25">
      <c r="A1579" s="31" t="s">
        <v>12601</v>
      </c>
      <c r="B1579" s="31" t="s">
        <v>9394</v>
      </c>
      <c r="C1579" s="31" t="s">
        <v>12602</v>
      </c>
      <c r="D1579" s="31" t="s">
        <v>9348</v>
      </c>
      <c r="E1579" s="31"/>
      <c r="F1579" s="31"/>
      <c r="G1579" s="31"/>
      <c r="H1579" s="32"/>
      <c r="I1579" s="31" t="s">
        <v>9399</v>
      </c>
      <c r="J1579" s="31" t="s">
        <v>3598</v>
      </c>
      <c r="K1579" s="31" t="s">
        <v>9523</v>
      </c>
      <c r="L1579" s="33" t="b">
        <v>0</v>
      </c>
      <c r="M1579" s="34">
        <v>44705.585221261601</v>
      </c>
      <c r="N1579" s="31" t="s">
        <v>9369</v>
      </c>
      <c r="O1579" s="1" t="s">
        <v>7134</v>
      </c>
    </row>
    <row r="1580" spans="1:15" x14ac:dyDescent="0.25">
      <c r="A1580" s="31" t="s">
        <v>12603</v>
      </c>
      <c r="B1580" s="31" t="s">
        <v>9394</v>
      </c>
      <c r="C1580" s="31" t="s">
        <v>12604</v>
      </c>
      <c r="D1580" s="31" t="s">
        <v>9348</v>
      </c>
      <c r="E1580" s="31"/>
      <c r="F1580" s="31"/>
      <c r="G1580" s="31"/>
      <c r="H1580" s="32"/>
      <c r="I1580" s="31" t="s">
        <v>9399</v>
      </c>
      <c r="J1580" s="31" t="s">
        <v>3598</v>
      </c>
      <c r="K1580" s="31" t="s">
        <v>9523</v>
      </c>
      <c r="L1580" s="33" t="b">
        <v>0</v>
      </c>
      <c r="M1580" s="34">
        <v>44705.581406169003</v>
      </c>
      <c r="N1580" s="31" t="s">
        <v>9369</v>
      </c>
      <c r="O1580" s="1" t="s">
        <v>6076</v>
      </c>
    </row>
    <row r="1581" spans="1:15" x14ac:dyDescent="0.25">
      <c r="A1581" s="31" t="s">
        <v>12605</v>
      </c>
      <c r="B1581" s="31" t="s">
        <v>9394</v>
      </c>
      <c r="C1581" s="31" t="s">
        <v>12606</v>
      </c>
      <c r="D1581" s="31" t="s">
        <v>9348</v>
      </c>
      <c r="E1581" s="31"/>
      <c r="F1581" s="31"/>
      <c r="G1581" s="31"/>
      <c r="H1581" s="32"/>
      <c r="I1581" s="31" t="s">
        <v>9399</v>
      </c>
      <c r="J1581" s="31" t="s">
        <v>3598</v>
      </c>
      <c r="K1581" s="31" t="s">
        <v>9523</v>
      </c>
      <c r="L1581" s="33" t="b">
        <v>0</v>
      </c>
      <c r="M1581" s="34">
        <v>44705.5810633449</v>
      </c>
      <c r="N1581" s="31" t="s">
        <v>9369</v>
      </c>
      <c r="O1581" s="1" t="s">
        <v>14243</v>
      </c>
    </row>
    <row r="1582" spans="1:15" x14ac:dyDescent="0.25">
      <c r="A1582" s="31" t="s">
        <v>12607</v>
      </c>
      <c r="B1582" s="31" t="s">
        <v>9394</v>
      </c>
      <c r="C1582" s="31" t="s">
        <v>12608</v>
      </c>
      <c r="D1582" s="31" t="s">
        <v>10182</v>
      </c>
      <c r="E1582" s="31"/>
      <c r="F1582" s="31"/>
      <c r="G1582" s="31"/>
      <c r="H1582" s="32"/>
      <c r="I1582" s="31" t="s">
        <v>9405</v>
      </c>
      <c r="J1582" s="31" t="s">
        <v>3598</v>
      </c>
      <c r="K1582" s="31" t="s">
        <v>10420</v>
      </c>
      <c r="L1582" s="33" t="b">
        <v>0</v>
      </c>
      <c r="M1582" s="34">
        <v>44720.3292590278</v>
      </c>
      <c r="N1582" s="31" t="s">
        <v>9369</v>
      </c>
      <c r="O1582" s="1" t="s">
        <v>4842</v>
      </c>
    </row>
    <row r="1583" spans="1:15" x14ac:dyDescent="0.25">
      <c r="A1583" s="31" t="s">
        <v>12609</v>
      </c>
      <c r="B1583" s="31" t="s">
        <v>9389</v>
      </c>
      <c r="C1583" s="31" t="s">
        <v>12610</v>
      </c>
      <c r="D1583" s="31" t="s">
        <v>9348</v>
      </c>
      <c r="E1583" s="31"/>
      <c r="F1583" s="31"/>
      <c r="G1583" s="31"/>
      <c r="H1583" s="32"/>
      <c r="I1583" s="31" t="s">
        <v>9405</v>
      </c>
      <c r="J1583" s="31" t="s">
        <v>3598</v>
      </c>
      <c r="K1583" s="31" t="s">
        <v>10185</v>
      </c>
      <c r="L1583" s="33" t="b">
        <v>0</v>
      </c>
      <c r="M1583" s="34">
        <v>44705.605777777797</v>
      </c>
      <c r="N1583" s="31" t="s">
        <v>9369</v>
      </c>
      <c r="O1583" s="1" t="s">
        <v>5225</v>
      </c>
    </row>
    <row r="1584" spans="1:15" x14ac:dyDescent="0.25">
      <c r="A1584" s="31" t="s">
        <v>12611</v>
      </c>
      <c r="B1584" s="31" t="s">
        <v>9394</v>
      </c>
      <c r="C1584" s="31" t="s">
        <v>12612</v>
      </c>
      <c r="D1584" s="31" t="s">
        <v>9348</v>
      </c>
      <c r="E1584" s="31"/>
      <c r="F1584" s="31"/>
      <c r="G1584" s="31"/>
      <c r="H1584" s="32"/>
      <c r="I1584" s="31" t="s">
        <v>9391</v>
      </c>
      <c r="J1584" s="31" t="s">
        <v>3598</v>
      </c>
      <c r="K1584" s="31" t="s">
        <v>9466</v>
      </c>
      <c r="L1584" s="33" t="b">
        <v>0</v>
      </c>
      <c r="M1584" s="34">
        <v>44727.424379085598</v>
      </c>
      <c r="N1584" s="31" t="s">
        <v>9369</v>
      </c>
      <c r="O1584" s="1" t="s">
        <v>14244</v>
      </c>
    </row>
    <row r="1585" spans="1:15" x14ac:dyDescent="0.25">
      <c r="A1585" s="31" t="s">
        <v>12613</v>
      </c>
      <c r="B1585" s="31" t="s">
        <v>9394</v>
      </c>
      <c r="C1585" s="31" t="s">
        <v>12614</v>
      </c>
      <c r="D1585" s="31" t="s">
        <v>9348</v>
      </c>
      <c r="E1585" s="31"/>
      <c r="F1585" s="31"/>
      <c r="G1585" s="31"/>
      <c r="H1585" s="32"/>
      <c r="I1585" s="31" t="s">
        <v>9391</v>
      </c>
      <c r="J1585" s="31" t="s">
        <v>3598</v>
      </c>
      <c r="K1585" s="31" t="s">
        <v>9443</v>
      </c>
      <c r="L1585" s="33" t="b">
        <v>0</v>
      </c>
      <c r="M1585" s="34">
        <v>44728.450244942098</v>
      </c>
      <c r="N1585" s="31" t="s">
        <v>9369</v>
      </c>
      <c r="O1585" s="1" t="s">
        <v>14245</v>
      </c>
    </row>
    <row r="1586" spans="1:15" x14ac:dyDescent="0.25">
      <c r="A1586" s="31" t="s">
        <v>12615</v>
      </c>
      <c r="B1586" s="31" t="s">
        <v>9394</v>
      </c>
      <c r="C1586" s="31" t="s">
        <v>12616</v>
      </c>
      <c r="D1586" s="31" t="s">
        <v>9348</v>
      </c>
      <c r="E1586" s="31"/>
      <c r="F1586" s="31"/>
      <c r="G1586" s="31"/>
      <c r="H1586" s="32"/>
      <c r="I1586" s="31" t="s">
        <v>9405</v>
      </c>
      <c r="J1586" s="31" t="s">
        <v>3598</v>
      </c>
      <c r="K1586" s="31" t="s">
        <v>9426</v>
      </c>
      <c r="L1586" s="33" t="b">
        <v>0</v>
      </c>
      <c r="M1586" s="34">
        <v>44719.462491516198</v>
      </c>
      <c r="N1586" s="31" t="s">
        <v>9369</v>
      </c>
      <c r="O1586" s="1" t="s">
        <v>6200</v>
      </c>
    </row>
    <row r="1587" spans="1:15" x14ac:dyDescent="0.25">
      <c r="A1587" s="31" t="s">
        <v>12617</v>
      </c>
      <c r="B1587" s="31" t="s">
        <v>9394</v>
      </c>
      <c r="C1587" s="31" t="s">
        <v>12618</v>
      </c>
      <c r="D1587" s="31" t="s">
        <v>9348</v>
      </c>
      <c r="E1587" s="31"/>
      <c r="F1587" s="31"/>
      <c r="G1587" s="31"/>
      <c r="H1587" s="32"/>
      <c r="I1587" s="31" t="s">
        <v>9405</v>
      </c>
      <c r="J1587" s="31" t="s">
        <v>3598</v>
      </c>
      <c r="K1587" s="31" t="s">
        <v>9426</v>
      </c>
      <c r="L1587" s="33" t="b">
        <v>0</v>
      </c>
      <c r="M1587" s="34">
        <v>44704.354419872703</v>
      </c>
      <c r="N1587" s="31" t="s">
        <v>9369</v>
      </c>
      <c r="O1587" s="1" t="s">
        <v>6503</v>
      </c>
    </row>
    <row r="1588" spans="1:15" x14ac:dyDescent="0.25">
      <c r="A1588" s="31" t="s">
        <v>12619</v>
      </c>
      <c r="B1588" s="31" t="s">
        <v>9394</v>
      </c>
      <c r="C1588" s="31" t="s">
        <v>12620</v>
      </c>
      <c r="D1588" s="31" t="s">
        <v>9348</v>
      </c>
      <c r="E1588" s="31"/>
      <c r="F1588" s="31"/>
      <c r="G1588" s="31"/>
      <c r="H1588" s="32"/>
      <c r="I1588" s="31" t="s">
        <v>9399</v>
      </c>
      <c r="J1588" s="31" t="s">
        <v>3598</v>
      </c>
      <c r="K1588" s="31" t="s">
        <v>10176</v>
      </c>
      <c r="L1588" s="33" t="b">
        <v>0</v>
      </c>
      <c r="M1588" s="34">
        <v>44726.7434286227</v>
      </c>
      <c r="N1588" s="31" t="s">
        <v>9369</v>
      </c>
      <c r="O1588" s="1" t="s">
        <v>4270</v>
      </c>
    </row>
    <row r="1589" spans="1:15" x14ac:dyDescent="0.25">
      <c r="A1589" s="31" t="s">
        <v>12621</v>
      </c>
      <c r="B1589" s="31" t="s">
        <v>9389</v>
      </c>
      <c r="C1589" s="31" t="s">
        <v>12622</v>
      </c>
      <c r="D1589" s="31" t="s">
        <v>9348</v>
      </c>
      <c r="E1589" s="31"/>
      <c r="F1589" s="31"/>
      <c r="G1589" s="31"/>
      <c r="H1589" s="32"/>
      <c r="I1589" s="31" t="s">
        <v>9399</v>
      </c>
      <c r="J1589" s="31" t="s">
        <v>3598</v>
      </c>
      <c r="K1589" s="31" t="s">
        <v>10366</v>
      </c>
      <c r="L1589" s="33" t="b">
        <v>0</v>
      </c>
      <c r="M1589" s="34">
        <v>44732.380129016201</v>
      </c>
      <c r="N1589" s="31" t="s">
        <v>9369</v>
      </c>
      <c r="O1589" s="1" t="s">
        <v>6326</v>
      </c>
    </row>
    <row r="1590" spans="1:15" x14ac:dyDescent="0.25">
      <c r="A1590" s="31" t="s">
        <v>12623</v>
      </c>
      <c r="B1590" s="31" t="s">
        <v>9410</v>
      </c>
      <c r="C1590" s="31" t="s">
        <v>12624</v>
      </c>
      <c r="D1590" s="31" t="s">
        <v>9348</v>
      </c>
      <c r="E1590" s="31"/>
      <c r="F1590" s="31"/>
      <c r="G1590" s="31"/>
      <c r="H1590" s="32"/>
      <c r="I1590" s="31" t="s">
        <v>9399</v>
      </c>
      <c r="J1590" s="31" t="s">
        <v>3598</v>
      </c>
      <c r="K1590" s="31" t="s">
        <v>10465</v>
      </c>
      <c r="L1590" s="33" t="b">
        <v>0</v>
      </c>
      <c r="M1590" s="34">
        <v>44705.5924934375</v>
      </c>
      <c r="N1590" s="31" t="s">
        <v>9369</v>
      </c>
      <c r="O1590" s="1" t="s">
        <v>5830</v>
      </c>
    </row>
    <row r="1591" spans="1:15" x14ac:dyDescent="0.25">
      <c r="A1591" s="31" t="s">
        <v>12625</v>
      </c>
      <c r="B1591" s="31" t="s">
        <v>9394</v>
      </c>
      <c r="C1591" s="31" t="s">
        <v>12626</v>
      </c>
      <c r="D1591" s="31" t="s">
        <v>9348</v>
      </c>
      <c r="E1591" s="31"/>
      <c r="F1591" s="31"/>
      <c r="G1591" s="31"/>
      <c r="H1591" s="32"/>
      <c r="I1591" s="31" t="s">
        <v>9391</v>
      </c>
      <c r="J1591" s="31" t="s">
        <v>3598</v>
      </c>
      <c r="K1591" s="31" t="s">
        <v>9466</v>
      </c>
      <c r="L1591" s="33" t="b">
        <v>0</v>
      </c>
      <c r="M1591" s="34">
        <v>44719.473980324103</v>
      </c>
      <c r="N1591" s="31" t="s">
        <v>9369</v>
      </c>
      <c r="O1591" s="1" t="s">
        <v>14246</v>
      </c>
    </row>
    <row r="1592" spans="1:15" x14ac:dyDescent="0.25">
      <c r="A1592" s="31" t="s">
        <v>12627</v>
      </c>
      <c r="B1592" s="31" t="s">
        <v>9394</v>
      </c>
      <c r="C1592" s="31" t="s">
        <v>12628</v>
      </c>
      <c r="D1592" s="31" t="s">
        <v>9348</v>
      </c>
      <c r="E1592" s="31"/>
      <c r="F1592" s="31"/>
      <c r="G1592" s="31"/>
      <c r="H1592" s="32"/>
      <c r="I1592" s="31" t="s">
        <v>9391</v>
      </c>
      <c r="J1592" s="31" t="s">
        <v>3598</v>
      </c>
      <c r="K1592" s="31" t="s">
        <v>9466</v>
      </c>
      <c r="L1592" s="33" t="b">
        <v>0</v>
      </c>
      <c r="M1592" s="34">
        <v>44720.573370636601</v>
      </c>
      <c r="N1592" s="31" t="s">
        <v>9369</v>
      </c>
      <c r="O1592" s="1" t="s">
        <v>4964</v>
      </c>
    </row>
    <row r="1593" spans="1:15" x14ac:dyDescent="0.25">
      <c r="A1593" s="31" t="s">
        <v>12629</v>
      </c>
      <c r="B1593" s="31" t="s">
        <v>9371</v>
      </c>
      <c r="C1593" s="31" t="s">
        <v>12630</v>
      </c>
      <c r="D1593" s="31" t="s">
        <v>9344</v>
      </c>
      <c r="E1593" s="31" t="s">
        <v>37</v>
      </c>
      <c r="F1593" s="31"/>
      <c r="G1593" s="31"/>
      <c r="H1593" s="32">
        <v>60</v>
      </c>
      <c r="I1593" s="31" t="s">
        <v>9446</v>
      </c>
      <c r="J1593" s="31" t="s">
        <v>3801</v>
      </c>
      <c r="K1593" s="31" t="s">
        <v>10119</v>
      </c>
      <c r="L1593" s="33" t="b">
        <v>0</v>
      </c>
      <c r="M1593" s="34">
        <v>44750.399856944401</v>
      </c>
      <c r="N1593" s="31" t="s">
        <v>39</v>
      </c>
      <c r="O1593" s="1" t="s">
        <v>14247</v>
      </c>
    </row>
    <row r="1594" spans="1:15" x14ac:dyDescent="0.25">
      <c r="A1594" s="31" t="s">
        <v>12631</v>
      </c>
      <c r="B1594" s="31" t="s">
        <v>9394</v>
      </c>
      <c r="C1594" s="31" t="s">
        <v>12632</v>
      </c>
      <c r="D1594" s="31" t="s">
        <v>9348</v>
      </c>
      <c r="E1594" s="31"/>
      <c r="F1594" s="31"/>
      <c r="G1594" s="31"/>
      <c r="H1594" s="32"/>
      <c r="I1594" s="31" t="s">
        <v>9399</v>
      </c>
      <c r="J1594" s="31" t="s">
        <v>3598</v>
      </c>
      <c r="K1594" s="31" t="s">
        <v>9455</v>
      </c>
      <c r="L1594" s="33" t="b">
        <v>0</v>
      </c>
      <c r="M1594" s="34">
        <v>44737.360413344897</v>
      </c>
      <c r="N1594" s="31" t="s">
        <v>9369</v>
      </c>
      <c r="O1594" s="1" t="s">
        <v>14248</v>
      </c>
    </row>
    <row r="1595" spans="1:15" x14ac:dyDescent="0.25">
      <c r="A1595" s="31" t="s">
        <v>12633</v>
      </c>
      <c r="B1595" s="31" t="s">
        <v>9385</v>
      </c>
      <c r="C1595" s="31" t="s">
        <v>12634</v>
      </c>
      <c r="D1595" s="31" t="s">
        <v>9344</v>
      </c>
      <c r="E1595" s="31" t="s">
        <v>37</v>
      </c>
      <c r="F1595" s="31"/>
      <c r="G1595" s="31"/>
      <c r="H1595" s="32">
        <v>60</v>
      </c>
      <c r="I1595" s="31" t="s">
        <v>9361</v>
      </c>
      <c r="J1595" s="31" t="s">
        <v>3801</v>
      </c>
      <c r="K1595" s="31" t="s">
        <v>9387</v>
      </c>
      <c r="L1595" s="33" t="b">
        <v>0</v>
      </c>
      <c r="M1595" s="34">
        <v>44767.414817442099</v>
      </c>
      <c r="N1595" s="31" t="s">
        <v>39</v>
      </c>
      <c r="O1595" s="1" t="s">
        <v>14249</v>
      </c>
    </row>
    <row r="1596" spans="1:15" x14ac:dyDescent="0.25">
      <c r="A1596" s="31" t="s">
        <v>12635</v>
      </c>
      <c r="B1596" s="31" t="s">
        <v>9394</v>
      </c>
      <c r="C1596" s="31" t="s">
        <v>12636</v>
      </c>
      <c r="D1596" s="31" t="s">
        <v>9348</v>
      </c>
      <c r="E1596" s="31"/>
      <c r="F1596" s="31"/>
      <c r="G1596" s="31"/>
      <c r="H1596" s="32"/>
      <c r="I1596" s="31" t="s">
        <v>9399</v>
      </c>
      <c r="J1596" s="31" t="s">
        <v>3598</v>
      </c>
      <c r="K1596" s="31" t="s">
        <v>9400</v>
      </c>
      <c r="L1596" s="33" t="b">
        <v>0</v>
      </c>
      <c r="M1596" s="34">
        <v>44726.657002696797</v>
      </c>
      <c r="N1596" s="31" t="s">
        <v>9369</v>
      </c>
      <c r="O1596" s="1" t="s">
        <v>5062</v>
      </c>
    </row>
    <row r="1597" spans="1:15" x14ac:dyDescent="0.25">
      <c r="A1597" s="31" t="s">
        <v>12637</v>
      </c>
      <c r="B1597" s="31" t="s">
        <v>9394</v>
      </c>
      <c r="C1597" s="31" t="s">
        <v>12638</v>
      </c>
      <c r="D1597" s="31" t="s">
        <v>9348</v>
      </c>
      <c r="E1597" s="31"/>
      <c r="F1597" s="31"/>
      <c r="G1597" s="31"/>
      <c r="H1597" s="32"/>
      <c r="I1597" s="31" t="s">
        <v>9405</v>
      </c>
      <c r="J1597" s="31" t="s">
        <v>3598</v>
      </c>
      <c r="K1597" s="31" t="s">
        <v>9412</v>
      </c>
      <c r="L1597" s="33" t="b">
        <v>0</v>
      </c>
      <c r="M1597" s="34">
        <v>44719.705812071799</v>
      </c>
      <c r="N1597" s="31" t="s">
        <v>9369</v>
      </c>
      <c r="O1597" s="1" t="s">
        <v>5366</v>
      </c>
    </row>
    <row r="1598" spans="1:15" x14ac:dyDescent="0.25">
      <c r="A1598" s="31" t="s">
        <v>12639</v>
      </c>
      <c r="B1598" s="31" t="s">
        <v>9394</v>
      </c>
      <c r="C1598" s="31" t="s">
        <v>6273</v>
      </c>
      <c r="D1598" s="31" t="s">
        <v>9348</v>
      </c>
      <c r="E1598" s="31"/>
      <c r="F1598" s="31"/>
      <c r="G1598" s="31"/>
      <c r="H1598" s="32"/>
      <c r="I1598" s="31" t="s">
        <v>9399</v>
      </c>
      <c r="J1598" s="31" t="s">
        <v>3598</v>
      </c>
      <c r="K1598" s="31" t="s">
        <v>10336</v>
      </c>
      <c r="L1598" s="33" t="b">
        <v>0</v>
      </c>
      <c r="M1598" s="34">
        <v>44726.740253588003</v>
      </c>
      <c r="N1598" s="31" t="s">
        <v>9369</v>
      </c>
      <c r="O1598" s="1" t="s">
        <v>6272</v>
      </c>
    </row>
    <row r="1599" spans="1:15" x14ac:dyDescent="0.25">
      <c r="A1599" s="31" t="s">
        <v>12640</v>
      </c>
      <c r="B1599" s="31" t="s">
        <v>9385</v>
      </c>
      <c r="C1599" s="31" t="s">
        <v>12641</v>
      </c>
      <c r="D1599" s="31" t="s">
        <v>9344</v>
      </c>
      <c r="E1599" s="31" t="s">
        <v>37</v>
      </c>
      <c r="F1599" s="31"/>
      <c r="G1599" s="31"/>
      <c r="H1599" s="32">
        <v>60</v>
      </c>
      <c r="I1599" s="31" t="s">
        <v>9361</v>
      </c>
      <c r="J1599" s="31" t="s">
        <v>3801</v>
      </c>
      <c r="K1599" s="31" t="s">
        <v>9387</v>
      </c>
      <c r="L1599" s="33" t="b">
        <v>0</v>
      </c>
      <c r="M1599" s="34">
        <v>44725.607805983796</v>
      </c>
      <c r="N1599" s="31" t="s">
        <v>39</v>
      </c>
      <c r="O1599" s="1" t="s">
        <v>6214</v>
      </c>
    </row>
    <row r="1600" spans="1:15" x14ac:dyDescent="0.25">
      <c r="A1600" s="31" t="s">
        <v>12642</v>
      </c>
      <c r="B1600" s="31" t="s">
        <v>9394</v>
      </c>
      <c r="C1600" s="31" t="s">
        <v>12643</v>
      </c>
      <c r="D1600" s="31" t="s">
        <v>9348</v>
      </c>
      <c r="E1600" s="31"/>
      <c r="F1600" s="31"/>
      <c r="G1600" s="31"/>
      <c r="H1600" s="32"/>
      <c r="I1600" s="31" t="s">
        <v>9391</v>
      </c>
      <c r="J1600" s="31" t="s">
        <v>3598</v>
      </c>
      <c r="K1600" s="31" t="s">
        <v>9396</v>
      </c>
      <c r="L1600" s="33" t="b">
        <v>0</v>
      </c>
      <c r="M1600" s="34">
        <v>44707.491398298604</v>
      </c>
      <c r="N1600" s="31" t="s">
        <v>9369</v>
      </c>
      <c r="O1600" s="1" t="s">
        <v>14250</v>
      </c>
    </row>
    <row r="1601" spans="1:15" x14ac:dyDescent="0.25">
      <c r="A1601" s="31" t="s">
        <v>12644</v>
      </c>
      <c r="B1601" s="31" t="s">
        <v>9394</v>
      </c>
      <c r="C1601" s="31" t="s">
        <v>12645</v>
      </c>
      <c r="D1601" s="31" t="s">
        <v>9348</v>
      </c>
      <c r="E1601" s="31"/>
      <c r="F1601" s="31"/>
      <c r="G1601" s="31"/>
      <c r="H1601" s="32"/>
      <c r="I1601" s="31" t="s">
        <v>9405</v>
      </c>
      <c r="J1601" s="31" t="s">
        <v>3598</v>
      </c>
      <c r="K1601" s="31" t="s">
        <v>9412</v>
      </c>
      <c r="L1601" s="33" t="b">
        <v>0</v>
      </c>
      <c r="M1601" s="34">
        <v>44719.707079166699</v>
      </c>
      <c r="N1601" s="31" t="s">
        <v>9369</v>
      </c>
      <c r="O1601" s="1" t="s">
        <v>6552</v>
      </c>
    </row>
    <row r="1602" spans="1:15" x14ac:dyDescent="0.25">
      <c r="A1602" s="31" t="s">
        <v>12646</v>
      </c>
      <c r="B1602" s="31" t="s">
        <v>9389</v>
      </c>
      <c r="C1602" s="31" t="s">
        <v>12647</v>
      </c>
      <c r="D1602" s="31" t="s">
        <v>9348</v>
      </c>
      <c r="E1602" s="31"/>
      <c r="F1602" s="31"/>
      <c r="G1602" s="31"/>
      <c r="H1602" s="32"/>
      <c r="I1602" s="31" t="s">
        <v>9391</v>
      </c>
      <c r="J1602" s="31" t="s">
        <v>3598</v>
      </c>
      <c r="K1602" s="31" t="s">
        <v>10457</v>
      </c>
      <c r="L1602" s="33" t="b">
        <v>0</v>
      </c>
      <c r="M1602" s="34">
        <v>44719.589811539401</v>
      </c>
      <c r="N1602" s="31" t="s">
        <v>9369</v>
      </c>
      <c r="O1602" s="1" t="s">
        <v>4446</v>
      </c>
    </row>
    <row r="1603" spans="1:15" x14ac:dyDescent="0.25">
      <c r="A1603" s="31" t="s">
        <v>12648</v>
      </c>
      <c r="B1603" s="31" t="s">
        <v>9385</v>
      </c>
      <c r="C1603" s="31" t="s">
        <v>12649</v>
      </c>
      <c r="D1603" s="31" t="s">
        <v>9344</v>
      </c>
      <c r="E1603" s="31" t="s">
        <v>37</v>
      </c>
      <c r="F1603" s="31"/>
      <c r="G1603" s="31"/>
      <c r="H1603" s="32">
        <v>60</v>
      </c>
      <c r="I1603" s="31" t="s">
        <v>9382</v>
      </c>
      <c r="J1603" s="31" t="s">
        <v>3801</v>
      </c>
      <c r="K1603" s="31" t="s">
        <v>10757</v>
      </c>
      <c r="L1603" s="33" t="b">
        <v>0</v>
      </c>
      <c r="M1603" s="34">
        <v>44767.480018090297</v>
      </c>
      <c r="N1603" s="31" t="s">
        <v>39</v>
      </c>
      <c r="O1603" s="1" t="s">
        <v>5264</v>
      </c>
    </row>
    <row r="1604" spans="1:15" x14ac:dyDescent="0.25">
      <c r="A1604" s="31" t="s">
        <v>12650</v>
      </c>
      <c r="B1604" s="31" t="s">
        <v>9394</v>
      </c>
      <c r="C1604" s="31" t="s">
        <v>12651</v>
      </c>
      <c r="D1604" s="31" t="s">
        <v>9348</v>
      </c>
      <c r="E1604" s="31"/>
      <c r="F1604" s="31"/>
      <c r="G1604" s="31"/>
      <c r="H1604" s="32"/>
      <c r="I1604" s="31" t="s">
        <v>9399</v>
      </c>
      <c r="J1604" s="31" t="s">
        <v>3598</v>
      </c>
      <c r="K1604" s="31" t="s">
        <v>9383</v>
      </c>
      <c r="L1604" s="33" t="b">
        <v>0</v>
      </c>
      <c r="M1604" s="34">
        <v>44705.593522419003</v>
      </c>
      <c r="N1604" s="31" t="s">
        <v>9369</v>
      </c>
      <c r="O1604" s="1" t="s">
        <v>14251</v>
      </c>
    </row>
    <row r="1605" spans="1:15" x14ac:dyDescent="0.25">
      <c r="A1605" s="31" t="s">
        <v>12652</v>
      </c>
      <c r="B1605" s="31" t="s">
        <v>9394</v>
      </c>
      <c r="C1605" s="31" t="s">
        <v>12653</v>
      </c>
      <c r="D1605" s="31" t="s">
        <v>9348</v>
      </c>
      <c r="E1605" s="31"/>
      <c r="F1605" s="31"/>
      <c r="G1605" s="31"/>
      <c r="H1605" s="32"/>
      <c r="I1605" s="31" t="s">
        <v>9399</v>
      </c>
      <c r="J1605" s="31" t="s">
        <v>3598</v>
      </c>
      <c r="K1605" s="31" t="s">
        <v>9400</v>
      </c>
      <c r="L1605" s="33" t="b">
        <v>0</v>
      </c>
      <c r="M1605" s="34">
        <v>44720.604124965299</v>
      </c>
      <c r="N1605" s="31" t="s">
        <v>9369</v>
      </c>
      <c r="O1605" s="1" t="s">
        <v>5188</v>
      </c>
    </row>
    <row r="1606" spans="1:15" x14ac:dyDescent="0.25">
      <c r="A1606" s="31" t="s">
        <v>12654</v>
      </c>
      <c r="B1606" s="31" t="s">
        <v>9389</v>
      </c>
      <c r="C1606" s="31" t="s">
        <v>12655</v>
      </c>
      <c r="D1606" s="31" t="s">
        <v>9348</v>
      </c>
      <c r="E1606" s="31"/>
      <c r="F1606" s="31"/>
      <c r="G1606" s="31"/>
      <c r="H1606" s="32"/>
      <c r="I1606" s="31" t="s">
        <v>9399</v>
      </c>
      <c r="J1606" s="31" t="s">
        <v>3598</v>
      </c>
      <c r="K1606" s="31" t="s">
        <v>9913</v>
      </c>
      <c r="L1606" s="33" t="b">
        <v>0</v>
      </c>
      <c r="M1606" s="34">
        <v>44726.547370752298</v>
      </c>
      <c r="N1606" s="31" t="s">
        <v>9369</v>
      </c>
      <c r="O1606" s="1" t="s">
        <v>14252</v>
      </c>
    </row>
    <row r="1607" spans="1:15" x14ac:dyDescent="0.25">
      <c r="A1607" s="31" t="s">
        <v>12656</v>
      </c>
      <c r="B1607" s="31" t="s">
        <v>9394</v>
      </c>
      <c r="C1607" s="31" t="s">
        <v>12657</v>
      </c>
      <c r="D1607" s="31" t="s">
        <v>10182</v>
      </c>
      <c r="E1607" s="31"/>
      <c r="F1607" s="31"/>
      <c r="G1607" s="31"/>
      <c r="H1607" s="32"/>
      <c r="I1607" s="31" t="s">
        <v>9405</v>
      </c>
      <c r="J1607" s="31" t="s">
        <v>3598</v>
      </c>
      <c r="K1607" s="31" t="s">
        <v>10420</v>
      </c>
      <c r="L1607" s="33" t="b">
        <v>0</v>
      </c>
      <c r="M1607" s="34">
        <v>44727.332879317102</v>
      </c>
      <c r="N1607" s="31" t="s">
        <v>9369</v>
      </c>
      <c r="O1607" s="1" t="s">
        <v>5092</v>
      </c>
    </row>
    <row r="1608" spans="1:15" x14ac:dyDescent="0.25">
      <c r="A1608" s="31" t="s">
        <v>12658</v>
      </c>
      <c r="B1608" s="31" t="s">
        <v>9371</v>
      </c>
      <c r="C1608" s="31" t="s">
        <v>12659</v>
      </c>
      <c r="D1608" s="31" t="s">
        <v>9344</v>
      </c>
      <c r="E1608" s="31" t="s">
        <v>37</v>
      </c>
      <c r="F1608" s="31"/>
      <c r="G1608" s="31"/>
      <c r="H1608" s="32">
        <v>60</v>
      </c>
      <c r="I1608" s="31" t="s">
        <v>9446</v>
      </c>
      <c r="J1608" s="31" t="s">
        <v>3801</v>
      </c>
      <c r="K1608" s="31" t="s">
        <v>10119</v>
      </c>
      <c r="L1608" s="33" t="b">
        <v>0</v>
      </c>
      <c r="M1608" s="34">
        <v>44714.714867048599</v>
      </c>
      <c r="N1608" s="31" t="s">
        <v>39</v>
      </c>
      <c r="O1608" s="1" t="s">
        <v>7617</v>
      </c>
    </row>
    <row r="1609" spans="1:15" x14ac:dyDescent="0.25">
      <c r="A1609" s="31" t="s">
        <v>12660</v>
      </c>
      <c r="B1609" s="31" t="s">
        <v>9394</v>
      </c>
      <c r="C1609" s="31" t="s">
        <v>12661</v>
      </c>
      <c r="D1609" s="31" t="s">
        <v>10182</v>
      </c>
      <c r="E1609" s="31"/>
      <c r="F1609" s="31"/>
      <c r="G1609" s="31"/>
      <c r="H1609" s="32"/>
      <c r="I1609" s="31" t="s">
        <v>9405</v>
      </c>
      <c r="J1609" s="31" t="s">
        <v>3598</v>
      </c>
      <c r="K1609" s="31" t="s">
        <v>10420</v>
      </c>
      <c r="L1609" s="33" t="b">
        <v>0</v>
      </c>
      <c r="M1609" s="34">
        <v>44720.377140393502</v>
      </c>
      <c r="N1609" s="31" t="s">
        <v>9369</v>
      </c>
      <c r="O1609" s="1" t="s">
        <v>7903</v>
      </c>
    </row>
    <row r="1610" spans="1:15" x14ac:dyDescent="0.25">
      <c r="A1610" s="31" t="s">
        <v>12662</v>
      </c>
      <c r="B1610" s="31" t="s">
        <v>9385</v>
      </c>
      <c r="C1610" s="31" t="s">
        <v>12663</v>
      </c>
      <c r="D1610" s="31" t="s">
        <v>9344</v>
      </c>
      <c r="E1610" s="31" t="s">
        <v>37</v>
      </c>
      <c r="F1610" s="31"/>
      <c r="G1610" s="31"/>
      <c r="H1610" s="32">
        <v>60</v>
      </c>
      <c r="I1610" s="31" t="s">
        <v>9382</v>
      </c>
      <c r="J1610" s="31" t="s">
        <v>3801</v>
      </c>
      <c r="K1610" s="31" t="s">
        <v>9462</v>
      </c>
      <c r="L1610" s="33" t="b">
        <v>0</v>
      </c>
      <c r="M1610" s="34">
        <v>44765.4571121181</v>
      </c>
      <c r="N1610" s="31" t="s">
        <v>39</v>
      </c>
      <c r="O1610" s="1" t="s">
        <v>14253</v>
      </c>
    </row>
    <row r="1611" spans="1:15" x14ac:dyDescent="0.25">
      <c r="A1611" s="31" t="s">
        <v>12664</v>
      </c>
      <c r="B1611" s="31" t="s">
        <v>9389</v>
      </c>
      <c r="C1611" s="31" t="s">
        <v>12665</v>
      </c>
      <c r="D1611" s="31" t="s">
        <v>9348</v>
      </c>
      <c r="E1611" s="31"/>
      <c r="F1611" s="31"/>
      <c r="G1611" s="31"/>
      <c r="H1611" s="32"/>
      <c r="I1611" s="31" t="s">
        <v>9391</v>
      </c>
      <c r="J1611" s="31" t="s">
        <v>3598</v>
      </c>
      <c r="K1611" s="31" t="s">
        <v>9443</v>
      </c>
      <c r="L1611" s="33" t="b">
        <v>0</v>
      </c>
      <c r="M1611" s="34">
        <v>44720.4837464468</v>
      </c>
      <c r="N1611" s="31" t="s">
        <v>9369</v>
      </c>
      <c r="O1611" s="1" t="s">
        <v>14254</v>
      </c>
    </row>
    <row r="1612" spans="1:15" x14ac:dyDescent="0.25">
      <c r="A1612" s="31" t="s">
        <v>12666</v>
      </c>
      <c r="B1612" s="31" t="s">
        <v>9394</v>
      </c>
      <c r="C1612" s="31" t="s">
        <v>12667</v>
      </c>
      <c r="D1612" s="31" t="s">
        <v>9348</v>
      </c>
      <c r="E1612" s="31"/>
      <c r="F1612" s="31"/>
      <c r="G1612" s="31"/>
      <c r="H1612" s="32"/>
      <c r="I1612" s="31" t="s">
        <v>9391</v>
      </c>
      <c r="J1612" s="31" t="s">
        <v>3598</v>
      </c>
      <c r="K1612" s="31" t="s">
        <v>9466</v>
      </c>
      <c r="L1612" s="33" t="b">
        <v>0</v>
      </c>
      <c r="M1612" s="34">
        <v>44719.711825613398</v>
      </c>
      <c r="N1612" s="31" t="s">
        <v>9369</v>
      </c>
      <c r="O1612" s="1" t="s">
        <v>14255</v>
      </c>
    </row>
    <row r="1613" spans="1:15" x14ac:dyDescent="0.25">
      <c r="A1613" s="31" t="s">
        <v>12668</v>
      </c>
      <c r="B1613" s="31" t="s">
        <v>12669</v>
      </c>
      <c r="C1613" s="31" t="s">
        <v>12670</v>
      </c>
      <c r="D1613" s="31" t="s">
        <v>9381</v>
      </c>
      <c r="E1613" s="31"/>
      <c r="F1613" s="31"/>
      <c r="G1613" s="31"/>
      <c r="H1613" s="32"/>
      <c r="I1613" s="31"/>
      <c r="J1613" s="31"/>
      <c r="K1613" s="31"/>
      <c r="L1613" s="33" t="b">
        <v>0</v>
      </c>
      <c r="M1613" s="34">
        <v>45052.705553472202</v>
      </c>
      <c r="N1613" s="31" t="s">
        <v>39</v>
      </c>
      <c r="O1613" s="1" t="s">
        <v>6332</v>
      </c>
    </row>
    <row r="1614" spans="1:15" x14ac:dyDescent="0.25">
      <c r="A1614" s="31" t="s">
        <v>12671</v>
      </c>
      <c r="B1614" s="31" t="s">
        <v>9394</v>
      </c>
      <c r="C1614" s="31" t="s">
        <v>12672</v>
      </c>
      <c r="D1614" s="31" t="s">
        <v>9348</v>
      </c>
      <c r="E1614" s="31"/>
      <c r="F1614" s="31"/>
      <c r="G1614" s="31"/>
      <c r="H1614" s="32"/>
      <c r="I1614" s="31" t="s">
        <v>9399</v>
      </c>
      <c r="J1614" s="31" t="s">
        <v>3598</v>
      </c>
      <c r="K1614" s="31" t="s">
        <v>9383</v>
      </c>
      <c r="L1614" s="33" t="b">
        <v>0</v>
      </c>
      <c r="M1614" s="34">
        <v>44705.592698576402</v>
      </c>
      <c r="N1614" s="31" t="s">
        <v>9369</v>
      </c>
      <c r="O1614" s="1" t="s">
        <v>5008</v>
      </c>
    </row>
    <row r="1615" spans="1:15" x14ac:dyDescent="0.25">
      <c r="A1615" s="31" t="s">
        <v>12673</v>
      </c>
      <c r="B1615" s="31" t="s">
        <v>9385</v>
      </c>
      <c r="C1615" s="31" t="s">
        <v>12674</v>
      </c>
      <c r="D1615" s="31" t="s">
        <v>9344</v>
      </c>
      <c r="E1615" s="31" t="s">
        <v>37</v>
      </c>
      <c r="F1615" s="31"/>
      <c r="G1615" s="31"/>
      <c r="H1615" s="32">
        <v>60</v>
      </c>
      <c r="I1615" s="31" t="s">
        <v>9382</v>
      </c>
      <c r="J1615" s="31" t="s">
        <v>3801</v>
      </c>
      <c r="K1615" s="31" t="s">
        <v>9421</v>
      </c>
      <c r="L1615" s="33" t="b">
        <v>0</v>
      </c>
      <c r="M1615" s="34">
        <v>44765.342203669003</v>
      </c>
      <c r="N1615" s="31" t="s">
        <v>39</v>
      </c>
      <c r="O1615" s="1" t="s">
        <v>6118</v>
      </c>
    </row>
    <row r="1616" spans="1:15" x14ac:dyDescent="0.25">
      <c r="A1616" s="31" t="s">
        <v>12675</v>
      </c>
      <c r="B1616" s="31" t="s">
        <v>9385</v>
      </c>
      <c r="C1616" s="31" t="s">
        <v>12676</v>
      </c>
      <c r="D1616" s="31" t="s">
        <v>9344</v>
      </c>
      <c r="E1616" s="31" t="s">
        <v>37</v>
      </c>
      <c r="F1616" s="31"/>
      <c r="G1616" s="31"/>
      <c r="H1616" s="32">
        <v>60</v>
      </c>
      <c r="I1616" s="31" t="s">
        <v>9377</v>
      </c>
      <c r="J1616" s="31" t="s">
        <v>3801</v>
      </c>
      <c r="K1616" s="31" t="s">
        <v>9450</v>
      </c>
      <c r="L1616" s="33" t="b">
        <v>0</v>
      </c>
      <c r="M1616" s="34">
        <v>44765.372807256899</v>
      </c>
      <c r="N1616" s="31" t="s">
        <v>39</v>
      </c>
      <c r="O1616" s="1" t="s">
        <v>5300</v>
      </c>
    </row>
    <row r="1617" spans="1:15" x14ac:dyDescent="0.25">
      <c r="A1617" s="31" t="s">
        <v>12677</v>
      </c>
      <c r="B1617" s="31" t="s">
        <v>9394</v>
      </c>
      <c r="C1617" s="31" t="s">
        <v>12678</v>
      </c>
      <c r="D1617" s="31" t="s">
        <v>10182</v>
      </c>
      <c r="E1617" s="31"/>
      <c r="F1617" s="31"/>
      <c r="G1617" s="31"/>
      <c r="H1617" s="32"/>
      <c r="I1617" s="31" t="s">
        <v>9405</v>
      </c>
      <c r="J1617" s="31" t="s">
        <v>3598</v>
      </c>
      <c r="K1617" s="31" t="s">
        <v>10420</v>
      </c>
      <c r="L1617" s="33" t="b">
        <v>0</v>
      </c>
      <c r="M1617" s="34">
        <v>44727.350044560197</v>
      </c>
      <c r="N1617" s="31" t="s">
        <v>9369</v>
      </c>
      <c r="O1617" s="1" t="s">
        <v>4904</v>
      </c>
    </row>
    <row r="1618" spans="1:15" x14ac:dyDescent="0.25">
      <c r="A1618" s="31" t="s">
        <v>12679</v>
      </c>
      <c r="B1618" s="31" t="s">
        <v>9394</v>
      </c>
      <c r="C1618" s="31" t="s">
        <v>12680</v>
      </c>
      <c r="D1618" s="31" t="s">
        <v>9348</v>
      </c>
      <c r="E1618" s="31"/>
      <c r="F1618" s="31"/>
      <c r="G1618" s="31"/>
      <c r="H1618" s="32"/>
      <c r="I1618" s="31" t="s">
        <v>9405</v>
      </c>
      <c r="J1618" s="31" t="s">
        <v>3598</v>
      </c>
      <c r="K1618" s="31" t="s">
        <v>9529</v>
      </c>
      <c r="L1618" s="33" t="b">
        <v>0</v>
      </c>
      <c r="M1618" s="34">
        <v>44720.3266631597</v>
      </c>
      <c r="N1618" s="31" t="s">
        <v>9369</v>
      </c>
      <c r="O1618" s="1" t="s">
        <v>14256</v>
      </c>
    </row>
    <row r="1619" spans="1:15" x14ac:dyDescent="0.25">
      <c r="A1619" s="31" t="s">
        <v>12681</v>
      </c>
      <c r="B1619" s="31" t="s">
        <v>9385</v>
      </c>
      <c r="C1619" s="31" t="s">
        <v>12682</v>
      </c>
      <c r="D1619" s="31" t="s">
        <v>9344</v>
      </c>
      <c r="E1619" s="31" t="s">
        <v>37</v>
      </c>
      <c r="F1619" s="31"/>
      <c r="G1619" s="31"/>
      <c r="H1619" s="32">
        <v>60</v>
      </c>
      <c r="I1619" s="31" t="s">
        <v>9446</v>
      </c>
      <c r="J1619" s="31" t="s">
        <v>3801</v>
      </c>
      <c r="K1619" s="31" t="s">
        <v>9516</v>
      </c>
      <c r="L1619" s="33" t="b">
        <v>0</v>
      </c>
      <c r="M1619" s="34">
        <v>44765.650791863402</v>
      </c>
      <c r="N1619" s="31" t="s">
        <v>39</v>
      </c>
      <c r="O1619" s="1" t="s">
        <v>6712</v>
      </c>
    </row>
    <row r="1620" spans="1:15" x14ac:dyDescent="0.25">
      <c r="A1620" s="31" t="s">
        <v>12683</v>
      </c>
      <c r="B1620" s="31" t="s">
        <v>9385</v>
      </c>
      <c r="C1620" s="31" t="s">
        <v>12684</v>
      </c>
      <c r="D1620" s="31" t="s">
        <v>9344</v>
      </c>
      <c r="E1620" s="31" t="s">
        <v>37</v>
      </c>
      <c r="F1620" s="31"/>
      <c r="G1620" s="31"/>
      <c r="H1620" s="32">
        <v>60</v>
      </c>
      <c r="I1620" s="31" t="s">
        <v>9377</v>
      </c>
      <c r="J1620" s="31" t="s">
        <v>3801</v>
      </c>
      <c r="K1620" s="31" t="s">
        <v>9450</v>
      </c>
      <c r="L1620" s="33" t="b">
        <v>0</v>
      </c>
      <c r="M1620" s="34">
        <v>44725.608275960702</v>
      </c>
      <c r="N1620" s="31" t="s">
        <v>39</v>
      </c>
      <c r="O1620" s="1" t="s">
        <v>5932</v>
      </c>
    </row>
    <row r="1621" spans="1:15" x14ac:dyDescent="0.25">
      <c r="A1621" s="31" t="s">
        <v>12685</v>
      </c>
      <c r="B1621" s="31" t="s">
        <v>12686</v>
      </c>
      <c r="C1621" s="31" t="s">
        <v>5320</v>
      </c>
      <c r="D1621" s="31" t="s">
        <v>9381</v>
      </c>
      <c r="E1621" s="31"/>
      <c r="F1621" s="31"/>
      <c r="G1621" s="31"/>
      <c r="H1621" s="32"/>
      <c r="I1621" s="31"/>
      <c r="J1621" s="31"/>
      <c r="K1621" s="31"/>
      <c r="L1621" s="33" t="b">
        <v>0</v>
      </c>
      <c r="M1621" s="34">
        <v>45052.655602465296</v>
      </c>
      <c r="N1621" s="31" t="s">
        <v>39</v>
      </c>
      <c r="O1621" s="1" t="s">
        <v>5319</v>
      </c>
    </row>
    <row r="1622" spans="1:15" x14ac:dyDescent="0.25">
      <c r="A1622" s="31" t="s">
        <v>12687</v>
      </c>
      <c r="B1622" s="31" t="s">
        <v>9394</v>
      </c>
      <c r="C1622" s="31" t="s">
        <v>12688</v>
      </c>
      <c r="D1622" s="31" t="s">
        <v>9348</v>
      </c>
      <c r="E1622" s="31"/>
      <c r="F1622" s="31"/>
      <c r="G1622" s="31"/>
      <c r="H1622" s="32"/>
      <c r="I1622" s="31" t="s">
        <v>9391</v>
      </c>
      <c r="J1622" s="31" t="s">
        <v>3598</v>
      </c>
      <c r="K1622" s="31" t="s">
        <v>9466</v>
      </c>
      <c r="L1622" s="33" t="b">
        <v>0</v>
      </c>
      <c r="M1622" s="34">
        <v>44737.553012418997</v>
      </c>
      <c r="N1622" s="31" t="s">
        <v>9369</v>
      </c>
      <c r="O1622" s="1" t="s">
        <v>14257</v>
      </c>
    </row>
    <row r="1623" spans="1:15" x14ac:dyDescent="0.25">
      <c r="A1623" s="31" t="s">
        <v>12689</v>
      </c>
      <c r="B1623" s="31" t="s">
        <v>9410</v>
      </c>
      <c r="C1623" s="31" t="s">
        <v>12690</v>
      </c>
      <c r="D1623" s="31" t="s">
        <v>9348</v>
      </c>
      <c r="E1623" s="31"/>
      <c r="F1623" s="31"/>
      <c r="G1623" s="31"/>
      <c r="H1623" s="32"/>
      <c r="I1623" s="31" t="s">
        <v>9399</v>
      </c>
      <c r="J1623" s="31" t="s">
        <v>3598</v>
      </c>
      <c r="K1623" s="31" t="s">
        <v>10198</v>
      </c>
      <c r="L1623" s="33" t="b">
        <v>0</v>
      </c>
      <c r="M1623" s="34">
        <v>44720.374662812501</v>
      </c>
      <c r="N1623" s="31" t="s">
        <v>9369</v>
      </c>
      <c r="O1623" s="1" t="s">
        <v>14258</v>
      </c>
    </row>
    <row r="1624" spans="1:15" x14ac:dyDescent="0.25">
      <c r="A1624" s="31" t="s">
        <v>12691</v>
      </c>
      <c r="B1624" s="31" t="s">
        <v>9410</v>
      </c>
      <c r="C1624" s="31" t="s">
        <v>12692</v>
      </c>
      <c r="D1624" s="31" t="s">
        <v>9348</v>
      </c>
      <c r="E1624" s="31"/>
      <c r="F1624" s="31"/>
      <c r="G1624" s="31"/>
      <c r="H1624" s="32"/>
      <c r="I1624" s="31" t="s">
        <v>9399</v>
      </c>
      <c r="J1624" s="31" t="s">
        <v>3598</v>
      </c>
      <c r="K1624" s="31" t="s">
        <v>10465</v>
      </c>
      <c r="L1624" s="33" t="b">
        <v>0</v>
      </c>
      <c r="M1624" s="34">
        <v>44705.5928943287</v>
      </c>
      <c r="N1624" s="31" t="s">
        <v>9369</v>
      </c>
      <c r="O1624" s="1" t="s">
        <v>7641</v>
      </c>
    </row>
    <row r="1625" spans="1:15" x14ac:dyDescent="0.25">
      <c r="A1625" s="31" t="s">
        <v>12693</v>
      </c>
      <c r="B1625" s="31" t="s">
        <v>9394</v>
      </c>
      <c r="C1625" s="31" t="s">
        <v>12694</v>
      </c>
      <c r="D1625" s="31" t="s">
        <v>9348</v>
      </c>
      <c r="E1625" s="31"/>
      <c r="F1625" s="31"/>
      <c r="G1625" s="31"/>
      <c r="H1625" s="32"/>
      <c r="I1625" s="31" t="s">
        <v>9405</v>
      </c>
      <c r="J1625" s="31" t="s">
        <v>3598</v>
      </c>
      <c r="K1625" s="31" t="s">
        <v>9469</v>
      </c>
      <c r="L1625" s="33" t="b">
        <v>0</v>
      </c>
      <c r="M1625" s="34">
        <v>44704.493823298602</v>
      </c>
      <c r="N1625" s="31" t="s">
        <v>9369</v>
      </c>
      <c r="O1625" s="1" t="s">
        <v>5139</v>
      </c>
    </row>
    <row r="1626" spans="1:15" x14ac:dyDescent="0.25">
      <c r="A1626" s="31" t="s">
        <v>12695</v>
      </c>
      <c r="B1626" s="31" t="s">
        <v>9394</v>
      </c>
      <c r="C1626" s="31" t="s">
        <v>12696</v>
      </c>
      <c r="D1626" s="31" t="s">
        <v>10182</v>
      </c>
      <c r="E1626" s="31"/>
      <c r="F1626" s="31"/>
      <c r="G1626" s="31"/>
      <c r="H1626" s="32"/>
      <c r="I1626" s="31" t="s">
        <v>9405</v>
      </c>
      <c r="J1626" s="31" t="s">
        <v>3598</v>
      </c>
      <c r="K1626" s="31" t="s">
        <v>10420</v>
      </c>
      <c r="L1626" s="33" t="b">
        <v>0</v>
      </c>
      <c r="M1626" s="34">
        <v>44728.397375</v>
      </c>
      <c r="N1626" s="31" t="s">
        <v>9369</v>
      </c>
      <c r="O1626" s="1" t="s">
        <v>6566</v>
      </c>
    </row>
    <row r="1627" spans="1:15" x14ac:dyDescent="0.25">
      <c r="A1627" s="31" t="s">
        <v>12697</v>
      </c>
      <c r="B1627" s="31" t="s">
        <v>9419</v>
      </c>
      <c r="C1627" s="31" t="s">
        <v>12698</v>
      </c>
      <c r="D1627" s="31" t="s">
        <v>9344</v>
      </c>
      <c r="E1627" s="31" t="s">
        <v>37</v>
      </c>
      <c r="F1627" s="31"/>
      <c r="G1627" s="31"/>
      <c r="H1627" s="32">
        <v>60</v>
      </c>
      <c r="I1627" s="31" t="s">
        <v>9382</v>
      </c>
      <c r="J1627" s="31" t="s">
        <v>3801</v>
      </c>
      <c r="K1627" s="31" t="s">
        <v>10122</v>
      </c>
      <c r="L1627" s="33" t="b">
        <v>0</v>
      </c>
      <c r="M1627" s="34">
        <v>44725.620057025502</v>
      </c>
      <c r="N1627" s="31" t="s">
        <v>39</v>
      </c>
      <c r="O1627" s="1" t="s">
        <v>4537</v>
      </c>
    </row>
    <row r="1628" spans="1:15" x14ac:dyDescent="0.25">
      <c r="A1628" s="31" t="s">
        <v>12699</v>
      </c>
      <c r="B1628" s="31" t="s">
        <v>9419</v>
      </c>
      <c r="C1628" s="31" t="s">
        <v>12700</v>
      </c>
      <c r="D1628" s="31" t="s">
        <v>9344</v>
      </c>
      <c r="E1628" s="31" t="s">
        <v>37</v>
      </c>
      <c r="F1628" s="31"/>
      <c r="G1628" s="31"/>
      <c r="H1628" s="32">
        <v>60</v>
      </c>
      <c r="I1628" s="31" t="s">
        <v>9382</v>
      </c>
      <c r="J1628" s="31" t="s">
        <v>3801</v>
      </c>
      <c r="K1628" s="31" t="s">
        <v>10122</v>
      </c>
      <c r="L1628" s="33" t="b">
        <v>0</v>
      </c>
      <c r="M1628" s="34">
        <v>44735.444972569399</v>
      </c>
      <c r="N1628" s="31" t="s">
        <v>39</v>
      </c>
      <c r="O1628" s="1" t="s">
        <v>14259</v>
      </c>
    </row>
    <row r="1629" spans="1:15" x14ac:dyDescent="0.25">
      <c r="A1629" s="31" t="s">
        <v>12701</v>
      </c>
      <c r="B1629" s="31" t="s">
        <v>9394</v>
      </c>
      <c r="C1629" s="31" t="s">
        <v>12702</v>
      </c>
      <c r="D1629" s="31" t="s">
        <v>9348</v>
      </c>
      <c r="E1629" s="31"/>
      <c r="F1629" s="31"/>
      <c r="G1629" s="31"/>
      <c r="H1629" s="32"/>
      <c r="I1629" s="31" t="s">
        <v>9399</v>
      </c>
      <c r="J1629" s="31" t="s">
        <v>3598</v>
      </c>
      <c r="K1629" s="31" t="s">
        <v>9523</v>
      </c>
      <c r="L1629" s="33" t="b">
        <v>0</v>
      </c>
      <c r="M1629" s="34">
        <v>44705.582930092598</v>
      </c>
      <c r="N1629" s="31" t="s">
        <v>9369</v>
      </c>
      <c r="O1629" s="1" t="s">
        <v>6049</v>
      </c>
    </row>
    <row r="1630" spans="1:15" x14ac:dyDescent="0.25">
      <c r="A1630" s="31" t="s">
        <v>12703</v>
      </c>
      <c r="B1630" s="31" t="s">
        <v>9394</v>
      </c>
      <c r="C1630" s="31" t="s">
        <v>12704</v>
      </c>
      <c r="D1630" s="31" t="s">
        <v>10182</v>
      </c>
      <c r="E1630" s="31"/>
      <c r="F1630" s="31"/>
      <c r="G1630" s="31"/>
      <c r="H1630" s="32"/>
      <c r="I1630" s="31" t="s">
        <v>9405</v>
      </c>
      <c r="J1630" s="31" t="s">
        <v>3598</v>
      </c>
      <c r="K1630" s="31" t="s">
        <v>10420</v>
      </c>
      <c r="L1630" s="33" t="b">
        <v>0</v>
      </c>
      <c r="M1630" s="34">
        <v>44746.599677002298</v>
      </c>
      <c r="N1630" s="31" t="s">
        <v>9369</v>
      </c>
      <c r="O1630" s="1" t="s">
        <v>14260</v>
      </c>
    </row>
    <row r="1631" spans="1:15" x14ac:dyDescent="0.25">
      <c r="A1631" s="31" t="s">
        <v>12705</v>
      </c>
      <c r="B1631" s="31" t="s">
        <v>9394</v>
      </c>
      <c r="C1631" s="31" t="s">
        <v>12706</v>
      </c>
      <c r="D1631" s="31" t="s">
        <v>9348</v>
      </c>
      <c r="E1631" s="31"/>
      <c r="F1631" s="31"/>
      <c r="G1631" s="31"/>
      <c r="H1631" s="32"/>
      <c r="I1631" s="31" t="s">
        <v>9399</v>
      </c>
      <c r="J1631" s="31" t="s">
        <v>3598</v>
      </c>
      <c r="K1631" s="31" t="s">
        <v>9383</v>
      </c>
      <c r="L1631" s="33" t="b">
        <v>0</v>
      </c>
      <c r="M1631" s="34">
        <v>44727.483931018498</v>
      </c>
      <c r="N1631" s="31" t="s">
        <v>9369</v>
      </c>
      <c r="O1631" s="1" t="s">
        <v>6422</v>
      </c>
    </row>
    <row r="1632" spans="1:15" x14ac:dyDescent="0.25">
      <c r="A1632" s="31" t="s">
        <v>12707</v>
      </c>
      <c r="B1632" s="31" t="s">
        <v>9394</v>
      </c>
      <c r="C1632" s="31" t="s">
        <v>12708</v>
      </c>
      <c r="D1632" s="31" t="s">
        <v>9348</v>
      </c>
      <c r="E1632" s="31"/>
      <c r="F1632" s="31"/>
      <c r="G1632" s="31"/>
      <c r="H1632" s="32"/>
      <c r="I1632" s="31" t="s">
        <v>9399</v>
      </c>
      <c r="J1632" s="31" t="s">
        <v>3598</v>
      </c>
      <c r="K1632" s="31" t="s">
        <v>10198</v>
      </c>
      <c r="L1632" s="33" t="b">
        <v>0</v>
      </c>
      <c r="M1632" s="34">
        <v>44720.372561655102</v>
      </c>
      <c r="N1632" s="31" t="s">
        <v>9369</v>
      </c>
      <c r="O1632" s="1" t="s">
        <v>14261</v>
      </c>
    </row>
    <row r="1633" spans="1:15" x14ac:dyDescent="0.25">
      <c r="A1633" s="31" t="s">
        <v>12709</v>
      </c>
      <c r="B1633" s="31" t="s">
        <v>9394</v>
      </c>
      <c r="C1633" s="31" t="s">
        <v>12710</v>
      </c>
      <c r="D1633" s="31" t="s">
        <v>10182</v>
      </c>
      <c r="E1633" s="31"/>
      <c r="F1633" s="31"/>
      <c r="G1633" s="31"/>
      <c r="H1633" s="32"/>
      <c r="I1633" s="31" t="s">
        <v>9405</v>
      </c>
      <c r="J1633" s="31" t="s">
        <v>3598</v>
      </c>
      <c r="K1633" s="31" t="s">
        <v>10420</v>
      </c>
      <c r="L1633" s="33" t="b">
        <v>0</v>
      </c>
      <c r="M1633" s="34">
        <v>44746.603881979201</v>
      </c>
      <c r="N1633" s="31" t="s">
        <v>9369</v>
      </c>
      <c r="O1633" s="1" t="s">
        <v>4570</v>
      </c>
    </row>
    <row r="1634" spans="1:15" x14ac:dyDescent="0.25">
      <c r="A1634" s="31" t="s">
        <v>12711</v>
      </c>
      <c r="B1634" s="31" t="s">
        <v>9394</v>
      </c>
      <c r="C1634" s="31" t="s">
        <v>12712</v>
      </c>
      <c r="D1634" s="31" t="s">
        <v>9348</v>
      </c>
      <c r="E1634" s="31"/>
      <c r="F1634" s="31"/>
      <c r="G1634" s="31"/>
      <c r="H1634" s="32"/>
      <c r="I1634" s="31" t="s">
        <v>9391</v>
      </c>
      <c r="J1634" s="31" t="s">
        <v>3598</v>
      </c>
      <c r="K1634" s="31" t="s">
        <v>9466</v>
      </c>
      <c r="L1634" s="33" t="b">
        <v>0</v>
      </c>
      <c r="M1634" s="34">
        <v>44721.326534455999</v>
      </c>
      <c r="N1634" s="31" t="s">
        <v>9369</v>
      </c>
      <c r="O1634" s="1" t="s">
        <v>6261</v>
      </c>
    </row>
    <row r="1635" spans="1:15" x14ac:dyDescent="0.25">
      <c r="A1635" s="31" t="s">
        <v>12713</v>
      </c>
      <c r="B1635" s="31" t="s">
        <v>9385</v>
      </c>
      <c r="C1635" s="31" t="s">
        <v>12714</v>
      </c>
      <c r="D1635" s="31" t="s">
        <v>9344</v>
      </c>
      <c r="E1635" s="31" t="s">
        <v>37</v>
      </c>
      <c r="F1635" s="31"/>
      <c r="G1635" s="31"/>
      <c r="H1635" s="32">
        <v>60</v>
      </c>
      <c r="I1635" s="31" t="s">
        <v>9377</v>
      </c>
      <c r="J1635" s="31" t="s">
        <v>3801</v>
      </c>
      <c r="K1635" s="31" t="s">
        <v>9450</v>
      </c>
      <c r="L1635" s="33" t="b">
        <v>0</v>
      </c>
      <c r="M1635" s="34">
        <v>44719.745855706002</v>
      </c>
      <c r="N1635" s="31" t="s">
        <v>39</v>
      </c>
      <c r="O1635" s="1" t="s">
        <v>4480</v>
      </c>
    </row>
    <row r="1636" spans="1:15" x14ac:dyDescent="0.25">
      <c r="A1636" s="31" t="s">
        <v>12715</v>
      </c>
      <c r="B1636" s="31" t="s">
        <v>9385</v>
      </c>
      <c r="C1636" s="31" t="s">
        <v>12716</v>
      </c>
      <c r="D1636" s="31" t="s">
        <v>9344</v>
      </c>
      <c r="E1636" s="31" t="s">
        <v>37</v>
      </c>
      <c r="F1636" s="31"/>
      <c r="G1636" s="31"/>
      <c r="H1636" s="32">
        <v>60</v>
      </c>
      <c r="I1636" s="31" t="s">
        <v>9361</v>
      </c>
      <c r="J1636" s="31" t="s">
        <v>3801</v>
      </c>
      <c r="K1636" s="31" t="s">
        <v>9650</v>
      </c>
      <c r="L1636" s="33" t="b">
        <v>0</v>
      </c>
      <c r="M1636" s="34">
        <v>44767.359357094901</v>
      </c>
      <c r="N1636" s="31" t="s">
        <v>39</v>
      </c>
      <c r="O1636" s="1" t="s">
        <v>6872</v>
      </c>
    </row>
    <row r="1637" spans="1:15" x14ac:dyDescent="0.25">
      <c r="A1637" s="31" t="s">
        <v>12717</v>
      </c>
      <c r="B1637" s="31" t="s">
        <v>9385</v>
      </c>
      <c r="C1637" s="31" t="s">
        <v>12718</v>
      </c>
      <c r="D1637" s="31" t="s">
        <v>9344</v>
      </c>
      <c r="E1637" s="31" t="s">
        <v>37</v>
      </c>
      <c r="F1637" s="31"/>
      <c r="G1637" s="31"/>
      <c r="H1637" s="32">
        <v>60</v>
      </c>
      <c r="I1637" s="31" t="s">
        <v>9361</v>
      </c>
      <c r="J1637" s="31" t="s">
        <v>3801</v>
      </c>
      <c r="K1637" s="31" t="s">
        <v>9741</v>
      </c>
      <c r="L1637" s="33" t="b">
        <v>0</v>
      </c>
      <c r="M1637" s="34">
        <v>44765.387689895797</v>
      </c>
      <c r="N1637" s="31" t="s">
        <v>39</v>
      </c>
      <c r="O1637" s="1" t="s">
        <v>14262</v>
      </c>
    </row>
    <row r="1638" spans="1:15" x14ac:dyDescent="0.25">
      <c r="A1638" s="31" t="s">
        <v>12719</v>
      </c>
      <c r="B1638" s="31" t="s">
        <v>9385</v>
      </c>
      <c r="C1638" s="31" t="s">
        <v>12720</v>
      </c>
      <c r="D1638" s="31" t="s">
        <v>9344</v>
      </c>
      <c r="E1638" s="31" t="s">
        <v>37</v>
      </c>
      <c r="F1638" s="31"/>
      <c r="G1638" s="31"/>
      <c r="H1638" s="32">
        <v>60</v>
      </c>
      <c r="I1638" s="31" t="s">
        <v>9382</v>
      </c>
      <c r="J1638" s="31" t="s">
        <v>3801</v>
      </c>
      <c r="K1638" s="31" t="s">
        <v>9462</v>
      </c>
      <c r="L1638" s="33" t="b">
        <v>0</v>
      </c>
      <c r="M1638" s="34">
        <v>44750.378061539399</v>
      </c>
      <c r="N1638" s="31" t="s">
        <v>39</v>
      </c>
      <c r="O1638" s="1" t="s">
        <v>14263</v>
      </c>
    </row>
    <row r="1639" spans="1:15" x14ac:dyDescent="0.25">
      <c r="A1639" s="31" t="s">
        <v>12721</v>
      </c>
      <c r="B1639" s="31" t="s">
        <v>9394</v>
      </c>
      <c r="C1639" s="31" t="s">
        <v>12722</v>
      </c>
      <c r="D1639" s="31" t="s">
        <v>10182</v>
      </c>
      <c r="E1639" s="31"/>
      <c r="F1639" s="31"/>
      <c r="G1639" s="31"/>
      <c r="H1639" s="32"/>
      <c r="I1639" s="31" t="s">
        <v>9405</v>
      </c>
      <c r="J1639" s="31" t="s">
        <v>3598</v>
      </c>
      <c r="K1639" s="31" t="s">
        <v>10420</v>
      </c>
      <c r="L1639" s="33" t="b">
        <v>0</v>
      </c>
      <c r="M1639" s="34">
        <v>44820.432118402801</v>
      </c>
      <c r="N1639" s="31" t="s">
        <v>9369</v>
      </c>
      <c r="O1639" s="1" t="s">
        <v>4878</v>
      </c>
    </row>
    <row r="1640" spans="1:15" x14ac:dyDescent="0.25">
      <c r="A1640" s="31" t="s">
        <v>12723</v>
      </c>
      <c r="B1640" s="31" t="s">
        <v>9394</v>
      </c>
      <c r="C1640" s="31" t="s">
        <v>12724</v>
      </c>
      <c r="D1640" s="31" t="s">
        <v>9348</v>
      </c>
      <c r="E1640" s="31"/>
      <c r="F1640" s="31"/>
      <c r="G1640" s="31"/>
      <c r="H1640" s="32"/>
      <c r="I1640" s="31" t="s">
        <v>9391</v>
      </c>
      <c r="J1640" s="31" t="s">
        <v>3598</v>
      </c>
      <c r="K1640" s="31" t="s">
        <v>9392</v>
      </c>
      <c r="L1640" s="33" t="b">
        <v>0</v>
      </c>
      <c r="M1640" s="34">
        <v>44720.558315544004</v>
      </c>
      <c r="N1640" s="31" t="s">
        <v>9369</v>
      </c>
      <c r="O1640" s="1" t="s">
        <v>5747</v>
      </c>
    </row>
    <row r="1641" spans="1:15" x14ac:dyDescent="0.25">
      <c r="A1641" s="31" t="s">
        <v>12725</v>
      </c>
      <c r="B1641" s="31" t="s">
        <v>9394</v>
      </c>
      <c r="C1641" s="31" t="s">
        <v>12726</v>
      </c>
      <c r="D1641" s="31" t="s">
        <v>10182</v>
      </c>
      <c r="E1641" s="31"/>
      <c r="F1641" s="31"/>
      <c r="G1641" s="31"/>
      <c r="H1641" s="32"/>
      <c r="I1641" s="31" t="s">
        <v>9405</v>
      </c>
      <c r="J1641" s="31" t="s">
        <v>3598</v>
      </c>
      <c r="K1641" s="31" t="s">
        <v>10420</v>
      </c>
      <c r="L1641" s="33" t="b">
        <v>0</v>
      </c>
      <c r="M1641" s="34">
        <v>44720.332332175902</v>
      </c>
      <c r="N1641" s="31" t="s">
        <v>9369</v>
      </c>
      <c r="O1641" s="1" t="s">
        <v>14264</v>
      </c>
    </row>
    <row r="1642" spans="1:15" x14ac:dyDescent="0.25">
      <c r="A1642" s="31" t="s">
        <v>12727</v>
      </c>
      <c r="B1642" s="31" t="s">
        <v>9394</v>
      </c>
      <c r="C1642" s="31" t="s">
        <v>12728</v>
      </c>
      <c r="D1642" s="31" t="s">
        <v>9348</v>
      </c>
      <c r="E1642" s="31"/>
      <c r="F1642" s="31"/>
      <c r="G1642" s="31"/>
      <c r="H1642" s="32"/>
      <c r="I1642" s="31" t="s">
        <v>9391</v>
      </c>
      <c r="J1642" s="31" t="s">
        <v>3598</v>
      </c>
      <c r="K1642" s="31" t="s">
        <v>9466</v>
      </c>
      <c r="L1642" s="33" t="b">
        <v>0</v>
      </c>
      <c r="M1642" s="34">
        <v>44720.394612037002</v>
      </c>
      <c r="N1642" s="31" t="s">
        <v>9369</v>
      </c>
      <c r="O1642" s="1" t="s">
        <v>14265</v>
      </c>
    </row>
    <row r="1643" spans="1:15" x14ac:dyDescent="0.25">
      <c r="A1643" s="31" t="s">
        <v>12729</v>
      </c>
      <c r="B1643" s="31" t="s">
        <v>9385</v>
      </c>
      <c r="C1643" s="31" t="s">
        <v>12730</v>
      </c>
      <c r="D1643" s="31" t="s">
        <v>9344</v>
      </c>
      <c r="E1643" s="31" t="s">
        <v>37</v>
      </c>
      <c r="F1643" s="31"/>
      <c r="G1643" s="31"/>
      <c r="H1643" s="32">
        <v>60</v>
      </c>
      <c r="I1643" s="31" t="s">
        <v>9382</v>
      </c>
      <c r="J1643" s="31" t="s">
        <v>3801</v>
      </c>
      <c r="K1643" s="31" t="s">
        <v>9462</v>
      </c>
      <c r="L1643" s="33" t="b">
        <v>0</v>
      </c>
      <c r="M1643" s="34">
        <v>44765.456432488398</v>
      </c>
      <c r="N1643" s="31" t="s">
        <v>39</v>
      </c>
      <c r="O1643" s="1" t="s">
        <v>14266</v>
      </c>
    </row>
    <row r="1644" spans="1:15" x14ac:dyDescent="0.25">
      <c r="A1644" s="31" t="s">
        <v>12731</v>
      </c>
      <c r="B1644" s="31" t="s">
        <v>9385</v>
      </c>
      <c r="C1644" s="31" t="s">
        <v>12732</v>
      </c>
      <c r="D1644" s="31" t="s">
        <v>9344</v>
      </c>
      <c r="E1644" s="31" t="s">
        <v>37</v>
      </c>
      <c r="F1644" s="31"/>
      <c r="G1644" s="31"/>
      <c r="H1644" s="32">
        <v>60</v>
      </c>
      <c r="I1644" s="31" t="s">
        <v>9382</v>
      </c>
      <c r="J1644" s="31" t="s">
        <v>3801</v>
      </c>
      <c r="K1644" s="31" t="s">
        <v>10252</v>
      </c>
      <c r="L1644" s="33" t="b">
        <v>0</v>
      </c>
      <c r="M1644" s="34">
        <v>44765.452541550898</v>
      </c>
      <c r="N1644" s="31" t="s">
        <v>39</v>
      </c>
      <c r="O1644" s="1" t="s">
        <v>14267</v>
      </c>
    </row>
    <row r="1645" spans="1:15" x14ac:dyDescent="0.25">
      <c r="A1645" s="31" t="s">
        <v>12733</v>
      </c>
      <c r="B1645" s="31" t="s">
        <v>9385</v>
      </c>
      <c r="C1645" s="31" t="s">
        <v>12734</v>
      </c>
      <c r="D1645" s="31" t="s">
        <v>9344</v>
      </c>
      <c r="E1645" s="31" t="s">
        <v>37</v>
      </c>
      <c r="F1645" s="31"/>
      <c r="G1645" s="31"/>
      <c r="H1645" s="32">
        <v>60</v>
      </c>
      <c r="I1645" s="31" t="s">
        <v>9446</v>
      </c>
      <c r="J1645" s="31" t="s">
        <v>3801</v>
      </c>
      <c r="K1645" s="31" t="s">
        <v>9516</v>
      </c>
      <c r="L1645" s="33" t="b">
        <v>0</v>
      </c>
      <c r="M1645" s="34">
        <v>44719.781598379603</v>
      </c>
      <c r="N1645" s="31" t="s">
        <v>39</v>
      </c>
      <c r="O1645" s="1" t="s">
        <v>5365</v>
      </c>
    </row>
    <row r="1646" spans="1:15" x14ac:dyDescent="0.25">
      <c r="A1646" s="31" t="s">
        <v>12735</v>
      </c>
      <c r="B1646" s="31" t="s">
        <v>9394</v>
      </c>
      <c r="C1646" s="31" t="s">
        <v>12736</v>
      </c>
      <c r="D1646" s="31" t="s">
        <v>9348</v>
      </c>
      <c r="E1646" s="31"/>
      <c r="F1646" s="31"/>
      <c r="G1646" s="31"/>
      <c r="H1646" s="32"/>
      <c r="I1646" s="31" t="s">
        <v>9405</v>
      </c>
      <c r="J1646" s="31" t="s">
        <v>3598</v>
      </c>
      <c r="K1646" s="31" t="s">
        <v>9469</v>
      </c>
      <c r="L1646" s="33" t="b">
        <v>0</v>
      </c>
      <c r="M1646" s="34">
        <v>44719.400224155099</v>
      </c>
      <c r="N1646" s="31" t="s">
        <v>9369</v>
      </c>
      <c r="O1646" s="1" t="s">
        <v>14268</v>
      </c>
    </row>
    <row r="1647" spans="1:15" x14ac:dyDescent="0.25">
      <c r="A1647" s="31" t="s">
        <v>12737</v>
      </c>
      <c r="B1647" s="31" t="s">
        <v>9394</v>
      </c>
      <c r="C1647" s="31" t="s">
        <v>12738</v>
      </c>
      <c r="D1647" s="31" t="s">
        <v>9348</v>
      </c>
      <c r="E1647" s="31"/>
      <c r="F1647" s="31"/>
      <c r="G1647" s="31"/>
      <c r="H1647" s="32"/>
      <c r="I1647" s="31" t="s">
        <v>9405</v>
      </c>
      <c r="J1647" s="31" t="s">
        <v>3598</v>
      </c>
      <c r="K1647" s="31" t="s">
        <v>9406</v>
      </c>
      <c r="L1647" s="33" t="b">
        <v>0</v>
      </c>
      <c r="M1647" s="34">
        <v>44720.718983946797</v>
      </c>
      <c r="N1647" s="31" t="s">
        <v>9369</v>
      </c>
      <c r="O1647" s="1" t="s">
        <v>6424</v>
      </c>
    </row>
    <row r="1648" spans="1:15" x14ac:dyDescent="0.25">
      <c r="A1648" s="31" t="s">
        <v>12739</v>
      </c>
      <c r="B1648" s="31" t="s">
        <v>9394</v>
      </c>
      <c r="C1648" s="31" t="s">
        <v>12740</v>
      </c>
      <c r="D1648" s="31" t="s">
        <v>9348</v>
      </c>
      <c r="E1648" s="31"/>
      <c r="F1648" s="31"/>
      <c r="G1648" s="31"/>
      <c r="H1648" s="32"/>
      <c r="I1648" s="31" t="s">
        <v>9391</v>
      </c>
      <c r="J1648" s="31" t="s">
        <v>3598</v>
      </c>
      <c r="K1648" s="31" t="s">
        <v>9392</v>
      </c>
      <c r="L1648" s="33" t="b">
        <v>0</v>
      </c>
      <c r="M1648" s="34">
        <v>44720.564866863402</v>
      </c>
      <c r="N1648" s="31" t="s">
        <v>9369</v>
      </c>
      <c r="O1648" s="1" t="s">
        <v>14269</v>
      </c>
    </row>
    <row r="1649" spans="1:15" x14ac:dyDescent="0.25">
      <c r="A1649" s="31" t="s">
        <v>12741</v>
      </c>
      <c r="B1649" s="31" t="s">
        <v>9394</v>
      </c>
      <c r="C1649" s="31" t="s">
        <v>12742</v>
      </c>
      <c r="D1649" s="31" t="s">
        <v>9348</v>
      </c>
      <c r="E1649" s="31"/>
      <c r="F1649" s="31"/>
      <c r="G1649" s="31"/>
      <c r="H1649" s="32"/>
      <c r="I1649" s="31" t="s">
        <v>9405</v>
      </c>
      <c r="J1649" s="31" t="s">
        <v>3598</v>
      </c>
      <c r="K1649" s="31" t="s">
        <v>9529</v>
      </c>
      <c r="L1649" s="33" t="b">
        <v>0</v>
      </c>
      <c r="M1649" s="34">
        <v>44748.333671527798</v>
      </c>
      <c r="N1649" s="31" t="s">
        <v>9369</v>
      </c>
      <c r="O1649" s="1" t="s">
        <v>14270</v>
      </c>
    </row>
    <row r="1650" spans="1:15" x14ac:dyDescent="0.25">
      <c r="A1650" s="31" t="s">
        <v>12743</v>
      </c>
      <c r="B1650" s="31" t="s">
        <v>9394</v>
      </c>
      <c r="C1650" s="31" t="s">
        <v>12744</v>
      </c>
      <c r="D1650" s="31" t="s">
        <v>9348</v>
      </c>
      <c r="E1650" s="31"/>
      <c r="F1650" s="31"/>
      <c r="G1650" s="31"/>
      <c r="H1650" s="32"/>
      <c r="I1650" s="31" t="s">
        <v>9399</v>
      </c>
      <c r="J1650" s="31" t="s">
        <v>3598</v>
      </c>
      <c r="K1650" s="31" t="s">
        <v>9383</v>
      </c>
      <c r="L1650" s="33" t="b">
        <v>0</v>
      </c>
      <c r="M1650" s="34">
        <v>44705.593062881897</v>
      </c>
      <c r="N1650" s="31" t="s">
        <v>9369</v>
      </c>
      <c r="O1650" s="1" t="s">
        <v>4919</v>
      </c>
    </row>
    <row r="1651" spans="1:15" x14ac:dyDescent="0.25">
      <c r="A1651" s="31" t="s">
        <v>12745</v>
      </c>
      <c r="B1651" s="31" t="s">
        <v>9389</v>
      </c>
      <c r="C1651" s="31" t="s">
        <v>12746</v>
      </c>
      <c r="D1651" s="31" t="s">
        <v>9348</v>
      </c>
      <c r="E1651" s="31"/>
      <c r="F1651" s="31"/>
      <c r="G1651" s="31"/>
      <c r="H1651" s="32"/>
      <c r="I1651" s="31" t="s">
        <v>9399</v>
      </c>
      <c r="J1651" s="31" t="s">
        <v>3598</v>
      </c>
      <c r="K1651" s="31" t="s">
        <v>10366</v>
      </c>
      <c r="L1651" s="33" t="b">
        <v>0</v>
      </c>
      <c r="M1651" s="34">
        <v>44719.717664849501</v>
      </c>
      <c r="N1651" s="31" t="s">
        <v>9369</v>
      </c>
      <c r="O1651" s="1" t="s">
        <v>80</v>
      </c>
    </row>
    <row r="1652" spans="1:15" x14ac:dyDescent="0.25">
      <c r="A1652" s="31" t="s">
        <v>12747</v>
      </c>
      <c r="B1652" s="31" t="s">
        <v>9394</v>
      </c>
      <c r="C1652" s="31" t="s">
        <v>12748</v>
      </c>
      <c r="D1652" s="31" t="s">
        <v>9348</v>
      </c>
      <c r="E1652" s="31"/>
      <c r="F1652" s="31"/>
      <c r="G1652" s="31"/>
      <c r="H1652" s="32"/>
      <c r="I1652" s="31" t="s">
        <v>9399</v>
      </c>
      <c r="J1652" s="31" t="s">
        <v>3598</v>
      </c>
      <c r="K1652" s="31" t="s">
        <v>9400</v>
      </c>
      <c r="L1652" s="33" t="b">
        <v>0</v>
      </c>
      <c r="M1652" s="34">
        <v>44720.623530590303</v>
      </c>
      <c r="N1652" s="31" t="s">
        <v>9369</v>
      </c>
      <c r="O1652" s="1" t="s">
        <v>6383</v>
      </c>
    </row>
    <row r="1653" spans="1:15" x14ac:dyDescent="0.25">
      <c r="A1653" s="31" t="s">
        <v>12749</v>
      </c>
      <c r="B1653" s="31" t="s">
        <v>9389</v>
      </c>
      <c r="C1653" s="31" t="s">
        <v>12750</v>
      </c>
      <c r="D1653" s="31" t="s">
        <v>9348</v>
      </c>
      <c r="E1653" s="31"/>
      <c r="F1653" s="31"/>
      <c r="G1653" s="31"/>
      <c r="H1653" s="32"/>
      <c r="I1653" s="31" t="s">
        <v>9391</v>
      </c>
      <c r="J1653" s="31" t="s">
        <v>3598</v>
      </c>
      <c r="K1653" s="31" t="s">
        <v>10207</v>
      </c>
      <c r="L1653" s="33" t="b">
        <v>0</v>
      </c>
      <c r="M1653" s="34">
        <v>44726.733015590296</v>
      </c>
      <c r="N1653" s="31" t="s">
        <v>9369</v>
      </c>
      <c r="O1653" s="1" t="s">
        <v>14271</v>
      </c>
    </row>
    <row r="1654" spans="1:15" x14ac:dyDescent="0.25">
      <c r="A1654" s="31" t="s">
        <v>12751</v>
      </c>
      <c r="B1654" s="31" t="s">
        <v>9394</v>
      </c>
      <c r="C1654" s="31" t="s">
        <v>12752</v>
      </c>
      <c r="D1654" s="31" t="s">
        <v>9348</v>
      </c>
      <c r="E1654" s="31"/>
      <c r="F1654" s="31"/>
      <c r="G1654" s="31"/>
      <c r="H1654" s="32"/>
      <c r="I1654" s="31" t="s">
        <v>9391</v>
      </c>
      <c r="J1654" s="31" t="s">
        <v>3598</v>
      </c>
      <c r="K1654" s="31" t="s">
        <v>9396</v>
      </c>
      <c r="L1654" s="33" t="b">
        <v>0</v>
      </c>
      <c r="M1654" s="34">
        <v>44707.491607835596</v>
      </c>
      <c r="N1654" s="31" t="s">
        <v>9369</v>
      </c>
      <c r="O1654" s="1" t="s">
        <v>14272</v>
      </c>
    </row>
    <row r="1655" spans="1:15" x14ac:dyDescent="0.25">
      <c r="A1655" s="31" t="s">
        <v>12753</v>
      </c>
      <c r="B1655" s="31" t="s">
        <v>9394</v>
      </c>
      <c r="C1655" s="31" t="s">
        <v>12754</v>
      </c>
      <c r="D1655" s="31" t="s">
        <v>9348</v>
      </c>
      <c r="E1655" s="31"/>
      <c r="F1655" s="31"/>
      <c r="G1655" s="31"/>
      <c r="H1655" s="32"/>
      <c r="I1655" s="31" t="s">
        <v>9391</v>
      </c>
      <c r="J1655" s="31" t="s">
        <v>3598</v>
      </c>
      <c r="K1655" s="31" t="s">
        <v>9396</v>
      </c>
      <c r="L1655" s="33" t="b">
        <v>0</v>
      </c>
      <c r="M1655" s="34">
        <v>44726.697754201399</v>
      </c>
      <c r="N1655" s="31" t="s">
        <v>9369</v>
      </c>
      <c r="O1655" s="1" t="s">
        <v>14273</v>
      </c>
    </row>
    <row r="1656" spans="1:15" x14ac:dyDescent="0.25">
      <c r="A1656" s="31" t="s">
        <v>12755</v>
      </c>
      <c r="B1656" s="31" t="s">
        <v>9410</v>
      </c>
      <c r="C1656" s="31" t="s">
        <v>12756</v>
      </c>
      <c r="D1656" s="31" t="s">
        <v>9348</v>
      </c>
      <c r="E1656" s="31"/>
      <c r="F1656" s="31"/>
      <c r="G1656" s="31"/>
      <c r="H1656" s="32"/>
      <c r="I1656" s="31" t="s">
        <v>9399</v>
      </c>
      <c r="J1656" s="31" t="s">
        <v>3598</v>
      </c>
      <c r="K1656" s="31" t="s">
        <v>10465</v>
      </c>
      <c r="L1656" s="33" t="b">
        <v>0</v>
      </c>
      <c r="M1656" s="34">
        <v>44705.593240775503</v>
      </c>
      <c r="N1656" s="31" t="s">
        <v>9369</v>
      </c>
      <c r="O1656" s="1" t="s">
        <v>5157</v>
      </c>
    </row>
    <row r="1657" spans="1:15" x14ac:dyDescent="0.25">
      <c r="A1657" s="31" t="s">
        <v>12757</v>
      </c>
      <c r="B1657" s="31" t="s">
        <v>9385</v>
      </c>
      <c r="C1657" s="31" t="s">
        <v>12758</v>
      </c>
      <c r="D1657" s="31" t="s">
        <v>9344</v>
      </c>
      <c r="E1657" s="31" t="s">
        <v>37</v>
      </c>
      <c r="F1657" s="31"/>
      <c r="G1657" s="31"/>
      <c r="H1657" s="32">
        <v>60</v>
      </c>
      <c r="I1657" s="31" t="s">
        <v>9361</v>
      </c>
      <c r="J1657" s="31" t="s">
        <v>3801</v>
      </c>
      <c r="K1657" s="31" t="s">
        <v>9387</v>
      </c>
      <c r="L1657" s="33" t="b">
        <v>0</v>
      </c>
      <c r="M1657" s="34">
        <v>44760.675107372699</v>
      </c>
      <c r="N1657" s="31" t="s">
        <v>39</v>
      </c>
      <c r="O1657" s="1" t="s">
        <v>6199</v>
      </c>
    </row>
    <row r="1658" spans="1:15" x14ac:dyDescent="0.25">
      <c r="A1658" s="31" t="s">
        <v>12759</v>
      </c>
      <c r="B1658" s="31" t="s">
        <v>9394</v>
      </c>
      <c r="C1658" s="31" t="s">
        <v>12760</v>
      </c>
      <c r="D1658" s="31" t="s">
        <v>9348</v>
      </c>
      <c r="E1658" s="31"/>
      <c r="F1658" s="31"/>
      <c r="G1658" s="31"/>
      <c r="H1658" s="32"/>
      <c r="I1658" s="31" t="s">
        <v>9405</v>
      </c>
      <c r="J1658" s="31" t="s">
        <v>3598</v>
      </c>
      <c r="K1658" s="31" t="s">
        <v>9529</v>
      </c>
      <c r="L1658" s="33" t="b">
        <v>0</v>
      </c>
      <c r="M1658" s="34">
        <v>44720.326295752297</v>
      </c>
      <c r="N1658" s="31" t="s">
        <v>9369</v>
      </c>
      <c r="O1658" s="1" t="s">
        <v>14274</v>
      </c>
    </row>
    <row r="1659" spans="1:15" x14ac:dyDescent="0.25">
      <c r="A1659" s="31" t="s">
        <v>12761</v>
      </c>
      <c r="B1659" s="31" t="s">
        <v>9394</v>
      </c>
      <c r="C1659" s="31" t="s">
        <v>12762</v>
      </c>
      <c r="D1659" s="31" t="s">
        <v>9348</v>
      </c>
      <c r="E1659" s="31"/>
      <c r="F1659" s="31"/>
      <c r="G1659" s="31"/>
      <c r="H1659" s="32"/>
      <c r="I1659" s="31" t="s">
        <v>9405</v>
      </c>
      <c r="J1659" s="31" t="s">
        <v>3598</v>
      </c>
      <c r="K1659" s="31" t="s">
        <v>9412</v>
      </c>
      <c r="L1659" s="33" t="b">
        <v>0</v>
      </c>
      <c r="M1659" s="34">
        <v>44728.692279201401</v>
      </c>
      <c r="N1659" s="31" t="s">
        <v>9369</v>
      </c>
      <c r="O1659" s="1" t="s">
        <v>4188</v>
      </c>
    </row>
    <row r="1660" spans="1:15" x14ac:dyDescent="0.25">
      <c r="A1660" s="31" t="s">
        <v>12763</v>
      </c>
      <c r="B1660" s="31" t="s">
        <v>9385</v>
      </c>
      <c r="C1660" s="31" t="s">
        <v>12764</v>
      </c>
      <c r="D1660" s="31" t="s">
        <v>9344</v>
      </c>
      <c r="E1660" s="31" t="s">
        <v>37</v>
      </c>
      <c r="F1660" s="31"/>
      <c r="G1660" s="31"/>
      <c r="H1660" s="32">
        <v>60</v>
      </c>
      <c r="I1660" s="31" t="s">
        <v>9446</v>
      </c>
      <c r="J1660" s="31" t="s">
        <v>3801</v>
      </c>
      <c r="K1660" s="31" t="s">
        <v>9516</v>
      </c>
      <c r="L1660" s="33" t="b">
        <v>0</v>
      </c>
      <c r="M1660" s="34">
        <v>44715.360154594899</v>
      </c>
      <c r="N1660" s="31" t="s">
        <v>39</v>
      </c>
      <c r="O1660" s="1" t="s">
        <v>5002</v>
      </c>
    </row>
    <row r="1661" spans="1:15" x14ac:dyDescent="0.25">
      <c r="A1661" s="31" t="s">
        <v>12765</v>
      </c>
      <c r="B1661" s="31" t="s">
        <v>9394</v>
      </c>
      <c r="C1661" s="31" t="s">
        <v>12766</v>
      </c>
      <c r="D1661" s="31" t="s">
        <v>9348</v>
      </c>
      <c r="E1661" s="31"/>
      <c r="F1661" s="31"/>
      <c r="G1661" s="31"/>
      <c r="H1661" s="32"/>
      <c r="I1661" s="31" t="s">
        <v>9399</v>
      </c>
      <c r="J1661" s="31" t="s">
        <v>3598</v>
      </c>
      <c r="K1661" s="31" t="s">
        <v>9523</v>
      </c>
      <c r="L1661" s="33" t="b">
        <v>0</v>
      </c>
      <c r="M1661" s="34">
        <v>44705.583887696797</v>
      </c>
      <c r="N1661" s="31" t="s">
        <v>9369</v>
      </c>
      <c r="O1661" s="1" t="s">
        <v>14275</v>
      </c>
    </row>
    <row r="1662" spans="1:15" x14ac:dyDescent="0.25">
      <c r="A1662" s="31" t="s">
        <v>12767</v>
      </c>
      <c r="B1662" s="31" t="s">
        <v>9394</v>
      </c>
      <c r="C1662" s="31" t="s">
        <v>12768</v>
      </c>
      <c r="D1662" s="31" t="s">
        <v>9348</v>
      </c>
      <c r="E1662" s="31"/>
      <c r="F1662" s="31"/>
      <c r="G1662" s="31"/>
      <c r="H1662" s="32"/>
      <c r="I1662" s="31" t="s">
        <v>9391</v>
      </c>
      <c r="J1662" s="31" t="s">
        <v>3598</v>
      </c>
      <c r="K1662" s="31" t="s">
        <v>9443</v>
      </c>
      <c r="L1662" s="33" t="b">
        <v>0</v>
      </c>
      <c r="M1662" s="34">
        <v>44720.597675381898</v>
      </c>
      <c r="N1662" s="31" t="s">
        <v>9369</v>
      </c>
      <c r="O1662" s="1" t="s">
        <v>4210</v>
      </c>
    </row>
    <row r="1663" spans="1:15" x14ac:dyDescent="0.25">
      <c r="A1663" s="31" t="s">
        <v>12769</v>
      </c>
      <c r="B1663" s="31" t="s">
        <v>9394</v>
      </c>
      <c r="C1663" s="31" t="s">
        <v>12770</v>
      </c>
      <c r="D1663" s="31" t="s">
        <v>9348</v>
      </c>
      <c r="E1663" s="31"/>
      <c r="F1663" s="31"/>
      <c r="G1663" s="31"/>
      <c r="H1663" s="32"/>
      <c r="I1663" s="31" t="s">
        <v>9405</v>
      </c>
      <c r="J1663" s="31" t="s">
        <v>3598</v>
      </c>
      <c r="K1663" s="31" t="s">
        <v>9529</v>
      </c>
      <c r="L1663" s="33" t="b">
        <v>0</v>
      </c>
      <c r="M1663" s="34">
        <v>44748.445611955998</v>
      </c>
      <c r="N1663" s="31" t="s">
        <v>9369</v>
      </c>
      <c r="O1663" s="1" t="s">
        <v>14276</v>
      </c>
    </row>
    <row r="1664" spans="1:15" x14ac:dyDescent="0.25">
      <c r="A1664" s="31" t="s">
        <v>12771</v>
      </c>
      <c r="B1664" s="31" t="s">
        <v>9389</v>
      </c>
      <c r="C1664" s="31" t="s">
        <v>12772</v>
      </c>
      <c r="D1664" s="31" t="s">
        <v>9348</v>
      </c>
      <c r="E1664" s="31"/>
      <c r="F1664" s="31"/>
      <c r="G1664" s="31"/>
      <c r="H1664" s="32"/>
      <c r="I1664" s="31" t="s">
        <v>9399</v>
      </c>
      <c r="J1664" s="31" t="s">
        <v>3598</v>
      </c>
      <c r="K1664" s="31" t="s">
        <v>10366</v>
      </c>
      <c r="L1664" s="33" t="b">
        <v>0</v>
      </c>
      <c r="M1664" s="34">
        <v>44743.711171411996</v>
      </c>
      <c r="N1664" s="31" t="s">
        <v>9369</v>
      </c>
      <c r="O1664" s="1" t="s">
        <v>14277</v>
      </c>
    </row>
    <row r="1665" spans="1:15" x14ac:dyDescent="0.25">
      <c r="A1665" s="31" t="s">
        <v>12773</v>
      </c>
      <c r="B1665" s="31" t="s">
        <v>9394</v>
      </c>
      <c r="C1665" s="31" t="s">
        <v>12774</v>
      </c>
      <c r="D1665" s="31" t="s">
        <v>9348</v>
      </c>
      <c r="E1665" s="31"/>
      <c r="F1665" s="31"/>
      <c r="G1665" s="31"/>
      <c r="H1665" s="32"/>
      <c r="I1665" s="31" t="s">
        <v>9405</v>
      </c>
      <c r="J1665" s="31" t="s">
        <v>3598</v>
      </c>
      <c r="K1665" s="31" t="s">
        <v>9426</v>
      </c>
      <c r="L1665" s="33" t="b">
        <v>0</v>
      </c>
      <c r="M1665" s="34">
        <v>44727.588485532397</v>
      </c>
      <c r="N1665" s="31" t="s">
        <v>9369</v>
      </c>
      <c r="O1665" s="1" t="s">
        <v>14278</v>
      </c>
    </row>
    <row r="1666" spans="1:15" x14ac:dyDescent="0.25">
      <c r="A1666" s="31" t="s">
        <v>12775</v>
      </c>
      <c r="B1666" s="31" t="s">
        <v>9389</v>
      </c>
      <c r="C1666" s="31" t="s">
        <v>12776</v>
      </c>
      <c r="D1666" s="31" t="s">
        <v>9348</v>
      </c>
      <c r="E1666" s="31"/>
      <c r="F1666" s="31"/>
      <c r="G1666" s="31"/>
      <c r="H1666" s="32"/>
      <c r="I1666" s="31" t="s">
        <v>9391</v>
      </c>
      <c r="J1666" s="31" t="s">
        <v>3598</v>
      </c>
      <c r="K1666" s="31" t="s">
        <v>10457</v>
      </c>
      <c r="L1666" s="33" t="b">
        <v>0</v>
      </c>
      <c r="M1666" s="34">
        <v>44720.690731678202</v>
      </c>
      <c r="N1666" s="31" t="s">
        <v>9369</v>
      </c>
      <c r="O1666" s="1" t="s">
        <v>7561</v>
      </c>
    </row>
    <row r="1667" spans="1:15" x14ac:dyDescent="0.25">
      <c r="A1667" s="31" t="s">
        <v>12777</v>
      </c>
      <c r="B1667" s="31" t="s">
        <v>9394</v>
      </c>
      <c r="C1667" s="31" t="s">
        <v>12778</v>
      </c>
      <c r="D1667" s="31" t="s">
        <v>9348</v>
      </c>
      <c r="E1667" s="31"/>
      <c r="F1667" s="31"/>
      <c r="G1667" s="31"/>
      <c r="H1667" s="32"/>
      <c r="I1667" s="31" t="s">
        <v>9399</v>
      </c>
      <c r="J1667" s="31" t="s">
        <v>3598</v>
      </c>
      <c r="K1667" s="31" t="s">
        <v>9400</v>
      </c>
      <c r="L1667" s="33" t="b">
        <v>0</v>
      </c>
      <c r="M1667" s="34">
        <v>44726.677812766196</v>
      </c>
      <c r="N1667" s="31" t="s">
        <v>9369</v>
      </c>
      <c r="O1667" s="1" t="s">
        <v>6166</v>
      </c>
    </row>
    <row r="1668" spans="1:15" x14ac:dyDescent="0.25">
      <c r="A1668" s="31" t="s">
        <v>12779</v>
      </c>
      <c r="B1668" s="31" t="s">
        <v>9394</v>
      </c>
      <c r="C1668" s="31" t="s">
        <v>12780</v>
      </c>
      <c r="D1668" s="31" t="s">
        <v>9348</v>
      </c>
      <c r="E1668" s="31"/>
      <c r="F1668" s="31"/>
      <c r="G1668" s="31"/>
      <c r="H1668" s="32"/>
      <c r="I1668" s="31" t="s">
        <v>9391</v>
      </c>
      <c r="J1668" s="31" t="s">
        <v>3598</v>
      </c>
      <c r="K1668" s="31" t="s">
        <v>9443</v>
      </c>
      <c r="L1668" s="33" t="b">
        <v>0</v>
      </c>
      <c r="M1668" s="34">
        <v>44707.415514849497</v>
      </c>
      <c r="N1668" s="31" t="s">
        <v>9369</v>
      </c>
      <c r="O1668" s="1" t="s">
        <v>8040</v>
      </c>
    </row>
    <row r="1669" spans="1:15" x14ac:dyDescent="0.25">
      <c r="A1669" s="31" t="s">
        <v>12781</v>
      </c>
      <c r="B1669" s="31" t="s">
        <v>9385</v>
      </c>
      <c r="C1669" s="31" t="s">
        <v>12782</v>
      </c>
      <c r="D1669" s="31" t="s">
        <v>9344</v>
      </c>
      <c r="E1669" s="31" t="s">
        <v>37</v>
      </c>
      <c r="F1669" s="31"/>
      <c r="G1669" s="31"/>
      <c r="H1669" s="32">
        <v>60</v>
      </c>
      <c r="I1669" s="31" t="s">
        <v>9382</v>
      </c>
      <c r="J1669" s="31" t="s">
        <v>3801</v>
      </c>
      <c r="K1669" s="31" t="s">
        <v>9462</v>
      </c>
      <c r="L1669" s="33" t="b">
        <v>0</v>
      </c>
      <c r="M1669" s="34">
        <v>44749.610154016198</v>
      </c>
      <c r="N1669" s="31" t="s">
        <v>39</v>
      </c>
      <c r="O1669" s="1" t="s">
        <v>14279</v>
      </c>
    </row>
    <row r="1670" spans="1:15" x14ac:dyDescent="0.25">
      <c r="A1670" s="31" t="s">
        <v>12783</v>
      </c>
      <c r="B1670" s="31" t="s">
        <v>9385</v>
      </c>
      <c r="C1670" s="31" t="s">
        <v>12784</v>
      </c>
      <c r="D1670" s="31" t="s">
        <v>9344</v>
      </c>
      <c r="E1670" s="31" t="s">
        <v>37</v>
      </c>
      <c r="F1670" s="31"/>
      <c r="G1670" s="31"/>
      <c r="H1670" s="32">
        <v>60</v>
      </c>
      <c r="I1670" s="31" t="s">
        <v>9446</v>
      </c>
      <c r="J1670" s="31" t="s">
        <v>3801</v>
      </c>
      <c r="K1670" s="31" t="s">
        <v>9576</v>
      </c>
      <c r="L1670" s="33" t="b">
        <v>0</v>
      </c>
      <c r="M1670" s="34">
        <v>44749.630955902801</v>
      </c>
      <c r="N1670" s="31" t="s">
        <v>39</v>
      </c>
      <c r="O1670" s="1" t="s">
        <v>6015</v>
      </c>
    </row>
    <row r="1671" spans="1:15" x14ac:dyDescent="0.25">
      <c r="A1671" s="31" t="s">
        <v>12785</v>
      </c>
      <c r="B1671" s="31" t="s">
        <v>9394</v>
      </c>
      <c r="C1671" s="31" t="s">
        <v>12786</v>
      </c>
      <c r="D1671" s="31" t="s">
        <v>10182</v>
      </c>
      <c r="E1671" s="31"/>
      <c r="F1671" s="31"/>
      <c r="G1671" s="31"/>
      <c r="H1671" s="32"/>
      <c r="I1671" s="31" t="s">
        <v>9405</v>
      </c>
      <c r="J1671" s="31" t="s">
        <v>3598</v>
      </c>
      <c r="K1671" s="31" t="s">
        <v>10420</v>
      </c>
      <c r="L1671" s="33" t="b">
        <v>0</v>
      </c>
      <c r="M1671" s="34">
        <v>44763.453629976902</v>
      </c>
      <c r="N1671" s="31" t="s">
        <v>9369</v>
      </c>
      <c r="O1671" s="1" t="s">
        <v>6635</v>
      </c>
    </row>
    <row r="1672" spans="1:15" x14ac:dyDescent="0.25">
      <c r="A1672" s="31" t="s">
        <v>12787</v>
      </c>
      <c r="B1672" s="31" t="s">
        <v>9385</v>
      </c>
      <c r="C1672" s="31" t="s">
        <v>12788</v>
      </c>
      <c r="D1672" s="31" t="s">
        <v>9344</v>
      </c>
      <c r="E1672" s="31" t="s">
        <v>37</v>
      </c>
      <c r="F1672" s="31"/>
      <c r="G1672" s="31"/>
      <c r="H1672" s="32">
        <v>60</v>
      </c>
      <c r="I1672" s="31" t="s">
        <v>9382</v>
      </c>
      <c r="J1672" s="31" t="s">
        <v>3801</v>
      </c>
      <c r="K1672" s="31" t="s">
        <v>10757</v>
      </c>
      <c r="L1672" s="33" t="b">
        <v>0</v>
      </c>
      <c r="M1672" s="34">
        <v>44767.4916689815</v>
      </c>
      <c r="N1672" s="31" t="s">
        <v>39</v>
      </c>
      <c r="O1672" s="1" t="s">
        <v>5116</v>
      </c>
    </row>
    <row r="1673" spans="1:15" x14ac:dyDescent="0.25">
      <c r="A1673" s="31" t="s">
        <v>12789</v>
      </c>
      <c r="B1673" s="31" t="s">
        <v>9385</v>
      </c>
      <c r="C1673" s="31" t="s">
        <v>12790</v>
      </c>
      <c r="D1673" s="31" t="s">
        <v>9344</v>
      </c>
      <c r="E1673" s="31" t="s">
        <v>37</v>
      </c>
      <c r="F1673" s="31"/>
      <c r="G1673" s="31"/>
      <c r="H1673" s="32">
        <v>60</v>
      </c>
      <c r="I1673" s="31" t="s">
        <v>9446</v>
      </c>
      <c r="J1673" s="31" t="s">
        <v>3801</v>
      </c>
      <c r="K1673" s="31" t="s">
        <v>9516</v>
      </c>
      <c r="L1673" s="33" t="b">
        <v>0</v>
      </c>
      <c r="M1673" s="34">
        <v>44765.675633911997</v>
      </c>
      <c r="N1673" s="31" t="s">
        <v>39</v>
      </c>
      <c r="O1673" s="1" t="s">
        <v>4324</v>
      </c>
    </row>
    <row r="1674" spans="1:15" x14ac:dyDescent="0.25">
      <c r="A1674" s="31" t="s">
        <v>12791</v>
      </c>
      <c r="B1674" s="31" t="s">
        <v>9394</v>
      </c>
      <c r="C1674" s="31" t="s">
        <v>12792</v>
      </c>
      <c r="D1674" s="31" t="s">
        <v>9348</v>
      </c>
      <c r="E1674" s="31"/>
      <c r="F1674" s="31"/>
      <c r="G1674" s="31"/>
      <c r="H1674" s="32"/>
      <c r="I1674" s="31" t="s">
        <v>9405</v>
      </c>
      <c r="J1674" s="31" t="s">
        <v>3598</v>
      </c>
      <c r="K1674" s="31" t="s">
        <v>9426</v>
      </c>
      <c r="L1674" s="33" t="b">
        <v>0</v>
      </c>
      <c r="M1674" s="34">
        <v>44720.462999224503</v>
      </c>
      <c r="N1674" s="31" t="s">
        <v>9369</v>
      </c>
      <c r="O1674" s="1" t="s">
        <v>14280</v>
      </c>
    </row>
    <row r="1675" spans="1:15" x14ac:dyDescent="0.25">
      <c r="A1675" s="31" t="s">
        <v>12793</v>
      </c>
      <c r="B1675" s="31" t="s">
        <v>9394</v>
      </c>
      <c r="C1675" s="31" t="s">
        <v>12794</v>
      </c>
      <c r="D1675" s="31" t="s">
        <v>10182</v>
      </c>
      <c r="E1675" s="31"/>
      <c r="F1675" s="31"/>
      <c r="G1675" s="31"/>
      <c r="H1675" s="32"/>
      <c r="I1675" s="31" t="s">
        <v>9405</v>
      </c>
      <c r="J1675" s="31" t="s">
        <v>3598</v>
      </c>
      <c r="K1675" s="31" t="s">
        <v>10420</v>
      </c>
      <c r="L1675" s="33" t="b">
        <v>0</v>
      </c>
      <c r="M1675" s="34">
        <v>44705.601442245403</v>
      </c>
      <c r="N1675" s="31" t="s">
        <v>9369</v>
      </c>
      <c r="O1675" s="1" t="s">
        <v>5313</v>
      </c>
    </row>
    <row r="1676" spans="1:15" x14ac:dyDescent="0.25">
      <c r="A1676" s="31" t="s">
        <v>12795</v>
      </c>
      <c r="B1676" s="31" t="s">
        <v>9385</v>
      </c>
      <c r="C1676" s="31" t="s">
        <v>12796</v>
      </c>
      <c r="D1676" s="31" t="s">
        <v>9344</v>
      </c>
      <c r="E1676" s="31" t="s">
        <v>37</v>
      </c>
      <c r="F1676" s="31"/>
      <c r="G1676" s="31"/>
      <c r="H1676" s="32">
        <v>60</v>
      </c>
      <c r="I1676" s="31" t="s">
        <v>9382</v>
      </c>
      <c r="J1676" s="31" t="s">
        <v>3801</v>
      </c>
      <c r="K1676" s="31" t="s">
        <v>9421</v>
      </c>
      <c r="L1676" s="33" t="b">
        <v>0</v>
      </c>
      <c r="M1676" s="34">
        <v>44765.345706631902</v>
      </c>
      <c r="N1676" s="31" t="s">
        <v>39</v>
      </c>
      <c r="O1676" s="1" t="s">
        <v>14281</v>
      </c>
    </row>
    <row r="1677" spans="1:15" x14ac:dyDescent="0.25">
      <c r="A1677" s="31" t="s">
        <v>12797</v>
      </c>
      <c r="B1677" s="31" t="s">
        <v>9419</v>
      </c>
      <c r="C1677" s="31" t="s">
        <v>12798</v>
      </c>
      <c r="D1677" s="31" t="s">
        <v>9344</v>
      </c>
      <c r="E1677" s="31" t="s">
        <v>37</v>
      </c>
      <c r="F1677" s="31"/>
      <c r="G1677" s="31"/>
      <c r="H1677" s="32">
        <v>60</v>
      </c>
      <c r="I1677" s="31" t="s">
        <v>9382</v>
      </c>
      <c r="J1677" s="31" t="s">
        <v>3801</v>
      </c>
      <c r="K1677" s="31" t="s">
        <v>10122</v>
      </c>
      <c r="L1677" s="33" t="b">
        <v>0</v>
      </c>
      <c r="M1677" s="34">
        <v>44767.423690080999</v>
      </c>
      <c r="N1677" s="31" t="s">
        <v>39</v>
      </c>
      <c r="O1677" s="1" t="s">
        <v>14282</v>
      </c>
    </row>
    <row r="1678" spans="1:15" x14ac:dyDescent="0.25">
      <c r="A1678" s="31" t="s">
        <v>12799</v>
      </c>
      <c r="B1678" s="31" t="s">
        <v>9419</v>
      </c>
      <c r="C1678" s="31" t="s">
        <v>6211</v>
      </c>
      <c r="D1678" s="31" t="s">
        <v>9344</v>
      </c>
      <c r="E1678" s="31" t="s">
        <v>37</v>
      </c>
      <c r="F1678" s="31"/>
      <c r="G1678" s="31"/>
      <c r="H1678" s="32">
        <v>60</v>
      </c>
      <c r="I1678" s="31" t="s">
        <v>9361</v>
      </c>
      <c r="J1678" s="31" t="s">
        <v>3801</v>
      </c>
      <c r="K1678" s="31" t="s">
        <v>9387</v>
      </c>
      <c r="L1678" s="33" t="b">
        <v>0</v>
      </c>
      <c r="M1678" s="34">
        <v>44995.662445405098</v>
      </c>
      <c r="N1678" s="31" t="s">
        <v>39</v>
      </c>
      <c r="O1678" s="1" t="s">
        <v>6210</v>
      </c>
    </row>
    <row r="1679" spans="1:15" x14ac:dyDescent="0.25">
      <c r="A1679" s="31" t="s">
        <v>12800</v>
      </c>
      <c r="B1679" s="31" t="s">
        <v>9385</v>
      </c>
      <c r="C1679" s="31" t="s">
        <v>12801</v>
      </c>
      <c r="D1679" s="31" t="s">
        <v>9344</v>
      </c>
      <c r="E1679" s="31" t="s">
        <v>37</v>
      </c>
      <c r="F1679" s="31"/>
      <c r="G1679" s="31"/>
      <c r="H1679" s="32">
        <v>60</v>
      </c>
      <c r="I1679" s="31" t="s">
        <v>9382</v>
      </c>
      <c r="J1679" s="31" t="s">
        <v>3801</v>
      </c>
      <c r="K1679" s="31" t="s">
        <v>9841</v>
      </c>
      <c r="L1679" s="33" t="b">
        <v>0</v>
      </c>
      <c r="M1679" s="34">
        <v>44765.3766707986</v>
      </c>
      <c r="N1679" s="31" t="s">
        <v>39</v>
      </c>
      <c r="O1679" s="1" t="s">
        <v>14283</v>
      </c>
    </row>
    <row r="1680" spans="1:15" x14ac:dyDescent="0.25">
      <c r="A1680" s="31" t="s">
        <v>12802</v>
      </c>
      <c r="B1680" s="31" t="s">
        <v>9385</v>
      </c>
      <c r="C1680" s="31" t="s">
        <v>12803</v>
      </c>
      <c r="D1680" s="31" t="s">
        <v>9344</v>
      </c>
      <c r="E1680" s="31" t="s">
        <v>37</v>
      </c>
      <c r="F1680" s="31"/>
      <c r="G1680" s="31"/>
      <c r="H1680" s="32">
        <v>60</v>
      </c>
      <c r="I1680" s="31" t="s">
        <v>9361</v>
      </c>
      <c r="J1680" s="31" t="s">
        <v>3801</v>
      </c>
      <c r="K1680" s="31" t="s">
        <v>9387</v>
      </c>
      <c r="L1680" s="33" t="b">
        <v>0</v>
      </c>
      <c r="M1680" s="34">
        <v>44799.381941354201</v>
      </c>
      <c r="N1680" s="31" t="s">
        <v>39</v>
      </c>
      <c r="O1680" s="1" t="s">
        <v>6379</v>
      </c>
    </row>
    <row r="1681" spans="1:15" x14ac:dyDescent="0.25">
      <c r="A1681" s="31" t="s">
        <v>12804</v>
      </c>
      <c r="B1681" s="31" t="s">
        <v>9389</v>
      </c>
      <c r="C1681" s="31" t="s">
        <v>12805</v>
      </c>
      <c r="D1681" s="31" t="s">
        <v>9348</v>
      </c>
      <c r="E1681" s="31"/>
      <c r="F1681" s="31"/>
      <c r="G1681" s="31"/>
      <c r="H1681" s="32"/>
      <c r="I1681" s="31" t="s">
        <v>9391</v>
      </c>
      <c r="J1681" s="31" t="s">
        <v>3598</v>
      </c>
      <c r="K1681" s="31" t="s">
        <v>9443</v>
      </c>
      <c r="L1681" s="33" t="b">
        <v>0</v>
      </c>
      <c r="M1681" s="34">
        <v>44720.581071562498</v>
      </c>
      <c r="N1681" s="31" t="s">
        <v>9369</v>
      </c>
      <c r="O1681" s="1" t="s">
        <v>14284</v>
      </c>
    </row>
    <row r="1682" spans="1:15" x14ac:dyDescent="0.25">
      <c r="A1682" s="31" t="s">
        <v>12806</v>
      </c>
      <c r="B1682" s="31" t="s">
        <v>9394</v>
      </c>
      <c r="C1682" s="31" t="s">
        <v>12807</v>
      </c>
      <c r="D1682" s="31" t="s">
        <v>10182</v>
      </c>
      <c r="E1682" s="31"/>
      <c r="F1682" s="31"/>
      <c r="G1682" s="31"/>
      <c r="H1682" s="32"/>
      <c r="I1682" s="31" t="s">
        <v>9405</v>
      </c>
      <c r="J1682" s="31" t="s">
        <v>3598</v>
      </c>
      <c r="K1682" s="31" t="s">
        <v>10420</v>
      </c>
      <c r="L1682" s="33" t="b">
        <v>0</v>
      </c>
      <c r="M1682" s="34">
        <v>44737.4612277778</v>
      </c>
      <c r="N1682" s="31" t="s">
        <v>9369</v>
      </c>
      <c r="O1682" s="1" t="s">
        <v>5999</v>
      </c>
    </row>
    <row r="1683" spans="1:15" x14ac:dyDescent="0.25">
      <c r="A1683" s="31" t="s">
        <v>12808</v>
      </c>
      <c r="B1683" s="31" t="s">
        <v>9394</v>
      </c>
      <c r="C1683" s="31" t="s">
        <v>12809</v>
      </c>
      <c r="D1683" s="31" t="s">
        <v>9348</v>
      </c>
      <c r="E1683" s="31"/>
      <c r="F1683" s="31"/>
      <c r="G1683" s="31"/>
      <c r="H1683" s="32"/>
      <c r="I1683" s="31" t="s">
        <v>9391</v>
      </c>
      <c r="J1683" s="31" t="s">
        <v>3598</v>
      </c>
      <c r="K1683" s="31" t="s">
        <v>9392</v>
      </c>
      <c r="L1683" s="33" t="b">
        <v>0</v>
      </c>
      <c r="M1683" s="34">
        <v>44709.441675544003</v>
      </c>
      <c r="N1683" s="31" t="s">
        <v>9369</v>
      </c>
      <c r="O1683" s="1" t="s">
        <v>14285</v>
      </c>
    </row>
    <row r="1684" spans="1:15" x14ac:dyDescent="0.25">
      <c r="A1684" s="31" t="s">
        <v>12810</v>
      </c>
      <c r="B1684" s="31" t="s">
        <v>9385</v>
      </c>
      <c r="C1684" s="31" t="s">
        <v>12811</v>
      </c>
      <c r="D1684" s="31" t="s">
        <v>9344</v>
      </c>
      <c r="E1684" s="31" t="s">
        <v>37</v>
      </c>
      <c r="F1684" s="31"/>
      <c r="G1684" s="31"/>
      <c r="H1684" s="32">
        <v>60</v>
      </c>
      <c r="I1684" s="31" t="s">
        <v>9382</v>
      </c>
      <c r="J1684" s="31" t="s">
        <v>3801</v>
      </c>
      <c r="K1684" s="31" t="s">
        <v>9841</v>
      </c>
      <c r="L1684" s="33" t="b">
        <v>0</v>
      </c>
      <c r="M1684" s="34">
        <v>44765.367477280102</v>
      </c>
      <c r="N1684" s="31" t="s">
        <v>39</v>
      </c>
      <c r="O1684" s="1" t="s">
        <v>14286</v>
      </c>
    </row>
    <row r="1685" spans="1:15" x14ac:dyDescent="0.25">
      <c r="A1685" s="31" t="s">
        <v>12812</v>
      </c>
      <c r="B1685" s="31" t="s">
        <v>9385</v>
      </c>
      <c r="C1685" s="31" t="s">
        <v>12813</v>
      </c>
      <c r="D1685" s="31" t="s">
        <v>9344</v>
      </c>
      <c r="E1685" s="31" t="s">
        <v>37</v>
      </c>
      <c r="F1685" s="31"/>
      <c r="G1685" s="31"/>
      <c r="H1685" s="32">
        <v>60</v>
      </c>
      <c r="I1685" s="31" t="s">
        <v>9382</v>
      </c>
      <c r="J1685" s="31" t="s">
        <v>3801</v>
      </c>
      <c r="K1685" s="31" t="s">
        <v>9841</v>
      </c>
      <c r="L1685" s="33" t="b">
        <v>0</v>
      </c>
      <c r="M1685" s="34">
        <v>44765.382585150503</v>
      </c>
      <c r="N1685" s="31" t="s">
        <v>39</v>
      </c>
      <c r="O1685" s="1" t="s">
        <v>14287</v>
      </c>
    </row>
    <row r="1686" spans="1:15" x14ac:dyDescent="0.25">
      <c r="A1686" s="31" t="s">
        <v>12814</v>
      </c>
      <c r="B1686" s="31" t="s">
        <v>9385</v>
      </c>
      <c r="C1686" s="31" t="s">
        <v>12815</v>
      </c>
      <c r="D1686" s="31" t="s">
        <v>9344</v>
      </c>
      <c r="E1686" s="31" t="s">
        <v>37</v>
      </c>
      <c r="F1686" s="31"/>
      <c r="G1686" s="31"/>
      <c r="H1686" s="32">
        <v>60</v>
      </c>
      <c r="I1686" s="31" t="s">
        <v>9446</v>
      </c>
      <c r="J1686" s="31" t="s">
        <v>3801</v>
      </c>
      <c r="K1686" s="31" t="s">
        <v>9516</v>
      </c>
      <c r="L1686" s="33" t="b">
        <v>0</v>
      </c>
      <c r="M1686" s="34">
        <v>44720.748532523103</v>
      </c>
      <c r="N1686" s="31" t="s">
        <v>39</v>
      </c>
      <c r="O1686" s="1" t="s">
        <v>5334</v>
      </c>
    </row>
    <row r="1687" spans="1:15" x14ac:dyDescent="0.25">
      <c r="A1687" s="31" t="s">
        <v>12816</v>
      </c>
      <c r="B1687" s="31" t="s">
        <v>9385</v>
      </c>
      <c r="C1687" s="31" t="s">
        <v>12817</v>
      </c>
      <c r="D1687" s="31" t="s">
        <v>9344</v>
      </c>
      <c r="E1687" s="31" t="s">
        <v>37</v>
      </c>
      <c r="F1687" s="31"/>
      <c r="G1687" s="31"/>
      <c r="H1687" s="32">
        <v>60</v>
      </c>
      <c r="I1687" s="31" t="s">
        <v>9382</v>
      </c>
      <c r="J1687" s="31" t="s">
        <v>3801</v>
      </c>
      <c r="K1687" s="31" t="s">
        <v>9462</v>
      </c>
      <c r="L1687" s="33" t="b">
        <v>0</v>
      </c>
      <c r="M1687" s="34">
        <v>44769.423414895798</v>
      </c>
      <c r="N1687" s="31" t="s">
        <v>39</v>
      </c>
      <c r="O1687" s="1" t="s">
        <v>4334</v>
      </c>
    </row>
    <row r="1688" spans="1:15" x14ac:dyDescent="0.25">
      <c r="A1688" s="31" t="s">
        <v>12818</v>
      </c>
      <c r="B1688" s="31" t="s">
        <v>9385</v>
      </c>
      <c r="C1688" s="31" t="s">
        <v>12819</v>
      </c>
      <c r="D1688" s="31" t="s">
        <v>9344</v>
      </c>
      <c r="E1688" s="31" t="s">
        <v>37</v>
      </c>
      <c r="F1688" s="31"/>
      <c r="G1688" s="31"/>
      <c r="H1688" s="32">
        <v>60</v>
      </c>
      <c r="I1688" s="31" t="s">
        <v>9446</v>
      </c>
      <c r="J1688" s="31" t="s">
        <v>3801</v>
      </c>
      <c r="K1688" s="31" t="s">
        <v>9373</v>
      </c>
      <c r="L1688" s="33" t="b">
        <v>0</v>
      </c>
      <c r="M1688" s="34">
        <v>44767.548260879601</v>
      </c>
      <c r="N1688" s="31" t="s">
        <v>39</v>
      </c>
      <c r="O1688" s="1" t="s">
        <v>6557</v>
      </c>
    </row>
    <row r="1689" spans="1:15" x14ac:dyDescent="0.25">
      <c r="A1689" s="31" t="s">
        <v>12820</v>
      </c>
      <c r="B1689" s="31" t="s">
        <v>9971</v>
      </c>
      <c r="C1689" s="31" t="s">
        <v>12821</v>
      </c>
      <c r="D1689" s="31" t="s">
        <v>9344</v>
      </c>
      <c r="E1689" s="31" t="s">
        <v>37</v>
      </c>
      <c r="F1689" s="31"/>
      <c r="G1689" s="31"/>
      <c r="H1689" s="32">
        <v>60</v>
      </c>
      <c r="I1689" s="31" t="s">
        <v>9361</v>
      </c>
      <c r="J1689" s="31" t="s">
        <v>3801</v>
      </c>
      <c r="K1689" s="31" t="s">
        <v>9387</v>
      </c>
      <c r="L1689" s="33" t="b">
        <v>0</v>
      </c>
      <c r="M1689" s="34">
        <v>44767.329362766199</v>
      </c>
      <c r="N1689" s="31" t="s">
        <v>39</v>
      </c>
      <c r="O1689" s="1" t="s">
        <v>6525</v>
      </c>
    </row>
    <row r="1690" spans="1:15" x14ac:dyDescent="0.25">
      <c r="A1690" s="31" t="s">
        <v>12822</v>
      </c>
      <c r="B1690" s="31" t="s">
        <v>9394</v>
      </c>
      <c r="C1690" s="31" t="s">
        <v>6456</v>
      </c>
      <c r="D1690" s="31" t="s">
        <v>9348</v>
      </c>
      <c r="E1690" s="31"/>
      <c r="F1690" s="31"/>
      <c r="G1690" s="31"/>
      <c r="H1690" s="32"/>
      <c r="I1690" s="31" t="s">
        <v>9391</v>
      </c>
      <c r="J1690" s="31" t="s">
        <v>3598</v>
      </c>
      <c r="K1690" s="31" t="s">
        <v>9396</v>
      </c>
      <c r="L1690" s="33" t="b">
        <v>0</v>
      </c>
      <c r="M1690" s="34">
        <v>44707.491802546298</v>
      </c>
      <c r="N1690" s="31" t="s">
        <v>9369</v>
      </c>
      <c r="O1690" s="1" t="s">
        <v>6455</v>
      </c>
    </row>
    <row r="1691" spans="1:15" x14ac:dyDescent="0.25">
      <c r="A1691" s="31" t="s">
        <v>12823</v>
      </c>
      <c r="B1691" s="31" t="s">
        <v>9385</v>
      </c>
      <c r="C1691" s="31" t="s">
        <v>12824</v>
      </c>
      <c r="D1691" s="31" t="s">
        <v>9344</v>
      </c>
      <c r="E1691" s="31" t="s">
        <v>37</v>
      </c>
      <c r="F1691" s="31"/>
      <c r="G1691" s="31"/>
      <c r="H1691" s="32">
        <v>60</v>
      </c>
      <c r="I1691" s="31" t="s">
        <v>9382</v>
      </c>
      <c r="J1691" s="31" t="s">
        <v>3801</v>
      </c>
      <c r="K1691" s="31" t="s">
        <v>9421</v>
      </c>
      <c r="L1691" s="33" t="b">
        <v>0</v>
      </c>
      <c r="M1691" s="34">
        <v>44735.596840312501</v>
      </c>
      <c r="N1691" s="31" t="s">
        <v>39</v>
      </c>
      <c r="O1691" s="1" t="s">
        <v>14288</v>
      </c>
    </row>
    <row r="1692" spans="1:15" x14ac:dyDescent="0.25">
      <c r="A1692" s="31" t="s">
        <v>12825</v>
      </c>
      <c r="B1692" s="31" t="s">
        <v>9389</v>
      </c>
      <c r="C1692" s="31" t="s">
        <v>12826</v>
      </c>
      <c r="D1692" s="31" t="s">
        <v>9348</v>
      </c>
      <c r="E1692" s="31"/>
      <c r="F1692" s="31"/>
      <c r="G1692" s="31"/>
      <c r="H1692" s="32"/>
      <c r="I1692" s="31" t="s">
        <v>9391</v>
      </c>
      <c r="J1692" s="31" t="s">
        <v>3598</v>
      </c>
      <c r="K1692" s="31" t="s">
        <v>10457</v>
      </c>
      <c r="L1692" s="33" t="b">
        <v>0</v>
      </c>
      <c r="M1692" s="34">
        <v>44719.588743865701</v>
      </c>
      <c r="N1692" s="31" t="s">
        <v>9369</v>
      </c>
      <c r="O1692" s="1" t="s">
        <v>14289</v>
      </c>
    </row>
    <row r="1693" spans="1:15" x14ac:dyDescent="0.25">
      <c r="A1693" s="31" t="s">
        <v>12827</v>
      </c>
      <c r="B1693" s="31" t="s">
        <v>9389</v>
      </c>
      <c r="C1693" s="31" t="s">
        <v>12828</v>
      </c>
      <c r="D1693" s="31" t="s">
        <v>9348</v>
      </c>
      <c r="E1693" s="31"/>
      <c r="F1693" s="31"/>
      <c r="G1693" s="31"/>
      <c r="H1693" s="32"/>
      <c r="I1693" s="31" t="s">
        <v>9391</v>
      </c>
      <c r="J1693" s="31" t="s">
        <v>3598</v>
      </c>
      <c r="K1693" s="31" t="s">
        <v>9435</v>
      </c>
      <c r="L1693" s="33" t="b">
        <v>0</v>
      </c>
      <c r="M1693" s="34">
        <v>44737.334363506903</v>
      </c>
      <c r="N1693" s="31" t="s">
        <v>9369</v>
      </c>
      <c r="O1693" s="1" t="s">
        <v>5401</v>
      </c>
    </row>
    <row r="1694" spans="1:15" x14ac:dyDescent="0.25">
      <c r="A1694" s="31" t="s">
        <v>12829</v>
      </c>
      <c r="B1694" s="31" t="s">
        <v>9385</v>
      </c>
      <c r="C1694" s="31" t="s">
        <v>12830</v>
      </c>
      <c r="D1694" s="31" t="s">
        <v>9344</v>
      </c>
      <c r="E1694" s="31" t="s">
        <v>37</v>
      </c>
      <c r="F1694" s="31"/>
      <c r="G1694" s="31"/>
      <c r="H1694" s="32">
        <v>60</v>
      </c>
      <c r="I1694" s="31" t="s">
        <v>9382</v>
      </c>
      <c r="J1694" s="31" t="s">
        <v>3801</v>
      </c>
      <c r="K1694" s="31" t="s">
        <v>10122</v>
      </c>
      <c r="L1694" s="33" t="b">
        <v>0</v>
      </c>
      <c r="M1694" s="34">
        <v>44767.428815312502</v>
      </c>
      <c r="N1694" s="31" t="s">
        <v>39</v>
      </c>
      <c r="O1694" s="1" t="s">
        <v>14290</v>
      </c>
    </row>
    <row r="1695" spans="1:15" x14ac:dyDescent="0.25">
      <c r="A1695" s="31" t="s">
        <v>12831</v>
      </c>
      <c r="B1695" s="31" t="s">
        <v>9971</v>
      </c>
      <c r="C1695" s="31" t="s">
        <v>12832</v>
      </c>
      <c r="D1695" s="31" t="s">
        <v>9344</v>
      </c>
      <c r="E1695" s="31" t="s">
        <v>37</v>
      </c>
      <c r="F1695" s="31"/>
      <c r="G1695" s="31"/>
      <c r="H1695" s="32">
        <v>60</v>
      </c>
      <c r="I1695" s="31" t="s">
        <v>9361</v>
      </c>
      <c r="J1695" s="31" t="s">
        <v>3801</v>
      </c>
      <c r="K1695" s="31" t="s">
        <v>9387</v>
      </c>
      <c r="L1695" s="33" t="b">
        <v>0</v>
      </c>
      <c r="M1695" s="34">
        <v>44750.337326041699</v>
      </c>
      <c r="N1695" s="31" t="s">
        <v>39</v>
      </c>
      <c r="O1695" s="1" t="s">
        <v>5584</v>
      </c>
    </row>
    <row r="1696" spans="1:15" x14ac:dyDescent="0.25">
      <c r="A1696" s="31" t="s">
        <v>12833</v>
      </c>
      <c r="B1696" s="31" t="s">
        <v>9385</v>
      </c>
      <c r="C1696" s="31" t="s">
        <v>12834</v>
      </c>
      <c r="D1696" s="31" t="s">
        <v>9344</v>
      </c>
      <c r="E1696" s="31" t="s">
        <v>37</v>
      </c>
      <c r="F1696" s="31"/>
      <c r="G1696" s="31"/>
      <c r="H1696" s="32">
        <v>60</v>
      </c>
      <c r="I1696" s="31" t="s">
        <v>9382</v>
      </c>
      <c r="J1696" s="31" t="s">
        <v>3801</v>
      </c>
      <c r="K1696" s="31" t="s">
        <v>9462</v>
      </c>
      <c r="L1696" s="33" t="b">
        <v>0</v>
      </c>
      <c r="M1696" s="34">
        <v>44749.608174456</v>
      </c>
      <c r="N1696" s="31" t="s">
        <v>39</v>
      </c>
      <c r="O1696" s="1" t="s">
        <v>14291</v>
      </c>
    </row>
    <row r="1697" spans="1:15" x14ac:dyDescent="0.25">
      <c r="A1697" s="31" t="s">
        <v>12835</v>
      </c>
      <c r="B1697" s="31" t="s">
        <v>9385</v>
      </c>
      <c r="C1697" s="31" t="s">
        <v>12836</v>
      </c>
      <c r="D1697" s="31" t="s">
        <v>9344</v>
      </c>
      <c r="E1697" s="31" t="s">
        <v>37</v>
      </c>
      <c r="F1697" s="31"/>
      <c r="G1697" s="31"/>
      <c r="H1697" s="32">
        <v>60</v>
      </c>
      <c r="I1697" s="31" t="s">
        <v>9377</v>
      </c>
      <c r="J1697" s="31" t="s">
        <v>3801</v>
      </c>
      <c r="K1697" s="31" t="s">
        <v>9450</v>
      </c>
      <c r="L1697" s="33" t="b">
        <v>0</v>
      </c>
      <c r="M1697" s="34">
        <v>44767.450538044002</v>
      </c>
      <c r="N1697" s="31" t="s">
        <v>39</v>
      </c>
      <c r="O1697" s="1" t="s">
        <v>6325</v>
      </c>
    </row>
    <row r="1698" spans="1:15" x14ac:dyDescent="0.25">
      <c r="A1698" s="31" t="s">
        <v>12837</v>
      </c>
      <c r="B1698" s="31" t="s">
        <v>9394</v>
      </c>
      <c r="C1698" s="31" t="s">
        <v>12838</v>
      </c>
      <c r="D1698" s="31" t="s">
        <v>9348</v>
      </c>
      <c r="E1698" s="31"/>
      <c r="F1698" s="31"/>
      <c r="G1698" s="31"/>
      <c r="H1698" s="32"/>
      <c r="I1698" s="31" t="s">
        <v>9399</v>
      </c>
      <c r="J1698" s="31" t="s">
        <v>3598</v>
      </c>
      <c r="K1698" s="31" t="s">
        <v>10176</v>
      </c>
      <c r="L1698" s="33" t="b">
        <v>0</v>
      </c>
      <c r="M1698" s="34">
        <v>44720.358634027798</v>
      </c>
      <c r="N1698" s="31" t="s">
        <v>9369</v>
      </c>
      <c r="O1698" s="1" t="s">
        <v>5670</v>
      </c>
    </row>
    <row r="1699" spans="1:15" x14ac:dyDescent="0.25">
      <c r="A1699" s="31" t="s">
        <v>12839</v>
      </c>
      <c r="B1699" s="31" t="s">
        <v>9385</v>
      </c>
      <c r="C1699" s="31" t="s">
        <v>12840</v>
      </c>
      <c r="D1699" s="31" t="s">
        <v>9344</v>
      </c>
      <c r="E1699" s="31" t="s">
        <v>37</v>
      </c>
      <c r="F1699" s="31"/>
      <c r="G1699" s="31"/>
      <c r="H1699" s="32">
        <v>60</v>
      </c>
      <c r="I1699" s="31" t="s">
        <v>9377</v>
      </c>
      <c r="J1699" s="31" t="s">
        <v>3801</v>
      </c>
      <c r="K1699" s="31" t="s">
        <v>9567</v>
      </c>
      <c r="L1699" s="33" t="b">
        <v>0</v>
      </c>
      <c r="M1699" s="34">
        <v>44719.7422756944</v>
      </c>
      <c r="N1699" s="31" t="s">
        <v>39</v>
      </c>
      <c r="O1699" s="1" t="s">
        <v>14292</v>
      </c>
    </row>
    <row r="1700" spans="1:15" x14ac:dyDescent="0.25">
      <c r="A1700" s="31" t="s">
        <v>12841</v>
      </c>
      <c r="B1700" s="31" t="s">
        <v>9385</v>
      </c>
      <c r="C1700" s="31" t="s">
        <v>12842</v>
      </c>
      <c r="D1700" s="31" t="s">
        <v>9344</v>
      </c>
      <c r="E1700" s="31" t="s">
        <v>37</v>
      </c>
      <c r="F1700" s="31"/>
      <c r="G1700" s="31"/>
      <c r="H1700" s="32">
        <v>60</v>
      </c>
      <c r="I1700" s="31" t="s">
        <v>9382</v>
      </c>
      <c r="J1700" s="31" t="s">
        <v>3801</v>
      </c>
      <c r="K1700" s="31" t="s">
        <v>9462</v>
      </c>
      <c r="L1700" s="33" t="b">
        <v>0</v>
      </c>
      <c r="M1700" s="34">
        <v>44769.421663229201</v>
      </c>
      <c r="N1700" s="31" t="s">
        <v>39</v>
      </c>
      <c r="O1700" s="1" t="s">
        <v>14293</v>
      </c>
    </row>
    <row r="1701" spans="1:15" x14ac:dyDescent="0.25">
      <c r="A1701" s="31" t="s">
        <v>12843</v>
      </c>
      <c r="B1701" s="31" t="s">
        <v>9385</v>
      </c>
      <c r="C1701" s="31" t="s">
        <v>12844</v>
      </c>
      <c r="D1701" s="31" t="s">
        <v>9344</v>
      </c>
      <c r="E1701" s="31" t="s">
        <v>37</v>
      </c>
      <c r="F1701" s="31"/>
      <c r="G1701" s="31"/>
      <c r="H1701" s="32">
        <v>60</v>
      </c>
      <c r="I1701" s="31" t="s">
        <v>9446</v>
      </c>
      <c r="J1701" s="31" t="s">
        <v>3801</v>
      </c>
      <c r="K1701" s="31" t="s">
        <v>9373</v>
      </c>
      <c r="L1701" s="33" t="b">
        <v>0</v>
      </c>
      <c r="M1701" s="34">
        <v>44767.549406516198</v>
      </c>
      <c r="N1701" s="31" t="s">
        <v>39</v>
      </c>
      <c r="O1701" s="1" t="s">
        <v>5084</v>
      </c>
    </row>
    <row r="1702" spans="1:15" x14ac:dyDescent="0.25">
      <c r="A1702" s="31" t="s">
        <v>12845</v>
      </c>
      <c r="B1702" s="31" t="s">
        <v>9385</v>
      </c>
      <c r="C1702" s="31" t="s">
        <v>12846</v>
      </c>
      <c r="D1702" s="31" t="s">
        <v>9344</v>
      </c>
      <c r="E1702" s="31" t="s">
        <v>37</v>
      </c>
      <c r="F1702" s="31"/>
      <c r="G1702" s="31"/>
      <c r="H1702" s="32">
        <v>60</v>
      </c>
      <c r="I1702" s="31" t="s">
        <v>9382</v>
      </c>
      <c r="J1702" s="31" t="s">
        <v>3801</v>
      </c>
      <c r="K1702" s="31" t="s">
        <v>9421</v>
      </c>
      <c r="L1702" s="33" t="b">
        <v>0</v>
      </c>
      <c r="M1702" s="34">
        <v>44749.616222835597</v>
      </c>
      <c r="N1702" s="31" t="s">
        <v>39</v>
      </c>
      <c r="O1702" s="1" t="s">
        <v>6161</v>
      </c>
    </row>
    <row r="1703" spans="1:15" x14ac:dyDescent="0.25">
      <c r="A1703" s="31" t="s">
        <v>12847</v>
      </c>
      <c r="B1703" s="31" t="s">
        <v>9371</v>
      </c>
      <c r="C1703" s="31" t="s">
        <v>12848</v>
      </c>
      <c r="D1703" s="31" t="s">
        <v>9344</v>
      </c>
      <c r="E1703" s="31" t="s">
        <v>37</v>
      </c>
      <c r="F1703" s="31"/>
      <c r="G1703" s="31"/>
      <c r="H1703" s="32">
        <v>60</v>
      </c>
      <c r="I1703" s="31" t="s">
        <v>9446</v>
      </c>
      <c r="J1703" s="31" t="s">
        <v>3801</v>
      </c>
      <c r="K1703" s="31" t="s">
        <v>10119</v>
      </c>
      <c r="L1703" s="33" t="b">
        <v>0</v>
      </c>
      <c r="M1703" s="34">
        <v>44767.408747719899</v>
      </c>
      <c r="N1703" s="31" t="s">
        <v>39</v>
      </c>
      <c r="O1703" s="1" t="s">
        <v>7601</v>
      </c>
    </row>
    <row r="1704" spans="1:15" x14ac:dyDescent="0.25">
      <c r="A1704" s="31" t="s">
        <v>12849</v>
      </c>
      <c r="B1704" s="31" t="s">
        <v>9389</v>
      </c>
      <c r="C1704" s="31" t="s">
        <v>12850</v>
      </c>
      <c r="D1704" s="31" t="s">
        <v>9348</v>
      </c>
      <c r="E1704" s="31"/>
      <c r="F1704" s="31"/>
      <c r="G1704" s="31"/>
      <c r="H1704" s="32"/>
      <c r="I1704" s="31" t="s">
        <v>9391</v>
      </c>
      <c r="J1704" s="31" t="s">
        <v>3598</v>
      </c>
      <c r="K1704" s="31" t="s">
        <v>10457</v>
      </c>
      <c r="L1704" s="33" t="b">
        <v>0</v>
      </c>
      <c r="M1704" s="34">
        <v>44727.325451585602</v>
      </c>
      <c r="N1704" s="31" t="s">
        <v>9369</v>
      </c>
      <c r="O1704" s="1" t="s">
        <v>14294</v>
      </c>
    </row>
    <row r="1705" spans="1:15" x14ac:dyDescent="0.25">
      <c r="A1705" s="31" t="s">
        <v>12851</v>
      </c>
      <c r="B1705" s="31" t="s">
        <v>9394</v>
      </c>
      <c r="C1705" s="31" t="s">
        <v>12852</v>
      </c>
      <c r="D1705" s="31" t="s">
        <v>9348</v>
      </c>
      <c r="E1705" s="31"/>
      <c r="F1705" s="31"/>
      <c r="G1705" s="31"/>
      <c r="H1705" s="32"/>
      <c r="I1705" s="31" t="s">
        <v>9405</v>
      </c>
      <c r="J1705" s="31" t="s">
        <v>3598</v>
      </c>
      <c r="K1705" s="31" t="s">
        <v>9412</v>
      </c>
      <c r="L1705" s="33" t="b">
        <v>0</v>
      </c>
      <c r="M1705" s="34">
        <v>44746.5452093403</v>
      </c>
      <c r="N1705" s="31" t="s">
        <v>9369</v>
      </c>
      <c r="O1705" s="1" t="s">
        <v>4835</v>
      </c>
    </row>
    <row r="1706" spans="1:15" x14ac:dyDescent="0.25">
      <c r="A1706" s="31" t="s">
        <v>12853</v>
      </c>
      <c r="B1706" s="31" t="s">
        <v>9389</v>
      </c>
      <c r="C1706" s="31" t="s">
        <v>12854</v>
      </c>
      <c r="D1706" s="31" t="s">
        <v>9348</v>
      </c>
      <c r="E1706" s="31"/>
      <c r="F1706" s="31"/>
      <c r="G1706" s="31"/>
      <c r="H1706" s="32"/>
      <c r="I1706" s="31" t="s">
        <v>9391</v>
      </c>
      <c r="J1706" s="31" t="s">
        <v>3598</v>
      </c>
      <c r="K1706" s="31" t="s">
        <v>9438</v>
      </c>
      <c r="L1706" s="33" t="b">
        <v>0</v>
      </c>
      <c r="M1706" s="34">
        <v>44719.5598727662</v>
      </c>
      <c r="N1706" s="31" t="s">
        <v>9369</v>
      </c>
      <c r="O1706" s="1" t="s">
        <v>14295</v>
      </c>
    </row>
    <row r="1707" spans="1:15" x14ac:dyDescent="0.25">
      <c r="A1707" s="31" t="s">
        <v>12855</v>
      </c>
      <c r="B1707" s="31" t="s">
        <v>9389</v>
      </c>
      <c r="C1707" s="31" t="s">
        <v>12856</v>
      </c>
      <c r="D1707" s="31" t="s">
        <v>9348</v>
      </c>
      <c r="E1707" s="31"/>
      <c r="F1707" s="31"/>
      <c r="G1707" s="31"/>
      <c r="H1707" s="32"/>
      <c r="I1707" s="31" t="s">
        <v>9391</v>
      </c>
      <c r="J1707" s="31" t="s">
        <v>3598</v>
      </c>
      <c r="K1707" s="31" t="s">
        <v>10457</v>
      </c>
      <c r="L1707" s="33" t="b">
        <v>0</v>
      </c>
      <c r="M1707" s="34">
        <v>44720.690058101798</v>
      </c>
      <c r="N1707" s="31" t="s">
        <v>9369</v>
      </c>
      <c r="O1707" s="1" t="s">
        <v>4636</v>
      </c>
    </row>
    <row r="1708" spans="1:15" x14ac:dyDescent="0.25">
      <c r="A1708" s="31" t="s">
        <v>12857</v>
      </c>
      <c r="B1708" s="31" t="s">
        <v>9394</v>
      </c>
      <c r="C1708" s="31" t="s">
        <v>12858</v>
      </c>
      <c r="D1708" s="31" t="s">
        <v>9348</v>
      </c>
      <c r="E1708" s="31"/>
      <c r="F1708" s="31"/>
      <c r="G1708" s="31"/>
      <c r="H1708" s="32"/>
      <c r="I1708" s="31" t="s">
        <v>9391</v>
      </c>
      <c r="J1708" s="31" t="s">
        <v>3598</v>
      </c>
      <c r="K1708" s="31" t="s">
        <v>9392</v>
      </c>
      <c r="L1708" s="33" t="b">
        <v>0</v>
      </c>
      <c r="M1708" s="34">
        <v>44720.402092442098</v>
      </c>
      <c r="N1708" s="31" t="s">
        <v>9369</v>
      </c>
      <c r="O1708" s="1" t="s">
        <v>14296</v>
      </c>
    </row>
    <row r="1709" spans="1:15" x14ac:dyDescent="0.25">
      <c r="A1709" s="31" t="s">
        <v>12859</v>
      </c>
      <c r="B1709" s="31" t="s">
        <v>9385</v>
      </c>
      <c r="C1709" s="31" t="s">
        <v>12860</v>
      </c>
      <c r="D1709" s="31" t="s">
        <v>9344</v>
      </c>
      <c r="E1709" s="31" t="s">
        <v>37</v>
      </c>
      <c r="F1709" s="31"/>
      <c r="G1709" s="31"/>
      <c r="H1709" s="32">
        <v>60</v>
      </c>
      <c r="I1709" s="31" t="s">
        <v>9446</v>
      </c>
      <c r="J1709" s="31" t="s">
        <v>3801</v>
      </c>
      <c r="K1709" s="31" t="s">
        <v>9373</v>
      </c>
      <c r="L1709" s="33" t="b">
        <v>0</v>
      </c>
      <c r="M1709" s="34">
        <v>44767.417603275499</v>
      </c>
      <c r="N1709" s="31" t="s">
        <v>39</v>
      </c>
      <c r="O1709" s="1" t="s">
        <v>6363</v>
      </c>
    </row>
    <row r="1710" spans="1:15" x14ac:dyDescent="0.25">
      <c r="A1710" s="31" t="s">
        <v>12861</v>
      </c>
      <c r="B1710" s="31" t="s">
        <v>9385</v>
      </c>
      <c r="C1710" s="31" t="s">
        <v>12862</v>
      </c>
      <c r="D1710" s="31" t="s">
        <v>9344</v>
      </c>
      <c r="E1710" s="31" t="s">
        <v>37</v>
      </c>
      <c r="F1710" s="31"/>
      <c r="G1710" s="31"/>
      <c r="H1710" s="32">
        <v>60</v>
      </c>
      <c r="I1710" s="31" t="s">
        <v>9361</v>
      </c>
      <c r="J1710" s="31" t="s">
        <v>3801</v>
      </c>
      <c r="K1710" s="31" t="s">
        <v>9650</v>
      </c>
      <c r="L1710" s="33" t="b">
        <v>0</v>
      </c>
      <c r="M1710" s="34">
        <v>44767.3338917824</v>
      </c>
      <c r="N1710" s="31" t="s">
        <v>39</v>
      </c>
      <c r="O1710" s="1" t="s">
        <v>14297</v>
      </c>
    </row>
    <row r="1711" spans="1:15" x14ac:dyDescent="0.25">
      <c r="A1711" s="31" t="s">
        <v>12863</v>
      </c>
      <c r="B1711" s="31" t="s">
        <v>9385</v>
      </c>
      <c r="C1711" s="31" t="s">
        <v>12864</v>
      </c>
      <c r="D1711" s="31" t="s">
        <v>9344</v>
      </c>
      <c r="E1711" s="31" t="s">
        <v>37</v>
      </c>
      <c r="F1711" s="31"/>
      <c r="G1711" s="31"/>
      <c r="H1711" s="32">
        <v>60</v>
      </c>
      <c r="I1711" s="31" t="s">
        <v>9382</v>
      </c>
      <c r="J1711" s="31" t="s">
        <v>3801</v>
      </c>
      <c r="K1711" s="31" t="s">
        <v>10122</v>
      </c>
      <c r="L1711" s="33" t="b">
        <v>0</v>
      </c>
      <c r="M1711" s="34">
        <v>44735.424785914402</v>
      </c>
      <c r="N1711" s="31" t="s">
        <v>39</v>
      </c>
      <c r="O1711" s="1" t="s">
        <v>6690</v>
      </c>
    </row>
    <row r="1712" spans="1:15" x14ac:dyDescent="0.25">
      <c r="A1712" s="31" t="s">
        <v>12865</v>
      </c>
      <c r="B1712" s="31" t="s">
        <v>9394</v>
      </c>
      <c r="C1712" s="31" t="s">
        <v>12866</v>
      </c>
      <c r="D1712" s="31" t="s">
        <v>9348</v>
      </c>
      <c r="E1712" s="31"/>
      <c r="F1712" s="31"/>
      <c r="G1712" s="31"/>
      <c r="H1712" s="32"/>
      <c r="I1712" s="31" t="s">
        <v>9405</v>
      </c>
      <c r="J1712" s="31" t="s">
        <v>3598</v>
      </c>
      <c r="K1712" s="31" t="s">
        <v>9406</v>
      </c>
      <c r="L1712" s="33" t="b">
        <v>0</v>
      </c>
      <c r="M1712" s="34">
        <v>44727.7524261574</v>
      </c>
      <c r="N1712" s="31" t="s">
        <v>9369</v>
      </c>
      <c r="O1712" s="1" t="s">
        <v>14298</v>
      </c>
    </row>
    <row r="1713" spans="1:15" x14ac:dyDescent="0.25">
      <c r="A1713" s="31" t="s">
        <v>12867</v>
      </c>
      <c r="B1713" s="31" t="s">
        <v>9394</v>
      </c>
      <c r="C1713" s="31" t="s">
        <v>12868</v>
      </c>
      <c r="D1713" s="31" t="s">
        <v>9348</v>
      </c>
      <c r="E1713" s="31"/>
      <c r="F1713" s="31"/>
      <c r="G1713" s="31"/>
      <c r="H1713" s="32"/>
      <c r="I1713" s="31" t="s">
        <v>9405</v>
      </c>
      <c r="J1713" s="31" t="s">
        <v>3598</v>
      </c>
      <c r="K1713" s="31" t="s">
        <v>9529</v>
      </c>
      <c r="L1713" s="33" t="b">
        <v>0</v>
      </c>
      <c r="M1713" s="34">
        <v>44720.346446215299</v>
      </c>
      <c r="N1713" s="31" t="s">
        <v>9369</v>
      </c>
      <c r="O1713" s="1" t="s">
        <v>14299</v>
      </c>
    </row>
    <row r="1714" spans="1:15" x14ac:dyDescent="0.25">
      <c r="A1714" s="31" t="s">
        <v>12869</v>
      </c>
      <c r="B1714" s="31" t="s">
        <v>9394</v>
      </c>
      <c r="C1714" s="31" t="s">
        <v>12870</v>
      </c>
      <c r="D1714" s="31" t="s">
        <v>9348</v>
      </c>
      <c r="E1714" s="31"/>
      <c r="F1714" s="31"/>
      <c r="G1714" s="31"/>
      <c r="H1714" s="32"/>
      <c r="I1714" s="31" t="s">
        <v>9391</v>
      </c>
      <c r="J1714" s="31" t="s">
        <v>3598</v>
      </c>
      <c r="K1714" s="31" t="s">
        <v>9466</v>
      </c>
      <c r="L1714" s="33" t="b">
        <v>0</v>
      </c>
      <c r="M1714" s="34">
        <v>44727.419383993103</v>
      </c>
      <c r="N1714" s="31" t="s">
        <v>9369</v>
      </c>
      <c r="O1714" s="1" t="s">
        <v>14300</v>
      </c>
    </row>
    <row r="1715" spans="1:15" x14ac:dyDescent="0.25">
      <c r="A1715" s="31" t="s">
        <v>12871</v>
      </c>
      <c r="B1715" s="31" t="s">
        <v>9394</v>
      </c>
      <c r="C1715" s="31" t="s">
        <v>12872</v>
      </c>
      <c r="D1715" s="31" t="s">
        <v>9348</v>
      </c>
      <c r="E1715" s="31"/>
      <c r="F1715" s="31"/>
      <c r="G1715" s="31"/>
      <c r="H1715" s="32"/>
      <c r="I1715" s="31" t="s">
        <v>9391</v>
      </c>
      <c r="J1715" s="31" t="s">
        <v>3598</v>
      </c>
      <c r="K1715" s="31" t="s">
        <v>9466</v>
      </c>
      <c r="L1715" s="33" t="b">
        <v>0</v>
      </c>
      <c r="M1715" s="34">
        <v>44720.579793321798</v>
      </c>
      <c r="N1715" s="31" t="s">
        <v>9369</v>
      </c>
      <c r="O1715" s="1" t="s">
        <v>14301</v>
      </c>
    </row>
    <row r="1716" spans="1:15" x14ac:dyDescent="0.25">
      <c r="A1716" s="31" t="s">
        <v>12873</v>
      </c>
      <c r="B1716" s="31" t="s">
        <v>9385</v>
      </c>
      <c r="C1716" s="31" t="s">
        <v>12874</v>
      </c>
      <c r="D1716" s="31" t="s">
        <v>9344</v>
      </c>
      <c r="E1716" s="31" t="s">
        <v>37</v>
      </c>
      <c r="F1716" s="31"/>
      <c r="G1716" s="31"/>
      <c r="H1716" s="32">
        <v>60</v>
      </c>
      <c r="I1716" s="31" t="s">
        <v>9361</v>
      </c>
      <c r="J1716" s="31" t="s">
        <v>3801</v>
      </c>
      <c r="K1716" s="31" t="s">
        <v>9387</v>
      </c>
      <c r="L1716" s="33" t="b">
        <v>0</v>
      </c>
      <c r="M1716" s="34">
        <v>44767.355847418999</v>
      </c>
      <c r="N1716" s="31" t="s">
        <v>39</v>
      </c>
      <c r="O1716" s="1" t="s">
        <v>4427</v>
      </c>
    </row>
    <row r="1717" spans="1:15" x14ac:dyDescent="0.25">
      <c r="A1717" s="31" t="s">
        <v>12875</v>
      </c>
      <c r="B1717" s="31" t="s">
        <v>9385</v>
      </c>
      <c r="C1717" s="31" t="s">
        <v>6532</v>
      </c>
      <c r="D1717" s="31" t="s">
        <v>9344</v>
      </c>
      <c r="E1717" s="31" t="s">
        <v>37</v>
      </c>
      <c r="F1717" s="31"/>
      <c r="G1717" s="31"/>
      <c r="H1717" s="32">
        <v>60</v>
      </c>
      <c r="I1717" s="31" t="s">
        <v>9446</v>
      </c>
      <c r="J1717" s="31" t="s">
        <v>3801</v>
      </c>
      <c r="K1717" s="31" t="s">
        <v>9576</v>
      </c>
      <c r="L1717" s="33" t="b">
        <v>0</v>
      </c>
      <c r="M1717" s="34">
        <v>44755.644031516204</v>
      </c>
      <c r="N1717" s="31" t="s">
        <v>39</v>
      </c>
      <c r="O1717" s="1" t="s">
        <v>6531</v>
      </c>
    </row>
    <row r="1718" spans="1:15" x14ac:dyDescent="0.25">
      <c r="A1718" s="31" t="s">
        <v>12876</v>
      </c>
      <c r="B1718" s="31" t="s">
        <v>9385</v>
      </c>
      <c r="C1718" s="31" t="s">
        <v>12877</v>
      </c>
      <c r="D1718" s="31" t="s">
        <v>9344</v>
      </c>
      <c r="E1718" s="31" t="s">
        <v>37</v>
      </c>
      <c r="F1718" s="31"/>
      <c r="G1718" s="31"/>
      <c r="H1718" s="32">
        <v>60</v>
      </c>
      <c r="I1718" s="31" t="s">
        <v>9377</v>
      </c>
      <c r="J1718" s="31" t="s">
        <v>3801</v>
      </c>
      <c r="K1718" s="31" t="s">
        <v>9563</v>
      </c>
      <c r="L1718" s="33" t="b">
        <v>0</v>
      </c>
      <c r="M1718" s="34">
        <v>44723.465139965301</v>
      </c>
      <c r="N1718" s="31" t="s">
        <v>39</v>
      </c>
      <c r="O1718" s="1" t="s">
        <v>14302</v>
      </c>
    </row>
    <row r="1719" spans="1:15" x14ac:dyDescent="0.25">
      <c r="A1719" s="31" t="s">
        <v>12878</v>
      </c>
      <c r="B1719" s="31" t="s">
        <v>9389</v>
      </c>
      <c r="C1719" s="31" t="s">
        <v>12879</v>
      </c>
      <c r="D1719" s="31" t="s">
        <v>9348</v>
      </c>
      <c r="E1719" s="31"/>
      <c r="F1719" s="31"/>
      <c r="G1719" s="31"/>
      <c r="H1719" s="32"/>
      <c r="I1719" s="31" t="s">
        <v>9391</v>
      </c>
      <c r="J1719" s="31" t="s">
        <v>3598</v>
      </c>
      <c r="K1719" s="31" t="s">
        <v>10424</v>
      </c>
      <c r="L1719" s="33" t="b">
        <v>0</v>
      </c>
      <c r="M1719" s="34">
        <v>44719.548890544</v>
      </c>
      <c r="N1719" s="31" t="s">
        <v>9369</v>
      </c>
      <c r="O1719" s="1" t="s">
        <v>14303</v>
      </c>
    </row>
    <row r="1720" spans="1:15" x14ac:dyDescent="0.25">
      <c r="A1720" s="31" t="s">
        <v>12880</v>
      </c>
      <c r="B1720" s="31" t="s">
        <v>9385</v>
      </c>
      <c r="C1720" s="31" t="s">
        <v>12881</v>
      </c>
      <c r="D1720" s="31" t="s">
        <v>9344</v>
      </c>
      <c r="E1720" s="31" t="s">
        <v>37</v>
      </c>
      <c r="F1720" s="31"/>
      <c r="G1720" s="31"/>
      <c r="H1720" s="32">
        <v>60</v>
      </c>
      <c r="I1720" s="31" t="s">
        <v>9382</v>
      </c>
      <c r="J1720" s="31" t="s">
        <v>3801</v>
      </c>
      <c r="K1720" s="31" t="s">
        <v>9462</v>
      </c>
      <c r="L1720" s="33" t="b">
        <v>0</v>
      </c>
      <c r="M1720" s="34">
        <v>44769.422237071798</v>
      </c>
      <c r="N1720" s="31" t="s">
        <v>39</v>
      </c>
      <c r="O1720" s="1" t="s">
        <v>14304</v>
      </c>
    </row>
    <row r="1721" spans="1:15" x14ac:dyDescent="0.25">
      <c r="A1721" s="31" t="s">
        <v>12882</v>
      </c>
      <c r="B1721" s="31" t="s">
        <v>9394</v>
      </c>
      <c r="C1721" s="31" t="s">
        <v>12883</v>
      </c>
      <c r="D1721" s="31" t="s">
        <v>9348</v>
      </c>
      <c r="E1721" s="31"/>
      <c r="F1721" s="31"/>
      <c r="G1721" s="31"/>
      <c r="H1721" s="32"/>
      <c r="I1721" s="31" t="s">
        <v>9391</v>
      </c>
      <c r="J1721" s="31" t="s">
        <v>3598</v>
      </c>
      <c r="K1721" s="31" t="s">
        <v>9466</v>
      </c>
      <c r="L1721" s="33" t="b">
        <v>0</v>
      </c>
      <c r="M1721" s="34">
        <v>44727.432451307897</v>
      </c>
      <c r="N1721" s="31" t="s">
        <v>9369</v>
      </c>
      <c r="O1721" s="1" t="s">
        <v>14305</v>
      </c>
    </row>
    <row r="1722" spans="1:15" x14ac:dyDescent="0.25">
      <c r="A1722" s="31" t="s">
        <v>12884</v>
      </c>
      <c r="B1722" s="31" t="s">
        <v>9394</v>
      </c>
      <c r="C1722" s="31" t="s">
        <v>12885</v>
      </c>
      <c r="D1722" s="31" t="s">
        <v>9348</v>
      </c>
      <c r="E1722" s="31"/>
      <c r="F1722" s="31"/>
      <c r="G1722" s="31"/>
      <c r="H1722" s="32"/>
      <c r="I1722" s="31" t="s">
        <v>9391</v>
      </c>
      <c r="J1722" s="31" t="s">
        <v>3598</v>
      </c>
      <c r="K1722" s="31" t="s">
        <v>9392</v>
      </c>
      <c r="L1722" s="33" t="b">
        <v>0</v>
      </c>
      <c r="M1722" s="34">
        <v>44726.595974189797</v>
      </c>
      <c r="N1722" s="31" t="s">
        <v>9369</v>
      </c>
      <c r="O1722" s="1" t="s">
        <v>5244</v>
      </c>
    </row>
    <row r="1723" spans="1:15" x14ac:dyDescent="0.25">
      <c r="A1723" s="31" t="s">
        <v>12886</v>
      </c>
      <c r="B1723" s="31" t="s">
        <v>9385</v>
      </c>
      <c r="C1723" s="31" t="s">
        <v>12887</v>
      </c>
      <c r="D1723" s="31" t="s">
        <v>9344</v>
      </c>
      <c r="E1723" s="31" t="s">
        <v>37</v>
      </c>
      <c r="F1723" s="31"/>
      <c r="G1723" s="31"/>
      <c r="H1723" s="32">
        <v>60</v>
      </c>
      <c r="I1723" s="31" t="s">
        <v>9382</v>
      </c>
      <c r="J1723" s="31" t="s">
        <v>3801</v>
      </c>
      <c r="K1723" s="31" t="s">
        <v>10122</v>
      </c>
      <c r="L1723" s="33" t="b">
        <v>0</v>
      </c>
      <c r="M1723" s="34">
        <v>44735.443852777797</v>
      </c>
      <c r="N1723" s="31" t="s">
        <v>39</v>
      </c>
      <c r="O1723" s="1" t="s">
        <v>14306</v>
      </c>
    </row>
    <row r="1724" spans="1:15" x14ac:dyDescent="0.25">
      <c r="A1724" s="31" t="s">
        <v>12888</v>
      </c>
      <c r="B1724" s="31" t="s">
        <v>9394</v>
      </c>
      <c r="C1724" s="31" t="s">
        <v>12889</v>
      </c>
      <c r="D1724" s="31" t="s">
        <v>9348</v>
      </c>
      <c r="E1724" s="31"/>
      <c r="F1724" s="31"/>
      <c r="G1724" s="31"/>
      <c r="H1724" s="32"/>
      <c r="I1724" s="31" t="s">
        <v>9405</v>
      </c>
      <c r="J1724" s="31" t="s">
        <v>3598</v>
      </c>
      <c r="K1724" s="31" t="s">
        <v>9529</v>
      </c>
      <c r="L1724" s="33" t="b">
        <v>0</v>
      </c>
      <c r="M1724" s="34">
        <v>44727.358445752303</v>
      </c>
      <c r="N1724" s="31" t="s">
        <v>9369</v>
      </c>
      <c r="O1724" s="1" t="s">
        <v>4182</v>
      </c>
    </row>
    <row r="1725" spans="1:15" x14ac:dyDescent="0.25">
      <c r="A1725" s="31" t="s">
        <v>12890</v>
      </c>
      <c r="B1725" s="31" t="s">
        <v>9394</v>
      </c>
      <c r="C1725" s="31" t="s">
        <v>12891</v>
      </c>
      <c r="D1725" s="31" t="s">
        <v>9348</v>
      </c>
      <c r="E1725" s="31"/>
      <c r="F1725" s="31"/>
      <c r="G1725" s="31"/>
      <c r="H1725" s="32"/>
      <c r="I1725" s="31" t="s">
        <v>9399</v>
      </c>
      <c r="J1725" s="31" t="s">
        <v>3598</v>
      </c>
      <c r="K1725" s="31" t="s">
        <v>10198</v>
      </c>
      <c r="L1725" s="33" t="b">
        <v>0</v>
      </c>
      <c r="M1725" s="34">
        <v>44726.712972766203</v>
      </c>
      <c r="N1725" s="31" t="s">
        <v>9369</v>
      </c>
      <c r="O1725" s="1" t="s">
        <v>6119</v>
      </c>
    </row>
    <row r="1726" spans="1:15" x14ac:dyDescent="0.25">
      <c r="A1726" s="31" t="s">
        <v>12892</v>
      </c>
      <c r="B1726" s="31" t="s">
        <v>9385</v>
      </c>
      <c r="C1726" s="31" t="s">
        <v>12893</v>
      </c>
      <c r="D1726" s="31" t="s">
        <v>9344</v>
      </c>
      <c r="E1726" s="31" t="s">
        <v>37</v>
      </c>
      <c r="F1726" s="31"/>
      <c r="G1726" s="31"/>
      <c r="H1726" s="32">
        <v>60</v>
      </c>
      <c r="I1726" s="31" t="s">
        <v>9382</v>
      </c>
      <c r="J1726" s="31" t="s">
        <v>3801</v>
      </c>
      <c r="K1726" s="31" t="s">
        <v>10252</v>
      </c>
      <c r="L1726" s="33" t="b">
        <v>0</v>
      </c>
      <c r="M1726" s="34">
        <v>44765.448286192099</v>
      </c>
      <c r="N1726" s="31" t="s">
        <v>39</v>
      </c>
      <c r="O1726" s="1" t="s">
        <v>14307</v>
      </c>
    </row>
    <row r="1727" spans="1:15" x14ac:dyDescent="0.25">
      <c r="A1727" s="31" t="s">
        <v>12894</v>
      </c>
      <c r="B1727" s="31" t="s">
        <v>9971</v>
      </c>
      <c r="C1727" s="31" t="s">
        <v>12895</v>
      </c>
      <c r="D1727" s="31" t="s">
        <v>9344</v>
      </c>
      <c r="E1727" s="31" t="s">
        <v>37</v>
      </c>
      <c r="F1727" s="31"/>
      <c r="G1727" s="31"/>
      <c r="H1727" s="32">
        <v>60</v>
      </c>
      <c r="I1727" s="31" t="s">
        <v>9361</v>
      </c>
      <c r="J1727" s="31" t="s">
        <v>3801</v>
      </c>
      <c r="K1727" s="31" t="s">
        <v>9387</v>
      </c>
      <c r="L1727" s="33" t="b">
        <v>0</v>
      </c>
      <c r="M1727" s="34">
        <v>44758.374877858798</v>
      </c>
      <c r="N1727" s="31" t="s">
        <v>39</v>
      </c>
      <c r="O1727" s="1" t="s">
        <v>5288</v>
      </c>
    </row>
    <row r="1728" spans="1:15" x14ac:dyDescent="0.25">
      <c r="A1728" s="31" t="s">
        <v>12896</v>
      </c>
      <c r="B1728" s="31" t="s">
        <v>9394</v>
      </c>
      <c r="C1728" s="31" t="s">
        <v>12897</v>
      </c>
      <c r="D1728" s="31" t="s">
        <v>9348</v>
      </c>
      <c r="E1728" s="31"/>
      <c r="F1728" s="31"/>
      <c r="G1728" s="31"/>
      <c r="H1728" s="32"/>
      <c r="I1728" s="31" t="s">
        <v>9391</v>
      </c>
      <c r="J1728" s="31" t="s">
        <v>3598</v>
      </c>
      <c r="K1728" s="31" t="s">
        <v>9466</v>
      </c>
      <c r="L1728" s="33" t="b">
        <v>0</v>
      </c>
      <c r="M1728" s="34">
        <v>44720.572867974501</v>
      </c>
      <c r="N1728" s="31" t="s">
        <v>9369</v>
      </c>
      <c r="O1728" s="1" t="s">
        <v>14308</v>
      </c>
    </row>
    <row r="1729" spans="1:15" x14ac:dyDescent="0.25">
      <c r="A1729" s="31" t="s">
        <v>12898</v>
      </c>
      <c r="B1729" s="31" t="s">
        <v>9385</v>
      </c>
      <c r="C1729" s="31" t="s">
        <v>12899</v>
      </c>
      <c r="D1729" s="31" t="s">
        <v>9344</v>
      </c>
      <c r="E1729" s="31" t="s">
        <v>37</v>
      </c>
      <c r="F1729" s="31"/>
      <c r="G1729" s="31"/>
      <c r="H1729" s="32">
        <v>60</v>
      </c>
      <c r="I1729" s="31" t="s">
        <v>9361</v>
      </c>
      <c r="J1729" s="31" t="s">
        <v>3801</v>
      </c>
      <c r="K1729" s="31" t="s">
        <v>9387</v>
      </c>
      <c r="L1729" s="33" t="b">
        <v>0</v>
      </c>
      <c r="M1729" s="34">
        <v>44767.356768784703</v>
      </c>
      <c r="N1729" s="31" t="s">
        <v>39</v>
      </c>
      <c r="O1729" s="1" t="s">
        <v>14309</v>
      </c>
    </row>
    <row r="1730" spans="1:15" x14ac:dyDescent="0.25">
      <c r="A1730" s="31" t="s">
        <v>12900</v>
      </c>
      <c r="B1730" s="31" t="s">
        <v>9389</v>
      </c>
      <c r="C1730" s="31" t="s">
        <v>12901</v>
      </c>
      <c r="D1730" s="31" t="s">
        <v>9348</v>
      </c>
      <c r="E1730" s="31"/>
      <c r="F1730" s="31"/>
      <c r="G1730" s="31"/>
      <c r="H1730" s="32"/>
      <c r="I1730" s="31" t="s">
        <v>9391</v>
      </c>
      <c r="J1730" s="31" t="s">
        <v>3598</v>
      </c>
      <c r="K1730" s="31" t="s">
        <v>9392</v>
      </c>
      <c r="L1730" s="33" t="b">
        <v>0</v>
      </c>
      <c r="M1730" s="34">
        <v>44709.441898067103</v>
      </c>
      <c r="N1730" s="31" t="s">
        <v>9369</v>
      </c>
      <c r="O1730" s="1" t="s">
        <v>6212</v>
      </c>
    </row>
    <row r="1731" spans="1:15" x14ac:dyDescent="0.25">
      <c r="A1731" s="31" t="s">
        <v>12902</v>
      </c>
      <c r="B1731" s="31" t="s">
        <v>9385</v>
      </c>
      <c r="C1731" s="31" t="s">
        <v>5262</v>
      </c>
      <c r="D1731" s="31" t="s">
        <v>9344</v>
      </c>
      <c r="E1731" s="31" t="s">
        <v>37</v>
      </c>
      <c r="F1731" s="31"/>
      <c r="G1731" s="31"/>
      <c r="H1731" s="32">
        <v>60</v>
      </c>
      <c r="I1731" s="31" t="s">
        <v>9446</v>
      </c>
      <c r="J1731" s="31" t="s">
        <v>3801</v>
      </c>
      <c r="K1731" s="31" t="s">
        <v>11282</v>
      </c>
      <c r="L1731" s="33" t="b">
        <v>0</v>
      </c>
      <c r="M1731" s="34">
        <v>44721.358434571797</v>
      </c>
      <c r="N1731" s="31" t="s">
        <v>39</v>
      </c>
      <c r="O1731" s="1" t="s">
        <v>5261</v>
      </c>
    </row>
    <row r="1732" spans="1:15" x14ac:dyDescent="0.25">
      <c r="A1732" s="31" t="s">
        <v>12903</v>
      </c>
      <c r="B1732" s="31" t="s">
        <v>9385</v>
      </c>
      <c r="C1732" s="31" t="s">
        <v>12904</v>
      </c>
      <c r="D1732" s="31" t="s">
        <v>9344</v>
      </c>
      <c r="E1732" s="31" t="s">
        <v>37</v>
      </c>
      <c r="F1732" s="31"/>
      <c r="G1732" s="31"/>
      <c r="H1732" s="32">
        <v>60</v>
      </c>
      <c r="I1732" s="31" t="s">
        <v>9382</v>
      </c>
      <c r="J1732" s="31" t="s">
        <v>3801</v>
      </c>
      <c r="K1732" s="31" t="s">
        <v>10757</v>
      </c>
      <c r="L1732" s="33" t="b">
        <v>0</v>
      </c>
      <c r="M1732" s="34">
        <v>44749.663980590303</v>
      </c>
      <c r="N1732" s="31" t="s">
        <v>39</v>
      </c>
      <c r="O1732" s="1" t="s">
        <v>14310</v>
      </c>
    </row>
    <row r="1733" spans="1:15" x14ac:dyDescent="0.25">
      <c r="A1733" s="31" t="s">
        <v>12905</v>
      </c>
      <c r="B1733" s="31" t="s">
        <v>9394</v>
      </c>
      <c r="C1733" s="31" t="s">
        <v>12906</v>
      </c>
      <c r="D1733" s="31" t="s">
        <v>9348</v>
      </c>
      <c r="E1733" s="31"/>
      <c r="F1733" s="31"/>
      <c r="G1733" s="31"/>
      <c r="H1733" s="32"/>
      <c r="I1733" s="31" t="s">
        <v>9391</v>
      </c>
      <c r="J1733" s="31" t="s">
        <v>3598</v>
      </c>
      <c r="K1733" s="31" t="s">
        <v>9392</v>
      </c>
      <c r="L1733" s="33" t="b">
        <v>0</v>
      </c>
      <c r="M1733" s="34">
        <v>44709.443004861103</v>
      </c>
      <c r="N1733" s="31" t="s">
        <v>9369</v>
      </c>
      <c r="O1733" s="1" t="s">
        <v>6216</v>
      </c>
    </row>
    <row r="1734" spans="1:15" x14ac:dyDescent="0.25">
      <c r="A1734" s="31" t="s">
        <v>12907</v>
      </c>
      <c r="B1734" s="31" t="s">
        <v>9394</v>
      </c>
      <c r="C1734" s="31" t="s">
        <v>12908</v>
      </c>
      <c r="D1734" s="31" t="s">
        <v>9348</v>
      </c>
      <c r="E1734" s="31"/>
      <c r="F1734" s="31"/>
      <c r="G1734" s="31"/>
      <c r="H1734" s="32"/>
      <c r="I1734" s="31" t="s">
        <v>9399</v>
      </c>
      <c r="J1734" s="31" t="s">
        <v>3598</v>
      </c>
      <c r="K1734" s="31" t="s">
        <v>9597</v>
      </c>
      <c r="L1734" s="33" t="b">
        <v>0</v>
      </c>
      <c r="M1734" s="34">
        <v>44704.3989931713</v>
      </c>
      <c r="N1734" s="31" t="s">
        <v>9369</v>
      </c>
      <c r="O1734" s="1" t="s">
        <v>14311</v>
      </c>
    </row>
    <row r="1735" spans="1:15" x14ac:dyDescent="0.25">
      <c r="A1735" s="31" t="s">
        <v>12909</v>
      </c>
      <c r="B1735" s="31" t="s">
        <v>9394</v>
      </c>
      <c r="C1735" s="31" t="s">
        <v>12910</v>
      </c>
      <c r="D1735" s="31" t="s">
        <v>9348</v>
      </c>
      <c r="E1735" s="31"/>
      <c r="F1735" s="31"/>
      <c r="G1735" s="31"/>
      <c r="H1735" s="32"/>
      <c r="I1735" s="31" t="s">
        <v>9399</v>
      </c>
      <c r="J1735" s="31" t="s">
        <v>3598</v>
      </c>
      <c r="K1735" s="31" t="s">
        <v>9400</v>
      </c>
      <c r="L1735" s="33" t="b">
        <v>0</v>
      </c>
      <c r="M1735" s="34">
        <v>44727.641903969903</v>
      </c>
      <c r="N1735" s="31" t="s">
        <v>9369</v>
      </c>
      <c r="O1735" s="1" t="s">
        <v>14312</v>
      </c>
    </row>
    <row r="1736" spans="1:15" x14ac:dyDescent="0.25">
      <c r="A1736" s="31" t="s">
        <v>12911</v>
      </c>
      <c r="B1736" s="31" t="s">
        <v>9394</v>
      </c>
      <c r="C1736" s="31" t="s">
        <v>12912</v>
      </c>
      <c r="D1736" s="31" t="s">
        <v>9348</v>
      </c>
      <c r="E1736" s="31"/>
      <c r="F1736" s="31"/>
      <c r="G1736" s="31"/>
      <c r="H1736" s="32"/>
      <c r="I1736" s="31" t="s">
        <v>9405</v>
      </c>
      <c r="J1736" s="31" t="s">
        <v>3598</v>
      </c>
      <c r="K1736" s="31" t="s">
        <v>9529</v>
      </c>
      <c r="L1736" s="33" t="b">
        <v>0</v>
      </c>
      <c r="M1736" s="34">
        <v>44720.325391469902</v>
      </c>
      <c r="N1736" s="31" t="s">
        <v>9369</v>
      </c>
      <c r="O1736" s="1" t="s">
        <v>6493</v>
      </c>
    </row>
    <row r="1737" spans="1:15" x14ac:dyDescent="0.25">
      <c r="A1737" s="31" t="s">
        <v>12913</v>
      </c>
      <c r="B1737" s="31" t="s">
        <v>9394</v>
      </c>
      <c r="C1737" s="31" t="s">
        <v>12914</v>
      </c>
      <c r="D1737" s="31" t="s">
        <v>9348</v>
      </c>
      <c r="E1737" s="31"/>
      <c r="F1737" s="31"/>
      <c r="G1737" s="31"/>
      <c r="H1737" s="32"/>
      <c r="I1737" s="31" t="s">
        <v>9405</v>
      </c>
      <c r="J1737" s="31" t="s">
        <v>3598</v>
      </c>
      <c r="K1737" s="31" t="s">
        <v>9426</v>
      </c>
      <c r="L1737" s="33" t="b">
        <v>0</v>
      </c>
      <c r="M1737" s="34">
        <v>44720.466695405099</v>
      </c>
      <c r="N1737" s="31" t="s">
        <v>9369</v>
      </c>
      <c r="O1737" s="1" t="s">
        <v>14313</v>
      </c>
    </row>
    <row r="1738" spans="1:15" x14ac:dyDescent="0.25">
      <c r="A1738" s="31" t="s">
        <v>12915</v>
      </c>
      <c r="B1738" s="31" t="s">
        <v>9394</v>
      </c>
      <c r="C1738" s="31" t="s">
        <v>12916</v>
      </c>
      <c r="D1738" s="31" t="s">
        <v>9348</v>
      </c>
      <c r="E1738" s="31"/>
      <c r="F1738" s="31"/>
      <c r="G1738" s="31"/>
      <c r="H1738" s="32"/>
      <c r="I1738" s="31" t="s">
        <v>9399</v>
      </c>
      <c r="J1738" s="31" t="s">
        <v>3598</v>
      </c>
      <c r="K1738" s="31" t="s">
        <v>10198</v>
      </c>
      <c r="L1738" s="33" t="b">
        <v>0</v>
      </c>
      <c r="M1738" s="34">
        <v>44726.715337928203</v>
      </c>
      <c r="N1738" s="31" t="s">
        <v>9369</v>
      </c>
      <c r="O1738" s="1" t="s">
        <v>5504</v>
      </c>
    </row>
    <row r="1739" spans="1:15" x14ac:dyDescent="0.25">
      <c r="A1739" s="31" t="s">
        <v>12917</v>
      </c>
      <c r="B1739" s="31" t="s">
        <v>9385</v>
      </c>
      <c r="C1739" s="31" t="s">
        <v>12918</v>
      </c>
      <c r="D1739" s="31" t="s">
        <v>9344</v>
      </c>
      <c r="E1739" s="31" t="s">
        <v>37</v>
      </c>
      <c r="F1739" s="31"/>
      <c r="G1739" s="31"/>
      <c r="H1739" s="32">
        <v>60</v>
      </c>
      <c r="I1739" s="31" t="s">
        <v>9446</v>
      </c>
      <c r="J1739" s="31" t="s">
        <v>3801</v>
      </c>
      <c r="K1739" s="31" t="s">
        <v>9447</v>
      </c>
      <c r="L1739" s="33" t="b">
        <v>0</v>
      </c>
      <c r="M1739" s="34">
        <v>44765.689921493104</v>
      </c>
      <c r="N1739" s="31" t="s">
        <v>39</v>
      </c>
      <c r="O1739" s="1" t="s">
        <v>14314</v>
      </c>
    </row>
    <row r="1740" spans="1:15" x14ac:dyDescent="0.25">
      <c r="A1740" s="31" t="s">
        <v>12919</v>
      </c>
      <c r="B1740" s="31" t="s">
        <v>9385</v>
      </c>
      <c r="C1740" s="31" t="s">
        <v>12920</v>
      </c>
      <c r="D1740" s="31" t="s">
        <v>9344</v>
      </c>
      <c r="E1740" s="31" t="s">
        <v>37</v>
      </c>
      <c r="F1740" s="31"/>
      <c r="G1740" s="31"/>
      <c r="H1740" s="32">
        <v>60</v>
      </c>
      <c r="I1740" s="31" t="s">
        <v>9446</v>
      </c>
      <c r="J1740" s="31" t="s">
        <v>3801</v>
      </c>
      <c r="K1740" s="31" t="s">
        <v>9373</v>
      </c>
      <c r="L1740" s="33" t="b">
        <v>0</v>
      </c>
      <c r="M1740" s="34">
        <v>44715.7214353819</v>
      </c>
      <c r="N1740" s="31" t="s">
        <v>39</v>
      </c>
      <c r="O1740" s="1" t="s">
        <v>14315</v>
      </c>
    </row>
    <row r="1741" spans="1:15" x14ac:dyDescent="0.25">
      <c r="A1741" s="31" t="s">
        <v>12921</v>
      </c>
      <c r="B1741" s="31" t="s">
        <v>9389</v>
      </c>
      <c r="C1741" s="31" t="s">
        <v>12922</v>
      </c>
      <c r="D1741" s="31" t="s">
        <v>9348</v>
      </c>
      <c r="E1741" s="31"/>
      <c r="F1741" s="31"/>
      <c r="G1741" s="31"/>
      <c r="H1741" s="32"/>
      <c r="I1741" s="31" t="s">
        <v>9391</v>
      </c>
      <c r="J1741" s="31" t="s">
        <v>3598</v>
      </c>
      <c r="K1741" s="31" t="s">
        <v>9438</v>
      </c>
      <c r="L1741" s="33" t="b">
        <v>0</v>
      </c>
      <c r="M1741" s="34">
        <v>44727.676604016197</v>
      </c>
      <c r="N1741" s="31" t="s">
        <v>9369</v>
      </c>
      <c r="O1741" s="1" t="s">
        <v>7864</v>
      </c>
    </row>
    <row r="1742" spans="1:15" x14ac:dyDescent="0.25">
      <c r="A1742" s="31" t="s">
        <v>12923</v>
      </c>
      <c r="B1742" s="31" t="s">
        <v>9371</v>
      </c>
      <c r="C1742" s="31" t="s">
        <v>12924</v>
      </c>
      <c r="D1742" s="31" t="s">
        <v>9344</v>
      </c>
      <c r="E1742" s="31" t="s">
        <v>37</v>
      </c>
      <c r="F1742" s="31"/>
      <c r="G1742" s="31"/>
      <c r="H1742" s="32">
        <v>60</v>
      </c>
      <c r="I1742" s="31" t="s">
        <v>9446</v>
      </c>
      <c r="J1742" s="31" t="s">
        <v>3801</v>
      </c>
      <c r="K1742" s="31" t="s">
        <v>10119</v>
      </c>
      <c r="L1742" s="33" t="b">
        <v>0</v>
      </c>
      <c r="M1742" s="34">
        <v>44729.5958183681</v>
      </c>
      <c r="N1742" s="31" t="s">
        <v>39</v>
      </c>
      <c r="O1742" s="1" t="s">
        <v>14316</v>
      </c>
    </row>
    <row r="1743" spans="1:15" x14ac:dyDescent="0.25">
      <c r="A1743" s="31" t="s">
        <v>12925</v>
      </c>
      <c r="B1743" s="31" t="s">
        <v>9394</v>
      </c>
      <c r="C1743" s="31" t="s">
        <v>12926</v>
      </c>
      <c r="D1743" s="31" t="s">
        <v>9348</v>
      </c>
      <c r="E1743" s="31"/>
      <c r="F1743" s="31"/>
      <c r="G1743" s="31"/>
      <c r="H1743" s="32"/>
      <c r="I1743" s="31" t="s">
        <v>9391</v>
      </c>
      <c r="J1743" s="31" t="s">
        <v>3598</v>
      </c>
      <c r="K1743" s="31" t="s">
        <v>9392</v>
      </c>
      <c r="L1743" s="33" t="b">
        <v>0</v>
      </c>
      <c r="M1743" s="34">
        <v>44709.4428477662</v>
      </c>
      <c r="N1743" s="31" t="s">
        <v>9369</v>
      </c>
      <c r="O1743" s="1" t="s">
        <v>6460</v>
      </c>
    </row>
    <row r="1744" spans="1:15" x14ac:dyDescent="0.25">
      <c r="A1744" s="31" t="s">
        <v>12927</v>
      </c>
      <c r="B1744" s="31" t="s">
        <v>9394</v>
      </c>
      <c r="C1744" s="31" t="s">
        <v>12928</v>
      </c>
      <c r="D1744" s="31" t="s">
        <v>9348</v>
      </c>
      <c r="E1744" s="31"/>
      <c r="F1744" s="31"/>
      <c r="G1744" s="31"/>
      <c r="H1744" s="32"/>
      <c r="I1744" s="31" t="s">
        <v>9391</v>
      </c>
      <c r="J1744" s="31" t="s">
        <v>3598</v>
      </c>
      <c r="K1744" s="31" t="s">
        <v>9392</v>
      </c>
      <c r="L1744" s="33" t="b">
        <v>0</v>
      </c>
      <c r="M1744" s="34">
        <v>44719.468598761603</v>
      </c>
      <c r="N1744" s="31" t="s">
        <v>9369</v>
      </c>
      <c r="O1744" s="1" t="s">
        <v>14317</v>
      </c>
    </row>
    <row r="1745" spans="1:15" x14ac:dyDescent="0.25">
      <c r="A1745" s="31" t="s">
        <v>12929</v>
      </c>
      <c r="B1745" s="31" t="s">
        <v>12930</v>
      </c>
      <c r="C1745" s="31" t="s">
        <v>12931</v>
      </c>
      <c r="D1745" s="31" t="s">
        <v>10182</v>
      </c>
      <c r="E1745" s="31" t="s">
        <v>37</v>
      </c>
      <c r="F1745" s="31"/>
      <c r="G1745" s="31"/>
      <c r="H1745" s="32">
        <v>60</v>
      </c>
      <c r="I1745" s="31"/>
      <c r="J1745" s="31" t="s">
        <v>3713</v>
      </c>
      <c r="K1745" s="31" t="s">
        <v>12932</v>
      </c>
      <c r="L1745" s="33" t="b">
        <v>0</v>
      </c>
      <c r="M1745" s="34">
        <v>44960.555539351903</v>
      </c>
      <c r="N1745" s="31" t="s">
        <v>39</v>
      </c>
      <c r="O1745" s="1" t="s">
        <v>14318</v>
      </c>
    </row>
    <row r="1746" spans="1:15" x14ac:dyDescent="0.25">
      <c r="A1746" s="31" t="s">
        <v>12933</v>
      </c>
      <c r="B1746" s="31" t="s">
        <v>9394</v>
      </c>
      <c r="C1746" s="31" t="s">
        <v>12934</v>
      </c>
      <c r="D1746" s="31" t="s">
        <v>9348</v>
      </c>
      <c r="E1746" s="31"/>
      <c r="F1746" s="31"/>
      <c r="G1746" s="31"/>
      <c r="H1746" s="32"/>
      <c r="I1746" s="31" t="s">
        <v>9399</v>
      </c>
      <c r="J1746" s="31" t="s">
        <v>3598</v>
      </c>
      <c r="K1746" s="31" t="s">
        <v>10198</v>
      </c>
      <c r="L1746" s="33" t="b">
        <v>0</v>
      </c>
      <c r="M1746" s="34">
        <v>44728.465263738399</v>
      </c>
      <c r="N1746" s="31" t="s">
        <v>9369</v>
      </c>
      <c r="O1746" s="1" t="s">
        <v>4585</v>
      </c>
    </row>
    <row r="1747" spans="1:15" x14ac:dyDescent="0.25">
      <c r="A1747" s="31" t="s">
        <v>12935</v>
      </c>
      <c r="B1747" s="31" t="s">
        <v>9394</v>
      </c>
      <c r="C1747" s="31" t="s">
        <v>12936</v>
      </c>
      <c r="D1747" s="31" t="s">
        <v>10182</v>
      </c>
      <c r="E1747" s="31"/>
      <c r="F1747" s="31"/>
      <c r="G1747" s="31"/>
      <c r="H1747" s="32"/>
      <c r="I1747" s="31" t="s">
        <v>9405</v>
      </c>
      <c r="J1747" s="31" t="s">
        <v>3598</v>
      </c>
      <c r="K1747" s="31" t="s">
        <v>10420</v>
      </c>
      <c r="L1747" s="33" t="b">
        <v>0</v>
      </c>
      <c r="M1747" s="34">
        <v>44737.468641585598</v>
      </c>
      <c r="N1747" s="31" t="s">
        <v>9369</v>
      </c>
      <c r="O1747" s="1" t="s">
        <v>5997</v>
      </c>
    </row>
    <row r="1748" spans="1:15" x14ac:dyDescent="0.25">
      <c r="A1748" s="31" t="s">
        <v>12937</v>
      </c>
      <c r="B1748" s="31" t="s">
        <v>9394</v>
      </c>
      <c r="C1748" s="31" t="s">
        <v>12938</v>
      </c>
      <c r="D1748" s="31" t="s">
        <v>9348</v>
      </c>
      <c r="E1748" s="31"/>
      <c r="F1748" s="31"/>
      <c r="G1748" s="31"/>
      <c r="H1748" s="32"/>
      <c r="I1748" s="31" t="s">
        <v>9391</v>
      </c>
      <c r="J1748" s="31" t="s">
        <v>3598</v>
      </c>
      <c r="K1748" s="31" t="s">
        <v>9466</v>
      </c>
      <c r="L1748" s="33" t="b">
        <v>0</v>
      </c>
      <c r="M1748" s="34">
        <v>44719.710713657398</v>
      </c>
      <c r="N1748" s="31" t="s">
        <v>9369</v>
      </c>
      <c r="O1748" s="1" t="s">
        <v>14319</v>
      </c>
    </row>
    <row r="1749" spans="1:15" x14ac:dyDescent="0.25">
      <c r="A1749" s="31" t="s">
        <v>12939</v>
      </c>
      <c r="B1749" s="31" t="s">
        <v>9394</v>
      </c>
      <c r="C1749" s="31" t="s">
        <v>12940</v>
      </c>
      <c r="D1749" s="31" t="s">
        <v>9348</v>
      </c>
      <c r="E1749" s="31"/>
      <c r="F1749" s="31"/>
      <c r="G1749" s="31"/>
      <c r="H1749" s="32"/>
      <c r="I1749" s="31" t="s">
        <v>9399</v>
      </c>
      <c r="J1749" s="31" t="s">
        <v>3598</v>
      </c>
      <c r="K1749" s="31" t="s">
        <v>10198</v>
      </c>
      <c r="L1749" s="33" t="b">
        <v>0</v>
      </c>
      <c r="M1749" s="34">
        <v>44726.717783715299</v>
      </c>
      <c r="N1749" s="31" t="s">
        <v>9369</v>
      </c>
      <c r="O1749" s="1" t="s">
        <v>5414</v>
      </c>
    </row>
    <row r="1750" spans="1:15" x14ac:dyDescent="0.25">
      <c r="A1750" s="31" t="s">
        <v>12941</v>
      </c>
      <c r="B1750" s="31" t="s">
        <v>9371</v>
      </c>
      <c r="C1750" s="31" t="s">
        <v>12942</v>
      </c>
      <c r="D1750" s="31" t="s">
        <v>9344</v>
      </c>
      <c r="E1750" s="31" t="s">
        <v>37</v>
      </c>
      <c r="F1750" s="31"/>
      <c r="G1750" s="31"/>
      <c r="H1750" s="32">
        <v>60</v>
      </c>
      <c r="I1750" s="31" t="s">
        <v>9446</v>
      </c>
      <c r="J1750" s="31" t="s">
        <v>3801</v>
      </c>
      <c r="K1750" s="31" t="s">
        <v>10119</v>
      </c>
      <c r="L1750" s="33" t="b">
        <v>0</v>
      </c>
      <c r="M1750" s="34">
        <v>44715.662073379601</v>
      </c>
      <c r="N1750" s="31" t="s">
        <v>39</v>
      </c>
      <c r="O1750" s="1" t="s">
        <v>4865</v>
      </c>
    </row>
    <row r="1751" spans="1:15" x14ac:dyDescent="0.25">
      <c r="A1751" s="31" t="s">
        <v>12943</v>
      </c>
      <c r="B1751" s="31" t="s">
        <v>9385</v>
      </c>
      <c r="C1751" s="31" t="s">
        <v>12944</v>
      </c>
      <c r="D1751" s="31" t="s">
        <v>9344</v>
      </c>
      <c r="E1751" s="31" t="s">
        <v>37</v>
      </c>
      <c r="F1751" s="31"/>
      <c r="G1751" s="31"/>
      <c r="H1751" s="32">
        <v>60</v>
      </c>
      <c r="I1751" s="31" t="s">
        <v>9361</v>
      </c>
      <c r="J1751" s="31" t="s">
        <v>3801</v>
      </c>
      <c r="K1751" s="31" t="s">
        <v>9650</v>
      </c>
      <c r="L1751" s="33" t="b">
        <v>0</v>
      </c>
      <c r="M1751" s="34">
        <v>44767.364527627302</v>
      </c>
      <c r="N1751" s="31" t="s">
        <v>39</v>
      </c>
      <c r="O1751" s="1" t="s">
        <v>5336</v>
      </c>
    </row>
    <row r="1752" spans="1:15" x14ac:dyDescent="0.25">
      <c r="A1752" s="31" t="s">
        <v>12945</v>
      </c>
      <c r="B1752" s="31" t="s">
        <v>9371</v>
      </c>
      <c r="C1752" s="31" t="s">
        <v>12946</v>
      </c>
      <c r="D1752" s="31" t="s">
        <v>9344</v>
      </c>
      <c r="E1752" s="31" t="s">
        <v>37</v>
      </c>
      <c r="F1752" s="31"/>
      <c r="G1752" s="31"/>
      <c r="H1752" s="32">
        <v>60</v>
      </c>
      <c r="I1752" s="31" t="s">
        <v>9446</v>
      </c>
      <c r="J1752" s="31" t="s">
        <v>3801</v>
      </c>
      <c r="K1752" s="31" t="s">
        <v>10119</v>
      </c>
      <c r="L1752" s="33" t="b">
        <v>0</v>
      </c>
      <c r="M1752" s="34">
        <v>44765.673389201402</v>
      </c>
      <c r="N1752" s="31" t="s">
        <v>39</v>
      </c>
      <c r="O1752" s="1" t="s">
        <v>4963</v>
      </c>
    </row>
    <row r="1753" spans="1:15" x14ac:dyDescent="0.25">
      <c r="A1753" s="31" t="s">
        <v>12947</v>
      </c>
      <c r="B1753" s="31" t="s">
        <v>12948</v>
      </c>
      <c r="C1753" s="31" t="s">
        <v>12949</v>
      </c>
      <c r="D1753" s="31" t="s">
        <v>9344</v>
      </c>
      <c r="E1753" s="31" t="s">
        <v>37</v>
      </c>
      <c r="F1753" s="31"/>
      <c r="G1753" s="31"/>
      <c r="H1753" s="32">
        <v>60</v>
      </c>
      <c r="I1753" s="31" t="s">
        <v>9382</v>
      </c>
      <c r="J1753" s="31" t="s">
        <v>3801</v>
      </c>
      <c r="K1753" s="31" t="s">
        <v>9462</v>
      </c>
      <c r="L1753" s="33" t="b">
        <v>0</v>
      </c>
      <c r="M1753" s="34">
        <v>45143.468115393502</v>
      </c>
      <c r="N1753" s="31" t="s">
        <v>39</v>
      </c>
      <c r="O1753" s="1" t="s">
        <v>14320</v>
      </c>
    </row>
    <row r="1754" spans="1:15" x14ac:dyDescent="0.25">
      <c r="A1754" s="31" t="s">
        <v>12950</v>
      </c>
      <c r="B1754" s="31" t="s">
        <v>9394</v>
      </c>
      <c r="C1754" s="31" t="s">
        <v>12951</v>
      </c>
      <c r="D1754" s="31" t="s">
        <v>9348</v>
      </c>
      <c r="E1754" s="31"/>
      <c r="F1754" s="31"/>
      <c r="G1754" s="31"/>
      <c r="H1754" s="32"/>
      <c r="I1754" s="31" t="s">
        <v>9399</v>
      </c>
      <c r="J1754" s="31" t="s">
        <v>3598</v>
      </c>
      <c r="K1754" s="31" t="s">
        <v>9400</v>
      </c>
      <c r="L1754" s="33" t="b">
        <v>0</v>
      </c>
      <c r="M1754" s="34">
        <v>44720.623181516203</v>
      </c>
      <c r="N1754" s="31" t="s">
        <v>9369</v>
      </c>
      <c r="O1754" s="1" t="s">
        <v>14321</v>
      </c>
    </row>
    <row r="1755" spans="1:15" x14ac:dyDescent="0.25">
      <c r="A1755" s="31" t="s">
        <v>12952</v>
      </c>
      <c r="B1755" s="31" t="s">
        <v>9394</v>
      </c>
      <c r="C1755" s="31" t="s">
        <v>12953</v>
      </c>
      <c r="D1755" s="31" t="s">
        <v>9348</v>
      </c>
      <c r="E1755" s="31"/>
      <c r="F1755" s="31"/>
      <c r="G1755" s="31"/>
      <c r="H1755" s="32"/>
      <c r="I1755" s="31" t="s">
        <v>9399</v>
      </c>
      <c r="J1755" s="31" t="s">
        <v>3598</v>
      </c>
      <c r="K1755" s="31" t="s">
        <v>9597</v>
      </c>
      <c r="L1755" s="33" t="b">
        <v>0</v>
      </c>
      <c r="M1755" s="34">
        <v>44704.408824108803</v>
      </c>
      <c r="N1755" s="31" t="s">
        <v>9369</v>
      </c>
      <c r="O1755" s="1" t="s">
        <v>14322</v>
      </c>
    </row>
    <row r="1756" spans="1:15" x14ac:dyDescent="0.25">
      <c r="A1756" s="31" t="s">
        <v>12954</v>
      </c>
      <c r="B1756" s="31" t="s">
        <v>9394</v>
      </c>
      <c r="C1756" s="31" t="s">
        <v>12955</v>
      </c>
      <c r="D1756" s="31" t="s">
        <v>9348</v>
      </c>
      <c r="E1756" s="31"/>
      <c r="F1756" s="31"/>
      <c r="G1756" s="31"/>
      <c r="H1756" s="32"/>
      <c r="I1756" s="31" t="s">
        <v>9399</v>
      </c>
      <c r="J1756" s="31" t="s">
        <v>3598</v>
      </c>
      <c r="K1756" s="31" t="s">
        <v>10176</v>
      </c>
      <c r="L1756" s="33" t="b">
        <v>0</v>
      </c>
      <c r="M1756" s="34">
        <v>44726.744448032397</v>
      </c>
      <c r="N1756" s="31" t="s">
        <v>9369</v>
      </c>
      <c r="O1756" s="1" t="s">
        <v>4254</v>
      </c>
    </row>
    <row r="1757" spans="1:15" x14ac:dyDescent="0.25">
      <c r="A1757" s="31" t="s">
        <v>12956</v>
      </c>
      <c r="B1757" s="31" t="s">
        <v>9394</v>
      </c>
      <c r="C1757" s="31" t="s">
        <v>12957</v>
      </c>
      <c r="D1757" s="31" t="s">
        <v>9348</v>
      </c>
      <c r="E1757" s="31"/>
      <c r="F1757" s="31"/>
      <c r="G1757" s="31"/>
      <c r="H1757" s="32"/>
      <c r="I1757" s="31" t="s">
        <v>9391</v>
      </c>
      <c r="J1757" s="31" t="s">
        <v>3598</v>
      </c>
      <c r="K1757" s="31" t="s">
        <v>9443</v>
      </c>
      <c r="L1757" s="33" t="b">
        <v>0</v>
      </c>
      <c r="M1757" s="34">
        <v>44720.667614201397</v>
      </c>
      <c r="N1757" s="31" t="s">
        <v>9369</v>
      </c>
      <c r="O1757" s="1" t="s">
        <v>4569</v>
      </c>
    </row>
    <row r="1758" spans="1:15" x14ac:dyDescent="0.25">
      <c r="A1758" s="31" t="s">
        <v>12958</v>
      </c>
      <c r="B1758" s="31" t="s">
        <v>9385</v>
      </c>
      <c r="C1758" s="31" t="s">
        <v>6689</v>
      </c>
      <c r="D1758" s="31" t="s">
        <v>9344</v>
      </c>
      <c r="E1758" s="31" t="s">
        <v>37</v>
      </c>
      <c r="F1758" s="31"/>
      <c r="G1758" s="31"/>
      <c r="H1758" s="32">
        <v>60</v>
      </c>
      <c r="I1758" s="31" t="s">
        <v>9446</v>
      </c>
      <c r="J1758" s="31" t="s">
        <v>3801</v>
      </c>
      <c r="K1758" s="31" t="s">
        <v>9576</v>
      </c>
      <c r="L1758" s="33" t="b">
        <v>0</v>
      </c>
      <c r="M1758" s="34">
        <v>44765.410229548601</v>
      </c>
      <c r="N1758" s="31" t="s">
        <v>39</v>
      </c>
      <c r="O1758" s="1" t="s">
        <v>6688</v>
      </c>
    </row>
    <row r="1759" spans="1:15" x14ac:dyDescent="0.25">
      <c r="A1759" s="31" t="s">
        <v>12959</v>
      </c>
      <c r="B1759" s="31" t="s">
        <v>9394</v>
      </c>
      <c r="C1759" s="31" t="s">
        <v>12960</v>
      </c>
      <c r="D1759" s="31" t="s">
        <v>9348</v>
      </c>
      <c r="E1759" s="31"/>
      <c r="F1759" s="31"/>
      <c r="G1759" s="31"/>
      <c r="H1759" s="32"/>
      <c r="I1759" s="31" t="s">
        <v>9399</v>
      </c>
      <c r="J1759" s="31" t="s">
        <v>3598</v>
      </c>
      <c r="K1759" s="31" t="s">
        <v>9400</v>
      </c>
      <c r="L1759" s="33" t="b">
        <v>0</v>
      </c>
      <c r="M1759" s="34">
        <v>44726.655315474498</v>
      </c>
      <c r="N1759" s="31" t="s">
        <v>9369</v>
      </c>
      <c r="O1759" s="1" t="s">
        <v>6090</v>
      </c>
    </row>
    <row r="1760" spans="1:15" x14ac:dyDescent="0.25">
      <c r="A1760" s="31" t="s">
        <v>12961</v>
      </c>
      <c r="B1760" s="31" t="s">
        <v>9394</v>
      </c>
      <c r="C1760" s="31" t="s">
        <v>12962</v>
      </c>
      <c r="D1760" s="31" t="s">
        <v>9348</v>
      </c>
      <c r="E1760" s="31"/>
      <c r="F1760" s="31"/>
      <c r="G1760" s="31"/>
      <c r="H1760" s="32"/>
      <c r="I1760" s="31" t="s">
        <v>9405</v>
      </c>
      <c r="J1760" s="31" t="s">
        <v>3598</v>
      </c>
      <c r="K1760" s="31" t="s">
        <v>9469</v>
      </c>
      <c r="L1760" s="33" t="b">
        <v>0</v>
      </c>
      <c r="M1760" s="34">
        <v>44719.399672951396</v>
      </c>
      <c r="N1760" s="31" t="s">
        <v>9369</v>
      </c>
      <c r="O1760" s="1" t="s">
        <v>7149</v>
      </c>
    </row>
    <row r="1761" spans="1:15" x14ac:dyDescent="0.25">
      <c r="A1761" s="31" t="s">
        <v>12963</v>
      </c>
      <c r="B1761" s="31" t="s">
        <v>9394</v>
      </c>
      <c r="C1761" s="31" t="s">
        <v>12964</v>
      </c>
      <c r="D1761" s="31" t="s">
        <v>9348</v>
      </c>
      <c r="E1761" s="31"/>
      <c r="F1761" s="31"/>
      <c r="G1761" s="31"/>
      <c r="H1761" s="32"/>
      <c r="I1761" s="31" t="s">
        <v>9399</v>
      </c>
      <c r="J1761" s="31" t="s">
        <v>3598</v>
      </c>
      <c r="K1761" s="31" t="s">
        <v>9523</v>
      </c>
      <c r="L1761" s="33" t="b">
        <v>0</v>
      </c>
      <c r="M1761" s="34">
        <v>44705.588080902802</v>
      </c>
      <c r="N1761" s="31" t="s">
        <v>9369</v>
      </c>
      <c r="O1761" s="1" t="s">
        <v>4439</v>
      </c>
    </row>
    <row r="1762" spans="1:15" x14ac:dyDescent="0.25">
      <c r="A1762" s="31" t="s">
        <v>12965</v>
      </c>
      <c r="B1762" s="31" t="s">
        <v>9394</v>
      </c>
      <c r="C1762" s="31" t="s">
        <v>12966</v>
      </c>
      <c r="D1762" s="31" t="s">
        <v>9348</v>
      </c>
      <c r="E1762" s="31"/>
      <c r="F1762" s="31"/>
      <c r="G1762" s="31"/>
      <c r="H1762" s="32"/>
      <c r="I1762" s="31" t="s">
        <v>9399</v>
      </c>
      <c r="J1762" s="31" t="s">
        <v>3598</v>
      </c>
      <c r="K1762" s="31" t="s">
        <v>9523</v>
      </c>
      <c r="L1762" s="33" t="b">
        <v>0</v>
      </c>
      <c r="M1762" s="34">
        <v>44705.588433830999</v>
      </c>
      <c r="N1762" s="31" t="s">
        <v>9369</v>
      </c>
      <c r="O1762" s="1" t="s">
        <v>14323</v>
      </c>
    </row>
    <row r="1763" spans="1:15" x14ac:dyDescent="0.25">
      <c r="A1763" s="31" t="s">
        <v>12967</v>
      </c>
      <c r="B1763" s="31" t="s">
        <v>9385</v>
      </c>
      <c r="C1763" s="31" t="s">
        <v>12968</v>
      </c>
      <c r="D1763" s="31" t="s">
        <v>9344</v>
      </c>
      <c r="E1763" s="31" t="s">
        <v>37</v>
      </c>
      <c r="F1763" s="31"/>
      <c r="G1763" s="31"/>
      <c r="H1763" s="32">
        <v>60</v>
      </c>
      <c r="I1763" s="31" t="s">
        <v>9382</v>
      </c>
      <c r="J1763" s="31" t="s">
        <v>3801</v>
      </c>
      <c r="K1763" s="31" t="s">
        <v>10252</v>
      </c>
      <c r="L1763" s="33" t="b">
        <v>0</v>
      </c>
      <c r="M1763" s="34">
        <v>44749.664391319398</v>
      </c>
      <c r="N1763" s="31" t="s">
        <v>39</v>
      </c>
      <c r="O1763" s="1" t="s">
        <v>7234</v>
      </c>
    </row>
    <row r="1764" spans="1:15" x14ac:dyDescent="0.25">
      <c r="A1764" s="31" t="s">
        <v>12969</v>
      </c>
      <c r="B1764" s="31" t="s">
        <v>9385</v>
      </c>
      <c r="C1764" s="31" t="s">
        <v>12970</v>
      </c>
      <c r="D1764" s="31" t="s">
        <v>9344</v>
      </c>
      <c r="E1764" s="31" t="s">
        <v>37</v>
      </c>
      <c r="F1764" s="31"/>
      <c r="G1764" s="31"/>
      <c r="H1764" s="32">
        <v>60</v>
      </c>
      <c r="I1764" s="31" t="s">
        <v>9382</v>
      </c>
      <c r="J1764" s="31" t="s">
        <v>3801</v>
      </c>
      <c r="K1764" s="31" t="s">
        <v>9841</v>
      </c>
      <c r="L1764" s="33" t="b">
        <v>0</v>
      </c>
      <c r="M1764" s="34">
        <v>44776.761962152799</v>
      </c>
      <c r="N1764" s="31" t="s">
        <v>39</v>
      </c>
      <c r="O1764" s="1" t="s">
        <v>14324</v>
      </c>
    </row>
    <row r="1765" spans="1:15" x14ac:dyDescent="0.25">
      <c r="A1765" s="31" t="s">
        <v>12971</v>
      </c>
      <c r="B1765" s="31" t="s">
        <v>9385</v>
      </c>
      <c r="C1765" s="31" t="s">
        <v>12972</v>
      </c>
      <c r="D1765" s="31" t="s">
        <v>9344</v>
      </c>
      <c r="E1765" s="31" t="s">
        <v>37</v>
      </c>
      <c r="F1765" s="31"/>
      <c r="G1765" s="31"/>
      <c r="H1765" s="32">
        <v>60</v>
      </c>
      <c r="I1765" s="31" t="s">
        <v>9382</v>
      </c>
      <c r="J1765" s="31" t="s">
        <v>3801</v>
      </c>
      <c r="K1765" s="31" t="s">
        <v>9841</v>
      </c>
      <c r="L1765" s="33" t="b">
        <v>0</v>
      </c>
      <c r="M1765" s="34">
        <v>44765.450413807899</v>
      </c>
      <c r="N1765" s="31" t="s">
        <v>39</v>
      </c>
      <c r="O1765" s="1" t="s">
        <v>5335</v>
      </c>
    </row>
    <row r="1766" spans="1:15" x14ac:dyDescent="0.25">
      <c r="A1766" s="31" t="s">
        <v>12973</v>
      </c>
      <c r="B1766" s="31" t="s">
        <v>9389</v>
      </c>
      <c r="C1766" s="31" t="s">
        <v>12974</v>
      </c>
      <c r="D1766" s="31" t="s">
        <v>9348</v>
      </c>
      <c r="E1766" s="31"/>
      <c r="F1766" s="31"/>
      <c r="G1766" s="31"/>
      <c r="H1766" s="32"/>
      <c r="I1766" s="31" t="s">
        <v>9391</v>
      </c>
      <c r="J1766" s="31" t="s">
        <v>3598</v>
      </c>
      <c r="K1766" s="31" t="s">
        <v>10424</v>
      </c>
      <c r="L1766" s="33" t="b">
        <v>0</v>
      </c>
      <c r="M1766" s="34">
        <v>44709.572727430597</v>
      </c>
      <c r="N1766" s="31" t="s">
        <v>9369</v>
      </c>
      <c r="O1766" s="1" t="s">
        <v>7130</v>
      </c>
    </row>
    <row r="1767" spans="1:15" x14ac:dyDescent="0.25">
      <c r="A1767" s="31" t="s">
        <v>12975</v>
      </c>
      <c r="B1767" s="31" t="s">
        <v>9385</v>
      </c>
      <c r="C1767" s="31" t="s">
        <v>12976</v>
      </c>
      <c r="D1767" s="31" t="s">
        <v>9344</v>
      </c>
      <c r="E1767" s="31" t="s">
        <v>37</v>
      </c>
      <c r="F1767" s="31"/>
      <c r="G1767" s="31"/>
      <c r="H1767" s="32">
        <v>60</v>
      </c>
      <c r="I1767" s="31" t="s">
        <v>9446</v>
      </c>
      <c r="J1767" s="31" t="s">
        <v>3801</v>
      </c>
      <c r="K1767" s="31" t="s">
        <v>9576</v>
      </c>
      <c r="L1767" s="33" t="b">
        <v>0</v>
      </c>
      <c r="M1767" s="34">
        <v>44765.426886030102</v>
      </c>
      <c r="N1767" s="31" t="s">
        <v>39</v>
      </c>
      <c r="O1767" s="1" t="s">
        <v>6060</v>
      </c>
    </row>
    <row r="1768" spans="1:15" x14ac:dyDescent="0.25">
      <c r="A1768" s="31" t="s">
        <v>12977</v>
      </c>
      <c r="B1768" s="31" t="s">
        <v>9385</v>
      </c>
      <c r="C1768" s="31" t="s">
        <v>12978</v>
      </c>
      <c r="D1768" s="31" t="s">
        <v>9344</v>
      </c>
      <c r="E1768" s="31" t="s">
        <v>37</v>
      </c>
      <c r="F1768" s="31"/>
      <c r="G1768" s="31"/>
      <c r="H1768" s="32">
        <v>60</v>
      </c>
      <c r="I1768" s="31" t="s">
        <v>9377</v>
      </c>
      <c r="J1768" s="31" t="s">
        <v>3801</v>
      </c>
      <c r="K1768" s="31" t="s">
        <v>9563</v>
      </c>
      <c r="L1768" s="33" t="b">
        <v>0</v>
      </c>
      <c r="M1768" s="34">
        <v>44750.357117129599</v>
      </c>
      <c r="N1768" s="31" t="s">
        <v>39</v>
      </c>
      <c r="O1768" s="1" t="s">
        <v>5342</v>
      </c>
    </row>
    <row r="1769" spans="1:15" x14ac:dyDescent="0.25">
      <c r="A1769" s="31" t="s">
        <v>12979</v>
      </c>
      <c r="B1769" s="31" t="s">
        <v>9371</v>
      </c>
      <c r="C1769" s="31" t="s">
        <v>12980</v>
      </c>
      <c r="D1769" s="31" t="s">
        <v>9344</v>
      </c>
      <c r="E1769" s="31" t="s">
        <v>37</v>
      </c>
      <c r="F1769" s="31"/>
      <c r="G1769" s="31"/>
      <c r="H1769" s="32">
        <v>60</v>
      </c>
      <c r="I1769" s="31" t="s">
        <v>9361</v>
      </c>
      <c r="J1769" s="31" t="s">
        <v>3801</v>
      </c>
      <c r="K1769" s="31" t="s">
        <v>9387</v>
      </c>
      <c r="L1769" s="33" t="b">
        <v>0</v>
      </c>
      <c r="M1769" s="34">
        <v>44767.483802661998</v>
      </c>
      <c r="N1769" s="31" t="s">
        <v>39</v>
      </c>
      <c r="O1769" s="1" t="s">
        <v>4879</v>
      </c>
    </row>
    <row r="1770" spans="1:15" x14ac:dyDescent="0.25">
      <c r="A1770" s="31" t="s">
        <v>12981</v>
      </c>
      <c r="B1770" s="31" t="s">
        <v>9394</v>
      </c>
      <c r="C1770" s="31" t="s">
        <v>12982</v>
      </c>
      <c r="D1770" s="31" t="s">
        <v>9348</v>
      </c>
      <c r="E1770" s="31"/>
      <c r="F1770" s="31"/>
      <c r="G1770" s="31"/>
      <c r="H1770" s="32"/>
      <c r="I1770" s="31" t="s">
        <v>9399</v>
      </c>
      <c r="J1770" s="31" t="s">
        <v>3598</v>
      </c>
      <c r="K1770" s="31" t="s">
        <v>10198</v>
      </c>
      <c r="L1770" s="33" t="b">
        <v>0</v>
      </c>
      <c r="M1770" s="34">
        <v>44728.462674571798</v>
      </c>
      <c r="N1770" s="31" t="s">
        <v>9369</v>
      </c>
      <c r="O1770" s="1" t="s">
        <v>6398</v>
      </c>
    </row>
    <row r="1771" spans="1:15" x14ac:dyDescent="0.25">
      <c r="A1771" s="31" t="s">
        <v>12983</v>
      </c>
      <c r="B1771" s="31" t="s">
        <v>9394</v>
      </c>
      <c r="C1771" s="31" t="s">
        <v>12984</v>
      </c>
      <c r="D1771" s="31" t="s">
        <v>9348</v>
      </c>
      <c r="E1771" s="31"/>
      <c r="F1771" s="31"/>
      <c r="G1771" s="31"/>
      <c r="H1771" s="32"/>
      <c r="I1771" s="31" t="s">
        <v>9399</v>
      </c>
      <c r="J1771" s="31" t="s">
        <v>3598</v>
      </c>
      <c r="K1771" s="31" t="s">
        <v>9455</v>
      </c>
      <c r="L1771" s="33" t="b">
        <v>0</v>
      </c>
      <c r="M1771" s="34">
        <v>44737.364883530099</v>
      </c>
      <c r="N1771" s="31" t="s">
        <v>9369</v>
      </c>
      <c r="O1771" s="1" t="s">
        <v>5541</v>
      </c>
    </row>
    <row r="1772" spans="1:15" x14ac:dyDescent="0.25">
      <c r="A1772" s="31" t="s">
        <v>12985</v>
      </c>
      <c r="B1772" s="31" t="s">
        <v>9385</v>
      </c>
      <c r="C1772" s="31" t="s">
        <v>12986</v>
      </c>
      <c r="D1772" s="31" t="s">
        <v>9344</v>
      </c>
      <c r="E1772" s="31" t="s">
        <v>37</v>
      </c>
      <c r="F1772" s="31"/>
      <c r="G1772" s="31"/>
      <c r="H1772" s="32">
        <v>60</v>
      </c>
      <c r="I1772" s="31" t="s">
        <v>9446</v>
      </c>
      <c r="J1772" s="31" t="s">
        <v>3801</v>
      </c>
      <c r="K1772" s="31" t="s">
        <v>9373</v>
      </c>
      <c r="L1772" s="33" t="b">
        <v>0</v>
      </c>
      <c r="M1772" s="34">
        <v>44767.550598067101</v>
      </c>
      <c r="N1772" s="31" t="s">
        <v>39</v>
      </c>
      <c r="O1772" s="1" t="s">
        <v>14325</v>
      </c>
    </row>
    <row r="1773" spans="1:15" x14ac:dyDescent="0.25">
      <c r="A1773" s="31" t="s">
        <v>12987</v>
      </c>
      <c r="B1773" s="31" t="s">
        <v>9394</v>
      </c>
      <c r="C1773" s="31" t="s">
        <v>12988</v>
      </c>
      <c r="D1773" s="31" t="s">
        <v>9348</v>
      </c>
      <c r="E1773" s="31"/>
      <c r="F1773" s="31"/>
      <c r="G1773" s="31"/>
      <c r="H1773" s="32"/>
      <c r="I1773" s="31" t="s">
        <v>9391</v>
      </c>
      <c r="J1773" s="31" t="s">
        <v>3598</v>
      </c>
      <c r="K1773" s="31" t="s">
        <v>9466</v>
      </c>
      <c r="L1773" s="33" t="b">
        <v>0</v>
      </c>
      <c r="M1773" s="34">
        <v>44720.479246793999</v>
      </c>
      <c r="N1773" s="31" t="s">
        <v>9369</v>
      </c>
      <c r="O1773" s="1" t="s">
        <v>4447</v>
      </c>
    </row>
    <row r="1774" spans="1:15" x14ac:dyDescent="0.25">
      <c r="A1774" s="31" t="s">
        <v>12989</v>
      </c>
      <c r="B1774" s="31" t="s">
        <v>9385</v>
      </c>
      <c r="C1774" s="31" t="s">
        <v>12990</v>
      </c>
      <c r="D1774" s="31" t="s">
        <v>9344</v>
      </c>
      <c r="E1774" s="31" t="s">
        <v>37</v>
      </c>
      <c r="F1774" s="31"/>
      <c r="G1774" s="31"/>
      <c r="H1774" s="32">
        <v>60</v>
      </c>
      <c r="I1774" s="31" t="s">
        <v>9446</v>
      </c>
      <c r="J1774" s="31" t="s">
        <v>3801</v>
      </c>
      <c r="K1774" s="31" t="s">
        <v>9447</v>
      </c>
      <c r="L1774" s="33" t="b">
        <v>0</v>
      </c>
      <c r="M1774" s="34">
        <v>44735.433014733797</v>
      </c>
      <c r="N1774" s="31" t="s">
        <v>39</v>
      </c>
      <c r="O1774" s="1" t="s">
        <v>14326</v>
      </c>
    </row>
    <row r="1775" spans="1:15" x14ac:dyDescent="0.25">
      <c r="A1775" s="31" t="s">
        <v>12991</v>
      </c>
      <c r="B1775" s="31" t="s">
        <v>9385</v>
      </c>
      <c r="C1775" s="31" t="s">
        <v>12992</v>
      </c>
      <c r="D1775" s="31" t="s">
        <v>9344</v>
      </c>
      <c r="E1775" s="31" t="s">
        <v>37</v>
      </c>
      <c r="F1775" s="31"/>
      <c r="G1775" s="31"/>
      <c r="H1775" s="32">
        <v>60</v>
      </c>
      <c r="I1775" s="31" t="s">
        <v>9446</v>
      </c>
      <c r="J1775" s="31" t="s">
        <v>3801</v>
      </c>
      <c r="K1775" s="31" t="s">
        <v>9516</v>
      </c>
      <c r="L1775" s="33" t="b">
        <v>0</v>
      </c>
      <c r="M1775" s="34">
        <v>44749.644037812497</v>
      </c>
      <c r="N1775" s="31" t="s">
        <v>39</v>
      </c>
      <c r="O1775" s="1" t="s">
        <v>4165</v>
      </c>
    </row>
    <row r="1776" spans="1:15" x14ac:dyDescent="0.25">
      <c r="A1776" s="31" t="s">
        <v>12993</v>
      </c>
      <c r="B1776" s="31" t="s">
        <v>9389</v>
      </c>
      <c r="C1776" s="31" t="s">
        <v>12994</v>
      </c>
      <c r="D1776" s="31" t="s">
        <v>9348</v>
      </c>
      <c r="E1776" s="31"/>
      <c r="F1776" s="31"/>
      <c r="G1776" s="31"/>
      <c r="H1776" s="32"/>
      <c r="I1776" s="31" t="s">
        <v>9405</v>
      </c>
      <c r="J1776" s="31" t="s">
        <v>3598</v>
      </c>
      <c r="K1776" s="31" t="s">
        <v>10185</v>
      </c>
      <c r="L1776" s="33" t="b">
        <v>0</v>
      </c>
      <c r="M1776" s="34">
        <v>44728.397899884301</v>
      </c>
      <c r="N1776" s="31" t="s">
        <v>9369</v>
      </c>
      <c r="O1776" s="1" t="s">
        <v>8495</v>
      </c>
    </row>
    <row r="1777" spans="1:15" x14ac:dyDescent="0.25">
      <c r="A1777" s="31" t="s">
        <v>12995</v>
      </c>
      <c r="B1777" s="31" t="s">
        <v>9385</v>
      </c>
      <c r="C1777" s="31" t="s">
        <v>12996</v>
      </c>
      <c r="D1777" s="31" t="s">
        <v>9344</v>
      </c>
      <c r="E1777" s="31" t="s">
        <v>37</v>
      </c>
      <c r="F1777" s="31"/>
      <c r="G1777" s="31"/>
      <c r="H1777" s="32">
        <v>60</v>
      </c>
      <c r="I1777" s="31" t="s">
        <v>9446</v>
      </c>
      <c r="J1777" s="31" t="s">
        <v>3801</v>
      </c>
      <c r="K1777" s="31" t="s">
        <v>9516</v>
      </c>
      <c r="L1777" s="33" t="b">
        <v>0</v>
      </c>
      <c r="M1777" s="34">
        <v>44765.4288396181</v>
      </c>
      <c r="N1777" s="31" t="s">
        <v>39</v>
      </c>
      <c r="O1777" s="1" t="s">
        <v>14327</v>
      </c>
    </row>
    <row r="1778" spans="1:15" x14ac:dyDescent="0.25">
      <c r="A1778" s="31" t="s">
        <v>12997</v>
      </c>
      <c r="B1778" s="31" t="s">
        <v>9971</v>
      </c>
      <c r="C1778" s="31" t="s">
        <v>12998</v>
      </c>
      <c r="D1778" s="31" t="s">
        <v>9344</v>
      </c>
      <c r="E1778" s="31" t="s">
        <v>37</v>
      </c>
      <c r="F1778" s="31"/>
      <c r="G1778" s="31"/>
      <c r="H1778" s="32">
        <v>60</v>
      </c>
      <c r="I1778" s="31" t="s">
        <v>9361</v>
      </c>
      <c r="J1778" s="31" t="s">
        <v>3801</v>
      </c>
      <c r="K1778" s="31" t="s">
        <v>9387</v>
      </c>
      <c r="L1778" s="33" t="b">
        <v>0</v>
      </c>
      <c r="M1778" s="34">
        <v>44735.4536667824</v>
      </c>
      <c r="N1778" s="31" t="s">
        <v>39</v>
      </c>
      <c r="O1778" s="1" t="s">
        <v>7613</v>
      </c>
    </row>
    <row r="1779" spans="1:15" x14ac:dyDescent="0.25">
      <c r="A1779" s="31" t="s">
        <v>12999</v>
      </c>
      <c r="B1779" s="31" t="s">
        <v>9385</v>
      </c>
      <c r="C1779" s="31" t="s">
        <v>13000</v>
      </c>
      <c r="D1779" s="31" t="s">
        <v>9344</v>
      </c>
      <c r="E1779" s="31" t="s">
        <v>37</v>
      </c>
      <c r="F1779" s="31"/>
      <c r="G1779" s="31"/>
      <c r="H1779" s="32">
        <v>60</v>
      </c>
      <c r="I1779" s="31" t="s">
        <v>9446</v>
      </c>
      <c r="J1779" s="31" t="s">
        <v>3801</v>
      </c>
      <c r="K1779" s="31" t="s">
        <v>9373</v>
      </c>
      <c r="L1779" s="33" t="b">
        <v>0</v>
      </c>
      <c r="M1779" s="34">
        <v>44720.625810532401</v>
      </c>
      <c r="N1779" s="31" t="s">
        <v>39</v>
      </c>
      <c r="O1779" s="1" t="s">
        <v>5973</v>
      </c>
    </row>
    <row r="1780" spans="1:15" x14ac:dyDescent="0.25">
      <c r="A1780" s="31" t="s">
        <v>13001</v>
      </c>
      <c r="B1780" s="31" t="s">
        <v>9385</v>
      </c>
      <c r="C1780" s="31" t="s">
        <v>13002</v>
      </c>
      <c r="D1780" s="31" t="s">
        <v>9344</v>
      </c>
      <c r="E1780" s="31" t="s">
        <v>37</v>
      </c>
      <c r="F1780" s="31"/>
      <c r="G1780" s="31"/>
      <c r="H1780" s="32">
        <v>60</v>
      </c>
      <c r="I1780" s="31" t="s">
        <v>9377</v>
      </c>
      <c r="J1780" s="31" t="s">
        <v>3801</v>
      </c>
      <c r="K1780" s="31" t="s">
        <v>9450</v>
      </c>
      <c r="L1780" s="33" t="b">
        <v>0</v>
      </c>
      <c r="M1780" s="34">
        <v>44765.371326817098</v>
      </c>
      <c r="N1780" s="31" t="s">
        <v>39</v>
      </c>
      <c r="O1780" s="1" t="s">
        <v>14328</v>
      </c>
    </row>
    <row r="1781" spans="1:15" x14ac:dyDescent="0.25">
      <c r="A1781" s="31" t="s">
        <v>13003</v>
      </c>
      <c r="B1781" s="31" t="s">
        <v>9385</v>
      </c>
      <c r="C1781" s="31" t="s">
        <v>13004</v>
      </c>
      <c r="D1781" s="31" t="s">
        <v>9344</v>
      </c>
      <c r="E1781" s="31" t="s">
        <v>37</v>
      </c>
      <c r="F1781" s="31"/>
      <c r="G1781" s="31"/>
      <c r="H1781" s="32">
        <v>60</v>
      </c>
      <c r="I1781" s="31" t="s">
        <v>9382</v>
      </c>
      <c r="J1781" s="31" t="s">
        <v>3801</v>
      </c>
      <c r="K1781" s="31" t="s">
        <v>10757</v>
      </c>
      <c r="L1781" s="33" t="b">
        <v>0</v>
      </c>
      <c r="M1781" s="34">
        <v>44767.481783993098</v>
      </c>
      <c r="N1781" s="31" t="s">
        <v>39</v>
      </c>
      <c r="O1781" s="1" t="s">
        <v>7737</v>
      </c>
    </row>
    <row r="1782" spans="1:15" x14ac:dyDescent="0.25">
      <c r="A1782" s="31" t="s">
        <v>13005</v>
      </c>
      <c r="B1782" s="31" t="s">
        <v>9385</v>
      </c>
      <c r="C1782" s="31" t="s">
        <v>13006</v>
      </c>
      <c r="D1782" s="31" t="s">
        <v>9344</v>
      </c>
      <c r="E1782" s="31" t="s">
        <v>37</v>
      </c>
      <c r="F1782" s="31"/>
      <c r="G1782" s="31"/>
      <c r="H1782" s="32">
        <v>60</v>
      </c>
      <c r="I1782" s="31" t="s">
        <v>9446</v>
      </c>
      <c r="J1782" s="31" t="s">
        <v>3801</v>
      </c>
      <c r="K1782" s="31" t="s">
        <v>9447</v>
      </c>
      <c r="L1782" s="33" t="b">
        <v>0</v>
      </c>
      <c r="M1782" s="34">
        <v>44760.683288807901</v>
      </c>
      <c r="N1782" s="31" t="s">
        <v>39</v>
      </c>
      <c r="O1782" s="1" t="s">
        <v>14329</v>
      </c>
    </row>
    <row r="1783" spans="1:15" x14ac:dyDescent="0.25">
      <c r="A1783" s="31" t="s">
        <v>13007</v>
      </c>
      <c r="B1783" s="31" t="s">
        <v>9394</v>
      </c>
      <c r="C1783" s="31" t="s">
        <v>13008</v>
      </c>
      <c r="D1783" s="31" t="s">
        <v>9348</v>
      </c>
      <c r="E1783" s="31"/>
      <c r="F1783" s="31"/>
      <c r="G1783" s="31"/>
      <c r="H1783" s="32"/>
      <c r="I1783" s="31" t="s">
        <v>9391</v>
      </c>
      <c r="J1783" s="31" t="s">
        <v>3598</v>
      </c>
      <c r="K1783" s="31" t="s">
        <v>9396</v>
      </c>
      <c r="L1783" s="33" t="b">
        <v>0</v>
      </c>
      <c r="M1783" s="34">
        <v>44720.642115312497</v>
      </c>
      <c r="N1783" s="31" t="s">
        <v>9369</v>
      </c>
      <c r="O1783" s="1" t="s">
        <v>4466</v>
      </c>
    </row>
    <row r="1784" spans="1:15" x14ac:dyDescent="0.25">
      <c r="A1784" s="31" t="s">
        <v>13009</v>
      </c>
      <c r="B1784" s="31" t="s">
        <v>9389</v>
      </c>
      <c r="C1784" s="31" t="s">
        <v>13010</v>
      </c>
      <c r="D1784" s="31" t="s">
        <v>9348</v>
      </c>
      <c r="E1784" s="31"/>
      <c r="F1784" s="31"/>
      <c r="G1784" s="31"/>
      <c r="H1784" s="32"/>
      <c r="I1784" s="31" t="s">
        <v>9391</v>
      </c>
      <c r="J1784" s="31" t="s">
        <v>3598</v>
      </c>
      <c r="K1784" s="31" t="s">
        <v>10457</v>
      </c>
      <c r="L1784" s="33" t="b">
        <v>0</v>
      </c>
      <c r="M1784" s="34">
        <v>44719.5859740741</v>
      </c>
      <c r="N1784" s="31" t="s">
        <v>9369</v>
      </c>
      <c r="O1784" s="1" t="s">
        <v>14330</v>
      </c>
    </row>
    <row r="1785" spans="1:15" x14ac:dyDescent="0.25">
      <c r="A1785" s="31" t="s">
        <v>13011</v>
      </c>
      <c r="B1785" s="31" t="s">
        <v>9385</v>
      </c>
      <c r="C1785" s="31" t="s">
        <v>13012</v>
      </c>
      <c r="D1785" s="31" t="s">
        <v>9344</v>
      </c>
      <c r="E1785" s="31" t="s">
        <v>37</v>
      </c>
      <c r="F1785" s="31"/>
      <c r="G1785" s="31"/>
      <c r="H1785" s="32">
        <v>60</v>
      </c>
      <c r="I1785" s="31" t="s">
        <v>9446</v>
      </c>
      <c r="J1785" s="31" t="s">
        <v>3801</v>
      </c>
      <c r="K1785" s="31" t="s">
        <v>9447</v>
      </c>
      <c r="L1785" s="33" t="b">
        <v>0</v>
      </c>
      <c r="M1785" s="34">
        <v>44750.388120451396</v>
      </c>
      <c r="N1785" s="31" t="s">
        <v>39</v>
      </c>
      <c r="O1785" s="1" t="s">
        <v>4428</v>
      </c>
    </row>
    <row r="1786" spans="1:15" x14ac:dyDescent="0.25">
      <c r="A1786" s="31" t="s">
        <v>13013</v>
      </c>
      <c r="B1786" s="31" t="s">
        <v>9385</v>
      </c>
      <c r="C1786" s="31" t="s">
        <v>13014</v>
      </c>
      <c r="D1786" s="31" t="s">
        <v>9344</v>
      </c>
      <c r="E1786" s="31" t="s">
        <v>37</v>
      </c>
      <c r="F1786" s="31"/>
      <c r="G1786" s="31"/>
      <c r="H1786" s="32">
        <v>60</v>
      </c>
      <c r="I1786" s="31" t="s">
        <v>9382</v>
      </c>
      <c r="J1786" s="31" t="s">
        <v>3801</v>
      </c>
      <c r="K1786" s="31" t="s">
        <v>9462</v>
      </c>
      <c r="L1786" s="33" t="b">
        <v>0</v>
      </c>
      <c r="M1786" s="34">
        <v>44749.608863229201</v>
      </c>
      <c r="N1786" s="31" t="s">
        <v>39</v>
      </c>
      <c r="O1786" s="1" t="s">
        <v>14331</v>
      </c>
    </row>
    <row r="1787" spans="1:15" x14ac:dyDescent="0.25">
      <c r="A1787" s="31" t="s">
        <v>13015</v>
      </c>
      <c r="B1787" s="31" t="s">
        <v>3597</v>
      </c>
      <c r="C1787" s="31" t="s">
        <v>13016</v>
      </c>
      <c r="D1787" s="31" t="s">
        <v>9348</v>
      </c>
      <c r="E1787" s="31"/>
      <c r="F1787" s="31"/>
      <c r="G1787" s="31"/>
      <c r="H1787" s="32"/>
      <c r="I1787" s="31" t="s">
        <v>9405</v>
      </c>
      <c r="J1787" s="31" t="s">
        <v>3598</v>
      </c>
      <c r="K1787" s="31" t="s">
        <v>9529</v>
      </c>
      <c r="L1787" s="33" t="b">
        <v>0</v>
      </c>
      <c r="M1787" s="34">
        <v>44720.325918402799</v>
      </c>
      <c r="N1787" s="31" t="s">
        <v>9369</v>
      </c>
      <c r="O1787" s="1" t="s">
        <v>4780</v>
      </c>
    </row>
    <row r="1788" spans="1:15" x14ac:dyDescent="0.25">
      <c r="A1788" s="31" t="s">
        <v>13017</v>
      </c>
      <c r="B1788" s="31" t="s">
        <v>9394</v>
      </c>
      <c r="C1788" s="31" t="s">
        <v>13018</v>
      </c>
      <c r="D1788" s="31" t="s">
        <v>9348</v>
      </c>
      <c r="E1788" s="31"/>
      <c r="F1788" s="31"/>
      <c r="G1788" s="31"/>
      <c r="H1788" s="32"/>
      <c r="I1788" s="31" t="s">
        <v>9405</v>
      </c>
      <c r="J1788" s="31" t="s">
        <v>3598</v>
      </c>
      <c r="K1788" s="31" t="s">
        <v>9412</v>
      </c>
      <c r="L1788" s="33" t="b">
        <v>0</v>
      </c>
      <c r="M1788" s="34">
        <v>44719.707376192098</v>
      </c>
      <c r="N1788" s="31" t="s">
        <v>9369</v>
      </c>
      <c r="O1788" s="1" t="s">
        <v>14332</v>
      </c>
    </row>
    <row r="1789" spans="1:15" x14ac:dyDescent="0.25">
      <c r="A1789" s="31" t="s">
        <v>13019</v>
      </c>
      <c r="B1789" s="31" t="s">
        <v>9389</v>
      </c>
      <c r="C1789" s="31" t="s">
        <v>13020</v>
      </c>
      <c r="D1789" s="31" t="s">
        <v>9348</v>
      </c>
      <c r="E1789" s="31"/>
      <c r="F1789" s="31"/>
      <c r="G1789" s="31"/>
      <c r="H1789" s="32"/>
      <c r="I1789" s="31" t="s">
        <v>9399</v>
      </c>
      <c r="J1789" s="31" t="s">
        <v>3598</v>
      </c>
      <c r="K1789" s="31" t="s">
        <v>9913</v>
      </c>
      <c r="L1789" s="33" t="b">
        <v>0</v>
      </c>
      <c r="M1789" s="34">
        <v>44726.546979780098</v>
      </c>
      <c r="N1789" s="31" t="s">
        <v>9369</v>
      </c>
      <c r="O1789" s="1" t="s">
        <v>14333</v>
      </c>
    </row>
    <row r="1790" spans="1:15" x14ac:dyDescent="0.25">
      <c r="A1790" s="31" t="s">
        <v>13021</v>
      </c>
      <c r="B1790" s="31" t="s">
        <v>9385</v>
      </c>
      <c r="C1790" s="31" t="s">
        <v>13022</v>
      </c>
      <c r="D1790" s="31" t="s">
        <v>9344</v>
      </c>
      <c r="E1790" s="31" t="s">
        <v>37</v>
      </c>
      <c r="F1790" s="31"/>
      <c r="G1790" s="31"/>
      <c r="H1790" s="32">
        <v>60</v>
      </c>
      <c r="I1790" s="31" t="s">
        <v>9446</v>
      </c>
      <c r="J1790" s="31" t="s">
        <v>3801</v>
      </c>
      <c r="K1790" s="31" t="s">
        <v>9447</v>
      </c>
      <c r="L1790" s="33" t="b">
        <v>0</v>
      </c>
      <c r="M1790" s="34">
        <v>44765.473923645797</v>
      </c>
      <c r="N1790" s="31" t="s">
        <v>39</v>
      </c>
      <c r="O1790" s="1" t="s">
        <v>14334</v>
      </c>
    </row>
    <row r="1791" spans="1:15" x14ac:dyDescent="0.25">
      <c r="A1791" s="31" t="s">
        <v>13023</v>
      </c>
      <c r="B1791" s="31" t="s">
        <v>9385</v>
      </c>
      <c r="C1791" s="31" t="s">
        <v>13024</v>
      </c>
      <c r="D1791" s="31" t="s">
        <v>9344</v>
      </c>
      <c r="E1791" s="31" t="s">
        <v>37</v>
      </c>
      <c r="F1791" s="31"/>
      <c r="G1791" s="31"/>
      <c r="H1791" s="32">
        <v>60</v>
      </c>
      <c r="I1791" s="31" t="s">
        <v>9377</v>
      </c>
      <c r="J1791" s="31" t="s">
        <v>3801</v>
      </c>
      <c r="K1791" s="31" t="s">
        <v>9450</v>
      </c>
      <c r="L1791" s="33" t="b">
        <v>0</v>
      </c>
      <c r="M1791" s="34">
        <v>44765.3705458681</v>
      </c>
      <c r="N1791" s="31" t="s">
        <v>39</v>
      </c>
      <c r="O1791" s="1" t="s">
        <v>6617</v>
      </c>
    </row>
    <row r="1792" spans="1:15" x14ac:dyDescent="0.25">
      <c r="A1792" s="31" t="s">
        <v>13025</v>
      </c>
      <c r="B1792" s="31" t="s">
        <v>9394</v>
      </c>
      <c r="C1792" s="31" t="s">
        <v>13026</v>
      </c>
      <c r="D1792" s="31" t="s">
        <v>9348</v>
      </c>
      <c r="E1792" s="31"/>
      <c r="F1792" s="31"/>
      <c r="G1792" s="31"/>
      <c r="H1792" s="32"/>
      <c r="I1792" s="31" t="s">
        <v>9399</v>
      </c>
      <c r="J1792" s="31" t="s">
        <v>3598</v>
      </c>
      <c r="K1792" s="31" t="s">
        <v>10198</v>
      </c>
      <c r="L1792" s="33" t="b">
        <v>0</v>
      </c>
      <c r="M1792" s="34">
        <v>44720.386613275499</v>
      </c>
      <c r="N1792" s="31" t="s">
        <v>9369</v>
      </c>
      <c r="O1792" s="1" t="s">
        <v>4520</v>
      </c>
    </row>
    <row r="1793" spans="1:15" x14ac:dyDescent="0.25">
      <c r="A1793" s="31" t="s">
        <v>13027</v>
      </c>
      <c r="B1793" s="31" t="s">
        <v>9389</v>
      </c>
      <c r="C1793" s="31" t="s">
        <v>13028</v>
      </c>
      <c r="D1793" s="31" t="s">
        <v>9348</v>
      </c>
      <c r="E1793" s="31"/>
      <c r="F1793" s="31"/>
      <c r="G1793" s="31"/>
      <c r="H1793" s="32"/>
      <c r="I1793" s="31" t="s">
        <v>9391</v>
      </c>
      <c r="J1793" s="31" t="s">
        <v>3598</v>
      </c>
      <c r="K1793" s="31" t="s">
        <v>10424</v>
      </c>
      <c r="L1793" s="33" t="b">
        <v>0</v>
      </c>
      <c r="M1793" s="34">
        <v>44719.546903275499</v>
      </c>
      <c r="N1793" s="31" t="s">
        <v>9369</v>
      </c>
      <c r="O1793" s="1" t="s">
        <v>6537</v>
      </c>
    </row>
    <row r="1794" spans="1:15" x14ac:dyDescent="0.25">
      <c r="A1794" s="31" t="s">
        <v>13029</v>
      </c>
      <c r="B1794" s="31" t="s">
        <v>9394</v>
      </c>
      <c r="C1794" s="31" t="s">
        <v>13030</v>
      </c>
      <c r="D1794" s="31" t="s">
        <v>9348</v>
      </c>
      <c r="E1794" s="31"/>
      <c r="F1794" s="31"/>
      <c r="G1794" s="31"/>
      <c r="H1794" s="32"/>
      <c r="I1794" s="31" t="s">
        <v>9391</v>
      </c>
      <c r="J1794" s="31" t="s">
        <v>3598</v>
      </c>
      <c r="K1794" s="31" t="s">
        <v>9443</v>
      </c>
      <c r="L1794" s="33" t="b">
        <v>0</v>
      </c>
      <c r="M1794" s="34">
        <v>44721.320160219897</v>
      </c>
      <c r="N1794" s="31" t="s">
        <v>9369</v>
      </c>
      <c r="O1794" s="1" t="s">
        <v>6349</v>
      </c>
    </row>
    <row r="1795" spans="1:15" x14ac:dyDescent="0.25">
      <c r="A1795" s="31" t="s">
        <v>13031</v>
      </c>
      <c r="B1795" s="31" t="s">
        <v>9389</v>
      </c>
      <c r="C1795" s="31" t="s">
        <v>13032</v>
      </c>
      <c r="D1795" s="31" t="s">
        <v>9348</v>
      </c>
      <c r="E1795" s="31"/>
      <c r="F1795" s="31"/>
      <c r="G1795" s="31"/>
      <c r="H1795" s="32"/>
      <c r="I1795" s="31" t="s">
        <v>9391</v>
      </c>
      <c r="J1795" s="31" t="s">
        <v>3598</v>
      </c>
      <c r="K1795" s="31" t="s">
        <v>10207</v>
      </c>
      <c r="L1795" s="33" t="b">
        <v>0</v>
      </c>
      <c r="M1795" s="34">
        <v>44719.481322372703</v>
      </c>
      <c r="N1795" s="31" t="s">
        <v>9369</v>
      </c>
      <c r="O1795" s="1" t="s">
        <v>6018</v>
      </c>
    </row>
    <row r="1796" spans="1:15" x14ac:dyDescent="0.25">
      <c r="A1796" s="31" t="s">
        <v>13033</v>
      </c>
      <c r="B1796" s="31" t="s">
        <v>9389</v>
      </c>
      <c r="C1796" s="31" t="s">
        <v>13034</v>
      </c>
      <c r="D1796" s="31" t="s">
        <v>9348</v>
      </c>
      <c r="E1796" s="31"/>
      <c r="F1796" s="31"/>
      <c r="G1796" s="31"/>
      <c r="H1796" s="32"/>
      <c r="I1796" s="31" t="s">
        <v>9391</v>
      </c>
      <c r="J1796" s="31" t="s">
        <v>3598</v>
      </c>
      <c r="K1796" s="31" t="s">
        <v>9443</v>
      </c>
      <c r="L1796" s="33" t="b">
        <v>0</v>
      </c>
      <c r="M1796" s="34">
        <v>44720.580200312499</v>
      </c>
      <c r="N1796" s="31" t="s">
        <v>9369</v>
      </c>
      <c r="O1796" s="1" t="s">
        <v>6362</v>
      </c>
    </row>
    <row r="1797" spans="1:15" x14ac:dyDescent="0.25">
      <c r="A1797" s="31" t="s">
        <v>13035</v>
      </c>
      <c r="B1797" s="31" t="s">
        <v>9385</v>
      </c>
      <c r="C1797" s="31" t="s">
        <v>13036</v>
      </c>
      <c r="D1797" s="31" t="s">
        <v>9344</v>
      </c>
      <c r="E1797" s="31" t="s">
        <v>37</v>
      </c>
      <c r="F1797" s="31"/>
      <c r="G1797" s="31"/>
      <c r="H1797" s="32">
        <v>60</v>
      </c>
      <c r="I1797" s="31" t="s">
        <v>9446</v>
      </c>
      <c r="J1797" s="31" t="s">
        <v>3801</v>
      </c>
      <c r="K1797" s="31" t="s">
        <v>9516</v>
      </c>
      <c r="L1797" s="33" t="b">
        <v>0</v>
      </c>
      <c r="M1797" s="34">
        <v>44749.616889849502</v>
      </c>
      <c r="N1797" s="31" t="s">
        <v>39</v>
      </c>
      <c r="O1797" s="1" t="s">
        <v>14335</v>
      </c>
    </row>
    <row r="1798" spans="1:15" x14ac:dyDescent="0.25">
      <c r="A1798" s="31" t="s">
        <v>13037</v>
      </c>
      <c r="B1798" s="31" t="s">
        <v>9385</v>
      </c>
      <c r="C1798" s="31" t="s">
        <v>13038</v>
      </c>
      <c r="D1798" s="31" t="s">
        <v>9344</v>
      </c>
      <c r="E1798" s="31" t="s">
        <v>37</v>
      </c>
      <c r="F1798" s="31"/>
      <c r="G1798" s="31"/>
      <c r="H1798" s="32">
        <v>60</v>
      </c>
      <c r="I1798" s="31" t="s">
        <v>9446</v>
      </c>
      <c r="J1798" s="31" t="s">
        <v>3801</v>
      </c>
      <c r="K1798" s="31" t="s">
        <v>9447</v>
      </c>
      <c r="L1798" s="33" t="b">
        <v>0</v>
      </c>
      <c r="M1798" s="34">
        <v>44750.389517708303</v>
      </c>
      <c r="N1798" s="31" t="s">
        <v>39</v>
      </c>
      <c r="O1798" s="1" t="s">
        <v>4543</v>
      </c>
    </row>
    <row r="1799" spans="1:15" x14ac:dyDescent="0.25">
      <c r="A1799" s="31" t="s">
        <v>13039</v>
      </c>
      <c r="B1799" s="31" t="s">
        <v>9385</v>
      </c>
      <c r="C1799" s="31" t="s">
        <v>13040</v>
      </c>
      <c r="D1799" s="31" t="s">
        <v>9344</v>
      </c>
      <c r="E1799" s="31" t="s">
        <v>37</v>
      </c>
      <c r="F1799" s="31"/>
      <c r="G1799" s="31"/>
      <c r="H1799" s="32">
        <v>60</v>
      </c>
      <c r="I1799" s="31" t="s">
        <v>9377</v>
      </c>
      <c r="J1799" s="31" t="s">
        <v>3801</v>
      </c>
      <c r="K1799" s="31" t="s">
        <v>9450</v>
      </c>
      <c r="L1799" s="33" t="b">
        <v>0</v>
      </c>
      <c r="M1799" s="34">
        <v>44735.455804710597</v>
      </c>
      <c r="N1799" s="31" t="s">
        <v>39</v>
      </c>
      <c r="O1799" s="1" t="s">
        <v>5971</v>
      </c>
    </row>
    <row r="1800" spans="1:15" x14ac:dyDescent="0.25">
      <c r="A1800" s="31" t="s">
        <v>13041</v>
      </c>
      <c r="B1800" s="31" t="s">
        <v>9971</v>
      </c>
      <c r="C1800" s="31" t="s">
        <v>6195</v>
      </c>
      <c r="D1800" s="31" t="s">
        <v>9344</v>
      </c>
      <c r="E1800" s="31" t="s">
        <v>37</v>
      </c>
      <c r="F1800" s="31"/>
      <c r="G1800" s="31"/>
      <c r="H1800" s="32">
        <v>60</v>
      </c>
      <c r="I1800" s="31" t="s">
        <v>9361</v>
      </c>
      <c r="J1800" s="31" t="s">
        <v>3801</v>
      </c>
      <c r="K1800" s="31" t="s">
        <v>9387</v>
      </c>
      <c r="L1800" s="33" t="b">
        <v>0</v>
      </c>
      <c r="M1800" s="34">
        <v>44959.466150312503</v>
      </c>
      <c r="N1800" s="31" t="s">
        <v>39</v>
      </c>
      <c r="O1800" s="1" t="s">
        <v>6194</v>
      </c>
    </row>
    <row r="1801" spans="1:15" x14ac:dyDescent="0.25">
      <c r="A1801" s="31" t="s">
        <v>13042</v>
      </c>
      <c r="B1801" s="31" t="s">
        <v>9394</v>
      </c>
      <c r="C1801" s="31" t="s">
        <v>13043</v>
      </c>
      <c r="D1801" s="31" t="s">
        <v>9348</v>
      </c>
      <c r="E1801" s="31"/>
      <c r="F1801" s="31"/>
      <c r="G1801" s="31"/>
      <c r="H1801" s="32"/>
      <c r="I1801" s="31" t="s">
        <v>9399</v>
      </c>
      <c r="J1801" s="31" t="s">
        <v>3598</v>
      </c>
      <c r="K1801" s="31" t="s">
        <v>12283</v>
      </c>
      <c r="L1801" s="33" t="b">
        <v>0</v>
      </c>
      <c r="M1801" s="34">
        <v>44719.428873298602</v>
      </c>
      <c r="N1801" s="31" t="s">
        <v>9369</v>
      </c>
      <c r="O1801" s="1" t="s">
        <v>8155</v>
      </c>
    </row>
    <row r="1802" spans="1:15" x14ac:dyDescent="0.25">
      <c r="A1802" s="31" t="s">
        <v>13044</v>
      </c>
      <c r="B1802" s="31" t="s">
        <v>9385</v>
      </c>
      <c r="C1802" s="31" t="s">
        <v>13045</v>
      </c>
      <c r="D1802" s="31" t="s">
        <v>9344</v>
      </c>
      <c r="E1802" s="31" t="s">
        <v>37</v>
      </c>
      <c r="F1802" s="31"/>
      <c r="G1802" s="31"/>
      <c r="H1802" s="32">
        <v>60</v>
      </c>
      <c r="I1802" s="31" t="s">
        <v>9446</v>
      </c>
      <c r="J1802" s="31" t="s">
        <v>3801</v>
      </c>
      <c r="K1802" s="31" t="s">
        <v>9373</v>
      </c>
      <c r="L1802" s="33" t="b">
        <v>0</v>
      </c>
      <c r="M1802" s="34">
        <v>44742.4520891551</v>
      </c>
      <c r="N1802" s="31" t="s">
        <v>39</v>
      </c>
      <c r="O1802" s="1" t="s">
        <v>4451</v>
      </c>
    </row>
    <row r="1803" spans="1:15" x14ac:dyDescent="0.25">
      <c r="A1803" s="31" t="s">
        <v>13046</v>
      </c>
      <c r="B1803" s="31" t="s">
        <v>9389</v>
      </c>
      <c r="C1803" s="31" t="s">
        <v>13047</v>
      </c>
      <c r="D1803" s="31" t="s">
        <v>9348</v>
      </c>
      <c r="E1803" s="31"/>
      <c r="F1803" s="31"/>
      <c r="G1803" s="31"/>
      <c r="H1803" s="32"/>
      <c r="I1803" s="31" t="s">
        <v>9391</v>
      </c>
      <c r="J1803" s="31" t="s">
        <v>3598</v>
      </c>
      <c r="K1803" s="31" t="s">
        <v>9392</v>
      </c>
      <c r="L1803" s="33" t="b">
        <v>0</v>
      </c>
      <c r="M1803" s="34">
        <v>44720.377771377302</v>
      </c>
      <c r="N1803" s="31" t="s">
        <v>9369</v>
      </c>
      <c r="O1803" s="1" t="s">
        <v>8376</v>
      </c>
    </row>
    <row r="1804" spans="1:15" x14ac:dyDescent="0.25">
      <c r="A1804" s="31" t="s">
        <v>13048</v>
      </c>
      <c r="B1804" s="31" t="s">
        <v>9394</v>
      </c>
      <c r="C1804" s="31" t="s">
        <v>13049</v>
      </c>
      <c r="D1804" s="31" t="s">
        <v>9348</v>
      </c>
      <c r="E1804" s="31"/>
      <c r="F1804" s="31"/>
      <c r="G1804" s="31"/>
      <c r="H1804" s="32"/>
      <c r="I1804" s="31" t="s">
        <v>9391</v>
      </c>
      <c r="J1804" s="31" t="s">
        <v>3598</v>
      </c>
      <c r="K1804" s="31" t="s">
        <v>9443</v>
      </c>
      <c r="L1804" s="33" t="b">
        <v>0</v>
      </c>
      <c r="M1804" s="34">
        <v>44719.445615775498</v>
      </c>
      <c r="N1804" s="31" t="s">
        <v>9369</v>
      </c>
      <c r="O1804" s="1" t="s">
        <v>4770</v>
      </c>
    </row>
    <row r="1805" spans="1:15" x14ac:dyDescent="0.25">
      <c r="A1805" s="31" t="s">
        <v>13050</v>
      </c>
      <c r="B1805" s="31" t="s">
        <v>9394</v>
      </c>
      <c r="C1805" s="31" t="s">
        <v>13051</v>
      </c>
      <c r="D1805" s="31" t="s">
        <v>9348</v>
      </c>
      <c r="E1805" s="31"/>
      <c r="F1805" s="31"/>
      <c r="G1805" s="31"/>
      <c r="H1805" s="32"/>
      <c r="I1805" s="31" t="s">
        <v>9399</v>
      </c>
      <c r="J1805" s="31" t="s">
        <v>3598</v>
      </c>
      <c r="K1805" s="31" t="s">
        <v>9597</v>
      </c>
      <c r="L1805" s="33" t="b">
        <v>0</v>
      </c>
      <c r="M1805" s="34">
        <v>44719.708199189801</v>
      </c>
      <c r="N1805" s="31" t="s">
        <v>9369</v>
      </c>
      <c r="O1805" s="1" t="s">
        <v>5469</v>
      </c>
    </row>
    <row r="1806" spans="1:15" x14ac:dyDescent="0.25">
      <c r="A1806" s="31" t="s">
        <v>13052</v>
      </c>
      <c r="B1806" s="31" t="s">
        <v>9385</v>
      </c>
      <c r="C1806" s="31" t="s">
        <v>13053</v>
      </c>
      <c r="D1806" s="31" t="s">
        <v>9344</v>
      </c>
      <c r="E1806" s="31" t="s">
        <v>37</v>
      </c>
      <c r="F1806" s="31"/>
      <c r="G1806" s="31"/>
      <c r="H1806" s="32">
        <v>60</v>
      </c>
      <c r="I1806" s="31" t="s">
        <v>9382</v>
      </c>
      <c r="J1806" s="31" t="s">
        <v>3801</v>
      </c>
      <c r="K1806" s="31" t="s">
        <v>10252</v>
      </c>
      <c r="L1806" s="33" t="b">
        <v>0</v>
      </c>
      <c r="M1806" s="34">
        <v>44770.442066666699</v>
      </c>
      <c r="N1806" s="31" t="s">
        <v>39</v>
      </c>
      <c r="O1806" s="1" t="s">
        <v>7218</v>
      </c>
    </row>
    <row r="1807" spans="1:15" x14ac:dyDescent="0.25">
      <c r="A1807" s="31" t="s">
        <v>13054</v>
      </c>
      <c r="B1807" s="31" t="s">
        <v>9394</v>
      </c>
      <c r="C1807" s="31" t="s">
        <v>13055</v>
      </c>
      <c r="D1807" s="31" t="s">
        <v>9348</v>
      </c>
      <c r="E1807" s="31"/>
      <c r="F1807" s="31"/>
      <c r="G1807" s="31"/>
      <c r="H1807" s="32"/>
      <c r="I1807" s="31" t="s">
        <v>9399</v>
      </c>
      <c r="J1807" s="31" t="s">
        <v>3598</v>
      </c>
      <c r="K1807" s="31" t="s">
        <v>9597</v>
      </c>
      <c r="L1807" s="33" t="b">
        <v>0</v>
      </c>
      <c r="M1807" s="34">
        <v>44727.595823182899</v>
      </c>
      <c r="N1807" s="31" t="s">
        <v>9369</v>
      </c>
      <c r="O1807" s="1" t="s">
        <v>6530</v>
      </c>
    </row>
    <row r="1808" spans="1:15" x14ac:dyDescent="0.25">
      <c r="A1808" s="31" t="s">
        <v>13056</v>
      </c>
      <c r="B1808" s="31" t="s">
        <v>9385</v>
      </c>
      <c r="C1808" s="31" t="s">
        <v>13057</v>
      </c>
      <c r="D1808" s="31" t="s">
        <v>9344</v>
      </c>
      <c r="E1808" s="31" t="s">
        <v>37</v>
      </c>
      <c r="F1808" s="31"/>
      <c r="G1808" s="31"/>
      <c r="H1808" s="32">
        <v>60</v>
      </c>
      <c r="I1808" s="31" t="s">
        <v>9446</v>
      </c>
      <c r="J1808" s="31" t="s">
        <v>3801</v>
      </c>
      <c r="K1808" s="31" t="s">
        <v>9447</v>
      </c>
      <c r="L1808" s="33" t="b">
        <v>0</v>
      </c>
      <c r="M1808" s="34">
        <v>44765.6851473727</v>
      </c>
      <c r="N1808" s="31" t="s">
        <v>39</v>
      </c>
      <c r="O1808" s="1" t="s">
        <v>5517</v>
      </c>
    </row>
    <row r="1809" spans="1:15" x14ac:dyDescent="0.25">
      <c r="A1809" s="31" t="s">
        <v>13058</v>
      </c>
      <c r="B1809" s="31" t="s">
        <v>9394</v>
      </c>
      <c r="C1809" s="31" t="s">
        <v>13059</v>
      </c>
      <c r="D1809" s="31" t="s">
        <v>9348</v>
      </c>
      <c r="E1809" s="31"/>
      <c r="F1809" s="31"/>
      <c r="G1809" s="31"/>
      <c r="H1809" s="32"/>
      <c r="I1809" s="31" t="s">
        <v>9391</v>
      </c>
      <c r="J1809" s="31" t="s">
        <v>3598</v>
      </c>
      <c r="K1809" s="31" t="s">
        <v>9392</v>
      </c>
      <c r="L1809" s="33" t="b">
        <v>0</v>
      </c>
      <c r="M1809" s="34">
        <v>44720.386008796297</v>
      </c>
      <c r="N1809" s="31" t="s">
        <v>9369</v>
      </c>
      <c r="O1809" s="1" t="s">
        <v>6304</v>
      </c>
    </row>
    <row r="1810" spans="1:15" x14ac:dyDescent="0.25">
      <c r="A1810" s="31" t="s">
        <v>13060</v>
      </c>
      <c r="B1810" s="31" t="s">
        <v>9394</v>
      </c>
      <c r="C1810" s="31" t="s">
        <v>13061</v>
      </c>
      <c r="D1810" s="31" t="s">
        <v>9348</v>
      </c>
      <c r="E1810" s="31"/>
      <c r="F1810" s="31"/>
      <c r="G1810" s="31"/>
      <c r="H1810" s="32"/>
      <c r="I1810" s="31" t="s">
        <v>9405</v>
      </c>
      <c r="J1810" s="31" t="s">
        <v>3598</v>
      </c>
      <c r="K1810" s="31" t="s">
        <v>9529</v>
      </c>
      <c r="L1810" s="33" t="b">
        <v>0</v>
      </c>
      <c r="M1810" s="34">
        <v>44748.341163391196</v>
      </c>
      <c r="N1810" s="31" t="s">
        <v>9369</v>
      </c>
      <c r="O1810" s="1" t="s">
        <v>5245</v>
      </c>
    </row>
    <row r="1811" spans="1:15" x14ac:dyDescent="0.25">
      <c r="A1811" s="31" t="s">
        <v>13062</v>
      </c>
      <c r="B1811" s="31" t="s">
        <v>9389</v>
      </c>
      <c r="C1811" s="31" t="s">
        <v>13063</v>
      </c>
      <c r="D1811" s="31" t="s">
        <v>9348</v>
      </c>
      <c r="E1811" s="31"/>
      <c r="F1811" s="31"/>
      <c r="G1811" s="31"/>
      <c r="H1811" s="32"/>
      <c r="I1811" s="31" t="s">
        <v>9399</v>
      </c>
      <c r="J1811" s="31" t="s">
        <v>3598</v>
      </c>
      <c r="K1811" s="31" t="s">
        <v>10366</v>
      </c>
      <c r="L1811" s="33" t="b">
        <v>0</v>
      </c>
      <c r="M1811" s="34">
        <v>44770.666606134298</v>
      </c>
      <c r="N1811" s="31" t="s">
        <v>9369</v>
      </c>
      <c r="O1811" s="1" t="s">
        <v>14336</v>
      </c>
    </row>
    <row r="1812" spans="1:15" x14ac:dyDescent="0.25">
      <c r="A1812" s="31" t="s">
        <v>13064</v>
      </c>
      <c r="B1812" s="31" t="s">
        <v>9394</v>
      </c>
      <c r="C1812" s="31" t="s">
        <v>13065</v>
      </c>
      <c r="D1812" s="31" t="s">
        <v>9348</v>
      </c>
      <c r="E1812" s="31"/>
      <c r="F1812" s="31"/>
      <c r="G1812" s="31"/>
      <c r="H1812" s="32"/>
      <c r="I1812" s="31" t="s">
        <v>9399</v>
      </c>
      <c r="J1812" s="31" t="s">
        <v>3598</v>
      </c>
      <c r="K1812" s="31" t="s">
        <v>10198</v>
      </c>
      <c r="L1812" s="33" t="b">
        <v>0</v>
      </c>
      <c r="M1812" s="34">
        <v>44747.727823495399</v>
      </c>
      <c r="N1812" s="31" t="s">
        <v>9369</v>
      </c>
      <c r="O1812" s="1" t="s">
        <v>14337</v>
      </c>
    </row>
    <row r="1813" spans="1:15" x14ac:dyDescent="0.25">
      <c r="A1813" s="31" t="s">
        <v>13066</v>
      </c>
      <c r="B1813" s="31" t="s">
        <v>9389</v>
      </c>
      <c r="C1813" s="31" t="s">
        <v>13067</v>
      </c>
      <c r="D1813" s="31" t="s">
        <v>9348</v>
      </c>
      <c r="E1813" s="31"/>
      <c r="F1813" s="31"/>
      <c r="G1813" s="31"/>
      <c r="H1813" s="32"/>
      <c r="I1813" s="31" t="s">
        <v>9391</v>
      </c>
      <c r="J1813" s="31" t="s">
        <v>3598</v>
      </c>
      <c r="K1813" s="31" t="s">
        <v>9438</v>
      </c>
      <c r="L1813" s="33" t="b">
        <v>0</v>
      </c>
      <c r="M1813" s="34">
        <v>44748.435933217603</v>
      </c>
      <c r="N1813" s="31" t="s">
        <v>9369</v>
      </c>
      <c r="O1813" s="1" t="s">
        <v>6457</v>
      </c>
    </row>
    <row r="1814" spans="1:15" x14ac:dyDescent="0.25">
      <c r="A1814" s="31" t="s">
        <v>13068</v>
      </c>
      <c r="B1814" s="31" t="s">
        <v>9385</v>
      </c>
      <c r="C1814" s="31" t="s">
        <v>13069</v>
      </c>
      <c r="D1814" s="31" t="s">
        <v>9344</v>
      </c>
      <c r="E1814" s="31" t="s">
        <v>37</v>
      </c>
      <c r="F1814" s="31"/>
      <c r="G1814" s="31"/>
      <c r="H1814" s="32">
        <v>60</v>
      </c>
      <c r="I1814" s="31" t="s">
        <v>9446</v>
      </c>
      <c r="J1814" s="31" t="s">
        <v>3801</v>
      </c>
      <c r="K1814" s="31" t="s">
        <v>9516</v>
      </c>
      <c r="L1814" s="33" t="b">
        <v>0</v>
      </c>
      <c r="M1814" s="34">
        <v>44767.566050925903</v>
      </c>
      <c r="N1814" s="31" t="s">
        <v>39</v>
      </c>
      <c r="O1814" s="1" t="s">
        <v>5344</v>
      </c>
    </row>
    <row r="1815" spans="1:15" x14ac:dyDescent="0.25">
      <c r="A1815" s="31" t="s">
        <v>13070</v>
      </c>
      <c r="B1815" s="31" t="s">
        <v>9385</v>
      </c>
      <c r="C1815" s="31" t="s">
        <v>13071</v>
      </c>
      <c r="D1815" s="31" t="s">
        <v>9344</v>
      </c>
      <c r="E1815" s="31" t="s">
        <v>37</v>
      </c>
      <c r="F1815" s="31"/>
      <c r="G1815" s="31"/>
      <c r="H1815" s="32">
        <v>60</v>
      </c>
      <c r="I1815" s="31" t="s">
        <v>9446</v>
      </c>
      <c r="J1815" s="31" t="s">
        <v>3801</v>
      </c>
      <c r="K1815" s="31" t="s">
        <v>9516</v>
      </c>
      <c r="L1815" s="33" t="b">
        <v>0</v>
      </c>
      <c r="M1815" s="34">
        <v>44721.357187581001</v>
      </c>
      <c r="N1815" s="31" t="s">
        <v>39</v>
      </c>
      <c r="O1815" s="1" t="s">
        <v>5058</v>
      </c>
    </row>
    <row r="1816" spans="1:15" x14ac:dyDescent="0.25">
      <c r="A1816" s="31" t="s">
        <v>13072</v>
      </c>
      <c r="B1816" s="31" t="s">
        <v>9385</v>
      </c>
      <c r="C1816" s="31" t="s">
        <v>13073</v>
      </c>
      <c r="D1816" s="31" t="s">
        <v>9344</v>
      </c>
      <c r="E1816" s="31" t="s">
        <v>37</v>
      </c>
      <c r="F1816" s="31"/>
      <c r="G1816" s="31"/>
      <c r="H1816" s="32">
        <v>60</v>
      </c>
      <c r="I1816" s="31" t="s">
        <v>9382</v>
      </c>
      <c r="J1816" s="31" t="s">
        <v>3801</v>
      </c>
      <c r="K1816" s="31" t="s">
        <v>10757</v>
      </c>
      <c r="L1816" s="33" t="b">
        <v>0</v>
      </c>
      <c r="M1816" s="34">
        <v>44779.673568553197</v>
      </c>
      <c r="N1816" s="31" t="s">
        <v>39</v>
      </c>
      <c r="O1816" s="1" t="s">
        <v>5516</v>
      </c>
    </row>
    <row r="1817" spans="1:15" x14ac:dyDescent="0.25">
      <c r="A1817" s="31" t="s">
        <v>13074</v>
      </c>
      <c r="B1817" s="31" t="s">
        <v>9385</v>
      </c>
      <c r="C1817" s="31" t="s">
        <v>13075</v>
      </c>
      <c r="D1817" s="31" t="s">
        <v>9344</v>
      </c>
      <c r="E1817" s="31" t="s">
        <v>37</v>
      </c>
      <c r="F1817" s="31"/>
      <c r="G1817" s="31"/>
      <c r="H1817" s="32">
        <v>60</v>
      </c>
      <c r="I1817" s="31" t="s">
        <v>9382</v>
      </c>
      <c r="J1817" s="31" t="s">
        <v>3801</v>
      </c>
      <c r="K1817" s="31" t="s">
        <v>10122</v>
      </c>
      <c r="L1817" s="33" t="b">
        <v>0</v>
      </c>
      <c r="M1817" s="34">
        <v>44767.425074270803</v>
      </c>
      <c r="N1817" s="31" t="s">
        <v>39</v>
      </c>
      <c r="O1817" s="1" t="s">
        <v>14338</v>
      </c>
    </row>
    <row r="1818" spans="1:15" x14ac:dyDescent="0.25">
      <c r="A1818" s="31" t="s">
        <v>13076</v>
      </c>
      <c r="B1818" s="31" t="s">
        <v>9385</v>
      </c>
      <c r="C1818" s="31" t="s">
        <v>13077</v>
      </c>
      <c r="D1818" s="31" t="s">
        <v>9344</v>
      </c>
      <c r="E1818" s="31" t="s">
        <v>37</v>
      </c>
      <c r="F1818" s="31"/>
      <c r="G1818" s="31"/>
      <c r="H1818" s="32">
        <v>60</v>
      </c>
      <c r="I1818" s="31" t="s">
        <v>9446</v>
      </c>
      <c r="J1818" s="31" t="s">
        <v>3801</v>
      </c>
      <c r="K1818" s="31" t="s">
        <v>9516</v>
      </c>
      <c r="L1818" s="33" t="b">
        <v>0</v>
      </c>
      <c r="M1818" s="34">
        <v>44751.382966284698</v>
      </c>
      <c r="N1818" s="31" t="s">
        <v>39</v>
      </c>
      <c r="O1818" s="1" t="s">
        <v>14339</v>
      </c>
    </row>
    <row r="1819" spans="1:15" x14ac:dyDescent="0.25">
      <c r="A1819" s="31" t="s">
        <v>13078</v>
      </c>
      <c r="B1819" s="31" t="s">
        <v>9385</v>
      </c>
      <c r="C1819" s="31" t="s">
        <v>13079</v>
      </c>
      <c r="D1819" s="31" t="s">
        <v>9344</v>
      </c>
      <c r="E1819" s="31" t="s">
        <v>37</v>
      </c>
      <c r="F1819" s="31"/>
      <c r="G1819" s="31"/>
      <c r="H1819" s="32">
        <v>60</v>
      </c>
      <c r="I1819" s="31" t="s">
        <v>9377</v>
      </c>
      <c r="J1819" s="31" t="s">
        <v>3801</v>
      </c>
      <c r="K1819" s="31" t="s">
        <v>9450</v>
      </c>
      <c r="L1819" s="33" t="b">
        <v>0</v>
      </c>
      <c r="M1819" s="34">
        <v>44755.642822881899</v>
      </c>
      <c r="N1819" s="31" t="s">
        <v>39</v>
      </c>
      <c r="O1819" s="1" t="s">
        <v>14340</v>
      </c>
    </row>
    <row r="1820" spans="1:15" x14ac:dyDescent="0.25">
      <c r="A1820" s="31" t="s">
        <v>13080</v>
      </c>
      <c r="B1820" s="31" t="s">
        <v>9385</v>
      </c>
      <c r="C1820" s="31" t="s">
        <v>13081</v>
      </c>
      <c r="D1820" s="31" t="s">
        <v>9344</v>
      </c>
      <c r="E1820" s="31" t="s">
        <v>37</v>
      </c>
      <c r="F1820" s="31"/>
      <c r="G1820" s="31"/>
      <c r="H1820" s="32">
        <v>60</v>
      </c>
      <c r="I1820" s="31" t="s">
        <v>9377</v>
      </c>
      <c r="J1820" s="31" t="s">
        <v>3801</v>
      </c>
      <c r="K1820" s="31" t="s">
        <v>9563</v>
      </c>
      <c r="L1820" s="33" t="b">
        <v>0</v>
      </c>
      <c r="M1820" s="34">
        <v>44841.630787766197</v>
      </c>
      <c r="N1820" s="31" t="s">
        <v>39</v>
      </c>
      <c r="O1820" s="1" t="s">
        <v>5354</v>
      </c>
    </row>
    <row r="1821" spans="1:15" x14ac:dyDescent="0.25">
      <c r="A1821" s="31" t="s">
        <v>13082</v>
      </c>
      <c r="B1821" s="31" t="s">
        <v>9389</v>
      </c>
      <c r="C1821" s="31" t="s">
        <v>13083</v>
      </c>
      <c r="D1821" s="31" t="s">
        <v>9348</v>
      </c>
      <c r="E1821" s="31"/>
      <c r="F1821" s="31"/>
      <c r="G1821" s="31"/>
      <c r="H1821" s="32"/>
      <c r="I1821" s="31" t="s">
        <v>9399</v>
      </c>
      <c r="J1821" s="31" t="s">
        <v>3598</v>
      </c>
      <c r="K1821" s="31" t="s">
        <v>10342</v>
      </c>
      <c r="L1821" s="33" t="b">
        <v>0</v>
      </c>
      <c r="M1821" s="34">
        <v>44719.652945868103</v>
      </c>
      <c r="N1821" s="31" t="s">
        <v>9369</v>
      </c>
      <c r="O1821" s="1" t="s">
        <v>14341</v>
      </c>
    </row>
    <row r="1822" spans="1:15" x14ac:dyDescent="0.25">
      <c r="A1822" s="31" t="s">
        <v>13084</v>
      </c>
      <c r="B1822" s="31" t="s">
        <v>9394</v>
      </c>
      <c r="C1822" s="31" t="s">
        <v>13085</v>
      </c>
      <c r="D1822" s="31" t="s">
        <v>9348</v>
      </c>
      <c r="E1822" s="31"/>
      <c r="F1822" s="31"/>
      <c r="G1822" s="31"/>
      <c r="H1822" s="32"/>
      <c r="I1822" s="31" t="s">
        <v>9399</v>
      </c>
      <c r="J1822" s="31" t="s">
        <v>3598</v>
      </c>
      <c r="K1822" s="31" t="s">
        <v>10176</v>
      </c>
      <c r="L1822" s="33" t="b">
        <v>0</v>
      </c>
      <c r="M1822" s="34">
        <v>44720.359082210598</v>
      </c>
      <c r="N1822" s="31" t="s">
        <v>9369</v>
      </c>
      <c r="O1822" s="1" t="s">
        <v>5406</v>
      </c>
    </row>
    <row r="1823" spans="1:15" x14ac:dyDescent="0.25">
      <c r="A1823" s="31" t="s">
        <v>13086</v>
      </c>
      <c r="B1823" s="31" t="s">
        <v>9385</v>
      </c>
      <c r="C1823" s="31" t="s">
        <v>13087</v>
      </c>
      <c r="D1823" s="31" t="s">
        <v>9344</v>
      </c>
      <c r="E1823" s="31" t="s">
        <v>37</v>
      </c>
      <c r="F1823" s="31"/>
      <c r="G1823" s="31"/>
      <c r="H1823" s="32">
        <v>60</v>
      </c>
      <c r="I1823" s="31" t="s">
        <v>9377</v>
      </c>
      <c r="J1823" s="31" t="s">
        <v>3801</v>
      </c>
      <c r="K1823" s="31" t="s">
        <v>9387</v>
      </c>
      <c r="L1823" s="33" t="b">
        <v>0</v>
      </c>
      <c r="M1823" s="34">
        <v>44750.340348379599</v>
      </c>
      <c r="N1823" s="31" t="s">
        <v>39</v>
      </c>
      <c r="O1823" s="1" t="s">
        <v>4869</v>
      </c>
    </row>
    <row r="1824" spans="1:15" x14ac:dyDescent="0.25">
      <c r="A1824" s="31" t="s">
        <v>13088</v>
      </c>
      <c r="B1824" s="31" t="s">
        <v>9394</v>
      </c>
      <c r="C1824" s="31" t="s">
        <v>13089</v>
      </c>
      <c r="D1824" s="31" t="s">
        <v>10182</v>
      </c>
      <c r="E1824" s="31"/>
      <c r="F1824" s="31"/>
      <c r="G1824" s="31"/>
      <c r="H1824" s="32"/>
      <c r="I1824" s="31" t="s">
        <v>9405</v>
      </c>
      <c r="J1824" s="31" t="s">
        <v>3598</v>
      </c>
      <c r="K1824" s="31" t="s">
        <v>10420</v>
      </c>
      <c r="L1824" s="33" t="b">
        <v>0</v>
      </c>
      <c r="M1824" s="34">
        <v>44737.465589004598</v>
      </c>
      <c r="N1824" s="31" t="s">
        <v>9369</v>
      </c>
      <c r="O1824" s="1" t="s">
        <v>6488</v>
      </c>
    </row>
    <row r="1825" spans="1:15" x14ac:dyDescent="0.25">
      <c r="A1825" s="31" t="s">
        <v>13090</v>
      </c>
      <c r="B1825" s="31" t="s">
        <v>9389</v>
      </c>
      <c r="C1825" s="31" t="s">
        <v>6550</v>
      </c>
      <c r="D1825" s="31" t="s">
        <v>3594</v>
      </c>
      <c r="E1825" s="31"/>
      <c r="F1825" s="31"/>
      <c r="G1825" s="31"/>
      <c r="H1825" s="32"/>
      <c r="I1825" s="31" t="s">
        <v>9399</v>
      </c>
      <c r="J1825" s="31" t="s">
        <v>3598</v>
      </c>
      <c r="K1825" s="31" t="s">
        <v>10342</v>
      </c>
      <c r="L1825" s="33" t="b">
        <v>0</v>
      </c>
      <c r="M1825" s="34">
        <v>44992.686064618101</v>
      </c>
      <c r="N1825" s="31" t="s">
        <v>39</v>
      </c>
      <c r="O1825" s="1" t="s">
        <v>6549</v>
      </c>
    </row>
    <row r="1826" spans="1:15" x14ac:dyDescent="0.25">
      <c r="A1826" s="31" t="s">
        <v>13091</v>
      </c>
      <c r="B1826" s="31" t="s">
        <v>9385</v>
      </c>
      <c r="C1826" s="31" t="s">
        <v>13092</v>
      </c>
      <c r="D1826" s="31" t="s">
        <v>9344</v>
      </c>
      <c r="E1826" s="31" t="s">
        <v>37</v>
      </c>
      <c r="F1826" s="31"/>
      <c r="G1826" s="31"/>
      <c r="H1826" s="32">
        <v>60</v>
      </c>
      <c r="I1826" s="31" t="s">
        <v>9382</v>
      </c>
      <c r="J1826" s="31" t="s">
        <v>3801</v>
      </c>
      <c r="K1826" s="31" t="s">
        <v>10122</v>
      </c>
      <c r="L1826" s="33" t="b">
        <v>0</v>
      </c>
      <c r="M1826" s="34">
        <v>44750.385138460602</v>
      </c>
      <c r="N1826" s="31" t="s">
        <v>39</v>
      </c>
      <c r="O1826" s="1" t="s">
        <v>14342</v>
      </c>
    </row>
    <row r="1827" spans="1:15" x14ac:dyDescent="0.25">
      <c r="A1827" s="31" t="s">
        <v>13093</v>
      </c>
      <c r="B1827" s="31" t="s">
        <v>9389</v>
      </c>
      <c r="C1827" s="31" t="s">
        <v>13094</v>
      </c>
      <c r="D1827" s="31" t="s">
        <v>9348</v>
      </c>
      <c r="E1827" s="31"/>
      <c r="F1827" s="31"/>
      <c r="G1827" s="31"/>
      <c r="H1827" s="32"/>
      <c r="I1827" s="31" t="s">
        <v>9391</v>
      </c>
      <c r="J1827" s="31" t="s">
        <v>3598</v>
      </c>
      <c r="K1827" s="31" t="s">
        <v>10207</v>
      </c>
      <c r="L1827" s="33" t="b">
        <v>0</v>
      </c>
      <c r="M1827" s="34">
        <v>44749.695191666702</v>
      </c>
      <c r="N1827" s="31" t="s">
        <v>9369</v>
      </c>
      <c r="O1827" s="1" t="s">
        <v>14343</v>
      </c>
    </row>
    <row r="1828" spans="1:15" x14ac:dyDescent="0.25">
      <c r="A1828" s="31" t="s">
        <v>13095</v>
      </c>
      <c r="B1828" s="31" t="s">
        <v>9389</v>
      </c>
      <c r="C1828" s="31" t="s">
        <v>13096</v>
      </c>
      <c r="D1828" s="31" t="s">
        <v>9348</v>
      </c>
      <c r="E1828" s="31"/>
      <c r="F1828" s="31"/>
      <c r="G1828" s="31"/>
      <c r="H1828" s="32"/>
      <c r="I1828" s="31" t="s">
        <v>9391</v>
      </c>
      <c r="J1828" s="31" t="s">
        <v>3598</v>
      </c>
      <c r="K1828" s="31" t="s">
        <v>10424</v>
      </c>
      <c r="L1828" s="33" t="b">
        <v>0</v>
      </c>
      <c r="M1828" s="34">
        <v>44783.432931516203</v>
      </c>
      <c r="N1828" s="31" t="s">
        <v>9369</v>
      </c>
      <c r="O1828" s="1" t="s">
        <v>14344</v>
      </c>
    </row>
    <row r="1829" spans="1:15" x14ac:dyDescent="0.25">
      <c r="A1829" s="31" t="s">
        <v>13097</v>
      </c>
      <c r="B1829" s="31" t="s">
        <v>9394</v>
      </c>
      <c r="C1829" s="31" t="s">
        <v>13098</v>
      </c>
      <c r="D1829" s="31" t="s">
        <v>9348</v>
      </c>
      <c r="E1829" s="31"/>
      <c r="F1829" s="31"/>
      <c r="G1829" s="31"/>
      <c r="H1829" s="32"/>
      <c r="I1829" s="31" t="s">
        <v>9399</v>
      </c>
      <c r="J1829" s="31" t="s">
        <v>3598</v>
      </c>
      <c r="K1829" s="31" t="s">
        <v>10198</v>
      </c>
      <c r="L1829" s="33" t="b">
        <v>0</v>
      </c>
      <c r="M1829" s="34">
        <v>44747.728540740703</v>
      </c>
      <c r="N1829" s="31" t="s">
        <v>9369</v>
      </c>
      <c r="O1829" s="1" t="s">
        <v>14345</v>
      </c>
    </row>
    <row r="1830" spans="1:15" x14ac:dyDescent="0.25">
      <c r="A1830" s="31" t="s">
        <v>13099</v>
      </c>
      <c r="B1830" s="31" t="s">
        <v>9389</v>
      </c>
      <c r="C1830" s="31" t="s">
        <v>13100</v>
      </c>
      <c r="D1830" s="31" t="s">
        <v>9348</v>
      </c>
      <c r="E1830" s="31"/>
      <c r="F1830" s="31"/>
      <c r="G1830" s="31"/>
      <c r="H1830" s="32"/>
      <c r="I1830" s="31" t="s">
        <v>9399</v>
      </c>
      <c r="J1830" s="31" t="s">
        <v>3598</v>
      </c>
      <c r="K1830" s="31" t="s">
        <v>10366</v>
      </c>
      <c r="L1830" s="33" t="b">
        <v>0</v>
      </c>
      <c r="M1830" s="34">
        <v>44743.717403205999</v>
      </c>
      <c r="N1830" s="31" t="s">
        <v>9369</v>
      </c>
      <c r="O1830" s="1" t="s">
        <v>7963</v>
      </c>
    </row>
    <row r="1831" spans="1:15" x14ac:dyDescent="0.25">
      <c r="A1831" s="31" t="s">
        <v>13101</v>
      </c>
      <c r="B1831" s="31" t="s">
        <v>9394</v>
      </c>
      <c r="C1831" s="31" t="s">
        <v>13102</v>
      </c>
      <c r="D1831" s="31" t="s">
        <v>9348</v>
      </c>
      <c r="E1831" s="31"/>
      <c r="F1831" s="31"/>
      <c r="G1831" s="31"/>
      <c r="H1831" s="32"/>
      <c r="I1831" s="31" t="s">
        <v>9391</v>
      </c>
      <c r="J1831" s="31" t="s">
        <v>3598</v>
      </c>
      <c r="K1831" s="31" t="s">
        <v>9392</v>
      </c>
      <c r="L1831" s="33" t="b">
        <v>0</v>
      </c>
      <c r="M1831" s="34">
        <v>44792.770512071802</v>
      </c>
      <c r="N1831" s="31" t="s">
        <v>9369</v>
      </c>
      <c r="O1831" s="1" t="s">
        <v>6399</v>
      </c>
    </row>
    <row r="1832" spans="1:15" x14ac:dyDescent="0.25">
      <c r="A1832" s="31" t="s">
        <v>13103</v>
      </c>
      <c r="B1832" s="31" t="s">
        <v>9394</v>
      </c>
      <c r="C1832" s="31" t="s">
        <v>13104</v>
      </c>
      <c r="D1832" s="31" t="s">
        <v>9348</v>
      </c>
      <c r="E1832" s="31"/>
      <c r="F1832" s="31"/>
      <c r="G1832" s="31"/>
      <c r="H1832" s="32"/>
      <c r="I1832" s="31" t="s">
        <v>9399</v>
      </c>
      <c r="J1832" s="31" t="s">
        <v>3598</v>
      </c>
      <c r="K1832" s="31" t="s">
        <v>10336</v>
      </c>
      <c r="L1832" s="33" t="b">
        <v>0</v>
      </c>
      <c r="M1832" s="34">
        <v>44748.433232870397</v>
      </c>
      <c r="N1832" s="31" t="s">
        <v>9369</v>
      </c>
      <c r="O1832" s="1" t="s">
        <v>4284</v>
      </c>
    </row>
    <row r="1833" spans="1:15" x14ac:dyDescent="0.25">
      <c r="A1833" s="31" t="s">
        <v>13105</v>
      </c>
      <c r="B1833" s="31" t="s">
        <v>9394</v>
      </c>
      <c r="C1833" s="31" t="s">
        <v>13106</v>
      </c>
      <c r="D1833" s="31" t="s">
        <v>9348</v>
      </c>
      <c r="E1833" s="31"/>
      <c r="F1833" s="31"/>
      <c r="G1833" s="31"/>
      <c r="H1833" s="32"/>
      <c r="I1833" s="31" t="s">
        <v>9405</v>
      </c>
      <c r="J1833" s="31" t="s">
        <v>3598</v>
      </c>
      <c r="K1833" s="31" t="s">
        <v>9426</v>
      </c>
      <c r="L1833" s="33" t="b">
        <v>0</v>
      </c>
      <c r="M1833" s="34">
        <v>44783.545997997702</v>
      </c>
      <c r="N1833" s="31" t="s">
        <v>9369</v>
      </c>
      <c r="O1833" s="1" t="s">
        <v>14346</v>
      </c>
    </row>
    <row r="1834" spans="1:15" x14ac:dyDescent="0.25">
      <c r="A1834" s="31" t="s">
        <v>13107</v>
      </c>
      <c r="B1834" s="31" t="s">
        <v>9385</v>
      </c>
      <c r="C1834" s="31" t="s">
        <v>6235</v>
      </c>
      <c r="D1834" s="31" t="s">
        <v>9344</v>
      </c>
      <c r="E1834" s="31" t="s">
        <v>37</v>
      </c>
      <c r="F1834" s="31"/>
      <c r="G1834" s="31"/>
      <c r="H1834" s="32">
        <v>60</v>
      </c>
      <c r="I1834" s="31" t="s">
        <v>9361</v>
      </c>
      <c r="J1834" s="31" t="s">
        <v>3801</v>
      </c>
      <c r="K1834" s="31" t="s">
        <v>9387</v>
      </c>
      <c r="L1834" s="33" t="b">
        <v>0</v>
      </c>
      <c r="M1834" s="34">
        <v>44769.421157951401</v>
      </c>
      <c r="N1834" s="31" t="s">
        <v>39</v>
      </c>
      <c r="O1834" s="1" t="s">
        <v>6234</v>
      </c>
    </row>
    <row r="1835" spans="1:15" x14ac:dyDescent="0.25">
      <c r="A1835" s="31" t="s">
        <v>13108</v>
      </c>
      <c r="B1835" s="31" t="s">
        <v>9389</v>
      </c>
      <c r="C1835" s="31" t="s">
        <v>13109</v>
      </c>
      <c r="D1835" s="31" t="s">
        <v>9348</v>
      </c>
      <c r="E1835" s="31"/>
      <c r="F1835" s="31"/>
      <c r="G1835" s="31"/>
      <c r="H1835" s="32"/>
      <c r="I1835" s="31" t="s">
        <v>9405</v>
      </c>
      <c r="J1835" s="31" t="s">
        <v>3598</v>
      </c>
      <c r="K1835" s="31" t="s">
        <v>10185</v>
      </c>
      <c r="L1835" s="33" t="b">
        <v>0</v>
      </c>
      <c r="M1835" s="34">
        <v>44770.619385451399</v>
      </c>
      <c r="N1835" s="31" t="s">
        <v>9369</v>
      </c>
      <c r="O1835" s="1" t="s">
        <v>5453</v>
      </c>
    </row>
    <row r="1836" spans="1:15" x14ac:dyDescent="0.25">
      <c r="A1836" s="31" t="s">
        <v>13110</v>
      </c>
      <c r="B1836" s="31" t="s">
        <v>9385</v>
      </c>
      <c r="C1836" s="31" t="s">
        <v>13111</v>
      </c>
      <c r="D1836" s="31" t="s">
        <v>9344</v>
      </c>
      <c r="E1836" s="31" t="s">
        <v>37</v>
      </c>
      <c r="F1836" s="31"/>
      <c r="G1836" s="31"/>
      <c r="H1836" s="32">
        <v>60</v>
      </c>
      <c r="I1836" s="31" t="s">
        <v>9377</v>
      </c>
      <c r="J1836" s="31" t="s">
        <v>3801</v>
      </c>
      <c r="K1836" s="31" t="s">
        <v>9450</v>
      </c>
      <c r="L1836" s="33" t="b">
        <v>0</v>
      </c>
      <c r="M1836" s="34">
        <v>44750.349736955999</v>
      </c>
      <c r="N1836" s="31" t="s">
        <v>39</v>
      </c>
      <c r="O1836" s="1" t="s">
        <v>5135</v>
      </c>
    </row>
    <row r="1837" spans="1:15" x14ac:dyDescent="0.25">
      <c r="A1837" s="31" t="s">
        <v>13112</v>
      </c>
      <c r="B1837" s="31" t="s">
        <v>9394</v>
      </c>
      <c r="C1837" s="31" t="s">
        <v>13113</v>
      </c>
      <c r="D1837" s="31" t="s">
        <v>9348</v>
      </c>
      <c r="E1837" s="31"/>
      <c r="F1837" s="31"/>
      <c r="G1837" s="31"/>
      <c r="H1837" s="32"/>
      <c r="I1837" s="31" t="s">
        <v>9399</v>
      </c>
      <c r="J1837" s="31" t="s">
        <v>3598</v>
      </c>
      <c r="K1837" s="31" t="s">
        <v>10336</v>
      </c>
      <c r="L1837" s="33" t="b">
        <v>0</v>
      </c>
      <c r="M1837" s="34">
        <v>44804.405837418999</v>
      </c>
      <c r="N1837" s="31" t="s">
        <v>9369</v>
      </c>
      <c r="O1837" s="1" t="s">
        <v>14347</v>
      </c>
    </row>
    <row r="1838" spans="1:15" x14ac:dyDescent="0.25">
      <c r="A1838" s="31" t="s">
        <v>13114</v>
      </c>
      <c r="B1838" s="31" t="s">
        <v>9389</v>
      </c>
      <c r="C1838" s="31" t="s">
        <v>13115</v>
      </c>
      <c r="D1838" s="31" t="s">
        <v>9348</v>
      </c>
      <c r="E1838" s="31"/>
      <c r="F1838" s="31"/>
      <c r="G1838" s="31"/>
      <c r="H1838" s="32"/>
      <c r="I1838" s="31" t="s">
        <v>9391</v>
      </c>
      <c r="J1838" s="31" t="s">
        <v>3598</v>
      </c>
      <c r="K1838" s="31" t="s">
        <v>10424</v>
      </c>
      <c r="L1838" s="33" t="b">
        <v>0</v>
      </c>
      <c r="M1838" s="34">
        <v>44894.456768784701</v>
      </c>
      <c r="N1838" s="31" t="s">
        <v>9369</v>
      </c>
      <c r="O1838" s="1" t="s">
        <v>7115</v>
      </c>
    </row>
    <row r="1839" spans="1:15" x14ac:dyDescent="0.25">
      <c r="A1839" s="31" t="s">
        <v>13116</v>
      </c>
      <c r="B1839" s="31" t="s">
        <v>9385</v>
      </c>
      <c r="C1839" s="31" t="s">
        <v>13117</v>
      </c>
      <c r="D1839" s="31" t="s">
        <v>9344</v>
      </c>
      <c r="E1839" s="31" t="s">
        <v>37</v>
      </c>
      <c r="F1839" s="31"/>
      <c r="G1839" s="31"/>
      <c r="H1839" s="32">
        <v>60</v>
      </c>
      <c r="I1839" s="31" t="s">
        <v>9361</v>
      </c>
      <c r="J1839" s="31" t="s">
        <v>3801</v>
      </c>
      <c r="K1839" s="31" t="s">
        <v>9650</v>
      </c>
      <c r="L1839" s="33" t="b">
        <v>0</v>
      </c>
      <c r="M1839" s="34">
        <v>44749.650381747699</v>
      </c>
      <c r="N1839" s="31" t="s">
        <v>39</v>
      </c>
      <c r="O1839" s="1" t="s">
        <v>8499</v>
      </c>
    </row>
    <row r="1840" spans="1:15" x14ac:dyDescent="0.25">
      <c r="A1840" s="31" t="s">
        <v>13118</v>
      </c>
      <c r="B1840" s="31" t="s">
        <v>9385</v>
      </c>
      <c r="C1840" s="31" t="s">
        <v>13119</v>
      </c>
      <c r="D1840" s="31" t="s">
        <v>9344</v>
      </c>
      <c r="E1840" s="31" t="s">
        <v>37</v>
      </c>
      <c r="F1840" s="31"/>
      <c r="G1840" s="31"/>
      <c r="H1840" s="32">
        <v>60</v>
      </c>
      <c r="I1840" s="31" t="s">
        <v>9446</v>
      </c>
      <c r="J1840" s="31" t="s">
        <v>3801</v>
      </c>
      <c r="K1840" s="31" t="s">
        <v>9373</v>
      </c>
      <c r="L1840" s="33" t="b">
        <v>0</v>
      </c>
      <c r="M1840" s="34">
        <v>44755.656323726798</v>
      </c>
      <c r="N1840" s="31" t="s">
        <v>39</v>
      </c>
      <c r="O1840" s="1" t="s">
        <v>14348</v>
      </c>
    </row>
    <row r="1841" spans="1:15" x14ac:dyDescent="0.25">
      <c r="A1841" s="31" t="s">
        <v>13120</v>
      </c>
      <c r="B1841" s="31" t="s">
        <v>9385</v>
      </c>
      <c r="C1841" s="31" t="s">
        <v>13121</v>
      </c>
      <c r="D1841" s="31" t="s">
        <v>9344</v>
      </c>
      <c r="E1841" s="31" t="s">
        <v>37</v>
      </c>
      <c r="F1841" s="31"/>
      <c r="G1841" s="31"/>
      <c r="H1841" s="32">
        <v>60</v>
      </c>
      <c r="I1841" s="31" t="s">
        <v>9382</v>
      </c>
      <c r="J1841" s="31" t="s">
        <v>3801</v>
      </c>
      <c r="K1841" s="31" t="s">
        <v>10757</v>
      </c>
      <c r="L1841" s="33" t="b">
        <v>0</v>
      </c>
      <c r="M1841" s="34">
        <v>44757.389778738398</v>
      </c>
      <c r="N1841" s="31" t="s">
        <v>39</v>
      </c>
      <c r="O1841" s="1" t="s">
        <v>14349</v>
      </c>
    </row>
    <row r="1842" spans="1:15" x14ac:dyDescent="0.25">
      <c r="A1842" s="31" t="s">
        <v>13122</v>
      </c>
      <c r="B1842" s="31" t="s">
        <v>9389</v>
      </c>
      <c r="C1842" s="31" t="s">
        <v>13123</v>
      </c>
      <c r="D1842" s="31" t="s">
        <v>9348</v>
      </c>
      <c r="E1842" s="31"/>
      <c r="F1842" s="31"/>
      <c r="G1842" s="31"/>
      <c r="H1842" s="32"/>
      <c r="I1842" s="31" t="s">
        <v>9405</v>
      </c>
      <c r="J1842" s="31" t="s">
        <v>3598</v>
      </c>
      <c r="K1842" s="31" t="s">
        <v>10185</v>
      </c>
      <c r="L1842" s="33" t="b">
        <v>0</v>
      </c>
      <c r="M1842" s="34">
        <v>44786.616442476901</v>
      </c>
      <c r="N1842" s="31" t="s">
        <v>9369</v>
      </c>
      <c r="O1842" s="1" t="s">
        <v>6365</v>
      </c>
    </row>
    <row r="1843" spans="1:15" x14ac:dyDescent="0.25">
      <c r="A1843" s="31" t="s">
        <v>13124</v>
      </c>
      <c r="B1843" s="31" t="s">
        <v>9394</v>
      </c>
      <c r="C1843" s="31" t="s">
        <v>13125</v>
      </c>
      <c r="D1843" s="31" t="s">
        <v>9348</v>
      </c>
      <c r="E1843" s="31"/>
      <c r="F1843" s="31"/>
      <c r="G1843" s="31"/>
      <c r="H1843" s="32"/>
      <c r="I1843" s="31" t="s">
        <v>9399</v>
      </c>
      <c r="J1843" s="31" t="s">
        <v>3598</v>
      </c>
      <c r="K1843" s="31" t="s">
        <v>12283</v>
      </c>
      <c r="L1843" s="33" t="b">
        <v>0</v>
      </c>
      <c r="M1843" s="34">
        <v>44783.564726851902</v>
      </c>
      <c r="N1843" s="31" t="s">
        <v>9369</v>
      </c>
      <c r="O1843" s="1" t="s">
        <v>4658</v>
      </c>
    </row>
    <row r="1844" spans="1:15" x14ac:dyDescent="0.25">
      <c r="A1844" s="31" t="s">
        <v>13126</v>
      </c>
      <c r="B1844" s="31" t="s">
        <v>9371</v>
      </c>
      <c r="C1844" s="31" t="s">
        <v>13127</v>
      </c>
      <c r="D1844" s="31" t="s">
        <v>9344</v>
      </c>
      <c r="E1844" s="31" t="s">
        <v>37</v>
      </c>
      <c r="F1844" s="31"/>
      <c r="G1844" s="31"/>
      <c r="H1844" s="32">
        <v>60</v>
      </c>
      <c r="I1844" s="31" t="s">
        <v>9446</v>
      </c>
      <c r="J1844" s="31" t="s">
        <v>3801</v>
      </c>
      <c r="K1844" s="31" t="s">
        <v>10119</v>
      </c>
      <c r="L1844" s="33" t="b">
        <v>0</v>
      </c>
      <c r="M1844" s="34">
        <v>44769.467123842602</v>
      </c>
      <c r="N1844" s="31" t="s">
        <v>39</v>
      </c>
      <c r="O1844" s="1" t="s">
        <v>7651</v>
      </c>
    </row>
    <row r="1845" spans="1:15" x14ac:dyDescent="0.25">
      <c r="A1845" s="31" t="s">
        <v>13128</v>
      </c>
      <c r="B1845" s="31" t="s">
        <v>9389</v>
      </c>
      <c r="C1845" s="31" t="s">
        <v>13129</v>
      </c>
      <c r="D1845" s="31" t="s">
        <v>9348</v>
      </c>
      <c r="E1845" s="31"/>
      <c r="F1845" s="31"/>
      <c r="G1845" s="31"/>
      <c r="H1845" s="32"/>
      <c r="I1845" s="31" t="s">
        <v>9391</v>
      </c>
      <c r="J1845" s="31" t="s">
        <v>3598</v>
      </c>
      <c r="K1845" s="31" t="s">
        <v>9435</v>
      </c>
      <c r="L1845" s="33" t="b">
        <v>0</v>
      </c>
      <c r="M1845" s="34">
        <v>44796.599447766203</v>
      </c>
      <c r="N1845" s="31" t="s">
        <v>9369</v>
      </c>
      <c r="O1845" s="1" t="s">
        <v>14350</v>
      </c>
    </row>
    <row r="1846" spans="1:15" x14ac:dyDescent="0.25">
      <c r="A1846" s="31" t="s">
        <v>13130</v>
      </c>
      <c r="B1846" s="31" t="s">
        <v>9389</v>
      </c>
      <c r="C1846" s="31" t="s">
        <v>13131</v>
      </c>
      <c r="D1846" s="31" t="s">
        <v>9348</v>
      </c>
      <c r="E1846" s="31"/>
      <c r="F1846" s="31"/>
      <c r="G1846" s="31"/>
      <c r="H1846" s="32"/>
      <c r="I1846" s="31" t="s">
        <v>9391</v>
      </c>
      <c r="J1846" s="31" t="s">
        <v>3598</v>
      </c>
      <c r="K1846" s="31" t="s">
        <v>10424</v>
      </c>
      <c r="L1846" s="33" t="b">
        <v>0</v>
      </c>
      <c r="M1846" s="34">
        <v>44748.429188773101</v>
      </c>
      <c r="N1846" s="31" t="s">
        <v>9369</v>
      </c>
      <c r="O1846" s="1" t="s">
        <v>4801</v>
      </c>
    </row>
    <row r="1847" spans="1:15" x14ac:dyDescent="0.25">
      <c r="A1847" s="31" t="s">
        <v>13132</v>
      </c>
      <c r="B1847" s="31" t="s">
        <v>9394</v>
      </c>
      <c r="C1847" s="31" t="s">
        <v>13133</v>
      </c>
      <c r="D1847" s="31" t="s">
        <v>9348</v>
      </c>
      <c r="E1847" s="31"/>
      <c r="F1847" s="31"/>
      <c r="G1847" s="31"/>
      <c r="H1847" s="32"/>
      <c r="I1847" s="31" t="s">
        <v>9399</v>
      </c>
      <c r="J1847" s="31" t="s">
        <v>3598</v>
      </c>
      <c r="K1847" s="31" t="s">
        <v>9523</v>
      </c>
      <c r="L1847" s="33" t="b">
        <v>0</v>
      </c>
      <c r="M1847" s="34">
        <v>44748.411224768497</v>
      </c>
      <c r="N1847" s="31" t="s">
        <v>9369</v>
      </c>
      <c r="O1847" s="1" t="s">
        <v>8028</v>
      </c>
    </row>
    <row r="1848" spans="1:15" x14ac:dyDescent="0.25">
      <c r="A1848" s="31" t="s">
        <v>13134</v>
      </c>
      <c r="B1848" s="31" t="s">
        <v>9389</v>
      </c>
      <c r="C1848" s="31" t="s">
        <v>13135</v>
      </c>
      <c r="D1848" s="31" t="s">
        <v>9348</v>
      </c>
      <c r="E1848" s="31"/>
      <c r="F1848" s="31"/>
      <c r="G1848" s="31"/>
      <c r="H1848" s="32"/>
      <c r="I1848" s="31" t="s">
        <v>9391</v>
      </c>
      <c r="J1848" s="31" t="s">
        <v>3598</v>
      </c>
      <c r="K1848" s="31" t="s">
        <v>9435</v>
      </c>
      <c r="L1848" s="33" t="b">
        <v>0</v>
      </c>
      <c r="M1848" s="34">
        <v>44783.412170636599</v>
      </c>
      <c r="N1848" s="31" t="s">
        <v>9369</v>
      </c>
      <c r="O1848" s="1" t="s">
        <v>14351</v>
      </c>
    </row>
    <row r="1849" spans="1:15" x14ac:dyDescent="0.25">
      <c r="A1849" s="31" t="s">
        <v>13136</v>
      </c>
      <c r="B1849" s="31" t="s">
        <v>9394</v>
      </c>
      <c r="C1849" s="31" t="s">
        <v>13137</v>
      </c>
      <c r="D1849" s="31" t="s">
        <v>10182</v>
      </c>
      <c r="E1849" s="31"/>
      <c r="F1849" s="31"/>
      <c r="G1849" s="31"/>
      <c r="H1849" s="32"/>
      <c r="I1849" s="31" t="s">
        <v>9405</v>
      </c>
      <c r="J1849" s="31" t="s">
        <v>3598</v>
      </c>
      <c r="K1849" s="31" t="s">
        <v>10420</v>
      </c>
      <c r="L1849" s="33" t="b">
        <v>0</v>
      </c>
      <c r="M1849" s="34">
        <v>44770.608659722202</v>
      </c>
      <c r="N1849" s="31" t="s">
        <v>9369</v>
      </c>
      <c r="O1849" s="1" t="s">
        <v>8083</v>
      </c>
    </row>
    <row r="1850" spans="1:15" x14ac:dyDescent="0.25">
      <c r="A1850" s="31" t="s">
        <v>13138</v>
      </c>
      <c r="B1850" s="31" t="s">
        <v>9385</v>
      </c>
      <c r="C1850" s="31" t="s">
        <v>13139</v>
      </c>
      <c r="D1850" s="31" t="s">
        <v>9344</v>
      </c>
      <c r="E1850" s="31" t="s">
        <v>37</v>
      </c>
      <c r="F1850" s="31"/>
      <c r="G1850" s="31"/>
      <c r="H1850" s="32">
        <v>60</v>
      </c>
      <c r="I1850" s="31" t="s">
        <v>9382</v>
      </c>
      <c r="J1850" s="31" t="s">
        <v>3801</v>
      </c>
      <c r="K1850" s="31" t="s">
        <v>10757</v>
      </c>
      <c r="L1850" s="33" t="b">
        <v>0</v>
      </c>
      <c r="M1850" s="34">
        <v>44779.673091053199</v>
      </c>
      <c r="N1850" s="31" t="s">
        <v>39</v>
      </c>
      <c r="O1850" s="1" t="s">
        <v>14352</v>
      </c>
    </row>
    <row r="1851" spans="1:15" x14ac:dyDescent="0.25">
      <c r="A1851" s="31" t="s">
        <v>13140</v>
      </c>
      <c r="B1851" s="31" t="s">
        <v>9389</v>
      </c>
      <c r="C1851" s="31" t="s">
        <v>13141</v>
      </c>
      <c r="D1851" s="31" t="s">
        <v>9348</v>
      </c>
      <c r="E1851" s="31"/>
      <c r="F1851" s="31"/>
      <c r="G1851" s="31"/>
      <c r="H1851" s="32"/>
      <c r="I1851" s="31" t="s">
        <v>9399</v>
      </c>
      <c r="J1851" s="31" t="s">
        <v>3598</v>
      </c>
      <c r="K1851" s="31" t="s">
        <v>9913</v>
      </c>
      <c r="L1851" s="33" t="b">
        <v>0</v>
      </c>
      <c r="M1851" s="34">
        <v>44886.456667129598</v>
      </c>
      <c r="N1851" s="31" t="s">
        <v>9369</v>
      </c>
      <c r="O1851" s="1" t="s">
        <v>4383</v>
      </c>
    </row>
    <row r="1852" spans="1:15" x14ac:dyDescent="0.25">
      <c r="A1852" s="31" t="s">
        <v>13142</v>
      </c>
      <c r="B1852" s="31" t="s">
        <v>13143</v>
      </c>
      <c r="C1852" s="31" t="s">
        <v>7945</v>
      </c>
      <c r="D1852" s="31" t="s">
        <v>9344</v>
      </c>
      <c r="E1852" s="31" t="s">
        <v>37</v>
      </c>
      <c r="F1852" s="31"/>
      <c r="G1852" s="31"/>
      <c r="H1852" s="32">
        <v>60</v>
      </c>
      <c r="I1852" s="31" t="s">
        <v>9382</v>
      </c>
      <c r="J1852" s="31" t="s">
        <v>3801</v>
      </c>
      <c r="K1852" s="31" t="s">
        <v>10757</v>
      </c>
      <c r="L1852" s="33" t="b">
        <v>0</v>
      </c>
      <c r="M1852" s="34">
        <v>44779.597266122699</v>
      </c>
      <c r="N1852" s="31" t="s">
        <v>39</v>
      </c>
      <c r="O1852" s="1" t="s">
        <v>7943</v>
      </c>
    </row>
    <row r="1853" spans="1:15" x14ac:dyDescent="0.25">
      <c r="A1853" s="31" t="s">
        <v>13144</v>
      </c>
      <c r="B1853" s="31" t="s">
        <v>9971</v>
      </c>
      <c r="C1853" s="31" t="s">
        <v>13145</v>
      </c>
      <c r="D1853" s="31" t="s">
        <v>9344</v>
      </c>
      <c r="E1853" s="31" t="s">
        <v>37</v>
      </c>
      <c r="F1853" s="31"/>
      <c r="G1853" s="31"/>
      <c r="H1853" s="32">
        <v>60</v>
      </c>
      <c r="I1853" s="31" t="s">
        <v>9361</v>
      </c>
      <c r="J1853" s="31" t="s">
        <v>3801</v>
      </c>
      <c r="K1853" s="31" t="s">
        <v>9387</v>
      </c>
      <c r="L1853" s="33" t="b">
        <v>0</v>
      </c>
      <c r="M1853" s="34">
        <v>44769.4925665509</v>
      </c>
      <c r="N1853" s="31" t="s">
        <v>39</v>
      </c>
      <c r="O1853" s="1" t="s">
        <v>6572</v>
      </c>
    </row>
    <row r="1854" spans="1:15" x14ac:dyDescent="0.25">
      <c r="A1854" s="31" t="s">
        <v>13146</v>
      </c>
      <c r="B1854" s="31" t="s">
        <v>9385</v>
      </c>
      <c r="C1854" s="31" t="s">
        <v>13147</v>
      </c>
      <c r="D1854" s="31" t="s">
        <v>9344</v>
      </c>
      <c r="E1854" s="31" t="s">
        <v>37</v>
      </c>
      <c r="F1854" s="31"/>
      <c r="G1854" s="31"/>
      <c r="H1854" s="32">
        <v>60</v>
      </c>
      <c r="I1854" s="31" t="s">
        <v>9446</v>
      </c>
      <c r="J1854" s="31" t="s">
        <v>3801</v>
      </c>
      <c r="K1854" s="31" t="s">
        <v>9373</v>
      </c>
      <c r="L1854" s="33" t="b">
        <v>0</v>
      </c>
      <c r="M1854" s="34">
        <v>44770.421706446803</v>
      </c>
      <c r="N1854" s="31" t="s">
        <v>39</v>
      </c>
      <c r="O1854" s="1" t="s">
        <v>14353</v>
      </c>
    </row>
    <row r="1855" spans="1:15" x14ac:dyDescent="0.25">
      <c r="A1855" s="31" t="s">
        <v>13148</v>
      </c>
      <c r="B1855" s="31" t="s">
        <v>9385</v>
      </c>
      <c r="C1855" s="31" t="s">
        <v>13149</v>
      </c>
      <c r="D1855" s="31" t="s">
        <v>9344</v>
      </c>
      <c r="E1855" s="31" t="s">
        <v>37</v>
      </c>
      <c r="F1855" s="31"/>
      <c r="G1855" s="31"/>
      <c r="H1855" s="32">
        <v>60</v>
      </c>
      <c r="I1855" s="31" t="s">
        <v>9446</v>
      </c>
      <c r="J1855" s="31" t="s">
        <v>3801</v>
      </c>
      <c r="K1855" s="31" t="s">
        <v>9373</v>
      </c>
      <c r="L1855" s="33" t="b">
        <v>0</v>
      </c>
      <c r="M1855" s="34">
        <v>44799.3826338773</v>
      </c>
      <c r="N1855" s="31" t="s">
        <v>39</v>
      </c>
      <c r="O1855" s="1" t="s">
        <v>4314</v>
      </c>
    </row>
    <row r="1856" spans="1:15" x14ac:dyDescent="0.25">
      <c r="A1856" s="31" t="s">
        <v>13150</v>
      </c>
      <c r="B1856" s="31" t="s">
        <v>9385</v>
      </c>
      <c r="C1856" s="31" t="s">
        <v>13151</v>
      </c>
      <c r="D1856" s="31" t="s">
        <v>9344</v>
      </c>
      <c r="E1856" s="31" t="s">
        <v>37</v>
      </c>
      <c r="F1856" s="31"/>
      <c r="G1856" s="31"/>
      <c r="H1856" s="32">
        <v>60</v>
      </c>
      <c r="I1856" s="31" t="s">
        <v>9446</v>
      </c>
      <c r="J1856" s="31" t="s">
        <v>3801</v>
      </c>
      <c r="K1856" s="31" t="s">
        <v>9373</v>
      </c>
      <c r="L1856" s="33" t="b">
        <v>0</v>
      </c>
      <c r="M1856" s="34">
        <v>44828.6882469907</v>
      </c>
      <c r="N1856" s="31" t="s">
        <v>39</v>
      </c>
      <c r="O1856" s="1" t="s">
        <v>14354</v>
      </c>
    </row>
    <row r="1857" spans="1:15" x14ac:dyDescent="0.25">
      <c r="A1857" s="31" t="s">
        <v>13152</v>
      </c>
      <c r="B1857" s="31" t="s">
        <v>9385</v>
      </c>
      <c r="C1857" s="31" t="s">
        <v>13153</v>
      </c>
      <c r="D1857" s="31" t="s">
        <v>9344</v>
      </c>
      <c r="E1857" s="31" t="s">
        <v>37</v>
      </c>
      <c r="F1857" s="31"/>
      <c r="G1857" s="31"/>
      <c r="H1857" s="32">
        <v>60</v>
      </c>
      <c r="I1857" s="31" t="s">
        <v>9377</v>
      </c>
      <c r="J1857" s="31" t="s">
        <v>3801</v>
      </c>
      <c r="K1857" s="31" t="s">
        <v>9450</v>
      </c>
      <c r="L1857" s="33" t="b">
        <v>0</v>
      </c>
      <c r="M1857" s="34">
        <v>44841.581328205997</v>
      </c>
      <c r="N1857" s="31" t="s">
        <v>39</v>
      </c>
      <c r="O1857" s="1" t="s">
        <v>6112</v>
      </c>
    </row>
    <row r="1858" spans="1:15" x14ac:dyDescent="0.25">
      <c r="A1858" s="31" t="s">
        <v>13154</v>
      </c>
      <c r="B1858" s="31" t="s">
        <v>9394</v>
      </c>
      <c r="C1858" s="31" t="s">
        <v>13155</v>
      </c>
      <c r="D1858" s="31" t="s">
        <v>9348</v>
      </c>
      <c r="E1858" s="31"/>
      <c r="F1858" s="31"/>
      <c r="G1858" s="31"/>
      <c r="H1858" s="32"/>
      <c r="I1858" s="31" t="s">
        <v>9399</v>
      </c>
      <c r="J1858" s="31" t="s">
        <v>3598</v>
      </c>
      <c r="K1858" s="31" t="s">
        <v>10198</v>
      </c>
      <c r="L1858" s="33" t="b">
        <v>0</v>
      </c>
      <c r="M1858" s="34">
        <v>44784.433890393499</v>
      </c>
      <c r="N1858" s="31" t="s">
        <v>9369</v>
      </c>
      <c r="O1858" s="1" t="s">
        <v>14355</v>
      </c>
    </row>
    <row r="1859" spans="1:15" x14ac:dyDescent="0.25">
      <c r="A1859" s="31" t="s">
        <v>13156</v>
      </c>
      <c r="B1859" s="31" t="s">
        <v>9394</v>
      </c>
      <c r="C1859" s="31" t="s">
        <v>13157</v>
      </c>
      <c r="D1859" s="31" t="s">
        <v>9348</v>
      </c>
      <c r="E1859" s="31"/>
      <c r="F1859" s="31"/>
      <c r="G1859" s="31"/>
      <c r="H1859" s="32"/>
      <c r="I1859" s="31" t="s">
        <v>9391</v>
      </c>
      <c r="J1859" s="31" t="s">
        <v>3598</v>
      </c>
      <c r="K1859" s="31" t="s">
        <v>9443</v>
      </c>
      <c r="L1859" s="33" t="b">
        <v>0</v>
      </c>
      <c r="M1859" s="34">
        <v>44845.5561936343</v>
      </c>
      <c r="N1859" s="31" t="s">
        <v>9369</v>
      </c>
      <c r="O1859" s="1" t="s">
        <v>4620</v>
      </c>
    </row>
    <row r="1860" spans="1:15" x14ac:dyDescent="0.25">
      <c r="A1860" s="31" t="s">
        <v>13158</v>
      </c>
      <c r="B1860" s="31" t="s">
        <v>9394</v>
      </c>
      <c r="C1860" s="31" t="s">
        <v>13159</v>
      </c>
      <c r="D1860" s="31" t="s">
        <v>9348</v>
      </c>
      <c r="E1860" s="31"/>
      <c r="F1860" s="31"/>
      <c r="G1860" s="31"/>
      <c r="H1860" s="32"/>
      <c r="I1860" s="31" t="s">
        <v>9399</v>
      </c>
      <c r="J1860" s="31" t="s">
        <v>3598</v>
      </c>
      <c r="K1860" s="31" t="s">
        <v>10336</v>
      </c>
      <c r="L1860" s="33" t="b">
        <v>0</v>
      </c>
      <c r="M1860" s="34">
        <v>44804.561071145799</v>
      </c>
      <c r="N1860" s="31" t="s">
        <v>9369</v>
      </c>
      <c r="O1860" s="1" t="s">
        <v>8166</v>
      </c>
    </row>
    <row r="1861" spans="1:15" x14ac:dyDescent="0.25">
      <c r="A1861" s="31" t="s">
        <v>13160</v>
      </c>
      <c r="B1861" s="31" t="s">
        <v>9385</v>
      </c>
      <c r="C1861" s="31" t="s">
        <v>13161</v>
      </c>
      <c r="D1861" s="31" t="s">
        <v>9344</v>
      </c>
      <c r="E1861" s="31" t="s">
        <v>37</v>
      </c>
      <c r="F1861" s="31"/>
      <c r="G1861" s="31"/>
      <c r="H1861" s="32">
        <v>60</v>
      </c>
      <c r="I1861" s="31" t="s">
        <v>9361</v>
      </c>
      <c r="J1861" s="31" t="s">
        <v>3801</v>
      </c>
      <c r="K1861" s="31" t="s">
        <v>9387</v>
      </c>
      <c r="L1861" s="33" t="b">
        <v>0</v>
      </c>
      <c r="M1861" s="34">
        <v>44809.718108911999</v>
      </c>
      <c r="N1861" s="31" t="s">
        <v>39</v>
      </c>
      <c r="O1861" s="1" t="s">
        <v>4559</v>
      </c>
    </row>
    <row r="1862" spans="1:15" x14ac:dyDescent="0.25">
      <c r="A1862" s="31" t="s">
        <v>13162</v>
      </c>
      <c r="B1862" s="31" t="s">
        <v>9385</v>
      </c>
      <c r="C1862" s="31" t="s">
        <v>13163</v>
      </c>
      <c r="D1862" s="31" t="s">
        <v>9344</v>
      </c>
      <c r="E1862" s="31" t="s">
        <v>37</v>
      </c>
      <c r="F1862" s="31"/>
      <c r="G1862" s="31"/>
      <c r="H1862" s="32">
        <v>60</v>
      </c>
      <c r="I1862" s="31" t="s">
        <v>9361</v>
      </c>
      <c r="J1862" s="31" t="s">
        <v>3801</v>
      </c>
      <c r="K1862" s="31" t="s">
        <v>9387</v>
      </c>
      <c r="L1862" s="33" t="b">
        <v>0</v>
      </c>
      <c r="M1862" s="34">
        <v>44779.678104479201</v>
      </c>
      <c r="N1862" s="31" t="s">
        <v>39</v>
      </c>
      <c r="O1862" s="1" t="s">
        <v>7239</v>
      </c>
    </row>
    <row r="1863" spans="1:15" x14ac:dyDescent="0.25">
      <c r="A1863" s="31" t="s">
        <v>13164</v>
      </c>
      <c r="B1863" s="31" t="s">
        <v>9394</v>
      </c>
      <c r="C1863" s="31" t="s">
        <v>13165</v>
      </c>
      <c r="D1863" s="31" t="s">
        <v>9348</v>
      </c>
      <c r="E1863" s="31"/>
      <c r="F1863" s="31"/>
      <c r="G1863" s="31"/>
      <c r="H1863" s="32"/>
      <c r="I1863" s="31" t="s">
        <v>9391</v>
      </c>
      <c r="J1863" s="31" t="s">
        <v>3598</v>
      </c>
      <c r="K1863" s="31" t="s">
        <v>9392</v>
      </c>
      <c r="L1863" s="33" t="b">
        <v>0</v>
      </c>
      <c r="M1863" s="34">
        <v>44812.730288078703</v>
      </c>
      <c r="N1863" s="31" t="s">
        <v>9369</v>
      </c>
      <c r="O1863" s="1" t="s">
        <v>6371</v>
      </c>
    </row>
    <row r="1864" spans="1:15" x14ac:dyDescent="0.25">
      <c r="A1864" s="31" t="s">
        <v>13166</v>
      </c>
      <c r="B1864" s="31" t="s">
        <v>9389</v>
      </c>
      <c r="C1864" s="31" t="s">
        <v>13167</v>
      </c>
      <c r="D1864" s="31" t="s">
        <v>9348</v>
      </c>
      <c r="E1864" s="31"/>
      <c r="F1864" s="31"/>
      <c r="G1864" s="31"/>
      <c r="H1864" s="32"/>
      <c r="I1864" s="31" t="s">
        <v>9399</v>
      </c>
      <c r="J1864" s="31" t="s">
        <v>3598</v>
      </c>
      <c r="K1864" s="31" t="s">
        <v>10342</v>
      </c>
      <c r="L1864" s="33" t="b">
        <v>0</v>
      </c>
      <c r="M1864" s="34">
        <v>44797.353406134302</v>
      </c>
      <c r="N1864" s="31" t="s">
        <v>9369</v>
      </c>
      <c r="O1864" s="1" t="s">
        <v>14356</v>
      </c>
    </row>
    <row r="1865" spans="1:15" x14ac:dyDescent="0.25">
      <c r="A1865" s="31" t="s">
        <v>13168</v>
      </c>
      <c r="B1865" s="31" t="s">
        <v>9971</v>
      </c>
      <c r="C1865" s="31" t="s">
        <v>13169</v>
      </c>
      <c r="D1865" s="31" t="s">
        <v>9344</v>
      </c>
      <c r="E1865" s="31" t="s">
        <v>37</v>
      </c>
      <c r="F1865" s="31"/>
      <c r="G1865" s="31"/>
      <c r="H1865" s="32">
        <v>60</v>
      </c>
      <c r="I1865" s="31" t="s">
        <v>9377</v>
      </c>
      <c r="J1865" s="31" t="s">
        <v>3801</v>
      </c>
      <c r="K1865" s="31" t="s">
        <v>9450</v>
      </c>
      <c r="L1865" s="33" t="b">
        <v>0</v>
      </c>
      <c r="M1865" s="34">
        <v>44811.695881597203</v>
      </c>
      <c r="N1865" s="31" t="s">
        <v>39</v>
      </c>
      <c r="O1865" s="1" t="s">
        <v>5224</v>
      </c>
    </row>
    <row r="1866" spans="1:15" x14ac:dyDescent="0.25">
      <c r="A1866" s="31" t="s">
        <v>13170</v>
      </c>
      <c r="B1866" s="31" t="s">
        <v>9385</v>
      </c>
      <c r="C1866" s="31" t="s">
        <v>13171</v>
      </c>
      <c r="D1866" s="31" t="s">
        <v>9344</v>
      </c>
      <c r="E1866" s="31" t="s">
        <v>37</v>
      </c>
      <c r="F1866" s="31"/>
      <c r="G1866" s="31"/>
      <c r="H1866" s="32">
        <v>60</v>
      </c>
      <c r="I1866" s="31" t="s">
        <v>9382</v>
      </c>
      <c r="J1866" s="31" t="s">
        <v>3801</v>
      </c>
      <c r="K1866" s="31" t="s">
        <v>9841</v>
      </c>
      <c r="L1866" s="33" t="b">
        <v>0</v>
      </c>
      <c r="M1866" s="34">
        <v>44804.393452662</v>
      </c>
      <c r="N1866" s="31" t="s">
        <v>39</v>
      </c>
      <c r="O1866" s="1" t="s">
        <v>6634</v>
      </c>
    </row>
    <row r="1867" spans="1:15" x14ac:dyDescent="0.25">
      <c r="A1867" s="31" t="s">
        <v>13172</v>
      </c>
      <c r="B1867" s="31" t="s">
        <v>9385</v>
      </c>
      <c r="C1867" s="31" t="s">
        <v>13173</v>
      </c>
      <c r="D1867" s="31" t="s">
        <v>9344</v>
      </c>
      <c r="E1867" s="31" t="s">
        <v>37</v>
      </c>
      <c r="F1867" s="31"/>
      <c r="G1867" s="31"/>
      <c r="H1867" s="32">
        <v>60</v>
      </c>
      <c r="I1867" s="31" t="s">
        <v>9377</v>
      </c>
      <c r="J1867" s="31" t="s">
        <v>3801</v>
      </c>
      <c r="K1867" s="31" t="s">
        <v>9450</v>
      </c>
      <c r="L1867" s="33" t="b">
        <v>0</v>
      </c>
      <c r="M1867" s="34">
        <v>44841.579592094902</v>
      </c>
      <c r="N1867" s="31" t="s">
        <v>39</v>
      </c>
      <c r="O1867" s="1" t="s">
        <v>5350</v>
      </c>
    </row>
    <row r="1868" spans="1:15" x14ac:dyDescent="0.25">
      <c r="A1868" s="31" t="s">
        <v>13174</v>
      </c>
      <c r="B1868" s="31" t="s">
        <v>9389</v>
      </c>
      <c r="C1868" s="31" t="s">
        <v>13175</v>
      </c>
      <c r="D1868" s="31" t="s">
        <v>9348</v>
      </c>
      <c r="E1868" s="31"/>
      <c r="F1868" s="31"/>
      <c r="G1868" s="31"/>
      <c r="H1868" s="32"/>
      <c r="I1868" s="31" t="s">
        <v>9405</v>
      </c>
      <c r="J1868" s="31" t="s">
        <v>3598</v>
      </c>
      <c r="K1868" s="31" t="s">
        <v>10185</v>
      </c>
      <c r="L1868" s="33" t="b">
        <v>0</v>
      </c>
      <c r="M1868" s="34">
        <v>44804.401797835701</v>
      </c>
      <c r="N1868" s="31" t="s">
        <v>9369</v>
      </c>
      <c r="O1868" s="1" t="s">
        <v>4521</v>
      </c>
    </row>
    <row r="1869" spans="1:15" x14ac:dyDescent="0.25">
      <c r="A1869" s="31" t="s">
        <v>13176</v>
      </c>
      <c r="B1869" s="31" t="s">
        <v>9394</v>
      </c>
      <c r="C1869" s="31" t="s">
        <v>13177</v>
      </c>
      <c r="D1869" s="31" t="s">
        <v>9348</v>
      </c>
      <c r="E1869" s="31"/>
      <c r="F1869" s="31"/>
      <c r="G1869" s="31"/>
      <c r="H1869" s="32"/>
      <c r="I1869" s="31" t="s">
        <v>9399</v>
      </c>
      <c r="J1869" s="31" t="s">
        <v>3598</v>
      </c>
      <c r="K1869" s="31" t="s">
        <v>12283</v>
      </c>
      <c r="L1869" s="33" t="b">
        <v>0</v>
      </c>
      <c r="M1869" s="34">
        <v>44812.6472748495</v>
      </c>
      <c r="N1869" s="31" t="s">
        <v>9369</v>
      </c>
      <c r="O1869" s="1" t="s">
        <v>6393</v>
      </c>
    </row>
    <row r="1870" spans="1:15" x14ac:dyDescent="0.25">
      <c r="A1870" s="31" t="s">
        <v>13178</v>
      </c>
      <c r="B1870" s="31" t="s">
        <v>9394</v>
      </c>
      <c r="C1870" s="31" t="s">
        <v>13179</v>
      </c>
      <c r="D1870" s="31" t="s">
        <v>9348</v>
      </c>
      <c r="E1870" s="31"/>
      <c r="F1870" s="31"/>
      <c r="G1870" s="31"/>
      <c r="H1870" s="32"/>
      <c r="I1870" s="31" t="s">
        <v>9405</v>
      </c>
      <c r="J1870" s="31" t="s">
        <v>3598</v>
      </c>
      <c r="K1870" s="31" t="s">
        <v>9529</v>
      </c>
      <c r="L1870" s="33" t="b">
        <v>0</v>
      </c>
      <c r="M1870" s="34">
        <v>44838.4200544329</v>
      </c>
      <c r="N1870" s="31" t="s">
        <v>9369</v>
      </c>
      <c r="O1870" s="1" t="s">
        <v>4530</v>
      </c>
    </row>
    <row r="1871" spans="1:15" x14ac:dyDescent="0.25">
      <c r="A1871" s="31" t="s">
        <v>13180</v>
      </c>
      <c r="B1871" s="31" t="s">
        <v>9971</v>
      </c>
      <c r="C1871" s="31" t="s">
        <v>13181</v>
      </c>
      <c r="D1871" s="31" t="s">
        <v>9344</v>
      </c>
      <c r="E1871" s="31" t="s">
        <v>37</v>
      </c>
      <c r="F1871" s="31"/>
      <c r="G1871" s="31"/>
      <c r="H1871" s="32">
        <v>60</v>
      </c>
      <c r="I1871" s="31" t="s">
        <v>9446</v>
      </c>
      <c r="J1871" s="31" t="s">
        <v>3801</v>
      </c>
      <c r="K1871" s="31" t="s">
        <v>9516</v>
      </c>
      <c r="L1871" s="33" t="b">
        <v>0</v>
      </c>
      <c r="M1871" s="34">
        <v>44886.440154085598</v>
      </c>
      <c r="N1871" s="31" t="s">
        <v>39</v>
      </c>
      <c r="O1871" s="1" t="s">
        <v>5786</v>
      </c>
    </row>
    <row r="1872" spans="1:15" x14ac:dyDescent="0.25">
      <c r="A1872" s="31" t="s">
        <v>13182</v>
      </c>
      <c r="B1872" s="31" t="s">
        <v>9385</v>
      </c>
      <c r="C1872" s="31" t="s">
        <v>13183</v>
      </c>
      <c r="D1872" s="31" t="s">
        <v>9344</v>
      </c>
      <c r="E1872" s="31" t="s">
        <v>37</v>
      </c>
      <c r="F1872" s="31"/>
      <c r="G1872" s="31"/>
      <c r="H1872" s="32">
        <v>60</v>
      </c>
      <c r="I1872" s="31" t="s">
        <v>9446</v>
      </c>
      <c r="J1872" s="31" t="s">
        <v>3801</v>
      </c>
      <c r="K1872" s="31" t="s">
        <v>9373</v>
      </c>
      <c r="L1872" s="33" t="b">
        <v>0</v>
      </c>
      <c r="M1872" s="34">
        <v>44804.3914496875</v>
      </c>
      <c r="N1872" s="31" t="s">
        <v>39</v>
      </c>
      <c r="O1872" s="1" t="s">
        <v>6205</v>
      </c>
    </row>
    <row r="1873" spans="1:15" x14ac:dyDescent="0.25">
      <c r="A1873" s="31" t="s">
        <v>13184</v>
      </c>
      <c r="B1873" s="31" t="s">
        <v>9385</v>
      </c>
      <c r="C1873" s="31" t="s">
        <v>13185</v>
      </c>
      <c r="D1873" s="31" t="s">
        <v>9344</v>
      </c>
      <c r="E1873" s="31" t="s">
        <v>37</v>
      </c>
      <c r="F1873" s="31"/>
      <c r="G1873" s="31"/>
      <c r="H1873" s="32">
        <v>60</v>
      </c>
      <c r="I1873" s="31" t="s">
        <v>9361</v>
      </c>
      <c r="J1873" s="31" t="s">
        <v>3801</v>
      </c>
      <c r="K1873" s="31" t="s">
        <v>9387</v>
      </c>
      <c r="L1873" s="33" t="b">
        <v>0</v>
      </c>
      <c r="M1873" s="34">
        <v>44855.613533483804</v>
      </c>
      <c r="N1873" s="31" t="s">
        <v>39</v>
      </c>
      <c r="O1873" s="1" t="s">
        <v>6217</v>
      </c>
    </row>
    <row r="1874" spans="1:15" x14ac:dyDescent="0.25">
      <c r="A1874" s="31" t="s">
        <v>13186</v>
      </c>
      <c r="B1874" s="31" t="s">
        <v>9389</v>
      </c>
      <c r="C1874" s="31" t="s">
        <v>13187</v>
      </c>
      <c r="D1874" s="31" t="s">
        <v>9348</v>
      </c>
      <c r="E1874" s="31"/>
      <c r="F1874" s="31"/>
      <c r="G1874" s="31"/>
      <c r="H1874" s="32"/>
      <c r="I1874" s="31" t="s">
        <v>9399</v>
      </c>
      <c r="J1874" s="31" t="s">
        <v>3598</v>
      </c>
      <c r="K1874" s="31" t="s">
        <v>10366</v>
      </c>
      <c r="L1874" s="33" t="b">
        <v>0</v>
      </c>
      <c r="M1874" s="34">
        <v>44838.353851157401</v>
      </c>
      <c r="N1874" s="31" t="s">
        <v>9369</v>
      </c>
      <c r="O1874" s="1" t="s">
        <v>4595</v>
      </c>
    </row>
    <row r="1875" spans="1:15" x14ac:dyDescent="0.25">
      <c r="A1875" s="31" t="s">
        <v>13188</v>
      </c>
      <c r="B1875" s="31" t="s">
        <v>9389</v>
      </c>
      <c r="C1875" s="31" t="s">
        <v>13189</v>
      </c>
      <c r="D1875" s="31" t="s">
        <v>9348</v>
      </c>
      <c r="E1875" s="31"/>
      <c r="F1875" s="31"/>
      <c r="G1875" s="31"/>
      <c r="H1875" s="32"/>
      <c r="I1875" s="31" t="s">
        <v>9391</v>
      </c>
      <c r="J1875" s="31" t="s">
        <v>3598</v>
      </c>
      <c r="K1875" s="31" t="s">
        <v>9435</v>
      </c>
      <c r="L1875" s="33" t="b">
        <v>0</v>
      </c>
      <c r="M1875" s="34">
        <v>44887.726741516199</v>
      </c>
      <c r="N1875" s="31" t="s">
        <v>9369</v>
      </c>
      <c r="O1875" s="1" t="s">
        <v>6337</v>
      </c>
    </row>
    <row r="1876" spans="1:15" x14ac:dyDescent="0.25">
      <c r="A1876" s="31" t="s">
        <v>13190</v>
      </c>
      <c r="B1876" s="31" t="s">
        <v>9394</v>
      </c>
      <c r="C1876" s="31" t="s">
        <v>13191</v>
      </c>
      <c r="D1876" s="31" t="s">
        <v>9348</v>
      </c>
      <c r="E1876" s="31"/>
      <c r="F1876" s="31"/>
      <c r="G1876" s="31"/>
      <c r="H1876" s="32"/>
      <c r="I1876" s="31" t="s">
        <v>9399</v>
      </c>
      <c r="J1876" s="31" t="s">
        <v>3598</v>
      </c>
      <c r="K1876" s="31" t="s">
        <v>12283</v>
      </c>
      <c r="L1876" s="33" t="b">
        <v>0</v>
      </c>
      <c r="M1876" s="34">
        <v>44838.354703009303</v>
      </c>
      <c r="N1876" s="31" t="s">
        <v>9369</v>
      </c>
      <c r="O1876" s="1" t="s">
        <v>14357</v>
      </c>
    </row>
    <row r="1877" spans="1:15" x14ac:dyDescent="0.25">
      <c r="A1877" s="31" t="s">
        <v>13192</v>
      </c>
      <c r="B1877" s="31" t="s">
        <v>9385</v>
      </c>
      <c r="C1877" s="31" t="s">
        <v>13193</v>
      </c>
      <c r="D1877" s="31" t="s">
        <v>9344</v>
      </c>
      <c r="E1877" s="31" t="s">
        <v>37</v>
      </c>
      <c r="F1877" s="31"/>
      <c r="G1877" s="31"/>
      <c r="H1877" s="32">
        <v>60</v>
      </c>
      <c r="I1877" s="31" t="s">
        <v>9446</v>
      </c>
      <c r="J1877" s="31" t="s">
        <v>3801</v>
      </c>
      <c r="K1877" s="31" t="s">
        <v>9516</v>
      </c>
      <c r="L1877" s="33" t="b">
        <v>0</v>
      </c>
      <c r="M1877" s="34">
        <v>44809.718618669001</v>
      </c>
      <c r="N1877" s="31" t="s">
        <v>39</v>
      </c>
      <c r="O1877" s="1" t="s">
        <v>14358</v>
      </c>
    </row>
    <row r="1878" spans="1:15" x14ac:dyDescent="0.25">
      <c r="A1878" s="31" t="s">
        <v>13194</v>
      </c>
      <c r="B1878" s="31" t="s">
        <v>9971</v>
      </c>
      <c r="C1878" s="31" t="s">
        <v>13195</v>
      </c>
      <c r="D1878" s="31" t="s">
        <v>9344</v>
      </c>
      <c r="E1878" s="31" t="s">
        <v>37</v>
      </c>
      <c r="F1878" s="31"/>
      <c r="G1878" s="31"/>
      <c r="H1878" s="32">
        <v>60</v>
      </c>
      <c r="I1878" s="31" t="s">
        <v>9377</v>
      </c>
      <c r="J1878" s="31" t="s">
        <v>3801</v>
      </c>
      <c r="K1878" s="31" t="s">
        <v>9378</v>
      </c>
      <c r="L1878" s="33" t="b">
        <v>0</v>
      </c>
      <c r="M1878" s="34">
        <v>44827.650781249999</v>
      </c>
      <c r="N1878" s="31" t="s">
        <v>39</v>
      </c>
      <c r="O1878" s="1" t="s">
        <v>6421</v>
      </c>
    </row>
    <row r="1879" spans="1:15" x14ac:dyDescent="0.25">
      <c r="A1879" s="31" t="s">
        <v>13196</v>
      </c>
      <c r="B1879" s="31" t="s">
        <v>9394</v>
      </c>
      <c r="C1879" s="31" t="s">
        <v>13197</v>
      </c>
      <c r="D1879" s="31" t="s">
        <v>9348</v>
      </c>
      <c r="E1879" s="31"/>
      <c r="F1879" s="31"/>
      <c r="G1879" s="31"/>
      <c r="H1879" s="32"/>
      <c r="I1879" s="31" t="s">
        <v>9405</v>
      </c>
      <c r="J1879" s="31" t="s">
        <v>3598</v>
      </c>
      <c r="K1879" s="31" t="s">
        <v>9529</v>
      </c>
      <c r="L1879" s="33" t="b">
        <v>0</v>
      </c>
      <c r="M1879" s="34">
        <v>44849.584898807901</v>
      </c>
      <c r="N1879" s="31" t="s">
        <v>9369</v>
      </c>
      <c r="O1879" s="1" t="s">
        <v>6900</v>
      </c>
    </row>
    <row r="1880" spans="1:15" x14ac:dyDescent="0.25">
      <c r="A1880" s="31" t="s">
        <v>13198</v>
      </c>
      <c r="B1880" s="31" t="s">
        <v>9389</v>
      </c>
      <c r="C1880" s="31" t="s">
        <v>13199</v>
      </c>
      <c r="D1880" s="31" t="s">
        <v>9348</v>
      </c>
      <c r="E1880" s="31"/>
      <c r="F1880" s="31"/>
      <c r="G1880" s="31"/>
      <c r="H1880" s="32"/>
      <c r="I1880" s="31" t="s">
        <v>9391</v>
      </c>
      <c r="J1880" s="31" t="s">
        <v>3598</v>
      </c>
      <c r="K1880" s="31" t="s">
        <v>9392</v>
      </c>
      <c r="L1880" s="33" t="b">
        <v>0</v>
      </c>
      <c r="M1880" s="34">
        <v>44707.6553893171</v>
      </c>
      <c r="N1880" s="31" t="s">
        <v>9369</v>
      </c>
      <c r="O1880" s="1" t="s">
        <v>6128</v>
      </c>
    </row>
    <row r="1881" spans="1:15" x14ac:dyDescent="0.25">
      <c r="A1881" s="31" t="s">
        <v>13200</v>
      </c>
      <c r="B1881" s="31" t="s">
        <v>9410</v>
      </c>
      <c r="C1881" s="31" t="s">
        <v>13201</v>
      </c>
      <c r="D1881" s="31" t="s">
        <v>9348</v>
      </c>
      <c r="E1881" s="31"/>
      <c r="F1881" s="31"/>
      <c r="G1881" s="31"/>
      <c r="H1881" s="32"/>
      <c r="I1881" s="31" t="s">
        <v>9405</v>
      </c>
      <c r="J1881" s="31" t="s">
        <v>3598</v>
      </c>
      <c r="K1881" s="31" t="s">
        <v>9406</v>
      </c>
      <c r="L1881" s="33" t="b">
        <v>0</v>
      </c>
      <c r="M1881" s="34">
        <v>44890.700340891199</v>
      </c>
      <c r="N1881" s="31" t="s">
        <v>9369</v>
      </c>
      <c r="O1881" s="1" t="s">
        <v>14359</v>
      </c>
    </row>
    <row r="1882" spans="1:15" x14ac:dyDescent="0.25">
      <c r="A1882" s="31" t="s">
        <v>13202</v>
      </c>
      <c r="B1882" s="31" t="s">
        <v>9394</v>
      </c>
      <c r="C1882" s="31" t="s">
        <v>13203</v>
      </c>
      <c r="D1882" s="31" t="s">
        <v>9348</v>
      </c>
      <c r="E1882" s="31"/>
      <c r="F1882" s="31"/>
      <c r="G1882" s="31"/>
      <c r="H1882" s="32"/>
      <c r="I1882" s="31" t="s">
        <v>9399</v>
      </c>
      <c r="J1882" s="31" t="s">
        <v>3598</v>
      </c>
      <c r="K1882" s="31" t="s">
        <v>9400</v>
      </c>
      <c r="L1882" s="33" t="b">
        <v>0</v>
      </c>
      <c r="M1882" s="34">
        <v>44838.420618136603</v>
      </c>
      <c r="N1882" s="31" t="s">
        <v>9369</v>
      </c>
      <c r="O1882" s="1" t="s">
        <v>14360</v>
      </c>
    </row>
    <row r="1883" spans="1:15" x14ac:dyDescent="0.25">
      <c r="A1883" s="31" t="s">
        <v>13204</v>
      </c>
      <c r="B1883" s="31" t="s">
        <v>9385</v>
      </c>
      <c r="C1883" s="31" t="s">
        <v>13205</v>
      </c>
      <c r="D1883" s="31" t="s">
        <v>9344</v>
      </c>
      <c r="E1883" s="31" t="s">
        <v>37</v>
      </c>
      <c r="F1883" s="31"/>
      <c r="G1883" s="31"/>
      <c r="H1883" s="32">
        <v>60</v>
      </c>
      <c r="I1883" s="31" t="s">
        <v>9382</v>
      </c>
      <c r="J1883" s="31" t="s">
        <v>3801</v>
      </c>
      <c r="K1883" s="31" t="s">
        <v>10122</v>
      </c>
      <c r="L1883" s="33" t="b">
        <v>0</v>
      </c>
      <c r="M1883" s="34">
        <v>44827.656112349498</v>
      </c>
      <c r="N1883" s="31" t="s">
        <v>39</v>
      </c>
      <c r="O1883" s="1" t="s">
        <v>5849</v>
      </c>
    </row>
    <row r="1884" spans="1:15" x14ac:dyDescent="0.25">
      <c r="A1884" s="31" t="s">
        <v>13206</v>
      </c>
      <c r="B1884" s="31" t="s">
        <v>13207</v>
      </c>
      <c r="C1884" s="31" t="s">
        <v>13208</v>
      </c>
      <c r="D1884" s="31" t="s">
        <v>9344</v>
      </c>
      <c r="E1884" s="31" t="s">
        <v>37</v>
      </c>
      <c r="F1884" s="31"/>
      <c r="G1884" s="31"/>
      <c r="H1884" s="32">
        <v>60</v>
      </c>
      <c r="I1884" s="31" t="s">
        <v>9446</v>
      </c>
      <c r="J1884" s="31" t="s">
        <v>3801</v>
      </c>
      <c r="K1884" s="31" t="s">
        <v>9373</v>
      </c>
      <c r="L1884" s="33" t="b">
        <v>0</v>
      </c>
      <c r="M1884" s="34">
        <v>44827.655112465298</v>
      </c>
      <c r="N1884" s="31" t="s">
        <v>39</v>
      </c>
      <c r="O1884" s="1" t="s">
        <v>5538</v>
      </c>
    </row>
    <row r="1885" spans="1:15" x14ac:dyDescent="0.25">
      <c r="A1885" s="31" t="s">
        <v>13209</v>
      </c>
      <c r="B1885" s="31" t="s">
        <v>9389</v>
      </c>
      <c r="C1885" s="31" t="s">
        <v>13210</v>
      </c>
      <c r="D1885" s="31" t="s">
        <v>9348</v>
      </c>
      <c r="E1885" s="31"/>
      <c r="F1885" s="31"/>
      <c r="G1885" s="31"/>
      <c r="H1885" s="32"/>
      <c r="I1885" s="31" t="s">
        <v>9391</v>
      </c>
      <c r="J1885" s="31" t="s">
        <v>3598</v>
      </c>
      <c r="K1885" s="31" t="s">
        <v>9392</v>
      </c>
      <c r="L1885" s="33" t="b">
        <v>0</v>
      </c>
      <c r="M1885" s="34">
        <v>44866.5447124653</v>
      </c>
      <c r="N1885" s="31" t="s">
        <v>9369</v>
      </c>
      <c r="O1885" s="1" t="s">
        <v>5138</v>
      </c>
    </row>
    <row r="1886" spans="1:15" x14ac:dyDescent="0.25">
      <c r="A1886" s="31" t="s">
        <v>13211</v>
      </c>
      <c r="B1886" s="31" t="s">
        <v>9394</v>
      </c>
      <c r="C1886" s="31" t="s">
        <v>13212</v>
      </c>
      <c r="D1886" s="31" t="s">
        <v>9348</v>
      </c>
      <c r="E1886" s="31"/>
      <c r="F1886" s="31"/>
      <c r="G1886" s="31"/>
      <c r="H1886" s="32"/>
      <c r="I1886" s="31" t="s">
        <v>9399</v>
      </c>
      <c r="J1886" s="31" t="s">
        <v>3598</v>
      </c>
      <c r="K1886" s="31" t="s">
        <v>10198</v>
      </c>
      <c r="L1886" s="33" t="b">
        <v>0</v>
      </c>
      <c r="M1886" s="34">
        <v>44867.573505173597</v>
      </c>
      <c r="N1886" s="31" t="s">
        <v>9369</v>
      </c>
      <c r="O1886" s="1" t="s">
        <v>5976</v>
      </c>
    </row>
    <row r="1887" spans="1:15" x14ac:dyDescent="0.25">
      <c r="A1887" s="31" t="s">
        <v>13213</v>
      </c>
      <c r="B1887" s="31" t="s">
        <v>9389</v>
      </c>
      <c r="C1887" s="31" t="s">
        <v>13214</v>
      </c>
      <c r="D1887" s="31" t="s">
        <v>9348</v>
      </c>
      <c r="E1887" s="31"/>
      <c r="F1887" s="31"/>
      <c r="G1887" s="31"/>
      <c r="H1887" s="32"/>
      <c r="I1887" s="31" t="s">
        <v>9399</v>
      </c>
      <c r="J1887" s="31" t="s">
        <v>3598</v>
      </c>
      <c r="K1887" s="31" t="s">
        <v>10342</v>
      </c>
      <c r="L1887" s="33" t="b">
        <v>0</v>
      </c>
      <c r="M1887" s="34">
        <v>44896.337880555599</v>
      </c>
      <c r="N1887" s="31" t="s">
        <v>9369</v>
      </c>
      <c r="O1887" s="1" t="s">
        <v>4957</v>
      </c>
    </row>
    <row r="1888" spans="1:15" x14ac:dyDescent="0.25">
      <c r="A1888" s="31" t="s">
        <v>13215</v>
      </c>
      <c r="B1888" s="31" t="s">
        <v>9385</v>
      </c>
      <c r="C1888" s="31" t="s">
        <v>13216</v>
      </c>
      <c r="D1888" s="31" t="s">
        <v>9344</v>
      </c>
      <c r="E1888" s="31" t="s">
        <v>37</v>
      </c>
      <c r="F1888" s="31"/>
      <c r="G1888" s="31"/>
      <c r="H1888" s="32">
        <v>60</v>
      </c>
      <c r="I1888" s="31" t="s">
        <v>9382</v>
      </c>
      <c r="J1888" s="31" t="s">
        <v>3801</v>
      </c>
      <c r="K1888" s="31" t="s">
        <v>9841</v>
      </c>
      <c r="L1888" s="33" t="b">
        <v>0</v>
      </c>
      <c r="M1888" s="34">
        <v>44828.696592627297</v>
      </c>
      <c r="N1888" s="31" t="s">
        <v>39</v>
      </c>
      <c r="O1888" s="1" t="s">
        <v>4359</v>
      </c>
    </row>
    <row r="1889" spans="1:15" x14ac:dyDescent="0.25">
      <c r="A1889" s="31" t="s">
        <v>13217</v>
      </c>
      <c r="B1889" s="31" t="s">
        <v>9394</v>
      </c>
      <c r="C1889" s="31" t="s">
        <v>13218</v>
      </c>
      <c r="D1889" s="31" t="s">
        <v>10182</v>
      </c>
      <c r="E1889" s="31"/>
      <c r="F1889" s="31"/>
      <c r="G1889" s="31"/>
      <c r="H1889" s="32"/>
      <c r="I1889" s="31" t="s">
        <v>9405</v>
      </c>
      <c r="J1889" s="31" t="s">
        <v>3598</v>
      </c>
      <c r="K1889" s="31" t="s">
        <v>10420</v>
      </c>
      <c r="L1889" s="33" t="b">
        <v>0</v>
      </c>
      <c r="M1889" s="34">
        <v>44838.419315590298</v>
      </c>
      <c r="N1889" s="31" t="s">
        <v>9369</v>
      </c>
      <c r="O1889" s="1" t="s">
        <v>4238</v>
      </c>
    </row>
    <row r="1890" spans="1:15" x14ac:dyDescent="0.25">
      <c r="A1890" s="31" t="s">
        <v>13219</v>
      </c>
      <c r="B1890" s="31" t="s">
        <v>9385</v>
      </c>
      <c r="C1890" s="31" t="s">
        <v>13220</v>
      </c>
      <c r="D1890" s="31" t="s">
        <v>9344</v>
      </c>
      <c r="E1890" s="31" t="s">
        <v>37</v>
      </c>
      <c r="F1890" s="31"/>
      <c r="G1890" s="31"/>
      <c r="H1890" s="32">
        <v>60</v>
      </c>
      <c r="I1890" s="31" t="s">
        <v>9446</v>
      </c>
      <c r="J1890" s="31" t="s">
        <v>3801</v>
      </c>
      <c r="K1890" s="31" t="s">
        <v>9516</v>
      </c>
      <c r="L1890" s="33" t="b">
        <v>0</v>
      </c>
      <c r="M1890" s="34">
        <v>44879.3380058681</v>
      </c>
      <c r="N1890" s="31" t="s">
        <v>39</v>
      </c>
      <c r="O1890" s="1" t="s">
        <v>7545</v>
      </c>
    </row>
    <row r="1891" spans="1:15" x14ac:dyDescent="0.25">
      <c r="A1891" s="31" t="s">
        <v>13221</v>
      </c>
      <c r="B1891" s="31" t="s">
        <v>9385</v>
      </c>
      <c r="C1891" s="31" t="s">
        <v>13222</v>
      </c>
      <c r="D1891" s="31" t="s">
        <v>9344</v>
      </c>
      <c r="E1891" s="31" t="s">
        <v>37</v>
      </c>
      <c r="F1891" s="31"/>
      <c r="G1891" s="31"/>
      <c r="H1891" s="32">
        <v>60</v>
      </c>
      <c r="I1891" s="31" t="s">
        <v>9382</v>
      </c>
      <c r="J1891" s="31" t="s">
        <v>3801</v>
      </c>
      <c r="K1891" s="31" t="s">
        <v>9841</v>
      </c>
      <c r="L1891" s="33" t="b">
        <v>0</v>
      </c>
      <c r="M1891" s="34">
        <v>44769.5431996181</v>
      </c>
      <c r="N1891" s="31" t="s">
        <v>39</v>
      </c>
      <c r="O1891" s="1" t="s">
        <v>14361</v>
      </c>
    </row>
    <row r="1892" spans="1:15" x14ac:dyDescent="0.25">
      <c r="A1892" s="31" t="s">
        <v>13223</v>
      </c>
      <c r="B1892" s="31" t="s">
        <v>9385</v>
      </c>
      <c r="C1892" s="31" t="s">
        <v>13224</v>
      </c>
      <c r="D1892" s="31" t="s">
        <v>9344</v>
      </c>
      <c r="E1892" s="31" t="s">
        <v>37</v>
      </c>
      <c r="F1892" s="31"/>
      <c r="G1892" s="31"/>
      <c r="H1892" s="32">
        <v>60</v>
      </c>
      <c r="I1892" s="31" t="s">
        <v>9382</v>
      </c>
      <c r="J1892" s="31" t="s">
        <v>3801</v>
      </c>
      <c r="K1892" s="31" t="s">
        <v>9421</v>
      </c>
      <c r="L1892" s="33" t="b">
        <v>0</v>
      </c>
      <c r="M1892" s="34">
        <v>44841.594470949101</v>
      </c>
      <c r="N1892" s="31" t="s">
        <v>39</v>
      </c>
      <c r="O1892" s="1" t="s">
        <v>5648</v>
      </c>
    </row>
    <row r="1893" spans="1:15" x14ac:dyDescent="0.25">
      <c r="A1893" s="31" t="s">
        <v>13225</v>
      </c>
      <c r="B1893" s="31" t="s">
        <v>9389</v>
      </c>
      <c r="C1893" s="31" t="s">
        <v>13226</v>
      </c>
      <c r="D1893" s="31" t="s">
        <v>9348</v>
      </c>
      <c r="E1893" s="31"/>
      <c r="F1893" s="31"/>
      <c r="G1893" s="31"/>
      <c r="H1893" s="32"/>
      <c r="I1893" s="31" t="s">
        <v>9391</v>
      </c>
      <c r="J1893" s="31" t="s">
        <v>3598</v>
      </c>
      <c r="K1893" s="31" t="s">
        <v>10457</v>
      </c>
      <c r="L1893" s="33" t="b">
        <v>0</v>
      </c>
      <c r="M1893" s="34">
        <v>44865.681128009302</v>
      </c>
      <c r="N1893" s="31" t="s">
        <v>9369</v>
      </c>
      <c r="O1893" s="1" t="s">
        <v>14362</v>
      </c>
    </row>
    <row r="1894" spans="1:15" x14ac:dyDescent="0.25">
      <c r="A1894" s="31" t="s">
        <v>13227</v>
      </c>
      <c r="B1894" s="31" t="s">
        <v>9410</v>
      </c>
      <c r="C1894" s="31" t="s">
        <v>13228</v>
      </c>
      <c r="D1894" s="31" t="s">
        <v>9348</v>
      </c>
      <c r="E1894" s="31"/>
      <c r="F1894" s="31"/>
      <c r="G1894" s="31"/>
      <c r="H1894" s="32"/>
      <c r="I1894" s="31" t="s">
        <v>9399</v>
      </c>
      <c r="J1894" s="31" t="s">
        <v>3598</v>
      </c>
      <c r="K1894" s="31" t="s">
        <v>10176</v>
      </c>
      <c r="L1894" s="33" t="b">
        <v>0</v>
      </c>
      <c r="M1894" s="34">
        <v>44887.713334375003</v>
      </c>
      <c r="N1894" s="31" t="s">
        <v>9369</v>
      </c>
      <c r="O1894" s="1" t="s">
        <v>14363</v>
      </c>
    </row>
    <row r="1895" spans="1:15" x14ac:dyDescent="0.25">
      <c r="A1895" s="31" t="s">
        <v>13229</v>
      </c>
      <c r="B1895" s="31" t="s">
        <v>9385</v>
      </c>
      <c r="C1895" s="31" t="s">
        <v>13230</v>
      </c>
      <c r="D1895" s="31" t="s">
        <v>9344</v>
      </c>
      <c r="E1895" s="31" t="s">
        <v>37</v>
      </c>
      <c r="F1895" s="31"/>
      <c r="G1895" s="31"/>
      <c r="H1895" s="32">
        <v>60</v>
      </c>
      <c r="I1895" s="31" t="s">
        <v>9382</v>
      </c>
      <c r="J1895" s="31" t="s">
        <v>3801</v>
      </c>
      <c r="K1895" s="31" t="s">
        <v>10252</v>
      </c>
      <c r="L1895" s="33" t="b">
        <v>0</v>
      </c>
      <c r="M1895" s="34">
        <v>44855.544355705999</v>
      </c>
      <c r="N1895" s="31" t="s">
        <v>39</v>
      </c>
      <c r="O1895" s="1" t="s">
        <v>14364</v>
      </c>
    </row>
    <row r="1896" spans="1:15" x14ac:dyDescent="0.25">
      <c r="A1896" s="31" t="s">
        <v>13231</v>
      </c>
      <c r="B1896" s="31" t="s">
        <v>9410</v>
      </c>
      <c r="C1896" s="31" t="s">
        <v>13232</v>
      </c>
      <c r="D1896" s="31" t="s">
        <v>9348</v>
      </c>
      <c r="E1896" s="31"/>
      <c r="F1896" s="31"/>
      <c r="G1896" s="31"/>
      <c r="H1896" s="32"/>
      <c r="I1896" s="31" t="s">
        <v>9399</v>
      </c>
      <c r="J1896" s="31" t="s">
        <v>3598</v>
      </c>
      <c r="K1896" s="31" t="s">
        <v>10198</v>
      </c>
      <c r="L1896" s="33" t="b">
        <v>0</v>
      </c>
      <c r="M1896" s="34">
        <v>44891.617089849497</v>
      </c>
      <c r="N1896" s="31" t="s">
        <v>9369</v>
      </c>
      <c r="O1896" s="1" t="s">
        <v>4553</v>
      </c>
    </row>
    <row r="1897" spans="1:15" x14ac:dyDescent="0.25">
      <c r="A1897" s="31" t="s">
        <v>13233</v>
      </c>
      <c r="B1897" s="31" t="s">
        <v>9410</v>
      </c>
      <c r="C1897" s="31" t="s">
        <v>13234</v>
      </c>
      <c r="D1897" s="31" t="s">
        <v>9348</v>
      </c>
      <c r="E1897" s="31"/>
      <c r="F1897" s="31"/>
      <c r="G1897" s="31"/>
      <c r="H1897" s="32"/>
      <c r="I1897" s="31" t="s">
        <v>9405</v>
      </c>
      <c r="J1897" s="31" t="s">
        <v>3598</v>
      </c>
      <c r="K1897" s="31" t="s">
        <v>9426</v>
      </c>
      <c r="L1897" s="33" t="b">
        <v>0</v>
      </c>
      <c r="M1897" s="34">
        <v>44886.454570023103</v>
      </c>
      <c r="N1897" s="31" t="s">
        <v>9369</v>
      </c>
      <c r="O1897" s="1" t="s">
        <v>14365</v>
      </c>
    </row>
    <row r="1898" spans="1:15" x14ac:dyDescent="0.25">
      <c r="A1898" s="31" t="s">
        <v>13235</v>
      </c>
      <c r="B1898" s="31" t="s">
        <v>9389</v>
      </c>
      <c r="C1898" s="31" t="s">
        <v>13236</v>
      </c>
      <c r="D1898" s="31" t="s">
        <v>9348</v>
      </c>
      <c r="E1898" s="31"/>
      <c r="F1898" s="31"/>
      <c r="G1898" s="31"/>
      <c r="H1898" s="32"/>
      <c r="I1898" s="31" t="s">
        <v>9391</v>
      </c>
      <c r="J1898" s="31" t="s">
        <v>3598</v>
      </c>
      <c r="K1898" s="31" t="s">
        <v>9392</v>
      </c>
      <c r="L1898" s="33" t="b">
        <v>0</v>
      </c>
      <c r="M1898" s="34">
        <v>44896.621861921303</v>
      </c>
      <c r="N1898" s="31" t="s">
        <v>9369</v>
      </c>
      <c r="O1898" s="1" t="s">
        <v>5392</v>
      </c>
    </row>
    <row r="1899" spans="1:15" x14ac:dyDescent="0.25">
      <c r="A1899" s="31" t="s">
        <v>13237</v>
      </c>
      <c r="B1899" s="31" t="s">
        <v>13238</v>
      </c>
      <c r="C1899" s="31" t="s">
        <v>5398</v>
      </c>
      <c r="D1899" s="31" t="s">
        <v>9381</v>
      </c>
      <c r="E1899" s="31"/>
      <c r="F1899" s="31"/>
      <c r="G1899" s="31"/>
      <c r="H1899" s="32"/>
      <c r="I1899" s="31"/>
      <c r="J1899" s="31"/>
      <c r="K1899" s="31"/>
      <c r="L1899" s="33" t="b">
        <v>0</v>
      </c>
      <c r="M1899" s="34">
        <v>45052.654529432897</v>
      </c>
      <c r="N1899" s="31" t="s">
        <v>39</v>
      </c>
      <c r="O1899" s="1" t="s">
        <v>5397</v>
      </c>
    </row>
    <row r="1900" spans="1:15" x14ac:dyDescent="0.25">
      <c r="A1900" s="31" t="s">
        <v>13239</v>
      </c>
      <c r="B1900" s="31" t="s">
        <v>9971</v>
      </c>
      <c r="C1900" s="31" t="s">
        <v>12473</v>
      </c>
      <c r="D1900" s="31" t="s">
        <v>9344</v>
      </c>
      <c r="E1900" s="31" t="s">
        <v>37</v>
      </c>
      <c r="F1900" s="31"/>
      <c r="G1900" s="31"/>
      <c r="H1900" s="32">
        <v>60</v>
      </c>
      <c r="I1900" s="31" t="s">
        <v>9446</v>
      </c>
      <c r="J1900" s="31" t="s">
        <v>3801</v>
      </c>
      <c r="K1900" s="31" t="s">
        <v>9516</v>
      </c>
      <c r="L1900" s="33" t="b">
        <v>0</v>
      </c>
      <c r="M1900" s="34">
        <v>44848.496438773102</v>
      </c>
      <c r="N1900" s="31" t="s">
        <v>39</v>
      </c>
      <c r="O1900" s="1" t="s">
        <v>14366</v>
      </c>
    </row>
    <row r="1901" spans="1:15" x14ac:dyDescent="0.25">
      <c r="A1901" s="31" t="s">
        <v>13240</v>
      </c>
      <c r="B1901" s="31" t="s">
        <v>9410</v>
      </c>
      <c r="C1901" s="31" t="s">
        <v>13241</v>
      </c>
      <c r="D1901" s="31" t="s">
        <v>9348</v>
      </c>
      <c r="E1901" s="31"/>
      <c r="F1901" s="31"/>
      <c r="G1901" s="31"/>
      <c r="H1901" s="32"/>
      <c r="I1901" s="31" t="s">
        <v>9399</v>
      </c>
      <c r="J1901" s="31" t="s">
        <v>3598</v>
      </c>
      <c r="K1901" s="31" t="s">
        <v>9455</v>
      </c>
      <c r="L1901" s="33" t="b">
        <v>0</v>
      </c>
      <c r="M1901" s="34">
        <v>44884.572472372703</v>
      </c>
      <c r="N1901" s="31" t="s">
        <v>9369</v>
      </c>
      <c r="O1901" s="1" t="s">
        <v>6466</v>
      </c>
    </row>
    <row r="1902" spans="1:15" x14ac:dyDescent="0.25">
      <c r="A1902" s="31" t="s">
        <v>13242</v>
      </c>
      <c r="B1902" s="31" t="s">
        <v>9385</v>
      </c>
      <c r="C1902" s="31" t="s">
        <v>13243</v>
      </c>
      <c r="D1902" s="31" t="s">
        <v>9344</v>
      </c>
      <c r="E1902" s="31" t="s">
        <v>37</v>
      </c>
      <c r="F1902" s="31"/>
      <c r="G1902" s="31"/>
      <c r="H1902" s="32">
        <v>60</v>
      </c>
      <c r="I1902" s="31" t="s">
        <v>9446</v>
      </c>
      <c r="J1902" s="31" t="s">
        <v>3801</v>
      </c>
      <c r="K1902" s="31" t="s">
        <v>9447</v>
      </c>
      <c r="L1902" s="33" t="b">
        <v>0</v>
      </c>
      <c r="M1902" s="34">
        <v>44861.321403784699</v>
      </c>
      <c r="N1902" s="31" t="s">
        <v>39</v>
      </c>
      <c r="O1902" s="1" t="s">
        <v>4847</v>
      </c>
    </row>
    <row r="1903" spans="1:15" x14ac:dyDescent="0.25">
      <c r="A1903" s="31" t="s">
        <v>13244</v>
      </c>
      <c r="B1903" s="31" t="s">
        <v>9385</v>
      </c>
      <c r="C1903" s="31" t="s">
        <v>13245</v>
      </c>
      <c r="D1903" s="31" t="s">
        <v>9344</v>
      </c>
      <c r="E1903" s="31" t="s">
        <v>37</v>
      </c>
      <c r="F1903" s="31"/>
      <c r="G1903" s="31"/>
      <c r="H1903" s="32">
        <v>60</v>
      </c>
      <c r="I1903" s="31" t="s">
        <v>9361</v>
      </c>
      <c r="J1903" s="31" t="s">
        <v>3801</v>
      </c>
      <c r="K1903" s="31" t="s">
        <v>9387</v>
      </c>
      <c r="L1903" s="33" t="b">
        <v>0</v>
      </c>
      <c r="M1903" s="34">
        <v>44886.438175196803</v>
      </c>
      <c r="N1903" s="31" t="s">
        <v>39</v>
      </c>
      <c r="O1903" s="1" t="s">
        <v>14367</v>
      </c>
    </row>
    <row r="1904" spans="1:15" x14ac:dyDescent="0.25">
      <c r="A1904" s="31" t="s">
        <v>13246</v>
      </c>
      <c r="B1904" s="31" t="s">
        <v>9385</v>
      </c>
      <c r="C1904" s="31" t="s">
        <v>13247</v>
      </c>
      <c r="D1904" s="31" t="s">
        <v>9344</v>
      </c>
      <c r="E1904" s="31" t="s">
        <v>37</v>
      </c>
      <c r="F1904" s="31"/>
      <c r="G1904" s="31"/>
      <c r="H1904" s="32">
        <v>60</v>
      </c>
      <c r="I1904" s="31" t="s">
        <v>9361</v>
      </c>
      <c r="J1904" s="31" t="s">
        <v>3801</v>
      </c>
      <c r="K1904" s="31" t="s">
        <v>9387</v>
      </c>
      <c r="L1904" s="33" t="b">
        <v>0</v>
      </c>
      <c r="M1904" s="34">
        <v>44921.451463391197</v>
      </c>
      <c r="N1904" s="31" t="s">
        <v>39</v>
      </c>
      <c r="O1904" s="1" t="s">
        <v>14368</v>
      </c>
    </row>
    <row r="1905" spans="1:15" x14ac:dyDescent="0.25">
      <c r="A1905" s="31" t="s">
        <v>13248</v>
      </c>
      <c r="B1905" s="31" t="s">
        <v>9385</v>
      </c>
      <c r="C1905" s="31" t="s">
        <v>13249</v>
      </c>
      <c r="D1905" s="31" t="s">
        <v>9344</v>
      </c>
      <c r="E1905" s="31" t="s">
        <v>37</v>
      </c>
      <c r="F1905" s="31"/>
      <c r="G1905" s="31"/>
      <c r="H1905" s="32">
        <v>60</v>
      </c>
      <c r="I1905" s="31" t="s">
        <v>9382</v>
      </c>
      <c r="J1905" s="31" t="s">
        <v>3801</v>
      </c>
      <c r="K1905" s="31" t="s">
        <v>10122</v>
      </c>
      <c r="L1905" s="33" t="b">
        <v>0</v>
      </c>
      <c r="M1905" s="34">
        <v>44855.650788969899</v>
      </c>
      <c r="N1905" s="31" t="s">
        <v>39</v>
      </c>
      <c r="O1905" s="1" t="s">
        <v>14369</v>
      </c>
    </row>
    <row r="1906" spans="1:15" x14ac:dyDescent="0.25">
      <c r="A1906" s="31" t="s">
        <v>13250</v>
      </c>
      <c r="B1906" s="31" t="s">
        <v>9385</v>
      </c>
      <c r="C1906" s="31" t="s">
        <v>13251</v>
      </c>
      <c r="D1906" s="31" t="s">
        <v>9344</v>
      </c>
      <c r="E1906" s="31" t="s">
        <v>37</v>
      </c>
      <c r="F1906" s="31"/>
      <c r="G1906" s="31"/>
      <c r="H1906" s="32">
        <v>60</v>
      </c>
      <c r="I1906" s="31" t="s">
        <v>9446</v>
      </c>
      <c r="J1906" s="31" t="s">
        <v>3801</v>
      </c>
      <c r="K1906" s="31" t="s">
        <v>11282</v>
      </c>
      <c r="L1906" s="33" t="b">
        <v>0</v>
      </c>
      <c r="M1906" s="34">
        <v>44855.497149074101</v>
      </c>
      <c r="N1906" s="31" t="s">
        <v>39</v>
      </c>
      <c r="O1906" s="1" t="s">
        <v>6501</v>
      </c>
    </row>
    <row r="1907" spans="1:15" x14ac:dyDescent="0.25">
      <c r="A1907" s="31" t="s">
        <v>13252</v>
      </c>
      <c r="B1907" s="31" t="s">
        <v>9410</v>
      </c>
      <c r="C1907" s="31" t="s">
        <v>13253</v>
      </c>
      <c r="D1907" s="31" t="s">
        <v>9348</v>
      </c>
      <c r="E1907" s="31"/>
      <c r="F1907" s="31"/>
      <c r="G1907" s="31"/>
      <c r="H1907" s="32"/>
      <c r="I1907" s="31" t="s">
        <v>9405</v>
      </c>
      <c r="J1907" s="31" t="s">
        <v>3598</v>
      </c>
      <c r="K1907" s="31" t="s">
        <v>9412</v>
      </c>
      <c r="L1907" s="33" t="b">
        <v>0</v>
      </c>
      <c r="M1907" s="34">
        <v>44886.452749039403</v>
      </c>
      <c r="N1907" s="31" t="s">
        <v>9369</v>
      </c>
      <c r="O1907" s="1" t="s">
        <v>5673</v>
      </c>
    </row>
    <row r="1908" spans="1:15" x14ac:dyDescent="0.25">
      <c r="A1908" s="31" t="s">
        <v>13254</v>
      </c>
      <c r="B1908" s="31" t="s">
        <v>9389</v>
      </c>
      <c r="C1908" s="31" t="s">
        <v>13255</v>
      </c>
      <c r="D1908" s="31" t="s">
        <v>9348</v>
      </c>
      <c r="E1908" s="31"/>
      <c r="F1908" s="31"/>
      <c r="G1908" s="31"/>
      <c r="H1908" s="32"/>
      <c r="I1908" s="31" t="s">
        <v>9391</v>
      </c>
      <c r="J1908" s="31" t="s">
        <v>3598</v>
      </c>
      <c r="K1908" s="31" t="s">
        <v>9392</v>
      </c>
      <c r="L1908" s="33" t="b">
        <v>0</v>
      </c>
      <c r="M1908" s="34">
        <v>44888.7473300579</v>
      </c>
      <c r="N1908" s="31" t="s">
        <v>9369</v>
      </c>
      <c r="O1908" s="1" t="s">
        <v>14370</v>
      </c>
    </row>
    <row r="1909" spans="1:15" x14ac:dyDescent="0.25">
      <c r="A1909" s="31" t="s">
        <v>13256</v>
      </c>
      <c r="B1909" s="31" t="s">
        <v>9389</v>
      </c>
      <c r="C1909" s="31" t="s">
        <v>13257</v>
      </c>
      <c r="D1909" s="31" t="s">
        <v>9348</v>
      </c>
      <c r="E1909" s="31"/>
      <c r="F1909" s="31"/>
      <c r="G1909" s="31"/>
      <c r="H1909" s="32"/>
      <c r="I1909" s="31" t="s">
        <v>9391</v>
      </c>
      <c r="J1909" s="31" t="s">
        <v>3598</v>
      </c>
      <c r="K1909" s="31" t="s">
        <v>9435</v>
      </c>
      <c r="L1909" s="33" t="b">
        <v>0</v>
      </c>
      <c r="M1909" s="34">
        <v>44918.668572303199</v>
      </c>
      <c r="N1909" s="31" t="s">
        <v>9369</v>
      </c>
      <c r="O1909" s="1" t="s">
        <v>4560</v>
      </c>
    </row>
    <row r="1910" spans="1:15" x14ac:dyDescent="0.25">
      <c r="A1910" s="31" t="s">
        <v>13258</v>
      </c>
      <c r="B1910" s="31" t="s">
        <v>13259</v>
      </c>
      <c r="C1910" s="31" t="s">
        <v>13260</v>
      </c>
      <c r="D1910" s="31" t="s">
        <v>9381</v>
      </c>
      <c r="E1910" s="31"/>
      <c r="F1910" s="31"/>
      <c r="G1910" s="31"/>
      <c r="H1910" s="32"/>
      <c r="I1910" s="31"/>
      <c r="J1910" s="31"/>
      <c r="K1910" s="31"/>
      <c r="L1910" s="33" t="b">
        <v>0</v>
      </c>
      <c r="M1910" s="34">
        <v>45052.650146099499</v>
      </c>
      <c r="N1910" s="31" t="s">
        <v>39</v>
      </c>
      <c r="O1910" s="1" t="s">
        <v>14371</v>
      </c>
    </row>
    <row r="1911" spans="1:15" x14ac:dyDescent="0.25">
      <c r="A1911" s="31" t="s">
        <v>13261</v>
      </c>
      <c r="B1911" s="31" t="s">
        <v>9385</v>
      </c>
      <c r="C1911" s="31" t="s">
        <v>13262</v>
      </c>
      <c r="D1911" s="31" t="s">
        <v>9344</v>
      </c>
      <c r="E1911" s="31" t="s">
        <v>37</v>
      </c>
      <c r="F1911" s="31"/>
      <c r="G1911" s="31"/>
      <c r="H1911" s="32">
        <v>60</v>
      </c>
      <c r="I1911" s="31" t="s">
        <v>9446</v>
      </c>
      <c r="J1911" s="31" t="s">
        <v>3801</v>
      </c>
      <c r="K1911" s="31" t="s">
        <v>11282</v>
      </c>
      <c r="L1911" s="33" t="b">
        <v>0</v>
      </c>
      <c r="M1911" s="34">
        <v>44855.4964537384</v>
      </c>
      <c r="N1911" s="31" t="s">
        <v>39</v>
      </c>
      <c r="O1911" s="1" t="s">
        <v>14372</v>
      </c>
    </row>
    <row r="1912" spans="1:15" x14ac:dyDescent="0.25">
      <c r="A1912" s="31" t="s">
        <v>13263</v>
      </c>
      <c r="B1912" s="31" t="s">
        <v>9385</v>
      </c>
      <c r="C1912" s="31" t="s">
        <v>13264</v>
      </c>
      <c r="D1912" s="31" t="s">
        <v>9344</v>
      </c>
      <c r="E1912" s="31" t="s">
        <v>37</v>
      </c>
      <c r="F1912" s="31"/>
      <c r="G1912" s="31"/>
      <c r="H1912" s="32">
        <v>60</v>
      </c>
      <c r="I1912" s="31" t="s">
        <v>9382</v>
      </c>
      <c r="J1912" s="31" t="s">
        <v>3801</v>
      </c>
      <c r="K1912" s="31" t="s">
        <v>10122</v>
      </c>
      <c r="L1912" s="33" t="b">
        <v>0</v>
      </c>
      <c r="M1912" s="34">
        <v>44855.651935300899</v>
      </c>
      <c r="N1912" s="31" t="s">
        <v>39</v>
      </c>
      <c r="O1912" s="1" t="s">
        <v>6699</v>
      </c>
    </row>
    <row r="1913" spans="1:15" x14ac:dyDescent="0.25">
      <c r="A1913" s="31" t="s">
        <v>13265</v>
      </c>
      <c r="B1913" s="31" t="s">
        <v>9389</v>
      </c>
      <c r="C1913" s="31" t="s">
        <v>13266</v>
      </c>
      <c r="D1913" s="31" t="s">
        <v>9348</v>
      </c>
      <c r="E1913" s="31"/>
      <c r="F1913" s="31"/>
      <c r="G1913" s="31"/>
      <c r="H1913" s="32"/>
      <c r="I1913" s="31" t="s">
        <v>9391</v>
      </c>
      <c r="J1913" s="31" t="s">
        <v>3598</v>
      </c>
      <c r="K1913" s="31" t="s">
        <v>9443</v>
      </c>
      <c r="L1913" s="33" t="b">
        <v>0</v>
      </c>
      <c r="M1913" s="34">
        <v>44895.607085150499</v>
      </c>
      <c r="N1913" s="31" t="s">
        <v>9369</v>
      </c>
      <c r="O1913" s="1" t="s">
        <v>5930</v>
      </c>
    </row>
    <row r="1914" spans="1:15" x14ac:dyDescent="0.25">
      <c r="A1914" s="31" t="s">
        <v>13267</v>
      </c>
      <c r="B1914" s="31" t="s">
        <v>9389</v>
      </c>
      <c r="C1914" s="31" t="s">
        <v>13268</v>
      </c>
      <c r="D1914" s="31" t="s">
        <v>9348</v>
      </c>
      <c r="E1914" s="31"/>
      <c r="F1914" s="31"/>
      <c r="G1914" s="31"/>
      <c r="H1914" s="32"/>
      <c r="I1914" s="31" t="s">
        <v>9399</v>
      </c>
      <c r="J1914" s="31" t="s">
        <v>3598</v>
      </c>
      <c r="K1914" s="31" t="s">
        <v>10185</v>
      </c>
      <c r="L1914" s="33" t="b">
        <v>0</v>
      </c>
      <c r="M1914" s="34">
        <v>44921.6992012384</v>
      </c>
      <c r="N1914" s="31" t="s">
        <v>9369</v>
      </c>
      <c r="O1914" s="1" t="s">
        <v>6179</v>
      </c>
    </row>
    <row r="1915" spans="1:15" x14ac:dyDescent="0.25">
      <c r="A1915" s="31" t="s">
        <v>13269</v>
      </c>
      <c r="B1915" s="31" t="s">
        <v>9389</v>
      </c>
      <c r="C1915" s="31" t="s">
        <v>13270</v>
      </c>
      <c r="D1915" s="31" t="s">
        <v>9348</v>
      </c>
      <c r="E1915" s="31"/>
      <c r="F1915" s="31"/>
      <c r="G1915" s="31"/>
      <c r="H1915" s="32"/>
      <c r="I1915" s="31" t="s">
        <v>9391</v>
      </c>
      <c r="J1915" s="31" t="s">
        <v>3598</v>
      </c>
      <c r="K1915" s="31" t="s">
        <v>9438</v>
      </c>
      <c r="L1915" s="33" t="b">
        <v>0</v>
      </c>
      <c r="M1915" s="34">
        <v>44908.329750266203</v>
      </c>
      <c r="N1915" s="31" t="s">
        <v>9369</v>
      </c>
      <c r="O1915" s="1" t="s">
        <v>8060</v>
      </c>
    </row>
    <row r="1916" spans="1:15" x14ac:dyDescent="0.25">
      <c r="A1916" s="31" t="s">
        <v>13271</v>
      </c>
      <c r="B1916" s="31" t="s">
        <v>9385</v>
      </c>
      <c r="C1916" s="31" t="s">
        <v>13272</v>
      </c>
      <c r="D1916" s="31" t="s">
        <v>9344</v>
      </c>
      <c r="E1916" s="31" t="s">
        <v>37</v>
      </c>
      <c r="F1916" s="31"/>
      <c r="G1916" s="31"/>
      <c r="H1916" s="32">
        <v>60</v>
      </c>
      <c r="I1916" s="31" t="s">
        <v>9446</v>
      </c>
      <c r="J1916" s="31" t="s">
        <v>3801</v>
      </c>
      <c r="K1916" s="31" t="s">
        <v>9373</v>
      </c>
      <c r="L1916" s="33" t="b">
        <v>0</v>
      </c>
      <c r="M1916" s="34">
        <v>44879.334526817103</v>
      </c>
      <c r="N1916" s="31" t="s">
        <v>39</v>
      </c>
      <c r="O1916" s="1" t="s">
        <v>6573</v>
      </c>
    </row>
    <row r="1917" spans="1:15" x14ac:dyDescent="0.25">
      <c r="A1917" s="31" t="s">
        <v>13273</v>
      </c>
      <c r="B1917" s="31" t="s">
        <v>9410</v>
      </c>
      <c r="C1917" s="31" t="s">
        <v>13274</v>
      </c>
      <c r="D1917" s="31" t="s">
        <v>9348</v>
      </c>
      <c r="E1917" s="31"/>
      <c r="F1917" s="31"/>
      <c r="G1917" s="31"/>
      <c r="H1917" s="32"/>
      <c r="I1917" s="31" t="s">
        <v>9405</v>
      </c>
      <c r="J1917" s="31" t="s">
        <v>3598</v>
      </c>
      <c r="K1917" s="31" t="s">
        <v>9412</v>
      </c>
      <c r="L1917" s="33" t="b">
        <v>0</v>
      </c>
      <c r="M1917" s="34">
        <v>44905.691967511601</v>
      </c>
      <c r="N1917" s="31" t="s">
        <v>9369</v>
      </c>
      <c r="O1917" s="1" t="s">
        <v>4880</v>
      </c>
    </row>
    <row r="1918" spans="1:15" x14ac:dyDescent="0.25">
      <c r="A1918" s="31" t="s">
        <v>13275</v>
      </c>
      <c r="B1918" s="31" t="s">
        <v>9385</v>
      </c>
      <c r="C1918" s="31" t="s">
        <v>13276</v>
      </c>
      <c r="D1918" s="31" t="s">
        <v>9344</v>
      </c>
      <c r="E1918" s="31" t="s">
        <v>37</v>
      </c>
      <c r="F1918" s="31"/>
      <c r="G1918" s="31"/>
      <c r="H1918" s="32">
        <v>60</v>
      </c>
      <c r="I1918" s="31" t="s">
        <v>9446</v>
      </c>
      <c r="J1918" s="31" t="s">
        <v>3801</v>
      </c>
      <c r="K1918" s="31" t="s">
        <v>9373</v>
      </c>
      <c r="L1918" s="33" t="b">
        <v>0</v>
      </c>
      <c r="M1918" s="34">
        <v>44855.672100150499</v>
      </c>
      <c r="N1918" s="31" t="s">
        <v>39</v>
      </c>
      <c r="O1918" s="1" t="s">
        <v>7290</v>
      </c>
    </row>
    <row r="1919" spans="1:15" x14ac:dyDescent="0.25">
      <c r="A1919" s="31" t="s">
        <v>13277</v>
      </c>
      <c r="B1919" s="31" t="s">
        <v>9389</v>
      </c>
      <c r="C1919" s="31" t="s">
        <v>13278</v>
      </c>
      <c r="D1919" s="31" t="s">
        <v>9348</v>
      </c>
      <c r="E1919" s="31"/>
      <c r="F1919" s="31"/>
      <c r="G1919" s="31"/>
      <c r="H1919" s="32"/>
      <c r="I1919" s="31" t="s">
        <v>9391</v>
      </c>
      <c r="J1919" s="31" t="s">
        <v>3598</v>
      </c>
      <c r="K1919" s="31" t="s">
        <v>9438</v>
      </c>
      <c r="L1919" s="33" t="b">
        <v>0</v>
      </c>
      <c r="M1919" s="34">
        <v>44891.641245289298</v>
      </c>
      <c r="N1919" s="31" t="s">
        <v>9369</v>
      </c>
      <c r="O1919" s="1" t="s">
        <v>5701</v>
      </c>
    </row>
    <row r="1920" spans="1:15" x14ac:dyDescent="0.25">
      <c r="A1920" s="31" t="s">
        <v>13279</v>
      </c>
      <c r="B1920" s="31" t="s">
        <v>9389</v>
      </c>
      <c r="C1920" s="31" t="s">
        <v>13280</v>
      </c>
      <c r="D1920" s="31" t="s">
        <v>9348</v>
      </c>
      <c r="E1920" s="31"/>
      <c r="F1920" s="31"/>
      <c r="G1920" s="31"/>
      <c r="H1920" s="32"/>
      <c r="I1920" s="31" t="s">
        <v>9391</v>
      </c>
      <c r="J1920" s="31" t="s">
        <v>3598</v>
      </c>
      <c r="K1920" s="31" t="s">
        <v>9438</v>
      </c>
      <c r="L1920" s="33" t="b">
        <v>0</v>
      </c>
      <c r="M1920" s="34">
        <v>44924.567466932902</v>
      </c>
      <c r="N1920" s="31" t="s">
        <v>9369</v>
      </c>
      <c r="O1920" s="1" t="s">
        <v>5200</v>
      </c>
    </row>
    <row r="1921" spans="1:15" x14ac:dyDescent="0.25">
      <c r="A1921" s="31" t="s">
        <v>13281</v>
      </c>
      <c r="B1921" s="31" t="s">
        <v>9389</v>
      </c>
      <c r="C1921" s="31" t="s">
        <v>13282</v>
      </c>
      <c r="D1921" s="31" t="s">
        <v>9348</v>
      </c>
      <c r="E1921" s="31"/>
      <c r="F1921" s="31"/>
      <c r="G1921" s="31"/>
      <c r="H1921" s="32"/>
      <c r="I1921" s="31" t="s">
        <v>9399</v>
      </c>
      <c r="J1921" s="31" t="s">
        <v>3598</v>
      </c>
      <c r="K1921" s="31" t="s">
        <v>9913</v>
      </c>
      <c r="L1921" s="33" t="b">
        <v>0</v>
      </c>
      <c r="M1921" s="34">
        <v>44922.633949652802</v>
      </c>
      <c r="N1921" s="31" t="s">
        <v>9369</v>
      </c>
      <c r="O1921" s="1" t="s">
        <v>6409</v>
      </c>
    </row>
    <row r="1922" spans="1:15" x14ac:dyDescent="0.25">
      <c r="A1922" s="31" t="s">
        <v>13283</v>
      </c>
      <c r="B1922" s="31" t="s">
        <v>9389</v>
      </c>
      <c r="C1922" s="31" t="s">
        <v>13284</v>
      </c>
      <c r="D1922" s="31" t="s">
        <v>9348</v>
      </c>
      <c r="E1922" s="31"/>
      <c r="F1922" s="31"/>
      <c r="G1922" s="31"/>
      <c r="H1922" s="32"/>
      <c r="I1922" s="31" t="s">
        <v>9391</v>
      </c>
      <c r="J1922" s="31" t="s">
        <v>3598</v>
      </c>
      <c r="K1922" s="31" t="s">
        <v>9392</v>
      </c>
      <c r="L1922" s="33" t="b">
        <v>0</v>
      </c>
      <c r="M1922" s="34">
        <v>44924.576578090302</v>
      </c>
      <c r="N1922" s="31" t="s">
        <v>9369</v>
      </c>
      <c r="O1922" s="1" t="s">
        <v>6770</v>
      </c>
    </row>
    <row r="1923" spans="1:15" x14ac:dyDescent="0.25">
      <c r="A1923" s="31" t="s">
        <v>13285</v>
      </c>
      <c r="B1923" s="31" t="s">
        <v>13286</v>
      </c>
      <c r="C1923" s="31" t="s">
        <v>13287</v>
      </c>
      <c r="D1923" s="31" t="s">
        <v>9348</v>
      </c>
      <c r="E1923" s="31"/>
      <c r="F1923" s="31"/>
      <c r="G1923" s="31"/>
      <c r="H1923" s="32"/>
      <c r="I1923" s="31" t="s">
        <v>9405</v>
      </c>
      <c r="J1923" s="31" t="s">
        <v>3598</v>
      </c>
      <c r="K1923" s="31" t="s">
        <v>9412</v>
      </c>
      <c r="L1923" s="33" t="b">
        <v>0</v>
      </c>
      <c r="M1923" s="34">
        <v>45150.697883680601</v>
      </c>
      <c r="N1923" s="31" t="s">
        <v>9369</v>
      </c>
      <c r="O1923" s="1" t="s">
        <v>14373</v>
      </c>
    </row>
    <row r="1924" spans="1:15" x14ac:dyDescent="0.25">
      <c r="A1924" s="31" t="s">
        <v>13288</v>
      </c>
      <c r="B1924" s="31" t="s">
        <v>9410</v>
      </c>
      <c r="C1924" s="31" t="s">
        <v>13289</v>
      </c>
      <c r="D1924" s="31" t="s">
        <v>9348</v>
      </c>
      <c r="E1924" s="31"/>
      <c r="F1924" s="31"/>
      <c r="G1924" s="31"/>
      <c r="H1924" s="32"/>
      <c r="I1924" s="31" t="s">
        <v>9399</v>
      </c>
      <c r="J1924" s="31" t="s">
        <v>3598</v>
      </c>
      <c r="K1924" s="31" t="s">
        <v>9400</v>
      </c>
      <c r="L1924" s="33" t="b">
        <v>0</v>
      </c>
      <c r="M1924" s="34">
        <v>44896.3364121181</v>
      </c>
      <c r="N1924" s="31" t="s">
        <v>9369</v>
      </c>
      <c r="O1924" s="1" t="s">
        <v>14374</v>
      </c>
    </row>
    <row r="1925" spans="1:15" x14ac:dyDescent="0.25">
      <c r="A1925" s="31" t="s">
        <v>13290</v>
      </c>
      <c r="B1925" s="31" t="s">
        <v>9971</v>
      </c>
      <c r="C1925" s="31" t="s">
        <v>13291</v>
      </c>
      <c r="D1925" s="31" t="s">
        <v>9344</v>
      </c>
      <c r="E1925" s="31" t="s">
        <v>37</v>
      </c>
      <c r="F1925" s="31"/>
      <c r="G1925" s="31"/>
      <c r="H1925" s="32">
        <v>60</v>
      </c>
      <c r="I1925" s="31" t="s">
        <v>9377</v>
      </c>
      <c r="J1925" s="31" t="s">
        <v>3801</v>
      </c>
      <c r="K1925" s="31" t="s">
        <v>9563</v>
      </c>
      <c r="L1925" s="33" t="b">
        <v>0</v>
      </c>
      <c r="M1925" s="34">
        <v>44890.690321562499</v>
      </c>
      <c r="N1925" s="31" t="s">
        <v>39</v>
      </c>
      <c r="O1925" s="1" t="s">
        <v>7837</v>
      </c>
    </row>
    <row r="1926" spans="1:15" x14ac:dyDescent="0.25">
      <c r="A1926" s="31" t="s">
        <v>13292</v>
      </c>
      <c r="B1926" s="31" t="s">
        <v>9419</v>
      </c>
      <c r="C1926" s="31" t="s">
        <v>13293</v>
      </c>
      <c r="D1926" s="31" t="s">
        <v>9344</v>
      </c>
      <c r="E1926" s="31" t="s">
        <v>37</v>
      </c>
      <c r="F1926" s="31"/>
      <c r="G1926" s="31"/>
      <c r="H1926" s="32">
        <v>60</v>
      </c>
      <c r="I1926" s="31" t="s">
        <v>9382</v>
      </c>
      <c r="J1926" s="31" t="s">
        <v>3801</v>
      </c>
      <c r="K1926" s="31" t="s">
        <v>10122</v>
      </c>
      <c r="L1926" s="33" t="b">
        <v>0</v>
      </c>
      <c r="M1926" s="34">
        <v>44912.682088888898</v>
      </c>
      <c r="N1926" s="31" t="s">
        <v>39</v>
      </c>
      <c r="O1926" s="1" t="s">
        <v>4567</v>
      </c>
    </row>
    <row r="1927" spans="1:15" x14ac:dyDescent="0.25">
      <c r="A1927" s="31" t="s">
        <v>13294</v>
      </c>
      <c r="B1927" s="31" t="s">
        <v>9389</v>
      </c>
      <c r="C1927" s="31" t="s">
        <v>13295</v>
      </c>
      <c r="D1927" s="31" t="s">
        <v>9348</v>
      </c>
      <c r="E1927" s="31"/>
      <c r="F1927" s="31"/>
      <c r="G1927" s="31"/>
      <c r="H1927" s="32"/>
      <c r="I1927" s="31" t="s">
        <v>9391</v>
      </c>
      <c r="J1927" s="31" t="s">
        <v>3598</v>
      </c>
      <c r="K1927" s="31" t="s">
        <v>9392</v>
      </c>
      <c r="L1927" s="33" t="b">
        <v>0</v>
      </c>
      <c r="M1927" s="34">
        <v>44917.738066168997</v>
      </c>
      <c r="N1927" s="31" t="s">
        <v>9369</v>
      </c>
      <c r="O1927" s="1" t="s">
        <v>14375</v>
      </c>
    </row>
    <row r="1928" spans="1:15" x14ac:dyDescent="0.25">
      <c r="A1928" s="31" t="s">
        <v>13296</v>
      </c>
      <c r="B1928" s="31" t="s">
        <v>9389</v>
      </c>
      <c r="C1928" s="31" t="s">
        <v>13297</v>
      </c>
      <c r="D1928" s="31" t="s">
        <v>9348</v>
      </c>
      <c r="E1928" s="31"/>
      <c r="F1928" s="31"/>
      <c r="G1928" s="31"/>
      <c r="H1928" s="32"/>
      <c r="I1928" s="31" t="s">
        <v>9399</v>
      </c>
      <c r="J1928" s="31" t="s">
        <v>3598</v>
      </c>
      <c r="K1928" s="31" t="s">
        <v>10366</v>
      </c>
      <c r="L1928" s="33" t="b">
        <v>0</v>
      </c>
      <c r="M1928" s="34">
        <v>44891.642378159697</v>
      </c>
      <c r="N1928" s="31" t="s">
        <v>9369</v>
      </c>
      <c r="O1928" s="1" t="s">
        <v>14376</v>
      </c>
    </row>
    <row r="1929" spans="1:15" x14ac:dyDescent="0.25">
      <c r="A1929" s="31" t="s">
        <v>13298</v>
      </c>
      <c r="B1929" s="31" t="s">
        <v>9971</v>
      </c>
      <c r="C1929" s="31" t="s">
        <v>13299</v>
      </c>
      <c r="D1929" s="31" t="s">
        <v>9344</v>
      </c>
      <c r="E1929" s="31" t="s">
        <v>37</v>
      </c>
      <c r="F1929" s="31"/>
      <c r="G1929" s="31"/>
      <c r="H1929" s="32">
        <v>60</v>
      </c>
      <c r="I1929" s="31" t="s">
        <v>9382</v>
      </c>
      <c r="J1929" s="31" t="s">
        <v>3801</v>
      </c>
      <c r="K1929" s="31" t="s">
        <v>10252</v>
      </c>
      <c r="L1929" s="33" t="b">
        <v>0</v>
      </c>
      <c r="M1929" s="34">
        <v>44890.692128356503</v>
      </c>
      <c r="N1929" s="31" t="s">
        <v>39</v>
      </c>
      <c r="O1929" s="1" t="s">
        <v>6122</v>
      </c>
    </row>
    <row r="1930" spans="1:15" x14ac:dyDescent="0.25">
      <c r="A1930" s="31" t="s">
        <v>13300</v>
      </c>
      <c r="B1930" s="31" t="s">
        <v>9971</v>
      </c>
      <c r="C1930" s="31" t="s">
        <v>13301</v>
      </c>
      <c r="D1930" s="31" t="s">
        <v>9344</v>
      </c>
      <c r="E1930" s="31" t="s">
        <v>37</v>
      </c>
      <c r="F1930" s="31"/>
      <c r="G1930" s="31"/>
      <c r="H1930" s="32">
        <v>60</v>
      </c>
      <c r="I1930" s="31" t="s">
        <v>9382</v>
      </c>
      <c r="J1930" s="31" t="s">
        <v>3801</v>
      </c>
      <c r="K1930" s="31" t="s">
        <v>9462</v>
      </c>
      <c r="L1930" s="33" t="b">
        <v>0</v>
      </c>
      <c r="M1930" s="34">
        <v>44890.693496377302</v>
      </c>
      <c r="N1930" s="31" t="s">
        <v>39</v>
      </c>
      <c r="O1930" s="1" t="s">
        <v>5125</v>
      </c>
    </row>
    <row r="1931" spans="1:15" x14ac:dyDescent="0.25">
      <c r="A1931" s="31" t="s">
        <v>13302</v>
      </c>
      <c r="B1931" s="31" t="s">
        <v>9971</v>
      </c>
      <c r="C1931" s="31" t="s">
        <v>13303</v>
      </c>
      <c r="D1931" s="31" t="s">
        <v>9344</v>
      </c>
      <c r="E1931" s="31" t="s">
        <v>37</v>
      </c>
      <c r="F1931" s="31"/>
      <c r="G1931" s="31"/>
      <c r="H1931" s="32">
        <v>60</v>
      </c>
      <c r="I1931" s="31" t="s">
        <v>9361</v>
      </c>
      <c r="J1931" s="31" t="s">
        <v>3801</v>
      </c>
      <c r="K1931" s="31" t="s">
        <v>9387</v>
      </c>
      <c r="L1931" s="33" t="b">
        <v>0</v>
      </c>
      <c r="M1931" s="34">
        <v>44890.694881284697</v>
      </c>
      <c r="N1931" s="31" t="s">
        <v>39</v>
      </c>
      <c r="O1931" s="1" t="s">
        <v>6529</v>
      </c>
    </row>
    <row r="1932" spans="1:15" x14ac:dyDescent="0.25">
      <c r="A1932" s="31" t="s">
        <v>13304</v>
      </c>
      <c r="B1932" s="31" t="s">
        <v>9410</v>
      </c>
      <c r="C1932" s="31" t="s">
        <v>13305</v>
      </c>
      <c r="D1932" s="31" t="s">
        <v>9348</v>
      </c>
      <c r="E1932" s="31"/>
      <c r="F1932" s="31"/>
      <c r="G1932" s="31"/>
      <c r="H1932" s="32"/>
      <c r="I1932" s="31" t="s">
        <v>9399</v>
      </c>
      <c r="J1932" s="31" t="s">
        <v>3598</v>
      </c>
      <c r="K1932" s="31" t="s">
        <v>9455</v>
      </c>
      <c r="L1932" s="33" t="b">
        <v>0</v>
      </c>
      <c r="M1932" s="34">
        <v>44891.643570219901</v>
      </c>
      <c r="N1932" s="31" t="s">
        <v>9369</v>
      </c>
      <c r="O1932" s="1" t="s">
        <v>4440</v>
      </c>
    </row>
    <row r="1933" spans="1:15" x14ac:dyDescent="0.25">
      <c r="A1933" s="31" t="s">
        <v>13306</v>
      </c>
      <c r="B1933" s="31" t="s">
        <v>9971</v>
      </c>
      <c r="C1933" s="31" t="s">
        <v>13307</v>
      </c>
      <c r="D1933" s="31" t="s">
        <v>9344</v>
      </c>
      <c r="E1933" s="31" t="s">
        <v>37</v>
      </c>
      <c r="F1933" s="31"/>
      <c r="G1933" s="31"/>
      <c r="H1933" s="32">
        <v>60</v>
      </c>
      <c r="I1933" s="31" t="s">
        <v>9361</v>
      </c>
      <c r="J1933" s="31" t="s">
        <v>3801</v>
      </c>
      <c r="K1933" s="31" t="s">
        <v>9387</v>
      </c>
      <c r="L1933" s="33" t="b">
        <v>0</v>
      </c>
      <c r="M1933" s="34">
        <v>44890.696265856503</v>
      </c>
      <c r="N1933" s="31" t="s">
        <v>39</v>
      </c>
      <c r="O1933" s="1" t="s">
        <v>14377</v>
      </c>
    </row>
    <row r="1934" spans="1:15" x14ac:dyDescent="0.25">
      <c r="A1934" s="31" t="s">
        <v>13308</v>
      </c>
      <c r="B1934" s="31" t="s">
        <v>9971</v>
      </c>
      <c r="C1934" s="31" t="s">
        <v>13309</v>
      </c>
      <c r="D1934" s="31" t="s">
        <v>9344</v>
      </c>
      <c r="E1934" s="31" t="s">
        <v>37</v>
      </c>
      <c r="F1934" s="31"/>
      <c r="G1934" s="31"/>
      <c r="H1934" s="32">
        <v>60</v>
      </c>
      <c r="I1934" s="31" t="s">
        <v>9382</v>
      </c>
      <c r="J1934" s="31" t="s">
        <v>3801</v>
      </c>
      <c r="K1934" s="31" t="s">
        <v>10252</v>
      </c>
      <c r="L1934" s="33" t="b">
        <v>0</v>
      </c>
      <c r="M1934" s="34">
        <v>44890.6971971065</v>
      </c>
      <c r="N1934" s="31" t="s">
        <v>39</v>
      </c>
      <c r="O1934" s="1" t="s">
        <v>6117</v>
      </c>
    </row>
    <row r="1935" spans="1:15" x14ac:dyDescent="0.25">
      <c r="A1935" s="31" t="s">
        <v>13310</v>
      </c>
      <c r="B1935" s="31" t="s">
        <v>9419</v>
      </c>
      <c r="C1935" s="31" t="s">
        <v>13311</v>
      </c>
      <c r="D1935" s="31" t="s">
        <v>9344</v>
      </c>
      <c r="E1935" s="31" t="s">
        <v>37</v>
      </c>
      <c r="F1935" s="31"/>
      <c r="G1935" s="31"/>
      <c r="H1935" s="32">
        <v>60</v>
      </c>
      <c r="I1935" s="31" t="s">
        <v>9382</v>
      </c>
      <c r="J1935" s="31" t="s">
        <v>3801</v>
      </c>
      <c r="K1935" s="31" t="s">
        <v>10122</v>
      </c>
      <c r="L1935" s="33" t="b">
        <v>0</v>
      </c>
      <c r="M1935" s="34">
        <v>44909.725286342597</v>
      </c>
      <c r="N1935" s="31" t="s">
        <v>39</v>
      </c>
      <c r="O1935" s="1" t="s">
        <v>5864</v>
      </c>
    </row>
    <row r="1936" spans="1:15" x14ac:dyDescent="0.25">
      <c r="A1936" s="31" t="s">
        <v>13312</v>
      </c>
      <c r="B1936" s="31" t="s">
        <v>9971</v>
      </c>
      <c r="C1936" s="31" t="s">
        <v>13313</v>
      </c>
      <c r="D1936" s="31" t="s">
        <v>9344</v>
      </c>
      <c r="E1936" s="31" t="s">
        <v>37</v>
      </c>
      <c r="F1936" s="31"/>
      <c r="G1936" s="31"/>
      <c r="H1936" s="32">
        <v>60</v>
      </c>
      <c r="I1936" s="31" t="s">
        <v>9446</v>
      </c>
      <c r="J1936" s="31" t="s">
        <v>3801</v>
      </c>
      <c r="K1936" s="31" t="s">
        <v>9516</v>
      </c>
      <c r="L1936" s="33" t="b">
        <v>0</v>
      </c>
      <c r="M1936" s="34">
        <v>44897.7172017708</v>
      </c>
      <c r="N1936" s="31" t="s">
        <v>39</v>
      </c>
      <c r="O1936" s="1" t="s">
        <v>4966</v>
      </c>
    </row>
    <row r="1937" spans="1:15" x14ac:dyDescent="0.25">
      <c r="A1937" s="31" t="s">
        <v>13314</v>
      </c>
      <c r="B1937" s="31" t="s">
        <v>9971</v>
      </c>
      <c r="C1937" s="31" t="s">
        <v>13315</v>
      </c>
      <c r="D1937" s="31" t="s">
        <v>9344</v>
      </c>
      <c r="E1937" s="31" t="s">
        <v>37</v>
      </c>
      <c r="F1937" s="31"/>
      <c r="G1937" s="31"/>
      <c r="H1937" s="32">
        <v>60</v>
      </c>
      <c r="I1937" s="31" t="s">
        <v>9382</v>
      </c>
      <c r="J1937" s="31" t="s">
        <v>3801</v>
      </c>
      <c r="K1937" s="31" t="s">
        <v>10252</v>
      </c>
      <c r="L1937" s="33" t="b">
        <v>0</v>
      </c>
      <c r="M1937" s="34">
        <v>44890.698052812499</v>
      </c>
      <c r="N1937" s="31" t="s">
        <v>39</v>
      </c>
      <c r="O1937" s="1" t="s">
        <v>5741</v>
      </c>
    </row>
    <row r="1938" spans="1:15" x14ac:dyDescent="0.25">
      <c r="A1938" s="31" t="s">
        <v>13316</v>
      </c>
      <c r="B1938" s="31" t="s">
        <v>9971</v>
      </c>
      <c r="C1938" s="31" t="s">
        <v>13317</v>
      </c>
      <c r="D1938" s="31" t="s">
        <v>9344</v>
      </c>
      <c r="E1938" s="31" t="s">
        <v>37</v>
      </c>
      <c r="F1938" s="31"/>
      <c r="G1938" s="31"/>
      <c r="H1938" s="32">
        <v>60</v>
      </c>
      <c r="I1938" s="31" t="s">
        <v>9361</v>
      </c>
      <c r="J1938" s="31" t="s">
        <v>3801</v>
      </c>
      <c r="K1938" s="31" t="s">
        <v>9387</v>
      </c>
      <c r="L1938" s="33" t="b">
        <v>0</v>
      </c>
      <c r="M1938" s="34">
        <v>44897.719664733799</v>
      </c>
      <c r="N1938" s="31" t="s">
        <v>39</v>
      </c>
      <c r="O1938" s="1" t="s">
        <v>14378</v>
      </c>
    </row>
    <row r="1939" spans="1:15" x14ac:dyDescent="0.25">
      <c r="A1939" s="31" t="s">
        <v>13318</v>
      </c>
      <c r="B1939" s="31" t="s">
        <v>13319</v>
      </c>
      <c r="C1939" s="31" t="s">
        <v>13320</v>
      </c>
      <c r="D1939" s="31" t="s">
        <v>9381</v>
      </c>
      <c r="E1939" s="31"/>
      <c r="F1939" s="31"/>
      <c r="G1939" s="31"/>
      <c r="H1939" s="32"/>
      <c r="I1939" s="31"/>
      <c r="J1939" s="31"/>
      <c r="K1939" s="31"/>
      <c r="L1939" s="33" t="b">
        <v>0</v>
      </c>
      <c r="M1939" s="34">
        <v>45052.646614317098</v>
      </c>
      <c r="N1939" s="31" t="s">
        <v>39</v>
      </c>
      <c r="O1939" s="1" t="s">
        <v>14379</v>
      </c>
    </row>
    <row r="1940" spans="1:15" x14ac:dyDescent="0.25">
      <c r="A1940" s="31" t="s">
        <v>13321</v>
      </c>
      <c r="B1940" s="31" t="s">
        <v>9971</v>
      </c>
      <c r="C1940" s="31" t="s">
        <v>13322</v>
      </c>
      <c r="D1940" s="31" t="s">
        <v>9344</v>
      </c>
      <c r="E1940" s="31" t="s">
        <v>37</v>
      </c>
      <c r="F1940" s="31"/>
      <c r="G1940" s="31"/>
      <c r="H1940" s="32">
        <v>60</v>
      </c>
      <c r="I1940" s="31" t="s">
        <v>9382</v>
      </c>
      <c r="J1940" s="31" t="s">
        <v>3801</v>
      </c>
      <c r="K1940" s="31" t="s">
        <v>10757</v>
      </c>
      <c r="L1940" s="33" t="b">
        <v>0</v>
      </c>
      <c r="M1940" s="34">
        <v>44890.698999733802</v>
      </c>
      <c r="N1940" s="31" t="s">
        <v>39</v>
      </c>
      <c r="O1940" s="1" t="s">
        <v>5497</v>
      </c>
    </row>
    <row r="1941" spans="1:15" x14ac:dyDescent="0.25">
      <c r="A1941" s="31" t="s">
        <v>13323</v>
      </c>
      <c r="B1941" s="31" t="s">
        <v>9385</v>
      </c>
      <c r="C1941" s="31" t="s">
        <v>8473</v>
      </c>
      <c r="D1941" s="31" t="s">
        <v>9344</v>
      </c>
      <c r="E1941" s="31" t="s">
        <v>37</v>
      </c>
      <c r="F1941" s="31"/>
      <c r="G1941" s="31"/>
      <c r="H1941" s="32">
        <v>60</v>
      </c>
      <c r="I1941" s="31" t="s">
        <v>9382</v>
      </c>
      <c r="J1941" s="31" t="s">
        <v>3801</v>
      </c>
      <c r="K1941" s="31" t="s">
        <v>9421</v>
      </c>
      <c r="L1941" s="33" t="b">
        <v>0</v>
      </c>
      <c r="M1941" s="34">
        <v>44974.684778321804</v>
      </c>
      <c r="N1941" s="31" t="s">
        <v>39</v>
      </c>
      <c r="O1941" s="1" t="s">
        <v>8471</v>
      </c>
    </row>
    <row r="1942" spans="1:15" x14ac:dyDescent="0.25">
      <c r="A1942" s="31" t="s">
        <v>13324</v>
      </c>
      <c r="B1942" s="31" t="s">
        <v>9371</v>
      </c>
      <c r="C1942" s="31" t="s">
        <v>13325</v>
      </c>
      <c r="D1942" s="31" t="s">
        <v>9344</v>
      </c>
      <c r="E1942" s="31" t="s">
        <v>37</v>
      </c>
      <c r="F1942" s="31"/>
      <c r="G1942" s="31"/>
      <c r="H1942" s="32">
        <v>60</v>
      </c>
      <c r="I1942" s="31" t="s">
        <v>9446</v>
      </c>
      <c r="J1942" s="31" t="s">
        <v>3801</v>
      </c>
      <c r="K1942" s="31" t="s">
        <v>9373</v>
      </c>
      <c r="L1942" s="33" t="b">
        <v>0</v>
      </c>
      <c r="M1942" s="34">
        <v>44925.5873585995</v>
      </c>
      <c r="N1942" s="31" t="s">
        <v>39</v>
      </c>
      <c r="O1942" s="1" t="s">
        <v>4461</v>
      </c>
    </row>
    <row r="1943" spans="1:15" x14ac:dyDescent="0.25">
      <c r="A1943" s="31" t="s">
        <v>13326</v>
      </c>
      <c r="B1943" s="31" t="s">
        <v>9389</v>
      </c>
      <c r="C1943" s="31" t="s">
        <v>13327</v>
      </c>
      <c r="D1943" s="31" t="s">
        <v>9348</v>
      </c>
      <c r="E1943" s="31"/>
      <c r="F1943" s="31"/>
      <c r="G1943" s="31"/>
      <c r="H1943" s="32"/>
      <c r="I1943" s="31" t="s">
        <v>9391</v>
      </c>
      <c r="J1943" s="31" t="s">
        <v>3598</v>
      </c>
      <c r="K1943" s="31" t="s">
        <v>9435</v>
      </c>
      <c r="L1943" s="33" t="b">
        <v>0</v>
      </c>
      <c r="M1943" s="34">
        <v>44894.458944363403</v>
      </c>
      <c r="N1943" s="31" t="s">
        <v>9369</v>
      </c>
      <c r="O1943" s="1" t="s">
        <v>6021</v>
      </c>
    </row>
    <row r="1944" spans="1:15" x14ac:dyDescent="0.25">
      <c r="A1944" s="31" t="s">
        <v>13328</v>
      </c>
      <c r="B1944" s="31" t="s">
        <v>9389</v>
      </c>
      <c r="C1944" s="31" t="s">
        <v>13329</v>
      </c>
      <c r="D1944" s="31" t="s">
        <v>9348</v>
      </c>
      <c r="E1944" s="31"/>
      <c r="F1944" s="31"/>
      <c r="G1944" s="31"/>
      <c r="H1944" s="32"/>
      <c r="I1944" s="31" t="s">
        <v>9391</v>
      </c>
      <c r="J1944" s="31" t="s">
        <v>3598</v>
      </c>
      <c r="K1944" s="31" t="s">
        <v>9443</v>
      </c>
      <c r="L1944" s="33" t="b">
        <v>0</v>
      </c>
      <c r="M1944" s="34">
        <v>44895.608206053199</v>
      </c>
      <c r="N1944" s="31" t="s">
        <v>9369</v>
      </c>
      <c r="O1944" s="1" t="s">
        <v>14380</v>
      </c>
    </row>
    <row r="1945" spans="1:15" x14ac:dyDescent="0.25">
      <c r="A1945" s="31" t="s">
        <v>13330</v>
      </c>
      <c r="B1945" s="31" t="s">
        <v>9389</v>
      </c>
      <c r="C1945" s="31" t="s">
        <v>13331</v>
      </c>
      <c r="D1945" s="31" t="s">
        <v>9348</v>
      </c>
      <c r="E1945" s="31"/>
      <c r="F1945" s="31"/>
      <c r="G1945" s="31"/>
      <c r="H1945" s="32"/>
      <c r="I1945" s="31" t="s">
        <v>9391</v>
      </c>
      <c r="J1945" s="31" t="s">
        <v>3598</v>
      </c>
      <c r="K1945" s="31" t="s">
        <v>10457</v>
      </c>
      <c r="L1945" s="33" t="b">
        <v>0</v>
      </c>
      <c r="M1945" s="34">
        <v>44894.463395983803</v>
      </c>
      <c r="N1945" s="31" t="s">
        <v>9369</v>
      </c>
      <c r="O1945" s="1" t="s">
        <v>14381</v>
      </c>
    </row>
    <row r="1946" spans="1:15" x14ac:dyDescent="0.25">
      <c r="A1946" s="31" t="s">
        <v>13332</v>
      </c>
      <c r="B1946" s="31" t="s">
        <v>13333</v>
      </c>
      <c r="C1946" s="31" t="s">
        <v>13334</v>
      </c>
      <c r="D1946" s="31" t="s">
        <v>9348</v>
      </c>
      <c r="E1946" s="31"/>
      <c r="F1946" s="31"/>
      <c r="G1946" s="31"/>
      <c r="H1946" s="32"/>
      <c r="I1946" s="31" t="s">
        <v>9399</v>
      </c>
      <c r="J1946" s="31" t="s">
        <v>3598</v>
      </c>
      <c r="K1946" s="31" t="s">
        <v>9400</v>
      </c>
      <c r="L1946" s="33" t="b">
        <v>0</v>
      </c>
      <c r="M1946" s="34">
        <v>44961.702462233799</v>
      </c>
      <c r="N1946" s="31" t="s">
        <v>9369</v>
      </c>
      <c r="O1946" s="1" t="s">
        <v>14382</v>
      </c>
    </row>
    <row r="1947" spans="1:15" x14ac:dyDescent="0.25">
      <c r="A1947" s="31" t="s">
        <v>13335</v>
      </c>
      <c r="B1947" s="31" t="s">
        <v>9389</v>
      </c>
      <c r="C1947" s="31" t="s">
        <v>13336</v>
      </c>
      <c r="D1947" s="31" t="s">
        <v>9348</v>
      </c>
      <c r="E1947" s="31"/>
      <c r="F1947" s="31"/>
      <c r="G1947" s="31"/>
      <c r="H1947" s="32"/>
      <c r="I1947" s="31" t="s">
        <v>9399</v>
      </c>
      <c r="J1947" s="31" t="s">
        <v>3598</v>
      </c>
      <c r="K1947" s="31" t="s">
        <v>10366</v>
      </c>
      <c r="L1947" s="33" t="b">
        <v>0</v>
      </c>
      <c r="M1947" s="34">
        <v>44743.712231331003</v>
      </c>
      <c r="N1947" s="31" t="s">
        <v>9369</v>
      </c>
      <c r="O1947" s="1" t="s">
        <v>14383</v>
      </c>
    </row>
    <row r="1948" spans="1:15" x14ac:dyDescent="0.25">
      <c r="A1948" s="31" t="s">
        <v>13337</v>
      </c>
      <c r="B1948" s="31" t="s">
        <v>9389</v>
      </c>
      <c r="C1948" s="31" t="s">
        <v>13338</v>
      </c>
      <c r="D1948" s="31" t="s">
        <v>9348</v>
      </c>
      <c r="E1948" s="31"/>
      <c r="F1948" s="31"/>
      <c r="G1948" s="31"/>
      <c r="H1948" s="32"/>
      <c r="I1948" s="31" t="s">
        <v>9399</v>
      </c>
      <c r="J1948" s="31" t="s">
        <v>3598</v>
      </c>
      <c r="K1948" s="31" t="s">
        <v>10342</v>
      </c>
      <c r="L1948" s="33" t="b">
        <v>0</v>
      </c>
      <c r="M1948" s="34">
        <v>44924.561132175899</v>
      </c>
      <c r="N1948" s="31" t="s">
        <v>9369</v>
      </c>
      <c r="O1948" s="1" t="s">
        <v>4649</v>
      </c>
    </row>
    <row r="1949" spans="1:15" x14ac:dyDescent="0.25">
      <c r="A1949" s="31" t="s">
        <v>13339</v>
      </c>
      <c r="B1949" s="31" t="s">
        <v>9389</v>
      </c>
      <c r="C1949" s="31" t="s">
        <v>13340</v>
      </c>
      <c r="D1949" s="31" t="s">
        <v>9348</v>
      </c>
      <c r="E1949" s="31"/>
      <c r="F1949" s="31"/>
      <c r="G1949" s="31"/>
      <c r="H1949" s="32"/>
      <c r="I1949" s="31" t="s">
        <v>9391</v>
      </c>
      <c r="J1949" s="31" t="s">
        <v>3598</v>
      </c>
      <c r="K1949" s="31" t="s">
        <v>10424</v>
      </c>
      <c r="L1949" s="33" t="b">
        <v>0</v>
      </c>
      <c r="M1949" s="34">
        <v>44918.661987615698</v>
      </c>
      <c r="N1949" s="31" t="s">
        <v>9369</v>
      </c>
      <c r="O1949" s="1" t="s">
        <v>5212</v>
      </c>
    </row>
    <row r="1950" spans="1:15" x14ac:dyDescent="0.25">
      <c r="A1950" s="31" t="s">
        <v>13341</v>
      </c>
      <c r="B1950" s="31" t="s">
        <v>9371</v>
      </c>
      <c r="C1950" s="31" t="s">
        <v>13342</v>
      </c>
      <c r="D1950" s="31" t="s">
        <v>9344</v>
      </c>
      <c r="E1950" s="31" t="s">
        <v>37</v>
      </c>
      <c r="F1950" s="31"/>
      <c r="G1950" s="31"/>
      <c r="H1950" s="32">
        <v>60</v>
      </c>
      <c r="I1950" s="31" t="s">
        <v>9361</v>
      </c>
      <c r="J1950" s="31" t="s">
        <v>3801</v>
      </c>
      <c r="K1950" s="31" t="s">
        <v>9387</v>
      </c>
      <c r="L1950" s="33" t="b">
        <v>0</v>
      </c>
      <c r="M1950" s="34">
        <v>44924.556688229197</v>
      </c>
      <c r="N1950" s="31" t="s">
        <v>39</v>
      </c>
      <c r="O1950" s="1" t="s">
        <v>4874</v>
      </c>
    </row>
    <row r="1951" spans="1:15" x14ac:dyDescent="0.25">
      <c r="A1951" s="31" t="s">
        <v>13343</v>
      </c>
      <c r="B1951" s="31" t="s">
        <v>13344</v>
      </c>
      <c r="C1951" s="31" t="s">
        <v>13345</v>
      </c>
      <c r="D1951" s="31" t="s">
        <v>9344</v>
      </c>
      <c r="E1951" s="31" t="s">
        <v>37</v>
      </c>
      <c r="F1951" s="31"/>
      <c r="G1951" s="31"/>
      <c r="H1951" s="32">
        <v>60</v>
      </c>
      <c r="I1951" s="31" t="s">
        <v>9361</v>
      </c>
      <c r="J1951" s="31" t="s">
        <v>3801</v>
      </c>
      <c r="K1951" s="31" t="s">
        <v>9387</v>
      </c>
      <c r="L1951" s="33" t="b">
        <v>0</v>
      </c>
      <c r="M1951" s="34">
        <v>45057.725943865698</v>
      </c>
      <c r="N1951" s="31" t="s">
        <v>39</v>
      </c>
      <c r="O1951" s="1" t="s">
        <v>14384</v>
      </c>
    </row>
    <row r="1952" spans="1:15" x14ac:dyDescent="0.25">
      <c r="A1952" s="31" t="s">
        <v>13346</v>
      </c>
      <c r="B1952" s="31" t="s">
        <v>9371</v>
      </c>
      <c r="C1952" s="31" t="s">
        <v>13347</v>
      </c>
      <c r="D1952" s="31" t="s">
        <v>9344</v>
      </c>
      <c r="E1952" s="31" t="s">
        <v>37</v>
      </c>
      <c r="F1952" s="31"/>
      <c r="G1952" s="31"/>
      <c r="H1952" s="32">
        <v>60</v>
      </c>
      <c r="I1952" s="31" t="s">
        <v>9446</v>
      </c>
      <c r="J1952" s="31" t="s">
        <v>3801</v>
      </c>
      <c r="K1952" s="31" t="s">
        <v>9373</v>
      </c>
      <c r="L1952" s="33" t="b">
        <v>0</v>
      </c>
      <c r="M1952" s="34">
        <v>44912.689263310203</v>
      </c>
      <c r="N1952" s="31" t="s">
        <v>39</v>
      </c>
      <c r="O1952" s="1" t="s">
        <v>5290</v>
      </c>
    </row>
    <row r="1953" spans="1:15" x14ac:dyDescent="0.25">
      <c r="A1953" s="31" t="s">
        <v>13348</v>
      </c>
      <c r="B1953" s="31" t="s">
        <v>9389</v>
      </c>
      <c r="C1953" s="31" t="s">
        <v>13349</v>
      </c>
      <c r="D1953" s="31" t="s">
        <v>9348</v>
      </c>
      <c r="E1953" s="31"/>
      <c r="F1953" s="31"/>
      <c r="G1953" s="31"/>
      <c r="H1953" s="32"/>
      <c r="I1953" s="31" t="s">
        <v>9391</v>
      </c>
      <c r="J1953" s="31" t="s">
        <v>3598</v>
      </c>
      <c r="K1953" s="31" t="s">
        <v>10457</v>
      </c>
      <c r="L1953" s="33" t="b">
        <v>0</v>
      </c>
      <c r="M1953" s="34">
        <v>44918.664577314797</v>
      </c>
      <c r="N1953" s="31" t="s">
        <v>9369</v>
      </c>
      <c r="O1953" s="1" t="s">
        <v>14385</v>
      </c>
    </row>
    <row r="1954" spans="1:15" x14ac:dyDescent="0.25">
      <c r="A1954" s="31" t="s">
        <v>13350</v>
      </c>
      <c r="B1954" s="31" t="s">
        <v>9371</v>
      </c>
      <c r="C1954" s="31" t="s">
        <v>13351</v>
      </c>
      <c r="D1954" s="31" t="s">
        <v>9344</v>
      </c>
      <c r="E1954" s="31" t="s">
        <v>37</v>
      </c>
      <c r="F1954" s="31"/>
      <c r="G1954" s="31"/>
      <c r="H1954" s="32">
        <v>60</v>
      </c>
      <c r="I1954" s="31" t="s">
        <v>9446</v>
      </c>
      <c r="J1954" s="31" t="s">
        <v>3801</v>
      </c>
      <c r="K1954" s="31" t="s">
        <v>10119</v>
      </c>
      <c r="L1954" s="33" t="b">
        <v>0</v>
      </c>
      <c r="M1954" s="34">
        <v>44919.583044594903</v>
      </c>
      <c r="N1954" s="31" t="s">
        <v>39</v>
      </c>
      <c r="O1954" s="1" t="s">
        <v>14386</v>
      </c>
    </row>
    <row r="1955" spans="1:15" x14ac:dyDescent="0.25">
      <c r="A1955" s="31" t="s">
        <v>13352</v>
      </c>
      <c r="B1955" s="31" t="s">
        <v>9389</v>
      </c>
      <c r="C1955" s="31" t="s">
        <v>13353</v>
      </c>
      <c r="D1955" s="31" t="s">
        <v>9348</v>
      </c>
      <c r="E1955" s="31"/>
      <c r="F1955" s="31"/>
      <c r="G1955" s="31"/>
      <c r="H1955" s="32"/>
      <c r="I1955" s="31" t="s">
        <v>9399</v>
      </c>
      <c r="J1955" s="31" t="s">
        <v>3598</v>
      </c>
      <c r="K1955" s="31" t="s">
        <v>9400</v>
      </c>
      <c r="L1955" s="33" t="b">
        <v>0</v>
      </c>
      <c r="M1955" s="34">
        <v>44924.690440161998</v>
      </c>
      <c r="N1955" s="31" t="s">
        <v>9369</v>
      </c>
      <c r="O1955" s="1" t="s">
        <v>5117</v>
      </c>
    </row>
    <row r="1956" spans="1:15" x14ac:dyDescent="0.25">
      <c r="A1956" s="31" t="s">
        <v>13354</v>
      </c>
      <c r="B1956" s="31" t="s">
        <v>9389</v>
      </c>
      <c r="C1956" s="31" t="s">
        <v>13355</v>
      </c>
      <c r="D1956" s="31" t="s">
        <v>9348</v>
      </c>
      <c r="E1956" s="31"/>
      <c r="F1956" s="31"/>
      <c r="G1956" s="31"/>
      <c r="H1956" s="32"/>
      <c r="I1956" s="31" t="s">
        <v>9399</v>
      </c>
      <c r="J1956" s="31" t="s">
        <v>3598</v>
      </c>
      <c r="K1956" s="31" t="s">
        <v>9455</v>
      </c>
      <c r="L1956" s="33" t="b">
        <v>0</v>
      </c>
      <c r="M1956" s="34">
        <v>44922.645877661998</v>
      </c>
      <c r="N1956" s="31" t="s">
        <v>9369</v>
      </c>
      <c r="O1956" s="1" t="s">
        <v>4940</v>
      </c>
    </row>
    <row r="1957" spans="1:15" x14ac:dyDescent="0.25">
      <c r="A1957" s="31" t="s">
        <v>13356</v>
      </c>
      <c r="B1957" s="31" t="s">
        <v>9385</v>
      </c>
      <c r="C1957" s="31" t="s">
        <v>6230</v>
      </c>
      <c r="D1957" s="31" t="s">
        <v>9344</v>
      </c>
      <c r="E1957" s="31" t="s">
        <v>37</v>
      </c>
      <c r="F1957" s="31"/>
      <c r="G1957" s="31"/>
      <c r="H1957" s="32">
        <v>60</v>
      </c>
      <c r="I1957" s="31" t="s">
        <v>9361</v>
      </c>
      <c r="J1957" s="31" t="s">
        <v>3801</v>
      </c>
      <c r="K1957" s="31" t="s">
        <v>9387</v>
      </c>
      <c r="L1957" s="33" t="b">
        <v>0</v>
      </c>
      <c r="M1957" s="34">
        <v>44955.394391169</v>
      </c>
      <c r="N1957" s="31" t="s">
        <v>39</v>
      </c>
      <c r="O1957" s="1" t="s">
        <v>6229</v>
      </c>
    </row>
    <row r="1958" spans="1:15" x14ac:dyDescent="0.25">
      <c r="A1958" s="31" t="s">
        <v>13357</v>
      </c>
      <c r="B1958" s="31" t="s">
        <v>9389</v>
      </c>
      <c r="C1958" s="31" t="s">
        <v>13358</v>
      </c>
      <c r="D1958" s="31" t="s">
        <v>9348</v>
      </c>
      <c r="E1958" s="31"/>
      <c r="F1958" s="31"/>
      <c r="G1958" s="31"/>
      <c r="H1958" s="32"/>
      <c r="I1958" s="31" t="s">
        <v>9399</v>
      </c>
      <c r="J1958" s="31" t="s">
        <v>3598</v>
      </c>
      <c r="K1958" s="31" t="s">
        <v>10366</v>
      </c>
      <c r="L1958" s="33" t="b">
        <v>0</v>
      </c>
      <c r="M1958" s="34">
        <v>44922.637263854202</v>
      </c>
      <c r="N1958" s="31" t="s">
        <v>9369</v>
      </c>
      <c r="O1958" s="1" t="s">
        <v>6257</v>
      </c>
    </row>
    <row r="1959" spans="1:15" x14ac:dyDescent="0.25">
      <c r="A1959" s="31" t="s">
        <v>13359</v>
      </c>
      <c r="B1959" s="31" t="s">
        <v>9389</v>
      </c>
      <c r="C1959" s="31" t="s">
        <v>13360</v>
      </c>
      <c r="D1959" s="31" t="s">
        <v>9348</v>
      </c>
      <c r="E1959" s="31"/>
      <c r="F1959" s="31"/>
      <c r="G1959" s="31"/>
      <c r="H1959" s="32"/>
      <c r="I1959" s="31" t="s">
        <v>9391</v>
      </c>
      <c r="J1959" s="31" t="s">
        <v>3598</v>
      </c>
      <c r="K1959" s="31" t="s">
        <v>9443</v>
      </c>
      <c r="L1959" s="33" t="b">
        <v>0</v>
      </c>
      <c r="M1959" s="34">
        <v>44924.583885300897</v>
      </c>
      <c r="N1959" s="31" t="s">
        <v>9369</v>
      </c>
      <c r="O1959" s="1" t="s">
        <v>14387</v>
      </c>
    </row>
    <row r="1960" spans="1:15" x14ac:dyDescent="0.25">
      <c r="A1960" s="31" t="s">
        <v>13361</v>
      </c>
      <c r="B1960" s="31" t="s">
        <v>9389</v>
      </c>
      <c r="C1960" s="31" t="s">
        <v>13362</v>
      </c>
      <c r="D1960" s="31" t="s">
        <v>9348</v>
      </c>
      <c r="E1960" s="31"/>
      <c r="F1960" s="31"/>
      <c r="G1960" s="31"/>
      <c r="H1960" s="32"/>
      <c r="I1960" s="31" t="s">
        <v>9391</v>
      </c>
      <c r="J1960" s="31" t="s">
        <v>3598</v>
      </c>
      <c r="K1960" s="31" t="s">
        <v>10207</v>
      </c>
      <c r="L1960" s="33" t="b">
        <v>0</v>
      </c>
      <c r="M1960" s="34">
        <v>44918.667357673599</v>
      </c>
      <c r="N1960" s="31" t="s">
        <v>9369</v>
      </c>
      <c r="O1960" s="1" t="s">
        <v>6010</v>
      </c>
    </row>
    <row r="1961" spans="1:15" x14ac:dyDescent="0.25">
      <c r="A1961" s="31" t="s">
        <v>13363</v>
      </c>
      <c r="B1961" s="31" t="s">
        <v>9385</v>
      </c>
      <c r="C1961" s="31" t="s">
        <v>5115</v>
      </c>
      <c r="D1961" s="31" t="s">
        <v>9344</v>
      </c>
      <c r="E1961" s="31" t="s">
        <v>37</v>
      </c>
      <c r="F1961" s="31"/>
      <c r="G1961" s="31"/>
      <c r="H1961" s="32">
        <v>60</v>
      </c>
      <c r="I1961" s="31" t="s">
        <v>9361</v>
      </c>
      <c r="J1961" s="31" t="s">
        <v>3801</v>
      </c>
      <c r="K1961" s="31" t="s">
        <v>9387</v>
      </c>
      <c r="L1961" s="33" t="b">
        <v>0</v>
      </c>
      <c r="M1961" s="34">
        <v>44955.393930983802</v>
      </c>
      <c r="N1961" s="31" t="s">
        <v>39</v>
      </c>
      <c r="O1961" s="1" t="s">
        <v>5114</v>
      </c>
    </row>
    <row r="1962" spans="1:15" x14ac:dyDescent="0.25">
      <c r="A1962" s="31" t="s">
        <v>13364</v>
      </c>
      <c r="B1962" s="31" t="s">
        <v>9389</v>
      </c>
      <c r="C1962" s="31" t="s">
        <v>13365</v>
      </c>
      <c r="D1962" s="31" t="s">
        <v>9348</v>
      </c>
      <c r="E1962" s="31"/>
      <c r="F1962" s="31"/>
      <c r="G1962" s="31"/>
      <c r="H1962" s="32"/>
      <c r="I1962" s="31" t="s">
        <v>9391</v>
      </c>
      <c r="J1962" s="31" t="s">
        <v>3598</v>
      </c>
      <c r="K1962" s="31" t="s">
        <v>10207</v>
      </c>
      <c r="L1962" s="33" t="b">
        <v>0</v>
      </c>
      <c r="M1962" s="34">
        <v>44935.7237107986</v>
      </c>
      <c r="N1962" s="31" t="s">
        <v>9369</v>
      </c>
      <c r="O1962" s="1" t="s">
        <v>6007</v>
      </c>
    </row>
    <row r="1963" spans="1:15" x14ac:dyDescent="0.25">
      <c r="A1963" s="31" t="s">
        <v>13366</v>
      </c>
      <c r="B1963" s="31" t="s">
        <v>9389</v>
      </c>
      <c r="C1963" s="31" t="s">
        <v>13367</v>
      </c>
      <c r="D1963" s="31" t="s">
        <v>9348</v>
      </c>
      <c r="E1963" s="31"/>
      <c r="F1963" s="31"/>
      <c r="G1963" s="31"/>
      <c r="H1963" s="32"/>
      <c r="I1963" s="31" t="s">
        <v>9391</v>
      </c>
      <c r="J1963" s="31" t="s">
        <v>3598</v>
      </c>
      <c r="K1963" s="31" t="s">
        <v>9435</v>
      </c>
      <c r="L1963" s="33" t="b">
        <v>0</v>
      </c>
      <c r="M1963" s="34">
        <v>44924.5851843403</v>
      </c>
      <c r="N1963" s="31" t="s">
        <v>9369</v>
      </c>
      <c r="O1963" s="1" t="s">
        <v>14388</v>
      </c>
    </row>
    <row r="1964" spans="1:15" x14ac:dyDescent="0.25">
      <c r="A1964" s="31" t="s">
        <v>13368</v>
      </c>
      <c r="B1964" s="31" t="s">
        <v>9389</v>
      </c>
      <c r="C1964" s="31" t="s">
        <v>13369</v>
      </c>
      <c r="D1964" s="31" t="s">
        <v>9348</v>
      </c>
      <c r="E1964" s="31"/>
      <c r="F1964" s="31"/>
      <c r="G1964" s="31"/>
      <c r="H1964" s="32"/>
      <c r="I1964" s="31" t="s">
        <v>9399</v>
      </c>
      <c r="J1964" s="31" t="s">
        <v>3598</v>
      </c>
      <c r="K1964" s="31" t="s">
        <v>10366</v>
      </c>
      <c r="L1964" s="33" t="b">
        <v>0</v>
      </c>
      <c r="M1964" s="34">
        <v>44922.640799965302</v>
      </c>
      <c r="N1964" s="31" t="s">
        <v>9369</v>
      </c>
      <c r="O1964" s="1" t="s">
        <v>6639</v>
      </c>
    </row>
    <row r="1965" spans="1:15" x14ac:dyDescent="0.25">
      <c r="A1965" s="31" t="s">
        <v>13370</v>
      </c>
      <c r="B1965" s="31" t="s">
        <v>9389</v>
      </c>
      <c r="C1965" s="31" t="s">
        <v>13371</v>
      </c>
      <c r="D1965" s="31" t="s">
        <v>9348</v>
      </c>
      <c r="E1965" s="31"/>
      <c r="F1965" s="31"/>
      <c r="G1965" s="31"/>
      <c r="H1965" s="32"/>
      <c r="I1965" s="31" t="s">
        <v>9405</v>
      </c>
      <c r="J1965" s="31" t="s">
        <v>3598</v>
      </c>
      <c r="K1965" s="31" t="s">
        <v>9469</v>
      </c>
      <c r="L1965" s="33" t="b">
        <v>0</v>
      </c>
      <c r="M1965" s="34">
        <v>44922.643224537002</v>
      </c>
      <c r="N1965" s="31" t="s">
        <v>9369</v>
      </c>
      <c r="O1965" s="1" t="s">
        <v>6104</v>
      </c>
    </row>
    <row r="1966" spans="1:15" x14ac:dyDescent="0.25">
      <c r="A1966" s="31" t="s">
        <v>13372</v>
      </c>
      <c r="B1966" s="31" t="s">
        <v>13373</v>
      </c>
      <c r="C1966" s="31" t="s">
        <v>13374</v>
      </c>
      <c r="D1966" s="31" t="s">
        <v>9344</v>
      </c>
      <c r="E1966" s="31" t="s">
        <v>37</v>
      </c>
      <c r="F1966" s="31"/>
      <c r="G1966" s="31"/>
      <c r="H1966" s="32">
        <v>60</v>
      </c>
      <c r="I1966" s="31" t="s">
        <v>9446</v>
      </c>
      <c r="J1966" s="31" t="s">
        <v>3801</v>
      </c>
      <c r="K1966" s="31" t="s">
        <v>10119</v>
      </c>
      <c r="L1966" s="33" t="b">
        <v>0</v>
      </c>
      <c r="M1966" s="34">
        <v>45029.553951932903</v>
      </c>
      <c r="N1966" s="31" t="s">
        <v>39</v>
      </c>
      <c r="O1966" s="1" t="s">
        <v>14389</v>
      </c>
    </row>
    <row r="1967" spans="1:15" x14ac:dyDescent="0.25">
      <c r="A1967" s="31" t="s">
        <v>13375</v>
      </c>
      <c r="B1967" s="31" t="s">
        <v>9971</v>
      </c>
      <c r="C1967" s="31" t="s">
        <v>4612</v>
      </c>
      <c r="D1967" s="31" t="s">
        <v>9344</v>
      </c>
      <c r="E1967" s="31" t="s">
        <v>37</v>
      </c>
      <c r="F1967" s="31"/>
      <c r="G1967" s="31"/>
      <c r="H1967" s="32">
        <v>60</v>
      </c>
      <c r="I1967" s="31" t="s">
        <v>9382</v>
      </c>
      <c r="J1967" s="31" t="s">
        <v>3801</v>
      </c>
      <c r="K1967" s="31" t="s">
        <v>9421</v>
      </c>
      <c r="L1967" s="33" t="b">
        <v>0</v>
      </c>
      <c r="M1967" s="34">
        <v>44942.585921840298</v>
      </c>
      <c r="N1967" s="31" t="s">
        <v>39</v>
      </c>
      <c r="O1967" s="1" t="s">
        <v>4611</v>
      </c>
    </row>
    <row r="1968" spans="1:15" x14ac:dyDescent="0.25">
      <c r="A1968" s="31" t="s">
        <v>13376</v>
      </c>
      <c r="B1968" s="31" t="s">
        <v>9385</v>
      </c>
      <c r="C1968" s="31" t="s">
        <v>5840</v>
      </c>
      <c r="D1968" s="31" t="s">
        <v>9344</v>
      </c>
      <c r="E1968" s="31" t="s">
        <v>37</v>
      </c>
      <c r="F1968" s="31"/>
      <c r="G1968" s="31"/>
      <c r="H1968" s="32">
        <v>60</v>
      </c>
      <c r="I1968" s="31" t="s">
        <v>9377</v>
      </c>
      <c r="J1968" s="31" t="s">
        <v>3801</v>
      </c>
      <c r="K1968" s="31" t="s">
        <v>9563</v>
      </c>
      <c r="L1968" s="33" t="b">
        <v>0</v>
      </c>
      <c r="M1968" s="34">
        <v>44974.685707210701</v>
      </c>
      <c r="N1968" s="31" t="s">
        <v>39</v>
      </c>
      <c r="O1968" s="1" t="s">
        <v>5839</v>
      </c>
    </row>
    <row r="1969" spans="1:15" x14ac:dyDescent="0.25">
      <c r="A1969" s="31" t="s">
        <v>13377</v>
      </c>
      <c r="B1969" s="31" t="s">
        <v>9389</v>
      </c>
      <c r="C1969" s="31" t="s">
        <v>13378</v>
      </c>
      <c r="D1969" s="31" t="s">
        <v>9348</v>
      </c>
      <c r="E1969" s="31"/>
      <c r="F1969" s="31"/>
      <c r="G1969" s="31"/>
      <c r="H1969" s="32"/>
      <c r="I1969" s="31" t="s">
        <v>9391</v>
      </c>
      <c r="J1969" s="31" t="s">
        <v>3598</v>
      </c>
      <c r="K1969" s="31" t="s">
        <v>9443</v>
      </c>
      <c r="L1969" s="33" t="b">
        <v>0</v>
      </c>
      <c r="M1969" s="34">
        <v>44925.5938648148</v>
      </c>
      <c r="N1969" s="31" t="s">
        <v>9369</v>
      </c>
      <c r="O1969" s="1" t="s">
        <v>14390</v>
      </c>
    </row>
    <row r="1970" spans="1:15" x14ac:dyDescent="0.25">
      <c r="A1970" s="31" t="s">
        <v>13379</v>
      </c>
      <c r="B1970" s="31" t="s">
        <v>9371</v>
      </c>
      <c r="C1970" s="31" t="s">
        <v>13380</v>
      </c>
      <c r="D1970" s="31" t="s">
        <v>9344</v>
      </c>
      <c r="E1970" s="31" t="s">
        <v>37</v>
      </c>
      <c r="F1970" s="31"/>
      <c r="G1970" s="31"/>
      <c r="H1970" s="32">
        <v>60</v>
      </c>
      <c r="I1970" s="31" t="s">
        <v>9446</v>
      </c>
      <c r="J1970" s="31" t="s">
        <v>3801</v>
      </c>
      <c r="K1970" s="31" t="s">
        <v>9373</v>
      </c>
      <c r="L1970" s="33" t="b">
        <v>0</v>
      </c>
      <c r="M1970" s="34">
        <v>44926.5645097222</v>
      </c>
      <c r="N1970" s="31" t="s">
        <v>39</v>
      </c>
      <c r="O1970" s="1" t="s">
        <v>5407</v>
      </c>
    </row>
    <row r="1971" spans="1:15" x14ac:dyDescent="0.25">
      <c r="A1971" s="31" t="s">
        <v>13381</v>
      </c>
      <c r="B1971" s="31" t="s">
        <v>9371</v>
      </c>
      <c r="C1971" s="31" t="s">
        <v>13382</v>
      </c>
      <c r="D1971" s="31" t="s">
        <v>9344</v>
      </c>
      <c r="E1971" s="31" t="s">
        <v>37</v>
      </c>
      <c r="F1971" s="31"/>
      <c r="G1971" s="31"/>
      <c r="H1971" s="32">
        <v>60</v>
      </c>
      <c r="I1971" s="31" t="s">
        <v>9446</v>
      </c>
      <c r="J1971" s="31" t="s">
        <v>3801</v>
      </c>
      <c r="K1971" s="31" t="s">
        <v>9516</v>
      </c>
      <c r="L1971" s="33" t="b">
        <v>0</v>
      </c>
      <c r="M1971" s="34">
        <v>44924.554545868101</v>
      </c>
      <c r="N1971" s="31" t="s">
        <v>39</v>
      </c>
      <c r="O1971" s="1" t="s">
        <v>4432</v>
      </c>
    </row>
    <row r="1972" spans="1:15" x14ac:dyDescent="0.25">
      <c r="A1972" s="31" t="s">
        <v>13383</v>
      </c>
      <c r="B1972" s="31" t="s">
        <v>13384</v>
      </c>
      <c r="C1972" s="31" t="s">
        <v>13385</v>
      </c>
      <c r="D1972" s="31" t="s">
        <v>9348</v>
      </c>
      <c r="E1972" s="31"/>
      <c r="F1972" s="31"/>
      <c r="G1972" s="31"/>
      <c r="H1972" s="32"/>
      <c r="I1972" s="31" t="s">
        <v>9399</v>
      </c>
      <c r="J1972" s="31" t="s">
        <v>3598</v>
      </c>
      <c r="K1972" s="31" t="s">
        <v>10366</v>
      </c>
      <c r="L1972" s="33" t="b">
        <v>0</v>
      </c>
      <c r="M1972" s="34">
        <v>45009.611514120399</v>
      </c>
      <c r="N1972" s="31" t="s">
        <v>9369</v>
      </c>
      <c r="O1972" s="1" t="s">
        <v>14391</v>
      </c>
    </row>
    <row r="1973" spans="1:15" x14ac:dyDescent="0.25">
      <c r="A1973" s="31" t="s">
        <v>13386</v>
      </c>
      <c r="B1973" s="31" t="s">
        <v>9394</v>
      </c>
      <c r="C1973" s="31" t="s">
        <v>6036</v>
      </c>
      <c r="D1973" s="31" t="s">
        <v>9348</v>
      </c>
      <c r="E1973" s="31"/>
      <c r="F1973" s="31"/>
      <c r="G1973" s="31"/>
      <c r="H1973" s="32"/>
      <c r="I1973" s="31" t="s">
        <v>9399</v>
      </c>
      <c r="J1973" s="31" t="s">
        <v>3598</v>
      </c>
      <c r="K1973" s="31" t="s">
        <v>10366</v>
      </c>
      <c r="L1973" s="33" t="b">
        <v>0</v>
      </c>
      <c r="M1973" s="34">
        <v>44967.660007488397</v>
      </c>
      <c r="N1973" s="31" t="s">
        <v>9369</v>
      </c>
      <c r="O1973" s="1" t="s">
        <v>6035</v>
      </c>
    </row>
    <row r="1974" spans="1:15" x14ac:dyDescent="0.25">
      <c r="A1974" s="31" t="s">
        <v>13387</v>
      </c>
      <c r="B1974" s="31" t="s">
        <v>13388</v>
      </c>
      <c r="C1974" s="31" t="s">
        <v>13389</v>
      </c>
      <c r="D1974" s="31" t="s">
        <v>9381</v>
      </c>
      <c r="E1974" s="31"/>
      <c r="F1974" s="31"/>
      <c r="G1974" s="31"/>
      <c r="H1974" s="32"/>
      <c r="I1974" s="31"/>
      <c r="J1974" s="31"/>
      <c r="K1974" s="31"/>
      <c r="L1974" s="33" t="b">
        <v>0</v>
      </c>
      <c r="M1974" s="34">
        <v>45052.647905787002</v>
      </c>
      <c r="N1974" s="31" t="s">
        <v>39</v>
      </c>
      <c r="O1974" s="1" t="s">
        <v>14392</v>
      </c>
    </row>
    <row r="1975" spans="1:15" x14ac:dyDescent="0.25">
      <c r="A1975" s="31" t="s">
        <v>13390</v>
      </c>
      <c r="B1975" s="31" t="s">
        <v>9389</v>
      </c>
      <c r="C1975" s="31" t="s">
        <v>7283</v>
      </c>
      <c r="D1975" s="31" t="s">
        <v>9348</v>
      </c>
      <c r="E1975" s="31"/>
      <c r="F1975" s="31"/>
      <c r="G1975" s="31"/>
      <c r="H1975" s="32"/>
      <c r="I1975" s="31" t="s">
        <v>9399</v>
      </c>
      <c r="J1975" s="31" t="s">
        <v>3598</v>
      </c>
      <c r="K1975" s="31" t="s">
        <v>9523</v>
      </c>
      <c r="L1975" s="33" t="b">
        <v>0</v>
      </c>
      <c r="M1975" s="34">
        <v>44975.676512233797</v>
      </c>
      <c r="N1975" s="31" t="s">
        <v>9369</v>
      </c>
      <c r="O1975" s="1" t="s">
        <v>7281</v>
      </c>
    </row>
    <row r="1976" spans="1:15" x14ac:dyDescent="0.25">
      <c r="A1976" s="31" t="s">
        <v>13391</v>
      </c>
      <c r="B1976" s="31" t="s">
        <v>9385</v>
      </c>
      <c r="C1976" s="31" t="s">
        <v>13392</v>
      </c>
      <c r="D1976" s="31" t="s">
        <v>9344</v>
      </c>
      <c r="E1976" s="31" t="s">
        <v>37</v>
      </c>
      <c r="F1976" s="31"/>
      <c r="G1976" s="31"/>
      <c r="H1976" s="32">
        <v>60</v>
      </c>
      <c r="I1976" s="31" t="s">
        <v>9382</v>
      </c>
      <c r="J1976" s="31" t="s">
        <v>3801</v>
      </c>
      <c r="K1976" s="31" t="s">
        <v>9450</v>
      </c>
      <c r="L1976" s="33" t="b">
        <v>0</v>
      </c>
      <c r="M1976" s="34">
        <v>44749.634644756901</v>
      </c>
      <c r="N1976" s="31" t="s">
        <v>39</v>
      </c>
      <c r="O1976" s="1" t="s">
        <v>14393</v>
      </c>
    </row>
    <row r="1977" spans="1:15" x14ac:dyDescent="0.25">
      <c r="A1977" s="31" t="s">
        <v>13393</v>
      </c>
      <c r="B1977" s="31" t="s">
        <v>9385</v>
      </c>
      <c r="C1977" s="31" t="s">
        <v>5867</v>
      </c>
      <c r="D1977" s="31" t="s">
        <v>9344</v>
      </c>
      <c r="E1977" s="31" t="s">
        <v>37</v>
      </c>
      <c r="F1977" s="31"/>
      <c r="G1977" s="31"/>
      <c r="H1977" s="32">
        <v>60</v>
      </c>
      <c r="I1977" s="31" t="s">
        <v>9446</v>
      </c>
      <c r="J1977" s="31" t="s">
        <v>3801</v>
      </c>
      <c r="K1977" s="31" t="s">
        <v>9373</v>
      </c>
      <c r="L1977" s="33" t="b">
        <v>0</v>
      </c>
      <c r="M1977" s="34">
        <v>44995.633642280103</v>
      </c>
      <c r="N1977" s="31" t="s">
        <v>39</v>
      </c>
      <c r="O1977" s="1" t="s">
        <v>5866</v>
      </c>
    </row>
    <row r="1978" spans="1:15" x14ac:dyDescent="0.25">
      <c r="A1978" s="31" t="s">
        <v>13394</v>
      </c>
      <c r="B1978" s="31" t="s">
        <v>9971</v>
      </c>
      <c r="C1978" s="31" t="s">
        <v>13395</v>
      </c>
      <c r="D1978" s="31" t="s">
        <v>9344</v>
      </c>
      <c r="E1978" s="31" t="s">
        <v>37</v>
      </c>
      <c r="F1978" s="31"/>
      <c r="G1978" s="31"/>
      <c r="H1978" s="32">
        <v>60</v>
      </c>
      <c r="I1978" s="31" t="s">
        <v>9446</v>
      </c>
      <c r="J1978" s="31" t="s">
        <v>3801</v>
      </c>
      <c r="K1978" s="31" t="s">
        <v>10119</v>
      </c>
      <c r="L1978" s="33" t="b">
        <v>0</v>
      </c>
      <c r="M1978" s="34">
        <v>45015.6927041667</v>
      </c>
      <c r="N1978" s="31" t="s">
        <v>39</v>
      </c>
      <c r="O1978" s="1" t="s">
        <v>5011</v>
      </c>
    </row>
    <row r="1979" spans="1:15" x14ac:dyDescent="0.25">
      <c r="A1979" s="31" t="s">
        <v>13396</v>
      </c>
      <c r="B1979" s="31" t="s">
        <v>13397</v>
      </c>
      <c r="C1979" s="31" t="s">
        <v>5471</v>
      </c>
      <c r="D1979" s="31" t="s">
        <v>9348</v>
      </c>
      <c r="E1979" s="31"/>
      <c r="F1979" s="31"/>
      <c r="G1979" s="31"/>
      <c r="H1979" s="32"/>
      <c r="I1979" s="31" t="s">
        <v>9399</v>
      </c>
      <c r="J1979" s="31" t="s">
        <v>3598</v>
      </c>
      <c r="K1979" s="31" t="s">
        <v>10366</v>
      </c>
      <c r="L1979" s="33" t="b">
        <v>0</v>
      </c>
      <c r="M1979" s="34">
        <v>45184.6033622338</v>
      </c>
      <c r="N1979" s="31" t="s">
        <v>9369</v>
      </c>
      <c r="O1979" s="1" t="s">
        <v>5470</v>
      </c>
    </row>
    <row r="1980" spans="1:15" x14ac:dyDescent="0.25">
      <c r="A1980" s="31" t="s">
        <v>13398</v>
      </c>
      <c r="B1980" s="31" t="s">
        <v>13399</v>
      </c>
      <c r="C1980" s="31" t="s">
        <v>5445</v>
      </c>
      <c r="D1980" s="31" t="s">
        <v>9344</v>
      </c>
      <c r="E1980" s="31" t="s">
        <v>37</v>
      </c>
      <c r="F1980" s="31"/>
      <c r="G1980" s="31"/>
      <c r="H1980" s="32">
        <v>60</v>
      </c>
      <c r="I1980" s="31" t="s">
        <v>9446</v>
      </c>
      <c r="J1980" s="31" t="s">
        <v>3801</v>
      </c>
      <c r="K1980" s="31" t="s">
        <v>9421</v>
      </c>
      <c r="L1980" s="33" t="b">
        <v>0</v>
      </c>
      <c r="M1980" s="34">
        <v>45009.6123379977</v>
      </c>
      <c r="N1980" s="31" t="s">
        <v>39</v>
      </c>
      <c r="O1980" s="1" t="s">
        <v>5444</v>
      </c>
    </row>
    <row r="1981" spans="1:15" x14ac:dyDescent="0.25">
      <c r="A1981" s="31" t="s">
        <v>13400</v>
      </c>
      <c r="B1981" s="31" t="s">
        <v>9971</v>
      </c>
      <c r="C1981" s="31" t="s">
        <v>5141</v>
      </c>
      <c r="D1981" s="31" t="s">
        <v>9344</v>
      </c>
      <c r="E1981" s="31" t="s">
        <v>37</v>
      </c>
      <c r="F1981" s="31"/>
      <c r="G1981" s="31"/>
      <c r="H1981" s="32">
        <v>60</v>
      </c>
      <c r="I1981" s="31" t="s">
        <v>9382</v>
      </c>
      <c r="J1981" s="31" t="s">
        <v>3801</v>
      </c>
      <c r="K1981" s="31" t="s">
        <v>10119</v>
      </c>
      <c r="L1981" s="33" t="b">
        <v>0</v>
      </c>
      <c r="M1981" s="34">
        <v>45015.693361076403</v>
      </c>
      <c r="N1981" s="31" t="s">
        <v>39</v>
      </c>
      <c r="O1981" s="1" t="s">
        <v>5140</v>
      </c>
    </row>
    <row r="1982" spans="1:15" x14ac:dyDescent="0.25">
      <c r="A1982" s="31" t="s">
        <v>13401</v>
      </c>
      <c r="B1982" s="31" t="s">
        <v>9389</v>
      </c>
      <c r="C1982" s="31" t="s">
        <v>13402</v>
      </c>
      <c r="D1982" s="31" t="s">
        <v>9348</v>
      </c>
      <c r="E1982" s="31"/>
      <c r="F1982" s="31"/>
      <c r="G1982" s="31"/>
      <c r="H1982" s="32"/>
      <c r="I1982" s="31" t="s">
        <v>9391</v>
      </c>
      <c r="J1982" s="31" t="s">
        <v>3598</v>
      </c>
      <c r="K1982" s="31" t="s">
        <v>9438</v>
      </c>
      <c r="L1982" s="33" t="b">
        <v>0</v>
      </c>
      <c r="M1982" s="34">
        <v>45015.6939460301</v>
      </c>
      <c r="N1982" s="31" t="s">
        <v>9369</v>
      </c>
      <c r="O1982" s="1" t="s">
        <v>14394</v>
      </c>
    </row>
    <row r="1983" spans="1:15" x14ac:dyDescent="0.25">
      <c r="A1983" s="31" t="s">
        <v>13403</v>
      </c>
      <c r="B1983" s="31" t="s">
        <v>13404</v>
      </c>
      <c r="C1983" s="31" t="s">
        <v>5612</v>
      </c>
      <c r="D1983" s="31" t="s">
        <v>9344</v>
      </c>
      <c r="E1983" s="31" t="s">
        <v>37</v>
      </c>
      <c r="F1983" s="31"/>
      <c r="G1983" s="31"/>
      <c r="H1983" s="32">
        <v>60</v>
      </c>
      <c r="I1983" s="31" t="s">
        <v>9446</v>
      </c>
      <c r="J1983" s="31" t="s">
        <v>3801</v>
      </c>
      <c r="K1983" s="31" t="s">
        <v>9421</v>
      </c>
      <c r="L1983" s="33" t="b">
        <v>0</v>
      </c>
      <c r="M1983" s="34">
        <v>45009.6130527778</v>
      </c>
      <c r="N1983" s="31" t="s">
        <v>39</v>
      </c>
      <c r="O1983" s="1" t="s">
        <v>5611</v>
      </c>
    </row>
    <row r="1984" spans="1:15" x14ac:dyDescent="0.25">
      <c r="A1984" s="31" t="s">
        <v>13405</v>
      </c>
      <c r="B1984" s="31" t="s">
        <v>13406</v>
      </c>
      <c r="C1984" s="31" t="s">
        <v>6080</v>
      </c>
      <c r="D1984" s="31" t="s">
        <v>10182</v>
      </c>
      <c r="E1984" s="31" t="s">
        <v>37</v>
      </c>
      <c r="F1984" s="31"/>
      <c r="G1984" s="31"/>
      <c r="H1984" s="32">
        <v>60</v>
      </c>
      <c r="I1984" s="31" t="s">
        <v>9399</v>
      </c>
      <c r="J1984" s="31" t="s">
        <v>3598</v>
      </c>
      <c r="K1984" s="31" t="s">
        <v>9523</v>
      </c>
      <c r="L1984" s="33" t="b">
        <v>0</v>
      </c>
      <c r="M1984" s="34">
        <v>45086.723568518501</v>
      </c>
      <c r="N1984" s="31" t="s">
        <v>39</v>
      </c>
      <c r="O1984" s="1" t="s">
        <v>6079</v>
      </c>
    </row>
    <row r="1985" spans="1:15" x14ac:dyDescent="0.25">
      <c r="A1985" s="31" t="s">
        <v>13407</v>
      </c>
      <c r="B1985" s="31" t="s">
        <v>13408</v>
      </c>
      <c r="C1985" s="31" t="s">
        <v>6547</v>
      </c>
      <c r="D1985" s="31" t="s">
        <v>9348</v>
      </c>
      <c r="E1985" s="31"/>
      <c r="F1985" s="31"/>
      <c r="G1985" s="31"/>
      <c r="H1985" s="32"/>
      <c r="I1985" s="31" t="s">
        <v>9405</v>
      </c>
      <c r="J1985" s="31" t="s">
        <v>3598</v>
      </c>
      <c r="K1985" s="31" t="s">
        <v>10420</v>
      </c>
      <c r="L1985" s="33" t="b">
        <v>0</v>
      </c>
      <c r="M1985" s="34">
        <v>45024.714761145799</v>
      </c>
      <c r="N1985" s="31" t="s">
        <v>9369</v>
      </c>
      <c r="O1985" s="1" t="s">
        <v>6545</v>
      </c>
    </row>
    <row r="1986" spans="1:15" x14ac:dyDescent="0.25">
      <c r="A1986" s="31" t="s">
        <v>13409</v>
      </c>
      <c r="B1986" s="31" t="s">
        <v>13410</v>
      </c>
      <c r="C1986" s="31" t="s">
        <v>7753</v>
      </c>
      <c r="D1986" s="31" t="s">
        <v>9344</v>
      </c>
      <c r="E1986" s="31" t="s">
        <v>37</v>
      </c>
      <c r="F1986" s="31"/>
      <c r="G1986" s="31"/>
      <c r="H1986" s="32">
        <v>60</v>
      </c>
      <c r="I1986" s="31" t="s">
        <v>9361</v>
      </c>
      <c r="J1986" s="31" t="s">
        <v>3801</v>
      </c>
      <c r="K1986" s="31" t="s">
        <v>9387</v>
      </c>
      <c r="L1986" s="33" t="b">
        <v>0</v>
      </c>
      <c r="M1986" s="34">
        <v>45143.467537500001</v>
      </c>
      <c r="N1986" s="31" t="s">
        <v>39</v>
      </c>
      <c r="O1986" s="1" t="s">
        <v>7751</v>
      </c>
    </row>
    <row r="1987" spans="1:15" x14ac:dyDescent="0.25">
      <c r="A1987" s="31" t="s">
        <v>13411</v>
      </c>
      <c r="B1987" s="31" t="s">
        <v>13412</v>
      </c>
      <c r="C1987" s="31" t="s">
        <v>6605</v>
      </c>
      <c r="D1987" s="31" t="s">
        <v>9344</v>
      </c>
      <c r="E1987" s="31" t="s">
        <v>37</v>
      </c>
      <c r="F1987" s="31"/>
      <c r="G1987" s="31"/>
      <c r="H1987" s="32">
        <v>60</v>
      </c>
      <c r="I1987" s="31" t="s">
        <v>9382</v>
      </c>
      <c r="J1987" s="31" t="s">
        <v>3801</v>
      </c>
      <c r="K1987" s="31" t="s">
        <v>9841</v>
      </c>
      <c r="L1987" s="33" t="b">
        <v>0</v>
      </c>
      <c r="M1987" s="34">
        <v>45029.555329942101</v>
      </c>
      <c r="N1987" s="31" t="s">
        <v>39</v>
      </c>
      <c r="O1987" s="1" t="s">
        <v>6604</v>
      </c>
    </row>
    <row r="1988" spans="1:15" x14ac:dyDescent="0.25">
      <c r="A1988" s="31" t="s">
        <v>13413</v>
      </c>
      <c r="B1988" s="31" t="s">
        <v>13414</v>
      </c>
      <c r="C1988" s="31" t="s">
        <v>13415</v>
      </c>
      <c r="D1988" s="31" t="s">
        <v>9344</v>
      </c>
      <c r="E1988" s="31" t="s">
        <v>37</v>
      </c>
      <c r="F1988" s="31"/>
      <c r="G1988" s="31"/>
      <c r="H1988" s="32">
        <v>60</v>
      </c>
      <c r="I1988" s="31" t="s">
        <v>9361</v>
      </c>
      <c r="J1988" s="31" t="s">
        <v>3801</v>
      </c>
      <c r="K1988" s="31" t="s">
        <v>9387</v>
      </c>
      <c r="L1988" s="33" t="b">
        <v>0</v>
      </c>
      <c r="M1988" s="34">
        <v>45029.557658946796</v>
      </c>
      <c r="N1988" s="31" t="s">
        <v>39</v>
      </c>
      <c r="O1988" s="1" t="s">
        <v>14395</v>
      </c>
    </row>
    <row r="1989" spans="1:15" x14ac:dyDescent="0.25">
      <c r="A1989" s="31" t="s">
        <v>13416</v>
      </c>
      <c r="B1989" s="31" t="s">
        <v>13417</v>
      </c>
      <c r="C1989" s="31" t="s">
        <v>5529</v>
      </c>
      <c r="D1989" s="31" t="s">
        <v>9344</v>
      </c>
      <c r="E1989" s="31" t="s">
        <v>37</v>
      </c>
      <c r="F1989" s="31"/>
      <c r="G1989" s="31"/>
      <c r="H1989" s="32">
        <v>60</v>
      </c>
      <c r="I1989" s="31" t="s">
        <v>9446</v>
      </c>
      <c r="J1989" s="31" t="s">
        <v>3801</v>
      </c>
      <c r="K1989" s="31" t="s">
        <v>9373</v>
      </c>
      <c r="L1989" s="33" t="b">
        <v>0</v>
      </c>
      <c r="M1989" s="34">
        <v>45029.556745798604</v>
      </c>
      <c r="N1989" s="31" t="s">
        <v>39</v>
      </c>
      <c r="O1989" s="1" t="s">
        <v>5528</v>
      </c>
    </row>
    <row r="1990" spans="1:15" x14ac:dyDescent="0.25">
      <c r="A1990" s="31" t="s">
        <v>3645</v>
      </c>
      <c r="B1990" s="31" t="s">
        <v>3642</v>
      </c>
      <c r="C1990" s="31" t="s">
        <v>499</v>
      </c>
      <c r="D1990" s="31" t="s">
        <v>9344</v>
      </c>
      <c r="E1990" s="31" t="s">
        <v>497</v>
      </c>
      <c r="F1990" s="31"/>
      <c r="G1990" s="31"/>
      <c r="H1990" s="32">
        <v>60</v>
      </c>
      <c r="I1990" s="31"/>
      <c r="J1990" s="31" t="s">
        <v>3643</v>
      </c>
      <c r="K1990" s="31"/>
      <c r="L1990" s="33" t="b">
        <v>0</v>
      </c>
      <c r="M1990" s="34">
        <v>44463.341824919</v>
      </c>
      <c r="N1990" s="31" t="s">
        <v>39</v>
      </c>
      <c r="O1990" s="1" t="s">
        <v>14396</v>
      </c>
    </row>
    <row r="1991" spans="1:15" x14ac:dyDescent="0.25">
      <c r="A1991" s="31" t="s">
        <v>3669</v>
      </c>
      <c r="B1991" s="31" t="s">
        <v>3666</v>
      </c>
      <c r="C1991" s="31" t="s">
        <v>487</v>
      </c>
      <c r="D1991" s="31" t="s">
        <v>9344</v>
      </c>
      <c r="E1991" s="31" t="s">
        <v>485</v>
      </c>
      <c r="F1991" s="31"/>
      <c r="G1991" s="31"/>
      <c r="H1991" s="32">
        <v>60</v>
      </c>
      <c r="I1991" s="31"/>
      <c r="J1991" s="31" t="s">
        <v>3667</v>
      </c>
      <c r="K1991" s="31"/>
      <c r="L1991" s="33" t="b">
        <v>0</v>
      </c>
      <c r="M1991" s="34">
        <v>44462.740441469898</v>
      </c>
      <c r="N1991" s="31" t="s">
        <v>39</v>
      </c>
      <c r="O1991" s="1" t="s">
        <v>14397</v>
      </c>
    </row>
    <row r="1992" spans="1:15" x14ac:dyDescent="0.25">
      <c r="A1992" s="31" t="s">
        <v>3639</v>
      </c>
      <c r="B1992" s="31" t="s">
        <v>3636</v>
      </c>
      <c r="C1992" s="31" t="s">
        <v>66</v>
      </c>
      <c r="D1992" s="31" t="s">
        <v>9344</v>
      </c>
      <c r="E1992" s="31" t="s">
        <v>64</v>
      </c>
      <c r="F1992" s="31"/>
      <c r="G1992" s="31"/>
      <c r="H1992" s="32">
        <v>60</v>
      </c>
      <c r="I1992" s="31"/>
      <c r="J1992" s="31" t="s">
        <v>3637</v>
      </c>
      <c r="K1992" s="31"/>
      <c r="L1992" s="33" t="b">
        <v>0</v>
      </c>
      <c r="M1992" s="34">
        <v>44645.683519988401</v>
      </c>
      <c r="N1992" s="31" t="s">
        <v>39</v>
      </c>
      <c r="O1992" s="1" t="s">
        <v>14398</v>
      </c>
    </row>
    <row r="1993" spans="1:15" x14ac:dyDescent="0.25">
      <c r="A1993" s="31" t="s">
        <v>3657</v>
      </c>
      <c r="B1993" s="31" t="s">
        <v>3654</v>
      </c>
      <c r="C1993" s="31" t="s">
        <v>90</v>
      </c>
      <c r="D1993" s="31" t="s">
        <v>9344</v>
      </c>
      <c r="E1993" s="31" t="s">
        <v>88</v>
      </c>
      <c r="F1993" s="31"/>
      <c r="G1993" s="31"/>
      <c r="H1993" s="32">
        <v>60</v>
      </c>
      <c r="I1993" s="31"/>
      <c r="J1993" s="31" t="s">
        <v>3655</v>
      </c>
      <c r="K1993" s="31"/>
      <c r="L1993" s="33" t="b">
        <v>0</v>
      </c>
      <c r="M1993" s="34">
        <v>44462.738545914399</v>
      </c>
      <c r="N1993" s="31" t="s">
        <v>39</v>
      </c>
      <c r="O1993" s="1" t="s">
        <v>14399</v>
      </c>
    </row>
    <row r="1994" spans="1:15" x14ac:dyDescent="0.25">
      <c r="A1994" s="31" t="s">
        <v>13418</v>
      </c>
      <c r="B1994" s="31" t="s">
        <v>9385</v>
      </c>
      <c r="C1994" s="31" t="s">
        <v>13419</v>
      </c>
      <c r="D1994" s="31" t="s">
        <v>9344</v>
      </c>
      <c r="E1994" s="31" t="s">
        <v>37</v>
      </c>
      <c r="F1994" s="31"/>
      <c r="G1994" s="31"/>
      <c r="H1994" s="32">
        <v>60</v>
      </c>
      <c r="I1994" s="31" t="s">
        <v>9446</v>
      </c>
      <c r="J1994" s="31" t="s">
        <v>3801</v>
      </c>
      <c r="K1994" s="31" t="s">
        <v>9516</v>
      </c>
      <c r="L1994" s="33" t="b">
        <v>0</v>
      </c>
      <c r="M1994" s="34">
        <v>44776.768424386602</v>
      </c>
      <c r="N1994" s="31" t="s">
        <v>39</v>
      </c>
      <c r="O1994" s="1" t="s">
        <v>14400</v>
      </c>
    </row>
    <row r="1995" spans="1:15" x14ac:dyDescent="0.25">
      <c r="A1995" s="31" t="s">
        <v>13420</v>
      </c>
      <c r="B1995" s="31" t="s">
        <v>9521</v>
      </c>
      <c r="C1995" s="31" t="s">
        <v>13421</v>
      </c>
      <c r="D1995" s="31" t="s">
        <v>9348</v>
      </c>
      <c r="E1995" s="31"/>
      <c r="F1995" s="31"/>
      <c r="G1995" s="31"/>
      <c r="H1995" s="32"/>
      <c r="I1995" s="31" t="s">
        <v>9399</v>
      </c>
      <c r="J1995" s="31" t="s">
        <v>3598</v>
      </c>
      <c r="K1995" s="31" t="s">
        <v>9523</v>
      </c>
      <c r="L1995" s="33" t="b">
        <v>0</v>
      </c>
      <c r="M1995" s="34">
        <v>44911.337239895802</v>
      </c>
      <c r="N1995" s="31" t="s">
        <v>9369</v>
      </c>
      <c r="O1995" s="1" t="s">
        <v>14401</v>
      </c>
    </row>
    <row r="1996" spans="1:15" x14ac:dyDescent="0.25">
      <c r="A1996" s="31" t="s">
        <v>13422</v>
      </c>
      <c r="B1996" s="31" t="s">
        <v>9521</v>
      </c>
      <c r="C1996" s="31" t="s">
        <v>13423</v>
      </c>
      <c r="D1996" s="31" t="s">
        <v>9348</v>
      </c>
      <c r="E1996" s="31"/>
      <c r="F1996" s="31"/>
      <c r="G1996" s="31"/>
      <c r="H1996" s="32"/>
      <c r="I1996" s="31" t="s">
        <v>9405</v>
      </c>
      <c r="J1996" s="31" t="s">
        <v>3598</v>
      </c>
      <c r="K1996" s="31" t="s">
        <v>9426</v>
      </c>
      <c r="L1996" s="33" t="b">
        <v>0</v>
      </c>
      <c r="M1996" s="34">
        <v>45007.663889965297</v>
      </c>
      <c r="N1996" s="31" t="s">
        <v>9369</v>
      </c>
      <c r="O1996" s="1" t="s">
        <v>14402</v>
      </c>
    </row>
    <row r="1997" spans="1:15" x14ac:dyDescent="0.25">
      <c r="A1997" s="31" t="s">
        <v>13424</v>
      </c>
      <c r="B1997" s="31" t="s">
        <v>13425</v>
      </c>
      <c r="C1997" s="31" t="s">
        <v>6294</v>
      </c>
      <c r="D1997" s="31"/>
      <c r="E1997" s="31" t="s">
        <v>198</v>
      </c>
      <c r="F1997" s="31"/>
      <c r="G1997" s="31"/>
      <c r="H1997" s="32"/>
      <c r="I1997" s="31"/>
      <c r="J1997" s="31"/>
      <c r="K1997" s="31"/>
      <c r="L1997" s="33" t="b">
        <v>0</v>
      </c>
      <c r="M1997" s="34">
        <v>45926.493151238399</v>
      </c>
      <c r="N1997" s="31" t="s">
        <v>13426</v>
      </c>
      <c r="O1997" s="1" t="s">
        <v>6293</v>
      </c>
    </row>
    <row r="1998" spans="1:15" x14ac:dyDescent="0.25">
      <c r="A1998" s="31" t="s">
        <v>13427</v>
      </c>
      <c r="B1998" s="31" t="s">
        <v>13428</v>
      </c>
      <c r="C1998" s="31" t="s">
        <v>13429</v>
      </c>
      <c r="D1998" s="31"/>
      <c r="E1998" s="31" t="s">
        <v>198</v>
      </c>
      <c r="F1998" s="31"/>
      <c r="G1998" s="31"/>
      <c r="H1998" s="32"/>
      <c r="I1998" s="31"/>
      <c r="J1998" s="31"/>
      <c r="K1998" s="31"/>
      <c r="L1998" s="33" t="b">
        <v>0</v>
      </c>
      <c r="M1998" s="34">
        <v>45926.4932583681</v>
      </c>
      <c r="N1998" s="31" t="s">
        <v>13426</v>
      </c>
      <c r="O1998" s="1" t="s">
        <v>14403</v>
      </c>
    </row>
    <row r="1999" spans="1:15" x14ac:dyDescent="0.25">
      <c r="A1999" s="31" t="s">
        <v>3621</v>
      </c>
      <c r="B1999" s="31" t="s">
        <v>3618</v>
      </c>
      <c r="C1999" s="31" t="s">
        <v>145</v>
      </c>
      <c r="D1999" s="31" t="s">
        <v>9348</v>
      </c>
      <c r="E1999" s="31" t="s">
        <v>143</v>
      </c>
      <c r="F1999" s="31"/>
      <c r="G1999" s="31"/>
      <c r="H1999" s="32">
        <v>60</v>
      </c>
      <c r="I1999" s="31" t="s">
        <v>9349</v>
      </c>
      <c r="J1999" s="31" t="s">
        <v>3619</v>
      </c>
      <c r="K1999" s="31"/>
      <c r="L1999" s="33" t="b">
        <v>0</v>
      </c>
      <c r="M1999" s="34">
        <v>44462.7362943634</v>
      </c>
      <c r="N1999" s="31" t="s">
        <v>39</v>
      </c>
      <c r="O1999" s="1" t="s">
        <v>14404</v>
      </c>
    </row>
    <row r="2000" spans="1:15" x14ac:dyDescent="0.25">
      <c r="A2000" s="31" t="s">
        <v>3600</v>
      </c>
      <c r="B2000" s="31" t="s">
        <v>3597</v>
      </c>
      <c r="C2000" s="31" t="s">
        <v>57</v>
      </c>
      <c r="D2000" s="31" t="s">
        <v>9348</v>
      </c>
      <c r="E2000" s="31" t="s">
        <v>55</v>
      </c>
      <c r="F2000" s="31"/>
      <c r="G2000" s="31"/>
      <c r="H2000" s="32">
        <v>60</v>
      </c>
      <c r="I2000" s="31" t="s">
        <v>9405</v>
      </c>
      <c r="J2000" s="31" t="s">
        <v>3598</v>
      </c>
      <c r="K2000" s="31" t="s">
        <v>9597</v>
      </c>
      <c r="L2000" s="33" t="b">
        <v>0</v>
      </c>
      <c r="M2000" s="34">
        <v>44462.737186342601</v>
      </c>
      <c r="N2000" s="31" t="s">
        <v>39</v>
      </c>
      <c r="O2000" s="1" t="s">
        <v>14405</v>
      </c>
    </row>
    <row r="2001" spans="1:15" x14ac:dyDescent="0.25">
      <c r="A2001" s="31" t="s">
        <v>13430</v>
      </c>
      <c r="B2001" s="31" t="s">
        <v>13431</v>
      </c>
      <c r="C2001" s="31" t="s">
        <v>13432</v>
      </c>
      <c r="D2001" s="31"/>
      <c r="E2001" s="31"/>
      <c r="F2001" s="31"/>
      <c r="G2001" s="31"/>
      <c r="H2001" s="32"/>
      <c r="I2001" s="31" t="s">
        <v>9405</v>
      </c>
      <c r="J2001" s="31"/>
      <c r="K2001" s="31"/>
      <c r="L2001" s="33" t="b">
        <v>0</v>
      </c>
      <c r="M2001" s="34">
        <v>45927.625917210702</v>
      </c>
      <c r="N2001" s="31" t="s">
        <v>39</v>
      </c>
      <c r="O2001" s="1" t="s">
        <v>14406</v>
      </c>
    </row>
    <row r="2002" spans="1:15" x14ac:dyDescent="0.25">
      <c r="A2002" s="31" t="s">
        <v>13433</v>
      </c>
      <c r="B2002" s="31" t="s">
        <v>13434</v>
      </c>
      <c r="C2002" s="31" t="s">
        <v>13435</v>
      </c>
      <c r="D2002" s="31"/>
      <c r="E2002" s="31"/>
      <c r="F2002" s="31"/>
      <c r="G2002" s="31"/>
      <c r="H2002" s="32"/>
      <c r="I2002" s="31" t="s">
        <v>9405</v>
      </c>
      <c r="J2002" s="31"/>
      <c r="K2002" s="31"/>
      <c r="L2002" s="33" t="b">
        <v>0</v>
      </c>
      <c r="M2002" s="34">
        <v>45927.623986921302</v>
      </c>
      <c r="N2002" s="31" t="s">
        <v>39</v>
      </c>
      <c r="O2002" s="1" t="s">
        <v>14407</v>
      </c>
    </row>
    <row r="2003" spans="1:15" x14ac:dyDescent="0.25">
      <c r="A2003" s="31" t="s">
        <v>13436</v>
      </c>
      <c r="B2003" s="31" t="s">
        <v>13437</v>
      </c>
      <c r="C2003" s="31" t="s">
        <v>13438</v>
      </c>
      <c r="D2003" s="31"/>
      <c r="E2003" s="31"/>
      <c r="F2003" s="31"/>
      <c r="G2003" s="31"/>
      <c r="H2003" s="32"/>
      <c r="I2003" s="31" t="s">
        <v>9405</v>
      </c>
      <c r="J2003" s="31"/>
      <c r="K2003" s="31"/>
      <c r="L2003" s="33" t="b">
        <v>0</v>
      </c>
      <c r="M2003" s="34">
        <v>45927.626473032396</v>
      </c>
      <c r="N2003" s="31" t="s">
        <v>39</v>
      </c>
      <c r="O2003" s="1" t="s">
        <v>6629</v>
      </c>
    </row>
    <row r="2004" spans="1:15" x14ac:dyDescent="0.25">
      <c r="A2004" s="31" t="s">
        <v>13439</v>
      </c>
      <c r="B2004" s="31" t="s">
        <v>13440</v>
      </c>
      <c r="C2004" s="31" t="s">
        <v>13441</v>
      </c>
      <c r="D2004" s="31" t="s">
        <v>9348</v>
      </c>
      <c r="E2004" s="31"/>
      <c r="F2004" s="31"/>
      <c r="G2004" s="31"/>
      <c r="H2004" s="32"/>
      <c r="I2004" s="31" t="s">
        <v>9405</v>
      </c>
      <c r="J2004" s="31" t="s">
        <v>3598</v>
      </c>
      <c r="K2004" s="31"/>
      <c r="L2004" s="33" t="b">
        <v>0</v>
      </c>
      <c r="M2004" s="34">
        <v>45919.398362812499</v>
      </c>
      <c r="N2004" s="31" t="s">
        <v>9369</v>
      </c>
      <c r="O2004" s="1" t="s">
        <v>6370</v>
      </c>
    </row>
    <row r="2005" spans="1:15" x14ac:dyDescent="0.25">
      <c r="A2005" s="31" t="s">
        <v>13442</v>
      </c>
      <c r="B2005" s="31" t="s">
        <v>13443</v>
      </c>
      <c r="C2005" s="31" t="s">
        <v>13444</v>
      </c>
      <c r="D2005" s="31"/>
      <c r="E2005" s="31"/>
      <c r="F2005" s="31"/>
      <c r="G2005" s="31"/>
      <c r="H2005" s="32"/>
      <c r="I2005" s="31" t="s">
        <v>9391</v>
      </c>
      <c r="J2005" s="31"/>
      <c r="K2005" s="31"/>
      <c r="L2005" s="33" t="b">
        <v>0</v>
      </c>
      <c r="M2005" s="34">
        <v>45927.629329363401</v>
      </c>
      <c r="N2005" s="31" t="s">
        <v>39</v>
      </c>
      <c r="O2005" s="1" t="s">
        <v>14408</v>
      </c>
    </row>
    <row r="2006" spans="1:15" x14ac:dyDescent="0.25">
      <c r="A2006" s="31" t="s">
        <v>13445</v>
      </c>
      <c r="B2006" s="31" t="s">
        <v>13446</v>
      </c>
      <c r="C2006" s="31" t="s">
        <v>13447</v>
      </c>
      <c r="D2006" s="31"/>
      <c r="E2006" s="31" t="s">
        <v>55</v>
      </c>
      <c r="F2006" s="31"/>
      <c r="G2006" s="31"/>
      <c r="H2006" s="32"/>
      <c r="I2006" s="31"/>
      <c r="J2006" s="31"/>
      <c r="K2006" s="31"/>
      <c r="L2006" s="33" t="b">
        <v>0</v>
      </c>
      <c r="M2006" s="34">
        <v>45926.494522419001</v>
      </c>
      <c r="N2006" s="31" t="s">
        <v>13426</v>
      </c>
      <c r="O2006" s="1" t="s">
        <v>14405</v>
      </c>
    </row>
    <row r="2007" spans="1:15" x14ac:dyDescent="0.25">
      <c r="A2007" s="31" t="s">
        <v>13448</v>
      </c>
      <c r="B2007" s="31" t="s">
        <v>13449</v>
      </c>
      <c r="C2007" s="31" t="s">
        <v>13450</v>
      </c>
      <c r="D2007" s="31"/>
      <c r="E2007" s="31" t="s">
        <v>55</v>
      </c>
      <c r="F2007" s="31"/>
      <c r="G2007" s="31"/>
      <c r="H2007" s="32"/>
      <c r="I2007" s="31"/>
      <c r="J2007" s="31"/>
      <c r="K2007" s="31"/>
      <c r="L2007" s="33" t="b">
        <v>0</v>
      </c>
      <c r="M2007" s="34">
        <v>45926.489198113399</v>
      </c>
      <c r="N2007" s="31" t="s">
        <v>13426</v>
      </c>
      <c r="O2007" s="1" t="s">
        <v>14243</v>
      </c>
    </row>
    <row r="2008" spans="1:15" x14ac:dyDescent="0.25">
      <c r="A2008" s="31" t="s">
        <v>13451</v>
      </c>
      <c r="B2008" s="31" t="s">
        <v>13452</v>
      </c>
      <c r="C2008" s="31" t="s">
        <v>5771</v>
      </c>
      <c r="D2008" s="31"/>
      <c r="E2008" s="31" t="s">
        <v>55</v>
      </c>
      <c r="F2008" s="31"/>
      <c r="G2008" s="31"/>
      <c r="H2008" s="32"/>
      <c r="I2008" s="31"/>
      <c r="J2008" s="31"/>
      <c r="K2008" s="31"/>
      <c r="L2008" s="33" t="b">
        <v>0</v>
      </c>
      <c r="M2008" s="34">
        <v>45926.494650694403</v>
      </c>
      <c r="N2008" s="31" t="s">
        <v>13426</v>
      </c>
      <c r="O2008" s="1" t="s">
        <v>5770</v>
      </c>
    </row>
    <row r="2009" spans="1:15" x14ac:dyDescent="0.25">
      <c r="A2009" s="31" t="s">
        <v>13453</v>
      </c>
      <c r="B2009" s="31" t="s">
        <v>13454</v>
      </c>
      <c r="C2009" s="31" t="s">
        <v>13455</v>
      </c>
      <c r="D2009" s="31"/>
      <c r="E2009" s="31"/>
      <c r="F2009" s="31"/>
      <c r="G2009" s="31"/>
      <c r="H2009" s="32"/>
      <c r="I2009" s="31" t="s">
        <v>9405</v>
      </c>
      <c r="J2009" s="31"/>
      <c r="K2009" s="31"/>
      <c r="L2009" s="33" t="b">
        <v>0</v>
      </c>
      <c r="M2009" s="34">
        <v>45927.626138576401</v>
      </c>
      <c r="N2009" s="31" t="s">
        <v>39</v>
      </c>
      <c r="O2009" s="1" t="s">
        <v>6450</v>
      </c>
    </row>
    <row r="2010" spans="1:15" x14ac:dyDescent="0.25">
      <c r="A2010" s="31" t="s">
        <v>13456</v>
      </c>
      <c r="B2010" s="31" t="s">
        <v>13457</v>
      </c>
      <c r="C2010" s="31" t="s">
        <v>6683</v>
      </c>
      <c r="D2010" s="31"/>
      <c r="E2010" s="31" t="s">
        <v>55</v>
      </c>
      <c r="F2010" s="31"/>
      <c r="G2010" s="31"/>
      <c r="H2010" s="32"/>
      <c r="I2010" s="31"/>
      <c r="J2010" s="31"/>
      <c r="K2010" s="31"/>
      <c r="L2010" s="33" t="b">
        <v>0</v>
      </c>
      <c r="M2010" s="34">
        <v>45926.491327581003</v>
      </c>
      <c r="N2010" s="31" t="s">
        <v>13426</v>
      </c>
      <c r="O2010" s="1" t="s">
        <v>6682</v>
      </c>
    </row>
    <row r="2011" spans="1:15" x14ac:dyDescent="0.25">
      <c r="A2011" s="31" t="s">
        <v>13458</v>
      </c>
      <c r="B2011" s="31" t="s">
        <v>13459</v>
      </c>
      <c r="C2011" s="31" t="s">
        <v>13460</v>
      </c>
      <c r="D2011" s="31"/>
      <c r="E2011" s="31"/>
      <c r="F2011" s="31"/>
      <c r="G2011" s="31"/>
      <c r="H2011" s="32"/>
      <c r="I2011" s="31" t="s">
        <v>9399</v>
      </c>
      <c r="J2011" s="31"/>
      <c r="K2011" s="31"/>
      <c r="L2011" s="33" t="b">
        <v>0</v>
      </c>
      <c r="M2011" s="34">
        <v>45936.582364733797</v>
      </c>
      <c r="N2011" s="31" t="s">
        <v>39</v>
      </c>
      <c r="O2011" s="1" t="s">
        <v>14409</v>
      </c>
    </row>
    <row r="2012" spans="1:15" x14ac:dyDescent="0.25">
      <c r="A2012" s="31" t="s">
        <v>13461</v>
      </c>
      <c r="B2012" s="31" t="s">
        <v>13462</v>
      </c>
      <c r="C2012" s="31" t="s">
        <v>13463</v>
      </c>
      <c r="D2012" s="31" t="s">
        <v>10182</v>
      </c>
      <c r="E2012" s="31"/>
      <c r="F2012" s="31"/>
      <c r="G2012" s="31"/>
      <c r="H2012" s="32"/>
      <c r="I2012" s="31" t="s">
        <v>9399</v>
      </c>
      <c r="J2012" s="31"/>
      <c r="K2012" s="31"/>
      <c r="L2012" s="33" t="b">
        <v>0</v>
      </c>
      <c r="M2012" s="34">
        <v>45933.676676701398</v>
      </c>
      <c r="N2012" s="31" t="s">
        <v>39</v>
      </c>
      <c r="O2012" s="1" t="s">
        <v>13801</v>
      </c>
    </row>
    <row r="2013" spans="1:15" x14ac:dyDescent="0.25">
      <c r="A2013" s="31" t="s">
        <v>13464</v>
      </c>
      <c r="B2013" s="31" t="s">
        <v>13465</v>
      </c>
      <c r="C2013" s="31" t="s">
        <v>13466</v>
      </c>
      <c r="D2013" s="31"/>
      <c r="E2013" s="31"/>
      <c r="F2013" s="31"/>
      <c r="G2013" s="31"/>
      <c r="H2013" s="32"/>
      <c r="I2013" s="31" t="s">
        <v>9399</v>
      </c>
      <c r="J2013" s="31"/>
      <c r="K2013" s="31"/>
      <c r="L2013" s="33" t="b">
        <v>0</v>
      </c>
      <c r="M2013" s="34">
        <v>45927.623649502297</v>
      </c>
      <c r="N2013" s="31" t="s">
        <v>39</v>
      </c>
      <c r="O2013" s="1" t="s">
        <v>14410</v>
      </c>
    </row>
    <row r="2014" spans="1:15" x14ac:dyDescent="0.25">
      <c r="A2014" s="31" t="s">
        <v>13467</v>
      </c>
      <c r="B2014" s="31" t="s">
        <v>13468</v>
      </c>
      <c r="C2014" s="31" t="s">
        <v>13469</v>
      </c>
      <c r="D2014" s="31"/>
      <c r="E2014" s="31"/>
      <c r="F2014" s="31"/>
      <c r="G2014" s="31"/>
      <c r="H2014" s="32"/>
      <c r="I2014" s="31" t="s">
        <v>9399</v>
      </c>
      <c r="J2014" s="31"/>
      <c r="K2014" s="31"/>
      <c r="L2014" s="33" t="b">
        <v>0</v>
      </c>
      <c r="M2014" s="34">
        <v>45936.582848148202</v>
      </c>
      <c r="N2014" s="31" t="s">
        <v>39</v>
      </c>
      <c r="O2014" s="1" t="s">
        <v>14411</v>
      </c>
    </row>
    <row r="2015" spans="1:15" x14ac:dyDescent="0.25">
      <c r="A2015" s="31" t="s">
        <v>13470</v>
      </c>
      <c r="B2015" s="31" t="s">
        <v>13471</v>
      </c>
      <c r="C2015" s="31" t="s">
        <v>13472</v>
      </c>
      <c r="D2015" s="31"/>
      <c r="E2015" s="31"/>
      <c r="F2015" s="31"/>
      <c r="G2015" s="31"/>
      <c r="H2015" s="32"/>
      <c r="I2015" s="31" t="s">
        <v>9399</v>
      </c>
      <c r="J2015" s="31"/>
      <c r="K2015" s="31"/>
      <c r="L2015" s="33" t="b">
        <v>0</v>
      </c>
      <c r="M2015" s="34">
        <v>45927.628324155099</v>
      </c>
      <c r="N2015" s="31" t="s">
        <v>39</v>
      </c>
      <c r="O2015" s="1" t="s">
        <v>14412</v>
      </c>
    </row>
    <row r="2016" spans="1:15" x14ac:dyDescent="0.25">
      <c r="A2016" s="31" t="s">
        <v>13473</v>
      </c>
      <c r="B2016" s="31" t="s">
        <v>13474</v>
      </c>
      <c r="C2016" s="31" t="s">
        <v>13475</v>
      </c>
      <c r="D2016" s="31"/>
      <c r="E2016" s="31"/>
      <c r="F2016" s="31"/>
      <c r="G2016" s="31"/>
      <c r="H2016" s="32"/>
      <c r="I2016" s="31" t="s">
        <v>9399</v>
      </c>
      <c r="J2016" s="31"/>
      <c r="K2016" s="31"/>
      <c r="L2016" s="33" t="b">
        <v>0</v>
      </c>
      <c r="M2016" s="34">
        <v>45927.622942789298</v>
      </c>
      <c r="N2016" s="31" t="s">
        <v>39</v>
      </c>
      <c r="O2016" s="1" t="s">
        <v>14413</v>
      </c>
    </row>
    <row r="2017" spans="1:15" x14ac:dyDescent="0.25">
      <c r="A2017" s="31" t="s">
        <v>3612</v>
      </c>
      <c r="B2017" s="31" t="s">
        <v>3609</v>
      </c>
      <c r="C2017" s="31" t="s">
        <v>375</v>
      </c>
      <c r="D2017" s="31" t="s">
        <v>9348</v>
      </c>
      <c r="E2017" s="31" t="s">
        <v>373</v>
      </c>
      <c r="F2017" s="31"/>
      <c r="G2017" s="31"/>
      <c r="H2017" s="32">
        <v>60</v>
      </c>
      <c r="I2017" s="31" t="s">
        <v>9349</v>
      </c>
      <c r="J2017" s="31" t="s">
        <v>3610</v>
      </c>
      <c r="K2017" s="31"/>
      <c r="L2017" s="33" t="b">
        <v>0</v>
      </c>
      <c r="M2017" s="34">
        <v>44462.736810104201</v>
      </c>
      <c r="N2017" s="31" t="s">
        <v>39</v>
      </c>
      <c r="O2017" s="1" t="s">
        <v>14414</v>
      </c>
    </row>
    <row r="2018" spans="1:15" x14ac:dyDescent="0.25">
      <c r="A2018" s="31" t="s">
        <v>3663</v>
      </c>
      <c r="B2018" s="31" t="s">
        <v>3660</v>
      </c>
      <c r="C2018" s="31" t="s">
        <v>1797</v>
      </c>
      <c r="D2018" s="31" t="s">
        <v>9344</v>
      </c>
      <c r="E2018" s="31" t="s">
        <v>1795</v>
      </c>
      <c r="F2018" s="31"/>
      <c r="G2018" s="31"/>
      <c r="H2018" s="32">
        <v>60</v>
      </c>
      <c r="I2018" s="31"/>
      <c r="J2018" s="31" t="s">
        <v>3661</v>
      </c>
      <c r="K2018" s="31"/>
      <c r="L2018" s="33" t="b">
        <v>0</v>
      </c>
      <c r="M2018" s="34">
        <v>44462.731060069404</v>
      </c>
      <c r="N2018" s="31" t="s">
        <v>39</v>
      </c>
      <c r="O2018" s="1" t="s">
        <v>14415</v>
      </c>
    </row>
    <row r="2019" spans="1:15" x14ac:dyDescent="0.25">
      <c r="A2019" s="31" t="s">
        <v>3633</v>
      </c>
      <c r="B2019" s="31" t="s">
        <v>3630</v>
      </c>
      <c r="C2019" s="31" t="s">
        <v>1181</v>
      </c>
      <c r="D2019" s="31" t="s">
        <v>9344</v>
      </c>
      <c r="E2019" s="31" t="s">
        <v>1179</v>
      </c>
      <c r="F2019" s="31"/>
      <c r="G2019" s="31"/>
      <c r="H2019" s="32">
        <v>60</v>
      </c>
      <c r="I2019" s="31"/>
      <c r="J2019" s="31" t="s">
        <v>3631</v>
      </c>
      <c r="K2019" s="31" t="s">
        <v>13476</v>
      </c>
      <c r="L2019" s="33" t="b">
        <v>0</v>
      </c>
      <c r="M2019" s="34">
        <v>44462.730344479198</v>
      </c>
      <c r="N2019" s="31" t="s">
        <v>39</v>
      </c>
      <c r="O2019" s="1" t="s">
        <v>14416</v>
      </c>
    </row>
    <row r="2020" spans="1:15" x14ac:dyDescent="0.25">
      <c r="A2020" s="31" t="s">
        <v>13477</v>
      </c>
      <c r="B2020" s="31" t="s">
        <v>13478</v>
      </c>
      <c r="C2020" s="31" t="s">
        <v>13479</v>
      </c>
      <c r="D2020" s="31" t="s">
        <v>13480</v>
      </c>
      <c r="E2020" s="31" t="s">
        <v>13481</v>
      </c>
      <c r="F2020" s="31"/>
      <c r="G2020" s="31"/>
      <c r="H2020" s="32"/>
      <c r="I2020" s="31" t="s">
        <v>9446</v>
      </c>
      <c r="J2020" s="31" t="s">
        <v>3801</v>
      </c>
      <c r="K2020" s="31" t="s">
        <v>9387</v>
      </c>
      <c r="L2020" s="33" t="b">
        <v>0</v>
      </c>
      <c r="M2020" s="34">
        <v>44320.562870601898</v>
      </c>
      <c r="N2020" s="31" t="s">
        <v>39</v>
      </c>
      <c r="O2020" s="1" t="s">
        <v>14417</v>
      </c>
    </row>
    <row r="2021" spans="1:15" x14ac:dyDescent="0.25">
      <c r="A2021" s="31" t="s">
        <v>13482</v>
      </c>
      <c r="B2021" s="31" t="s">
        <v>13483</v>
      </c>
      <c r="C2021" s="31" t="s">
        <v>13484</v>
      </c>
      <c r="D2021" s="31" t="s">
        <v>13480</v>
      </c>
      <c r="E2021" s="31" t="s">
        <v>37</v>
      </c>
      <c r="F2021" s="31"/>
      <c r="G2021" s="31"/>
      <c r="H2021" s="32"/>
      <c r="I2021" s="31" t="s">
        <v>9446</v>
      </c>
      <c r="J2021" s="31" t="s">
        <v>3801</v>
      </c>
      <c r="K2021" s="31" t="s">
        <v>9516</v>
      </c>
      <c r="L2021" s="33" t="b">
        <v>0</v>
      </c>
      <c r="M2021" s="34">
        <v>44881.567432210701</v>
      </c>
      <c r="N2021" s="31" t="s">
        <v>39</v>
      </c>
      <c r="O2021" s="1" t="s">
        <v>14418</v>
      </c>
    </row>
    <row r="2022" spans="1:15" x14ac:dyDescent="0.25">
      <c r="A2022" s="31" t="s">
        <v>3593</v>
      </c>
      <c r="B2022" s="31" t="s">
        <v>3589</v>
      </c>
      <c r="C2022" s="31" t="s">
        <v>457</v>
      </c>
      <c r="D2022" s="31" t="s">
        <v>9348</v>
      </c>
      <c r="E2022" s="31" t="s">
        <v>455</v>
      </c>
      <c r="F2022" s="31"/>
      <c r="G2022" s="31"/>
      <c r="H2022" s="32">
        <v>60</v>
      </c>
      <c r="I2022" s="31" t="s">
        <v>9349</v>
      </c>
      <c r="J2022" s="31" t="s">
        <v>3591</v>
      </c>
      <c r="K2022" s="31"/>
      <c r="L2022" s="33" t="b">
        <v>0</v>
      </c>
      <c r="M2022" s="34">
        <v>44462.727664386599</v>
      </c>
      <c r="N2022" s="31" t="s">
        <v>39</v>
      </c>
      <c r="O2022" s="1" t="s">
        <v>14419</v>
      </c>
    </row>
    <row r="2023" spans="1:15" x14ac:dyDescent="0.25">
      <c r="A2023" s="31" t="s">
        <v>3606</v>
      </c>
      <c r="B2023" s="31" t="s">
        <v>3603</v>
      </c>
      <c r="C2023" s="31" t="s">
        <v>127</v>
      </c>
      <c r="D2023" s="31" t="s">
        <v>9348</v>
      </c>
      <c r="E2023" s="31" t="s">
        <v>125</v>
      </c>
      <c r="F2023" s="31"/>
      <c r="G2023" s="31"/>
      <c r="H2023" s="32">
        <v>60</v>
      </c>
      <c r="I2023" s="31" t="s">
        <v>9349</v>
      </c>
      <c r="J2023" s="31" t="s">
        <v>3604</v>
      </c>
      <c r="K2023" s="31"/>
      <c r="L2023" s="33" t="b">
        <v>0</v>
      </c>
      <c r="M2023" s="34">
        <v>44462.726863460703</v>
      </c>
      <c r="N2023" s="31" t="s">
        <v>39</v>
      </c>
      <c r="O2023" s="1" t="s">
        <v>14420</v>
      </c>
    </row>
    <row r="2024" spans="1:15" x14ac:dyDescent="0.25">
      <c r="A2024" s="31" t="s">
        <v>3627</v>
      </c>
      <c r="B2024" s="31" t="s">
        <v>3624</v>
      </c>
      <c r="C2024" s="31" t="s">
        <v>409</v>
      </c>
      <c r="D2024" s="31" t="s">
        <v>9348</v>
      </c>
      <c r="E2024" s="31" t="s">
        <v>407</v>
      </c>
      <c r="F2024" s="31"/>
      <c r="G2024" s="31"/>
      <c r="H2024" s="32">
        <v>60</v>
      </c>
      <c r="I2024" s="31" t="s">
        <v>9349</v>
      </c>
      <c r="J2024" s="31" t="s">
        <v>3625</v>
      </c>
      <c r="K2024" s="31"/>
      <c r="L2024" s="33" t="b">
        <v>0</v>
      </c>
      <c r="M2024" s="34">
        <v>44462.722743136597</v>
      </c>
      <c r="N2024" s="31" t="s">
        <v>39</v>
      </c>
      <c r="O2024" s="1" t="s">
        <v>14421</v>
      </c>
    </row>
    <row r="2025" spans="1:15" x14ac:dyDescent="0.25">
      <c r="A2025" s="31" t="s">
        <v>13485</v>
      </c>
      <c r="B2025" s="31" t="s">
        <v>13486</v>
      </c>
      <c r="C2025" s="31" t="s">
        <v>13487</v>
      </c>
      <c r="D2025" s="31"/>
      <c r="E2025" s="31" t="s">
        <v>839</v>
      </c>
      <c r="F2025" s="31"/>
      <c r="G2025" s="31"/>
      <c r="H2025" s="32"/>
      <c r="I2025" s="31"/>
      <c r="J2025" s="31"/>
      <c r="K2025" s="31"/>
      <c r="L2025" s="33" t="b">
        <v>0</v>
      </c>
      <c r="M2025" s="34">
        <v>45924.682310844903</v>
      </c>
      <c r="N2025" s="31" t="s">
        <v>39</v>
      </c>
      <c r="O2025" s="1" t="s">
        <v>13530</v>
      </c>
    </row>
    <row r="2026" spans="1:15" x14ac:dyDescent="0.25">
      <c r="A2026" s="36" t="s">
        <v>13488</v>
      </c>
      <c r="O2026" s="1" t="s">
        <v>4237</v>
      </c>
    </row>
  </sheetData>
  <mergeCells count="1">
    <mergeCell ref="A1:N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
  <sheetViews>
    <sheetView topLeftCell="A61" workbookViewId="0">
      <selection activeCell="D32" sqref="D32"/>
    </sheetView>
  </sheetViews>
  <sheetFormatPr defaultColWidth="8.5" defaultRowHeight="15" x14ac:dyDescent="0.25"/>
  <cols>
    <col min="1" max="1" width="4" style="4" bestFit="1" customWidth="1"/>
    <col min="2" max="2" width="11" style="4" bestFit="1" customWidth="1"/>
    <col min="3" max="3" width="7.25" style="4" bestFit="1" customWidth="1"/>
    <col min="4" max="4" width="69.75" style="4" bestFit="1" customWidth="1"/>
    <col min="5" max="5" width="11" style="4" bestFit="1" customWidth="1"/>
    <col min="6" max="6" width="2.125" style="4" hidden="1" customWidth="1"/>
    <col min="7" max="7" width="11.875" style="4" bestFit="1" customWidth="1"/>
    <col min="8" max="8" width="7.5" style="4" bestFit="1" customWidth="1"/>
    <col min="9" max="9" width="3.875" style="4" bestFit="1" customWidth="1"/>
    <col min="10" max="10" width="18.125" style="4" customWidth="1"/>
    <col min="11" max="11" width="2.125" style="4" bestFit="1" customWidth="1"/>
    <col min="12" max="253" width="8.5" style="4"/>
    <col min="254" max="254" width="5" style="4" bestFit="1" customWidth="1"/>
    <col min="255" max="255" width="23.75" style="4" customWidth="1"/>
    <col min="256" max="256" width="8.375" style="4" customWidth="1"/>
    <col min="257" max="257" width="70.125" style="4" bestFit="1" customWidth="1"/>
    <col min="258" max="258" width="23.75" style="4" customWidth="1"/>
    <col min="259" max="259" width="8.375" style="4" customWidth="1"/>
    <col min="260" max="260" width="11.875" style="4" bestFit="1" customWidth="1"/>
    <col min="261" max="509" width="8.5" style="4"/>
    <col min="510" max="510" width="5" style="4" bestFit="1" customWidth="1"/>
    <col min="511" max="511" width="23.75" style="4" customWidth="1"/>
    <col min="512" max="512" width="8.375" style="4" customWidth="1"/>
    <col min="513" max="513" width="70.125" style="4" bestFit="1" customWidth="1"/>
    <col min="514" max="514" width="23.75" style="4" customWidth="1"/>
    <col min="515" max="515" width="8.375" style="4" customWidth="1"/>
    <col min="516" max="516" width="11.875" style="4" bestFit="1" customWidth="1"/>
    <col min="517" max="765" width="8.5" style="4"/>
    <col min="766" max="766" width="5" style="4" bestFit="1" customWidth="1"/>
    <col min="767" max="767" width="23.75" style="4" customWidth="1"/>
    <col min="768" max="768" width="8.375" style="4" customWidth="1"/>
    <col min="769" max="769" width="70.125" style="4" bestFit="1" customWidth="1"/>
    <col min="770" max="770" width="23.75" style="4" customWidth="1"/>
    <col min="771" max="771" width="8.375" style="4" customWidth="1"/>
    <col min="772" max="772" width="11.875" style="4" bestFit="1" customWidth="1"/>
    <col min="773" max="1021" width="8.5" style="4"/>
    <col min="1022" max="1022" width="5" style="4" bestFit="1" customWidth="1"/>
    <col min="1023" max="1023" width="23.75" style="4" customWidth="1"/>
    <col min="1024" max="1024" width="8.375" style="4" customWidth="1"/>
    <col min="1025" max="1025" width="70.125" style="4" bestFit="1" customWidth="1"/>
    <col min="1026" max="1026" width="23.75" style="4" customWidth="1"/>
    <col min="1027" max="1027" width="8.375" style="4" customWidth="1"/>
    <col min="1028" max="1028" width="11.875" style="4" bestFit="1" customWidth="1"/>
    <col min="1029" max="1277" width="8.5" style="4"/>
    <col min="1278" max="1278" width="5" style="4" bestFit="1" customWidth="1"/>
    <col min="1279" max="1279" width="23.75" style="4" customWidth="1"/>
    <col min="1280" max="1280" width="8.375" style="4" customWidth="1"/>
    <col min="1281" max="1281" width="70.125" style="4" bestFit="1" customWidth="1"/>
    <col min="1282" max="1282" width="23.75" style="4" customWidth="1"/>
    <col min="1283" max="1283" width="8.375" style="4" customWidth="1"/>
    <col min="1284" max="1284" width="11.875" style="4" bestFit="1" customWidth="1"/>
    <col min="1285" max="1533" width="8.5" style="4"/>
    <col min="1534" max="1534" width="5" style="4" bestFit="1" customWidth="1"/>
    <col min="1535" max="1535" width="23.75" style="4" customWidth="1"/>
    <col min="1536" max="1536" width="8.375" style="4" customWidth="1"/>
    <col min="1537" max="1537" width="70.125" style="4" bestFit="1" customWidth="1"/>
    <col min="1538" max="1538" width="23.75" style="4" customWidth="1"/>
    <col min="1539" max="1539" width="8.375" style="4" customWidth="1"/>
    <col min="1540" max="1540" width="11.875" style="4" bestFit="1" customWidth="1"/>
    <col min="1541" max="1789" width="8.5" style="4"/>
    <col min="1790" max="1790" width="5" style="4" bestFit="1" customWidth="1"/>
    <col min="1791" max="1791" width="23.75" style="4" customWidth="1"/>
    <col min="1792" max="1792" width="8.375" style="4" customWidth="1"/>
    <col min="1793" max="1793" width="70.125" style="4" bestFit="1" customWidth="1"/>
    <col min="1794" max="1794" width="23.75" style="4" customWidth="1"/>
    <col min="1795" max="1795" width="8.375" style="4" customWidth="1"/>
    <col min="1796" max="1796" width="11.875" style="4" bestFit="1" customWidth="1"/>
    <col min="1797" max="2045" width="8.5" style="4"/>
    <col min="2046" max="2046" width="5" style="4" bestFit="1" customWidth="1"/>
    <col min="2047" max="2047" width="23.75" style="4" customWidth="1"/>
    <col min="2048" max="2048" width="8.375" style="4" customWidth="1"/>
    <col min="2049" max="2049" width="70.125" style="4" bestFit="1" customWidth="1"/>
    <col min="2050" max="2050" width="23.75" style="4" customWidth="1"/>
    <col min="2051" max="2051" width="8.375" style="4" customWidth="1"/>
    <col min="2052" max="2052" width="11.875" style="4" bestFit="1" customWidth="1"/>
    <col min="2053" max="2301" width="8.5" style="4"/>
    <col min="2302" max="2302" width="5" style="4" bestFit="1" customWidth="1"/>
    <col min="2303" max="2303" width="23.75" style="4" customWidth="1"/>
    <col min="2304" max="2304" width="8.375" style="4" customWidth="1"/>
    <col min="2305" max="2305" width="70.125" style="4" bestFit="1" customWidth="1"/>
    <col min="2306" max="2306" width="23.75" style="4" customWidth="1"/>
    <col min="2307" max="2307" width="8.375" style="4" customWidth="1"/>
    <col min="2308" max="2308" width="11.875" style="4" bestFit="1" customWidth="1"/>
    <col min="2309" max="2557" width="8.5" style="4"/>
    <col min="2558" max="2558" width="5" style="4" bestFit="1" customWidth="1"/>
    <col min="2559" max="2559" width="23.75" style="4" customWidth="1"/>
    <col min="2560" max="2560" width="8.375" style="4" customWidth="1"/>
    <col min="2561" max="2561" width="70.125" style="4" bestFit="1" customWidth="1"/>
    <col min="2562" max="2562" width="23.75" style="4" customWidth="1"/>
    <col min="2563" max="2563" width="8.375" style="4" customWidth="1"/>
    <col min="2564" max="2564" width="11.875" style="4" bestFit="1" customWidth="1"/>
    <col min="2565" max="2813" width="8.5" style="4"/>
    <col min="2814" max="2814" width="5" style="4" bestFit="1" customWidth="1"/>
    <col min="2815" max="2815" width="23.75" style="4" customWidth="1"/>
    <col min="2816" max="2816" width="8.375" style="4" customWidth="1"/>
    <col min="2817" max="2817" width="70.125" style="4" bestFit="1" customWidth="1"/>
    <col min="2818" max="2818" width="23.75" style="4" customWidth="1"/>
    <col min="2819" max="2819" width="8.375" style="4" customWidth="1"/>
    <col min="2820" max="2820" width="11.875" style="4" bestFit="1" customWidth="1"/>
    <col min="2821" max="3069" width="8.5" style="4"/>
    <col min="3070" max="3070" width="5" style="4" bestFit="1" customWidth="1"/>
    <col min="3071" max="3071" width="23.75" style="4" customWidth="1"/>
    <col min="3072" max="3072" width="8.375" style="4" customWidth="1"/>
    <col min="3073" max="3073" width="70.125" style="4" bestFit="1" customWidth="1"/>
    <col min="3074" max="3074" width="23.75" style="4" customWidth="1"/>
    <col min="3075" max="3075" width="8.375" style="4" customWidth="1"/>
    <col min="3076" max="3076" width="11.875" style="4" bestFit="1" customWidth="1"/>
    <col min="3077" max="3325" width="8.5" style="4"/>
    <col min="3326" max="3326" width="5" style="4" bestFit="1" customWidth="1"/>
    <col min="3327" max="3327" width="23.75" style="4" customWidth="1"/>
    <col min="3328" max="3328" width="8.375" style="4" customWidth="1"/>
    <col min="3329" max="3329" width="70.125" style="4" bestFit="1" customWidth="1"/>
    <col min="3330" max="3330" width="23.75" style="4" customWidth="1"/>
    <col min="3331" max="3331" width="8.375" style="4" customWidth="1"/>
    <col min="3332" max="3332" width="11.875" style="4" bestFit="1" customWidth="1"/>
    <col min="3333" max="3581" width="8.5" style="4"/>
    <col min="3582" max="3582" width="5" style="4" bestFit="1" customWidth="1"/>
    <col min="3583" max="3583" width="23.75" style="4" customWidth="1"/>
    <col min="3584" max="3584" width="8.375" style="4" customWidth="1"/>
    <col min="3585" max="3585" width="70.125" style="4" bestFit="1" customWidth="1"/>
    <col min="3586" max="3586" width="23.75" style="4" customWidth="1"/>
    <col min="3587" max="3587" width="8.375" style="4" customWidth="1"/>
    <col min="3588" max="3588" width="11.875" style="4" bestFit="1" customWidth="1"/>
    <col min="3589" max="3837" width="8.5" style="4"/>
    <col min="3838" max="3838" width="5" style="4" bestFit="1" customWidth="1"/>
    <col min="3839" max="3839" width="23.75" style="4" customWidth="1"/>
    <col min="3840" max="3840" width="8.375" style="4" customWidth="1"/>
    <col min="3841" max="3841" width="70.125" style="4" bestFit="1" customWidth="1"/>
    <col min="3842" max="3842" width="23.75" style="4" customWidth="1"/>
    <col min="3843" max="3843" width="8.375" style="4" customWidth="1"/>
    <col min="3844" max="3844" width="11.875" style="4" bestFit="1" customWidth="1"/>
    <col min="3845" max="4093" width="8.5" style="4"/>
    <col min="4094" max="4094" width="5" style="4" bestFit="1" customWidth="1"/>
    <col min="4095" max="4095" width="23.75" style="4" customWidth="1"/>
    <col min="4096" max="4096" width="8.375" style="4" customWidth="1"/>
    <col min="4097" max="4097" width="70.125" style="4" bestFit="1" customWidth="1"/>
    <col min="4098" max="4098" width="23.75" style="4" customWidth="1"/>
    <col min="4099" max="4099" width="8.375" style="4" customWidth="1"/>
    <col min="4100" max="4100" width="11.875" style="4" bestFit="1" customWidth="1"/>
    <col min="4101" max="4349" width="8.5" style="4"/>
    <col min="4350" max="4350" width="5" style="4" bestFit="1" customWidth="1"/>
    <col min="4351" max="4351" width="23.75" style="4" customWidth="1"/>
    <col min="4352" max="4352" width="8.375" style="4" customWidth="1"/>
    <col min="4353" max="4353" width="70.125" style="4" bestFit="1" customWidth="1"/>
    <col min="4354" max="4354" width="23.75" style="4" customWidth="1"/>
    <col min="4355" max="4355" width="8.375" style="4" customWidth="1"/>
    <col min="4356" max="4356" width="11.875" style="4" bestFit="1" customWidth="1"/>
    <col min="4357" max="4605" width="8.5" style="4"/>
    <col min="4606" max="4606" width="5" style="4" bestFit="1" customWidth="1"/>
    <col min="4607" max="4607" width="23.75" style="4" customWidth="1"/>
    <col min="4608" max="4608" width="8.375" style="4" customWidth="1"/>
    <col min="4609" max="4609" width="70.125" style="4" bestFit="1" customWidth="1"/>
    <col min="4610" max="4610" width="23.75" style="4" customWidth="1"/>
    <col min="4611" max="4611" width="8.375" style="4" customWidth="1"/>
    <col min="4612" max="4612" width="11.875" style="4" bestFit="1" customWidth="1"/>
    <col min="4613" max="4861" width="8.5" style="4"/>
    <col min="4862" max="4862" width="5" style="4" bestFit="1" customWidth="1"/>
    <col min="4863" max="4863" width="23.75" style="4" customWidth="1"/>
    <col min="4864" max="4864" width="8.375" style="4" customWidth="1"/>
    <col min="4865" max="4865" width="70.125" style="4" bestFit="1" customWidth="1"/>
    <col min="4866" max="4866" width="23.75" style="4" customWidth="1"/>
    <col min="4867" max="4867" width="8.375" style="4" customWidth="1"/>
    <col min="4868" max="4868" width="11.875" style="4" bestFit="1" customWidth="1"/>
    <col min="4869" max="5117" width="8.5" style="4"/>
    <col min="5118" max="5118" width="5" style="4" bestFit="1" customWidth="1"/>
    <col min="5119" max="5119" width="23.75" style="4" customWidth="1"/>
    <col min="5120" max="5120" width="8.375" style="4" customWidth="1"/>
    <col min="5121" max="5121" width="70.125" style="4" bestFit="1" customWidth="1"/>
    <col min="5122" max="5122" width="23.75" style="4" customWidth="1"/>
    <col min="5123" max="5123" width="8.375" style="4" customWidth="1"/>
    <col min="5124" max="5124" width="11.875" style="4" bestFit="1" customWidth="1"/>
    <col min="5125" max="5373" width="8.5" style="4"/>
    <col min="5374" max="5374" width="5" style="4" bestFit="1" customWidth="1"/>
    <col min="5375" max="5375" width="23.75" style="4" customWidth="1"/>
    <col min="5376" max="5376" width="8.375" style="4" customWidth="1"/>
    <col min="5377" max="5377" width="70.125" style="4" bestFit="1" customWidth="1"/>
    <col min="5378" max="5378" width="23.75" style="4" customWidth="1"/>
    <col min="5379" max="5379" width="8.375" style="4" customWidth="1"/>
    <col min="5380" max="5380" width="11.875" style="4" bestFit="1" customWidth="1"/>
    <col min="5381" max="5629" width="8.5" style="4"/>
    <col min="5630" max="5630" width="5" style="4" bestFit="1" customWidth="1"/>
    <col min="5631" max="5631" width="23.75" style="4" customWidth="1"/>
    <col min="5632" max="5632" width="8.375" style="4" customWidth="1"/>
    <col min="5633" max="5633" width="70.125" style="4" bestFit="1" customWidth="1"/>
    <col min="5634" max="5634" width="23.75" style="4" customWidth="1"/>
    <col min="5635" max="5635" width="8.375" style="4" customWidth="1"/>
    <col min="5636" max="5636" width="11.875" style="4" bestFit="1" customWidth="1"/>
    <col min="5637" max="5885" width="8.5" style="4"/>
    <col min="5886" max="5886" width="5" style="4" bestFit="1" customWidth="1"/>
    <col min="5887" max="5887" width="23.75" style="4" customWidth="1"/>
    <col min="5888" max="5888" width="8.375" style="4" customWidth="1"/>
    <col min="5889" max="5889" width="70.125" style="4" bestFit="1" customWidth="1"/>
    <col min="5890" max="5890" width="23.75" style="4" customWidth="1"/>
    <col min="5891" max="5891" width="8.375" style="4" customWidth="1"/>
    <col min="5892" max="5892" width="11.875" style="4" bestFit="1" customWidth="1"/>
    <col min="5893" max="6141" width="8.5" style="4"/>
    <col min="6142" max="6142" width="5" style="4" bestFit="1" customWidth="1"/>
    <col min="6143" max="6143" width="23.75" style="4" customWidth="1"/>
    <col min="6144" max="6144" width="8.375" style="4" customWidth="1"/>
    <col min="6145" max="6145" width="70.125" style="4" bestFit="1" customWidth="1"/>
    <col min="6146" max="6146" width="23.75" style="4" customWidth="1"/>
    <col min="6147" max="6147" width="8.375" style="4" customWidth="1"/>
    <col min="6148" max="6148" width="11.875" style="4" bestFit="1" customWidth="1"/>
    <col min="6149" max="6397" width="8.5" style="4"/>
    <col min="6398" max="6398" width="5" style="4" bestFit="1" customWidth="1"/>
    <col min="6399" max="6399" width="23.75" style="4" customWidth="1"/>
    <col min="6400" max="6400" width="8.375" style="4" customWidth="1"/>
    <col min="6401" max="6401" width="70.125" style="4" bestFit="1" customWidth="1"/>
    <col min="6402" max="6402" width="23.75" style="4" customWidth="1"/>
    <col min="6403" max="6403" width="8.375" style="4" customWidth="1"/>
    <col min="6404" max="6404" width="11.875" style="4" bestFit="1" customWidth="1"/>
    <col min="6405" max="6653" width="8.5" style="4"/>
    <col min="6654" max="6654" width="5" style="4" bestFit="1" customWidth="1"/>
    <col min="6655" max="6655" width="23.75" style="4" customWidth="1"/>
    <col min="6656" max="6656" width="8.375" style="4" customWidth="1"/>
    <col min="6657" max="6657" width="70.125" style="4" bestFit="1" customWidth="1"/>
    <col min="6658" max="6658" width="23.75" style="4" customWidth="1"/>
    <col min="6659" max="6659" width="8.375" style="4" customWidth="1"/>
    <col min="6660" max="6660" width="11.875" style="4" bestFit="1" customWidth="1"/>
    <col min="6661" max="6909" width="8.5" style="4"/>
    <col min="6910" max="6910" width="5" style="4" bestFit="1" customWidth="1"/>
    <col min="6911" max="6911" width="23.75" style="4" customWidth="1"/>
    <col min="6912" max="6912" width="8.375" style="4" customWidth="1"/>
    <col min="6913" max="6913" width="70.125" style="4" bestFit="1" customWidth="1"/>
    <col min="6914" max="6914" width="23.75" style="4" customWidth="1"/>
    <col min="6915" max="6915" width="8.375" style="4" customWidth="1"/>
    <col min="6916" max="6916" width="11.875" style="4" bestFit="1" customWidth="1"/>
    <col min="6917" max="7165" width="8.5" style="4"/>
    <col min="7166" max="7166" width="5" style="4" bestFit="1" customWidth="1"/>
    <col min="7167" max="7167" width="23.75" style="4" customWidth="1"/>
    <col min="7168" max="7168" width="8.375" style="4" customWidth="1"/>
    <col min="7169" max="7169" width="70.125" style="4" bestFit="1" customWidth="1"/>
    <col min="7170" max="7170" width="23.75" style="4" customWidth="1"/>
    <col min="7171" max="7171" width="8.375" style="4" customWidth="1"/>
    <col min="7172" max="7172" width="11.875" style="4" bestFit="1" customWidth="1"/>
    <col min="7173" max="7421" width="8.5" style="4"/>
    <col min="7422" max="7422" width="5" style="4" bestFit="1" customWidth="1"/>
    <col min="7423" max="7423" width="23.75" style="4" customWidth="1"/>
    <col min="7424" max="7424" width="8.375" style="4" customWidth="1"/>
    <col min="7425" max="7425" width="70.125" style="4" bestFit="1" customWidth="1"/>
    <col min="7426" max="7426" width="23.75" style="4" customWidth="1"/>
    <col min="7427" max="7427" width="8.375" style="4" customWidth="1"/>
    <col min="7428" max="7428" width="11.875" style="4" bestFit="1" customWidth="1"/>
    <col min="7429" max="7677" width="8.5" style="4"/>
    <col min="7678" max="7678" width="5" style="4" bestFit="1" customWidth="1"/>
    <col min="7679" max="7679" width="23.75" style="4" customWidth="1"/>
    <col min="7680" max="7680" width="8.375" style="4" customWidth="1"/>
    <col min="7681" max="7681" width="70.125" style="4" bestFit="1" customWidth="1"/>
    <col min="7682" max="7682" width="23.75" style="4" customWidth="1"/>
    <col min="7683" max="7683" width="8.375" style="4" customWidth="1"/>
    <col min="7684" max="7684" width="11.875" style="4" bestFit="1" customWidth="1"/>
    <col min="7685" max="7933" width="8.5" style="4"/>
    <col min="7934" max="7934" width="5" style="4" bestFit="1" customWidth="1"/>
    <col min="7935" max="7935" width="23.75" style="4" customWidth="1"/>
    <col min="7936" max="7936" width="8.375" style="4" customWidth="1"/>
    <col min="7937" max="7937" width="70.125" style="4" bestFit="1" customWidth="1"/>
    <col min="7938" max="7938" width="23.75" style="4" customWidth="1"/>
    <col min="7939" max="7939" width="8.375" style="4" customWidth="1"/>
    <col min="7940" max="7940" width="11.875" style="4" bestFit="1" customWidth="1"/>
    <col min="7941" max="8189" width="8.5" style="4"/>
    <col min="8190" max="8190" width="5" style="4" bestFit="1" customWidth="1"/>
    <col min="8191" max="8191" width="23.75" style="4" customWidth="1"/>
    <col min="8192" max="8192" width="8.375" style="4" customWidth="1"/>
    <col min="8193" max="8193" width="70.125" style="4" bestFit="1" customWidth="1"/>
    <col min="8194" max="8194" width="23.75" style="4" customWidth="1"/>
    <col min="8195" max="8195" width="8.375" style="4" customWidth="1"/>
    <col min="8196" max="8196" width="11.875" style="4" bestFit="1" customWidth="1"/>
    <col min="8197" max="8445" width="8.5" style="4"/>
    <col min="8446" max="8446" width="5" style="4" bestFit="1" customWidth="1"/>
    <col min="8447" max="8447" width="23.75" style="4" customWidth="1"/>
    <col min="8448" max="8448" width="8.375" style="4" customWidth="1"/>
    <col min="8449" max="8449" width="70.125" style="4" bestFit="1" customWidth="1"/>
    <col min="8450" max="8450" width="23.75" style="4" customWidth="1"/>
    <col min="8451" max="8451" width="8.375" style="4" customWidth="1"/>
    <col min="8452" max="8452" width="11.875" style="4" bestFit="1" customWidth="1"/>
    <col min="8453" max="8701" width="8.5" style="4"/>
    <col min="8702" max="8702" width="5" style="4" bestFit="1" customWidth="1"/>
    <col min="8703" max="8703" width="23.75" style="4" customWidth="1"/>
    <col min="8704" max="8704" width="8.375" style="4" customWidth="1"/>
    <col min="8705" max="8705" width="70.125" style="4" bestFit="1" customWidth="1"/>
    <col min="8706" max="8706" width="23.75" style="4" customWidth="1"/>
    <col min="8707" max="8707" width="8.375" style="4" customWidth="1"/>
    <col min="8708" max="8708" width="11.875" style="4" bestFit="1" customWidth="1"/>
    <col min="8709" max="8957" width="8.5" style="4"/>
    <col min="8958" max="8958" width="5" style="4" bestFit="1" customWidth="1"/>
    <col min="8959" max="8959" width="23.75" style="4" customWidth="1"/>
    <col min="8960" max="8960" width="8.375" style="4" customWidth="1"/>
    <col min="8961" max="8961" width="70.125" style="4" bestFit="1" customWidth="1"/>
    <col min="8962" max="8962" width="23.75" style="4" customWidth="1"/>
    <col min="8963" max="8963" width="8.375" style="4" customWidth="1"/>
    <col min="8964" max="8964" width="11.875" style="4" bestFit="1" customWidth="1"/>
    <col min="8965" max="9213" width="8.5" style="4"/>
    <col min="9214" max="9214" width="5" style="4" bestFit="1" customWidth="1"/>
    <col min="9215" max="9215" width="23.75" style="4" customWidth="1"/>
    <col min="9216" max="9216" width="8.375" style="4" customWidth="1"/>
    <col min="9217" max="9217" width="70.125" style="4" bestFit="1" customWidth="1"/>
    <col min="9218" max="9218" width="23.75" style="4" customWidth="1"/>
    <col min="9219" max="9219" width="8.375" style="4" customWidth="1"/>
    <col min="9220" max="9220" width="11.875" style="4" bestFit="1" customWidth="1"/>
    <col min="9221" max="9469" width="8.5" style="4"/>
    <col min="9470" max="9470" width="5" style="4" bestFit="1" customWidth="1"/>
    <col min="9471" max="9471" width="23.75" style="4" customWidth="1"/>
    <col min="9472" max="9472" width="8.375" style="4" customWidth="1"/>
    <col min="9473" max="9473" width="70.125" style="4" bestFit="1" customWidth="1"/>
    <col min="9474" max="9474" width="23.75" style="4" customWidth="1"/>
    <col min="9475" max="9475" width="8.375" style="4" customWidth="1"/>
    <col min="9476" max="9476" width="11.875" style="4" bestFit="1" customWidth="1"/>
    <col min="9477" max="9725" width="8.5" style="4"/>
    <col min="9726" max="9726" width="5" style="4" bestFit="1" customWidth="1"/>
    <col min="9727" max="9727" width="23.75" style="4" customWidth="1"/>
    <col min="9728" max="9728" width="8.375" style="4" customWidth="1"/>
    <col min="9729" max="9729" width="70.125" style="4" bestFit="1" customWidth="1"/>
    <col min="9730" max="9730" width="23.75" style="4" customWidth="1"/>
    <col min="9731" max="9731" width="8.375" style="4" customWidth="1"/>
    <col min="9732" max="9732" width="11.875" style="4" bestFit="1" customWidth="1"/>
    <col min="9733" max="9981" width="8.5" style="4"/>
    <col min="9982" max="9982" width="5" style="4" bestFit="1" customWidth="1"/>
    <col min="9983" max="9983" width="23.75" style="4" customWidth="1"/>
    <col min="9984" max="9984" width="8.375" style="4" customWidth="1"/>
    <col min="9985" max="9985" width="70.125" style="4" bestFit="1" customWidth="1"/>
    <col min="9986" max="9986" width="23.75" style="4" customWidth="1"/>
    <col min="9987" max="9987" width="8.375" style="4" customWidth="1"/>
    <col min="9988" max="9988" width="11.875" style="4" bestFit="1" customWidth="1"/>
    <col min="9989" max="10237" width="8.5" style="4"/>
    <col min="10238" max="10238" width="5" style="4" bestFit="1" customWidth="1"/>
    <col min="10239" max="10239" width="23.75" style="4" customWidth="1"/>
    <col min="10240" max="10240" width="8.375" style="4" customWidth="1"/>
    <col min="10241" max="10241" width="70.125" style="4" bestFit="1" customWidth="1"/>
    <col min="10242" max="10242" width="23.75" style="4" customWidth="1"/>
    <col min="10243" max="10243" width="8.375" style="4" customWidth="1"/>
    <col min="10244" max="10244" width="11.875" style="4" bestFit="1" customWidth="1"/>
    <col min="10245" max="10493" width="8.5" style="4"/>
    <col min="10494" max="10494" width="5" style="4" bestFit="1" customWidth="1"/>
    <col min="10495" max="10495" width="23.75" style="4" customWidth="1"/>
    <col min="10496" max="10496" width="8.375" style="4" customWidth="1"/>
    <col min="10497" max="10497" width="70.125" style="4" bestFit="1" customWidth="1"/>
    <col min="10498" max="10498" width="23.75" style="4" customWidth="1"/>
    <col min="10499" max="10499" width="8.375" style="4" customWidth="1"/>
    <col min="10500" max="10500" width="11.875" style="4" bestFit="1" customWidth="1"/>
    <col min="10501" max="10749" width="8.5" style="4"/>
    <col min="10750" max="10750" width="5" style="4" bestFit="1" customWidth="1"/>
    <col min="10751" max="10751" width="23.75" style="4" customWidth="1"/>
    <col min="10752" max="10752" width="8.375" style="4" customWidth="1"/>
    <col min="10753" max="10753" width="70.125" style="4" bestFit="1" customWidth="1"/>
    <col min="10754" max="10754" width="23.75" style="4" customWidth="1"/>
    <col min="10755" max="10755" width="8.375" style="4" customWidth="1"/>
    <col min="10756" max="10756" width="11.875" style="4" bestFit="1" customWidth="1"/>
    <col min="10757" max="11005" width="8.5" style="4"/>
    <col min="11006" max="11006" width="5" style="4" bestFit="1" customWidth="1"/>
    <col min="11007" max="11007" width="23.75" style="4" customWidth="1"/>
    <col min="11008" max="11008" width="8.375" style="4" customWidth="1"/>
    <col min="11009" max="11009" width="70.125" style="4" bestFit="1" customWidth="1"/>
    <col min="11010" max="11010" width="23.75" style="4" customWidth="1"/>
    <col min="11011" max="11011" width="8.375" style="4" customWidth="1"/>
    <col min="11012" max="11012" width="11.875" style="4" bestFit="1" customWidth="1"/>
    <col min="11013" max="11261" width="8.5" style="4"/>
    <col min="11262" max="11262" width="5" style="4" bestFit="1" customWidth="1"/>
    <col min="11263" max="11263" width="23.75" style="4" customWidth="1"/>
    <col min="11264" max="11264" width="8.375" style="4" customWidth="1"/>
    <col min="11265" max="11265" width="70.125" style="4" bestFit="1" customWidth="1"/>
    <col min="11266" max="11266" width="23.75" style="4" customWidth="1"/>
    <col min="11267" max="11267" width="8.375" style="4" customWidth="1"/>
    <col min="11268" max="11268" width="11.875" style="4" bestFit="1" customWidth="1"/>
    <col min="11269" max="11517" width="8.5" style="4"/>
    <col min="11518" max="11518" width="5" style="4" bestFit="1" customWidth="1"/>
    <col min="11519" max="11519" width="23.75" style="4" customWidth="1"/>
    <col min="11520" max="11520" width="8.375" style="4" customWidth="1"/>
    <col min="11521" max="11521" width="70.125" style="4" bestFit="1" customWidth="1"/>
    <col min="11522" max="11522" width="23.75" style="4" customWidth="1"/>
    <col min="11523" max="11523" width="8.375" style="4" customWidth="1"/>
    <col min="11524" max="11524" width="11.875" style="4" bestFit="1" customWidth="1"/>
    <col min="11525" max="11773" width="8.5" style="4"/>
    <col min="11774" max="11774" width="5" style="4" bestFit="1" customWidth="1"/>
    <col min="11775" max="11775" width="23.75" style="4" customWidth="1"/>
    <col min="11776" max="11776" width="8.375" style="4" customWidth="1"/>
    <col min="11777" max="11777" width="70.125" style="4" bestFit="1" customWidth="1"/>
    <col min="11778" max="11778" width="23.75" style="4" customWidth="1"/>
    <col min="11779" max="11779" width="8.375" style="4" customWidth="1"/>
    <col min="11780" max="11780" width="11.875" style="4" bestFit="1" customWidth="1"/>
    <col min="11781" max="12029" width="8.5" style="4"/>
    <col min="12030" max="12030" width="5" style="4" bestFit="1" customWidth="1"/>
    <col min="12031" max="12031" width="23.75" style="4" customWidth="1"/>
    <col min="12032" max="12032" width="8.375" style="4" customWidth="1"/>
    <col min="12033" max="12033" width="70.125" style="4" bestFit="1" customWidth="1"/>
    <col min="12034" max="12034" width="23.75" style="4" customWidth="1"/>
    <col min="12035" max="12035" width="8.375" style="4" customWidth="1"/>
    <col min="12036" max="12036" width="11.875" style="4" bestFit="1" customWidth="1"/>
    <col min="12037" max="12285" width="8.5" style="4"/>
    <col min="12286" max="12286" width="5" style="4" bestFit="1" customWidth="1"/>
    <col min="12287" max="12287" width="23.75" style="4" customWidth="1"/>
    <col min="12288" max="12288" width="8.375" style="4" customWidth="1"/>
    <col min="12289" max="12289" width="70.125" style="4" bestFit="1" customWidth="1"/>
    <col min="12290" max="12290" width="23.75" style="4" customWidth="1"/>
    <col min="12291" max="12291" width="8.375" style="4" customWidth="1"/>
    <col min="12292" max="12292" width="11.875" style="4" bestFit="1" customWidth="1"/>
    <col min="12293" max="12541" width="8.5" style="4"/>
    <col min="12542" max="12542" width="5" style="4" bestFit="1" customWidth="1"/>
    <col min="12543" max="12543" width="23.75" style="4" customWidth="1"/>
    <col min="12544" max="12544" width="8.375" style="4" customWidth="1"/>
    <col min="12545" max="12545" width="70.125" style="4" bestFit="1" customWidth="1"/>
    <col min="12546" max="12546" width="23.75" style="4" customWidth="1"/>
    <col min="12547" max="12547" width="8.375" style="4" customWidth="1"/>
    <col min="12548" max="12548" width="11.875" style="4" bestFit="1" customWidth="1"/>
    <col min="12549" max="12797" width="8.5" style="4"/>
    <col min="12798" max="12798" width="5" style="4" bestFit="1" customWidth="1"/>
    <col min="12799" max="12799" width="23.75" style="4" customWidth="1"/>
    <col min="12800" max="12800" width="8.375" style="4" customWidth="1"/>
    <col min="12801" max="12801" width="70.125" style="4" bestFit="1" customWidth="1"/>
    <col min="12802" max="12802" width="23.75" style="4" customWidth="1"/>
    <col min="12803" max="12803" width="8.375" style="4" customWidth="1"/>
    <col min="12804" max="12804" width="11.875" style="4" bestFit="1" customWidth="1"/>
    <col min="12805" max="13053" width="8.5" style="4"/>
    <col min="13054" max="13054" width="5" style="4" bestFit="1" customWidth="1"/>
    <col min="13055" max="13055" width="23.75" style="4" customWidth="1"/>
    <col min="13056" max="13056" width="8.375" style="4" customWidth="1"/>
    <col min="13057" max="13057" width="70.125" style="4" bestFit="1" customWidth="1"/>
    <col min="13058" max="13058" width="23.75" style="4" customWidth="1"/>
    <col min="13059" max="13059" width="8.375" style="4" customWidth="1"/>
    <col min="13060" max="13060" width="11.875" style="4" bestFit="1" customWidth="1"/>
    <col min="13061" max="13309" width="8.5" style="4"/>
    <col min="13310" max="13310" width="5" style="4" bestFit="1" customWidth="1"/>
    <col min="13311" max="13311" width="23.75" style="4" customWidth="1"/>
    <col min="13312" max="13312" width="8.375" style="4" customWidth="1"/>
    <col min="13313" max="13313" width="70.125" style="4" bestFit="1" customWidth="1"/>
    <col min="13314" max="13314" width="23.75" style="4" customWidth="1"/>
    <col min="13315" max="13315" width="8.375" style="4" customWidth="1"/>
    <col min="13316" max="13316" width="11.875" style="4" bestFit="1" customWidth="1"/>
    <col min="13317" max="13565" width="8.5" style="4"/>
    <col min="13566" max="13566" width="5" style="4" bestFit="1" customWidth="1"/>
    <col min="13567" max="13567" width="23.75" style="4" customWidth="1"/>
    <col min="13568" max="13568" width="8.375" style="4" customWidth="1"/>
    <col min="13569" max="13569" width="70.125" style="4" bestFit="1" customWidth="1"/>
    <col min="13570" max="13570" width="23.75" style="4" customWidth="1"/>
    <col min="13571" max="13571" width="8.375" style="4" customWidth="1"/>
    <col min="13572" max="13572" width="11.875" style="4" bestFit="1" customWidth="1"/>
    <col min="13573" max="13821" width="8.5" style="4"/>
    <col min="13822" max="13822" width="5" style="4" bestFit="1" customWidth="1"/>
    <col min="13823" max="13823" width="23.75" style="4" customWidth="1"/>
    <col min="13824" max="13824" width="8.375" style="4" customWidth="1"/>
    <col min="13825" max="13825" width="70.125" style="4" bestFit="1" customWidth="1"/>
    <col min="13826" max="13826" width="23.75" style="4" customWidth="1"/>
    <col min="13827" max="13827" width="8.375" style="4" customWidth="1"/>
    <col min="13828" max="13828" width="11.875" style="4" bestFit="1" customWidth="1"/>
    <col min="13829" max="14077" width="8.5" style="4"/>
    <col min="14078" max="14078" width="5" style="4" bestFit="1" customWidth="1"/>
    <col min="14079" max="14079" width="23.75" style="4" customWidth="1"/>
    <col min="14080" max="14080" width="8.375" style="4" customWidth="1"/>
    <col min="14081" max="14081" width="70.125" style="4" bestFit="1" customWidth="1"/>
    <col min="14082" max="14082" width="23.75" style="4" customWidth="1"/>
    <col min="14083" max="14083" width="8.375" style="4" customWidth="1"/>
    <col min="14084" max="14084" width="11.875" style="4" bestFit="1" customWidth="1"/>
    <col min="14085" max="14333" width="8.5" style="4"/>
    <col min="14334" max="14334" width="5" style="4" bestFit="1" customWidth="1"/>
    <col min="14335" max="14335" width="23.75" style="4" customWidth="1"/>
    <col min="14336" max="14336" width="8.375" style="4" customWidth="1"/>
    <col min="14337" max="14337" width="70.125" style="4" bestFit="1" customWidth="1"/>
    <col min="14338" max="14338" width="23.75" style="4" customWidth="1"/>
    <col min="14339" max="14339" width="8.375" style="4" customWidth="1"/>
    <col min="14340" max="14340" width="11.875" style="4" bestFit="1" customWidth="1"/>
    <col min="14341" max="14589" width="8.5" style="4"/>
    <col min="14590" max="14590" width="5" style="4" bestFit="1" customWidth="1"/>
    <col min="14591" max="14591" width="23.75" style="4" customWidth="1"/>
    <col min="14592" max="14592" width="8.375" style="4" customWidth="1"/>
    <col min="14593" max="14593" width="70.125" style="4" bestFit="1" customWidth="1"/>
    <col min="14594" max="14594" width="23.75" style="4" customWidth="1"/>
    <col min="14595" max="14595" width="8.375" style="4" customWidth="1"/>
    <col min="14596" max="14596" width="11.875" style="4" bestFit="1" customWidth="1"/>
    <col min="14597" max="14845" width="8.5" style="4"/>
    <col min="14846" max="14846" width="5" style="4" bestFit="1" customWidth="1"/>
    <col min="14847" max="14847" width="23.75" style="4" customWidth="1"/>
    <col min="14848" max="14848" width="8.375" style="4" customWidth="1"/>
    <col min="14849" max="14849" width="70.125" style="4" bestFit="1" customWidth="1"/>
    <col min="14850" max="14850" width="23.75" style="4" customWidth="1"/>
    <col min="14851" max="14851" width="8.375" style="4" customWidth="1"/>
    <col min="14852" max="14852" width="11.875" style="4" bestFit="1" customWidth="1"/>
    <col min="14853" max="15101" width="8.5" style="4"/>
    <col min="15102" max="15102" width="5" style="4" bestFit="1" customWidth="1"/>
    <col min="15103" max="15103" width="23.75" style="4" customWidth="1"/>
    <col min="15104" max="15104" width="8.375" style="4" customWidth="1"/>
    <col min="15105" max="15105" width="70.125" style="4" bestFit="1" customWidth="1"/>
    <col min="15106" max="15106" width="23.75" style="4" customWidth="1"/>
    <col min="15107" max="15107" width="8.375" style="4" customWidth="1"/>
    <col min="15108" max="15108" width="11.875" style="4" bestFit="1" customWidth="1"/>
    <col min="15109" max="15357" width="8.5" style="4"/>
    <col min="15358" max="15358" width="5" style="4" bestFit="1" customWidth="1"/>
    <col min="15359" max="15359" width="23.75" style="4" customWidth="1"/>
    <col min="15360" max="15360" width="8.375" style="4" customWidth="1"/>
    <col min="15361" max="15361" width="70.125" style="4" bestFit="1" customWidth="1"/>
    <col min="15362" max="15362" width="23.75" style="4" customWidth="1"/>
    <col min="15363" max="15363" width="8.375" style="4" customWidth="1"/>
    <col min="15364" max="15364" width="11.875" style="4" bestFit="1" customWidth="1"/>
    <col min="15365" max="15613" width="8.5" style="4"/>
    <col min="15614" max="15614" width="5" style="4" bestFit="1" customWidth="1"/>
    <col min="15615" max="15615" width="23.75" style="4" customWidth="1"/>
    <col min="15616" max="15616" width="8.375" style="4" customWidth="1"/>
    <col min="15617" max="15617" width="70.125" style="4" bestFit="1" customWidth="1"/>
    <col min="15618" max="15618" width="23.75" style="4" customWidth="1"/>
    <col min="15619" max="15619" width="8.375" style="4" customWidth="1"/>
    <col min="15620" max="15620" width="11.875" style="4" bestFit="1" customWidth="1"/>
    <col min="15621" max="15869" width="8.5" style="4"/>
    <col min="15870" max="15870" width="5" style="4" bestFit="1" customWidth="1"/>
    <col min="15871" max="15871" width="23.75" style="4" customWidth="1"/>
    <col min="15872" max="15872" width="8.375" style="4" customWidth="1"/>
    <col min="15873" max="15873" width="70.125" style="4" bestFit="1" customWidth="1"/>
    <col min="15874" max="15874" width="23.75" style="4" customWidth="1"/>
    <col min="15875" max="15875" width="8.375" style="4" customWidth="1"/>
    <col min="15876" max="15876" width="11.875" style="4" bestFit="1" customWidth="1"/>
    <col min="15877" max="16125" width="8.5" style="4"/>
    <col min="16126" max="16126" width="5" style="4" bestFit="1" customWidth="1"/>
    <col min="16127" max="16127" width="23.75" style="4" customWidth="1"/>
    <col min="16128" max="16128" width="8.375" style="4" customWidth="1"/>
    <col min="16129" max="16129" width="70.125" style="4" bestFit="1" customWidth="1"/>
    <col min="16130" max="16130" width="23.75" style="4" customWidth="1"/>
    <col min="16131" max="16131" width="8.375" style="4" customWidth="1"/>
    <col min="16132" max="16132" width="11.875" style="4" bestFit="1" customWidth="1"/>
    <col min="16133" max="16384" width="8.5" style="4"/>
  </cols>
  <sheetData>
    <row r="1" spans="1:12" ht="21" x14ac:dyDescent="0.25">
      <c r="A1" s="2" t="s">
        <v>3579</v>
      </c>
      <c r="B1" s="3" t="s">
        <v>3580</v>
      </c>
      <c r="C1" s="2" t="s">
        <v>3581</v>
      </c>
      <c r="D1" s="2" t="s">
        <v>3582</v>
      </c>
      <c r="E1" s="3" t="s">
        <v>3580</v>
      </c>
    </row>
    <row r="2" spans="1:12" ht="15.75" x14ac:dyDescent="0.25">
      <c r="A2" s="5"/>
      <c r="B2" s="6" t="s">
        <v>198</v>
      </c>
      <c r="C2" s="5" t="s">
        <v>3583</v>
      </c>
      <c r="D2" s="5" t="s">
        <v>3584</v>
      </c>
      <c r="E2" s="6" t="s">
        <v>198</v>
      </c>
      <c r="F2" s="4" t="s">
        <v>3585</v>
      </c>
      <c r="H2" s="7" t="s">
        <v>3583</v>
      </c>
      <c r="I2" s="8"/>
      <c r="J2" s="7" t="s">
        <v>3583</v>
      </c>
      <c r="K2" s="7" t="s">
        <v>3585</v>
      </c>
      <c r="L2" s="4" t="s">
        <v>3586</v>
      </c>
    </row>
    <row r="3" spans="1:12" ht="15.75" x14ac:dyDescent="0.25">
      <c r="A3" s="5" t="s">
        <v>3587</v>
      </c>
      <c r="B3" s="5" t="s">
        <v>455</v>
      </c>
      <c r="C3" s="5" t="s">
        <v>3588</v>
      </c>
      <c r="D3" s="5" t="s">
        <v>3589</v>
      </c>
      <c r="E3" s="5" t="s">
        <v>455</v>
      </c>
      <c r="F3" s="9" t="s">
        <v>3590</v>
      </c>
      <c r="G3" s="9" t="s">
        <v>3591</v>
      </c>
      <c r="H3" s="7" t="s">
        <v>3588</v>
      </c>
      <c r="I3" s="8" t="s">
        <v>3592</v>
      </c>
      <c r="J3" s="10" t="s">
        <v>3593</v>
      </c>
      <c r="K3" s="7" t="s">
        <v>3590</v>
      </c>
      <c r="L3" s="4" t="s">
        <v>3594</v>
      </c>
    </row>
    <row r="4" spans="1:12" ht="15.75" x14ac:dyDescent="0.25">
      <c r="A4" s="5" t="s">
        <v>3595</v>
      </c>
      <c r="B4" s="5" t="s">
        <v>55</v>
      </c>
      <c r="C4" s="5" t="s">
        <v>3596</v>
      </c>
      <c r="D4" s="5" t="s">
        <v>3597</v>
      </c>
      <c r="E4" s="5" t="s">
        <v>55</v>
      </c>
      <c r="F4" s="9" t="s">
        <v>3590</v>
      </c>
      <c r="G4" s="9" t="s">
        <v>3598</v>
      </c>
      <c r="H4" s="7" t="s">
        <v>3596</v>
      </c>
      <c r="I4" s="8" t="s">
        <v>3599</v>
      </c>
      <c r="J4" s="10" t="s">
        <v>3600</v>
      </c>
      <c r="K4" s="7" t="s">
        <v>3590</v>
      </c>
      <c r="L4" s="4" t="s">
        <v>3594</v>
      </c>
    </row>
    <row r="5" spans="1:12" ht="15.75" x14ac:dyDescent="0.25">
      <c r="A5" s="5" t="s">
        <v>3601</v>
      </c>
      <c r="B5" s="5" t="s">
        <v>125</v>
      </c>
      <c r="C5" s="5" t="s">
        <v>3602</v>
      </c>
      <c r="D5" s="5" t="s">
        <v>3603</v>
      </c>
      <c r="E5" s="5" t="s">
        <v>125</v>
      </c>
      <c r="F5" s="9" t="s">
        <v>3590</v>
      </c>
      <c r="G5" s="11" t="s">
        <v>3604</v>
      </c>
      <c r="H5" s="7" t="s">
        <v>3602</v>
      </c>
      <c r="I5" s="8" t="s">
        <v>3605</v>
      </c>
      <c r="J5" s="10" t="s">
        <v>3606</v>
      </c>
      <c r="K5" s="7" t="s">
        <v>3590</v>
      </c>
      <c r="L5" s="4" t="s">
        <v>3594</v>
      </c>
    </row>
    <row r="6" spans="1:12" ht="15.75" x14ac:dyDescent="0.25">
      <c r="A6" s="5" t="s">
        <v>3607</v>
      </c>
      <c r="B6" s="5" t="s">
        <v>373</v>
      </c>
      <c r="C6" s="5" t="s">
        <v>3608</v>
      </c>
      <c r="D6" s="5" t="s">
        <v>3609</v>
      </c>
      <c r="E6" s="5" t="s">
        <v>373</v>
      </c>
      <c r="F6" s="11" t="s">
        <v>3590</v>
      </c>
      <c r="G6" s="11" t="s">
        <v>3610</v>
      </c>
      <c r="H6" s="7" t="s">
        <v>3608</v>
      </c>
      <c r="I6" s="8" t="s">
        <v>3611</v>
      </c>
      <c r="J6" s="10" t="s">
        <v>3612</v>
      </c>
      <c r="K6" s="7" t="s">
        <v>3590</v>
      </c>
      <c r="L6" s="4" t="s">
        <v>3594</v>
      </c>
    </row>
    <row r="7" spans="1:12" ht="15.75" x14ac:dyDescent="0.25">
      <c r="A7" s="5"/>
      <c r="B7" s="5"/>
      <c r="C7" s="5" t="s">
        <v>3613</v>
      </c>
      <c r="D7" s="5"/>
      <c r="E7" s="5" t="s">
        <v>3614</v>
      </c>
      <c r="F7" s="11"/>
      <c r="G7" s="11"/>
      <c r="H7" s="7" t="s">
        <v>3613</v>
      </c>
      <c r="I7" s="8" t="s">
        <v>3615</v>
      </c>
      <c r="J7" s="7" t="s">
        <v>3613</v>
      </c>
      <c r="K7" s="7"/>
    </row>
    <row r="8" spans="1:12" ht="15.75" x14ac:dyDescent="0.25">
      <c r="A8" s="5" t="s">
        <v>3616</v>
      </c>
      <c r="B8" s="5" t="s">
        <v>143</v>
      </c>
      <c r="C8" s="5" t="s">
        <v>3617</v>
      </c>
      <c r="D8" s="5" t="s">
        <v>3618</v>
      </c>
      <c r="E8" s="5" t="s">
        <v>143</v>
      </c>
      <c r="F8" s="11" t="s">
        <v>3590</v>
      </c>
      <c r="G8" s="11" t="s">
        <v>3619</v>
      </c>
      <c r="H8" s="7" t="s">
        <v>3617</v>
      </c>
      <c r="I8" s="8" t="s">
        <v>3620</v>
      </c>
      <c r="J8" s="10" t="s">
        <v>3621</v>
      </c>
      <c r="K8" s="7" t="s">
        <v>3590</v>
      </c>
      <c r="L8" s="4" t="s">
        <v>3594</v>
      </c>
    </row>
    <row r="9" spans="1:12" ht="15.75" x14ac:dyDescent="0.25">
      <c r="A9" s="5" t="s">
        <v>3622</v>
      </c>
      <c r="B9" s="5" t="s">
        <v>407</v>
      </c>
      <c r="C9" s="5" t="s">
        <v>3623</v>
      </c>
      <c r="D9" s="5" t="s">
        <v>3624</v>
      </c>
      <c r="E9" s="5" t="s">
        <v>407</v>
      </c>
      <c r="F9" s="11" t="s">
        <v>3590</v>
      </c>
      <c r="G9" s="11" t="s">
        <v>3625</v>
      </c>
      <c r="H9" s="7" t="s">
        <v>3623</v>
      </c>
      <c r="I9" s="8" t="s">
        <v>3626</v>
      </c>
      <c r="J9" s="10" t="s">
        <v>3627</v>
      </c>
      <c r="K9" s="7" t="s">
        <v>3590</v>
      </c>
      <c r="L9" s="4" t="s">
        <v>3594</v>
      </c>
    </row>
    <row r="10" spans="1:12" ht="15.75" x14ac:dyDescent="0.25">
      <c r="A10" s="5" t="s">
        <v>3628</v>
      </c>
      <c r="B10" s="5" t="s">
        <v>1179</v>
      </c>
      <c r="C10" s="5" t="s">
        <v>3629</v>
      </c>
      <c r="D10" s="5" t="s">
        <v>3630</v>
      </c>
      <c r="E10" s="5" t="s">
        <v>1179</v>
      </c>
      <c r="F10" s="11" t="s">
        <v>3585</v>
      </c>
      <c r="G10" s="11" t="s">
        <v>3631</v>
      </c>
      <c r="H10" s="7" t="s">
        <v>3629</v>
      </c>
      <c r="I10" s="8" t="s">
        <v>3632</v>
      </c>
      <c r="J10" s="10" t="s">
        <v>3633</v>
      </c>
      <c r="K10" s="7" t="s">
        <v>3585</v>
      </c>
      <c r="L10" s="4" t="s">
        <v>3586</v>
      </c>
    </row>
    <row r="11" spans="1:12" ht="15.75" x14ac:dyDescent="0.25">
      <c r="A11" s="5" t="s">
        <v>3634</v>
      </c>
      <c r="B11" s="5" t="s">
        <v>64</v>
      </c>
      <c r="C11" s="5" t="s">
        <v>3635</v>
      </c>
      <c r="D11" s="5" t="s">
        <v>3636</v>
      </c>
      <c r="E11" s="5" t="s">
        <v>64</v>
      </c>
      <c r="F11" s="11" t="s">
        <v>3585</v>
      </c>
      <c r="G11" s="11" t="s">
        <v>3637</v>
      </c>
      <c r="H11" s="7" t="s">
        <v>3635</v>
      </c>
      <c r="I11" s="8" t="s">
        <v>3638</v>
      </c>
      <c r="J11" s="10" t="s">
        <v>3639</v>
      </c>
      <c r="K11" s="7" t="s">
        <v>3585</v>
      </c>
      <c r="L11" s="4" t="s">
        <v>3586</v>
      </c>
    </row>
    <row r="12" spans="1:12" ht="15.75" x14ac:dyDescent="0.25">
      <c r="A12" s="5" t="s">
        <v>3640</v>
      </c>
      <c r="B12" s="5" t="s">
        <v>497</v>
      </c>
      <c r="C12" s="5" t="s">
        <v>3641</v>
      </c>
      <c r="D12" s="5" t="s">
        <v>3642</v>
      </c>
      <c r="E12" s="5" t="s">
        <v>497</v>
      </c>
      <c r="F12" s="11" t="s">
        <v>3585</v>
      </c>
      <c r="G12" s="11" t="s">
        <v>3643</v>
      </c>
      <c r="H12" s="7" t="s">
        <v>3641</v>
      </c>
      <c r="I12" s="8" t="s">
        <v>3644</v>
      </c>
      <c r="J12" s="10" t="s">
        <v>3645</v>
      </c>
      <c r="K12" s="7" t="s">
        <v>3585</v>
      </c>
      <c r="L12" s="4" t="s">
        <v>3586</v>
      </c>
    </row>
    <row r="13" spans="1:12" ht="15.75" x14ac:dyDescent="0.25">
      <c r="A13" s="5"/>
      <c r="B13" s="5"/>
      <c r="C13" s="5" t="s">
        <v>3646</v>
      </c>
      <c r="D13" s="5"/>
      <c r="E13" s="5" t="s">
        <v>3647</v>
      </c>
      <c r="F13" s="11"/>
      <c r="G13" s="11"/>
      <c r="H13" s="7" t="s">
        <v>3646</v>
      </c>
      <c r="I13" s="8" t="s">
        <v>3648</v>
      </c>
      <c r="J13" s="7" t="s">
        <v>3646</v>
      </c>
      <c r="K13" s="7"/>
    </row>
    <row r="14" spans="1:12" ht="15.75" x14ac:dyDescent="0.25">
      <c r="A14" s="5"/>
      <c r="B14" s="5"/>
      <c r="C14" s="5" t="s">
        <v>3649</v>
      </c>
      <c r="D14" s="5"/>
      <c r="E14" s="5" t="s">
        <v>3650</v>
      </c>
      <c r="F14" s="11"/>
      <c r="G14" s="11"/>
      <c r="H14" s="7" t="s">
        <v>3649</v>
      </c>
      <c r="I14" s="8" t="s">
        <v>3651</v>
      </c>
      <c r="J14" s="7" t="s">
        <v>3649</v>
      </c>
      <c r="K14" s="7"/>
    </row>
    <row r="15" spans="1:12" ht="15.75" x14ac:dyDescent="0.25">
      <c r="A15" s="5" t="s">
        <v>3652</v>
      </c>
      <c r="B15" s="5" t="s">
        <v>88</v>
      </c>
      <c r="C15" s="5" t="s">
        <v>3653</v>
      </c>
      <c r="D15" s="5" t="s">
        <v>3654</v>
      </c>
      <c r="E15" s="5" t="s">
        <v>88</v>
      </c>
      <c r="F15" s="11" t="s">
        <v>3585</v>
      </c>
      <c r="G15" s="11" t="s">
        <v>3655</v>
      </c>
      <c r="H15" s="7" t="s">
        <v>3653</v>
      </c>
      <c r="I15" s="8" t="s">
        <v>3656</v>
      </c>
      <c r="J15" s="10" t="s">
        <v>3657</v>
      </c>
      <c r="K15" s="7" t="s">
        <v>3585</v>
      </c>
      <c r="L15" s="4" t="s">
        <v>3586</v>
      </c>
    </row>
    <row r="16" spans="1:12" ht="15.75" x14ac:dyDescent="0.25">
      <c r="A16" s="5" t="s">
        <v>3658</v>
      </c>
      <c r="B16" s="5" t="s">
        <v>1795</v>
      </c>
      <c r="C16" s="5" t="s">
        <v>3659</v>
      </c>
      <c r="D16" s="5" t="s">
        <v>3660</v>
      </c>
      <c r="E16" s="5" t="s">
        <v>1795</v>
      </c>
      <c r="F16" s="11" t="s">
        <v>3585</v>
      </c>
      <c r="G16" s="11" t="s">
        <v>3661</v>
      </c>
      <c r="H16" s="7" t="s">
        <v>3659</v>
      </c>
      <c r="I16" s="8" t="s">
        <v>3662</v>
      </c>
      <c r="J16" s="10" t="s">
        <v>3663</v>
      </c>
      <c r="K16" s="7" t="s">
        <v>3585</v>
      </c>
      <c r="L16" s="4" t="s">
        <v>3586</v>
      </c>
    </row>
    <row r="17" spans="1:12" ht="15.75" x14ac:dyDescent="0.25">
      <c r="A17" s="5" t="s">
        <v>3664</v>
      </c>
      <c r="B17" s="5" t="s">
        <v>485</v>
      </c>
      <c r="C17" s="5" t="s">
        <v>3665</v>
      </c>
      <c r="D17" s="5" t="s">
        <v>3666</v>
      </c>
      <c r="E17" s="5" t="s">
        <v>485</v>
      </c>
      <c r="F17" s="11" t="s">
        <v>3585</v>
      </c>
      <c r="G17" s="11" t="s">
        <v>3667</v>
      </c>
      <c r="H17" s="7" t="s">
        <v>3665</v>
      </c>
      <c r="I17" s="8" t="s">
        <v>3668</v>
      </c>
      <c r="J17" s="10" t="s">
        <v>3669</v>
      </c>
      <c r="K17" s="7" t="s">
        <v>3585</v>
      </c>
      <c r="L17" s="4" t="s">
        <v>3586</v>
      </c>
    </row>
    <row r="18" spans="1:12" ht="15.75" x14ac:dyDescent="0.25">
      <c r="A18" s="5" t="s">
        <v>3670</v>
      </c>
      <c r="B18" s="5" t="s">
        <v>803</v>
      </c>
      <c r="C18" s="5" t="s">
        <v>3671</v>
      </c>
      <c r="D18" s="5" t="s">
        <v>3672</v>
      </c>
      <c r="E18" s="5" t="s">
        <v>803</v>
      </c>
      <c r="F18" s="11" t="s">
        <v>3585</v>
      </c>
      <c r="G18" s="11" t="s">
        <v>3673</v>
      </c>
      <c r="H18" s="7" t="s">
        <v>3671</v>
      </c>
      <c r="I18" s="8" t="s">
        <v>3674</v>
      </c>
      <c r="J18" s="7" t="s">
        <v>3671</v>
      </c>
      <c r="K18" s="7" t="s">
        <v>3585</v>
      </c>
      <c r="L18" s="4" t="s">
        <v>3586</v>
      </c>
    </row>
    <row r="19" spans="1:12" ht="15.75" x14ac:dyDescent="0.25">
      <c r="A19" s="5" t="s">
        <v>3675</v>
      </c>
      <c r="B19" s="5" t="s">
        <v>1975</v>
      </c>
      <c r="C19" s="5" t="s">
        <v>3676</v>
      </c>
      <c r="D19" s="5" t="s">
        <v>3677</v>
      </c>
      <c r="E19" s="5" t="s">
        <v>1975</v>
      </c>
      <c r="F19" s="11" t="s">
        <v>3585</v>
      </c>
      <c r="G19" s="11" t="s">
        <v>3678</v>
      </c>
      <c r="H19" s="7" t="s">
        <v>3676</v>
      </c>
      <c r="I19" s="8" t="s">
        <v>3679</v>
      </c>
      <c r="J19" s="7" t="s">
        <v>3676</v>
      </c>
      <c r="K19" s="7" t="s">
        <v>3585</v>
      </c>
      <c r="L19" s="4" t="s">
        <v>3586</v>
      </c>
    </row>
    <row r="20" spans="1:12" ht="15.75" x14ac:dyDescent="0.25">
      <c r="A20" s="5" t="s">
        <v>3680</v>
      </c>
      <c r="B20" s="5" t="s">
        <v>2884</v>
      </c>
      <c r="C20" s="5" t="s">
        <v>3681</v>
      </c>
      <c r="D20" s="5" t="s">
        <v>3682</v>
      </c>
      <c r="E20" s="5" t="s">
        <v>2884</v>
      </c>
      <c r="F20" s="11" t="s">
        <v>3585</v>
      </c>
      <c r="G20" s="11" t="s">
        <v>3683</v>
      </c>
      <c r="H20" s="7" t="s">
        <v>3681</v>
      </c>
      <c r="I20" s="8" t="s">
        <v>3684</v>
      </c>
      <c r="J20" s="7" t="s">
        <v>3681</v>
      </c>
      <c r="K20" s="7" t="s">
        <v>3585</v>
      </c>
      <c r="L20" s="4" t="s">
        <v>3586</v>
      </c>
    </row>
    <row r="21" spans="1:12" ht="15.75" x14ac:dyDescent="0.25">
      <c r="A21" s="5" t="s">
        <v>3685</v>
      </c>
      <c r="B21" s="5" t="s">
        <v>164</v>
      </c>
      <c r="C21" s="5" t="s">
        <v>3686</v>
      </c>
      <c r="D21" s="5" t="s">
        <v>3687</v>
      </c>
      <c r="E21" s="5" t="s">
        <v>164</v>
      </c>
      <c r="F21" s="11" t="s">
        <v>3590</v>
      </c>
      <c r="G21" s="11" t="s">
        <v>3688</v>
      </c>
      <c r="H21" s="7" t="s">
        <v>3686</v>
      </c>
      <c r="I21" s="8" t="s">
        <v>3689</v>
      </c>
      <c r="J21" s="7" t="s">
        <v>3686</v>
      </c>
      <c r="K21" s="7" t="s">
        <v>3590</v>
      </c>
      <c r="L21" s="4" t="s">
        <v>3594</v>
      </c>
    </row>
    <row r="22" spans="1:12" ht="15.75" x14ac:dyDescent="0.25">
      <c r="A22" s="5" t="s">
        <v>3690</v>
      </c>
      <c r="B22" s="5" t="s">
        <v>134</v>
      </c>
      <c r="C22" s="5" t="s">
        <v>3691</v>
      </c>
      <c r="D22" s="5" t="s">
        <v>3692</v>
      </c>
      <c r="E22" s="5" t="s">
        <v>134</v>
      </c>
      <c r="F22" s="11" t="s">
        <v>3585</v>
      </c>
      <c r="G22" s="11" t="s">
        <v>3693</v>
      </c>
      <c r="H22" s="7" t="s">
        <v>3691</v>
      </c>
      <c r="I22" s="8" t="s">
        <v>3694</v>
      </c>
      <c r="J22" s="7" t="s">
        <v>3691</v>
      </c>
      <c r="K22" s="7" t="s">
        <v>3585</v>
      </c>
      <c r="L22" s="4" t="s">
        <v>3586</v>
      </c>
    </row>
    <row r="23" spans="1:12" ht="15.75" x14ac:dyDescent="0.25">
      <c r="A23" s="5" t="s">
        <v>3695</v>
      </c>
      <c r="B23" s="5" t="s">
        <v>542</v>
      </c>
      <c r="C23" s="5" t="s">
        <v>3696</v>
      </c>
      <c r="D23" s="5" t="s">
        <v>3697</v>
      </c>
      <c r="E23" s="5" t="s">
        <v>542</v>
      </c>
      <c r="F23" s="11" t="s">
        <v>3585</v>
      </c>
      <c r="G23" s="11" t="s">
        <v>3698</v>
      </c>
      <c r="H23" s="7" t="s">
        <v>3696</v>
      </c>
      <c r="I23" s="8" t="s">
        <v>3699</v>
      </c>
      <c r="J23" s="7" t="s">
        <v>3696</v>
      </c>
      <c r="K23" s="7" t="s">
        <v>3585</v>
      </c>
      <c r="L23" s="4" t="s">
        <v>3586</v>
      </c>
    </row>
    <row r="24" spans="1:12" ht="15.75" x14ac:dyDescent="0.25">
      <c r="A24" s="5" t="s">
        <v>3700</v>
      </c>
      <c r="B24" s="5" t="s">
        <v>3049</v>
      </c>
      <c r="C24" s="5" t="s">
        <v>3701</v>
      </c>
      <c r="D24" s="5" t="s">
        <v>3702</v>
      </c>
      <c r="E24" s="5" t="s">
        <v>3049</v>
      </c>
      <c r="F24" s="11" t="s">
        <v>3585</v>
      </c>
      <c r="G24" s="11" t="s">
        <v>3703</v>
      </c>
      <c r="H24" s="7" t="s">
        <v>3701</v>
      </c>
      <c r="I24" s="8" t="s">
        <v>3704</v>
      </c>
      <c r="J24" s="7" t="s">
        <v>3701</v>
      </c>
      <c r="K24" s="7" t="s">
        <v>3585</v>
      </c>
      <c r="L24" s="4" t="s">
        <v>3586</v>
      </c>
    </row>
    <row r="25" spans="1:12" ht="15.75" x14ac:dyDescent="0.25">
      <c r="A25" s="5" t="s">
        <v>3705</v>
      </c>
      <c r="B25" s="5" t="s">
        <v>116</v>
      </c>
      <c r="C25" s="5" t="s">
        <v>3706</v>
      </c>
      <c r="D25" s="5" t="s">
        <v>3707</v>
      </c>
      <c r="E25" s="5" t="s">
        <v>116</v>
      </c>
      <c r="F25" s="11" t="s">
        <v>3585</v>
      </c>
      <c r="G25" s="11" t="s">
        <v>3708</v>
      </c>
      <c r="H25" s="7" t="s">
        <v>3706</v>
      </c>
      <c r="I25" s="8" t="s">
        <v>3709</v>
      </c>
      <c r="J25" s="7" t="s">
        <v>3706</v>
      </c>
      <c r="K25" s="7" t="s">
        <v>3585</v>
      </c>
      <c r="L25" s="4" t="s">
        <v>3586</v>
      </c>
    </row>
    <row r="26" spans="1:12" ht="15.75" x14ac:dyDescent="0.25">
      <c r="A26" s="5" t="s">
        <v>3710</v>
      </c>
      <c r="B26" s="5" t="s">
        <v>605</v>
      </c>
      <c r="C26" s="5" t="s">
        <v>3711</v>
      </c>
      <c r="D26" s="5" t="s">
        <v>3712</v>
      </c>
      <c r="E26" s="5" t="s">
        <v>605</v>
      </c>
      <c r="F26" s="11" t="s">
        <v>3590</v>
      </c>
      <c r="G26" s="11" t="s">
        <v>3713</v>
      </c>
      <c r="H26" s="7" t="s">
        <v>3711</v>
      </c>
      <c r="I26" s="8" t="s">
        <v>3714</v>
      </c>
      <c r="J26" s="7" t="s">
        <v>3711</v>
      </c>
      <c r="K26" s="7" t="s">
        <v>3590</v>
      </c>
      <c r="L26" s="4" t="s">
        <v>3594</v>
      </c>
    </row>
    <row r="27" spans="1:12" ht="15.75" x14ac:dyDescent="0.25">
      <c r="A27" s="5" t="s">
        <v>3715</v>
      </c>
      <c r="B27" s="5" t="s">
        <v>3716</v>
      </c>
      <c r="C27" s="5" t="s">
        <v>3717</v>
      </c>
      <c r="D27" s="5" t="s">
        <v>3718</v>
      </c>
      <c r="E27" s="5" t="s">
        <v>3716</v>
      </c>
      <c r="F27" s="11" t="s">
        <v>3585</v>
      </c>
      <c r="G27" s="11" t="s">
        <v>3719</v>
      </c>
      <c r="H27" s="7" t="s">
        <v>3717</v>
      </c>
      <c r="I27" s="8" t="s">
        <v>3720</v>
      </c>
      <c r="J27" s="7" t="s">
        <v>3717</v>
      </c>
      <c r="K27" s="7" t="s">
        <v>3585</v>
      </c>
      <c r="L27" s="4" t="s">
        <v>3586</v>
      </c>
    </row>
    <row r="28" spans="1:12" ht="15.75" x14ac:dyDescent="0.25">
      <c r="A28" s="5" t="s">
        <v>3721</v>
      </c>
      <c r="B28" s="5" t="s">
        <v>704</v>
      </c>
      <c r="C28" s="5" t="s">
        <v>3722</v>
      </c>
      <c r="D28" s="5" t="s">
        <v>3723</v>
      </c>
      <c r="E28" s="5" t="s">
        <v>704</v>
      </c>
      <c r="F28" s="11" t="s">
        <v>3585</v>
      </c>
      <c r="G28" s="11" t="s">
        <v>3724</v>
      </c>
      <c r="H28" s="7" t="s">
        <v>3722</v>
      </c>
      <c r="I28" s="8" t="s">
        <v>3725</v>
      </c>
      <c r="J28" s="7" t="s">
        <v>3722</v>
      </c>
      <c r="K28" s="7" t="s">
        <v>3585</v>
      </c>
      <c r="L28" s="4" t="s">
        <v>3586</v>
      </c>
    </row>
    <row r="29" spans="1:12" ht="15.75" x14ac:dyDescent="0.25">
      <c r="A29" s="5" t="s">
        <v>3726</v>
      </c>
      <c r="B29" s="5" t="s">
        <v>222</v>
      </c>
      <c r="C29" s="5" t="s">
        <v>3727</v>
      </c>
      <c r="D29" s="5" t="s">
        <v>3728</v>
      </c>
      <c r="E29" s="5" t="s">
        <v>222</v>
      </c>
      <c r="F29" s="11" t="s">
        <v>3590</v>
      </c>
      <c r="G29" s="11" t="s">
        <v>3729</v>
      </c>
      <c r="H29" s="7" t="s">
        <v>3727</v>
      </c>
      <c r="I29" s="8" t="s">
        <v>3730</v>
      </c>
      <c r="J29" s="7" t="s">
        <v>3727</v>
      </c>
      <c r="K29" s="7" t="s">
        <v>3590</v>
      </c>
      <c r="L29" s="4" t="s">
        <v>3594</v>
      </c>
    </row>
    <row r="30" spans="1:12" ht="15.75" x14ac:dyDescent="0.25">
      <c r="A30" s="5" t="s">
        <v>3731</v>
      </c>
      <c r="B30" s="5" t="s">
        <v>506</v>
      </c>
      <c r="C30" s="5" t="s">
        <v>3732</v>
      </c>
      <c r="D30" s="5" t="s">
        <v>3733</v>
      </c>
      <c r="E30" s="5" t="s">
        <v>506</v>
      </c>
      <c r="F30" s="11" t="s">
        <v>3590</v>
      </c>
      <c r="G30" s="11" t="s">
        <v>3734</v>
      </c>
      <c r="H30" s="7" t="s">
        <v>3732</v>
      </c>
      <c r="I30" s="8" t="s">
        <v>3735</v>
      </c>
      <c r="J30" s="7" t="s">
        <v>3732</v>
      </c>
      <c r="K30" s="7" t="s">
        <v>3590</v>
      </c>
      <c r="L30" s="4" t="s">
        <v>3594</v>
      </c>
    </row>
    <row r="31" spans="1:12" ht="15.75" x14ac:dyDescent="0.25">
      <c r="A31" s="5" t="s">
        <v>3736</v>
      </c>
      <c r="B31" s="5" t="s">
        <v>33</v>
      </c>
      <c r="C31" s="5" t="s">
        <v>3737</v>
      </c>
      <c r="D31" s="5" t="s">
        <v>3738</v>
      </c>
      <c r="E31" s="5" t="s">
        <v>33</v>
      </c>
      <c r="F31" s="11" t="s">
        <v>3590</v>
      </c>
      <c r="G31" s="11" t="s">
        <v>3739</v>
      </c>
      <c r="H31" s="7" t="s">
        <v>3737</v>
      </c>
      <c r="I31" s="8" t="s">
        <v>3740</v>
      </c>
      <c r="J31" s="7" t="s">
        <v>3737</v>
      </c>
      <c r="K31" s="7" t="s">
        <v>3590</v>
      </c>
      <c r="L31" s="4" t="s">
        <v>3594</v>
      </c>
    </row>
    <row r="32" spans="1:12" ht="15.75" x14ac:dyDescent="0.25">
      <c r="A32" s="5" t="s">
        <v>3741</v>
      </c>
      <c r="B32" s="5" t="s">
        <v>3742</v>
      </c>
      <c r="C32" s="5" t="s">
        <v>3743</v>
      </c>
      <c r="D32" s="5" t="s">
        <v>3744</v>
      </c>
      <c r="E32" s="5" t="s">
        <v>3742</v>
      </c>
      <c r="F32" s="11" t="s">
        <v>3585</v>
      </c>
      <c r="G32" s="11" t="s">
        <v>3745</v>
      </c>
      <c r="H32" s="7" t="s">
        <v>3743</v>
      </c>
      <c r="I32" s="8" t="s">
        <v>3746</v>
      </c>
      <c r="J32" s="7" t="s">
        <v>3743</v>
      </c>
      <c r="K32" s="7" t="s">
        <v>3585</v>
      </c>
      <c r="L32" s="4" t="s">
        <v>3586</v>
      </c>
    </row>
    <row r="33" spans="1:12" ht="15.75" x14ac:dyDescent="0.25">
      <c r="A33" s="5" t="s">
        <v>3747</v>
      </c>
      <c r="B33" s="5" t="s">
        <v>3748</v>
      </c>
      <c r="C33" s="5" t="s">
        <v>3749</v>
      </c>
      <c r="D33" s="5" t="s">
        <v>3750</v>
      </c>
      <c r="E33" s="5" t="s">
        <v>3748</v>
      </c>
      <c r="F33" s="11" t="s">
        <v>3590</v>
      </c>
      <c r="G33" s="11" t="s">
        <v>3751</v>
      </c>
      <c r="H33" s="7" t="s">
        <v>3749</v>
      </c>
      <c r="I33" s="8" t="s">
        <v>3752</v>
      </c>
      <c r="J33" s="7" t="s">
        <v>3749</v>
      </c>
      <c r="K33" s="7" t="s">
        <v>3590</v>
      </c>
      <c r="L33" s="4" t="s">
        <v>3594</v>
      </c>
    </row>
    <row r="34" spans="1:12" ht="15.75" x14ac:dyDescent="0.25">
      <c r="A34" s="5" t="s">
        <v>3753</v>
      </c>
      <c r="B34" s="5" t="s">
        <v>764</v>
      </c>
      <c r="C34" s="5" t="s">
        <v>3754</v>
      </c>
      <c r="D34" s="5" t="s">
        <v>3755</v>
      </c>
      <c r="E34" s="5" t="s">
        <v>764</v>
      </c>
      <c r="F34" s="11" t="s">
        <v>3590</v>
      </c>
      <c r="G34" s="11" t="s">
        <v>3756</v>
      </c>
      <c r="H34" s="7" t="s">
        <v>3754</v>
      </c>
      <c r="I34" s="8" t="s">
        <v>3757</v>
      </c>
      <c r="J34" s="7" t="s">
        <v>3754</v>
      </c>
      <c r="K34" s="7" t="s">
        <v>3590</v>
      </c>
      <c r="L34" s="4" t="s">
        <v>3594</v>
      </c>
    </row>
    <row r="35" spans="1:12" ht="15.75" x14ac:dyDescent="0.25">
      <c r="A35" s="5" t="s">
        <v>3758</v>
      </c>
      <c r="B35" s="5" t="s">
        <v>2704</v>
      </c>
      <c r="C35" s="5" t="s">
        <v>3759</v>
      </c>
      <c r="D35" s="5" t="s">
        <v>3760</v>
      </c>
      <c r="E35" s="5" t="s">
        <v>2704</v>
      </c>
      <c r="F35" s="11" t="s">
        <v>3590</v>
      </c>
      <c r="G35" s="11" t="s">
        <v>3761</v>
      </c>
      <c r="H35" s="7" t="s">
        <v>3759</v>
      </c>
      <c r="I35" s="8" t="s">
        <v>3762</v>
      </c>
      <c r="J35" s="7" t="s">
        <v>3759</v>
      </c>
      <c r="K35" s="7" t="s">
        <v>3590</v>
      </c>
      <c r="L35" s="4" t="s">
        <v>3594</v>
      </c>
    </row>
    <row r="36" spans="1:12" ht="15.75" x14ac:dyDescent="0.25">
      <c r="A36" s="5" t="s">
        <v>3763</v>
      </c>
      <c r="B36" s="5" t="s">
        <v>560</v>
      </c>
      <c r="C36" s="5" t="s">
        <v>3764</v>
      </c>
      <c r="D36" s="5" t="s">
        <v>3765</v>
      </c>
      <c r="E36" s="5" t="s">
        <v>560</v>
      </c>
      <c r="F36" s="11" t="s">
        <v>3585</v>
      </c>
      <c r="G36" s="11" t="s">
        <v>3766</v>
      </c>
      <c r="H36" s="7" t="s">
        <v>3764</v>
      </c>
      <c r="I36" s="8" t="s">
        <v>3767</v>
      </c>
      <c r="J36" s="7" t="s">
        <v>3764</v>
      </c>
      <c r="K36" s="7" t="s">
        <v>3585</v>
      </c>
      <c r="L36" s="4" t="s">
        <v>3586</v>
      </c>
    </row>
    <row r="37" spans="1:12" ht="15.75" x14ac:dyDescent="0.25">
      <c r="A37" s="5" t="s">
        <v>3768</v>
      </c>
      <c r="B37" s="5" t="s">
        <v>2974</v>
      </c>
      <c r="C37" s="5" t="s">
        <v>3769</v>
      </c>
      <c r="D37" s="5" t="s">
        <v>3770</v>
      </c>
      <c r="E37" s="5" t="s">
        <v>2974</v>
      </c>
      <c r="F37" s="11" t="s">
        <v>3585</v>
      </c>
      <c r="G37" s="11" t="s">
        <v>3771</v>
      </c>
      <c r="H37" s="7" t="s">
        <v>3769</v>
      </c>
      <c r="I37" s="8" t="s">
        <v>3772</v>
      </c>
      <c r="J37" s="7" t="s">
        <v>3769</v>
      </c>
      <c r="K37" s="7" t="s">
        <v>3585</v>
      </c>
      <c r="L37" s="4" t="s">
        <v>3586</v>
      </c>
    </row>
    <row r="38" spans="1:12" ht="15.75" x14ac:dyDescent="0.25">
      <c r="A38" s="5" t="s">
        <v>3773</v>
      </c>
      <c r="B38" s="5" t="s">
        <v>686</v>
      </c>
      <c r="C38" s="5" t="s">
        <v>3774</v>
      </c>
      <c r="D38" s="5" t="s">
        <v>3775</v>
      </c>
      <c r="E38" s="5" t="s">
        <v>686</v>
      </c>
      <c r="F38" s="11" t="s">
        <v>3585</v>
      </c>
      <c r="G38" s="11" t="s">
        <v>3776</v>
      </c>
      <c r="H38" s="7" t="s">
        <v>3774</v>
      </c>
      <c r="I38" s="8" t="s">
        <v>3777</v>
      </c>
      <c r="J38" s="7" t="s">
        <v>3774</v>
      </c>
      <c r="K38" s="7" t="s">
        <v>3585</v>
      </c>
      <c r="L38" s="4" t="s">
        <v>3586</v>
      </c>
    </row>
    <row r="39" spans="1:12" ht="15.75" x14ac:dyDescent="0.25">
      <c r="A39" s="5" t="s">
        <v>3778</v>
      </c>
      <c r="B39" s="5" t="s">
        <v>238</v>
      </c>
      <c r="C39" s="5" t="s">
        <v>3779</v>
      </c>
      <c r="D39" s="5" t="s">
        <v>3780</v>
      </c>
      <c r="E39" s="5" t="s">
        <v>238</v>
      </c>
      <c r="F39" s="11" t="s">
        <v>3590</v>
      </c>
      <c r="G39" s="11" t="s">
        <v>3781</v>
      </c>
      <c r="H39" s="7" t="s">
        <v>3779</v>
      </c>
      <c r="I39" s="8" t="s">
        <v>3782</v>
      </c>
      <c r="J39" s="7" t="s">
        <v>3779</v>
      </c>
      <c r="K39" s="7" t="s">
        <v>3590</v>
      </c>
      <c r="L39" s="4" t="s">
        <v>3594</v>
      </c>
    </row>
    <row r="40" spans="1:12" ht="15.75" x14ac:dyDescent="0.25">
      <c r="A40" s="5" t="s">
        <v>3783</v>
      </c>
      <c r="B40" s="5" t="s">
        <v>590</v>
      </c>
      <c r="C40" s="5" t="s">
        <v>3784</v>
      </c>
      <c r="D40" s="5" t="s">
        <v>3785</v>
      </c>
      <c r="E40" s="5" t="s">
        <v>590</v>
      </c>
      <c r="F40" s="11" t="s">
        <v>3590</v>
      </c>
      <c r="G40" s="11" t="s">
        <v>3786</v>
      </c>
      <c r="H40" s="7" t="s">
        <v>3784</v>
      </c>
      <c r="I40" s="8" t="s">
        <v>3787</v>
      </c>
      <c r="J40" s="7" t="s">
        <v>3784</v>
      </c>
      <c r="K40" s="7" t="s">
        <v>3590</v>
      </c>
      <c r="L40" s="4" t="s">
        <v>3594</v>
      </c>
    </row>
    <row r="41" spans="1:12" ht="15.75" x14ac:dyDescent="0.25">
      <c r="A41" s="5" t="s">
        <v>3788</v>
      </c>
      <c r="B41" s="5" t="s">
        <v>3789</v>
      </c>
      <c r="C41" s="5" t="s">
        <v>3790</v>
      </c>
      <c r="D41" s="5" t="s">
        <v>3791</v>
      </c>
      <c r="E41" s="5" t="s">
        <v>3789</v>
      </c>
      <c r="F41" s="11" t="s">
        <v>3585</v>
      </c>
      <c r="G41" s="11" t="s">
        <v>3792</v>
      </c>
      <c r="H41" s="7" t="s">
        <v>3790</v>
      </c>
      <c r="I41" s="8" t="s">
        <v>3793</v>
      </c>
      <c r="J41" s="7" t="s">
        <v>3790</v>
      </c>
      <c r="K41" s="7" t="s">
        <v>3585</v>
      </c>
      <c r="L41" s="4" t="s">
        <v>3586</v>
      </c>
    </row>
    <row r="42" spans="1:12" ht="15.75" x14ac:dyDescent="0.25">
      <c r="A42" s="5" t="s">
        <v>3794</v>
      </c>
      <c r="B42" s="5" t="s">
        <v>247</v>
      </c>
      <c r="C42" s="5" t="s">
        <v>3795</v>
      </c>
      <c r="D42" s="5" t="s">
        <v>3796</v>
      </c>
      <c r="E42" s="5" t="s">
        <v>247</v>
      </c>
      <c r="F42" s="11" t="s">
        <v>3585</v>
      </c>
      <c r="G42" s="11" t="s">
        <v>3797</v>
      </c>
      <c r="H42" s="7" t="s">
        <v>3795</v>
      </c>
      <c r="I42" s="8" t="s">
        <v>3798</v>
      </c>
      <c r="J42" s="7" t="s">
        <v>3795</v>
      </c>
      <c r="K42" s="7" t="s">
        <v>3585</v>
      </c>
      <c r="L42" s="4" t="s">
        <v>3586</v>
      </c>
    </row>
    <row r="43" spans="1:12" x14ac:dyDescent="0.25">
      <c r="A43" s="5" t="s">
        <v>3799</v>
      </c>
      <c r="B43" s="12" t="s">
        <v>198</v>
      </c>
      <c r="C43" s="5" t="s">
        <v>3583</v>
      </c>
      <c r="D43" s="5" t="s">
        <v>3800</v>
      </c>
      <c r="E43" s="12" t="s">
        <v>198</v>
      </c>
      <c r="F43" s="11" t="s">
        <v>3585</v>
      </c>
      <c r="G43" s="11" t="s">
        <v>3801</v>
      </c>
      <c r="H43" s="4" t="s">
        <v>3583</v>
      </c>
      <c r="J43" s="4" t="s">
        <v>3583</v>
      </c>
      <c r="K43" s="7" t="s">
        <v>3585</v>
      </c>
      <c r="L43" s="4" t="s">
        <v>3586</v>
      </c>
    </row>
    <row r="44" spans="1:12" ht="15.75" x14ac:dyDescent="0.25">
      <c r="A44" s="5" t="s">
        <v>3802</v>
      </c>
      <c r="B44" s="5" t="s">
        <v>152</v>
      </c>
      <c r="C44" s="5" t="s">
        <v>3803</v>
      </c>
      <c r="D44" s="5" t="s">
        <v>3804</v>
      </c>
      <c r="E44" s="5" t="s">
        <v>152</v>
      </c>
      <c r="F44" s="11" t="s">
        <v>3590</v>
      </c>
      <c r="G44" s="11" t="s">
        <v>3805</v>
      </c>
      <c r="H44" s="7" t="s">
        <v>3803</v>
      </c>
      <c r="I44" s="8" t="s">
        <v>3806</v>
      </c>
      <c r="J44" s="7" t="s">
        <v>3803</v>
      </c>
      <c r="K44" s="7" t="s">
        <v>3590</v>
      </c>
      <c r="L44" s="4" t="s">
        <v>3594</v>
      </c>
    </row>
    <row r="45" spans="1:12" ht="15.75" x14ac:dyDescent="0.25">
      <c r="A45" s="5" t="s">
        <v>3807</v>
      </c>
      <c r="B45" s="5" t="s">
        <v>3808</v>
      </c>
      <c r="C45" s="5" t="s">
        <v>3809</v>
      </c>
      <c r="D45" s="5" t="s">
        <v>3810</v>
      </c>
      <c r="E45" s="5" t="s">
        <v>3808</v>
      </c>
      <c r="F45" s="11" t="s">
        <v>3590</v>
      </c>
      <c r="G45" s="11" t="s">
        <v>3811</v>
      </c>
      <c r="H45" s="7" t="s">
        <v>3809</v>
      </c>
      <c r="I45" s="8" t="s">
        <v>3812</v>
      </c>
      <c r="J45" s="7" t="s">
        <v>3809</v>
      </c>
      <c r="K45" s="7" t="s">
        <v>3590</v>
      </c>
      <c r="L45" s="4" t="s">
        <v>3594</v>
      </c>
    </row>
    <row r="46" spans="1:12" ht="15.75" x14ac:dyDescent="0.25">
      <c r="A46" s="5" t="s">
        <v>3813</v>
      </c>
      <c r="B46" s="5" t="s">
        <v>809</v>
      </c>
      <c r="C46" s="5" t="s">
        <v>3814</v>
      </c>
      <c r="D46" s="5" t="s">
        <v>3815</v>
      </c>
      <c r="E46" s="5" t="s">
        <v>809</v>
      </c>
      <c r="F46" s="11" t="s">
        <v>3585</v>
      </c>
      <c r="G46" s="11" t="s">
        <v>3816</v>
      </c>
      <c r="H46" s="7" t="s">
        <v>3814</v>
      </c>
      <c r="I46" s="8" t="s">
        <v>3817</v>
      </c>
      <c r="J46" s="7" t="s">
        <v>3814</v>
      </c>
      <c r="K46" s="7" t="s">
        <v>3585</v>
      </c>
      <c r="L46" s="4" t="s">
        <v>3586</v>
      </c>
    </row>
    <row r="47" spans="1:12" ht="15.75" x14ac:dyDescent="0.25">
      <c r="A47" s="5" t="s">
        <v>3818</v>
      </c>
      <c r="B47" s="5" t="s">
        <v>310</v>
      </c>
      <c r="C47" s="5" t="s">
        <v>3819</v>
      </c>
      <c r="D47" s="5" t="s">
        <v>3820</v>
      </c>
      <c r="E47" s="5" t="s">
        <v>310</v>
      </c>
      <c r="F47" s="11" t="s">
        <v>3590</v>
      </c>
      <c r="G47" s="11" t="s">
        <v>3821</v>
      </c>
      <c r="H47" s="7" t="s">
        <v>3819</v>
      </c>
      <c r="I47" s="8" t="s">
        <v>3822</v>
      </c>
      <c r="J47" s="7" t="s">
        <v>3819</v>
      </c>
      <c r="K47" s="7" t="s">
        <v>3590</v>
      </c>
      <c r="L47" s="4" t="s">
        <v>3594</v>
      </c>
    </row>
    <row r="48" spans="1:12" ht="15.75" x14ac:dyDescent="0.25">
      <c r="A48" s="5" t="s">
        <v>3823</v>
      </c>
      <c r="B48" s="5" t="s">
        <v>1428</v>
      </c>
      <c r="C48" s="5" t="s">
        <v>3824</v>
      </c>
      <c r="D48" s="5" t="s">
        <v>3825</v>
      </c>
      <c r="E48" s="5" t="s">
        <v>1428</v>
      </c>
      <c r="F48" s="11" t="s">
        <v>3585</v>
      </c>
      <c r="G48" s="11" t="s">
        <v>3826</v>
      </c>
      <c r="H48" s="7" t="s">
        <v>3824</v>
      </c>
      <c r="I48" s="8" t="s">
        <v>3827</v>
      </c>
      <c r="J48" s="7" t="s">
        <v>3824</v>
      </c>
      <c r="K48" s="7" t="s">
        <v>3585</v>
      </c>
      <c r="L48" s="4" t="s">
        <v>3586</v>
      </c>
    </row>
    <row r="49" spans="1:12" ht="15.75" x14ac:dyDescent="0.25">
      <c r="A49" s="5" t="s">
        <v>3828</v>
      </c>
      <c r="B49" s="5" t="s">
        <v>107</v>
      </c>
      <c r="C49" s="5" t="s">
        <v>3829</v>
      </c>
      <c r="D49" s="5" t="s">
        <v>3830</v>
      </c>
      <c r="E49" s="5" t="s">
        <v>107</v>
      </c>
      <c r="F49" s="11" t="s">
        <v>3590</v>
      </c>
      <c r="G49" s="11" t="s">
        <v>3831</v>
      </c>
      <c r="H49" s="7" t="s">
        <v>3829</v>
      </c>
      <c r="I49" s="8" t="s">
        <v>3832</v>
      </c>
      <c r="J49" s="7" t="s">
        <v>3829</v>
      </c>
      <c r="K49" s="7" t="s">
        <v>3590</v>
      </c>
      <c r="L49" s="4" t="s">
        <v>3594</v>
      </c>
    </row>
    <row r="50" spans="1:12" ht="15.75" x14ac:dyDescent="0.25">
      <c r="A50" s="5" t="s">
        <v>3833</v>
      </c>
      <c r="B50" s="5" t="s">
        <v>1296</v>
      </c>
      <c r="C50" s="5" t="s">
        <v>3834</v>
      </c>
      <c r="D50" s="5" t="s">
        <v>3835</v>
      </c>
      <c r="E50" s="5" t="s">
        <v>1296</v>
      </c>
      <c r="F50" s="11" t="s">
        <v>3590</v>
      </c>
      <c r="G50" s="11" t="s">
        <v>3836</v>
      </c>
      <c r="H50" s="7" t="s">
        <v>3834</v>
      </c>
      <c r="I50" s="8" t="s">
        <v>3837</v>
      </c>
      <c r="J50" s="7" t="s">
        <v>3834</v>
      </c>
      <c r="K50" s="7" t="s">
        <v>3590</v>
      </c>
      <c r="L50" s="4" t="s">
        <v>3594</v>
      </c>
    </row>
    <row r="51" spans="1:12" ht="15.75" x14ac:dyDescent="0.25">
      <c r="A51" s="5" t="s">
        <v>3838</v>
      </c>
      <c r="B51" s="5" t="s">
        <v>1197</v>
      </c>
      <c r="C51" s="5" t="s">
        <v>3839</v>
      </c>
      <c r="D51" s="5" t="s">
        <v>3840</v>
      </c>
      <c r="E51" s="5" t="s">
        <v>1197</v>
      </c>
      <c r="F51" s="11" t="s">
        <v>3585</v>
      </c>
      <c r="G51" s="11" t="s">
        <v>3841</v>
      </c>
      <c r="H51" s="7" t="s">
        <v>3839</v>
      </c>
      <c r="I51" s="8" t="s">
        <v>3842</v>
      </c>
      <c r="J51" s="7" t="s">
        <v>3839</v>
      </c>
      <c r="K51" s="7" t="s">
        <v>3585</v>
      </c>
      <c r="L51" s="4" t="s">
        <v>3586</v>
      </c>
    </row>
    <row r="52" spans="1:12" ht="15.75" x14ac:dyDescent="0.25">
      <c r="A52" s="5" t="s">
        <v>3843</v>
      </c>
      <c r="B52" s="5" t="s">
        <v>189</v>
      </c>
      <c r="C52" s="5" t="s">
        <v>3844</v>
      </c>
      <c r="D52" s="5" t="s">
        <v>3845</v>
      </c>
      <c r="E52" s="5" t="s">
        <v>189</v>
      </c>
      <c r="F52" s="11" t="s">
        <v>3585</v>
      </c>
      <c r="G52" s="11" t="s">
        <v>3846</v>
      </c>
      <c r="H52" s="7" t="s">
        <v>3844</v>
      </c>
      <c r="I52" s="8" t="s">
        <v>3847</v>
      </c>
      <c r="J52" s="7" t="s">
        <v>3844</v>
      </c>
      <c r="K52" s="7" t="s">
        <v>3585</v>
      </c>
      <c r="L52" s="4" t="s">
        <v>3586</v>
      </c>
    </row>
    <row r="53" spans="1:12" ht="15.75" x14ac:dyDescent="0.25">
      <c r="A53" s="5" t="s">
        <v>3848</v>
      </c>
      <c r="B53" s="5" t="s">
        <v>346</v>
      </c>
      <c r="C53" s="5" t="s">
        <v>3849</v>
      </c>
      <c r="D53" s="5" t="s">
        <v>3850</v>
      </c>
      <c r="E53" s="5" t="s">
        <v>346</v>
      </c>
      <c r="F53" s="11" t="s">
        <v>3585</v>
      </c>
      <c r="G53" s="11" t="s">
        <v>3851</v>
      </c>
      <c r="H53" s="7" t="s">
        <v>3849</v>
      </c>
      <c r="I53" s="8" t="s">
        <v>3852</v>
      </c>
      <c r="J53" s="7" t="s">
        <v>3849</v>
      </c>
      <c r="K53" s="7" t="s">
        <v>3585</v>
      </c>
      <c r="L53" s="4" t="s">
        <v>3586</v>
      </c>
    </row>
    <row r="54" spans="1:12" ht="15.75" x14ac:dyDescent="0.25">
      <c r="A54" s="5" t="s">
        <v>3853</v>
      </c>
      <c r="B54" s="5" t="s">
        <v>228</v>
      </c>
      <c r="C54" s="5" t="s">
        <v>3854</v>
      </c>
      <c r="D54" s="5" t="s">
        <v>3855</v>
      </c>
      <c r="E54" s="5" t="s">
        <v>228</v>
      </c>
      <c r="F54" s="11" t="s">
        <v>3585</v>
      </c>
      <c r="G54" s="11" t="s">
        <v>3856</v>
      </c>
      <c r="H54" s="7" t="s">
        <v>3854</v>
      </c>
      <c r="I54" s="8" t="s">
        <v>3857</v>
      </c>
      <c r="J54" s="7" t="s">
        <v>3854</v>
      </c>
      <c r="K54" s="7" t="s">
        <v>3585</v>
      </c>
      <c r="L54" s="4" t="s">
        <v>3586</v>
      </c>
    </row>
    <row r="55" spans="1:12" ht="15.75" x14ac:dyDescent="0.25">
      <c r="A55" s="5" t="s">
        <v>3858</v>
      </c>
      <c r="B55" s="5" t="s">
        <v>46</v>
      </c>
      <c r="C55" s="5" t="s">
        <v>3859</v>
      </c>
      <c r="D55" s="5" t="s">
        <v>3860</v>
      </c>
      <c r="E55" s="5" t="s">
        <v>46</v>
      </c>
      <c r="F55" s="11" t="s">
        <v>3590</v>
      </c>
      <c r="G55" s="11" t="s">
        <v>3861</v>
      </c>
      <c r="H55" s="7" t="s">
        <v>3859</v>
      </c>
      <c r="I55" s="8" t="s">
        <v>3862</v>
      </c>
      <c r="J55" s="7" t="s">
        <v>3859</v>
      </c>
      <c r="K55" s="7" t="s">
        <v>3590</v>
      </c>
      <c r="L55" s="4" t="s">
        <v>3594</v>
      </c>
    </row>
    <row r="56" spans="1:12" ht="15.75" x14ac:dyDescent="0.25">
      <c r="A56" s="5" t="s">
        <v>3863</v>
      </c>
      <c r="B56" s="5" t="s">
        <v>431</v>
      </c>
      <c r="C56" s="5" t="s">
        <v>3864</v>
      </c>
      <c r="D56" s="5" t="s">
        <v>3865</v>
      </c>
      <c r="E56" s="5" t="s">
        <v>431</v>
      </c>
      <c r="F56" s="11" t="s">
        <v>3590</v>
      </c>
      <c r="G56" s="11" t="s">
        <v>3866</v>
      </c>
      <c r="H56" s="7" t="s">
        <v>3864</v>
      </c>
      <c r="I56" s="8" t="s">
        <v>3867</v>
      </c>
      <c r="J56" s="7" t="s">
        <v>3864</v>
      </c>
      <c r="K56" s="7" t="s">
        <v>3590</v>
      </c>
      <c r="L56" s="4" t="s">
        <v>3594</v>
      </c>
    </row>
    <row r="57" spans="1:12" ht="15.75" x14ac:dyDescent="0.25">
      <c r="A57" s="5" t="s">
        <v>3868</v>
      </c>
      <c r="B57" s="5" t="s">
        <v>3869</v>
      </c>
      <c r="C57" s="5" t="s">
        <v>3870</v>
      </c>
      <c r="D57" s="5" t="s">
        <v>3871</v>
      </c>
      <c r="E57" s="5" t="s">
        <v>3869</v>
      </c>
      <c r="F57" s="11" t="s">
        <v>3585</v>
      </c>
      <c r="G57" s="11" t="s">
        <v>3872</v>
      </c>
      <c r="H57" s="7" t="s">
        <v>3870</v>
      </c>
      <c r="I57" s="8" t="s">
        <v>3873</v>
      </c>
      <c r="J57" s="7" t="s">
        <v>3870</v>
      </c>
      <c r="K57" s="7" t="s">
        <v>3585</v>
      </c>
      <c r="L57" s="4" t="s">
        <v>3586</v>
      </c>
    </row>
    <row r="58" spans="1:12" ht="15.75" x14ac:dyDescent="0.25">
      <c r="A58" s="5" t="s">
        <v>3874</v>
      </c>
      <c r="B58" s="5" t="s">
        <v>3202</v>
      </c>
      <c r="C58" s="5" t="s">
        <v>3875</v>
      </c>
      <c r="D58" s="5" t="s">
        <v>3876</v>
      </c>
      <c r="E58" s="5" t="s">
        <v>3202</v>
      </c>
      <c r="F58" s="11" t="s">
        <v>3585</v>
      </c>
      <c r="G58" s="11" t="s">
        <v>3877</v>
      </c>
      <c r="H58" s="7" t="s">
        <v>3875</v>
      </c>
      <c r="I58" s="8" t="s">
        <v>3878</v>
      </c>
      <c r="J58" s="7" t="s">
        <v>3875</v>
      </c>
      <c r="K58" s="7" t="s">
        <v>3585</v>
      </c>
      <c r="L58" s="4" t="s">
        <v>3586</v>
      </c>
    </row>
    <row r="59" spans="1:12" ht="15.75" x14ac:dyDescent="0.25">
      <c r="A59" s="5" t="s">
        <v>3879</v>
      </c>
      <c r="B59" s="5" t="s">
        <v>839</v>
      </c>
      <c r="C59" s="5" t="s">
        <v>3880</v>
      </c>
      <c r="D59" s="5" t="s">
        <v>3881</v>
      </c>
      <c r="E59" s="5" t="s">
        <v>839</v>
      </c>
      <c r="F59" s="11" t="s">
        <v>3585</v>
      </c>
      <c r="G59" s="11" t="s">
        <v>3882</v>
      </c>
      <c r="H59" s="7" t="s">
        <v>3880</v>
      </c>
      <c r="I59" s="8" t="s">
        <v>3883</v>
      </c>
      <c r="J59" s="7" t="s">
        <v>3880</v>
      </c>
      <c r="K59" s="7" t="s">
        <v>3585</v>
      </c>
      <c r="L59" s="4" t="s">
        <v>3586</v>
      </c>
    </row>
    <row r="60" spans="1:12" ht="15.75" x14ac:dyDescent="0.25">
      <c r="A60" s="5" t="s">
        <v>3884</v>
      </c>
      <c r="B60" s="5" t="s">
        <v>73</v>
      </c>
      <c r="C60" s="5" t="s">
        <v>3885</v>
      </c>
      <c r="D60" s="5" t="s">
        <v>3886</v>
      </c>
      <c r="E60" s="5" t="s">
        <v>73</v>
      </c>
      <c r="F60" s="11" t="s">
        <v>3585</v>
      </c>
      <c r="G60" s="11" t="s">
        <v>3887</v>
      </c>
      <c r="H60" s="7" t="s">
        <v>3885</v>
      </c>
      <c r="I60" s="8" t="s">
        <v>3888</v>
      </c>
      <c r="J60" s="7" t="s">
        <v>3885</v>
      </c>
      <c r="K60" s="7" t="s">
        <v>3585</v>
      </c>
      <c r="L60" s="4" t="s">
        <v>3586</v>
      </c>
    </row>
    <row r="61" spans="1:12" ht="15.75" x14ac:dyDescent="0.25">
      <c r="A61" s="5" t="s">
        <v>3889</v>
      </c>
      <c r="B61" s="5" t="s">
        <v>716</v>
      </c>
      <c r="C61" s="5" t="s">
        <v>3890</v>
      </c>
      <c r="D61" s="5" t="s">
        <v>3891</v>
      </c>
      <c r="E61" s="5" t="s">
        <v>716</v>
      </c>
      <c r="F61" s="11" t="s">
        <v>3590</v>
      </c>
      <c r="G61" s="11" t="s">
        <v>3892</v>
      </c>
      <c r="H61" s="7" t="s">
        <v>3890</v>
      </c>
      <c r="I61" s="8" t="s">
        <v>3893</v>
      </c>
      <c r="J61" s="7" t="s">
        <v>3890</v>
      </c>
      <c r="K61" s="7" t="s">
        <v>3590</v>
      </c>
      <c r="L61" s="4" t="s">
        <v>3594</v>
      </c>
    </row>
    <row r="62" spans="1:12" ht="15.75" x14ac:dyDescent="0.25">
      <c r="A62" s="5" t="s">
        <v>3894</v>
      </c>
      <c r="B62" s="5" t="s">
        <v>3895</v>
      </c>
      <c r="C62" s="5" t="s">
        <v>3896</v>
      </c>
      <c r="D62" s="5" t="s">
        <v>3897</v>
      </c>
      <c r="E62" s="5" t="s">
        <v>3895</v>
      </c>
      <c r="F62" s="11" t="s">
        <v>3590</v>
      </c>
      <c r="G62" s="11" t="s">
        <v>3898</v>
      </c>
      <c r="H62" s="7" t="s">
        <v>3896</v>
      </c>
      <c r="I62" s="8" t="s">
        <v>3899</v>
      </c>
      <c r="J62" s="7" t="s">
        <v>3896</v>
      </c>
      <c r="K62" s="7" t="s">
        <v>3590</v>
      </c>
      <c r="L62" s="4" t="s">
        <v>3594</v>
      </c>
    </row>
    <row r="63" spans="1:12" ht="15.75" x14ac:dyDescent="0.25">
      <c r="A63" s="5" t="s">
        <v>3900</v>
      </c>
      <c r="B63" s="5" t="s">
        <v>3901</v>
      </c>
      <c r="C63" s="5" t="s">
        <v>3902</v>
      </c>
      <c r="D63" s="5" t="s">
        <v>3903</v>
      </c>
      <c r="E63" s="5" t="s">
        <v>3901</v>
      </c>
      <c r="F63" s="11" t="s">
        <v>3585</v>
      </c>
      <c r="G63" s="11" t="s">
        <v>3904</v>
      </c>
      <c r="H63" s="7" t="s">
        <v>3902</v>
      </c>
      <c r="I63" s="8" t="s">
        <v>3905</v>
      </c>
      <c r="J63" s="7" t="s">
        <v>3902</v>
      </c>
      <c r="K63" s="7" t="s">
        <v>3585</v>
      </c>
      <c r="L63" s="4" t="s">
        <v>3586</v>
      </c>
    </row>
    <row r="64" spans="1:12" ht="15.75" x14ac:dyDescent="0.25">
      <c r="A64" s="5" t="s">
        <v>3906</v>
      </c>
      <c r="B64" s="5" t="s">
        <v>3907</v>
      </c>
      <c r="C64" s="5" t="s">
        <v>3908</v>
      </c>
      <c r="D64" s="5" t="s">
        <v>3909</v>
      </c>
      <c r="E64" s="5" t="s">
        <v>3907</v>
      </c>
      <c r="F64" s="11" t="s">
        <v>3590</v>
      </c>
      <c r="G64" s="11" t="s">
        <v>3910</v>
      </c>
      <c r="H64" s="7" t="s">
        <v>3908</v>
      </c>
      <c r="I64" s="8" t="s">
        <v>3911</v>
      </c>
      <c r="J64" s="7" t="s">
        <v>3908</v>
      </c>
      <c r="K64" s="7" t="s">
        <v>3590</v>
      </c>
      <c r="L64" s="4" t="s">
        <v>3594</v>
      </c>
    </row>
    <row r="65" spans="1:12" ht="15.75" x14ac:dyDescent="0.25">
      <c r="A65" s="5" t="s">
        <v>3912</v>
      </c>
      <c r="B65" s="5" t="s">
        <v>3913</v>
      </c>
      <c r="C65" s="5" t="s">
        <v>3914</v>
      </c>
      <c r="D65" s="5" t="s">
        <v>3915</v>
      </c>
      <c r="E65" s="5" t="s">
        <v>3913</v>
      </c>
      <c r="F65" s="11" t="s">
        <v>3590</v>
      </c>
      <c r="G65" s="11" t="s">
        <v>3916</v>
      </c>
      <c r="H65" s="7" t="s">
        <v>3914</v>
      </c>
      <c r="I65" s="8" t="s">
        <v>3917</v>
      </c>
      <c r="J65" s="7" t="s">
        <v>3914</v>
      </c>
      <c r="K65" s="7" t="s">
        <v>3590</v>
      </c>
      <c r="L65" s="4" t="s">
        <v>3594</v>
      </c>
    </row>
    <row r="66" spans="1:12" ht="15.75" x14ac:dyDescent="0.25">
      <c r="A66" s="5" t="s">
        <v>3918</v>
      </c>
      <c r="B66" s="5" t="s">
        <v>2842</v>
      </c>
      <c r="C66" s="5" t="s">
        <v>3919</v>
      </c>
      <c r="D66" s="5" t="s">
        <v>3920</v>
      </c>
      <c r="E66" s="5" t="s">
        <v>2842</v>
      </c>
      <c r="F66" s="11" t="s">
        <v>3590</v>
      </c>
      <c r="G66" s="11" t="s">
        <v>3921</v>
      </c>
      <c r="H66" s="7" t="s">
        <v>3919</v>
      </c>
      <c r="I66" s="8" t="s">
        <v>3922</v>
      </c>
      <c r="J66" s="7" t="s">
        <v>3919</v>
      </c>
      <c r="K66" s="7" t="s">
        <v>3590</v>
      </c>
      <c r="L66" s="4" t="s">
        <v>3594</v>
      </c>
    </row>
    <row r="67" spans="1:12" ht="15.75" x14ac:dyDescent="0.25">
      <c r="A67" s="5" t="s">
        <v>3923</v>
      </c>
      <c r="B67" s="5" t="s">
        <v>3924</v>
      </c>
      <c r="C67" s="5" t="s">
        <v>3925</v>
      </c>
      <c r="D67" s="5" t="s">
        <v>3926</v>
      </c>
      <c r="E67" s="5" t="s">
        <v>3924</v>
      </c>
      <c r="F67" s="11" t="s">
        <v>3590</v>
      </c>
      <c r="G67" s="11" t="s">
        <v>3927</v>
      </c>
      <c r="H67" s="7" t="s">
        <v>3925</v>
      </c>
      <c r="I67" s="8" t="s">
        <v>3928</v>
      </c>
      <c r="J67" s="13" t="s">
        <v>3925</v>
      </c>
      <c r="K67" s="7" t="s">
        <v>3590</v>
      </c>
      <c r="L67" s="4" t="s">
        <v>3594</v>
      </c>
    </row>
    <row r="69" spans="1:12" x14ac:dyDescent="0.25">
      <c r="K69" s="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1"/>
  <sheetViews>
    <sheetView workbookViewId="0">
      <selection activeCell="E63" sqref="E63"/>
    </sheetView>
  </sheetViews>
  <sheetFormatPr defaultRowHeight="15.75" x14ac:dyDescent="0.25"/>
  <cols>
    <col min="1" max="1" width="33" style="14" bestFit="1" customWidth="1"/>
    <col min="2" max="2" width="12.625" style="14" bestFit="1" customWidth="1"/>
    <col min="3" max="3" width="32.5" style="14" bestFit="1" customWidth="1"/>
    <col min="4" max="4" width="12.625" style="14" bestFit="1" customWidth="1"/>
    <col min="5" max="256" width="9" style="14"/>
    <col min="257" max="257" width="33" style="14" bestFit="1" customWidth="1"/>
    <col min="258" max="258" width="12.625" style="14" bestFit="1" customWidth="1"/>
    <col min="259" max="259" width="32.5" style="14" bestFit="1" customWidth="1"/>
    <col min="260" max="260" width="12.625" style="14" bestFit="1" customWidth="1"/>
    <col min="261" max="512" width="9" style="14"/>
    <col min="513" max="513" width="33" style="14" bestFit="1" customWidth="1"/>
    <col min="514" max="514" width="12.625" style="14" bestFit="1" customWidth="1"/>
    <col min="515" max="515" width="32.5" style="14" bestFit="1" customWidth="1"/>
    <col min="516" max="516" width="12.625" style="14" bestFit="1" customWidth="1"/>
    <col min="517" max="768" width="9" style="14"/>
    <col min="769" max="769" width="33" style="14" bestFit="1" customWidth="1"/>
    <col min="770" max="770" width="12.625" style="14" bestFit="1" customWidth="1"/>
    <col min="771" max="771" width="32.5" style="14" bestFit="1" customWidth="1"/>
    <col min="772" max="772" width="12.625" style="14" bestFit="1" customWidth="1"/>
    <col min="773" max="1024" width="9" style="14"/>
    <col min="1025" max="1025" width="33" style="14" bestFit="1" customWidth="1"/>
    <col min="1026" max="1026" width="12.625" style="14" bestFit="1" customWidth="1"/>
    <col min="1027" max="1027" width="32.5" style="14" bestFit="1" customWidth="1"/>
    <col min="1028" max="1028" width="12.625" style="14" bestFit="1" customWidth="1"/>
    <col min="1029" max="1280" width="9" style="14"/>
    <col min="1281" max="1281" width="33" style="14" bestFit="1" customWidth="1"/>
    <col min="1282" max="1282" width="12.625" style="14" bestFit="1" customWidth="1"/>
    <col min="1283" max="1283" width="32.5" style="14" bestFit="1" customWidth="1"/>
    <col min="1284" max="1284" width="12.625" style="14" bestFit="1" customWidth="1"/>
    <col min="1285" max="1536" width="9" style="14"/>
    <col min="1537" max="1537" width="33" style="14" bestFit="1" customWidth="1"/>
    <col min="1538" max="1538" width="12.625" style="14" bestFit="1" customWidth="1"/>
    <col min="1539" max="1539" width="32.5" style="14" bestFit="1" customWidth="1"/>
    <col min="1540" max="1540" width="12.625" style="14" bestFit="1" customWidth="1"/>
    <col min="1541" max="1792" width="9" style="14"/>
    <col min="1793" max="1793" width="33" style="14" bestFit="1" customWidth="1"/>
    <col min="1794" max="1794" width="12.625" style="14" bestFit="1" customWidth="1"/>
    <col min="1795" max="1795" width="32.5" style="14" bestFit="1" customWidth="1"/>
    <col min="1796" max="1796" width="12.625" style="14" bestFit="1" customWidth="1"/>
    <col min="1797" max="2048" width="9" style="14"/>
    <col min="2049" max="2049" width="33" style="14" bestFit="1" customWidth="1"/>
    <col min="2050" max="2050" width="12.625" style="14" bestFit="1" customWidth="1"/>
    <col min="2051" max="2051" width="32.5" style="14" bestFit="1" customWidth="1"/>
    <col min="2052" max="2052" width="12.625" style="14" bestFit="1" customWidth="1"/>
    <col min="2053" max="2304" width="9" style="14"/>
    <col min="2305" max="2305" width="33" style="14" bestFit="1" customWidth="1"/>
    <col min="2306" max="2306" width="12.625" style="14" bestFit="1" customWidth="1"/>
    <col min="2307" max="2307" width="32.5" style="14" bestFit="1" customWidth="1"/>
    <col min="2308" max="2308" width="12.625" style="14" bestFit="1" customWidth="1"/>
    <col min="2309" max="2560" width="9" style="14"/>
    <col min="2561" max="2561" width="33" style="14" bestFit="1" customWidth="1"/>
    <col min="2562" max="2562" width="12.625" style="14" bestFit="1" customWidth="1"/>
    <col min="2563" max="2563" width="32.5" style="14" bestFit="1" customWidth="1"/>
    <col min="2564" max="2564" width="12.625" style="14" bestFit="1" customWidth="1"/>
    <col min="2565" max="2816" width="9" style="14"/>
    <col min="2817" max="2817" width="33" style="14" bestFit="1" customWidth="1"/>
    <col min="2818" max="2818" width="12.625" style="14" bestFit="1" customWidth="1"/>
    <col min="2819" max="2819" width="32.5" style="14" bestFit="1" customWidth="1"/>
    <col min="2820" max="2820" width="12.625" style="14" bestFit="1" customWidth="1"/>
    <col min="2821" max="3072" width="9" style="14"/>
    <col min="3073" max="3073" width="33" style="14" bestFit="1" customWidth="1"/>
    <col min="3074" max="3074" width="12.625" style="14" bestFit="1" customWidth="1"/>
    <col min="3075" max="3075" width="32.5" style="14" bestFit="1" customWidth="1"/>
    <col min="3076" max="3076" width="12.625" style="14" bestFit="1" customWidth="1"/>
    <col min="3077" max="3328" width="9" style="14"/>
    <col min="3329" max="3329" width="33" style="14" bestFit="1" customWidth="1"/>
    <col min="3330" max="3330" width="12.625" style="14" bestFit="1" customWidth="1"/>
    <col min="3331" max="3331" width="32.5" style="14" bestFit="1" customWidth="1"/>
    <col min="3332" max="3332" width="12.625" style="14" bestFit="1" customWidth="1"/>
    <col min="3333" max="3584" width="9" style="14"/>
    <col min="3585" max="3585" width="33" style="14" bestFit="1" customWidth="1"/>
    <col min="3586" max="3586" width="12.625" style="14" bestFit="1" customWidth="1"/>
    <col min="3587" max="3587" width="32.5" style="14" bestFit="1" customWidth="1"/>
    <col min="3588" max="3588" width="12.625" style="14" bestFit="1" customWidth="1"/>
    <col min="3589" max="3840" width="9" style="14"/>
    <col min="3841" max="3841" width="33" style="14" bestFit="1" customWidth="1"/>
    <col min="3842" max="3842" width="12.625" style="14" bestFit="1" customWidth="1"/>
    <col min="3843" max="3843" width="32.5" style="14" bestFit="1" customWidth="1"/>
    <col min="3844" max="3844" width="12.625" style="14" bestFit="1" customWidth="1"/>
    <col min="3845" max="4096" width="9" style="14"/>
    <col min="4097" max="4097" width="33" style="14" bestFit="1" customWidth="1"/>
    <col min="4098" max="4098" width="12.625" style="14" bestFit="1" customWidth="1"/>
    <col min="4099" max="4099" width="32.5" style="14" bestFit="1" customWidth="1"/>
    <col min="4100" max="4100" width="12.625" style="14" bestFit="1" customWidth="1"/>
    <col min="4101" max="4352" width="9" style="14"/>
    <col min="4353" max="4353" width="33" style="14" bestFit="1" customWidth="1"/>
    <col min="4354" max="4354" width="12.625" style="14" bestFit="1" customWidth="1"/>
    <col min="4355" max="4355" width="32.5" style="14" bestFit="1" customWidth="1"/>
    <col min="4356" max="4356" width="12.625" style="14" bestFit="1" customWidth="1"/>
    <col min="4357" max="4608" width="9" style="14"/>
    <col min="4609" max="4609" width="33" style="14" bestFit="1" customWidth="1"/>
    <col min="4610" max="4610" width="12.625" style="14" bestFit="1" customWidth="1"/>
    <col min="4611" max="4611" width="32.5" style="14" bestFit="1" customWidth="1"/>
    <col min="4612" max="4612" width="12.625" style="14" bestFit="1" customWidth="1"/>
    <col min="4613" max="4864" width="9" style="14"/>
    <col min="4865" max="4865" width="33" style="14" bestFit="1" customWidth="1"/>
    <col min="4866" max="4866" width="12.625" style="14" bestFit="1" customWidth="1"/>
    <col min="4867" max="4867" width="32.5" style="14" bestFit="1" customWidth="1"/>
    <col min="4868" max="4868" width="12.625" style="14" bestFit="1" customWidth="1"/>
    <col min="4869" max="5120" width="9" style="14"/>
    <col min="5121" max="5121" width="33" style="14" bestFit="1" customWidth="1"/>
    <col min="5122" max="5122" width="12.625" style="14" bestFit="1" customWidth="1"/>
    <col min="5123" max="5123" width="32.5" style="14" bestFit="1" customWidth="1"/>
    <col min="5124" max="5124" width="12.625" style="14" bestFit="1" customWidth="1"/>
    <col min="5125" max="5376" width="9" style="14"/>
    <col min="5377" max="5377" width="33" style="14" bestFit="1" customWidth="1"/>
    <col min="5378" max="5378" width="12.625" style="14" bestFit="1" customWidth="1"/>
    <col min="5379" max="5379" width="32.5" style="14" bestFit="1" customWidth="1"/>
    <col min="5380" max="5380" width="12.625" style="14" bestFit="1" customWidth="1"/>
    <col min="5381" max="5632" width="9" style="14"/>
    <col min="5633" max="5633" width="33" style="14" bestFit="1" customWidth="1"/>
    <col min="5634" max="5634" width="12.625" style="14" bestFit="1" customWidth="1"/>
    <col min="5635" max="5635" width="32.5" style="14" bestFit="1" customWidth="1"/>
    <col min="5636" max="5636" width="12.625" style="14" bestFit="1" customWidth="1"/>
    <col min="5637" max="5888" width="9" style="14"/>
    <col min="5889" max="5889" width="33" style="14" bestFit="1" customWidth="1"/>
    <col min="5890" max="5890" width="12.625" style="14" bestFit="1" customWidth="1"/>
    <col min="5891" max="5891" width="32.5" style="14" bestFit="1" customWidth="1"/>
    <col min="5892" max="5892" width="12.625" style="14" bestFit="1" customWidth="1"/>
    <col min="5893" max="6144" width="9" style="14"/>
    <col min="6145" max="6145" width="33" style="14" bestFit="1" customWidth="1"/>
    <col min="6146" max="6146" width="12.625" style="14" bestFit="1" customWidth="1"/>
    <col min="6147" max="6147" width="32.5" style="14" bestFit="1" customWidth="1"/>
    <col min="6148" max="6148" width="12.625" style="14" bestFit="1" customWidth="1"/>
    <col min="6149" max="6400" width="9" style="14"/>
    <col min="6401" max="6401" width="33" style="14" bestFit="1" customWidth="1"/>
    <col min="6402" max="6402" width="12.625" style="14" bestFit="1" customWidth="1"/>
    <col min="6403" max="6403" width="32.5" style="14" bestFit="1" customWidth="1"/>
    <col min="6404" max="6404" width="12.625" style="14" bestFit="1" customWidth="1"/>
    <col min="6405" max="6656" width="9" style="14"/>
    <col min="6657" max="6657" width="33" style="14" bestFit="1" customWidth="1"/>
    <col min="6658" max="6658" width="12.625" style="14" bestFit="1" customWidth="1"/>
    <col min="6659" max="6659" width="32.5" style="14" bestFit="1" customWidth="1"/>
    <col min="6660" max="6660" width="12.625" style="14" bestFit="1" customWidth="1"/>
    <col min="6661" max="6912" width="9" style="14"/>
    <col min="6913" max="6913" width="33" style="14" bestFit="1" customWidth="1"/>
    <col min="6914" max="6914" width="12.625" style="14" bestFit="1" customWidth="1"/>
    <col min="6915" max="6915" width="32.5" style="14" bestFit="1" customWidth="1"/>
    <col min="6916" max="6916" width="12.625" style="14" bestFit="1" customWidth="1"/>
    <col min="6917" max="7168" width="9" style="14"/>
    <col min="7169" max="7169" width="33" style="14" bestFit="1" customWidth="1"/>
    <col min="7170" max="7170" width="12.625" style="14" bestFit="1" customWidth="1"/>
    <col min="7171" max="7171" width="32.5" style="14" bestFit="1" customWidth="1"/>
    <col min="7172" max="7172" width="12.625" style="14" bestFit="1" customWidth="1"/>
    <col min="7173" max="7424" width="9" style="14"/>
    <col min="7425" max="7425" width="33" style="14" bestFit="1" customWidth="1"/>
    <col min="7426" max="7426" width="12.625" style="14" bestFit="1" customWidth="1"/>
    <col min="7427" max="7427" width="32.5" style="14" bestFit="1" customWidth="1"/>
    <col min="7428" max="7428" width="12.625" style="14" bestFit="1" customWidth="1"/>
    <col min="7429" max="7680" width="9" style="14"/>
    <col min="7681" max="7681" width="33" style="14" bestFit="1" customWidth="1"/>
    <col min="7682" max="7682" width="12.625" style="14" bestFit="1" customWidth="1"/>
    <col min="7683" max="7683" width="32.5" style="14" bestFit="1" customWidth="1"/>
    <col min="7684" max="7684" width="12.625" style="14" bestFit="1" customWidth="1"/>
    <col min="7685" max="7936" width="9" style="14"/>
    <col min="7937" max="7937" width="33" style="14" bestFit="1" customWidth="1"/>
    <col min="7938" max="7938" width="12.625" style="14" bestFit="1" customWidth="1"/>
    <col min="7939" max="7939" width="32.5" style="14" bestFit="1" customWidth="1"/>
    <col min="7940" max="7940" width="12.625" style="14" bestFit="1" customWidth="1"/>
    <col min="7941" max="8192" width="9" style="14"/>
    <col min="8193" max="8193" width="33" style="14" bestFit="1" customWidth="1"/>
    <col min="8194" max="8194" width="12.625" style="14" bestFit="1" customWidth="1"/>
    <col min="8195" max="8195" width="32.5" style="14" bestFit="1" customWidth="1"/>
    <col min="8196" max="8196" width="12.625" style="14" bestFit="1" customWidth="1"/>
    <col min="8197" max="8448" width="9" style="14"/>
    <col min="8449" max="8449" width="33" style="14" bestFit="1" customWidth="1"/>
    <col min="8450" max="8450" width="12.625" style="14" bestFit="1" customWidth="1"/>
    <col min="8451" max="8451" width="32.5" style="14" bestFit="1" customWidth="1"/>
    <col min="8452" max="8452" width="12.625" style="14" bestFit="1" customWidth="1"/>
    <col min="8453" max="8704" width="9" style="14"/>
    <col min="8705" max="8705" width="33" style="14" bestFit="1" customWidth="1"/>
    <col min="8706" max="8706" width="12.625" style="14" bestFit="1" customWidth="1"/>
    <col min="8707" max="8707" width="32.5" style="14" bestFit="1" customWidth="1"/>
    <col min="8708" max="8708" width="12.625" style="14" bestFit="1" customWidth="1"/>
    <col min="8709" max="8960" width="9" style="14"/>
    <col min="8961" max="8961" width="33" style="14" bestFit="1" customWidth="1"/>
    <col min="8962" max="8962" width="12.625" style="14" bestFit="1" customWidth="1"/>
    <col min="8963" max="8963" width="32.5" style="14" bestFit="1" customWidth="1"/>
    <col min="8964" max="8964" width="12.625" style="14" bestFit="1" customWidth="1"/>
    <col min="8965" max="9216" width="9" style="14"/>
    <col min="9217" max="9217" width="33" style="14" bestFit="1" customWidth="1"/>
    <col min="9218" max="9218" width="12.625" style="14" bestFit="1" customWidth="1"/>
    <col min="9219" max="9219" width="32.5" style="14" bestFit="1" customWidth="1"/>
    <col min="9220" max="9220" width="12.625" style="14" bestFit="1" customWidth="1"/>
    <col min="9221" max="9472" width="9" style="14"/>
    <col min="9473" max="9473" width="33" style="14" bestFit="1" customWidth="1"/>
    <col min="9474" max="9474" width="12.625" style="14" bestFit="1" customWidth="1"/>
    <col min="9475" max="9475" width="32.5" style="14" bestFit="1" customWidth="1"/>
    <col min="9476" max="9476" width="12.625" style="14" bestFit="1" customWidth="1"/>
    <col min="9477" max="9728" width="9" style="14"/>
    <col min="9729" max="9729" width="33" style="14" bestFit="1" customWidth="1"/>
    <col min="9730" max="9730" width="12.625" style="14" bestFit="1" customWidth="1"/>
    <col min="9731" max="9731" width="32.5" style="14" bestFit="1" customWidth="1"/>
    <col min="9732" max="9732" width="12.625" style="14" bestFit="1" customWidth="1"/>
    <col min="9733" max="9984" width="9" style="14"/>
    <col min="9985" max="9985" width="33" style="14" bestFit="1" customWidth="1"/>
    <col min="9986" max="9986" width="12.625" style="14" bestFit="1" customWidth="1"/>
    <col min="9987" max="9987" width="32.5" style="14" bestFit="1" customWidth="1"/>
    <col min="9988" max="9988" width="12.625" style="14" bestFit="1" customWidth="1"/>
    <col min="9989" max="10240" width="9" style="14"/>
    <col min="10241" max="10241" width="33" style="14" bestFit="1" customWidth="1"/>
    <col min="10242" max="10242" width="12.625" style="14" bestFit="1" customWidth="1"/>
    <col min="10243" max="10243" width="32.5" style="14" bestFit="1" customWidth="1"/>
    <col min="10244" max="10244" width="12.625" style="14" bestFit="1" customWidth="1"/>
    <col min="10245" max="10496" width="9" style="14"/>
    <col min="10497" max="10497" width="33" style="14" bestFit="1" customWidth="1"/>
    <col min="10498" max="10498" width="12.625" style="14" bestFit="1" customWidth="1"/>
    <col min="10499" max="10499" width="32.5" style="14" bestFit="1" customWidth="1"/>
    <col min="10500" max="10500" width="12.625" style="14" bestFit="1" customWidth="1"/>
    <col min="10501" max="10752" width="9" style="14"/>
    <col min="10753" max="10753" width="33" style="14" bestFit="1" customWidth="1"/>
    <col min="10754" max="10754" width="12.625" style="14" bestFit="1" customWidth="1"/>
    <col min="10755" max="10755" width="32.5" style="14" bestFit="1" customWidth="1"/>
    <col min="10756" max="10756" width="12.625" style="14" bestFit="1" customWidth="1"/>
    <col min="10757" max="11008" width="9" style="14"/>
    <col min="11009" max="11009" width="33" style="14" bestFit="1" customWidth="1"/>
    <col min="11010" max="11010" width="12.625" style="14" bestFit="1" customWidth="1"/>
    <col min="11011" max="11011" width="32.5" style="14" bestFit="1" customWidth="1"/>
    <col min="11012" max="11012" width="12.625" style="14" bestFit="1" customWidth="1"/>
    <col min="11013" max="11264" width="9" style="14"/>
    <col min="11265" max="11265" width="33" style="14" bestFit="1" customWidth="1"/>
    <col min="11266" max="11266" width="12.625" style="14" bestFit="1" customWidth="1"/>
    <col min="11267" max="11267" width="32.5" style="14" bestFit="1" customWidth="1"/>
    <col min="11268" max="11268" width="12.625" style="14" bestFit="1" customWidth="1"/>
    <col min="11269" max="11520" width="9" style="14"/>
    <col min="11521" max="11521" width="33" style="14" bestFit="1" customWidth="1"/>
    <col min="11522" max="11522" width="12.625" style="14" bestFit="1" customWidth="1"/>
    <col min="11523" max="11523" width="32.5" style="14" bestFit="1" customWidth="1"/>
    <col min="11524" max="11524" width="12.625" style="14" bestFit="1" customWidth="1"/>
    <col min="11525" max="11776" width="9" style="14"/>
    <col min="11777" max="11777" width="33" style="14" bestFit="1" customWidth="1"/>
    <col min="11778" max="11778" width="12.625" style="14" bestFit="1" customWidth="1"/>
    <col min="11779" max="11779" width="32.5" style="14" bestFit="1" customWidth="1"/>
    <col min="11780" max="11780" width="12.625" style="14" bestFit="1" customWidth="1"/>
    <col min="11781" max="12032" width="9" style="14"/>
    <col min="12033" max="12033" width="33" style="14" bestFit="1" customWidth="1"/>
    <col min="12034" max="12034" width="12.625" style="14" bestFit="1" customWidth="1"/>
    <col min="12035" max="12035" width="32.5" style="14" bestFit="1" customWidth="1"/>
    <col min="12036" max="12036" width="12.625" style="14" bestFit="1" customWidth="1"/>
    <col min="12037" max="12288" width="9" style="14"/>
    <col min="12289" max="12289" width="33" style="14" bestFit="1" customWidth="1"/>
    <col min="12290" max="12290" width="12.625" style="14" bestFit="1" customWidth="1"/>
    <col min="12291" max="12291" width="32.5" style="14" bestFit="1" customWidth="1"/>
    <col min="12292" max="12292" width="12.625" style="14" bestFit="1" customWidth="1"/>
    <col min="12293" max="12544" width="9" style="14"/>
    <col min="12545" max="12545" width="33" style="14" bestFit="1" customWidth="1"/>
    <col min="12546" max="12546" width="12.625" style="14" bestFit="1" customWidth="1"/>
    <col min="12547" max="12547" width="32.5" style="14" bestFit="1" customWidth="1"/>
    <col min="12548" max="12548" width="12.625" style="14" bestFit="1" customWidth="1"/>
    <col min="12549" max="12800" width="9" style="14"/>
    <col min="12801" max="12801" width="33" style="14" bestFit="1" customWidth="1"/>
    <col min="12802" max="12802" width="12.625" style="14" bestFit="1" customWidth="1"/>
    <col min="12803" max="12803" width="32.5" style="14" bestFit="1" customWidth="1"/>
    <col min="12804" max="12804" width="12.625" style="14" bestFit="1" customWidth="1"/>
    <col min="12805" max="13056" width="9" style="14"/>
    <col min="13057" max="13057" width="33" style="14" bestFit="1" customWidth="1"/>
    <col min="13058" max="13058" width="12.625" style="14" bestFit="1" customWidth="1"/>
    <col min="13059" max="13059" width="32.5" style="14" bestFit="1" customWidth="1"/>
    <col min="13060" max="13060" width="12.625" style="14" bestFit="1" customWidth="1"/>
    <col min="13061" max="13312" width="9" style="14"/>
    <col min="13313" max="13313" width="33" style="14" bestFit="1" customWidth="1"/>
    <col min="13314" max="13314" width="12.625" style="14" bestFit="1" customWidth="1"/>
    <col min="13315" max="13315" width="32.5" style="14" bestFit="1" customWidth="1"/>
    <col min="13316" max="13316" width="12.625" style="14" bestFit="1" customWidth="1"/>
    <col min="13317" max="13568" width="9" style="14"/>
    <col min="13569" max="13569" width="33" style="14" bestFit="1" customWidth="1"/>
    <col min="13570" max="13570" width="12.625" style="14" bestFit="1" customWidth="1"/>
    <col min="13571" max="13571" width="32.5" style="14" bestFit="1" customWidth="1"/>
    <col min="13572" max="13572" width="12.625" style="14" bestFit="1" customWidth="1"/>
    <col min="13573" max="13824" width="9" style="14"/>
    <col min="13825" max="13825" width="33" style="14" bestFit="1" customWidth="1"/>
    <col min="13826" max="13826" width="12.625" style="14" bestFit="1" customWidth="1"/>
    <col min="13827" max="13827" width="32.5" style="14" bestFit="1" customWidth="1"/>
    <col min="13828" max="13828" width="12.625" style="14" bestFit="1" customWidth="1"/>
    <col min="13829" max="14080" width="9" style="14"/>
    <col min="14081" max="14081" width="33" style="14" bestFit="1" customWidth="1"/>
    <col min="14082" max="14082" width="12.625" style="14" bestFit="1" customWidth="1"/>
    <col min="14083" max="14083" width="32.5" style="14" bestFit="1" customWidth="1"/>
    <col min="14084" max="14084" width="12.625" style="14" bestFit="1" customWidth="1"/>
    <col min="14085" max="14336" width="9" style="14"/>
    <col min="14337" max="14337" width="33" style="14" bestFit="1" customWidth="1"/>
    <col min="14338" max="14338" width="12.625" style="14" bestFit="1" customWidth="1"/>
    <col min="14339" max="14339" width="32.5" style="14" bestFit="1" customWidth="1"/>
    <col min="14340" max="14340" width="12.625" style="14" bestFit="1" customWidth="1"/>
    <col min="14341" max="14592" width="9" style="14"/>
    <col min="14593" max="14593" width="33" style="14" bestFit="1" customWidth="1"/>
    <col min="14594" max="14594" width="12.625" style="14" bestFit="1" customWidth="1"/>
    <col min="14595" max="14595" width="32.5" style="14" bestFit="1" customWidth="1"/>
    <col min="14596" max="14596" width="12.625" style="14" bestFit="1" customWidth="1"/>
    <col min="14597" max="14848" width="9" style="14"/>
    <col min="14849" max="14849" width="33" style="14" bestFit="1" customWidth="1"/>
    <col min="14850" max="14850" width="12.625" style="14" bestFit="1" customWidth="1"/>
    <col min="14851" max="14851" width="32.5" style="14" bestFit="1" customWidth="1"/>
    <col min="14852" max="14852" width="12.625" style="14" bestFit="1" customWidth="1"/>
    <col min="14853" max="15104" width="9" style="14"/>
    <col min="15105" max="15105" width="33" style="14" bestFit="1" customWidth="1"/>
    <col min="15106" max="15106" width="12.625" style="14" bestFit="1" customWidth="1"/>
    <col min="15107" max="15107" width="32.5" style="14" bestFit="1" customWidth="1"/>
    <col min="15108" max="15108" width="12.625" style="14" bestFit="1" customWidth="1"/>
    <col min="15109" max="15360" width="9" style="14"/>
    <col min="15361" max="15361" width="33" style="14" bestFit="1" customWidth="1"/>
    <col min="15362" max="15362" width="12.625" style="14" bestFit="1" customWidth="1"/>
    <col min="15363" max="15363" width="32.5" style="14" bestFit="1" customWidth="1"/>
    <col min="15364" max="15364" width="12.625" style="14" bestFit="1" customWidth="1"/>
    <col min="15365" max="15616" width="9" style="14"/>
    <col min="15617" max="15617" width="33" style="14" bestFit="1" customWidth="1"/>
    <col min="15618" max="15618" width="12.625" style="14" bestFit="1" customWidth="1"/>
    <col min="15619" max="15619" width="32.5" style="14" bestFit="1" customWidth="1"/>
    <col min="15620" max="15620" width="12.625" style="14" bestFit="1" customWidth="1"/>
    <col min="15621" max="15872" width="9" style="14"/>
    <col min="15873" max="15873" width="33" style="14" bestFit="1" customWidth="1"/>
    <col min="15874" max="15874" width="12.625" style="14" bestFit="1" customWidth="1"/>
    <col min="15875" max="15875" width="32.5" style="14" bestFit="1" customWidth="1"/>
    <col min="15876" max="15876" width="12.625" style="14" bestFit="1" customWidth="1"/>
    <col min="15877" max="16128" width="9" style="14"/>
    <col min="16129" max="16129" width="33" style="14" bestFit="1" customWidth="1"/>
    <col min="16130" max="16130" width="12.625" style="14" bestFit="1" customWidth="1"/>
    <col min="16131" max="16131" width="32.5" style="14" bestFit="1" customWidth="1"/>
    <col min="16132" max="16132" width="12.625" style="14" bestFit="1" customWidth="1"/>
    <col min="16133" max="16384" width="9" style="14"/>
  </cols>
  <sheetData>
    <row r="1" spans="1:4" x14ac:dyDescent="0.25">
      <c r="A1" s="14" t="s">
        <v>3929</v>
      </c>
      <c r="B1" s="15" t="s">
        <v>3930</v>
      </c>
      <c r="C1" s="15" t="s">
        <v>3931</v>
      </c>
      <c r="D1" s="15" t="s">
        <v>3930</v>
      </c>
    </row>
    <row r="2" spans="1:4" x14ac:dyDescent="0.25">
      <c r="A2" s="16" t="s">
        <v>3932</v>
      </c>
      <c r="B2" s="15" t="s">
        <v>3933</v>
      </c>
      <c r="C2" s="15" t="s">
        <v>3934</v>
      </c>
      <c r="D2" s="15" t="s">
        <v>3933</v>
      </c>
    </row>
    <row r="3" spans="1:4" x14ac:dyDescent="0.25">
      <c r="A3" s="14" t="s">
        <v>3935</v>
      </c>
      <c r="B3" s="15" t="s">
        <v>3936</v>
      </c>
      <c r="C3" s="15" t="s">
        <v>3937</v>
      </c>
      <c r="D3" s="15" t="s">
        <v>3936</v>
      </c>
    </row>
    <row r="4" spans="1:4" x14ac:dyDescent="0.25">
      <c r="A4" s="16"/>
      <c r="B4" s="15" t="s">
        <v>3938</v>
      </c>
      <c r="C4" s="15" t="s">
        <v>3939</v>
      </c>
      <c r="D4" s="15" t="s">
        <v>3938</v>
      </c>
    </row>
    <row r="5" spans="1:4" x14ac:dyDescent="0.25">
      <c r="A5" s="16"/>
      <c r="B5" s="15" t="s">
        <v>3940</v>
      </c>
      <c r="C5" s="15" t="s">
        <v>3941</v>
      </c>
      <c r="D5" s="15" t="s">
        <v>3940</v>
      </c>
    </row>
    <row r="6" spans="1:4" x14ac:dyDescent="0.25">
      <c r="A6" s="16"/>
      <c r="B6" s="15" t="s">
        <v>3942</v>
      </c>
      <c r="C6" s="15" t="s">
        <v>3943</v>
      </c>
      <c r="D6" s="15" t="s">
        <v>3942</v>
      </c>
    </row>
    <row r="7" spans="1:4" x14ac:dyDescent="0.25">
      <c r="A7" s="16"/>
      <c r="B7" s="15" t="s">
        <v>3944</v>
      </c>
      <c r="C7" s="15" t="s">
        <v>3945</v>
      </c>
      <c r="D7" s="15" t="s">
        <v>3944</v>
      </c>
    </row>
    <row r="8" spans="1:4" x14ac:dyDescent="0.25">
      <c r="A8" s="16"/>
      <c r="B8" s="15" t="s">
        <v>3946</v>
      </c>
      <c r="C8" s="15" t="s">
        <v>3947</v>
      </c>
      <c r="D8" s="15" t="s">
        <v>3946</v>
      </c>
    </row>
    <row r="9" spans="1:4" x14ac:dyDescent="0.25">
      <c r="A9" s="14" t="s">
        <v>3948</v>
      </c>
      <c r="B9" s="15" t="s">
        <v>3949</v>
      </c>
      <c r="C9" s="15" t="s">
        <v>3950</v>
      </c>
      <c r="D9" s="15" t="s">
        <v>3949</v>
      </c>
    </row>
    <row r="10" spans="1:4" x14ac:dyDescent="0.25">
      <c r="A10" s="16" t="s">
        <v>3951</v>
      </c>
      <c r="B10" s="15" t="s">
        <v>3952</v>
      </c>
      <c r="C10" s="15" t="s">
        <v>3953</v>
      </c>
      <c r="D10" s="15" t="s">
        <v>3952</v>
      </c>
    </row>
    <row r="11" spans="1:4" x14ac:dyDescent="0.25">
      <c r="A11" s="16" t="s">
        <v>3954</v>
      </c>
      <c r="B11" s="15" t="s">
        <v>3955</v>
      </c>
      <c r="C11" s="15" t="s">
        <v>3956</v>
      </c>
      <c r="D11" s="15" t="s">
        <v>3955</v>
      </c>
    </row>
    <row r="12" spans="1:4" x14ac:dyDescent="0.25">
      <c r="A12" s="14" t="s">
        <v>3957</v>
      </c>
      <c r="B12" s="15" t="s">
        <v>3958</v>
      </c>
      <c r="C12" s="15" t="s">
        <v>3959</v>
      </c>
      <c r="D12" s="15" t="s">
        <v>3958</v>
      </c>
    </row>
    <row r="13" spans="1:4" x14ac:dyDescent="0.25">
      <c r="A13" s="16" t="s">
        <v>3960</v>
      </c>
      <c r="B13" s="15" t="s">
        <v>3961</v>
      </c>
      <c r="C13" s="15" t="s">
        <v>3962</v>
      </c>
      <c r="D13" s="15" t="s">
        <v>3961</v>
      </c>
    </row>
    <row r="14" spans="1:4" x14ac:dyDescent="0.25">
      <c r="A14" s="16" t="s">
        <v>3963</v>
      </c>
      <c r="B14" s="15" t="s">
        <v>3964</v>
      </c>
      <c r="C14" s="15" t="s">
        <v>3965</v>
      </c>
      <c r="D14" s="15" t="s">
        <v>3964</v>
      </c>
    </row>
    <row r="15" spans="1:4" x14ac:dyDescent="0.25">
      <c r="A15" s="14" t="s">
        <v>3966</v>
      </c>
      <c r="B15" s="15" t="s">
        <v>3967</v>
      </c>
      <c r="C15" s="15" t="s">
        <v>3968</v>
      </c>
      <c r="D15" s="15" t="s">
        <v>3967</v>
      </c>
    </row>
    <row r="16" spans="1:4" x14ac:dyDescent="0.25">
      <c r="A16" s="16"/>
      <c r="B16" s="15" t="s">
        <v>3969</v>
      </c>
      <c r="C16" s="15" t="s">
        <v>3970</v>
      </c>
      <c r="D16" s="15" t="s">
        <v>3969</v>
      </c>
    </row>
    <row r="17" spans="1:4" x14ac:dyDescent="0.25">
      <c r="A17" s="16"/>
      <c r="B17" s="15" t="s">
        <v>3971</v>
      </c>
      <c r="C17" s="15" t="s">
        <v>3972</v>
      </c>
      <c r="D17" s="15" t="s">
        <v>3971</v>
      </c>
    </row>
    <row r="18" spans="1:4" x14ac:dyDescent="0.25">
      <c r="A18" s="16"/>
      <c r="B18" s="15" t="s">
        <v>3973</v>
      </c>
      <c r="C18" s="15" t="s">
        <v>3974</v>
      </c>
      <c r="D18" s="15" t="s">
        <v>3973</v>
      </c>
    </row>
    <row r="19" spans="1:4" x14ac:dyDescent="0.25">
      <c r="A19" s="16"/>
      <c r="B19" s="15" t="s">
        <v>3975</v>
      </c>
      <c r="C19" s="15" t="s">
        <v>3976</v>
      </c>
      <c r="D19" s="15" t="s">
        <v>3975</v>
      </c>
    </row>
    <row r="20" spans="1:4" x14ac:dyDescent="0.25">
      <c r="A20" s="16"/>
      <c r="B20" s="15" t="s">
        <v>3977</v>
      </c>
      <c r="C20" s="15" t="s">
        <v>3978</v>
      </c>
      <c r="D20" s="15" t="s">
        <v>3977</v>
      </c>
    </row>
    <row r="21" spans="1:4" x14ac:dyDescent="0.25">
      <c r="A21" s="16"/>
      <c r="B21" s="15" t="s">
        <v>3979</v>
      </c>
      <c r="C21" s="15" t="s">
        <v>3980</v>
      </c>
      <c r="D21" s="15" t="s">
        <v>3979</v>
      </c>
    </row>
    <row r="22" spans="1:4" x14ac:dyDescent="0.25">
      <c r="A22" s="16"/>
      <c r="B22" s="15" t="s">
        <v>3981</v>
      </c>
      <c r="C22" s="15" t="s">
        <v>3982</v>
      </c>
      <c r="D22" s="15" t="s">
        <v>3981</v>
      </c>
    </row>
    <row r="23" spans="1:4" x14ac:dyDescent="0.25">
      <c r="A23" s="14" t="s">
        <v>3983</v>
      </c>
      <c r="B23" s="15" t="s">
        <v>3984</v>
      </c>
      <c r="C23" s="15" t="s">
        <v>3985</v>
      </c>
      <c r="D23" s="15" t="s">
        <v>3984</v>
      </c>
    </row>
    <row r="24" spans="1:4" x14ac:dyDescent="0.25">
      <c r="A24" s="16"/>
      <c r="B24" s="15" t="s">
        <v>3986</v>
      </c>
      <c r="C24" s="15" t="s">
        <v>3987</v>
      </c>
      <c r="D24" s="15" t="s">
        <v>3986</v>
      </c>
    </row>
    <row r="25" spans="1:4" x14ac:dyDescent="0.25">
      <c r="A25" s="16"/>
      <c r="B25" s="15" t="s">
        <v>3988</v>
      </c>
      <c r="C25" s="15" t="s">
        <v>3989</v>
      </c>
      <c r="D25" s="15" t="s">
        <v>3988</v>
      </c>
    </row>
    <row r="26" spans="1:4" x14ac:dyDescent="0.25">
      <c r="A26" s="16"/>
      <c r="B26" s="15" t="s">
        <v>3990</v>
      </c>
      <c r="C26" s="15" t="s">
        <v>3991</v>
      </c>
      <c r="D26" s="15" t="s">
        <v>3990</v>
      </c>
    </row>
    <row r="27" spans="1:4" x14ac:dyDescent="0.25">
      <c r="A27" s="16" t="s">
        <v>3992</v>
      </c>
      <c r="B27" s="15" t="s">
        <v>3993</v>
      </c>
      <c r="C27" s="15" t="s">
        <v>3994</v>
      </c>
      <c r="D27" s="15" t="s">
        <v>3993</v>
      </c>
    </row>
    <row r="28" spans="1:4" x14ac:dyDescent="0.25">
      <c r="A28" s="16" t="s">
        <v>3995</v>
      </c>
      <c r="B28" s="15" t="s">
        <v>3996</v>
      </c>
      <c r="C28" s="15" t="s">
        <v>3997</v>
      </c>
      <c r="D28" s="15" t="s">
        <v>3996</v>
      </c>
    </row>
    <row r="29" spans="1:4" x14ac:dyDescent="0.25">
      <c r="A29" s="14" t="s">
        <v>3998</v>
      </c>
      <c r="B29" s="15" t="s">
        <v>3999</v>
      </c>
      <c r="C29" s="15" t="s">
        <v>4000</v>
      </c>
      <c r="D29" s="15" t="s">
        <v>3999</v>
      </c>
    </row>
    <row r="30" spans="1:4" x14ac:dyDescent="0.25">
      <c r="A30" s="16"/>
      <c r="B30" s="15" t="s">
        <v>4001</v>
      </c>
      <c r="C30" s="15" t="s">
        <v>4002</v>
      </c>
      <c r="D30" s="15" t="s">
        <v>4001</v>
      </c>
    </row>
    <row r="31" spans="1:4" x14ac:dyDescent="0.25">
      <c r="A31" s="14" t="s">
        <v>4003</v>
      </c>
      <c r="B31" s="15" t="s">
        <v>4004</v>
      </c>
      <c r="C31" s="15" t="s">
        <v>4005</v>
      </c>
      <c r="D31" s="15" t="s">
        <v>4004</v>
      </c>
    </row>
    <row r="32" spans="1:4" x14ac:dyDescent="0.25">
      <c r="A32" s="16" t="s">
        <v>4006</v>
      </c>
      <c r="B32" s="15" t="s">
        <v>4007</v>
      </c>
      <c r="C32" s="15" t="s">
        <v>4008</v>
      </c>
      <c r="D32" s="15" t="s">
        <v>4007</v>
      </c>
    </row>
    <row r="33" spans="1:4" x14ac:dyDescent="0.25">
      <c r="A33" s="14" t="s">
        <v>4009</v>
      </c>
      <c r="B33" s="15" t="s">
        <v>4010</v>
      </c>
      <c r="C33" s="15" t="s">
        <v>4011</v>
      </c>
      <c r="D33" s="15" t="s">
        <v>4010</v>
      </c>
    </row>
    <row r="34" spans="1:4" x14ac:dyDescent="0.25">
      <c r="A34" s="16" t="s">
        <v>4012</v>
      </c>
      <c r="B34" s="15" t="s">
        <v>4013</v>
      </c>
      <c r="C34" s="15" t="s">
        <v>4014</v>
      </c>
      <c r="D34" s="15" t="s">
        <v>4013</v>
      </c>
    </row>
    <row r="35" spans="1:4" x14ac:dyDescent="0.25">
      <c r="A35" s="14" t="s">
        <v>4015</v>
      </c>
      <c r="B35" s="15" t="s">
        <v>4016</v>
      </c>
      <c r="C35" s="15" t="s">
        <v>4017</v>
      </c>
      <c r="D35" s="15" t="s">
        <v>4016</v>
      </c>
    </row>
    <row r="36" spans="1:4" x14ac:dyDescent="0.25">
      <c r="A36" s="16" t="s">
        <v>4018</v>
      </c>
      <c r="B36" s="15" t="s">
        <v>4019</v>
      </c>
      <c r="C36" s="15" t="s">
        <v>4020</v>
      </c>
      <c r="D36" s="15" t="s">
        <v>4019</v>
      </c>
    </row>
    <row r="37" spans="1:4" x14ac:dyDescent="0.25">
      <c r="A37" s="16"/>
      <c r="B37" s="15" t="s">
        <v>4021</v>
      </c>
      <c r="C37" s="15" t="s">
        <v>4022</v>
      </c>
      <c r="D37" s="15" t="s">
        <v>4021</v>
      </c>
    </row>
    <row r="38" spans="1:4" x14ac:dyDescent="0.25">
      <c r="A38" s="16"/>
      <c r="B38" s="15" t="s">
        <v>4023</v>
      </c>
      <c r="C38" s="15" t="s">
        <v>4024</v>
      </c>
      <c r="D38" s="15" t="s">
        <v>4023</v>
      </c>
    </row>
    <row r="39" spans="1:4" x14ac:dyDescent="0.25">
      <c r="A39" s="16"/>
      <c r="B39" s="15" t="s">
        <v>4025</v>
      </c>
      <c r="C39" s="15" t="s">
        <v>4026</v>
      </c>
      <c r="D39" s="15" t="s">
        <v>4025</v>
      </c>
    </row>
    <row r="40" spans="1:4" x14ac:dyDescent="0.25">
      <c r="A40" s="16"/>
      <c r="B40" s="15" t="s">
        <v>4027</v>
      </c>
      <c r="C40" s="15" t="s">
        <v>4028</v>
      </c>
      <c r="D40" s="15" t="s">
        <v>4027</v>
      </c>
    </row>
    <row r="41" spans="1:4" x14ac:dyDescent="0.25">
      <c r="A41" s="16"/>
      <c r="B41" s="15" t="s">
        <v>4029</v>
      </c>
      <c r="C41" s="15" t="s">
        <v>4030</v>
      </c>
      <c r="D41" s="15" t="s">
        <v>4029</v>
      </c>
    </row>
    <row r="42" spans="1:4" x14ac:dyDescent="0.25">
      <c r="A42" s="16"/>
      <c r="B42" s="15" t="s">
        <v>4031</v>
      </c>
      <c r="C42" s="15" t="s">
        <v>4032</v>
      </c>
      <c r="D42" s="15" t="s">
        <v>4031</v>
      </c>
    </row>
    <row r="43" spans="1:4" x14ac:dyDescent="0.25">
      <c r="A43" s="16"/>
      <c r="B43" s="15" t="s">
        <v>4033</v>
      </c>
      <c r="C43" s="15" t="s">
        <v>4034</v>
      </c>
      <c r="D43" s="15" t="s">
        <v>4033</v>
      </c>
    </row>
    <row r="44" spans="1:4" x14ac:dyDescent="0.25">
      <c r="A44" s="16"/>
      <c r="B44" s="15" t="s">
        <v>4035</v>
      </c>
      <c r="C44" s="15" t="s">
        <v>4036</v>
      </c>
      <c r="D44" s="15" t="s">
        <v>4035</v>
      </c>
    </row>
    <row r="45" spans="1:4" x14ac:dyDescent="0.25">
      <c r="A45" s="16"/>
      <c r="B45" s="15" t="s">
        <v>4037</v>
      </c>
      <c r="C45" s="15" t="s">
        <v>4038</v>
      </c>
      <c r="D45" s="15" t="s">
        <v>4037</v>
      </c>
    </row>
    <row r="46" spans="1:4" x14ac:dyDescent="0.25">
      <c r="A46" s="16"/>
      <c r="B46" s="15" t="s">
        <v>4039</v>
      </c>
      <c r="C46" s="15" t="s">
        <v>4040</v>
      </c>
      <c r="D46" s="15" t="s">
        <v>4039</v>
      </c>
    </row>
    <row r="47" spans="1:4" x14ac:dyDescent="0.25">
      <c r="A47" s="16"/>
      <c r="B47" s="15" t="s">
        <v>4041</v>
      </c>
      <c r="C47" s="15" t="s">
        <v>4042</v>
      </c>
      <c r="D47" s="15" t="s">
        <v>4041</v>
      </c>
    </row>
    <row r="48" spans="1:4" x14ac:dyDescent="0.25">
      <c r="A48" s="16"/>
      <c r="B48" s="15" t="s">
        <v>4043</v>
      </c>
      <c r="C48" s="15" t="s">
        <v>4044</v>
      </c>
      <c r="D48" s="15" t="s">
        <v>4043</v>
      </c>
    </row>
    <row r="49" spans="1:4" x14ac:dyDescent="0.25">
      <c r="A49" s="16"/>
      <c r="B49" s="15" t="s">
        <v>4045</v>
      </c>
      <c r="C49" s="15" t="s">
        <v>4046</v>
      </c>
      <c r="D49" s="15" t="s">
        <v>4045</v>
      </c>
    </row>
    <row r="50" spans="1:4" x14ac:dyDescent="0.25">
      <c r="A50" s="16"/>
      <c r="B50" s="15" t="s">
        <v>4047</v>
      </c>
      <c r="C50" s="15" t="s">
        <v>4048</v>
      </c>
      <c r="D50" s="15" t="s">
        <v>4047</v>
      </c>
    </row>
    <row r="51" spans="1:4" x14ac:dyDescent="0.25">
      <c r="A51" s="16"/>
      <c r="B51" s="15" t="s">
        <v>4049</v>
      </c>
      <c r="C51" s="15" t="s">
        <v>4050</v>
      </c>
      <c r="D51" s="15" t="s">
        <v>4049</v>
      </c>
    </row>
    <row r="52" spans="1:4" x14ac:dyDescent="0.25">
      <c r="A52" s="16"/>
      <c r="B52" s="15" t="s">
        <v>4051</v>
      </c>
      <c r="C52" s="15" t="s">
        <v>4052</v>
      </c>
      <c r="D52" s="15" t="s">
        <v>4051</v>
      </c>
    </row>
    <row r="53" spans="1:4" x14ac:dyDescent="0.25">
      <c r="A53" s="16"/>
      <c r="B53" s="15" t="s">
        <v>4053</v>
      </c>
      <c r="C53" s="15" t="s">
        <v>4054</v>
      </c>
      <c r="D53" s="15" t="s">
        <v>4053</v>
      </c>
    </row>
    <row r="54" spans="1:4" x14ac:dyDescent="0.25">
      <c r="A54" s="14" t="s">
        <v>4055</v>
      </c>
      <c r="B54" s="15" t="s">
        <v>4056</v>
      </c>
      <c r="C54" s="15" t="s">
        <v>4057</v>
      </c>
      <c r="D54" s="15" t="s">
        <v>4056</v>
      </c>
    </row>
    <row r="55" spans="1:4" x14ac:dyDescent="0.25">
      <c r="A55" s="16" t="s">
        <v>4058</v>
      </c>
      <c r="B55" s="15" t="s">
        <v>4059</v>
      </c>
      <c r="C55" s="15" t="s">
        <v>4060</v>
      </c>
      <c r="D55" s="15" t="s">
        <v>4059</v>
      </c>
    </row>
    <row r="56" spans="1:4" x14ac:dyDescent="0.25">
      <c r="A56" s="16"/>
      <c r="B56" s="15" t="s">
        <v>4061</v>
      </c>
      <c r="C56" s="15" t="s">
        <v>4062</v>
      </c>
      <c r="D56" s="15" t="s">
        <v>4061</v>
      </c>
    </row>
    <row r="57" spans="1:4" x14ac:dyDescent="0.25">
      <c r="A57" s="16"/>
      <c r="B57" s="15" t="s">
        <v>4063</v>
      </c>
      <c r="C57" s="15" t="s">
        <v>4064</v>
      </c>
      <c r="D57" s="15" t="s">
        <v>4063</v>
      </c>
    </row>
    <row r="58" spans="1:4" x14ac:dyDescent="0.25">
      <c r="A58" s="16"/>
      <c r="B58" s="15" t="s">
        <v>4065</v>
      </c>
      <c r="C58" s="15" t="s">
        <v>4066</v>
      </c>
      <c r="D58" s="15" t="s">
        <v>4065</v>
      </c>
    </row>
    <row r="59" spans="1:4" x14ac:dyDescent="0.25">
      <c r="A59" s="16"/>
      <c r="B59" s="15" t="s">
        <v>4067</v>
      </c>
      <c r="C59" s="15" t="s">
        <v>4068</v>
      </c>
      <c r="D59" s="15" t="s">
        <v>4067</v>
      </c>
    </row>
    <row r="60" spans="1:4" x14ac:dyDescent="0.25">
      <c r="A60" s="16"/>
      <c r="B60" s="15" t="s">
        <v>4069</v>
      </c>
      <c r="C60" s="15" t="s">
        <v>4070</v>
      </c>
      <c r="D60" s="15" t="s">
        <v>4069</v>
      </c>
    </row>
    <row r="61" spans="1:4" x14ac:dyDescent="0.25">
      <c r="A61" s="16"/>
      <c r="B61" s="15" t="s">
        <v>4071</v>
      </c>
      <c r="C61" s="15" t="s">
        <v>4072</v>
      </c>
      <c r="D61" s="15" t="s">
        <v>4071</v>
      </c>
    </row>
    <row r="62" spans="1:4" x14ac:dyDescent="0.25">
      <c r="A62" s="16"/>
      <c r="B62" s="15" t="s">
        <v>4073</v>
      </c>
      <c r="C62" s="15" t="s">
        <v>4074</v>
      </c>
      <c r="D62" s="15" t="s">
        <v>4073</v>
      </c>
    </row>
    <row r="63" spans="1:4" x14ac:dyDescent="0.25">
      <c r="A63" s="16"/>
      <c r="B63" s="15" t="s">
        <v>4075</v>
      </c>
      <c r="C63" s="15" t="s">
        <v>4076</v>
      </c>
      <c r="D63" s="15" t="s">
        <v>4075</v>
      </c>
    </row>
    <row r="64" spans="1:4" x14ac:dyDescent="0.25">
      <c r="A64" s="16"/>
      <c r="B64" s="15" t="s">
        <v>4077</v>
      </c>
      <c r="C64" s="15" t="s">
        <v>4078</v>
      </c>
      <c r="D64" s="15" t="s">
        <v>4077</v>
      </c>
    </row>
    <row r="65" spans="1:4" x14ac:dyDescent="0.25">
      <c r="A65" s="16"/>
      <c r="B65" s="15" t="s">
        <v>4079</v>
      </c>
      <c r="C65" s="15" t="s">
        <v>4080</v>
      </c>
      <c r="D65" s="15" t="s">
        <v>4079</v>
      </c>
    </row>
    <row r="66" spans="1:4" x14ac:dyDescent="0.25">
      <c r="A66" s="16" t="s">
        <v>4081</v>
      </c>
      <c r="B66" s="15" t="s">
        <v>4082</v>
      </c>
      <c r="C66" s="15" t="s">
        <v>4083</v>
      </c>
      <c r="D66" s="15" t="s">
        <v>4082</v>
      </c>
    </row>
    <row r="67" spans="1:4" x14ac:dyDescent="0.25">
      <c r="A67" s="16"/>
      <c r="B67" s="15" t="s">
        <v>4084</v>
      </c>
      <c r="C67" s="15" t="s">
        <v>4085</v>
      </c>
      <c r="D67" s="15" t="s">
        <v>4084</v>
      </c>
    </row>
    <row r="68" spans="1:4" x14ac:dyDescent="0.25">
      <c r="A68" s="16" t="s">
        <v>4086</v>
      </c>
      <c r="B68" s="15" t="s">
        <v>4087</v>
      </c>
      <c r="C68" s="15" t="s">
        <v>4088</v>
      </c>
      <c r="D68" s="15" t="s">
        <v>4087</v>
      </c>
    </row>
    <row r="69" spans="1:4" x14ac:dyDescent="0.25">
      <c r="A69" s="14" t="s">
        <v>4089</v>
      </c>
      <c r="B69" s="15" t="s">
        <v>4090</v>
      </c>
      <c r="C69" s="15" t="s">
        <v>4091</v>
      </c>
      <c r="D69" s="15" t="s">
        <v>4090</v>
      </c>
    </row>
    <row r="70" spans="1:4" x14ac:dyDescent="0.25">
      <c r="A70" s="14" t="s">
        <v>4092</v>
      </c>
      <c r="B70" s="15" t="s">
        <v>4093</v>
      </c>
      <c r="C70" s="15" t="s">
        <v>4094</v>
      </c>
      <c r="D70" s="15" t="s">
        <v>4093</v>
      </c>
    </row>
    <row r="71" spans="1:4" x14ac:dyDescent="0.25">
      <c r="A71" s="16"/>
      <c r="B71" s="15" t="s">
        <v>4095</v>
      </c>
      <c r="C71" s="15" t="s">
        <v>4096</v>
      </c>
      <c r="D71" s="15" t="s">
        <v>4095</v>
      </c>
    </row>
    <row r="72" spans="1:4" x14ac:dyDescent="0.25">
      <c r="A72" s="7" t="s">
        <v>4006</v>
      </c>
      <c r="B72" s="7" t="s">
        <v>4007</v>
      </c>
    </row>
    <row r="73" spans="1:4" x14ac:dyDescent="0.25">
      <c r="A73" s="7" t="s">
        <v>4012</v>
      </c>
      <c r="B73" s="7" t="s">
        <v>4013</v>
      </c>
    </row>
    <row r="74" spans="1:4" x14ac:dyDescent="0.25">
      <c r="A74" s="7" t="s">
        <v>4058</v>
      </c>
      <c r="B74" s="7" t="s">
        <v>4059</v>
      </c>
    </row>
    <row r="75" spans="1:4" x14ac:dyDescent="0.25">
      <c r="A75" s="7" t="s">
        <v>4086</v>
      </c>
      <c r="B75" s="7" t="s">
        <v>4087</v>
      </c>
    </row>
    <row r="76" spans="1:4" x14ac:dyDescent="0.25">
      <c r="A76" s="7" t="s">
        <v>3951</v>
      </c>
      <c r="B76" s="7" t="s">
        <v>3952</v>
      </c>
    </row>
    <row r="77" spans="1:4" x14ac:dyDescent="0.25">
      <c r="A77" s="7" t="s">
        <v>3992</v>
      </c>
      <c r="B77" s="7" t="s">
        <v>3993</v>
      </c>
    </row>
    <row r="78" spans="1:4" x14ac:dyDescent="0.25">
      <c r="A78" s="7" t="s">
        <v>3998</v>
      </c>
      <c r="B78" s="7" t="s">
        <v>3999</v>
      </c>
    </row>
    <row r="79" spans="1:4" x14ac:dyDescent="0.25">
      <c r="A79" s="7" t="s">
        <v>3966</v>
      </c>
      <c r="B79" s="7" t="s">
        <v>3967</v>
      </c>
    </row>
    <row r="80" spans="1:4" x14ac:dyDescent="0.25">
      <c r="A80" s="7" t="s">
        <v>3948</v>
      </c>
      <c r="B80" s="7" t="s">
        <v>3949</v>
      </c>
    </row>
    <row r="81" spans="1:2" x14ac:dyDescent="0.25">
      <c r="A81" s="7" t="s">
        <v>4009</v>
      </c>
      <c r="B81" s="7" t="s">
        <v>4010</v>
      </c>
    </row>
    <row r="82" spans="1:2" x14ac:dyDescent="0.25">
      <c r="A82" s="7" t="s">
        <v>4003</v>
      </c>
      <c r="B82" s="7" t="s">
        <v>4004</v>
      </c>
    </row>
    <row r="83" spans="1:2" x14ac:dyDescent="0.25">
      <c r="A83" s="7" t="s">
        <v>3995</v>
      </c>
      <c r="B83" s="7" t="s">
        <v>3996</v>
      </c>
    </row>
    <row r="84" spans="1:2" x14ac:dyDescent="0.25">
      <c r="A84" s="7" t="s">
        <v>4018</v>
      </c>
      <c r="B84" s="7" t="s">
        <v>4019</v>
      </c>
    </row>
    <row r="85" spans="1:2" x14ac:dyDescent="0.25">
      <c r="A85" s="7" t="s">
        <v>3963</v>
      </c>
      <c r="B85" s="7" t="s">
        <v>3964</v>
      </c>
    </row>
    <row r="86" spans="1:2" x14ac:dyDescent="0.25">
      <c r="A86" s="7" t="s">
        <v>3957</v>
      </c>
      <c r="B86" s="7" t="s">
        <v>3958</v>
      </c>
    </row>
    <row r="87" spans="1:2" x14ac:dyDescent="0.25">
      <c r="A87" s="7" t="s">
        <v>4081</v>
      </c>
      <c r="B87" s="7" t="s">
        <v>4082</v>
      </c>
    </row>
    <row r="88" spans="1:2" x14ac:dyDescent="0.25">
      <c r="A88" s="7" t="s">
        <v>4097</v>
      </c>
      <c r="B88" s="7" t="s">
        <v>3999</v>
      </c>
    </row>
    <row r="89" spans="1:2" x14ac:dyDescent="0.25">
      <c r="A89" s="17" t="s">
        <v>4098</v>
      </c>
      <c r="B89" s="7" t="s">
        <v>4007</v>
      </c>
    </row>
    <row r="90" spans="1:2" x14ac:dyDescent="0.25">
      <c r="A90" s="17" t="s">
        <v>4099</v>
      </c>
      <c r="B90" s="7" t="s">
        <v>3952</v>
      </c>
    </row>
    <row r="91" spans="1:2" x14ac:dyDescent="0.25">
      <c r="A91" s="18" t="s">
        <v>4100</v>
      </c>
      <c r="B91" s="7" t="s">
        <v>3999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IP CÔNG THỨC</vt:lpstr>
      <vt:lpstr>IP nam</vt:lpstr>
      <vt:lpstr>IP bắc</vt:lpstr>
      <vt:lpstr>Data</vt:lpstr>
      <vt:lpstr>Sheet1</vt:lpstr>
      <vt:lpstr>dò giá</vt:lpstr>
      <vt:lpstr>khách hàng</vt:lpstr>
      <vt:lpstr>mã win</vt:lpstr>
      <vt:lpstr>mã 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2025-10-14T03:57:51Z</dcterms:modified>
</cp:coreProperties>
</file>